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barbarajapelj/Documents/P - TALIS/🍐TALIS 2024/📕TALIS POROČILO/🍒TALIS 24 final int report/Chapter7FINAL/"/>
    </mc:Choice>
  </mc:AlternateContent>
  <xr:revisionPtr revIDLastSave="0" documentId="13_ncr:1_{E892864D-693B-1242-8CBF-4A2D43275CC5}" xr6:coauthVersionLast="47" xr6:coauthVersionMax="47" xr10:uidLastSave="{00000000-0000-0000-0000-000000000000}"/>
  <bookViews>
    <workbookView xWindow="0" yWindow="760" windowWidth="34560" windowHeight="20020" firstSheet="4" activeTab="14" xr2:uid="{00000000-000D-0000-FFFF-FFFF00000000}"/>
  </bookViews>
  <sheets>
    <sheet name="TOC" sheetId="24" r:id="rId1"/>
    <sheet name="BMUL.UND.TQ74" sheetId="7" r:id="rId2"/>
    <sheet name="BIN.TR3.TQ74_u30" sheetId="25" r:id="rId3"/>
    <sheet name="BIN.TR3.TQ74_3049" sheetId="26" r:id="rId4"/>
    <sheet name="BIN.TR3.TQ74_u50" sheetId="27" r:id="rId5"/>
    <sheet name="BMUL.UND.TQ75" sheetId="8" r:id="rId6"/>
    <sheet name="BIN.TCH.TQ74" sheetId="28" r:id="rId7"/>
    <sheet name="BIN.SCH.TQ74" sheetId="29" r:id="rId8"/>
    <sheet name="LOG.TQ74.TQ78j" sheetId="30" r:id="rId9"/>
    <sheet name="LOG.TQ74.TQ76a_TQ78j" sheetId="31" r:id="rId10"/>
    <sheet name="BIN.UND.TQ74_SELF" sheetId="9" r:id="rId11"/>
    <sheet name="BIN.UND.TQ74_FULFIL" sheetId="15" r:id="rId12"/>
    <sheet name="LOGMUL.TQ74.TQ77" sheetId="32" r:id="rId13"/>
    <sheet name="BMUL.TGND.TQ73" sheetId="33" r:id="rId14"/>
    <sheet name="BMUL.TAGE.TQ73" sheetId="34" r:id="rId15"/>
    <sheet name="BMUL.UND.TQ73_2NDCAR" sheetId="6" r:id="rId16"/>
    <sheet name="BIN.SCH.TQ73f" sheetId="35" r:id="rId17"/>
    <sheet name="LOG.TQ74.TQS73" sheetId="36" r:id="rId18"/>
    <sheet name="BIN.UND.TQ74_MOPU" sheetId="10" r:id="rId19"/>
    <sheet name="BIN.UND.TQ74_MOSU" sheetId="16" r:id="rId20"/>
    <sheet name="BMUL.TGND.TQ80" sheetId="37" r:id="rId21"/>
    <sheet name="BMUL.TAGE.TQ80" sheetId="38" r:id="rId22"/>
    <sheet name="LOG.TQ74.TQS80" sheetId="39" r:id="rId23"/>
    <sheet name="BIN.UND.TQ74_JOYTCH" sheetId="11" r:id="rId24"/>
    <sheet name="BMUL.NO.TQ78h_TQ79eg" sheetId="40" r:id="rId25"/>
    <sheet name="LOG.TQ79e.TQ79a" sheetId="41" r:id="rId26"/>
    <sheet name="BMUL.TR3.TQ79eg" sheetId="42" r:id="rId27"/>
    <sheet name="LOG.TQ74.TQ79e" sheetId="43" r:id="rId28"/>
    <sheet name="LOG.TQ74.TQ79g" sheetId="44" r:id="rId29"/>
    <sheet name="BIN.TR2.TQ78h" sheetId="45" r:id="rId30"/>
    <sheet name="LOG.TQ74.TQ78h" sheetId="46" r:id="rId31"/>
    <sheet name="BIN.TGND.TQ08" sheetId="47" r:id="rId32"/>
    <sheet name="BIN.TR3.TQ08" sheetId="48" r:id="rId33"/>
    <sheet name="BIN.TCH.TQ08" sheetId="49" r:id="rId34"/>
    <sheet name="LOG.TQ74.TQ08" sheetId="50" r:id="rId35"/>
    <sheet name="BMUL.NO.TQ09" sheetId="51" r:id="rId36"/>
    <sheet name="BMUL.TR1.TQ09" sheetId="52" r:id="rId37"/>
    <sheet name="BIN.TCH.TQ09" sheetId="53" r:id="rId38"/>
    <sheet name="BIN.TRTAGE.TQ09" sheetId="54" r:id="rId39"/>
    <sheet name="BIN.TRTEXP.TQ09" sheetId="55" r:id="rId40"/>
    <sheet name="BIN.SCH.TQ09" sheetId="56" r:id="rId41"/>
    <sheet name="BIN.UND.TQ09" sheetId="20" r:id="rId42"/>
    <sheet name="LOG.TQ74.TQ09" sheetId="57" r:id="rId43"/>
    <sheet name="BMUL.NO.TQ12" sheetId="58" r:id="rId44"/>
    <sheet name="BIN.UND.TQ12_T4TNSCH" sheetId="22" r:id="rId45"/>
    <sheet name="BMUL.TR3.TQ12" sheetId="59" r:id="rId46"/>
    <sheet name="BIN.TR3.TQ12" sheetId="60" r:id="rId47"/>
    <sheet name="BIN.TCH.TQ12" sheetId="61" r:id="rId48"/>
    <sheet name="BIN.TRTGND.TQ12" sheetId="62" r:id="rId49"/>
    <sheet name="BIN.TRTAGE.TQ12" sheetId="63" r:id="rId50"/>
    <sheet name="BIN.UND.TQ12" sheetId="21" r:id="rId51"/>
    <sheet name="LOG.TQ74.TQ12" sheetId="64" r:id="rId52"/>
    <sheet name="BIN.TCH.TQ79b" sheetId="65" r:id="rId53"/>
    <sheet name="BIN.TCH.TQ79b_FT" sheetId="66" r:id="rId54"/>
    <sheet name="BIN.TR3.TQ79b" sheetId="67" r:id="rId55"/>
    <sheet name="BIN.UND.TQ79b_TQ09" sheetId="12" r:id="rId56"/>
    <sheet name="BIN.UND.TQ79b_TQ12" sheetId="13" r:id="rId57"/>
    <sheet name="LOG.TQ79b.TQ01" sheetId="68" r:id="rId58"/>
    <sheet name="LOG.TQ79b.TQ09" sheetId="69" r:id="rId59"/>
    <sheet name="LOG.TQ79b.TQ12" sheetId="70" r:id="rId60"/>
    <sheet name="OLS.TQS78.TQ79b" sheetId="71" r:id="rId61"/>
    <sheet name="LOG.TQ74.TQ79b" sheetId="72" r:id="rId62"/>
    <sheet name="CON.UND.EAG_SALARY" sheetId="23" r:id="rId63"/>
    <sheet name="BIN.TCH.TQ79a" sheetId="73" r:id="rId64"/>
    <sheet name="BIN.TCH.TQ79a_FT" sheetId="74" r:id="rId65"/>
    <sheet name="BIN.TCH.TQ79a_FT_Pub" sheetId="75" r:id="rId66"/>
    <sheet name="LOG.TQ79a.TQ01" sheetId="76" r:id="rId67"/>
    <sheet name="BIN.TR3.TQ79a" sheetId="77" r:id="rId68"/>
    <sheet name="OLS.TQS78.TQ79a" sheetId="78" r:id="rId69"/>
    <sheet name="CON.DESC.TQS78_Pub" sheetId="79" r:id="rId70"/>
    <sheet name="LOG.TQ74.TQ79a" sheetId="80" r:id="rId71"/>
    <sheet name="BIN.SCH.TQ79b" sheetId="81" r:id="rId72"/>
    <sheet name="BIN.TRSLOC.TQ79b" sheetId="82" r:id="rId73"/>
    <sheet name="BIN.TRSTYP.TQ79b" sheetId="83" r:id="rId74"/>
    <sheet name="BIN.TRSSOC.TQ79b" sheetId="84" r:id="rId75"/>
    <sheet name="BIN.SCH.TQ79a" sheetId="85" r:id="rId76"/>
    <sheet name="BIN.TRSLOC.TQ79a" sheetId="86" r:id="rId77"/>
    <sheet name="BIN.TRSTYP.TQ79a" sheetId="87" r:id="rId78"/>
    <sheet name="BIN.TRSSOC.TQ79a" sheetId="88" r:id="rId79"/>
  </sheets>
  <definedNames>
    <definedName name="aa" localSheetId="10">#REF!</definedName>
    <definedName name="aa">#REF!</definedName>
    <definedName name="DropDown" localSheetId="10">#REF!</definedName>
    <definedName name="DropDown">#REF!</definedName>
    <definedName name="No___Filter_Dependent" localSheetId="10">#REF!</definedName>
    <definedName name="No___Filter_Dependent">#REF!</definedName>
    <definedName name="TOC_INDEX">#REF!</definedName>
    <definedName name="Yes">#REF!</definedName>
    <definedName name="yes___TREND_ITEM">#REF!</definedName>
    <definedName name="YesNo">#REF!</definedName>
    <definedName name="YesNoPIS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81" i="88" l="1"/>
  <c r="A4" i="88"/>
  <c r="A82" i="87"/>
  <c r="A4" i="87"/>
  <c r="A81" i="86"/>
  <c r="A4" i="86"/>
  <c r="A109" i="85"/>
  <c r="A4" i="85"/>
  <c r="A82" i="84"/>
  <c r="A4" i="84"/>
  <c r="A83" i="83"/>
  <c r="A4" i="83"/>
  <c r="A82" i="82"/>
  <c r="A4" i="82"/>
  <c r="A110" i="81"/>
  <c r="A4" i="81"/>
  <c r="A111" i="80"/>
  <c r="A4" i="80"/>
  <c r="A105" i="79"/>
  <c r="A4" i="79"/>
  <c r="A110" i="78"/>
  <c r="A4" i="78"/>
  <c r="A80" i="77"/>
  <c r="A4" i="77"/>
  <c r="A109" i="76"/>
  <c r="A4" i="76"/>
  <c r="A103" i="75"/>
  <c r="A4" i="75"/>
  <c r="A103" i="74"/>
  <c r="A4" i="74"/>
  <c r="A103" i="73"/>
  <c r="A4" i="73"/>
  <c r="A4" i="23"/>
  <c r="A1" i="23"/>
  <c r="A111" i="72"/>
  <c r="A4" i="72"/>
  <c r="A110" i="71"/>
  <c r="A4" i="71"/>
  <c r="A109" i="70"/>
  <c r="A4" i="70"/>
  <c r="A109" i="69"/>
  <c r="A4" i="69"/>
  <c r="A109" i="68"/>
  <c r="A4" i="68"/>
  <c r="A4" i="13"/>
  <c r="A1" i="13"/>
  <c r="A4" i="12"/>
  <c r="A1" i="12"/>
  <c r="A81" i="67"/>
  <c r="A4" i="67"/>
  <c r="A104" i="66"/>
  <c r="A4" i="66"/>
  <c r="A104" i="65"/>
  <c r="A4" i="65"/>
  <c r="A109" i="64"/>
  <c r="A4" i="64"/>
  <c r="A4" i="21"/>
  <c r="A1" i="21"/>
  <c r="A80" i="63"/>
  <c r="A4" i="63"/>
  <c r="A80" i="62"/>
  <c r="A4" i="62"/>
  <c r="A104" i="61"/>
  <c r="A4" i="61"/>
  <c r="A81" i="60"/>
  <c r="A4" i="60"/>
  <c r="A80" i="59"/>
  <c r="A4" i="59"/>
  <c r="A104" i="22"/>
  <c r="A4" i="22"/>
  <c r="A1" i="22"/>
  <c r="A103" i="58"/>
  <c r="A4" i="58"/>
  <c r="A109" i="57"/>
  <c r="A4" i="57"/>
  <c r="A4" i="20"/>
  <c r="A1" i="20"/>
  <c r="A109" i="56"/>
  <c r="A4" i="56"/>
  <c r="A79" i="55"/>
  <c r="A4" i="55"/>
  <c r="A79" i="54"/>
  <c r="A4" i="54"/>
  <c r="A103" i="53"/>
  <c r="A4" i="53"/>
  <c r="A84" i="52"/>
  <c r="A4" i="52"/>
  <c r="A104" i="51"/>
  <c r="A4" i="51"/>
  <c r="A110" i="50"/>
  <c r="A4" i="50"/>
  <c r="A103" i="49"/>
  <c r="A4" i="49"/>
  <c r="A81" i="48"/>
  <c r="A4" i="48"/>
  <c r="A104" i="47"/>
  <c r="A4" i="47"/>
  <c r="A110" i="46"/>
  <c r="A4" i="46"/>
  <c r="A83" i="45"/>
  <c r="A4" i="45"/>
  <c r="A110" i="44"/>
  <c r="A4" i="44"/>
  <c r="A110" i="43"/>
  <c r="A4" i="43"/>
  <c r="A80" i="42"/>
  <c r="A4" i="42"/>
  <c r="A109" i="41"/>
  <c r="A4" i="41"/>
  <c r="A103" i="40"/>
  <c r="A4" i="40"/>
  <c r="A4" i="11"/>
  <c r="A1" i="11"/>
  <c r="A110" i="39"/>
  <c r="A4" i="39"/>
  <c r="A103" i="38"/>
  <c r="A4" i="38"/>
  <c r="A103" i="37"/>
  <c r="A4" i="37"/>
  <c r="A4" i="16"/>
  <c r="A1" i="16"/>
  <c r="A4" i="10"/>
  <c r="A1" i="10"/>
  <c r="A110" i="36"/>
  <c r="A4" i="36"/>
  <c r="A109" i="35"/>
  <c r="A4" i="35"/>
  <c r="A105" i="6"/>
  <c r="A4" i="6"/>
  <c r="A1" i="6"/>
  <c r="A104" i="34"/>
  <c r="A4" i="34"/>
  <c r="A104" i="33"/>
  <c r="A4" i="33"/>
  <c r="A108" i="32"/>
  <c r="A4" i="32"/>
  <c r="A4" i="15"/>
  <c r="A1" i="15"/>
  <c r="A4" i="9"/>
  <c r="A1" i="9"/>
  <c r="A109" i="31"/>
  <c r="A4" i="31"/>
  <c r="A108" i="30"/>
  <c r="A4" i="30"/>
  <c r="A110" i="29"/>
  <c r="A4" i="29"/>
  <c r="A104" i="28"/>
  <c r="A4" i="28"/>
  <c r="A4" i="8"/>
  <c r="A1" i="8"/>
  <c r="A80" i="27"/>
  <c r="A4" i="27"/>
  <c r="A80" i="26"/>
  <c r="A4" i="26"/>
  <c r="A80" i="25"/>
  <c r="A4" i="25"/>
  <c r="A4" i="7"/>
  <c r="A1" i="7"/>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4" i="24"/>
</calcChain>
</file>

<file path=xl/sharedStrings.xml><?xml version="1.0" encoding="utf-8"?>
<sst xmlns="http://schemas.openxmlformats.org/spreadsheetml/2006/main" count="21409" uniqueCount="2146">
  <si>
    <t>Results based on responses of teachers</t>
  </si>
  <si>
    <t>ISCED level</t>
  </si>
  <si>
    <t>Teaching suits my abilities</t>
  </si>
  <si>
    <t>Teaching is a secure job</t>
  </si>
  <si>
    <t>Working hours fit with my family responsibilities</t>
  </si>
  <si>
    <t>Teaching allows me to influence the next generation</t>
  </si>
  <si>
    <t>Teaching allows me to work against social disadvantage</t>
  </si>
  <si>
    <t>Teaching makes a worthwhile social contribution</t>
  </si>
  <si>
    <t>I like working with children/adolescents</t>
  </si>
  <si>
    <t>Teaching allows me to exercise autonomy</t>
  </si>
  <si>
    <t>%</t>
  </si>
  <si>
    <t>S.E.</t>
  </si>
  <si>
    <t>Albania</t>
  </si>
  <si>
    <t>Australia</t>
  </si>
  <si>
    <t>Austria</t>
  </si>
  <si>
    <t>Azerbaijan</t>
  </si>
  <si>
    <t>Bahrain</t>
  </si>
  <si>
    <t>Belgium</t>
  </si>
  <si>
    <t>Flemish Comm. (Belgium)</t>
  </si>
  <si>
    <t>French Comm. (Belgium)</t>
  </si>
  <si>
    <t>Brazil</t>
  </si>
  <si>
    <t>Bulgaria</t>
  </si>
  <si>
    <t>Chile</t>
  </si>
  <si>
    <t>Colombia</t>
  </si>
  <si>
    <t>Costa Rica</t>
  </si>
  <si>
    <t>Croatia</t>
  </si>
  <si>
    <t>Czechia</t>
  </si>
  <si>
    <t>Cyprus</t>
  </si>
  <si>
    <t>Denmark</t>
  </si>
  <si>
    <t>Estonia</t>
  </si>
  <si>
    <t>Finland</t>
  </si>
  <si>
    <t>France</t>
  </si>
  <si>
    <t>Hungary</t>
  </si>
  <si>
    <t>Iceland</t>
  </si>
  <si>
    <t>Israel</t>
  </si>
  <si>
    <t>Italy</t>
  </si>
  <si>
    <t>Japan</t>
  </si>
  <si>
    <t>Kazakhstan</t>
  </si>
  <si>
    <t>Korea</t>
  </si>
  <si>
    <t>Kosovo</t>
  </si>
  <si>
    <t>Latvia</t>
  </si>
  <si>
    <t>Lithuania</t>
  </si>
  <si>
    <t>Malta</t>
  </si>
  <si>
    <t>Montenegro</t>
  </si>
  <si>
    <t>Morocco</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</si>
  <si>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</si>
  <si>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</si>
  <si>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</si>
  <si>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</si>
  <si>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</si>
  <si>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</si>
  <si>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</si>
  <si>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</si>
  <si>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</si>
  <si>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</si>
  <si>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</si>
  <si>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</si>
  <si>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</si>
  <si>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</si>
  <si>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</si>
  <si>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</si>
  <si>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</si>
  <si>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Statistically significant values are indicated in bold (see Annex B).</t>
  </si>
  <si>
    <t>Information on data for Cyprus: https://oe.cd/cyprus-disclaimer</t>
  </si>
  <si>
    <t>Source: OECD, TALIS 2024 Database.</t>
  </si>
  <si>
    <t>Total</t>
  </si>
  <si>
    <t>By age</t>
  </si>
  <si>
    <t>&lt; age 30
(a)</t>
  </si>
  <si>
    <t>(b) - (a)</t>
  </si>
  <si>
    <t>%pt. dif.</t>
  </si>
  <si>
    <t>By length of contract</t>
  </si>
  <si>
    <t>Difference 
(ISCED 1 - ISCED 2)</t>
  </si>
  <si>
    <t>Difference 
(ISCED 3 - ISCED 2)</t>
  </si>
  <si>
    <t>1. Terms of employment refer to the terms of teaching contracts or employment, for example benefits and work schedule, excluding salary.</t>
  </si>
  <si>
    <t>For additional information on interpretation of the results, see Annexes A and B.</t>
  </si>
  <si>
    <t>Notes:</t>
  </si>
  <si>
    <t>Fixed-term contract
(b)</t>
  </si>
  <si>
    <t>Full-time (more than 90% of full-time hours)
(a)</t>
  </si>
  <si>
    <t>Part-time (90% of full-time hours or less)
(b)</t>
  </si>
  <si>
    <t>By working hours</t>
  </si>
  <si>
    <t>North Macedonia</t>
  </si>
  <si>
    <t>OECD average-27</t>
  </si>
  <si>
    <t>EU total-22</t>
  </si>
  <si>
    <t>TALIS average-49</t>
  </si>
  <si>
    <t xml:space="preserve">Flemish Comm. (Belgium) </t>
  </si>
  <si>
    <t>Age 30-49</t>
  </si>
  <si>
    <t>Fewer than or equal to 30%</t>
  </si>
  <si>
    <t>ISCED
level</t>
  </si>
  <si>
    <t xml:space="preserve"> (b) - (a) </t>
  </si>
  <si>
    <t>Alberta (Canada)*</t>
  </si>
  <si>
    <t>Netherlands*</t>
  </si>
  <si>
    <t>New Zealand*</t>
  </si>
  <si>
    <t>Norway*</t>
  </si>
  <si>
    <t xml:space="preserve">Flemish Comm. (Belgium)* </t>
  </si>
  <si>
    <t>* Estimates should be interpreted with caution due to higher risk of non-response bias.</t>
  </si>
  <si>
    <t>Percentage of teachers who report that the following factors are of "high importance" to them as a teacher</t>
  </si>
  <si>
    <t>Teaching has commitment flexibility¹</t>
  </si>
  <si>
    <t>1. For example, travel, part-time, family commitments.</t>
  </si>
  <si>
    <t>Percentage of teachers expressing the intention to leave teaching within the next five years</t>
  </si>
  <si>
    <t>Age 30-49
(b)</t>
  </si>
  <si>
    <t>&gt;= age 50
(c)</t>
  </si>
  <si>
    <t>(c) - (b)</t>
  </si>
  <si>
    <t>&lt; age 30</t>
  </si>
  <si>
    <t>&gt;= age 50</t>
  </si>
  <si>
    <t>1. Out of those teachers who report the intention to leave the profession within the next five years.</t>
  </si>
  <si>
    <t>Attrition factors likely to cause teachers to leave teaching within the next five years, by age</t>
  </si>
  <si>
    <r>
      <t>Percentage of teachers who report that the following factors are "likely" or "very likely" to cause them to leave teaching in the next five years</t>
    </r>
    <r>
      <rPr>
        <b/>
        <vertAlign val="superscript"/>
        <sz val="11"/>
        <color theme="0"/>
        <rFont val="Arial"/>
        <family val="2"/>
      </rPr>
      <t>1</t>
    </r>
  </si>
  <si>
    <t>A non-teaching position within education</t>
  </si>
  <si>
    <t>A job outside of education</t>
  </si>
  <si>
    <t>Further education or training</t>
  </si>
  <si>
    <t>Personal or family reasons</t>
  </si>
  <si>
    <t>Retirement from work sector</t>
  </si>
  <si>
    <r>
      <t>By teachers' fulfilment of their lesson aims</t>
    </r>
    <r>
      <rPr>
        <b/>
        <vertAlign val="superscript"/>
        <sz val="10"/>
        <color theme="0"/>
        <rFont val="Arial"/>
        <family val="2"/>
      </rPr>
      <t>2</t>
    </r>
  </si>
  <si>
    <t>3. Quartiles calculated within each country/territory.</t>
  </si>
  <si>
    <r>
      <t>By social utility motivations to teach</t>
    </r>
    <r>
      <rPr>
        <b/>
        <vertAlign val="superscript"/>
        <sz val="10"/>
        <color theme="0"/>
        <rFont val="Arial"/>
        <family val="2"/>
      </rPr>
      <t>2</t>
    </r>
  </si>
  <si>
    <t>Motivations to teach, by career pathway</t>
  </si>
  <si>
    <t>Non second-career teachers
(a)</t>
  </si>
  <si>
    <t>By career pathway</t>
  </si>
  <si>
    <r>
      <t>Second-career teachers</t>
    </r>
    <r>
      <rPr>
        <b/>
        <vertAlign val="superscript"/>
        <sz val="10"/>
        <color theme="0"/>
        <rFont val="Arial"/>
        <family val="2"/>
      </rPr>
      <t>2</t>
    </r>
    <r>
      <rPr>
        <b/>
        <sz val="10"/>
        <color theme="0"/>
        <rFont val="Arial"/>
        <family val="2"/>
      </rPr>
      <t xml:space="preserve">
(b)</t>
    </r>
  </si>
  <si>
    <t>2. Teachers with at least 10 years of work experience in non-education roles for whom teaching was not a first career choice.</t>
  </si>
  <si>
    <t>Satisfaction with employment terms (barring salaries) among teachers who highly value stability, by contract modality</t>
  </si>
  <si>
    <r>
      <t>Percentage of teachers who "agree" or "strongly agree" that they are satisfied with their terms of employment (barring salaries)</t>
    </r>
    <r>
      <rPr>
        <b/>
        <vertAlign val="superscript"/>
        <sz val="11"/>
        <color theme="0"/>
        <rFont val="Arial"/>
        <family val="2"/>
      </rPr>
      <t>1,2</t>
    </r>
  </si>
  <si>
    <r>
      <t>Permanent employment</t>
    </r>
    <r>
      <rPr>
        <b/>
        <vertAlign val="superscript"/>
        <sz val="10"/>
        <color theme="0"/>
        <rFont val="Arial"/>
        <family val="2"/>
      </rPr>
      <t>3</t>
    </r>
    <r>
      <rPr>
        <b/>
        <sz val="10"/>
        <color theme="0"/>
        <rFont val="Arial"/>
        <family val="2"/>
      </rPr>
      <t xml:space="preserve">
(a)</t>
    </r>
  </si>
  <si>
    <t>3. Permanent employment refers to an ongoing contract with no fixed end-point before the age of retirement.</t>
  </si>
  <si>
    <t>Satisfaction with employment terms (barring salaries) among teachers who do not value flexibility highly, by contract modality</t>
  </si>
  <si>
    <r>
      <t>Low
(Bottom quarter</t>
    </r>
    <r>
      <rPr>
        <b/>
        <vertAlign val="superscript"/>
        <sz val="10"/>
        <color theme="0"/>
        <rFont val="Arial"/>
        <family val="2"/>
      </rPr>
      <t>3</t>
    </r>
    <r>
      <rPr>
        <b/>
        <sz val="10"/>
        <color theme="0"/>
        <rFont val="Arial"/>
        <family val="2"/>
      </rPr>
      <t>)</t>
    </r>
  </si>
  <si>
    <r>
      <t>High
(Top quarter</t>
    </r>
    <r>
      <rPr>
        <b/>
        <vertAlign val="superscript"/>
        <sz val="10"/>
        <color theme="0"/>
        <rFont val="Arial"/>
        <family val="2"/>
      </rPr>
      <t>3</t>
    </r>
    <r>
      <rPr>
        <b/>
        <sz val="10"/>
        <color theme="0"/>
        <rFont val="Arial"/>
        <family val="2"/>
      </rPr>
      <t>)</t>
    </r>
  </si>
  <si>
    <r>
      <t>High - Low
(Top - Bottom quarters</t>
    </r>
    <r>
      <rPr>
        <b/>
        <vertAlign val="superscript"/>
        <sz val="10"/>
        <color theme="0"/>
        <rFont val="Arial"/>
        <family val="2"/>
      </rPr>
      <t>3</t>
    </r>
    <r>
      <rPr>
        <b/>
        <sz val="10"/>
        <color theme="0"/>
        <rFont val="Arial"/>
        <family val="2"/>
      </rPr>
      <t>)</t>
    </r>
  </si>
  <si>
    <r>
      <t>By self-efficacy</t>
    </r>
    <r>
      <rPr>
        <b/>
        <vertAlign val="superscript"/>
        <sz val="10"/>
        <color theme="0"/>
        <rFont val="Arial"/>
        <family val="2"/>
      </rPr>
      <t>2</t>
    </r>
  </si>
  <si>
    <t>Intention to leave teaching within the next five years among teachers who are not about to retire, by fulfilment of lesson aims</t>
  </si>
  <si>
    <t>Intention to leave teaching within the next five years among teachers who are not about to retire, by self-efficacy</t>
  </si>
  <si>
    <t>Intention to leave teaching within the next five years among teachers who are not about to retire, by personal utility motivations to teach</t>
  </si>
  <si>
    <t>Intention to leave teaching within the next five years among teachers who are not about to retire, by social utility motivations to teach</t>
  </si>
  <si>
    <r>
      <t>By personal utility motivations to teach</t>
    </r>
    <r>
      <rPr>
        <b/>
        <vertAlign val="superscript"/>
        <sz val="10"/>
        <color theme="0"/>
        <rFont val="Arial"/>
        <family val="2"/>
      </rPr>
      <t>2</t>
    </r>
  </si>
  <si>
    <t>Intention to leave teaching within the next five years among teachers who are not about to retire, by enjoyment of teaching</t>
  </si>
  <si>
    <r>
      <t>By joy of teaching</t>
    </r>
    <r>
      <rPr>
        <b/>
        <vertAlign val="superscript"/>
        <sz val="10"/>
        <color theme="0"/>
        <rFont val="Arial"/>
        <family val="2"/>
      </rPr>
      <t>2</t>
    </r>
  </si>
  <si>
    <t>Teachers' involuntary employment on fixed-term contracts</t>
  </si>
  <si>
    <t>Teachers working part-time involuntarily</t>
  </si>
  <si>
    <t xml:space="preserve">1. Part-time teachers are defined as those who work up to 90% of full-time hours. </t>
  </si>
  <si>
    <t>Percentage of teachers employed on fixed-term contracts while reporting job security as highly important</t>
  </si>
  <si>
    <r>
      <t>Percentage of teachers working part-time</t>
    </r>
    <r>
      <rPr>
        <b/>
        <vertAlign val="superscript"/>
        <sz val="11"/>
        <color theme="0"/>
        <rFont val="Arial"/>
        <family val="2"/>
      </rPr>
      <t>1</t>
    </r>
    <r>
      <rPr>
        <b/>
        <sz val="11"/>
        <color theme="0"/>
        <rFont val="Arial"/>
        <family val="2"/>
      </rPr>
      <t xml:space="preserve"> while not considering job flexibility  as highly important</t>
    </r>
    <r>
      <rPr>
        <b/>
        <vertAlign val="superscript"/>
        <sz val="11"/>
        <color theme="0"/>
        <rFont val="Arial"/>
        <family val="2"/>
      </rPr>
      <t>2</t>
    </r>
  </si>
  <si>
    <t>1. The analysis is restricted to teachers who report that retirement from work sector is "not at all likely" or "not very likely" to lead them to leave teaching within the next five years.</t>
  </si>
  <si>
    <t>Teachers working part-time involuntarily, by number of schools working at</t>
  </si>
  <si>
    <r>
      <t>Percentage of teachers working part-time</t>
    </r>
    <r>
      <rPr>
        <b/>
        <vertAlign val="superscript"/>
        <sz val="11"/>
        <color theme="0"/>
        <rFont val="Arial"/>
        <family val="2"/>
      </rPr>
      <t xml:space="preserve">1 </t>
    </r>
  </si>
  <si>
    <t>By number of schools working at</t>
  </si>
  <si>
    <t>One
(a)</t>
  </si>
  <si>
    <t>Two</t>
  </si>
  <si>
    <t>Three or more
(b)</t>
  </si>
  <si>
    <r>
      <t>Percentage of teachers who express their intention to leave teaching within the next five years</t>
    </r>
    <r>
      <rPr>
        <b/>
        <vertAlign val="superscript"/>
        <sz val="11"/>
        <color theme="0"/>
        <rFont val="Arial"/>
        <family val="2"/>
      </rPr>
      <t>1</t>
    </r>
  </si>
  <si>
    <t>Germany</t>
  </si>
  <si>
    <t>Greece</t>
  </si>
  <si>
    <t>Ireland</t>
  </si>
  <si>
    <t>Netherlands</t>
  </si>
  <si>
    <t>New Zealand</t>
  </si>
  <si>
    <t>Norway</t>
  </si>
  <si>
    <t>-</t>
  </si>
  <si>
    <t>Mean</t>
  </si>
  <si>
    <t>Teachers' actual salaries</t>
  </si>
  <si>
    <t>Ratio</t>
  </si>
  <si>
    <t>Results based on system-level data, 2023 or latest year available</t>
  </si>
  <si>
    <t>“..” - Data are not available or not applicable.</t>
  </si>
  <si>
    <r>
      <t>Annual average teacher salaries in public schools in lower secondary general programmes</t>
    </r>
    <r>
      <rPr>
        <b/>
        <vertAlign val="superscript"/>
        <sz val="11"/>
        <color theme="0"/>
        <rFont val="Arial"/>
        <family val="2"/>
      </rPr>
      <t>1</t>
    </r>
  </si>
  <si>
    <r>
      <t>In equivalent USD, converted using purchasing power parities (PPPs) for private consumption</t>
    </r>
    <r>
      <rPr>
        <b/>
        <vertAlign val="superscript"/>
        <sz val="11"/>
        <color theme="0"/>
        <rFont val="Arial"/>
        <family val="2"/>
      </rPr>
      <t>2</t>
    </r>
  </si>
  <si>
    <r>
      <t>Relative to earnings of tertiary-educated workers</t>
    </r>
    <r>
      <rPr>
        <b/>
        <vertAlign val="superscript"/>
        <sz val="11"/>
        <color theme="0"/>
        <rFont val="Arial"/>
        <family val="2"/>
      </rPr>
      <t>3</t>
    </r>
    <r>
      <rPr>
        <b/>
        <sz val="11"/>
        <color theme="0"/>
        <rFont val="Arial"/>
        <family val="2"/>
      </rPr>
      <t xml:space="preserve">
</t>
    </r>
  </si>
  <si>
    <t>1. Annual average salaries (including bonuses and allowances) of 25-64 year-old teachers.</t>
  </si>
  <si>
    <t>2. Annual average salaries (including bonuses and allowances) of 25-64 year-old full-time teachers relative to the earnings of full-time, full-year workers with tertiary education.</t>
  </si>
  <si>
    <r>
      <t>Chile</t>
    </r>
    <r>
      <rPr>
        <vertAlign val="superscript"/>
        <sz val="10"/>
        <rFont val="Arial"/>
        <family val="2"/>
      </rPr>
      <t>b</t>
    </r>
  </si>
  <si>
    <r>
      <t>Czechia</t>
    </r>
    <r>
      <rPr>
        <vertAlign val="superscript"/>
        <sz val="10"/>
        <rFont val="Arial"/>
        <family val="2"/>
      </rPr>
      <t>b</t>
    </r>
  </si>
  <si>
    <r>
      <t>Slovenia</t>
    </r>
    <r>
      <rPr>
        <vertAlign val="superscript"/>
        <sz val="10"/>
        <rFont val="Arial"/>
        <family val="2"/>
      </rPr>
      <t>b</t>
    </r>
  </si>
  <si>
    <r>
      <t>Sweden</t>
    </r>
    <r>
      <rPr>
        <vertAlign val="superscript"/>
        <sz val="10"/>
        <rFont val="Arial"/>
        <family val="2"/>
      </rPr>
      <t>b</t>
    </r>
  </si>
  <si>
    <r>
      <rPr>
        <vertAlign val="superscript"/>
        <sz val="10"/>
        <rFont val="Arial"/>
        <family val="2"/>
      </rPr>
      <t>b</t>
    </r>
    <r>
      <rPr>
        <sz val="10"/>
        <rFont val="Arial"/>
        <family val="2"/>
      </rPr>
      <t xml:space="preserve"> Reference year differs from 2023 for salaries of teachers: 2022 for Chile, Czechia, Slovenia and Sweden.</t>
    </r>
  </si>
  <si>
    <r>
      <t xml:space="preserve">Source: OECD (2024), </t>
    </r>
    <r>
      <rPr>
        <i/>
        <sz val="10"/>
        <rFont val="Arial"/>
        <family val="2"/>
      </rPr>
      <t>Education at a Glance 2024: OECD Indicators</t>
    </r>
    <r>
      <rPr>
        <sz val="10"/>
        <rFont val="Arial"/>
        <family val="2"/>
      </rPr>
      <t>, Table D3.2. and Table D3.3.</t>
    </r>
  </si>
  <si>
    <t xml:space="preserve">2. The importance of job flexibility for teachers is assessed based on working hours that accommodate family responsibilities (TQ-73c) and the flexibility of teaching commitments, such as travel, part-time work, and family obligations (TQ-73d). Teachers who do not report these two factors as highly important but work part-time are considered working part-time involuntarily. </t>
  </si>
  <si>
    <t>2. The analysis is restricted to teachers who report that “teaching is a secure job” is highly important to them.</t>
  </si>
  <si>
    <t>2. The analysis is restricted to teachers who report that “working hours fit with my responsibilities” and “teaching has commitment flexibility” are not highly important to them.</t>
  </si>
  <si>
    <t>TALIS ISCED 1 average-12</t>
  </si>
  <si>
    <t>TALIS ISCED 3 average-8</t>
  </si>
  <si>
    <r>
      <t xml:space="preserve">For additional information, see OECD (2024), </t>
    </r>
    <r>
      <rPr>
        <i/>
        <sz val="10"/>
        <rFont val="Arial"/>
        <family val="2"/>
      </rPr>
      <t>Education at a Glance 2024: OECD Indicators</t>
    </r>
    <r>
      <rPr>
        <sz val="10"/>
        <rFont val="Arial"/>
        <family val="2"/>
      </rPr>
      <t>, OECD Publishing, Paris, https://doi.org/10.1787/c00cad36-en.</t>
    </r>
  </si>
  <si>
    <t>2.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</si>
  <si>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2. The scale of fulfilment of lesson aims (complexity of teaching) (T4FULFIL) was constructed using teacher responses ("not at all", "to some extent", "quite a bit", "a lot") about the extent to which the following aims were fulfilled in the past week (TT4G58): "Presenting the content in a comprehensible way"; "Engaging students in work that challenges them"; "Providing students with feedback to support their learning "; "Offering students opportunities to practise what they learned"; "Adapting teaching to meet the different needs of students".  Standardised scale scores with a standard deviation of 2 and the value of 10 corresponding to the item mid-point value of the response scale.</t>
  </si>
  <si>
    <t>2. The scale of personal utility motivations to teach (T4MOPU) was constructed using teacher responses ("not important at all", "of low importance", "of moderate importance", "of high importance") about how important the following factors are to them (TT4G73): "Teaching is a secure job"; "Working hours fit with my family responsibilities"; "Teaching has commitment flexibility (travel, part-time, family commitments)". Standardised scale scores with a standard deviation of 2 and the value of 10 corresponding to the item mid-point value of the response scale.</t>
  </si>
  <si>
    <t>2. The scale of social utility motivations to teach (T4MOSU) was constructed using teacher responses ("not important at all", "of low importance", "of moderate importance", "of high importance") about how important the following factors are to them (TT4G73): "Teaching allows me to influence the next generation"; "Teaching allows me to work against social disadvantage"; "Teaching makes a worthwhile social contribution". Standardised scale scores with a standard deviation of 2 and the value of 10 corresponding to the item mid-point value of the response scale.</t>
  </si>
  <si>
    <t>2. The scale of joy of teaching (T4JOYTCH) was constructed using teacher responses ("strongly disagree", "disagree", "agree", "strongly agree") about the following statements (TT4G80): "I like the subject(s) that I teach"; "I often feel happy while I teach"; "I generally teach with enthusiasm"; "The interesting challenges of teaching give me satisfaction". Standardised scale scores with a standard deviation of 2 and the value of 10 corresponding to the item mid-point value of the response scale.</t>
  </si>
  <si>
    <t>Intention to leave teaching within the next five years, by age</t>
  </si>
  <si>
    <t>TALIS 2024 Results - © OECD 2024</t>
  </si>
  <si>
    <t>Annex C</t>
  </si>
  <si>
    <t>Chapter 7 Tables</t>
  </si>
  <si>
    <t>Last updated: 08-Aug-2025</t>
  </si>
  <si>
    <t>TOC</t>
  </si>
  <si>
    <t>TALIS 2024 Results</t>
  </si>
  <si>
    <t>Chapter 7</t>
  </si>
  <si>
    <t>Sustaining the profession</t>
  </si>
  <si>
    <t>Tables</t>
  </si>
  <si>
    <t>Intention to leave teaching within the next five years, by age group</t>
  </si>
  <si>
    <t>BIN.TR3.TQ74_u30</t>
  </si>
  <si>
    <t>Change in share of teachers intending to leave teaching within the next five years among teachers under age 30, from 2018 to 2024</t>
  </si>
  <si>
    <t>BIN.TR3.TQ74_3049</t>
  </si>
  <si>
    <t>Change in share of teachers intending to leave teaching within the next five years among teachers between age 30 and 49, from 2018 to 2024</t>
  </si>
  <si>
    <t>BIN.TR3.TQ74_u50</t>
  </si>
  <si>
    <t>Change in share of teachers intending to leave teaching within the next five years among teachers under age 50, from 2018 to 2024</t>
  </si>
  <si>
    <t>Attrition factors likely to cause teachers to leave teaching within the next five years, by age group</t>
  </si>
  <si>
    <t>BIN.TCH.TQ74</t>
  </si>
  <si>
    <t>Intention to leave teaching within the next five years among teachers who are not about to retire, by teacher characteristics</t>
  </si>
  <si>
    <t>BIN.SCH.TQ74</t>
  </si>
  <si>
    <t>Intention to leave teaching within the next five years among teachers who are not about to retire, by school characteristics</t>
  </si>
  <si>
    <t>LOG.TQ74.TQ78j</t>
  </si>
  <si>
    <t>Relationship between teachers' career intentions and their job satisfaction</t>
  </si>
  <si>
    <t>LOG.TQ74.TQ76a_TQ78j</t>
  </si>
  <si>
    <t>Relationship between teachers' career intentions and their stress levels and job satisfaction</t>
  </si>
  <si>
    <t>Intention to leave teaching within the next five years among teachers who are not about to retire, by self-efficacy</t>
  </si>
  <si>
    <t>Intention to leave teaching within the next five years among teachers who are not about to retire, by fulfilment of lesson aims</t>
  </si>
  <si>
    <t>LOGMUL.TQ74.TQ77</t>
  </si>
  <si>
    <t>Relationship between teachers' career intentions and sources of stress</t>
  </si>
  <si>
    <t>BMUL.TGND.TQ73</t>
  </si>
  <si>
    <t>Motivations to teach, by gender</t>
  </si>
  <si>
    <t>BMUL.TAGE.TQ73</t>
  </si>
  <si>
    <t>Motivations to teach, by age</t>
  </si>
  <si>
    <t>Motivations to teach, by career pathway</t>
  </si>
  <si>
    <t>BIN.SCH.TQ73f</t>
  </si>
  <si>
    <t>Working against social disadvantage as a motivation to teach, by school characteristics</t>
  </si>
  <si>
    <t>LOG.TQ74.TQS73</t>
  </si>
  <si>
    <t>Relationship between teachers' career intentions and social utility motivations to teach</t>
  </si>
  <si>
    <t>Intention to leave teaching within the next five years among teachers who are not about to retire, by personal utility motivations to teach</t>
  </si>
  <si>
    <t>Intention to leave teaching within the next five years among teachers who are not about to retire, by social utility motivations to teach</t>
  </si>
  <si>
    <t>BMUL.TGND.TQ80</t>
  </si>
  <si>
    <t>Enjoyment of teaching, by gender</t>
  </si>
  <si>
    <t>BMUL.TAGE.TQ80</t>
  </si>
  <si>
    <t>Enjoyment of teaching, by age</t>
  </si>
  <si>
    <t>LOG.TQ74.TQS80</t>
  </si>
  <si>
    <t>Relationship between teachers' career intentions and enjoyment of teaching</t>
  </si>
  <si>
    <t>Intention to leave teaching within the next five years among teachers who are not about to retire, by enjoyment of teaching</t>
  </si>
  <si>
    <t>BMUL.NO.TQ78h_TQ79eg</t>
  </si>
  <si>
    <t>Perceptions of the value of the teaching profession and teachers by policymakers, the media and society in general</t>
  </si>
  <si>
    <t>LOG.TQ79e.TQ79a</t>
  </si>
  <si>
    <t>Relationship between teachers' perceived value of the teaching profession in the eyes of policymakers and salary satisfaction</t>
  </si>
  <si>
    <t>BMUL.TR3.TQ79eg</t>
  </si>
  <si>
    <t>Change in perceptions of the value of the teaching profession and teachers by policymakers and the media, from 2018 to 2024</t>
  </si>
  <si>
    <t>LOG.TQ74.TQ79e</t>
  </si>
  <si>
    <t>Relationship between teachers' career intentions and the perceived value of the teaching profession in the eyes of policymakers</t>
  </si>
  <si>
    <t>LOG.TQ74.TQ79g</t>
  </si>
  <si>
    <t>Relationship between teachers' career intentions and the perceived value of the teaching profession in the media</t>
  </si>
  <si>
    <t>BIN.TR2.TQ78h</t>
  </si>
  <si>
    <t>Change in teachers' perceptions of the value of the teaching profession by society (2013, 2018 and 2024)</t>
  </si>
  <si>
    <t>LOG.TQ74.TQ78h</t>
  </si>
  <si>
    <t>Relationship between teachers' career intentions and the perceived value of the teaching profession in society</t>
  </si>
  <si>
    <t>BIN.TGND.TQ08</t>
  </si>
  <si>
    <t>Teaching as a first career choice among novice teachers, by gender</t>
  </si>
  <si>
    <t>BIN.TR3.TQ08</t>
  </si>
  <si>
    <t>Change in teaching as a first career choice among novice teachers, from 2018 to 2024</t>
  </si>
  <si>
    <t>BIN.TCH.TQ08</t>
  </si>
  <si>
    <t>Teaching as a first career choice, by teacher characteristics</t>
  </si>
  <si>
    <t>LOG.TQ74.TQ08</t>
  </si>
  <si>
    <t>Relationship between novice teachers' career intentions and career chocie</t>
  </si>
  <si>
    <t>BMUL.NO.TQ09</t>
  </si>
  <si>
    <t>Teacher employment on permanent and fixed-term contracts</t>
  </si>
  <si>
    <t>BMUL.TR1.TQ09</t>
  </si>
  <si>
    <t>Change in teacher employment on permanent and fixed-term contracts (2008, 2013, 2018 and 2024)</t>
  </si>
  <si>
    <t>BIN.TCH.TQ09</t>
  </si>
  <si>
    <t>Teacher employment on fixed-term contracts, by teacher characteristics</t>
  </si>
  <si>
    <t>BIN.TRTAGE.TQ09</t>
  </si>
  <si>
    <t>Differences in the share of teachers employed on fixed-term contracts, by age: Change from 2018 to 2024</t>
  </si>
  <si>
    <t>BIN.TRTEXP.TQ09</t>
  </si>
  <si>
    <t>Differences in the share of teachers employed on fixed-term contracts, by years of teaching experience: Change from 2018 to 2024</t>
  </si>
  <si>
    <t>BIN.SCH.TQ09</t>
  </si>
  <si>
    <t>Teacher employment on fixed-term contracts, by school characteristics</t>
  </si>
  <si>
    <t>Teachers' involuntary employment on fixed-term contracts</t>
  </si>
  <si>
    <t>LOG.TQ74.TQ09</t>
  </si>
  <si>
    <t>Relationship between teachers' career intentions and being employed on a fixed-term contract involuntarily</t>
  </si>
  <si>
    <t>BMUL.NO.TQ12</t>
  </si>
  <si>
    <t>Teachers working part-time</t>
  </si>
  <si>
    <t>Teachers working part-time, by number of schools working at</t>
  </si>
  <si>
    <t>BMUL.TR3.TQ12</t>
  </si>
  <si>
    <t>Change in teachers' employment status in terms of working hours, from 2018 to 2024</t>
  </si>
  <si>
    <t>BIN.TR3.TQ12</t>
  </si>
  <si>
    <t>Change in teachers working part-time, from 2018 to 2024</t>
  </si>
  <si>
    <t>BIN.TCH.TQ12</t>
  </si>
  <si>
    <t>Teachers working part-time, by teacher characteristics</t>
  </si>
  <si>
    <t>BIN.TRTGND.TQ12</t>
  </si>
  <si>
    <t>Differences in the share of teachers working part-time, by gender: Change from 2018 to 2024</t>
  </si>
  <si>
    <t>BIN.TRTAGE.TQ12</t>
  </si>
  <si>
    <t>Differences in the share of teachers working part-time, by age: Change from 2018 to 2024</t>
  </si>
  <si>
    <t>Teachers working part-time involuntarily</t>
  </si>
  <si>
    <t>LOG.TQ74.TQ12</t>
  </si>
  <si>
    <t>Relationship between teachers' career intentions and working part-time involuntarily</t>
  </si>
  <si>
    <t>BIN.TCH.TQ79b</t>
  </si>
  <si>
    <t>Teachers' satisfaction with their terms of employment (barring salaries), by teacher characteristics</t>
  </si>
  <si>
    <t>BIN.TCH.TQ79b_FT</t>
  </si>
  <si>
    <t>Full-time teachers' satisfaction with their terms of employment (barring salaries), by teacher characteristics</t>
  </si>
  <si>
    <t>BIN.TR3.TQ79b</t>
  </si>
  <si>
    <t>Change in teachers' satisfaction with their terms of employment (barring salaries), from 2018 to 2024</t>
  </si>
  <si>
    <t>Satisfaction with employment terms (barring salaries) among teachers who highly value stability, by contract modality</t>
  </si>
  <si>
    <t>Satisfaction with employment terms (barring salaries) among teachers who do not value flexibility highly, by contract modality</t>
  </si>
  <si>
    <t>LOG.TQ79b.TQ01</t>
  </si>
  <si>
    <t>Relationship between teacher satisfaction with terms of employment (barring salaries) and gender</t>
  </si>
  <si>
    <t>LOG.TQ79b.TQ09</t>
  </si>
  <si>
    <t>Relationship between teacher satisfaction with terms of employment (barring salaries) and being employed on a fixed-term contract involuntarily</t>
  </si>
  <si>
    <t>LOG.TQ79b.TQ12</t>
  </si>
  <si>
    <t>Relationship between teacher satisfaction with terms of employment (barring salaries) and working part-time involuntarily</t>
  </si>
  <si>
    <t>OLS.TQS78.TQ79b</t>
  </si>
  <si>
    <t>Relationship between teacher job satisfaction and satisfaction with terms of employment (barring salaries)</t>
  </si>
  <si>
    <t>LOG.TQ74.TQ79b</t>
  </si>
  <si>
    <t>Relationship between teachers' career intentions and satisfaction with the terms of employment (barring salaries)</t>
  </si>
  <si>
    <t>Teachers' actual salaries</t>
  </si>
  <si>
    <t>BIN.TCH.TQ79a</t>
  </si>
  <si>
    <t>Teachers' salary satisfaction, by teacher characteristics</t>
  </si>
  <si>
    <t>BIN.TCH.TQ79a_FT</t>
  </si>
  <si>
    <t>Full-time teachers' salary satisfaction, by teacher characteristics</t>
  </si>
  <si>
    <t>BIN.TCH.TQ79a_FT_Pub</t>
  </si>
  <si>
    <t>Salary satisfaction of full-time teachers who work in publicly managed schools, by teacher characteristics</t>
  </si>
  <si>
    <t>LOG.TQ79a.TQ01</t>
  </si>
  <si>
    <t>Relationship between teachers' salary satisfaction and gender</t>
  </si>
  <si>
    <t>BIN.TR3.TQ79a</t>
  </si>
  <si>
    <t>Change in teachers' salary satisfaction, from 2018 to 2024</t>
  </si>
  <si>
    <t>OLS.TQS78.TQ79a</t>
  </si>
  <si>
    <t>Relationship between teacher job satisfaction and satisfaction with salary</t>
  </si>
  <si>
    <t>CON.DESC.TQS78_Pub</t>
  </si>
  <si>
    <t>Between- and within-country variation in job satisfaction of teachers working in publicly managed schools</t>
  </si>
  <si>
    <t>LOG.TQ74.TQ79a</t>
  </si>
  <si>
    <t>Relationship between teachers' career intentions and satisfaction with salary</t>
  </si>
  <si>
    <t>BIN.SCH.TQ79b</t>
  </si>
  <si>
    <t>Teachers' satisfaction with their terms of employment (barring salaries), by school characteristics</t>
  </si>
  <si>
    <t>BIN.TRSLOC.TQ79b</t>
  </si>
  <si>
    <t>Differences in teachers' satisfaction with their terms of employment (barring salaries), by school location: Change from 2018 to 2024</t>
  </si>
  <si>
    <t>BIN.TRSTYP.TQ79b</t>
  </si>
  <si>
    <t>Differences in teachers' satisfaction with their terms of employment (barring salaries), by school type: Change from 2018 to 2024</t>
  </si>
  <si>
    <t>BIN.TRSSOC.TQ79b</t>
  </si>
  <si>
    <t>Differences in teachers' satisfaction with their terms of employment (barring salaries), by school intake of students from socio-economically disadvantaged homes: Change from 2018 to 2024</t>
  </si>
  <si>
    <t>BIN.SCH.TQ79a</t>
  </si>
  <si>
    <t>Teachers' satisfaction with their salaries, by school characteristics</t>
  </si>
  <si>
    <t>BIN.TRSLOC.TQ79a</t>
  </si>
  <si>
    <t>Differences in teachers' satisfaction with their salaries, by school location: Change from 2018 to 2024</t>
  </si>
  <si>
    <t>BIN.TRSTYP.TQ79a</t>
  </si>
  <si>
    <t>Differences in teachers' satisfaction with their salaries, by school type: Change from 2018 to 2024</t>
  </si>
  <si>
    <t>BIN.TRSSOC.TQ79a</t>
  </si>
  <si>
    <t>Differences in teachers' satisfaction with their salaries, by school intake of students from socio-economically disadvantaged homes: Change from 2018 to 2024</t>
  </si>
  <si>
    <t/>
  </si>
  <si>
    <t>Symbols for missing data</t>
  </si>
  <si>
    <t>a: The category does not apply to the country/territory concerned, data were not collected by the country/territory, or there was no observation in the sample.</t>
  </si>
  <si>
    <t>c: 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</si>
  <si>
    <t>m: Data were collected but subsequently removed, or not reported on, for technical reasons.</t>
  </si>
  <si>
    <t>w: Data were withdrawn or were not collected at the request of the country/territory concerned.</t>
  </si>
  <si>
    <t>Results based on responses of teachers</t>
  </si>
  <si>
    <t>ISCED
level</t>
  </si>
  <si>
    <t>Percentage of teachers under age 30 who express the intention to leave teaching within the next five years</t>
  </si>
  <si>
    <t>TALIS 2018</t>
  </si>
  <si>
    <t>S.E.</t>
  </si>
  <si>
    <t>%</t>
  </si>
  <si>
    <t>TALIS 2024</t>
  </si>
  <si>
    <t>Change
(2024 - 2018)</t>
  </si>
  <si>
    <t>%pt. dif.</t>
  </si>
  <si>
    <t>Australia</t>
  </si>
  <si>
    <t>Austria</t>
  </si>
  <si>
    <t>Belgium</t>
  </si>
  <si>
    <t>Flemish Comm. (Belgium)</t>
  </si>
  <si>
    <t>French Comm. (Belgium)</t>
  </si>
  <si>
    <t>Brazil</t>
  </si>
  <si>
    <t>Bulgaria</t>
  </si>
  <si>
    <t>Chile</t>
  </si>
  <si>
    <t>Colombia</t>
  </si>
  <si>
    <t>Croatia</t>
  </si>
  <si>
    <t>Cyprus</t>
  </si>
  <si>
    <t>Czechia</t>
  </si>
  <si>
    <t>Denmark</t>
  </si>
  <si>
    <t>Estonia</t>
  </si>
  <si>
    <t>Finland</t>
  </si>
  <si>
    <t>France</t>
  </si>
  <si>
    <t>Hungary</t>
  </si>
  <si>
    <t>Iceland</t>
  </si>
  <si>
    <t>Israel</t>
  </si>
  <si>
    <t>Italy</t>
  </si>
  <si>
    <t>Japan</t>
  </si>
  <si>
    <t>Kazakhstan</t>
  </si>
  <si>
    <t>Korea</t>
  </si>
  <si>
    <t>Latvia</t>
  </si>
  <si>
    <t>Lithuania</t>
  </si>
  <si>
    <t>Malta</t>
  </si>
  <si>
    <t>Portugal</t>
  </si>
  <si>
    <t>Romania</t>
  </si>
  <si>
    <t>Saudi Arabia</t>
  </si>
  <si>
    <t>Shanghai (China)</t>
  </si>
  <si>
    <t>Singapore</t>
  </si>
  <si>
    <t>Slovak Republic</t>
  </si>
  <si>
    <t>Slovenia</t>
  </si>
  <si>
    <t>South Africa</t>
  </si>
  <si>
    <t>Spain</t>
  </si>
  <si>
    <t>Sweden</t>
  </si>
  <si>
    <t>Türkiye</t>
  </si>
  <si>
    <t>United Arab Emirates</t>
  </si>
  <si>
    <t>United States</t>
  </si>
  <si>
    <t>Viet Nam</t>
  </si>
  <si>
    <t>OECD average-25</t>
  </si>
  <si>
    <t>Alberta (Canada)*</t>
  </si>
  <si>
    <t>Netherlands*</t>
  </si>
  <si>
    <t>New Zealand*</t>
  </si>
  <si>
    <t>Norway*</t>
  </si>
  <si>
    <t>Australiaª</t>
  </si>
  <si>
    <t>Flemish Comm. (Belgium)*</t>
  </si>
  <si>
    <t>Netherlands*‧ª</t>
  </si>
  <si>
    <t>Notes:</t>
  </si>
  <si>
    <t>ª Estimates for TALIS 2018 and the change between TALIS 2018 and TALIS 2024 should be interpreted with caution due to higher risk of non-response bias.</t>
  </si>
  <si>
    <t>* Estimates should be interpreted with caution due to higher risk of non-response bias.</t>
  </si>
  <si>
    <t>For additional information on interpretation of the results, see Annexes A and B.</t>
  </si>
  <si>
    <t>Statistically significant values are indicated in bold (see Annex B).</t>
  </si>
  <si>
    <t xml:space="preserve">Source: OECD, TALIS 2018 and TALIS 2024 Databases. </t>
  </si>
  <si>
    <t>Percentage of teachers between ages 30 and 49 who express the intention to leave teaching within the next five years</t>
  </si>
  <si>
    <t>Percentage of teachers under age 50 who express the intention to leave teaching within the next five years</t>
  </si>
  <si>
    <t>Total</t>
  </si>
  <si>
    <t>By gender</t>
  </si>
  <si>
    <t>Female</t>
  </si>
  <si>
    <t>Male</t>
  </si>
  <si>
    <t>Male - Female</t>
  </si>
  <si>
    <t>By age</t>
  </si>
  <si>
    <t>&lt; Age 30
(a)</t>
  </si>
  <si>
    <t>Age 30-49</t>
  </si>
  <si>
    <t>&gt;= Age 50
(b)</t>
  </si>
  <si>
    <t>(b) - (a)</t>
  </si>
  <si>
    <t>By years of teaching experience</t>
  </si>
  <si>
    <t>&lt;= 5 years
(a)</t>
  </si>
  <si>
    <t>6-10 years</t>
  </si>
  <si>
    <t>&gt; 10 years
(b)</t>
  </si>
  <si>
    <t>Difference 
(ISCED 1 - ISCED 2)</t>
  </si>
  <si>
    <t>Difference 
(ISCED 3 - ISCED 2)</t>
  </si>
  <si>
    <t>Albania</t>
  </si>
  <si>
    <t>Azerbaijan</t>
  </si>
  <si>
    <t>Bahrain</t>
  </si>
  <si>
    <t>Costa Rica</t>
  </si>
  <si>
    <t>Kosovo</t>
  </si>
  <si>
    <t>Montenegro</t>
  </si>
  <si>
    <t>Morocco</t>
  </si>
  <si>
    <t>North Macedonia</t>
  </si>
  <si>
    <t>Poland</t>
  </si>
  <si>
    <t>Serbia</t>
  </si>
  <si>
    <t>Uzbekistan</t>
  </si>
  <si>
    <t>OECD average-27</t>
  </si>
  <si>
    <t>EU total-22</t>
  </si>
  <si>
    <t>TALIS average-49</t>
  </si>
  <si>
    <t>TALIS ISCED 1 average-12</t>
  </si>
  <si>
    <t>TALIS ISCED 3 average-8</t>
  </si>
  <si>
    <t>Percentage of teachers who express the intention to leave teaching within the next five years¹</t>
  </si>
  <si>
    <t>1. The analysis is restricted to teachers who report that retirement from work sector is "not at all likely" or "not very likely" to lead them to leave teaching within the next five years.</t>
  </si>
  <si>
    <t>Source: OECD, TALIS 2024 Database.</t>
  </si>
  <si>
    <t>Results based on responses of teachers and principals</t>
  </si>
  <si>
    <t>By school location</t>
  </si>
  <si>
    <t>Rural area or village</t>
  </si>
  <si>
    <t>Town</t>
  </si>
  <si>
    <t>City</t>
  </si>
  <si>
    <t xml:space="preserve">City - Rural area </t>
  </si>
  <si>
    <t>By school type</t>
  </si>
  <si>
    <t>Publicly
managed
schools</t>
  </si>
  <si>
    <t>Privately
managed
schools</t>
  </si>
  <si>
    <t>Private - Public</t>
  </si>
  <si>
    <t>By school intake of students from socio-economically disadvantaged homes</t>
  </si>
  <si>
    <t>&lt;= 10%
(a)</t>
  </si>
  <si>
    <t>&gt; 10% &amp; &lt;= 30%</t>
  </si>
  <si>
    <t>&gt; 30%
(b)</t>
  </si>
  <si>
    <t>By school intake of students who have difficulties understanding the language(s) of instruction</t>
  </si>
  <si>
    <t>None
(a)</t>
  </si>
  <si>
    <t>&gt; 0% &amp; &lt;= 10%</t>
  </si>
  <si>
    <t>&gt; 10%
(b)</t>
  </si>
  <si>
    <t>By school intake of students with special education needs</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</si>
  <si>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</si>
  <si>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</si>
  <si>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</si>
  <si>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</si>
  <si>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</si>
  <si>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 Estimates for subgroups and estimated differences between subgroups need to be interpreted with caution due to higher risk of non-response bias.</t>
  </si>
  <si>
    <t>Flemish Comm. (Belgium) **</t>
  </si>
  <si>
    <t>Odds
ratio</t>
  </si>
  <si>
    <t>Change in the likelihood of teachers reporting the intention to leave teaching within the next five years¹ associated with being satisfied with their jobs²‧³‧⁴</t>
  </si>
  <si>
    <t>Before accounting for teacher and school characteristics⁵</t>
  </si>
  <si>
    <t>After accounting for teacher characteristics⁵</t>
  </si>
  <si>
    <t>After accounting for teacher and school characteristics⁵</t>
  </si>
  <si>
    <t>1. Binary variable: the reference category refers to teachers not intending to leave teaching within the next five years.</t>
  </si>
  <si>
    <t>2. Binary variable: the reference category refers to teachers "stongly disagree[ing]" or "disagree[ing]" with the statement that, all in all, they are satisfied with their jobs.</t>
  </si>
  <si>
    <t>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</si>
  <si>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4. The analysis is restricted to teachers who report that retirement from work sector is "not at all likely" or "not very likely" to lead them to leave teaching within the next five years.</t>
  </si>
  <si>
    <t>5.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</si>
  <si>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Teachers being satisfied with their jobs⁵</t>
  </si>
  <si>
    <t>Teachers' experiencing stress "a lot" in their work⁴</t>
  </si>
  <si>
    <t>Change in the likelihood of teachers reporting the intention to leave teaching within the next five years¹ associated with²‧³</t>
  </si>
  <si>
    <t>Before accounting for teacher and school characteristics⁶</t>
  </si>
  <si>
    <t>After accounting for teacher characteristics⁶</t>
  </si>
  <si>
    <t>After accounting for teacher and school characteristics⁶</t>
  </si>
  <si>
    <t>2.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</si>
  <si>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3. The analysis is restricted to teachers who report that retirement from work sector is "not at all likely" or "not very likely" to lead them to leave teaching within the next five years.</t>
  </si>
  <si>
    <t>4. Binary variable: the reference category refers to teachers "not at all", "to some extent" or "quite a bit" experiencing stress in their work.</t>
  </si>
  <si>
    <t>5. Binary variable: the reference category refers to teachers "stongly disagree[ing]" or "disagree[ing]" with the statement that that, all in all, they are satisfied with their jobs.</t>
  </si>
  <si>
    <t>6.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</si>
  <si>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Having too much lesson preparation</t>
  </si>
  <si>
    <t>Having too many lessons to teach</t>
  </si>
  <si>
    <t>Having too much marking</t>
  </si>
  <si>
    <t>Having too much administrative work</t>
  </si>
  <si>
    <t>Being held responsible for student achievement</t>
  </si>
  <si>
    <t>Maintaining classroom discipline</t>
  </si>
  <si>
    <t>Being intimidated or verbally abused by students</t>
  </si>
  <si>
    <t>Keeping up with changing requirements</t>
  </si>
  <si>
    <t>Addressing parent or guardian concerns</t>
  </si>
  <si>
    <t>Modifying lessons for students with special education needs</t>
  </si>
  <si>
    <t>Being held responsible for students’ social and emotional well-being</t>
  </si>
  <si>
    <t>Keeping up with curriculum or programme changes in this school</t>
  </si>
  <si>
    <t>Having too much work on diversity and equity issues, concerns, or conflicts</t>
  </si>
  <si>
    <t>Change in the likelihood of teachers reporting that they intend to leave the profession within the next five years¹ associated with encountering the following as sources of stress "quite a bit" or "a lot" at work²‧³‧⁴</t>
  </si>
  <si>
    <t>1. Binary variable: the reference category refers to teachers reporting that they want to continue working as a teacher for more than five years.</t>
  </si>
  <si>
    <t xml:space="preserve">2. Binary variable: the reference category refers to "not at all" and "to some extent". </t>
  </si>
  <si>
    <t>Percentage of teachers who report that the following factors are of "high importance" to them as a teacher</t>
  </si>
  <si>
    <t>Teaching suits my abilities</t>
  </si>
  <si>
    <t>Teaching is a secure job</t>
  </si>
  <si>
    <t>Working hours fit with my family responsibilities</t>
  </si>
  <si>
    <t>Teaching allows me to influence the next generation</t>
  </si>
  <si>
    <t>Teaching allows me to work against social disadvantage</t>
  </si>
  <si>
    <t>Teaching makes a worthwhile social contribution</t>
  </si>
  <si>
    <t>I like working with children/adolescents</t>
  </si>
  <si>
    <t>Teaching allows me to exercise autonomy</t>
  </si>
  <si>
    <t>Teaching has commitment flexibility¹</t>
  </si>
  <si>
    <t>1. For example, travel, part-time, family commitments.</t>
  </si>
  <si>
    <t>Percentage of teachers who report that work against social disadvantage is a factor of "high" importance to them as a teacher</t>
  </si>
  <si>
    <t>Change in the likelihood of teachers reporting that they intend to leave the profession within the next five years¹ associated with the scale of social utility motivations to teach²‧³‧⁴</t>
  </si>
  <si>
    <t>After accounting for teacher and school characteristics⁵ and the enjoyment of teaching⁶</t>
  </si>
  <si>
    <t>After accounting for teacher and school characteristics⁵, enjoyment of teaching and contract modalities⁷</t>
  </si>
  <si>
    <t>After accounting for teacher and school characteristics⁵, enjoyment of teaching, contract modalities and satisfaction with the terms of employment (including salaries)</t>
  </si>
  <si>
    <t>2. The scale of social utility motivations to teach (T4MOSU) was constructed using teacher responses ("not important at all", "of low importance", "of moderate importance", "of high importance") about how important the following factors are to them (TT4G73): "Teaching allows me to influence the next generation"; "Teaching allows me to work against social disadvantage"; "Teaching makes a worthwhile social contribution". Standardised scale scores with a standard deviation of 2 and the value of 10 corresponding to the item mid-point value of the response scale.</t>
  </si>
  <si>
    <t>6. The scale of joy of teaching (T4JOYTCH) was constructed using teacher responses ("strongly disagree", "disagree", "agree", "strongly agree") about the following statements (TT4G80): "I like the subject(s) that I teach"; "I often feel happy while I teach"; "I generally teach with enthusiasm"; "The interesting challenges of teaching give me satisfaction". Standardised scale scores with a standard deviation of 2 and the value of 10 corresponding to the item mid-point value of the response scale.</t>
  </si>
  <si>
    <t xml:space="preserve">7. Contract modalities refer to the binary variables of being employed on a fixed-term contract (reference category: permanent contract) and working part-time contract (reference category: full-time). </t>
  </si>
  <si>
    <t>Percentage of teachers who "agree" or "strongly agree" with the following statements about their experiences as a teacher</t>
  </si>
  <si>
    <t>I like the subject(s) that I teach</t>
  </si>
  <si>
    <t>I often feel happy while I teach</t>
  </si>
  <si>
    <t>I generally teach with enthusiasm</t>
  </si>
  <si>
    <t xml:space="preserve">The interesting challenges of teaching give me satisfaction </t>
  </si>
  <si>
    <t>The interesting challenges of teaching give me satisfaction</t>
  </si>
  <si>
    <t>Change in the likelihood of teachers reporting that they intend to leave the profession within the next five years¹ associated with the scale of joy of teaching²‧³‧⁴</t>
  </si>
  <si>
    <t>After accounting for teacher and school characteristics⁵ and social utility motivations⁶</t>
  </si>
  <si>
    <t>After accounting for teacher and school characteristics⁵, social utility motivations and contract modalities⁷</t>
  </si>
  <si>
    <t>After accounting for teacher and school characteristics⁵, social utility motivations, contract modalities and satisfaction with the terms of employment (including salaries)</t>
  </si>
  <si>
    <t>2. The scale of joy of teaching (T4JOYTCH) was constructed using teacher responses ("strongly disagree", "disagree", "agree", "strongly agree") about the following statements (TT4G80): "I like the subject(s) that I teach"; "I often feel happy while I teach"; "I generally teach with enthusiasm"; "The interesting challenges of teaching give me satisfaction". Standardised scale scores with a standard deviation of 2 and the value of 10 corresponding to the item mid-point value of the response scale.</t>
  </si>
  <si>
    <t>6. The scale of social utility motivations to teach (T4MOSU) was constructed using teacher responses ("not important at all", "of low importance", "of moderate importance", "of high importance") about how important the following factors are to them (TT4G73): "Teaching allows me to influence the next generation"; "Teaching allows me to work against social disadvantage"; "Teaching makes a worthwhile social contribution". Standardised scale scores with a standard deviation of 2 and the value of 10 corresponding to the item mid-point value of the response scale.</t>
  </si>
  <si>
    <t>Percentage of teachers who "agree" or "strongly agree" with the following statements</t>
  </si>
  <si>
    <t>I think that the teaching profession is valued in society</t>
  </si>
  <si>
    <t>Teachers’ views are valued by policymakers in this country/region</t>
  </si>
  <si>
    <t>Teachers are valued in the media in this country/region</t>
  </si>
  <si>
    <t>Change in the likelihood of teachers "agree[ing]" or "strongly agree[ing]" that teachers' views are valued by policymakers¹ associated with teachers "agree[ing]" or "strongly agree[ing]" that they are satisfied with the salary that they receive for their work²‧³</t>
  </si>
  <si>
    <t>Before accounting for teacher and school characteristics⁴</t>
  </si>
  <si>
    <t>After accounting for teacher characteristics⁴</t>
  </si>
  <si>
    <t>After accounting for teacher and school characteristics⁴</t>
  </si>
  <si>
    <t>After accounting for teacher and school characteristics⁴ and contract modalities⁵</t>
  </si>
  <si>
    <t>After accounting for teacher and school characteristics⁴, contract modalities and satisfaction with the terms of employment (barring salaries)⁶</t>
  </si>
  <si>
    <t xml:space="preserve">1. Binary variable: the reference category refers to "disagree" and "strongly disagree". </t>
  </si>
  <si>
    <t>2. Binary variable: the reference category refers to teachers "disagree[ing]" or "strongly disagree[ing]" with the statement that they are satisfied with the salary that they receive for their work.</t>
  </si>
  <si>
    <t>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</si>
  <si>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 xml:space="preserve">5. Contract modalities refer to the binary variables of being employed on a fixed-term contract (reference category: permanent contract) and working part-time contract (reference category: full-time). </t>
  </si>
  <si>
    <t>6. Binary variable: the reference category refers to "disagree" and "strongly disagree". Terms of employment refer to the terms of teaching contracts or employment, for example benefits and work schedule, excluding salary.</t>
  </si>
  <si>
    <t>Change in the likelihood of teachers reporting that they intend to leave the profession within the next five years¹ associated with teachers "agree[ing]" or "strongly agree[ing]" that teachers' views are valued by policymakers²‧³‧⁴</t>
  </si>
  <si>
    <t>After accounting for teacher and school characteristics⁵ and intrinsic motivations⁶</t>
  </si>
  <si>
    <t>After accounting for teacher and school characteristics⁵, intrinsic motivations and contract modalities⁷</t>
  </si>
  <si>
    <t>After accounting for teacher and school characteristics⁵, intrinsic motivations, contract modalities and the satisfaction with the terms of employment (including salaries)</t>
  </si>
  <si>
    <t>2. Binary variable: the reference category refers to "disagree" and "strongly disagree".</t>
  </si>
  <si>
    <t>6. Intrinsic motivations refer to the scale of social utility motivations to teach (T4MOSU) and the scale of joy of teaching (T4JOYTCH).</t>
  </si>
  <si>
    <t>Change in the likelihood of teachers reporting that they intend to leave the profession within the next five years¹ associated with teachers "agree[ing]" or "strongly agree[ing]" that teachers are valued in the media²‧³‧⁴</t>
  </si>
  <si>
    <t>Percentage of teachers who "agree" or "strongly agree" that the teaching profession is valued by society</t>
  </si>
  <si>
    <t>TALIS 2013</t>
  </si>
  <si>
    <t>Change
(2024 - 2013)</t>
  </si>
  <si>
    <t>TALIS 2013 data were collected in 2014 in New Zealand and Shanghai (China).</t>
  </si>
  <si>
    <t xml:space="preserve">Source: OECD, TALIS 2013, TALIS 2018 and TALIS 2024 Databases. </t>
  </si>
  <si>
    <t>a</t>
  </si>
  <si>
    <t>Change in the likelihood of teachers reporting that they intend to leave the profession within the next five years¹ associated with teachers "agree[ing]" or "strongly agree[ing]" that the teaching profession is valued by society²‧³‧⁴</t>
  </si>
  <si>
    <t>Percentage of novice teachers who report that teaching was their first choice as a career¹</t>
  </si>
  <si>
    <t>1. The analysis is restricted to novice teachers with five years of teaching experience or less.</t>
  </si>
  <si>
    <t>Percentage of teachers who report that teaching was their first choice as a career</t>
  </si>
  <si>
    <t>Change in the likelihood of novice teachers reporting that they intend to leave the profession within the next five years¹ associated with teaching as first-career choice²‧³‧⁴</t>
  </si>
  <si>
    <t>2. Binary variable: the reference category refers to teaching not been a first career choice.</t>
  </si>
  <si>
    <t>4. The analysis is restricted to novice teachers (i.e. those with up to five years of teaching experience).</t>
  </si>
  <si>
    <t>Percentage of teachers with the following employment status</t>
  </si>
  <si>
    <t>Fixed-term contract: more than one school year</t>
  </si>
  <si>
    <t>Fixed-term contract: one school year or less</t>
  </si>
  <si>
    <t>Permanent employment¹</t>
  </si>
  <si>
    <t>1. Permanent employment refers to an ongoing contract with no fixed endpoint before the age of retirement.</t>
  </si>
  <si>
    <t>TALIS 2008</t>
  </si>
  <si>
    <t>Change
(2024 - 2008)</t>
  </si>
  <si>
    <t xml:space="preserve">Source: OECD, TALIS 2008, TALIS 2013, TALIS 2018 and TALIS 2024 Databases. </t>
  </si>
  <si>
    <t>Percentage of teachers employed on fixed-term contracts</t>
  </si>
  <si>
    <t>(b) - (a)
(Δ 2018)</t>
  </si>
  <si>
    <t>(b) - (a)
(Δ 2024)</t>
  </si>
  <si>
    <t>Change between TALIS 2018 and TALIS 2024</t>
  </si>
  <si>
    <t>(b) - (a)
(Δ 2024 - Δ 2018)</t>
  </si>
  <si>
    <t>Change in the likelihood of teachers reporting that they intend to leave the profession within the next five years¹ associated with being employed on fixed-term contract involuntarily²‧³‧⁴</t>
  </si>
  <si>
    <t>After accounting for teacher and school characteristics⁵, intrinsic motivations and the satisfaction with the terms of employment (including salaries)</t>
  </si>
  <si>
    <t>2. Binary variable: the reference category refers to having a permanent contract and/or not considering job security highly important.</t>
  </si>
  <si>
    <t>Percentage of teachers with the following employment status, in terms of working hours</t>
  </si>
  <si>
    <t>Full-time (more than 90% of full-time hours)</t>
  </si>
  <si>
    <t>Part-time (71-90% of full-time hours)</t>
  </si>
  <si>
    <t>Part-time (50-70% of full-time hours)</t>
  </si>
  <si>
    <t>Part-time (less than 50% of full-time hours)</t>
  </si>
  <si>
    <t>Percentage of teachers working part-time¹</t>
  </si>
  <si>
    <t>Male - Female
(Δ 2018)</t>
  </si>
  <si>
    <t>Male - Female
(Δ 2024)</t>
  </si>
  <si>
    <t>Male - Female
(Δ 2024 - Δ 2018)</t>
  </si>
  <si>
    <t>Change in the likelihood of teachers reporting that they intend to leave the profession within the next five years¹ associated with working part-time involuntarily²‧³‧⁴</t>
  </si>
  <si>
    <t>2. Binary variable: the reference category refers to working full-time (i.e. more than 90% of full-time hours) and/or considering job flexibility highly important (i.e. “working hours fit with my responsibilities” or “teaching has commitment flexibility” considered highly important).</t>
  </si>
  <si>
    <t>4.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</si>
  <si>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Percentage of teachers who "agree" or "strongly agree" that they are satisfied with their terms of employment (barring salaries)¹</t>
  </si>
  <si>
    <t>1. Terms of employment refer to the terms of teaching contracts or employment, for example benefits and work schedule, excluding salary.</t>
  </si>
  <si>
    <t>Percentage of teachers working full-time who "agree" or "strongly agree" that they are satisfied with their terms of employment (barring salaries)¹</t>
  </si>
  <si>
    <t>Change in the likelihood of teachers reporting that they "agree" or "strongly agree" that they are satisfied with their terms of employment (barring salaries)¹ associated with being a female teacher²‧³</t>
  </si>
  <si>
    <t>After accounting for teacher and school characteristics⁴, contract modalities and personal utility motivations⁶</t>
  </si>
  <si>
    <t>2. Binary variable: the reference category is male. The regression model also controls for diverse/non-binary/other gender category in countries/territories with available data.</t>
  </si>
  <si>
    <t>4. Teacher characteristics include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</si>
  <si>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6. The scale of personal utility motivations to teach (T4MOPU) was constructed using teacher responses ("not important at all", "of low importance", "of moderate importance", "of high importance") about how important the following factors are to them (TT4G73): "Teaching is a secure job"; "Working hours fit with my family responsibilities"; "Teaching has commitment flexibility (travel, part-time, family commitments)". Standardised scale scores with a standard deviation of 2 and the value of 10 corresponding to the item mid-point value of the response scale.</t>
  </si>
  <si>
    <t>Change in the likelihood of teachers reporting that they "agree" or "strongly agree" that they are satisfied with their terms of employment (barring salaries)¹ associated with being employed on fixed-term contract involuntarily²‧³‧⁴</t>
  </si>
  <si>
    <t>After accounting for teacher and school characteristics⁵ and part-time work⁶</t>
  </si>
  <si>
    <t>1. Binary variable: the reference category refers to "disagree" and "strongly disagree". Terms of employment refer to the terms of teaching contracts or employment, for example benefits and work schedule, excluding salary.</t>
  </si>
  <si>
    <t>2. Binary variable: the reference category refers to having a permanent contract.</t>
  </si>
  <si>
    <t>3. The analysis is restricted to teachers who report that “teaching is a secure job” is highly important to them.</t>
  </si>
  <si>
    <t>6. Binary variable: the reference category refers to working full-time (i.e. more than 90% of full-time hours).</t>
  </si>
  <si>
    <t>Change in the likelihood of teachers reporting that they "agree" or "strongly agree" that they are satisfied with their terms of employment (barring salaries)¹ associated with working part-time involuntarily²‧³‧⁴</t>
  </si>
  <si>
    <t>After accounting for teacher and school characteristics⁵ and fixed-term contract⁶</t>
  </si>
  <si>
    <t>2. Binary variable: the reference category refers to working full-time (i.e. more than 90% of full-time hours).</t>
  </si>
  <si>
    <t>3. The analysis is restricted to teachers who report that “working hours fit with my responsibilities” and “teaching has commitment flexibility” are not highly important to them.</t>
  </si>
  <si>
    <t>6. Binary variable: the reference category refers to having a permanent contract.</t>
  </si>
  <si>
    <t>Dif.</t>
  </si>
  <si>
    <t>R² x 100</t>
  </si>
  <si>
    <t>Change in the scale of job satisfaction¹ associated with teachers "agree[ing]" or "strongly agree[ing]" that they are satisfied with their terms of employment (barring salaries)²‧³</t>
  </si>
  <si>
    <t>After accounting for teacher and school characteristics⁴ and intrinsic motivations⁵</t>
  </si>
  <si>
    <t>After accounting for teacher and school characteristics⁴, intrinsic motivations and contract modalities⁶</t>
  </si>
  <si>
    <t>After accounting for teacher and school characteristics⁴, intrinsic motivations, contract modalities and satisfaction with the salary⁷</t>
  </si>
  <si>
    <t>1. The scale of job satisfaction overall (T4JOBSAT) was constructed as an average of the two subscales: job satisfaction with profession (T4JSPROT) and job satisfaction with work environment (T4JSENVT). Standardised scale scores with a standard deviation of 2 and a mean of 10.</t>
  </si>
  <si>
    <t>2. Binary variable: the reference category refers to "disagree" and "strongly disagree". Terms of employment refer to the terms of teaching contracts or employment, for example benefits and work schedule, excluding salary.</t>
  </si>
  <si>
    <t>3. Results based on linear regression analysis, showing the change in the outcome variable associated with a one-unit increase in the explanatory variable. "R2 x 100" refers to the share of explained variance in the outcome variable.</t>
  </si>
  <si>
    <t>5. Intrinsic motivations refer to the scale of social utility motivations to teach (T4MOSU) and the scale of joy of teaching (T4JOYTCH).</t>
  </si>
  <si>
    <t xml:space="preserve">6. Contract modalities refer to the binary variables of being employed on a fixed-term contract (reference category: permanent contract) and working part-time contract (reference category: full-time). </t>
  </si>
  <si>
    <t>7. Binary variable: the reference category refers to "disagree" and "strongly disagree".</t>
  </si>
  <si>
    <t>Change in the likelihood of teachers reporting that they intend to leave the profession within the next five years¹ associated with teachers "agree[ing]" or "strongly agree[ing]" that they are satisfied with their terms of employment (barring salaries)²‧³‧⁴</t>
  </si>
  <si>
    <t>After accounting for teacher and school characteristics⁵, intrinsic motivations, contract modalities and satisfaction with the salary⁸</t>
  </si>
  <si>
    <t>8. Binary variable: the reference category refers to "disagree" and "strongly disagree".</t>
  </si>
  <si>
    <t>Percentage of teachers who "agree" or "strongly agree" that they are satisfied with the salary they receive for their work</t>
  </si>
  <si>
    <t>Percentage of teachers working full-time who "agree" or "strongly agree" that they are satisfied with the salary they receive for their work</t>
  </si>
  <si>
    <t>Percentage of teachers working full-time in publicly managed schools who "agree" or "strongly agree" that they are satisfied with the salary they receive for their work</t>
  </si>
  <si>
    <t>Change in the likelihood of teachers reporting that they "agree" or "strongly agree" that they are satisfied with their salaries¹ associated with being a female teacher²‧³</t>
  </si>
  <si>
    <t>6. The scale of personal utility motivations to teach (T4MOPU) was constructed using teacher responses ("not important at all", "of low importance", "of moderate importance", "of high importance") about how important the following factors are to them (TT4G73): "Teaching is a secure job"; "Working hours fit with my family responsibilities"; "Teaching has commitment flexibility (travel, part-time, family commitments)".  Standardised scale scores with a standard deviation of 2.0 and a mean of 10, where the value 10 corresponds to the mid-point of the scale.</t>
  </si>
  <si>
    <t>Change in the scale of job satisfaction¹ associated with teachers "agree[ing]" or "strongly agree[ing]" that they are satisfied with the salary that they receive for their work²‧³</t>
  </si>
  <si>
    <t>After accounting for teacher and school characteristics⁴, intrinsic motivations, contract modalities and satisfaction with the terms of employment (barring salaries)⁷</t>
  </si>
  <si>
    <t>7. Binary variable: the reference category refers to "disagree" and "strongly disagree". Terms of employment refer to the terms of teaching contracts or employment, for example benefits and work schedule, excluding salary.</t>
  </si>
  <si>
    <t>Average</t>
  </si>
  <si>
    <t>Mean</t>
  </si>
  <si>
    <t>Standard deviation</t>
  </si>
  <si>
    <t>S.D.</t>
  </si>
  <si>
    <t>10th percentile</t>
  </si>
  <si>
    <t>10th</t>
  </si>
  <si>
    <t>Median
(50th percentile)</t>
  </si>
  <si>
    <t>50th</t>
  </si>
  <si>
    <t>90th percentile</t>
  </si>
  <si>
    <t>90th</t>
  </si>
  <si>
    <t>Interdecile range
(90th - 10th)</t>
  </si>
  <si>
    <t>Scale of job satisfaction¹‧²</t>
  </si>
  <si>
    <t>2. The analysis is restricted to teachers who work in publicly managed schools.</t>
  </si>
  <si>
    <t>Change in the likelihood of teachers reporting that they intend to leave the profession within the next five years¹ associated with teachers "agree[ing]" or "strongly agree[ing]" that they are satisfied with the salary that they receive for their work²‧³‧⁴</t>
  </si>
  <si>
    <t>After accounting for teacher and school characteristics⁵, intrinsic motivations, contract modalities and satisfaction with the terms of employment (barring salaries)⁸</t>
  </si>
  <si>
    <t>8. Binary variable: the reference category refers to "disagree" and "strongly disagree". Terms of employment refer to the terms of teaching contracts or employment, for example benefits and work schedule, excluding salary.</t>
  </si>
  <si>
    <t>City - Rural area
(Δ 2018)</t>
  </si>
  <si>
    <t>City - Rural area
(Δ 2024)</t>
  </si>
  <si>
    <t>City - Rural area
(Δ 2024 - Δ 2018)</t>
  </si>
  <si>
    <t>Percentage of teachers who "agree" or "strongly agree" that they are satisfied with their terms of employment (barring salaries)¹, by school location</t>
  </si>
  <si>
    <t>Publicly managed schools</t>
  </si>
  <si>
    <t>Privately managed schools</t>
  </si>
  <si>
    <t>Private - Public
(Δ 2018)</t>
  </si>
  <si>
    <t>Private - Public
(Δ 2024)</t>
  </si>
  <si>
    <t>Private - Public
(Δ 2024 - Δ 2018)</t>
  </si>
  <si>
    <t>Percentage of teachers who "agree" or "strongly agree" that they are satisfied with their terms of employment (barring salaries)¹, by school type</t>
  </si>
  <si>
    <t xml:space="preserve">11% to 30% </t>
  </si>
  <si>
    <t>&gt; 30% 
(b)</t>
  </si>
  <si>
    <t>Percentage of teachers who "agree" or "strongly agree" that they are satisfied with their terms of employment (barring salaries)¹, by school intake of students from socio-economically disadvantaged homes</t>
  </si>
  <si>
    <t>Percentage of teachers who "agree" or "strongly agree" that they are satisfied with the salary they receive for their work, by school location</t>
  </si>
  <si>
    <t>Percentage of teachers who "agree" or "strongly agree" that they are satisfied with the salary they receive for their work, by school type</t>
  </si>
  <si>
    <t>Percentage of teachers who "agree" or "strongly agree" that they are satisfied with the salary they receive for their work, by school intake of students from socio-economically disadvantaged homes</t>
  </si>
  <si>
    <t>b.meanpct.d_tt4g74w5y</t>
  </si>
  <si>
    <t>se.meanpct.d_tt4g74w5y</t>
  </si>
  <si>
    <t>b.meanpct.d_tt4g74w5y..age_grp..1 under_age30</t>
  </si>
  <si>
    <t>se.meanpct.d_tt4g74w5y..age_grp..1 under_age30</t>
  </si>
  <si>
    <t>b.meanpct.d_tt4g74w5y..age_grp..2 age30_49</t>
  </si>
  <si>
    <t>se.meanpct.d_tt4g74w5y..age_grp..2 age30_49</t>
  </si>
  <si>
    <t>b.meanpct.d_tt4g74w5y..age_grp..3 over_age50</t>
  </si>
  <si>
    <t>se.meanpct.d_tt4g74w5y..age_grp..3 over_age50</t>
  </si>
  <si>
    <t>b.meanpct.d_tt4g74w5y..age_grp_b_min_a..(3 age30_49-1 under_age30)</t>
  </si>
  <si>
    <t>se.meanpct.d_tt4g74w5y..age_grp_b_min_a..(3 age30_49-1 under_age30)</t>
  </si>
  <si>
    <t>b.meanpct.d_tt4g74w5y..age_grp_c_min_b..(3 over_age50-1 age30_49)</t>
  </si>
  <si>
    <t>se.meanpct.d_tt4g74w5y..age_grp_c_min_b..(3 over_age50-1 age30_49)</t>
  </si>
  <si>
    <t>b.(meanpct.d_tt4g74w5y_isc1)-(meanpct.d_tt4g74w5y_isc2)</t>
  </si>
  <si>
    <t>se.(meanpct.d_tt4g74w5y_isc1)-(meanpct.d_tt4g74w5y_isc2)</t>
  </si>
  <si>
    <t>b.(meanpct.d_tt4g74w5y..age_grp..1 under_age30_isc1)-(meanpct.d_tt4g74w5y..age_grp..1 under_age30_isc2)</t>
  </si>
  <si>
    <t>se.(meanpct.d_tt4g74w5y..age_grp..1 under_age30_isc1)-(meanpct.d_tt4g74w5y..age_grp..1 under_age30_isc2)</t>
  </si>
  <si>
    <t>b.(meanpct.d_tt4g74w5y..age_grp..2 age30_49_isc1)-(meanpct.d_tt4g74w5y..age_grp..2 age30_49_isc2)</t>
  </si>
  <si>
    <t>se.(meanpct.d_tt4g74w5y..age_grp..2 age30_49_isc1)-(meanpct.d_tt4g74w5y..age_grp..2 age30_49_isc2)</t>
  </si>
  <si>
    <t>b.(meanpct.d_tt4g74w5y..age_grp..3 over_age50_isc1)-(meanpct.d_tt4g74w5y..age_grp..3 over_age50_isc2)</t>
  </si>
  <si>
    <t>se.(meanpct.d_tt4g74w5y..age_grp..3 over_age50_isc1)-(meanpct.d_tt4g74w5y..age_grp..3 over_age50_isc2)</t>
  </si>
  <si>
    <t>b.(meanpct.d_tt4g74w5y_isc3)-(meanpct.d_tt4g74w5y_isc2)</t>
  </si>
  <si>
    <t>se.(meanpct.d_tt4g74w5y_isc3)-(meanpct.d_tt4g74w5y_isc2)</t>
  </si>
  <si>
    <t>b.(meanpct.d_tt4g74w5y..age_grp..1 under_age30_isc3)-(meanpct.d_tt4g74w5y..age_grp..1 under_age30_isc2)</t>
  </si>
  <si>
    <t>se.(meanpct.d_tt4g74w5y..age_grp..1 under_age30_isc3)-(meanpct.d_tt4g74w5y..age_grp..1 under_age30_isc2)</t>
  </si>
  <si>
    <t>b.(meanpct.d_tt4g74w5y..age_grp..2 age30_49_isc3)-(meanpct.d_tt4g74w5y..age_grp..2 age30_49_isc2)</t>
  </si>
  <si>
    <t>se.(meanpct.d_tt4g74w5y..age_grp..2 age30_49_isc3)-(meanpct.d_tt4g74w5y..age_grp..2 age30_49_isc2)</t>
  </si>
  <si>
    <t>b.(meanpct.d_tt4g74w5y..age_grp..3 over_age50_isc3)-(meanpct.d_tt4g74w5y..age_grp..3 over_age50_isc2)</t>
  </si>
  <si>
    <t>se.(meanpct.d_tt4g74w5y..age_grp..3 over_age50_isc3)-(meanpct.d_tt4g74w5y..age_grp..3 over_age50_isc2)</t>
  </si>
  <si>
    <t>b.meanpct.d_tt3g50w5yu30</t>
  </si>
  <si>
    <t>se.meanpct.d_tt3g50w5yu30</t>
  </si>
  <si>
    <t>b.meanpct.d_tt4g74w5yu30</t>
  </si>
  <si>
    <t>se.meanpct.d_tt4g74w5yu30</t>
  </si>
  <si>
    <t>b.(meanpct.d_tt4g74w5yu30)-(meanpct.d_tt3g50w5yu30)</t>
  </si>
  <si>
    <t>se.(meanpct.d_tt4g74w5yu30)-(meanpct.d_tt3g50w5yu30)</t>
  </si>
  <si>
    <t>c</t>
  </si>
  <si>
    <t>b.meanpct.d_tt3g50w5y3049</t>
  </si>
  <si>
    <t>se.meanpct.d_tt3g50w5y3049</t>
  </si>
  <si>
    <t>b.meanpct.d_tt4g74w5y3049</t>
  </si>
  <si>
    <t>se.meanpct.d_tt4g74w5y3049</t>
  </si>
  <si>
    <t>b.(meanpct.d_tt4g74w5y3049)-(meanpct.d_tt3g50w5y3049)</t>
  </si>
  <si>
    <t>se.(meanpct.d_tt4g74w5y3049)-(meanpct.d_tt3g50w5y3049)</t>
  </si>
  <si>
    <t>b.meanpct.d_tt3g50w5yu50</t>
  </si>
  <si>
    <t>se.meanpct.d_tt3g50w5yu50</t>
  </si>
  <si>
    <t>b.meanpct.d_tt4g74w5yu50</t>
  </si>
  <si>
    <t>se.meanpct.d_tt4g74w5yu50</t>
  </si>
  <si>
    <t>b.(meanpct.d_tt4g74w5yu50)-(meanpct.d_tt3g50w5yu50)</t>
  </si>
  <si>
    <t>se.(meanpct.d_tt4g74w5yu50)-(meanpct.d_tt3g50w5yu50)</t>
  </si>
  <si>
    <t>b.meanpct.d_tt4g75alikely</t>
  </si>
  <si>
    <t>se.meanpct.d_tt4g75alikely</t>
  </si>
  <si>
    <t>b.meanpct.d_tt4g75alikely..age_grp..1 under_age30</t>
  </si>
  <si>
    <t>se.meanpct.d_tt4g75alikely..age_grp..1 under_age30</t>
  </si>
  <si>
    <t>b.meanpct.d_tt4g75alikely..age_grp..2 age30_49</t>
  </si>
  <si>
    <t>se.meanpct.d_tt4g75alikely..age_grp..2 age30_49</t>
  </si>
  <si>
    <t>b.meanpct.d_tt4g75alikely..age_grp..3 over_age50</t>
  </si>
  <si>
    <t>se.meanpct.d_tt4g75alikely..age_grp..3 over_age50</t>
  </si>
  <si>
    <t>b.meanpct.d_tt4g75alikely..age_grp_b_min_a..(3 age30_49-1 under_age30)</t>
  </si>
  <si>
    <t>se.meanpct.d_tt4g75alikely..age_grp_b_min_a..(3 age30_49-1 under_age30)</t>
  </si>
  <si>
    <t>b.meanpct.d_tt4g75alikely..age_grp_c_min_b..(3 over_age50-1 age30_49)</t>
  </si>
  <si>
    <t>se.meanpct.d_tt4g75alikely..age_grp_c_min_b..(3 over_age50-1 age30_49)</t>
  </si>
  <si>
    <t>b.meanpct.d_tt4g75blikely</t>
  </si>
  <si>
    <t>se.meanpct.d_tt4g75blikely</t>
  </si>
  <si>
    <t>b.meanpct.d_tt4g75blikely..age_grp..1 under_age30</t>
  </si>
  <si>
    <t>se.meanpct.d_tt4g75blikely..age_grp..1 under_age30</t>
  </si>
  <si>
    <t>b.meanpct.d_tt4g75blikely..age_grp..2 age30_49</t>
  </si>
  <si>
    <t>se.meanpct.d_tt4g75blikely..age_grp..2 age30_49</t>
  </si>
  <si>
    <t>b.meanpct.d_tt4g75blikely..age_grp..3 over_age50</t>
  </si>
  <si>
    <t>se.meanpct.d_tt4g75blikely..age_grp..3 over_age50</t>
  </si>
  <si>
    <t>b.meanpct.d_tt4g75blikely..age_grp_b_min_a..(3 age30_49-1 under_age30)</t>
  </si>
  <si>
    <t>se.meanpct.d_tt4g75blikely..age_grp_b_min_a..(3 age30_49-1 under_age30)</t>
  </si>
  <si>
    <t>b.meanpct.d_tt4g75blikely..age_grp_c_min_b..(3 over_age50-1 age30_49)</t>
  </si>
  <si>
    <t>se.meanpct.d_tt4g75blikely..age_grp_c_min_b..(3 over_age50-1 age30_49)</t>
  </si>
  <si>
    <t>b.meanpct.d_tt4g75clikely</t>
  </si>
  <si>
    <t>se.meanpct.d_tt4g75clikely</t>
  </si>
  <si>
    <t>b.meanpct.d_tt4g75clikely..age_grp..1 under_age30</t>
  </si>
  <si>
    <t>se.meanpct.d_tt4g75clikely..age_grp..1 under_age30</t>
  </si>
  <si>
    <t>b.meanpct.d_tt4g75clikely..age_grp..2 age30_49</t>
  </si>
  <si>
    <t>se.meanpct.d_tt4g75clikely..age_grp..2 age30_49</t>
  </si>
  <si>
    <t>b.meanpct.d_tt4g75clikely..age_grp..3 over_age50</t>
  </si>
  <si>
    <t>se.meanpct.d_tt4g75clikely..age_grp..3 over_age50</t>
  </si>
  <si>
    <t>b.meanpct.d_tt4g75clikely..age_grp_b_min_a..(3 age30_49-1 under_age30)</t>
  </si>
  <si>
    <t>se.meanpct.d_tt4g75clikely..age_grp_b_min_a..(3 age30_49-1 under_age30)</t>
  </si>
  <si>
    <t>b.meanpct.d_tt4g75clikely..age_grp_c_min_b..(3 over_age50-1 age30_49)</t>
  </si>
  <si>
    <t>se.meanpct.d_tt4g75clikely..age_grp_c_min_b..(3 over_age50-1 age30_49)</t>
  </si>
  <si>
    <t>b.meanpct.d_tt4g75dlikely</t>
  </si>
  <si>
    <t>se.meanpct.d_tt4g75dlikely</t>
  </si>
  <si>
    <t>b.meanpct.d_tt4g75dlikely..age_grp..1 under_age30</t>
  </si>
  <si>
    <t>se.meanpct.d_tt4g75dlikely..age_grp..1 under_age30</t>
  </si>
  <si>
    <t>b.meanpct.d_tt4g75dlikely..age_grp..2 age30_49</t>
  </si>
  <si>
    <t>se.meanpct.d_tt4g75dlikely..age_grp..2 age30_49</t>
  </si>
  <si>
    <t>b.meanpct.d_tt4g75dlikely..age_grp..3 over_age50</t>
  </si>
  <si>
    <t>se.meanpct.d_tt4g75dlikely..age_grp..3 over_age50</t>
  </si>
  <si>
    <t>b.meanpct.d_tt4g75dlikely..age_grp_b_min_a..(3 age30_49-1 under_age30)</t>
  </si>
  <si>
    <t>se.meanpct.d_tt4g75dlikely..age_grp_b_min_a..(3 age30_49-1 under_age30)</t>
  </si>
  <si>
    <t>b.meanpct.d_tt4g75dlikely..age_grp_c_min_b..(3 over_age50-1 age30_49)</t>
  </si>
  <si>
    <t>se.meanpct.d_tt4g75dlikely..age_grp_c_min_b..(3 over_age50-1 age30_49)</t>
  </si>
  <si>
    <t>b.meanpct.d_tt4g75elikely</t>
  </si>
  <si>
    <t>se.meanpct.d_tt4g75elikely</t>
  </si>
  <si>
    <t>b.meanpct.d_tt4g75elikely..age_grp..1 under_age30</t>
  </si>
  <si>
    <t>se.meanpct.d_tt4g75elikely..age_grp..1 under_age30</t>
  </si>
  <si>
    <t>b.meanpct.d_tt4g75elikely..age_grp..2 age30_49</t>
  </si>
  <si>
    <t>se.meanpct.d_tt4g75elikely..age_grp..2 age30_49</t>
  </si>
  <si>
    <t>b.meanpct.d_tt4g75elikely..age_grp..3 over_age50</t>
  </si>
  <si>
    <t>se.meanpct.d_tt4g75elikely..age_grp..3 over_age50</t>
  </si>
  <si>
    <t>b.meanpct.d_tt4g75elikely..age_grp_b_min_a..(3 age30_49-1 under_age30)</t>
  </si>
  <si>
    <t>se.meanpct.d_tt4g75elikely..age_grp_b_min_a..(3 age30_49-1 under_age30)</t>
  </si>
  <si>
    <t>b.meanpct.d_tt4g75elikely..age_grp_c_min_b..(3 over_age50-1 age30_49)</t>
  </si>
  <si>
    <t>se.meanpct.d_tt4g75elikely..age_grp_c_min_b..(3 over_age50-1 age30_49)</t>
  </si>
  <si>
    <t>b.(meanpct.d_tt4g75alikely_isc1)-(meanpct.d_tt4g75alikely_isc2)</t>
  </si>
  <si>
    <t>se.(meanpct.d_tt4g75alikely_isc1)-(meanpct.d_tt4g75alikely_isc2)</t>
  </si>
  <si>
    <t>b.(meanpct.d_tt4g75blikely_isc1)-(meanpct.d_tt4g75blikely_isc2)</t>
  </si>
  <si>
    <t>se.(meanpct.d_tt4g75blikely_isc1)-(meanpct.d_tt4g75blikely_isc2)</t>
  </si>
  <si>
    <t>b.(meanpct.d_tt4g75clikely_isc1)-(meanpct.d_tt4g75clikely_isc2)</t>
  </si>
  <si>
    <t>se.(meanpct.d_tt4g75clikely_isc1)-(meanpct.d_tt4g75clikely_isc2)</t>
  </si>
  <si>
    <t>b.(meanpct.d_tt4g75dlikely_isc1)-(meanpct.d_tt4g75dlikely_isc2)</t>
  </si>
  <si>
    <t>se.(meanpct.d_tt4g75dlikely_isc1)-(meanpct.d_tt4g75dlikely_isc2)</t>
  </si>
  <si>
    <t>b.(meanpct.d_tt4g75elikely_isc1)-(meanpct.d_tt4g75elikely_isc2)</t>
  </si>
  <si>
    <t>se.(meanpct.d_tt4g75elikely_isc1)-(meanpct.d_tt4g75elikely_isc2)</t>
  </si>
  <si>
    <t>b.(meanpct.d_tt4g75alikely_isc3)-(meanpct.d_tt4g75alikely_isc2)</t>
  </si>
  <si>
    <t>se.(meanpct.d_tt4g75alikely_isc3)-(meanpct.d_tt4g75alikely_isc2)</t>
  </si>
  <si>
    <t>b.(meanpct.d_tt4g75blikely_isc3)-(meanpct.d_tt4g75blikely_isc2)</t>
  </si>
  <si>
    <t>se.(meanpct.d_tt4g75blikely_isc3)-(meanpct.d_tt4g75blikely_isc2)</t>
  </si>
  <si>
    <t>b.(meanpct.d_tt4g75clikely_isc3)-(meanpct.d_tt4g75clikely_isc2)</t>
  </si>
  <si>
    <t>se.(meanpct.d_tt4g75clikely_isc3)-(meanpct.d_tt4g75clikely_isc2)</t>
  </si>
  <si>
    <t>b.(meanpct.d_tt4g75dlikely_isc3)-(meanpct.d_tt4g75dlikely_isc2)</t>
  </si>
  <si>
    <t>se.(meanpct.d_tt4g75dlikely_isc3)-(meanpct.d_tt4g75dlikely_isc2)</t>
  </si>
  <si>
    <t>b.(meanpct.d_tt4g75elikely_isc3)-(meanpct.d_tt4g75elikely_isc2)</t>
  </si>
  <si>
    <t>se.(meanpct.d_tt4g75elikely_isc3)-(meanpct.d_tt4g75elikely_isc2)</t>
  </si>
  <si>
    <t>b.meanpct.d_tt4g74w5y..gender..Female</t>
  </si>
  <si>
    <t>se.meanpct.d_tt4g74w5y..gender..Female</t>
  </si>
  <si>
    <t>b.meanpct.d_tt4g74w5y..gender..Male</t>
  </si>
  <si>
    <t>se.meanpct.d_tt4g74w5y..gender..Male</t>
  </si>
  <si>
    <t>b.meanpct.d_tt4g74w5y..gender..(Male-Female)</t>
  </si>
  <si>
    <t>se.meanpct.d_tt4g74w5y..gender..(Male-Female)</t>
  </si>
  <si>
    <t>b.meanpct.d_tt4g74w5y..age..1 under_age30</t>
  </si>
  <si>
    <t>se.meanpct.d_tt4g74w5y..age..1 under_age30</t>
  </si>
  <si>
    <t>b.meanpct.d_tt4g74w5y..age..2 from30_to_49</t>
  </si>
  <si>
    <t>se.meanpct.d_tt4g74w5y..age..2 from30_to_49</t>
  </si>
  <si>
    <t>b.meanpct.d_tt4g74w5y..age..3 over_age50</t>
  </si>
  <si>
    <t>se.meanpct.d_tt4g74w5y..age..3 over_age50</t>
  </si>
  <si>
    <t>b.meanpct.d_tt4g74w5y..age..(3 over_age50-1 under_age30)</t>
  </si>
  <si>
    <t>se.meanpct.d_tt4g74w5y..age..(3 over_age50-1 under_age30)</t>
  </si>
  <si>
    <t>b.meanpct.d_tt4g74w5y..exp..1 under_5yrs</t>
  </si>
  <si>
    <t>se.meanpct.d_tt4g74w5y..exp..1 under_5yrs</t>
  </si>
  <si>
    <t>b.meanpct.d_tt4g74w5y..exp..2 from6to10</t>
  </si>
  <si>
    <t>se.meanpct.d_tt4g74w5y..exp..2 from6to10</t>
  </si>
  <si>
    <t>b.meanpct.d_tt4g74w5y..exp..3 over_10yrs</t>
  </si>
  <si>
    <t>se.meanpct.d_tt4g74w5y..exp..3 over_10yrs</t>
  </si>
  <si>
    <t>b.meanpct.d_tt4g74w5y..exp..(3 over_10yrs-1 under_5yrs)</t>
  </si>
  <si>
    <t>se.meanpct.d_tt4g74w5y..exp..(3 over_10yrs-1 under_5yrs)</t>
  </si>
  <si>
    <t>b.meanpct.d_tt4g74w5y..schloc..1 Rural</t>
  </si>
  <si>
    <t>se.meanpct.d_tt4g74w5y..schloc..1 Rural</t>
  </si>
  <si>
    <t>b.meanpct.d_tt4g74w5y..schloc..2 Town</t>
  </si>
  <si>
    <t>se.meanpct.d_tt4g74w5y..schloc..2 Town</t>
  </si>
  <si>
    <t>b.meanpct.d_tt4g74w5y..schloc..3 City</t>
  </si>
  <si>
    <t>se.meanpct.d_tt4g74w5y..schloc..3 City</t>
  </si>
  <si>
    <t>b.meanpct.d_tt4g74w5y..schloc..(3 City-1 Rural)</t>
  </si>
  <si>
    <t>se.meanpct.d_tt4g74w5y..schloc..(3 City-1 Rural)</t>
  </si>
  <si>
    <t>b.meanpct.d_tt4g74w5y..schtype..1 Public</t>
  </si>
  <si>
    <t>se.meanpct.d_tt4g74w5y..schtype..1 Public</t>
  </si>
  <si>
    <t>b.meanpct.d_tt4g74w5y..schtype..2 Private</t>
  </si>
  <si>
    <t>se.meanpct.d_tt4g74w5y..schtype..2 Private</t>
  </si>
  <si>
    <t>b.meanpct.d_tt4g74w5y..schtype..(2 Private-1 Public)</t>
  </si>
  <si>
    <t>se.meanpct.d_tt4g74w5y..schtype..(2 Private-1 Public)</t>
  </si>
  <si>
    <t>b.meanpct.d_tt4g74w5y..disadv..1 under_10pct</t>
  </si>
  <si>
    <t>se.meanpct.d_tt4g74w5y..disadv..1 under_10pct</t>
  </si>
  <si>
    <t>b.meanpct.d_tt4g74w5y..disadv..2 10_to_30pct</t>
  </si>
  <si>
    <t>se.meanpct.d_tt4g74w5y..disadv..2 10_to_30pct</t>
  </si>
  <si>
    <t>b.meanpct.d_tt4g74w5y..disadv..3 over_30pct</t>
  </si>
  <si>
    <t>se.meanpct.d_tt4g74w5y..disadv..3 over_30pct</t>
  </si>
  <si>
    <t>b.meanpct.d_tt4g74w5y..disadv..(3 over_30pct-1 under_10pct)</t>
  </si>
  <si>
    <t>se.meanpct.d_tt4g74w5y..disadv..(3 over_30pct-1 under_10pct)</t>
  </si>
  <si>
    <t>b.meanpct.d_tt4g74w5y..diflang..1 None</t>
  </si>
  <si>
    <t>se.meanpct.d_tt4g74w5y..diflang..1 None</t>
  </si>
  <si>
    <t>b.meanpct.d_tt4g74w5y..diflang..2 0_to_10pct</t>
  </si>
  <si>
    <t>se.meanpct.d_tt4g74w5y..diflang..2 0_to_10pct</t>
  </si>
  <si>
    <t>b.meanpct.d_tt4g74w5y..diflang..3 over_10pct</t>
  </si>
  <si>
    <t>se.meanpct.d_tt4g74w5y..diflang..3 over_10pct</t>
  </si>
  <si>
    <t>b.meanpct.d_tt4g74w5y..diflang..(3 over_10pct-1 None)</t>
  </si>
  <si>
    <t>se.meanpct.d_tt4g74w5y..diflang..(3 over_10pct-1 None)</t>
  </si>
  <si>
    <t>b.meanpct.d_tt4g74w5y..spneed..1 under_10pct</t>
  </si>
  <si>
    <t>se.meanpct.d_tt4g74w5y..spneed..1 under_10pct</t>
  </si>
  <si>
    <t>b.meanpct.d_tt4g74w5y..spneed..2 10_to_30pct</t>
  </si>
  <si>
    <t>se.meanpct.d_tt4g74w5y..spneed..2 10_to_30pct</t>
  </si>
  <si>
    <t>b.meanpct.d_tt4g74w5y..spneed..3 over_30pct</t>
  </si>
  <si>
    <t>se.meanpct.d_tt4g74w5y..spneed..3 over_30pct</t>
  </si>
  <si>
    <t>b.meanpct.d_tt4g74w5y..spneed..(3 over_30pct-1 under_10pct)</t>
  </si>
  <si>
    <t>se.meanpct.d_tt4g74w5y..spneed..(3 over_30pct-1 under_10pct)</t>
  </si>
  <si>
    <t>w</t>
  </si>
  <si>
    <t>b.odr_d_tt4g74w5y.d_tt4g78jagree..no_controls</t>
  </si>
  <si>
    <t>se.odr_d_tt4g74w5y.d_tt4g78jagree..no_controls</t>
  </si>
  <si>
    <t>b.odr_d_tt4g74w5y.d_tt4g78jagree..tch_controls</t>
  </si>
  <si>
    <t>se.odr_d_tt4g74w5y.d_tt4g78jagree..tch_controls</t>
  </si>
  <si>
    <t>b.odr_d_tt4g74w5y.d_tt4g78jagree..tch_sch_controls</t>
  </si>
  <si>
    <t>se.odr_d_tt4g74w5y.d_tt4g78jagree..tch_sch_controls</t>
  </si>
  <si>
    <t>b.odr_d_tt4g74w5y.d_tt4g76aalot..no_controls</t>
  </si>
  <si>
    <t>se.odr_d_tt4g74w5y.d_tt4g76aalot..no_controls</t>
  </si>
  <si>
    <t>b.odr_d_tt4g74w5y.d_tt4g76aalot..tch_controls</t>
  </si>
  <si>
    <t>se.odr_d_tt4g74w5y.d_tt4g76aalot..tch_controls</t>
  </si>
  <si>
    <t>b.odr_d_tt4g74w5y.d_tt4g76aalot..tch_sch_controls</t>
  </si>
  <si>
    <t>se.odr_d_tt4g74w5y.d_tt4g76aalot..tch_sch_controls</t>
  </si>
  <si>
    <t>b.qtableq1.t4self__d_tt4g74w5y</t>
  </si>
  <si>
    <t>se.qtableq1.t4self__d_tt4g74w5y</t>
  </si>
  <si>
    <t>b.qtableq4.t4self__d_tt4g74w5y</t>
  </si>
  <si>
    <t>se.qtableq4.t4self__d_tt4g74w5y</t>
  </si>
  <si>
    <t>b.qtable_diff.t4self__d_tt4g74w5y.(q4-q1)</t>
  </si>
  <si>
    <t>se.qtable_diff.t4self__d_tt4g74w5y.(q4-q1)</t>
  </si>
  <si>
    <t>b.qtableq1.t4fulfil__d_tt4g74w5y</t>
  </si>
  <si>
    <t>se.qtableq1.t4fulfil__d_tt4g74w5y</t>
  </si>
  <si>
    <t>b.qtableq4.t4fulfil__d_tt4g74w5y</t>
  </si>
  <si>
    <t>se.qtableq4.t4fulfil__d_tt4g74w5y</t>
  </si>
  <si>
    <t>b.qtable_diff.t4fulfil__d_tt4g74w5y.(q4-q1)</t>
  </si>
  <si>
    <t>se.qtable_diff.t4fulfil__d_tt4g74w5y.(q4-q1)</t>
  </si>
  <si>
    <t>b.odr_d_tt4g74w5y.d_tt4g77aqbitalot..tch_sch_controls..tq77a</t>
  </si>
  <si>
    <t>se.odr_d_tt4g74w5y.d_tt4g77aqbitalot..tch_sch_controls..tq77a</t>
  </si>
  <si>
    <t>b.odr_d_tt4g74w5y.d_tt4g77bqbitalot..tch_sch_controls..tq77b</t>
  </si>
  <si>
    <t>se.odr_d_tt4g74w5y.d_tt4g77bqbitalot..tch_sch_controls..tq77b</t>
  </si>
  <si>
    <t>b.odr_d_tt4g74w5y.d_tt4g77cqbitalot..tch_sch_controls..tq77c</t>
  </si>
  <si>
    <t>se.odr_d_tt4g74w5y.d_tt4g77cqbitalot..tch_sch_controls..tq77c</t>
  </si>
  <si>
    <t>b.odr_d_tt4g74w5y.d_tt4g77dqbitalot..tch_sch_controls..tq77d</t>
  </si>
  <si>
    <t>se.odr_d_tt4g74w5y.d_tt4g77dqbitalot..tch_sch_controls..tq77d</t>
  </si>
  <si>
    <t>b.odr_d_tt4g74w5y.d_tt4g77fqbitalot..tch_sch_controls..tq77f</t>
  </si>
  <si>
    <t>se.odr_d_tt4g74w5y.d_tt4g77fqbitalot..tch_sch_controls..tq77f</t>
  </si>
  <si>
    <t>b.odr_d_tt4g74w5y.d_tt4g77gqbitalot..tch_sch_controls..tq77g</t>
  </si>
  <si>
    <t>se.odr_d_tt4g74w5y.d_tt4g77gqbitalot..tch_sch_controls..tq77g</t>
  </si>
  <si>
    <t>b.odr_d_tt4g74w5y.d_tt4g77hqbitalot..tch_sch_controls..tq77h</t>
  </si>
  <si>
    <t>se.odr_d_tt4g74w5y.d_tt4g77hqbitalot..tch_sch_controls..tq77h</t>
  </si>
  <si>
    <t>b.odr_d_tt4g74w5y.d_tt4g77iqbitalot..tch_sch_controls..tq77i</t>
  </si>
  <si>
    <t>se.odr_d_tt4g74w5y.d_tt4g77iqbitalot..tch_sch_controls..tq77i</t>
  </si>
  <si>
    <t>b.odr_d_tt4g74w5y.d_tt4g77jqbitalot..tch_sch_controls..tq77j</t>
  </si>
  <si>
    <t>se.odr_d_tt4g74w5y.d_tt4g77jqbitalot..tch_sch_controls..tq77j</t>
  </si>
  <si>
    <t>b.odr_d_tt4g74w5y.d_tt4g77kqbitalot..tch_sch_controls..tq77k</t>
  </si>
  <si>
    <t>se.odr_d_tt4g74w5y.d_tt4g77kqbitalot..tch_sch_controls..tq77k</t>
  </si>
  <si>
    <t>b.odr_d_tt4g74w5y.d_tt4g77lqbitalot..tch_sch_controls..tq77l</t>
  </si>
  <si>
    <t>se.odr_d_tt4g74w5y.d_tt4g77lqbitalot..tch_sch_controls..tq77l</t>
  </si>
  <si>
    <t>b.odr_d_tt4g74w5y.d_tt4g77mqbitalot..tch_sch_controls..tq77m</t>
  </si>
  <si>
    <t>se.odr_d_tt4g74w5y.d_tt4g77mqbitalot..tch_sch_controls..tq77m</t>
  </si>
  <si>
    <t>b.odr_d_tt4g74w5y.d_tt4g77nqbitalot..tch_sch_controls..tq77n</t>
  </si>
  <si>
    <t>se.odr_d_tt4g74w5y.d_tt4g77nqbitalot..tch_sch_controls..tq77n</t>
  </si>
  <si>
    <t>b.meanpct.d_tt4g73ahighimp</t>
  </si>
  <si>
    <t>se.meanpct.d_tt4g73ahighimp</t>
  </si>
  <si>
    <t>b.meanpct.d_tt4g73ahighimp..gender..Female</t>
  </si>
  <si>
    <t>se.meanpct.d_tt4g73ahighimp..gender..Female</t>
  </si>
  <si>
    <t>b.meanpct.d_tt4g73ahighimp..gender..Male</t>
  </si>
  <si>
    <t>se.meanpct.d_tt4g73ahighimp..gender..Male</t>
  </si>
  <si>
    <t>b.meanpct.d_tt4g73ahighimp..gender..(Male-Female)</t>
  </si>
  <si>
    <t>se.meanpct.d_tt4g73ahighimp..gender..(Male-Female)</t>
  </si>
  <si>
    <t>b.meanpct.d_tt4g73bhighimp</t>
  </si>
  <si>
    <t>se.meanpct.d_tt4g73bhighimp</t>
  </si>
  <si>
    <t>b.meanpct.d_tt4g73bhighimp..gender..Female</t>
  </si>
  <si>
    <t>se.meanpct.d_tt4g73bhighimp..gender..Female</t>
  </si>
  <si>
    <t>b.meanpct.d_tt4g73bhighimp..gender..Male</t>
  </si>
  <si>
    <t>se.meanpct.d_tt4g73bhighimp..gender..Male</t>
  </si>
  <si>
    <t>b.meanpct.d_tt4g73bhighimp..gender..(Male-Female)</t>
  </si>
  <si>
    <t>se.meanpct.d_tt4g73bhighimp..gender..(Male-Female)</t>
  </si>
  <si>
    <t>b.meanpct.d_tt4g73chighimp</t>
  </si>
  <si>
    <t>se.meanpct.d_tt4g73chighimp</t>
  </si>
  <si>
    <t>b.meanpct.d_tt4g73chighimp..gender..Female</t>
  </si>
  <si>
    <t>se.meanpct.d_tt4g73chighimp..gender..Female</t>
  </si>
  <si>
    <t>b.meanpct.d_tt4g73chighimp..gender..Male</t>
  </si>
  <si>
    <t>se.meanpct.d_tt4g73chighimp..gender..Male</t>
  </si>
  <si>
    <t>b.meanpct.d_tt4g73chighimp..gender..(Male-Female)</t>
  </si>
  <si>
    <t>se.meanpct.d_tt4g73chighimp..gender..(Male-Female)</t>
  </si>
  <si>
    <t>b.meanpct.d_tt4g73dhighimp</t>
  </si>
  <si>
    <t>se.meanpct.d_tt4g73dhighimp</t>
  </si>
  <si>
    <t>b.meanpct.d_tt4g73dhighimp..gender..Female</t>
  </si>
  <si>
    <t>se.meanpct.d_tt4g73dhighimp..gender..Female</t>
  </si>
  <si>
    <t>b.meanpct.d_tt4g73dhighimp..gender..Male</t>
  </si>
  <si>
    <t>se.meanpct.d_tt4g73dhighimp..gender..Male</t>
  </si>
  <si>
    <t>b.meanpct.d_tt4g73dhighimp..gender..(Male-Female)</t>
  </si>
  <si>
    <t>se.meanpct.d_tt4g73dhighimp..gender..(Male-Female)</t>
  </si>
  <si>
    <t>b.meanpct.d_tt4g73ehighimp</t>
  </si>
  <si>
    <t>se.meanpct.d_tt4g73ehighimp</t>
  </si>
  <si>
    <t>b.meanpct.d_tt4g73ehighimp..gender..Female</t>
  </si>
  <si>
    <t>se.meanpct.d_tt4g73ehighimp..gender..Female</t>
  </si>
  <si>
    <t>b.meanpct.d_tt4g73ehighimp..gender..Male</t>
  </si>
  <si>
    <t>se.meanpct.d_tt4g73ehighimp..gender..Male</t>
  </si>
  <si>
    <t>b.meanpct.d_tt4g73ehighimp..gender..(Male-Female)</t>
  </si>
  <si>
    <t>se.meanpct.d_tt4g73ehighimp..gender..(Male-Female)</t>
  </si>
  <si>
    <t>b.meanpct.d_tt4g73fhighimp</t>
  </si>
  <si>
    <t>se.meanpct.d_tt4g73fhighimp</t>
  </si>
  <si>
    <t>b.meanpct.d_tt4g73fhighimp..gender..Female</t>
  </si>
  <si>
    <t>se.meanpct.d_tt4g73fhighimp..gender..Female</t>
  </si>
  <si>
    <t>b.meanpct.d_tt4g73fhighimp..gender..Male</t>
  </si>
  <si>
    <t>se.meanpct.d_tt4g73fhighimp..gender..Male</t>
  </si>
  <si>
    <t>b.meanpct.d_tt4g73fhighimp..gender..(Male-Female)</t>
  </si>
  <si>
    <t>se.meanpct.d_tt4g73fhighimp..gender..(Male-Female)</t>
  </si>
  <si>
    <t>b.meanpct.d_tt4g73ghighimp</t>
  </si>
  <si>
    <t>se.meanpct.d_tt4g73ghighimp</t>
  </si>
  <si>
    <t>b.meanpct.d_tt4g73ghighimp..gender..Female</t>
  </si>
  <si>
    <t>se.meanpct.d_tt4g73ghighimp..gender..Female</t>
  </si>
  <si>
    <t>b.meanpct.d_tt4g73ghighimp..gender..Male</t>
  </si>
  <si>
    <t>se.meanpct.d_tt4g73ghighimp..gender..Male</t>
  </si>
  <si>
    <t>b.meanpct.d_tt4g73ghighimp..gender..(Male-Female)</t>
  </si>
  <si>
    <t>se.meanpct.d_tt4g73ghighimp..gender..(Male-Female)</t>
  </si>
  <si>
    <t>b.meanpct.d_tt4g73hhighimp</t>
  </si>
  <si>
    <t>se.meanpct.d_tt4g73hhighimp</t>
  </si>
  <si>
    <t>b.meanpct.d_tt4g73hhighimp..gender..Female</t>
  </si>
  <si>
    <t>se.meanpct.d_tt4g73hhighimp..gender..Female</t>
  </si>
  <si>
    <t>b.meanpct.d_tt4g73hhighimp..gender..Male</t>
  </si>
  <si>
    <t>se.meanpct.d_tt4g73hhighimp..gender..Male</t>
  </si>
  <si>
    <t>b.meanpct.d_tt4g73hhighimp..gender..(Male-Female)</t>
  </si>
  <si>
    <t>se.meanpct.d_tt4g73hhighimp..gender..(Male-Female)</t>
  </si>
  <si>
    <t>b.meanpct.d_tt4g73ihighimp</t>
  </si>
  <si>
    <t>se.meanpct.d_tt4g73ihighimp</t>
  </si>
  <si>
    <t>b.meanpct.d_tt4g73ihighimp..gender..Female</t>
  </si>
  <si>
    <t>se.meanpct.d_tt4g73ihighimp..gender..Female</t>
  </si>
  <si>
    <t>b.meanpct.d_tt4g73ihighimp..gender..Male</t>
  </si>
  <si>
    <t>se.meanpct.d_tt4g73ihighimp..gender..Male</t>
  </si>
  <si>
    <t>b.meanpct.d_tt4g73ihighimp..gender..(Male-Female)</t>
  </si>
  <si>
    <t>se.meanpct.d_tt4g73ihighimp..gender..(Male-Female)</t>
  </si>
  <si>
    <t>b.(meanpct.d_tt4g73ahighimp_isc1)-(meanpct.d_tt4g73ahighimp_isc2)</t>
  </si>
  <si>
    <t>se.(meanpct.d_tt4g73ahighimp_isc1)-(meanpct.d_tt4g73ahighimp_isc2)</t>
  </si>
  <si>
    <t>b.(meanpct.d_tt4g73bhighimp_isc1)-(meanpct.d_tt4g73bhighimp_isc2)</t>
  </si>
  <si>
    <t>se.(meanpct.d_tt4g73bhighimp_isc1)-(meanpct.d_tt4g73bhighimp_isc2)</t>
  </si>
  <si>
    <t>b.(meanpct.d_tt4g73chighimp_isc1)-(meanpct.d_tt4g73chighimp_isc2)</t>
  </si>
  <si>
    <t>se.(meanpct.d_tt4g73chighimp_isc1)-(meanpct.d_tt4g73chighimp_isc2)</t>
  </si>
  <si>
    <t>b.(meanpct.d_tt4g73dhighimp_isc1)-(meanpct.d_tt4g73dhighimp_isc2)</t>
  </si>
  <si>
    <t>se.(meanpct.d_tt4g73dhighimp_isc1)-(meanpct.d_tt4g73dhighimp_isc2)</t>
  </si>
  <si>
    <t>b.(meanpct.d_tt4g73ehighimp_isc1)-(meanpct.d_tt4g73ehighimp_isc2)</t>
  </si>
  <si>
    <t>se.(meanpct.d_tt4g73ehighimp_isc1)-(meanpct.d_tt4g73ehighimp_isc2)</t>
  </si>
  <si>
    <t>b.(meanpct.d_tt4g73fhighimp_isc1)-(meanpct.d_tt4g73fhighimp_isc2)</t>
  </si>
  <si>
    <t>se.(meanpct.d_tt4g73fhighimp_isc1)-(meanpct.d_tt4g73fhighimp_isc2)</t>
  </si>
  <si>
    <t>b.(meanpct.d_tt4g73ghighimp_isc1)-(meanpct.d_tt4g73ghighimp_isc2)</t>
  </si>
  <si>
    <t>se.(meanpct.d_tt4g73ghighimp_isc1)-(meanpct.d_tt4g73ghighimp_isc2)</t>
  </si>
  <si>
    <t>b.(meanpct.d_tt4g73hhighimp_isc1)-(meanpct.d_tt4g73hhighimp_isc2)</t>
  </si>
  <si>
    <t>se.(meanpct.d_tt4g73hhighimp_isc1)-(meanpct.d_tt4g73hhighimp_isc2)</t>
  </si>
  <si>
    <t>b.(meanpct.d_tt4g73ihighimp_isc1)-(meanpct.d_tt4g73ihighimp_isc2)</t>
  </si>
  <si>
    <t>se.(meanpct.d_tt4g73ihighimp_isc1)-(meanpct.d_tt4g73ihighimp_isc2)</t>
  </si>
  <si>
    <t>b.(meanpct.d_tt4g73ahighimp_isc3)-(meanpct.d_tt4g73ahighimp_isc2)</t>
  </si>
  <si>
    <t>se.(meanpct.d_tt4g73ahighimp_isc3)-(meanpct.d_tt4g73ahighimp_isc2)</t>
  </si>
  <si>
    <t>b.(meanpct.d_tt4g73bhighimp_isc3)-(meanpct.d_tt4g73bhighimp_isc2)</t>
  </si>
  <si>
    <t>se.(meanpct.d_tt4g73bhighimp_isc3)-(meanpct.d_tt4g73bhighimp_isc2)</t>
  </si>
  <si>
    <t>b.(meanpct.d_tt4g73chighimp_isc3)-(meanpct.d_tt4g73chighimp_isc2)</t>
  </si>
  <si>
    <t>se.(meanpct.d_tt4g73chighimp_isc3)-(meanpct.d_tt4g73chighimp_isc2)</t>
  </si>
  <si>
    <t>b.(meanpct.d_tt4g73dhighimp_isc3)-(meanpct.d_tt4g73dhighimp_isc2)</t>
  </si>
  <si>
    <t>se.(meanpct.d_tt4g73dhighimp_isc3)-(meanpct.d_tt4g73dhighimp_isc2)</t>
  </si>
  <si>
    <t>b.(meanpct.d_tt4g73ehighimp_isc3)-(meanpct.d_tt4g73ehighimp_isc2)</t>
  </si>
  <si>
    <t>se.(meanpct.d_tt4g73ehighimp_isc3)-(meanpct.d_tt4g73ehighimp_isc2)</t>
  </si>
  <si>
    <t>b.(meanpct.d_tt4g73fhighimp_isc3)-(meanpct.d_tt4g73fhighimp_isc2)</t>
  </si>
  <si>
    <t>se.(meanpct.d_tt4g73fhighimp_isc3)-(meanpct.d_tt4g73fhighimp_isc2)</t>
  </si>
  <si>
    <t>b.(meanpct.d_tt4g73ghighimp_isc3)-(meanpct.d_tt4g73ghighimp_isc2)</t>
  </si>
  <si>
    <t>se.(meanpct.d_tt4g73ghighimp_isc3)-(meanpct.d_tt4g73ghighimp_isc2)</t>
  </si>
  <si>
    <t>b.(meanpct.d_tt4g73hhighimp_isc3)-(meanpct.d_tt4g73hhighimp_isc2)</t>
  </si>
  <si>
    <t>se.(meanpct.d_tt4g73hhighimp_isc3)-(meanpct.d_tt4g73hhighimp_isc2)</t>
  </si>
  <si>
    <t>b.(meanpct.d_tt4g73ihighimp_isc3)-(meanpct.d_tt4g73ihighimp_isc2)</t>
  </si>
  <si>
    <t>se.(meanpct.d_tt4g73ihighimp_isc3)-(meanpct.d_tt4g73ihighimp_isc2)</t>
  </si>
  <si>
    <t>b.meanpct.d_tt4g73ahighimp..age..1 under_age30</t>
  </si>
  <si>
    <t>se.meanpct.d_tt4g73ahighimp..age..1 under_age30</t>
  </si>
  <si>
    <t>b.meanpct.d_tt4g73ahighimp..age..2 from30_to_49</t>
  </si>
  <si>
    <t>se.meanpct.d_tt4g73ahighimp..age..2 from30_to_49</t>
  </si>
  <si>
    <t>b.meanpct.d_tt4g73ahighimp..age..3 over_age50</t>
  </si>
  <si>
    <t>se.meanpct.d_tt4g73ahighimp..age..3 over_age50</t>
  </si>
  <si>
    <t>b.meanpct.d_tt4g73ahighimp..age..(3 over_age50-1 under_age30)</t>
  </si>
  <si>
    <t>se.meanpct.d_tt4g73ahighimp..age..(3 over_age50-1 under_age30)</t>
  </si>
  <si>
    <t>b.meanpct.d_tt4g73bhighimp..age..1 under_age30</t>
  </si>
  <si>
    <t>se.meanpct.d_tt4g73bhighimp..age..1 under_age30</t>
  </si>
  <si>
    <t>b.meanpct.d_tt4g73bhighimp..age..2 from30_to_49</t>
  </si>
  <si>
    <t>se.meanpct.d_tt4g73bhighimp..age..2 from30_to_49</t>
  </si>
  <si>
    <t>b.meanpct.d_tt4g73bhighimp..age..3 over_age50</t>
  </si>
  <si>
    <t>se.meanpct.d_tt4g73bhighimp..age..3 over_age50</t>
  </si>
  <si>
    <t>b.meanpct.d_tt4g73bhighimp..age..(3 over_age50-1 under_age30)</t>
  </si>
  <si>
    <t>se.meanpct.d_tt4g73bhighimp..age..(3 over_age50-1 under_age30)</t>
  </si>
  <si>
    <t>b.meanpct.d_tt4g73chighimp..age..1 under_age30</t>
  </si>
  <si>
    <t>se.meanpct.d_tt4g73chighimp..age..1 under_age30</t>
  </si>
  <si>
    <t>b.meanpct.d_tt4g73chighimp..age..2 from30_to_49</t>
  </si>
  <si>
    <t>se.meanpct.d_tt4g73chighimp..age..2 from30_to_49</t>
  </si>
  <si>
    <t>b.meanpct.d_tt4g73chighimp..age..3 over_age50</t>
  </si>
  <si>
    <t>se.meanpct.d_tt4g73chighimp..age..3 over_age50</t>
  </si>
  <si>
    <t>b.meanpct.d_tt4g73chighimp..age..(3 over_age50-1 under_age30)</t>
  </si>
  <si>
    <t>se.meanpct.d_tt4g73chighimp..age..(3 over_age50-1 under_age30)</t>
  </si>
  <si>
    <t>b.meanpct.d_tt4g73dhighimp..age..1 under_age30</t>
  </si>
  <si>
    <t>se.meanpct.d_tt4g73dhighimp..age..1 under_age30</t>
  </si>
  <si>
    <t>b.meanpct.d_tt4g73dhighimp..age..2 from30_to_49</t>
  </si>
  <si>
    <t>se.meanpct.d_tt4g73dhighimp..age..2 from30_to_49</t>
  </si>
  <si>
    <t>b.meanpct.d_tt4g73dhighimp..age..3 over_age50</t>
  </si>
  <si>
    <t>se.meanpct.d_tt4g73dhighimp..age..3 over_age50</t>
  </si>
  <si>
    <t>b.meanpct.d_tt4g73dhighimp..age..(3 over_age50-1 under_age30)</t>
  </si>
  <si>
    <t>se.meanpct.d_tt4g73dhighimp..age..(3 over_age50-1 under_age30)</t>
  </si>
  <si>
    <t>b.meanpct.d_tt4g73ehighimp..age..1 under_age30</t>
  </si>
  <si>
    <t>se.meanpct.d_tt4g73ehighimp..age..1 under_age30</t>
  </si>
  <si>
    <t>b.meanpct.d_tt4g73ehighimp..age..2 from30_to_49</t>
  </si>
  <si>
    <t>se.meanpct.d_tt4g73ehighimp..age..2 from30_to_49</t>
  </si>
  <si>
    <t>b.meanpct.d_tt4g73ehighimp..age..3 over_age50</t>
  </si>
  <si>
    <t>se.meanpct.d_tt4g73ehighimp..age..3 over_age50</t>
  </si>
  <si>
    <t>b.meanpct.d_tt4g73ehighimp..age..(3 over_age50-1 under_age30)</t>
  </si>
  <si>
    <t>se.meanpct.d_tt4g73ehighimp..age..(3 over_age50-1 under_age30)</t>
  </si>
  <si>
    <t>b.meanpct.d_tt4g73fhighimp..age..1 under_age30</t>
  </si>
  <si>
    <t>se.meanpct.d_tt4g73fhighimp..age..1 under_age30</t>
  </si>
  <si>
    <t>b.meanpct.d_tt4g73fhighimp..age..2 from30_to_49</t>
  </si>
  <si>
    <t>se.meanpct.d_tt4g73fhighimp..age..2 from30_to_49</t>
  </si>
  <si>
    <t>b.meanpct.d_tt4g73fhighimp..age..3 over_age50</t>
  </si>
  <si>
    <t>se.meanpct.d_tt4g73fhighimp..age..3 over_age50</t>
  </si>
  <si>
    <t>b.meanpct.d_tt4g73fhighimp..age..(3 over_age50-1 under_age30)</t>
  </si>
  <si>
    <t>se.meanpct.d_tt4g73fhighimp..age..(3 over_age50-1 under_age30)</t>
  </si>
  <si>
    <t>b.meanpct.d_tt4g73ghighimp..age..1 under_age30</t>
  </si>
  <si>
    <t>se.meanpct.d_tt4g73ghighimp..age..1 under_age30</t>
  </si>
  <si>
    <t>b.meanpct.d_tt4g73ghighimp..age..2 from30_to_49</t>
  </si>
  <si>
    <t>se.meanpct.d_tt4g73ghighimp..age..2 from30_to_49</t>
  </si>
  <si>
    <t>b.meanpct.d_tt4g73ghighimp..age..3 over_age50</t>
  </si>
  <si>
    <t>se.meanpct.d_tt4g73ghighimp..age..3 over_age50</t>
  </si>
  <si>
    <t>b.meanpct.d_tt4g73ghighimp..age..(3 over_age50-1 under_age30)</t>
  </si>
  <si>
    <t>se.meanpct.d_tt4g73ghighimp..age..(3 over_age50-1 under_age30)</t>
  </si>
  <si>
    <t>b.meanpct.d_tt4g73hhighimp..age..1 under_age30</t>
  </si>
  <si>
    <t>se.meanpct.d_tt4g73hhighimp..age..1 under_age30</t>
  </si>
  <si>
    <t>b.meanpct.d_tt4g73hhighimp..age..2 from30_to_49</t>
  </si>
  <si>
    <t>se.meanpct.d_tt4g73hhighimp..age..2 from30_to_49</t>
  </si>
  <si>
    <t>b.meanpct.d_tt4g73hhighimp..age..3 over_age50</t>
  </si>
  <si>
    <t>se.meanpct.d_tt4g73hhighimp..age..3 over_age50</t>
  </si>
  <si>
    <t>b.meanpct.d_tt4g73hhighimp..age..(3 over_age50-1 under_age30)</t>
  </si>
  <si>
    <t>se.meanpct.d_tt4g73hhighimp..age..(3 over_age50-1 under_age30)</t>
  </si>
  <si>
    <t>b.meanpct.d_tt4g73ihighimp..age..1 under_age30</t>
  </si>
  <si>
    <t>se.meanpct.d_tt4g73ihighimp..age..1 under_age30</t>
  </si>
  <si>
    <t>b.meanpct.d_tt4g73ihighimp..age..2 from30_to_49</t>
  </si>
  <si>
    <t>se.meanpct.d_tt4g73ihighimp..age..2 from30_to_49</t>
  </si>
  <si>
    <t>b.meanpct.d_tt4g73ihighimp..age..3 over_age50</t>
  </si>
  <si>
    <t>se.meanpct.d_tt4g73ihighimp..age..3 over_age50</t>
  </si>
  <si>
    <t>b.meanpct.d_tt4g73ihighimp..age..(3 over_age50-1 under_age30)</t>
  </si>
  <si>
    <t>se.meanpct.d_tt4g73ihighimp..age..(3 over_age50-1 under_age30)</t>
  </si>
  <si>
    <t>b.meanpct.d_tt4g73ahighimp..d_secondcareer..0</t>
  </si>
  <si>
    <t>se.meanpct.d_tt4g73ahighimp..d_secondcareer..0</t>
  </si>
  <si>
    <t>b.meanpct.d_tt4g73ahighimp..d_secondcareer..1</t>
  </si>
  <si>
    <t>se.meanpct.d_tt4g73ahighimp..d_secondcareer..1</t>
  </si>
  <si>
    <t>b.meanpct.d_tt4g73ahighimp..d_secondcareer..(1-0)</t>
  </si>
  <si>
    <t>se.meanpct.d_tt4g73ahighimp..d_secondcareer..(1-0)</t>
  </si>
  <si>
    <t>b.meanpct.d_tt4g73bhighimp..d_secondcareer..0</t>
  </si>
  <si>
    <t>se.meanpct.d_tt4g73bhighimp..d_secondcareer..0</t>
  </si>
  <si>
    <t>b.meanpct.d_tt4g73bhighimp..d_secondcareer..1</t>
  </si>
  <si>
    <t>se.meanpct.d_tt4g73bhighimp..d_secondcareer..1</t>
  </si>
  <si>
    <t>b.meanpct.d_tt4g73bhighimp..d_secondcareer..(1-0)</t>
  </si>
  <si>
    <t>se.meanpct.d_tt4g73bhighimp..d_secondcareer..(1-0)</t>
  </si>
  <si>
    <t>b.meanpct.d_tt4g73chighimp..d_secondcareer..0</t>
  </si>
  <si>
    <t>se.meanpct.d_tt4g73chighimp..d_secondcareer..0</t>
  </si>
  <si>
    <t>b.meanpct.d_tt4g73chighimp..d_secondcareer..1</t>
  </si>
  <si>
    <t>se.meanpct.d_tt4g73chighimp..d_secondcareer..1</t>
  </si>
  <si>
    <t>b.meanpct.d_tt4g73chighimp..d_secondcareer..(1-0)</t>
  </si>
  <si>
    <t>se.meanpct.d_tt4g73chighimp..d_secondcareer..(1-0)</t>
  </si>
  <si>
    <t>b.meanpct.d_tt4g73dhighimp..d_secondcareer..0</t>
  </si>
  <si>
    <t>se.meanpct.d_tt4g73dhighimp..d_secondcareer..0</t>
  </si>
  <si>
    <t>b.meanpct.d_tt4g73dhighimp..d_secondcareer..1</t>
  </si>
  <si>
    <t>se.meanpct.d_tt4g73dhighimp..d_secondcareer..1</t>
  </si>
  <si>
    <t>b.meanpct.d_tt4g73dhighimp..d_secondcareer..(1-0)</t>
  </si>
  <si>
    <t>se.meanpct.d_tt4g73dhighimp..d_secondcareer..(1-0)</t>
  </si>
  <si>
    <t>b.meanpct.d_tt4g73ehighimp..d_secondcareer..0</t>
  </si>
  <si>
    <t>se.meanpct.d_tt4g73ehighimp..d_secondcareer..0</t>
  </si>
  <si>
    <t>b.meanpct.d_tt4g73ehighimp..d_secondcareer..1</t>
  </si>
  <si>
    <t>se.meanpct.d_tt4g73ehighimp..d_secondcareer..1</t>
  </si>
  <si>
    <t>b.meanpct.d_tt4g73ehighimp..d_secondcareer..(1-0)</t>
  </si>
  <si>
    <t>se.meanpct.d_tt4g73ehighimp..d_secondcareer..(1-0)</t>
  </si>
  <si>
    <t>b.meanpct.d_tt4g73fhighimp..d_secondcareer..0</t>
  </si>
  <si>
    <t>se.meanpct.d_tt4g73fhighimp..d_secondcareer..0</t>
  </si>
  <si>
    <t>b.meanpct.d_tt4g73fhighimp..d_secondcareer..1</t>
  </si>
  <si>
    <t>se.meanpct.d_tt4g73fhighimp..d_secondcareer..1</t>
  </si>
  <si>
    <t>b.meanpct.d_tt4g73fhighimp..d_secondcareer..(1-0)</t>
  </si>
  <si>
    <t>se.meanpct.d_tt4g73fhighimp..d_secondcareer..(1-0)</t>
  </si>
  <si>
    <t>b.meanpct.d_tt4g73ghighimp..d_secondcareer..0</t>
  </si>
  <si>
    <t>se.meanpct.d_tt4g73ghighimp..d_secondcareer..0</t>
  </si>
  <si>
    <t>b.meanpct.d_tt4g73ghighimp..d_secondcareer..1</t>
  </si>
  <si>
    <t>se.meanpct.d_tt4g73ghighimp..d_secondcareer..1</t>
  </si>
  <si>
    <t>b.meanpct.d_tt4g73ghighimp..d_secondcareer..(1-0)</t>
  </si>
  <si>
    <t>se.meanpct.d_tt4g73ghighimp..d_secondcareer..(1-0)</t>
  </si>
  <si>
    <t>b.meanpct.d_tt4g73hhighimp..d_secondcareer..0</t>
  </si>
  <si>
    <t>se.meanpct.d_tt4g73hhighimp..d_secondcareer..0</t>
  </si>
  <si>
    <t>b.meanpct.d_tt4g73hhighimp..d_secondcareer..1</t>
  </si>
  <si>
    <t>se.meanpct.d_tt4g73hhighimp..d_secondcareer..1</t>
  </si>
  <si>
    <t>b.meanpct.d_tt4g73hhighimp..d_secondcareer..(1-0)</t>
  </si>
  <si>
    <t>se.meanpct.d_tt4g73hhighimp..d_secondcareer..(1-0)</t>
  </si>
  <si>
    <t>b.meanpct.d_tt4g73ihighimp..d_secondcareer..0</t>
  </si>
  <si>
    <t>se.meanpct.d_tt4g73ihighimp..d_secondcareer..0</t>
  </si>
  <si>
    <t>b.meanpct.d_tt4g73ihighimp..d_secondcareer..1</t>
  </si>
  <si>
    <t>se.meanpct.d_tt4g73ihighimp..d_secondcareer..1</t>
  </si>
  <si>
    <t>b.meanpct.d_tt4g73ihighimp..d_secondcareer..(1-0)</t>
  </si>
  <si>
    <t>se.meanpct.d_tt4g73ihighimp..d_secondcareer..(1-0)</t>
  </si>
  <si>
    <t>b.meanpct.d_tt4g73fhighimp..schloc..1 Rural</t>
  </si>
  <si>
    <t>se.meanpct.d_tt4g73fhighimp..schloc..1 Rural</t>
  </si>
  <si>
    <t>b.meanpct.d_tt4g73fhighimp..schloc..2 Town</t>
  </si>
  <si>
    <t>se.meanpct.d_tt4g73fhighimp..schloc..2 Town</t>
  </si>
  <si>
    <t>b.meanpct.d_tt4g73fhighimp..schloc..3 City</t>
  </si>
  <si>
    <t>se.meanpct.d_tt4g73fhighimp..schloc..3 City</t>
  </si>
  <si>
    <t>b.meanpct.d_tt4g73fhighimp..schloc..(3 City-1 Rural)</t>
  </si>
  <si>
    <t>se.meanpct.d_tt4g73fhighimp..schloc..(3 City-1 Rural)</t>
  </si>
  <si>
    <t>b.meanpct.d_tt4g73fhighimp..schtype..1 Public</t>
  </si>
  <si>
    <t>se.meanpct.d_tt4g73fhighimp..schtype..1 Public</t>
  </si>
  <si>
    <t>b.meanpct.d_tt4g73fhighimp..schtype..2 Private</t>
  </si>
  <si>
    <t>se.meanpct.d_tt4g73fhighimp..schtype..2 Private</t>
  </si>
  <si>
    <t>b.meanpct.d_tt4g73fhighimp..schtype..(2 Private-1 Public)</t>
  </si>
  <si>
    <t>se.meanpct.d_tt4g73fhighimp..schtype..(2 Private-1 Public)</t>
  </si>
  <si>
    <t>b.meanpct.d_tt4g73fhighimp..disadv..1 under_10pct</t>
  </si>
  <si>
    <t>se.meanpct.d_tt4g73fhighimp..disadv..1 under_10pct</t>
  </si>
  <si>
    <t>b.meanpct.d_tt4g73fhighimp..disadv..2 10_to_30pct</t>
  </si>
  <si>
    <t>se.meanpct.d_tt4g73fhighimp..disadv..2 10_to_30pct</t>
  </si>
  <si>
    <t>b.meanpct.d_tt4g73fhighimp..disadv..3 over_30pct</t>
  </si>
  <si>
    <t>se.meanpct.d_tt4g73fhighimp..disadv..3 over_30pct</t>
  </si>
  <si>
    <t>b.meanpct.d_tt4g73fhighimp..disadv..(3 over_30pct-1 under_10pct)</t>
  </si>
  <si>
    <t>se.meanpct.d_tt4g73fhighimp..disadv..(3 over_30pct-1 under_10pct)</t>
  </si>
  <si>
    <t>b.meanpct.d_tt4g73fhighimp..diflang..1 None</t>
  </si>
  <si>
    <t>se.meanpct.d_tt4g73fhighimp..diflang..1 None</t>
  </si>
  <si>
    <t>b.meanpct.d_tt4g73fhighimp..diflang..2 0_to_10pct</t>
  </si>
  <si>
    <t>se.meanpct.d_tt4g73fhighimp..diflang..2 0_to_10pct</t>
  </si>
  <si>
    <t>b.meanpct.d_tt4g73fhighimp..diflang..3 over_10pct</t>
  </si>
  <si>
    <t>se.meanpct.d_tt4g73fhighimp..diflang..3 over_10pct</t>
  </si>
  <si>
    <t>b.meanpct.d_tt4g73fhighimp..diflang..(3 over_10pct-1 None)</t>
  </si>
  <si>
    <t>se.meanpct.d_tt4g73fhighimp..diflang..(3 over_10pct-1 None)</t>
  </si>
  <si>
    <t>b.meanpct.d_tt4g73fhighimp..spneed..1 under_10pct</t>
  </si>
  <si>
    <t>se.meanpct.d_tt4g73fhighimp..spneed..1 under_10pct</t>
  </si>
  <si>
    <t>b.meanpct.d_tt4g73fhighimp..spneed..2 10_to_30pct</t>
  </si>
  <si>
    <t>se.meanpct.d_tt4g73fhighimp..spneed..2 10_to_30pct</t>
  </si>
  <si>
    <t>b.meanpct.d_tt4g73fhighimp..spneed..3 over_30pct</t>
  </si>
  <si>
    <t>se.meanpct.d_tt4g73fhighimp..spneed..3 over_30pct</t>
  </si>
  <si>
    <t>b.meanpct.d_tt4g73fhighimp..spneed..(3 over_30pct-1 under_10pct)</t>
  </si>
  <si>
    <t>se.meanpct.d_tt4g73fhighimp..spneed..(3 over_30pct-1 under_10pct)</t>
  </si>
  <si>
    <t>b.odr_d_tt4g74w5y.t4mosu..no_controls</t>
  </si>
  <si>
    <t>se.odr_d_tt4g74w5y.t4mosu..no_controls</t>
  </si>
  <si>
    <t>b.odr_d_tt4g74w5y.t4mosu..tch_controls</t>
  </si>
  <si>
    <t>se.odr_d_tt4g74w5y.t4mosu..tch_controls</t>
  </si>
  <si>
    <t>b.odr_d_tt4g74w5y.t4mosu..tch_sch_controls</t>
  </si>
  <si>
    <t>se.odr_d_tt4g74w5y.t4mosu..tch_sch_controls</t>
  </si>
  <si>
    <t>b.odr_d_tt4g74w5y.t4mosu..tch_sch_joy_controls</t>
  </si>
  <si>
    <t>se.odr_d_tt4g74w5y.t4mosu..tch_sch_joy_controls</t>
  </si>
  <si>
    <t>b.odr_d_tt4g74w5y.t4mosu..tch_sch_joy_cnt_controls</t>
  </si>
  <si>
    <t>se.odr_d_tt4g74w5y.t4mosu..tch_sch_joy_cnt_controls</t>
  </si>
  <si>
    <t>b.odr_d_tt4g74w5y.t4mosu..tch_sch_joy_cnt_stc_controls</t>
  </si>
  <si>
    <t>se.odr_d_tt4g74w5y.t4mosu..tch_sch_joy_cnt_stc_controls</t>
  </si>
  <si>
    <t>b.qtableq1.t4mopu__d_tt4g74w5y</t>
  </si>
  <si>
    <t>se.qtableq1.t4mopu__d_tt4g74w5y</t>
  </si>
  <si>
    <t>b.qtableq4.t4mopu__d_tt4g74w5y</t>
  </si>
  <si>
    <t>se.qtableq4.t4mopu__d_tt4g74w5y</t>
  </si>
  <si>
    <t>b.qtable_diff.t4mopu__d_tt4g74w5y.(q4-q1)</t>
  </si>
  <si>
    <t>se.qtable_diff.t4mopu__d_tt4g74w5y.(q4-q1)</t>
  </si>
  <si>
    <t>b.qtableq1.t4mosu__d_tt4g74w5y</t>
  </si>
  <si>
    <t>se.qtableq1.t4mosu__d_tt4g74w5y</t>
  </si>
  <si>
    <t>b.qtableq4.t4mosu__d_tt4g74w5y</t>
  </si>
  <si>
    <t>se.qtableq4.t4mosu__d_tt4g74w5y</t>
  </si>
  <si>
    <t>b.qtable_diff.t4mosu__d_tt4g74w5y.(q4-q1)</t>
  </si>
  <si>
    <t>se.qtable_diff.t4mosu__d_tt4g74w5y.(q4-q1)</t>
  </si>
  <si>
    <t>b.meanpct.d_tt4g80aagree</t>
  </si>
  <si>
    <t>se.meanpct.d_tt4g80aagree</t>
  </si>
  <si>
    <t>b.meanpct.d_tt4g80aagree..gender..Female</t>
  </si>
  <si>
    <t>se.meanpct.d_tt4g80aagree..gender..Female</t>
  </si>
  <si>
    <t>b.meanpct.d_tt4g80aagree..gender..Male</t>
  </si>
  <si>
    <t>se.meanpct.d_tt4g80aagree..gender..Male</t>
  </si>
  <si>
    <t>b.meanpct.d_tt4g80aagree..gender..(Male-Female)</t>
  </si>
  <si>
    <t>se.meanpct.d_tt4g80aagree..gender..(Male-Female)</t>
  </si>
  <si>
    <t>b.meanpct.d_tt4g80bagree</t>
  </si>
  <si>
    <t>se.meanpct.d_tt4g80bagree</t>
  </si>
  <si>
    <t>b.meanpct.d_tt4g80bagree..gender..Female</t>
  </si>
  <si>
    <t>se.meanpct.d_tt4g80bagree..gender..Female</t>
  </si>
  <si>
    <t>b.meanpct.d_tt4g80bagree..gender..Male</t>
  </si>
  <si>
    <t>se.meanpct.d_tt4g80bagree..gender..Male</t>
  </si>
  <si>
    <t>b.meanpct.d_tt4g80bagree..gender..(Male-Female)</t>
  </si>
  <si>
    <t>se.meanpct.d_tt4g80bagree..gender..(Male-Female)</t>
  </si>
  <si>
    <t>b.meanpct.d_tt4g80cagree</t>
  </si>
  <si>
    <t>se.meanpct.d_tt4g80cagree</t>
  </si>
  <si>
    <t>b.meanpct.d_tt4g80cagree..gender..Female</t>
  </si>
  <si>
    <t>se.meanpct.d_tt4g80cagree..gender..Female</t>
  </si>
  <si>
    <t>b.meanpct.d_tt4g80cagree..gender..Male</t>
  </si>
  <si>
    <t>se.meanpct.d_tt4g80cagree..gender..Male</t>
  </si>
  <si>
    <t>b.meanpct.d_tt4g80cagree..gender..(Male-Female)</t>
  </si>
  <si>
    <t>se.meanpct.d_tt4g80cagree..gender..(Male-Female)</t>
  </si>
  <si>
    <t>b.meanpct.d_tt4g80dagree</t>
  </si>
  <si>
    <t>se.meanpct.d_tt4g80dagree</t>
  </si>
  <si>
    <t>b.meanpct.d_tt4g80dagree..gender..Female</t>
  </si>
  <si>
    <t>se.meanpct.d_tt4g80dagree..gender..Female</t>
  </si>
  <si>
    <t>b.meanpct.d_tt4g80dagree..gender..Male</t>
  </si>
  <si>
    <t>se.meanpct.d_tt4g80dagree..gender..Male</t>
  </si>
  <si>
    <t>b.meanpct.d_tt4g80dagree..gender..(Male-Female)</t>
  </si>
  <si>
    <t>se.meanpct.d_tt4g80dagree..gender..(Male-Female)</t>
  </si>
  <si>
    <t>b.(meanpct.d_tt4g80aagree_isc1)-(meanpct.d_tt4g80aagree_isc2)</t>
  </si>
  <si>
    <t>se.(meanpct.d_tt4g80aagree_isc1)-(meanpct.d_tt4g80aagree_isc2)</t>
  </si>
  <si>
    <t>b.(meanpct.d_tt4g80bagree_isc1)-(meanpct.d_tt4g80bagree_isc2)</t>
  </si>
  <si>
    <t>se.(meanpct.d_tt4g80bagree_isc1)-(meanpct.d_tt4g80bagree_isc2)</t>
  </si>
  <si>
    <t>b.(meanpct.d_tt4g80cagree_isc1)-(meanpct.d_tt4g80cagree_isc2)</t>
  </si>
  <si>
    <t>se.(meanpct.d_tt4g80cagree_isc1)-(meanpct.d_tt4g80cagree_isc2)</t>
  </si>
  <si>
    <t>b.(meanpct.d_tt4g80dagree_isc1)-(meanpct.d_tt4g80dagree_isc2)</t>
  </si>
  <si>
    <t>se.(meanpct.d_tt4g80dagree_isc1)-(meanpct.d_tt4g80dagree_isc2)</t>
  </si>
  <si>
    <t>b.(meanpct.d_tt4g80aagree_isc3)-(meanpct.d_tt4g80aagree_isc2)</t>
  </si>
  <si>
    <t>se.(meanpct.d_tt4g80aagree_isc3)-(meanpct.d_tt4g80aagree_isc2)</t>
  </si>
  <si>
    <t>b.(meanpct.d_tt4g80bagree_isc3)-(meanpct.d_tt4g80bagree_isc2)</t>
  </si>
  <si>
    <t>se.(meanpct.d_tt4g80bagree_isc3)-(meanpct.d_tt4g80bagree_isc2)</t>
  </si>
  <si>
    <t>b.(meanpct.d_tt4g80cagree_isc3)-(meanpct.d_tt4g80cagree_isc2)</t>
  </si>
  <si>
    <t>se.(meanpct.d_tt4g80cagree_isc3)-(meanpct.d_tt4g80cagree_isc2)</t>
  </si>
  <si>
    <t>b.(meanpct.d_tt4g80dagree_isc3)-(meanpct.d_tt4g80dagree_isc2)</t>
  </si>
  <si>
    <t>se.(meanpct.d_tt4g80dagree_isc3)-(meanpct.d_tt4g80dagree_isc2)</t>
  </si>
  <si>
    <t>b.meanpct.d_tt4g80aagree..age..1 under_age30</t>
  </si>
  <si>
    <t>se.meanpct.d_tt4g80aagree..age..1 under_age30</t>
  </si>
  <si>
    <t>b.meanpct.d_tt4g80aagree..age..2 from30_to_49</t>
  </si>
  <si>
    <t>se.meanpct.d_tt4g80aagree..age..2 from30_to_49</t>
  </si>
  <si>
    <t>b.meanpct.d_tt4g80aagree..age..3 over_age50</t>
  </si>
  <si>
    <t>se.meanpct.d_tt4g80aagree..age..3 over_age50</t>
  </si>
  <si>
    <t>b.meanpct.d_tt4g80aagree..age..(3 over_age50-1 under_age30)</t>
  </si>
  <si>
    <t>se.meanpct.d_tt4g80aagree..age..(3 over_age50-1 under_age30)</t>
  </si>
  <si>
    <t>b.meanpct.d_tt4g80bagree..age..1 under_age30</t>
  </si>
  <si>
    <t>se.meanpct.d_tt4g80bagree..age..1 under_age30</t>
  </si>
  <si>
    <t>b.meanpct.d_tt4g80bagree..age..2 from30_to_49</t>
  </si>
  <si>
    <t>se.meanpct.d_tt4g80bagree..age..2 from30_to_49</t>
  </si>
  <si>
    <t>b.meanpct.d_tt4g80bagree..age..3 over_age50</t>
  </si>
  <si>
    <t>se.meanpct.d_tt4g80bagree..age..3 over_age50</t>
  </si>
  <si>
    <t>b.meanpct.d_tt4g80bagree..age..(3 over_age50-1 under_age30)</t>
  </si>
  <si>
    <t>se.meanpct.d_tt4g80bagree..age..(3 over_age50-1 under_age30)</t>
  </si>
  <si>
    <t>b.meanpct.d_tt4g80cagree..age..1 under_age30</t>
  </si>
  <si>
    <t>se.meanpct.d_tt4g80cagree..age..1 under_age30</t>
  </si>
  <si>
    <t>b.meanpct.d_tt4g80cagree..age..2 from30_to_49</t>
  </si>
  <si>
    <t>se.meanpct.d_tt4g80cagree..age..2 from30_to_49</t>
  </si>
  <si>
    <t>b.meanpct.d_tt4g80cagree..age..3 over_age50</t>
  </si>
  <si>
    <t>se.meanpct.d_tt4g80cagree..age..3 over_age50</t>
  </si>
  <si>
    <t>b.meanpct.d_tt4g80cagree..age..(3 over_age50-1 under_age30)</t>
  </si>
  <si>
    <t>se.meanpct.d_tt4g80cagree..age..(3 over_age50-1 under_age30)</t>
  </si>
  <si>
    <t>b.meanpct.d_tt4g80dagree..age..1 under_age30</t>
  </si>
  <si>
    <t>se.meanpct.d_tt4g80dagree..age..1 under_age30</t>
  </si>
  <si>
    <t>b.meanpct.d_tt4g80dagree..age..2 from30_to_49</t>
  </si>
  <si>
    <t>se.meanpct.d_tt4g80dagree..age..2 from30_to_49</t>
  </si>
  <si>
    <t>b.meanpct.d_tt4g80dagree..age..3 over_age50</t>
  </si>
  <si>
    <t>se.meanpct.d_tt4g80dagree..age..3 over_age50</t>
  </si>
  <si>
    <t>b.meanpct.d_tt4g80dagree..age..(3 over_age50-1 under_age30)</t>
  </si>
  <si>
    <t>se.meanpct.d_tt4g80dagree..age..(3 over_age50-1 under_age30)</t>
  </si>
  <si>
    <t>b.odr_d_tt4g74w5y.t4joytch..no_controls</t>
  </si>
  <si>
    <t>se.odr_d_tt4g74w5y.t4joytch..no_controls</t>
  </si>
  <si>
    <t>b.odr_d_tt4g74w5y.t4joytch..tch_controls</t>
  </si>
  <si>
    <t>se.odr_d_tt4g74w5y.t4joytch..tch_controls</t>
  </si>
  <si>
    <t>b.odr_d_tt4g74w5y.t4joytch..tch_sch_controls</t>
  </si>
  <si>
    <t>se.odr_d_tt4g74w5y.t4joytch..tch_sch_controls</t>
  </si>
  <si>
    <t>b.odr_d_tt4g74w5y.t4joytch..tch_sch_mot_controls</t>
  </si>
  <si>
    <t>se.odr_d_tt4g74w5y.t4joytch..tch_sch_mot_controls</t>
  </si>
  <si>
    <t>b.odr_d_tt4g74w5y.t4joytch..tch_sch_mot_cnt_controls</t>
  </si>
  <si>
    <t>se.odr_d_tt4g74w5y.t4joytch..tch_sch_mot_cnt_controls</t>
  </si>
  <si>
    <t>b.odr_d_tt4g74w5y.t4joytch..tch_sch_mot_cnt_stc_controls</t>
  </si>
  <si>
    <t>se.odr_d_tt4g74w5y.t4joytch..tch_sch_mot_cnt_stc_controls</t>
  </si>
  <si>
    <t>b.qtableq1.t4joytch__d_tt4g74w5y</t>
  </si>
  <si>
    <t>se.qtableq1.t4joytch__d_tt4g74w5y</t>
  </si>
  <si>
    <t>b.qtableq4.t4joytch__d_tt4g74w5y</t>
  </si>
  <si>
    <t>se.qtableq4.t4joytch__d_tt4g74w5y</t>
  </si>
  <si>
    <t>b.qtable_diff.t4joytch__d_tt4g74w5y.(q4-q1)</t>
  </si>
  <si>
    <t>se.qtable_diff.t4joytch__d_tt4g74w5y.(q4-q1)</t>
  </si>
  <si>
    <t>b.meanpct.d_tt4g78hagree</t>
  </si>
  <si>
    <t>se.meanpct.d_tt4g78hagree</t>
  </si>
  <si>
    <t>b.meanpct.d_tt4g79eagree</t>
  </si>
  <si>
    <t>se.meanpct.d_tt4g79eagree</t>
  </si>
  <si>
    <t>b.meanpct.d_tt4g79gagree</t>
  </si>
  <si>
    <t>se.meanpct.d_tt4g79gagree</t>
  </si>
  <si>
    <t>b.(meanpct.d_tt4g78hagree_isc1)-(meanpct.d_tt4g78hagree_isc2)</t>
  </si>
  <si>
    <t>se.(meanpct.d_tt4g78hagree_isc1)-(meanpct.d_tt4g78hagree_isc2)</t>
  </si>
  <si>
    <t>b.(meanpct.d_tt4g79eagree_isc1)-(meanpct.d_tt4g79eagree_isc2)</t>
  </si>
  <si>
    <t>se.(meanpct.d_tt4g79eagree_isc1)-(meanpct.d_tt4g79eagree_isc2)</t>
  </si>
  <si>
    <t>b.(meanpct.d_tt4g79gagree_isc1)-(meanpct.d_tt4g79gagree_isc2)</t>
  </si>
  <si>
    <t>se.(meanpct.d_tt4g79gagree_isc1)-(meanpct.d_tt4g79gagree_isc2)</t>
  </si>
  <si>
    <t>b.(meanpct.d_tt4g78hagree_isc3)-(meanpct.d_tt4g78hagree_isc2)</t>
  </si>
  <si>
    <t>se.(meanpct.d_tt4g78hagree_isc3)-(meanpct.d_tt4g78hagree_isc2)</t>
  </si>
  <si>
    <t>b.(meanpct.d_tt4g79eagree_isc3)-(meanpct.d_tt4g79eagree_isc2)</t>
  </si>
  <si>
    <t>se.(meanpct.d_tt4g79eagree_isc3)-(meanpct.d_tt4g79eagree_isc2)</t>
  </si>
  <si>
    <t>b.(meanpct.d_tt4g79gagree_isc3)-(meanpct.d_tt4g79gagree_isc2)</t>
  </si>
  <si>
    <t>se.(meanpct.d_tt4g79gagree_isc3)-(meanpct.d_tt4g79gagree_isc2)</t>
  </si>
  <si>
    <t>b.odr_d_tt4g79eagree.d_tt4g79aagree..no_controls</t>
  </si>
  <si>
    <t>se.odr_d_tt4g79eagree.d_tt4g79aagree..no_controls</t>
  </si>
  <si>
    <t>b.odr_d_tt4g79eagree.d_tt4g79aagree..tch_controls</t>
  </si>
  <si>
    <t>se.odr_d_tt4g79eagree.d_tt4g79aagree..tch_controls</t>
  </si>
  <si>
    <t>b.odr_d_tt4g79eagree.d_tt4g79aagree..tch_sch_controls</t>
  </si>
  <si>
    <t>se.odr_d_tt4g79eagree.d_tt4g79aagree..tch_sch_controls</t>
  </si>
  <si>
    <t>b.odr_d_tt4g79eagree.d_tt4g79aagree..tch_sch_cnt_controls</t>
  </si>
  <si>
    <t>se.odr_d_tt4g79eagree.d_tt4g79aagree..tch_sch_cnt_controls</t>
  </si>
  <si>
    <t>b.odr_d_tt4g79eagree.d_tt4g79aagree..tch_sch_cnt_stc_controls</t>
  </si>
  <si>
    <t>se.odr_d_tt4g79eagree.d_tt4g79aagree..tch_sch_cnt_stc_controls</t>
  </si>
  <si>
    <t>b.meanpct.d_tt3g54cagree</t>
  </si>
  <si>
    <t>se.meanpct.d_tt3g54cagree</t>
  </si>
  <si>
    <t>b.(meanpct.d_tt4g79eagree)-(meanpct.d_tt3g54cagree)</t>
  </si>
  <si>
    <t>se.(meanpct.d_tt4g79eagree)-(meanpct.d_tt3g54cagree)</t>
  </si>
  <si>
    <t>b.meanpct.d_tt3g54eagree</t>
  </si>
  <si>
    <t>se.meanpct.d_tt3g54eagree</t>
  </si>
  <si>
    <t>b.(meanpct.d_tt4g79gagree)-(meanpct.d_tt3g54eagree)</t>
  </si>
  <si>
    <t>se.(meanpct.d_tt4g79gagree)-(meanpct.d_tt3g54eagree)</t>
  </si>
  <si>
    <t>b.odr_d_tt4g74w5y.d_tt4g79eagree..no_controls</t>
  </si>
  <si>
    <t>se.odr_d_tt4g74w5y.d_tt4g79eagree..no_controls</t>
  </si>
  <si>
    <t>b.odr_d_tt4g74w5y.d_tt4g79eagree..tch_controls</t>
  </si>
  <si>
    <t>se.odr_d_tt4g74w5y.d_tt4g79eagree..tch_controls</t>
  </si>
  <si>
    <t>b.odr_d_tt4g74w5y.d_tt4g79eagree..tch_sch_controls</t>
  </si>
  <si>
    <t>se.odr_d_tt4g74w5y.d_tt4g79eagree..tch_sch_controls</t>
  </si>
  <si>
    <t>b.odr_d_tt4g74w5y.d_tt4g79eagree..tch_sch_mot_controls</t>
  </si>
  <si>
    <t>se.odr_d_tt4g74w5y.d_tt4g79eagree..tch_sch_mot_controls</t>
  </si>
  <si>
    <t>b.odr_d_tt4g74w5y.d_tt4g79eagree..tch_sch_mot_cnt_controls</t>
  </si>
  <si>
    <t>se.odr_d_tt4g74w5y.d_tt4g79eagree..tch_sch_mot_cnt_controls</t>
  </si>
  <si>
    <t>b.odr_d_tt4g74w5y.d_tt4g79eagree..tch_sch_mot_cnt_sat_controls</t>
  </si>
  <si>
    <t>se.odr_d_tt4g74w5y.d_tt4g79eagree..tch_sch_mot_cnt_sat_controls</t>
  </si>
  <si>
    <t>b.odr_d_tt4g74w5y.d_tt4g79gagree..no_controls</t>
  </si>
  <si>
    <t>se.odr_d_tt4g74w5y.d_tt4g79gagree..no_controls</t>
  </si>
  <si>
    <t>b.odr_d_tt4g74w5y.d_tt4g79gagree..tch_controls</t>
  </si>
  <si>
    <t>se.odr_d_tt4g74w5y.d_tt4g79gagree..tch_controls</t>
  </si>
  <si>
    <t>b.odr_d_tt4g74w5y.d_tt4g79gagree..tch_sch_controls</t>
  </si>
  <si>
    <t>se.odr_d_tt4g74w5y.d_tt4g79gagree..tch_sch_controls</t>
  </si>
  <si>
    <t>b.odr_d_tt4g74w5y.d_tt4g79gagree..tch_sch_mot_controls</t>
  </si>
  <si>
    <t>se.odr_d_tt4g74w5y.d_tt4g79gagree..tch_sch_mot_controls</t>
  </si>
  <si>
    <t>b.odr_d_tt4g74w5y.d_tt4g79gagree..tch_sch_mot_cnt_controls</t>
  </si>
  <si>
    <t>se.odr_d_tt4g74w5y.d_tt4g79gagree..tch_sch_mot_cnt_controls</t>
  </si>
  <si>
    <t>b.odr_d_tt4g74w5y.d_tt4g79gagree..tch_sch_mot_cnt_sat_controls</t>
  </si>
  <si>
    <t>se.odr_d_tt4g74w5y.d_tt4g79gagree..tch_sch_mot_cnt_sat_controls</t>
  </si>
  <si>
    <t>b.meanpct.d_tt2g46hagree</t>
  </si>
  <si>
    <t>se.meanpct.d_tt2g46hagree</t>
  </si>
  <si>
    <t>b.meanpct.d_tt3g53hagree</t>
  </si>
  <si>
    <t>se.meanpct.d_tt3g53hagree</t>
  </si>
  <si>
    <t>b.(meanpct.d_tt4g78hagree)-(meanpct.d_tt2g46hagree)</t>
  </si>
  <si>
    <t>se.(meanpct.d_tt4g78hagree)-(meanpct.d_tt2g46hagree)</t>
  </si>
  <si>
    <t>b.(meanpct.d_tt4g78hagree)-(meanpct.d_tt3g53hagree)</t>
  </si>
  <si>
    <t>se.(meanpct.d_tt4g78hagree)-(meanpct.d_tt3g53hagree)</t>
  </si>
  <si>
    <t>b.odr_d_tt4g74w5y.d_tt4g78hagree..no_controls</t>
  </si>
  <si>
    <t>se.odr_d_tt4g74w5y.d_tt4g78hagree..no_controls</t>
  </si>
  <si>
    <t>b.odr_d_tt4g74w5y.d_tt4g78hagree..tch_controls</t>
  </si>
  <si>
    <t>se.odr_d_tt4g74w5y.d_tt4g78hagree..tch_controls</t>
  </si>
  <si>
    <t>b.odr_d_tt4g74w5y.d_tt4g78hagree..tch_sch_controls</t>
  </si>
  <si>
    <t>se.odr_d_tt4g74w5y.d_tt4g78hagree..tch_sch_controls</t>
  </si>
  <si>
    <t>b.odr_d_tt4g74w5y.d_tt4g78hagree..tch_sch_mot_controls</t>
  </si>
  <si>
    <t>se.odr_d_tt4g74w5y.d_tt4g78hagree..tch_sch_mot_controls</t>
  </si>
  <si>
    <t>b.odr_d_tt4g74w5y.d_tt4g78hagree..tch_sch_mot_cnt_controls</t>
  </si>
  <si>
    <t>se.odr_d_tt4g74w5y.d_tt4g78hagree..tch_sch_mot_cnt_controls</t>
  </si>
  <si>
    <t>b.odr_d_tt4g74w5y.d_tt4g78hagree..tch_sch_mot_cnt_sat_controls</t>
  </si>
  <si>
    <t>se.odr_d_tt4g74w5y.d_tt4g78hagree..tch_sch_mot_cnt_sat_controls</t>
  </si>
  <si>
    <t>b.meanpct.d_tt4g08yes</t>
  </si>
  <si>
    <t>se.meanpct.d_tt4g08yes</t>
  </si>
  <si>
    <t>b.meanpct.d_tt4g08yes..gender..Female</t>
  </si>
  <si>
    <t>se.meanpct.d_tt4g08yes..gender..Female</t>
  </si>
  <si>
    <t>b.meanpct.d_tt4g08yes..gender..Male</t>
  </si>
  <si>
    <t>se.meanpct.d_tt4g08yes..gender..Male</t>
  </si>
  <si>
    <t>b.meanpct.d_tt4g08yes..gender..(Male-Female)</t>
  </si>
  <si>
    <t>se.meanpct.d_tt4g08yes..gender..(Male-Female)</t>
  </si>
  <si>
    <t>b.(meanpct.d_tt4g08yes_isc1)-(meanpct.d_tt4g08yes_isc2)</t>
  </si>
  <si>
    <t>se.(meanpct.d_tt4g08yes_isc1)-(meanpct.d_tt4g08yes_isc2)</t>
  </si>
  <si>
    <t>b.(meanpct.d_tt4g08yes_isc3)-(meanpct.d_tt4g08yes_isc2)</t>
  </si>
  <si>
    <t>se.(meanpct.d_tt4g08yes_isc3)-(meanpct.d_tt4g08yes_isc2)</t>
  </si>
  <si>
    <t>b.meanpct.d_tt3g08yes</t>
  </si>
  <si>
    <t>se.meanpct.d_tt3g08yes</t>
  </si>
  <si>
    <t>b.(meanpct.d_tt4g08yes)-(meanpct.d_tt3g08yes)</t>
  </si>
  <si>
    <t>se.(meanpct.d_tt4g08yes)-(meanpct.d_tt3g08yes)</t>
  </si>
  <si>
    <t>b.meanpct.d_tt4g08yes..age..1 under_age30</t>
  </si>
  <si>
    <t>se.meanpct.d_tt4g08yes..age..1 under_age30</t>
  </si>
  <si>
    <t>b.meanpct.d_tt4g08yes..age..2 from30_to_49</t>
  </si>
  <si>
    <t>se.meanpct.d_tt4g08yes..age..2 from30_to_49</t>
  </si>
  <si>
    <t>b.meanpct.d_tt4g08yes..age..3 over_age50</t>
  </si>
  <si>
    <t>se.meanpct.d_tt4g08yes..age..3 over_age50</t>
  </si>
  <si>
    <t>b.meanpct.d_tt4g08yes..age..(3 over_age50-1 under_age30)</t>
  </si>
  <si>
    <t>se.meanpct.d_tt4g08yes..age..(3 over_age50-1 under_age30)</t>
  </si>
  <si>
    <t>b.meanpct.d_tt4g08yes..exp..1 under_5yrs</t>
  </si>
  <si>
    <t>se.meanpct.d_tt4g08yes..exp..1 under_5yrs</t>
  </si>
  <si>
    <t>b.meanpct.d_tt4g08yes..exp..2 from6to10</t>
  </si>
  <si>
    <t>se.meanpct.d_tt4g08yes..exp..2 from6to10</t>
  </si>
  <si>
    <t>b.meanpct.d_tt4g08yes..exp..3 over_10yrs</t>
  </si>
  <si>
    <t>se.meanpct.d_tt4g08yes..exp..3 over_10yrs</t>
  </si>
  <si>
    <t>b.meanpct.d_tt4g08yes..exp..(3 over_10yrs-1 under_5yrs)</t>
  </si>
  <si>
    <t>se.meanpct.d_tt4g08yes..exp..(3 over_10yrs-1 under_5yrs)</t>
  </si>
  <si>
    <t>b.odr_d_tt4g74w5y.d_tt4g08yes..no_controls</t>
  </si>
  <si>
    <t>se.odr_d_tt4g74w5y.d_tt4g08yes..no_controls</t>
  </si>
  <si>
    <t>b.odr_d_tt4g74w5y.d_tt4g08yes..tch_controls</t>
  </si>
  <si>
    <t>se.odr_d_tt4g74w5y.d_tt4g08yes..tch_controls</t>
  </si>
  <si>
    <t>b.odr_d_tt4g74w5y.d_tt4g08yes..tch_sch_controls</t>
  </si>
  <si>
    <t>se.odr_d_tt4g74w5y.d_tt4g08yes..tch_sch_controls</t>
  </si>
  <si>
    <t>b.odr_d_tt4g74w5y.d_tt4g08yes..tch_sch_mot_controls</t>
  </si>
  <si>
    <t>se.odr_d_tt4g74w5y.d_tt4g08yes..tch_sch_mot_controls</t>
  </si>
  <si>
    <t>b.odr_d_tt4g74w5y.d_tt4g08yes..tch_sch_mot_cnt_controls</t>
  </si>
  <si>
    <t>se.odr_d_tt4g74w5y.d_tt4g08yes..tch_sch_mot_cnt_controls</t>
  </si>
  <si>
    <t>b.odr_d_tt4g74w5y.d_tt4g08yes..tch_sch_mot_cnt_sat_controls</t>
  </si>
  <si>
    <t>se.odr_d_tt4g74w5y.d_tt4g08yes..tch_sch_mot_cnt_sat_controls</t>
  </si>
  <si>
    <t>b.meanpct.d_tt4g09perm</t>
  </si>
  <si>
    <t>se.meanpct.d_tt4g09perm</t>
  </si>
  <si>
    <t>b.meanpct.d_tt4g09fix1ym</t>
  </si>
  <si>
    <t>se.meanpct.d_tt4g09fix1ym</t>
  </si>
  <si>
    <t>b.meanpct.d_tt4g09fix1yl</t>
  </si>
  <si>
    <t>se.meanpct.d_tt4g09fix1yl</t>
  </si>
  <si>
    <t>b.(meanpct.d_tt4g09perm_isc1)-(meanpct.d_tt4g09perm_isc2)</t>
  </si>
  <si>
    <t>se.(meanpct.d_tt4g09perm_isc1)-(meanpct.d_tt4g09perm_isc2)</t>
  </si>
  <si>
    <t>b.(meanpct.d_tt4g09fix1ym_isc1)-(meanpct.d_tt4g09fix1ym_isc2)</t>
  </si>
  <si>
    <t>se.(meanpct.d_tt4g09fix1ym_isc1)-(meanpct.d_tt4g09fix1ym_isc2)</t>
  </si>
  <si>
    <t>b.(meanpct.d_tt4g09fix1yl_isc1)-(meanpct.d_tt4g09fix1yl_isc2)</t>
  </si>
  <si>
    <t>se.(meanpct.d_tt4g09fix1yl_isc1)-(meanpct.d_tt4g09fix1yl_isc2)</t>
  </si>
  <si>
    <t>b.(meanpct.d_tt4g09perm_isc3)-(meanpct.d_tt4g09perm_isc2)</t>
  </si>
  <si>
    <t>se.(meanpct.d_tt4g09perm_isc3)-(meanpct.d_tt4g09perm_isc2)</t>
  </si>
  <si>
    <t>b.(meanpct.d_tt4g09fix1ym_isc3)-(meanpct.d_tt4g09fix1ym_isc2)</t>
  </si>
  <si>
    <t>se.(meanpct.d_tt4g09fix1ym_isc3)-(meanpct.d_tt4g09fix1ym_isc2)</t>
  </si>
  <si>
    <t>b.(meanpct.d_tt4g09fix1yl_isc3)-(meanpct.d_tt4g09fix1yl_isc2)</t>
  </si>
  <si>
    <t>se.(meanpct.d_tt4g09fix1yl_isc3)-(meanpct.d_tt4g09fix1yl_isc2)</t>
  </si>
  <si>
    <t>b.meanpct.d_btg06perm</t>
  </si>
  <si>
    <t>se.meanpct.d_btg06perm</t>
  </si>
  <si>
    <t>b.meanpct.d_tt2g06perm</t>
  </si>
  <si>
    <t>se.meanpct.d_tt2g06perm</t>
  </si>
  <si>
    <t>b.meanpct.d_tt3g09perm</t>
  </si>
  <si>
    <t>se.meanpct.d_tt3g09perm</t>
  </si>
  <si>
    <t>b.(meanpct.d_tt4g09perm)-(meanpct.d_btg06perm)</t>
  </si>
  <si>
    <t>se.(meanpct.d_tt4g09perm)-(meanpct.d_btg06perm)</t>
  </si>
  <si>
    <t>b.(meanpct.d_tt4g09perm)-(meanpct.d_tt2g06perm)</t>
  </si>
  <si>
    <t>se.(meanpct.d_tt4g09perm)-(meanpct.d_tt2g06perm)</t>
  </si>
  <si>
    <t>b.(meanpct.d_tt4g09perm)-(meanpct.d_tt3g09perm)</t>
  </si>
  <si>
    <t>se.(meanpct.d_tt4g09perm)-(meanpct.d_tt3g09perm)</t>
  </si>
  <si>
    <t>b.meanpct.d_btg06fix1ym</t>
  </si>
  <si>
    <t>se.meanpct.d_btg06fix1ym</t>
  </si>
  <si>
    <t>b.meanpct.d_tt2g06fix1ym</t>
  </si>
  <si>
    <t>se.meanpct.d_tt2g06fix1ym</t>
  </si>
  <si>
    <t>b.meanpct.d_tt3g09fix1ym</t>
  </si>
  <si>
    <t>se.meanpct.d_tt3g09fix1ym</t>
  </si>
  <si>
    <t>b.(meanpct.d_tt4g09fix1ym)-(meanpct.d_btg06fix1ym)</t>
  </si>
  <si>
    <t>se.(meanpct.d_tt4g09fix1ym)-(meanpct.d_btg06fix1ym)</t>
  </si>
  <si>
    <t>b.(meanpct.d_tt4g09fix1ym)-(meanpct.d_tt2g06fix1ym)</t>
  </si>
  <si>
    <t>se.(meanpct.d_tt4g09fix1ym)-(meanpct.d_tt2g06fix1ym)</t>
  </si>
  <si>
    <t>b.(meanpct.d_tt4g09fix1ym)-(meanpct.d_tt3g09fix1ym)</t>
  </si>
  <si>
    <t>se.(meanpct.d_tt4g09fix1ym)-(meanpct.d_tt3g09fix1ym)</t>
  </si>
  <si>
    <t>b.meanpct.d_btg06fix1yl</t>
  </si>
  <si>
    <t>se.meanpct.d_btg06fix1yl</t>
  </si>
  <si>
    <t>b.meanpct.d_tt2g06fix1yl</t>
  </si>
  <si>
    <t>se.meanpct.d_tt2g06fix1yl</t>
  </si>
  <si>
    <t>b.meanpct.d_tt3g09fix1yl</t>
  </si>
  <si>
    <t>se.meanpct.d_tt3g09fix1yl</t>
  </si>
  <si>
    <t>b.(meanpct.d_tt4g09fix1yl)-(meanpct.d_btg06fix1yl)</t>
  </si>
  <si>
    <t>se.(meanpct.d_tt4g09fix1yl)-(meanpct.d_btg06fix1yl)</t>
  </si>
  <si>
    <t>b.(meanpct.d_tt4g09fix1yl)-(meanpct.d_tt2g06fix1yl)</t>
  </si>
  <si>
    <t>se.(meanpct.d_tt4g09fix1yl)-(meanpct.d_tt2g06fix1yl)</t>
  </si>
  <si>
    <t>b.(meanpct.d_tt4g09fix1yl)-(meanpct.d_tt3g09fix1yl)</t>
  </si>
  <si>
    <t>se.(meanpct.d_tt4g09fix1yl)-(meanpct.d_tt3g09fix1yl)</t>
  </si>
  <si>
    <t>b.meanpct.d_tt4g09fix</t>
  </si>
  <si>
    <t>se.meanpct.d_tt4g09fix</t>
  </si>
  <si>
    <t>b.meanpct.d_tt4g09fix..gender..Female</t>
  </si>
  <si>
    <t>se.meanpct.d_tt4g09fix..gender..Female</t>
  </si>
  <si>
    <t>b.meanpct.d_tt4g09fix..gender..Male</t>
  </si>
  <si>
    <t>se.meanpct.d_tt4g09fix..gender..Male</t>
  </si>
  <si>
    <t>b.meanpct.d_tt4g09fix..gender..(Male-Female)</t>
  </si>
  <si>
    <t>se.meanpct.d_tt4g09fix..gender..(Male-Female)</t>
  </si>
  <si>
    <t>b.meanpct.d_tt4g09fix..age..1 under_age30</t>
  </si>
  <si>
    <t>se.meanpct.d_tt4g09fix..age..1 under_age30</t>
  </si>
  <si>
    <t>b.meanpct.d_tt4g09fix..age..2 from30_to_49</t>
  </si>
  <si>
    <t>se.meanpct.d_tt4g09fix..age..2 from30_to_49</t>
  </si>
  <si>
    <t>b.meanpct.d_tt4g09fix..age..3 over_age50</t>
  </si>
  <si>
    <t>se.meanpct.d_tt4g09fix..age..3 over_age50</t>
  </si>
  <si>
    <t>b.meanpct.d_tt4g09fix..age..(3 over_age50-1 under_age30)</t>
  </si>
  <si>
    <t>se.meanpct.d_tt4g09fix..age..(3 over_age50-1 under_age30)</t>
  </si>
  <si>
    <t>b.meanpct.d_tt4g09fix..exp..1 under_5yrs</t>
  </si>
  <si>
    <t>se.meanpct.d_tt4g09fix..exp..1 under_5yrs</t>
  </si>
  <si>
    <t>b.meanpct.d_tt4g09fix..exp..2 from6to10</t>
  </si>
  <si>
    <t>se.meanpct.d_tt4g09fix..exp..2 from6to10</t>
  </si>
  <si>
    <t>b.meanpct.d_tt4g09fix..exp..3 over_10yrs</t>
  </si>
  <si>
    <t>se.meanpct.d_tt4g09fix..exp..3 over_10yrs</t>
  </si>
  <si>
    <t>b.meanpct.d_tt4g09fix..exp..(3 over_10yrs-1 under_5yrs)</t>
  </si>
  <si>
    <t>se.meanpct.d_tt4g09fix..exp..(3 over_10yrs-1 under_5yrs)</t>
  </si>
  <si>
    <t>b.(meanpct.d_tt4g09fix_isc1)-(meanpct.d_tt4g09fix_isc2)</t>
  </si>
  <si>
    <t>se.(meanpct.d_tt4g09fix_isc1)-(meanpct.d_tt4g09fix_isc2)</t>
  </si>
  <si>
    <t>b.(meanpct.d_tt4g09fix_isc3)-(meanpct.d_tt4g09fix_isc2)</t>
  </si>
  <si>
    <t>se.(meanpct.d_tt4g09fix_isc3)-(meanpct.d_tt4g09fix_isc2)</t>
  </si>
  <si>
    <t>b.meanpct.d_tt3g09fix..1 under_age30</t>
  </si>
  <si>
    <t>se.meanpct.d_tt3g09fix..1 under_age30</t>
  </si>
  <si>
    <t>b.meanpct.d_tt3g09fix..2 from30_to_49</t>
  </si>
  <si>
    <t>se.meanpct.d_tt3g09fix..2 from30_to_49</t>
  </si>
  <si>
    <t xml:space="preserve">b.meanpct.d_tt3g09fix..3 over_age50 </t>
  </si>
  <si>
    <t xml:space="preserve">se.meanpct.d_tt3g09fix..3 over_age50 </t>
  </si>
  <si>
    <t>b.meanpct.d_tt3g09fix..(3 over_age50 -1 under_age30)</t>
  </si>
  <si>
    <t>se.meanpct.d_tt3g09fix..(3 over_age50 -1 under_age30)</t>
  </si>
  <si>
    <t>b.meanpct.d_tt4g09fix..1 under_age30</t>
  </si>
  <si>
    <t>se.meanpct.d_tt4g09fix..1 under_age30</t>
  </si>
  <si>
    <t>b.meanpct.d_tt4g09fix..2 from30_to_49</t>
  </si>
  <si>
    <t>se.meanpct.d_tt4g09fix..2 from30_to_49</t>
  </si>
  <si>
    <t>b.meanpct.d_tt4g09fix..3 over_age50</t>
  </si>
  <si>
    <t>se.meanpct.d_tt4g09fix..3 over_age50</t>
  </si>
  <si>
    <t>b.meanpct.d_tt4g09fix..(3 over_age50-1 under_age30)</t>
  </si>
  <si>
    <t>se.meanpct.d_tt4g09fix..(3 over_age50-1 under_age30)</t>
  </si>
  <si>
    <t>b.(meanpct.d_tt4g09fix..1 under_age30)-(meanpct.d_tt3g09fix..1 under_age30)</t>
  </si>
  <si>
    <t>se.(meanpct.d_tt4g09fix..1 under_age30)-(meanpct.d_tt3g09fix..1 under_age30)</t>
  </si>
  <si>
    <t>b.(meanpct.d_tt4g09fix..2 from30_to_49)-(meanpct.d_tt3g09fix..2 from30_to_49)</t>
  </si>
  <si>
    <t>se.(meanpct.d_tt4g09fix..2 from30_to_49)-(meanpct.d_tt3g09fix..2 from30_to_49)</t>
  </si>
  <si>
    <t>b.(meanpct.d_tt4g09fix..3 over_age50)-(meanpct.d_tt3g09fix..3 over_age50 )</t>
  </si>
  <si>
    <t>se.(meanpct.d_tt4g09fix..3 over_age50)-(meanpct.d_tt3g09fix..3 over_age50 )</t>
  </si>
  <si>
    <t>b.(meanpct.d_tt4g09fix..(3 over_age50-1 under_age30))-(meanpct.d_tt3g09fix..(3 over_age50 -1 under_age30))</t>
  </si>
  <si>
    <t>se.(meanpct.d_tt4g09fix..(3 over_age50-1 under_age30))-(meanpct.d_tt3g09fix..(3 over_age50 -1 under_age30))</t>
  </si>
  <si>
    <t>b.meanpct.d_tt3g09fix..1 under_5yrs</t>
  </si>
  <si>
    <t>se.meanpct.d_tt3g09fix..1 under_5yrs</t>
  </si>
  <si>
    <t>b.meanpct.d_tt3g09fix..2 from6to10</t>
  </si>
  <si>
    <t>se.meanpct.d_tt3g09fix..2 from6to10</t>
  </si>
  <si>
    <t>b.meanpct.d_tt3g09fix..3 over_10yrs</t>
  </si>
  <si>
    <t>se.meanpct.d_tt3g09fix..3 over_10yrs</t>
  </si>
  <si>
    <t>b.meanpct.d_tt3g09fix..(3 over_10yrs-1 under_5yrs)</t>
  </si>
  <si>
    <t>se.meanpct.d_tt3g09fix..(3 over_10yrs-1 under_5yrs)</t>
  </si>
  <si>
    <t>b.meanpct.d_tt4g09fix..1 under_5yrs</t>
  </si>
  <si>
    <t>se.meanpct.d_tt4g09fix..1 under_5yrs</t>
  </si>
  <si>
    <t>b.meanpct.d_tt4g09fix..2 from6to10</t>
  </si>
  <si>
    <t>se.meanpct.d_tt4g09fix..2 from6to10</t>
  </si>
  <si>
    <t>b.meanpct.d_tt4g09fix..3 over_10yrs</t>
  </si>
  <si>
    <t>se.meanpct.d_tt4g09fix..3 over_10yrs</t>
  </si>
  <si>
    <t>b.meanpct.d_tt4g09fix..(3 over_10yrs-1 under_5yrs)</t>
  </si>
  <si>
    <t>se.meanpct.d_tt4g09fix..(3 over_10yrs-1 under_5yrs)</t>
  </si>
  <si>
    <t>b.(meanpct.d_tt4g09fix..1 under_5yrs)-(meanpct.d_tt3g09fix..1 under_5yrs)</t>
  </si>
  <si>
    <t>se.(meanpct.d_tt4g09fix..1 under_5yrs)-(meanpct.d_tt3g09fix..1 under_5yrs)</t>
  </si>
  <si>
    <t>b.(meanpct.d_tt4g09fix..2 from6to10)-(meanpct.d_tt3g09fix..2 from6to10)</t>
  </si>
  <si>
    <t>se.(meanpct.d_tt4g09fix..2 from6to10)-(meanpct.d_tt3g09fix..2 from6to10)</t>
  </si>
  <si>
    <t>b.(meanpct.d_tt4g09fix..3 over_10yrs)-(meanpct.d_tt3g09fix..3 over_10yrs)</t>
  </si>
  <si>
    <t>se.(meanpct.d_tt4g09fix..3 over_10yrs)-(meanpct.d_tt3g09fix..3 over_10yrs)</t>
  </si>
  <si>
    <t>b.(meanpct.d_tt4g09fix..(3 over_10yrs-1 under_5yrs))-(meanpct.d_tt3g09fix..(3 over_10yrs-1 under_5yrs))</t>
  </si>
  <si>
    <t>se.(meanpct.d_tt4g09fix..(3 over_10yrs-1 under_5yrs))-(meanpct.d_tt3g09fix..(3 over_10yrs-1 under_5yrs))</t>
  </si>
  <si>
    <t>b.meanpct.d_tt4g09fix..schloc..1 Rural</t>
  </si>
  <si>
    <t>se.meanpct.d_tt4g09fix..schloc..1 Rural</t>
  </si>
  <si>
    <t>b.meanpct.d_tt4g09fix..schloc..2 Town</t>
  </si>
  <si>
    <t>se.meanpct.d_tt4g09fix..schloc..2 Town</t>
  </si>
  <si>
    <t>b.meanpct.d_tt4g09fix..schloc..3 City</t>
  </si>
  <si>
    <t>se.meanpct.d_tt4g09fix..schloc..3 City</t>
  </si>
  <si>
    <t>b.meanpct.d_tt4g09fix..schloc..(3 City-1 Rural)</t>
  </si>
  <si>
    <t>se.meanpct.d_tt4g09fix..schloc..(3 City-1 Rural)</t>
  </si>
  <si>
    <t>b.meanpct.d_tt4g09fix..schtype..1 Public</t>
  </si>
  <si>
    <t>se.meanpct.d_tt4g09fix..schtype..1 Public</t>
  </si>
  <si>
    <t>b.meanpct.d_tt4g09fix..schtype..2 Private</t>
  </si>
  <si>
    <t>se.meanpct.d_tt4g09fix..schtype..2 Private</t>
  </si>
  <si>
    <t>b.meanpct.d_tt4g09fix..schtype..(2 Private-1 Public)</t>
  </si>
  <si>
    <t>se.meanpct.d_tt4g09fix..schtype..(2 Private-1 Public)</t>
  </si>
  <si>
    <t>b.meanpct.d_tt4g09fix..disadv..1 under_10pct</t>
  </si>
  <si>
    <t>se.meanpct.d_tt4g09fix..disadv..1 under_10pct</t>
  </si>
  <si>
    <t>b.meanpct.d_tt4g09fix..disadv..2 10_to_30pct</t>
  </si>
  <si>
    <t>se.meanpct.d_tt4g09fix..disadv..2 10_to_30pct</t>
  </si>
  <si>
    <t>b.meanpct.d_tt4g09fix..disadv..3 over_30pct</t>
  </si>
  <si>
    <t>se.meanpct.d_tt4g09fix..disadv..3 over_30pct</t>
  </si>
  <si>
    <t>b.meanpct.d_tt4g09fix..disadv..(3 over_30pct-1 under_10pct)</t>
  </si>
  <si>
    <t>se.meanpct.d_tt4g09fix..disadv..(3 over_30pct-1 under_10pct)</t>
  </si>
  <si>
    <t>b.meanpct.d_tt4g09fix..diflang..1 None</t>
  </si>
  <si>
    <t>se.meanpct.d_tt4g09fix..diflang..1 None</t>
  </si>
  <si>
    <t>b.meanpct.d_tt4g09fix..diflang..2 0_to_10pct</t>
  </si>
  <si>
    <t>se.meanpct.d_tt4g09fix..diflang..2 0_to_10pct</t>
  </si>
  <si>
    <t>b.meanpct.d_tt4g09fix..diflang..3 over_10pct</t>
  </si>
  <si>
    <t>se.meanpct.d_tt4g09fix..diflang..3 over_10pct</t>
  </si>
  <si>
    <t>b.meanpct.d_tt4g09fix..diflang..(3 over_10pct-1 None)</t>
  </si>
  <si>
    <t>se.meanpct.d_tt4g09fix..diflang..(3 over_10pct-1 None)</t>
  </si>
  <si>
    <t>b.meanpct.d_tt4g09fix..spneed..1 under_10pct</t>
  </si>
  <si>
    <t>se.meanpct.d_tt4g09fix..spneed..1 under_10pct</t>
  </si>
  <si>
    <t>b.meanpct.d_tt4g09fix..spneed..2 10_to_30pct</t>
  </si>
  <si>
    <t>se.meanpct.d_tt4g09fix..spneed..2 10_to_30pct</t>
  </si>
  <si>
    <t>b.meanpct.d_tt4g09fix..spneed..3 over_30pct</t>
  </si>
  <si>
    <t>se.meanpct.d_tt4g09fix..spneed..3 over_30pct</t>
  </si>
  <si>
    <t>b.meanpct.d_tt4g09fix..spneed..(3 over_30pct-1 under_10pct)</t>
  </si>
  <si>
    <t>se.meanpct.d_tt4g09fix..spneed..(3 over_30pct-1 under_10pct)</t>
  </si>
  <si>
    <t>b.meanpct.d_fixinvolunt</t>
  </si>
  <si>
    <t>se.meanpct.d_fixinvolunt</t>
  </si>
  <si>
    <t>b.(meanpct.d_fixinvolunt_isc1)-(meanpct.d_fixinvolunt_isc2)</t>
  </si>
  <si>
    <t>se.(meanpct.d_fixinvolunt_isc1)-(meanpct.d_fixinvolunt_isc2)</t>
  </si>
  <si>
    <t>b.(meanpct.d_fixinvolunt_isc3)-(meanpct.d_fixinvolunt_isc2)</t>
  </si>
  <si>
    <t>se.(meanpct.d_fixinvolunt_isc3)-(meanpct.d_fixinvolunt_isc2)</t>
  </si>
  <si>
    <t>b.odr_d_tt4g74w5y.d_fixinvolunt_cfix..no_controls</t>
  </si>
  <si>
    <t>se.odr_d_tt4g74w5y.d_fixinvolunt_cfix..no_controls</t>
  </si>
  <si>
    <t>b.odr_d_tt4g74w5y.d_fixinvolunt_cfix..tch_controls</t>
  </si>
  <si>
    <t>se.odr_d_tt4g74w5y.d_fixinvolunt_cfix..tch_controls</t>
  </si>
  <si>
    <t>b.odr_d_tt4g74w5y.d_fixinvolunt_cfix..tch_sch_controls</t>
  </si>
  <si>
    <t>se.odr_d_tt4g74w5y.d_fixinvolunt_cfix..tch_sch_controls</t>
  </si>
  <si>
    <t>b.odr_d_tt4g74w5y.d_fixinvolunt_cfix..tch_sch_mot_controls</t>
  </si>
  <si>
    <t>se.odr_d_tt4g74w5y.d_fixinvolunt_cfix..tch_sch_mot_controls</t>
  </si>
  <si>
    <t>b.odr_d_tt4g74w5y.d_fixinvolunt_cfix..tch_sch_mot_stc_controls</t>
  </si>
  <si>
    <t>se.odr_d_tt4g74w5y.d_fixinvolunt_cfix..tch_sch_mot_stc_controls</t>
  </si>
  <si>
    <t>b.meanpct.d_tt4g12full</t>
  </si>
  <si>
    <t>se.meanpct.d_tt4g12full</t>
  </si>
  <si>
    <t>b.meanpct.d_tt4g12part7190</t>
  </si>
  <si>
    <t>se.meanpct.d_tt4g12part7190</t>
  </si>
  <si>
    <t>b.meanpct.d_tt4g12part5070</t>
  </si>
  <si>
    <t>se.meanpct.d_tt4g12part5070</t>
  </si>
  <si>
    <t>b.meanpct.d_tt4g12partb50</t>
  </si>
  <si>
    <t>se.meanpct.d_tt4g12partb50</t>
  </si>
  <si>
    <t>b.(meanpct.d_tt4g12full_isc1)-(meanpct.d_tt4g12full_isc2)</t>
  </si>
  <si>
    <t>se.(meanpct.d_tt4g12full_isc1)-(meanpct.d_tt4g12full_isc2)</t>
  </si>
  <si>
    <t>b.(meanpct.d_tt4g12part7190_isc1)-(meanpct.d_tt4g12part7190_isc2)</t>
  </si>
  <si>
    <t>se.(meanpct.d_tt4g12part7190_isc1)-(meanpct.d_tt4g12part7190_isc2)</t>
  </si>
  <si>
    <t>b.(meanpct.d_tt4g12part5070_isc1)-(meanpct.d_tt4g12part5070_isc2)</t>
  </si>
  <si>
    <t>se.(meanpct.d_tt4g12part5070_isc1)-(meanpct.d_tt4g12part5070_isc2)</t>
  </si>
  <si>
    <t>b.(meanpct.d_tt4g12partb50_isc1)-(meanpct.d_tt4g12partb50_isc2)</t>
  </si>
  <si>
    <t>se.(meanpct.d_tt4g12partb50_isc1)-(meanpct.d_tt4g12partb50_isc2)</t>
  </si>
  <si>
    <t>b.(meanpct.d_tt4g12full_isc3)-(meanpct.d_tt4g12full_isc2)</t>
  </si>
  <si>
    <t>se.(meanpct.d_tt4g12full_isc3)-(meanpct.d_tt4g12full_isc2)</t>
  </si>
  <si>
    <t>b.(meanpct.d_tt4g12part7190_isc3)-(meanpct.d_tt4g12part7190_isc2)</t>
  </si>
  <si>
    <t>se.(meanpct.d_tt4g12part7190_isc3)-(meanpct.d_tt4g12part7190_isc2)</t>
  </si>
  <si>
    <t>b.(meanpct.d_tt4g12part5070_isc3)-(meanpct.d_tt4g12part5070_isc2)</t>
  </si>
  <si>
    <t>se.(meanpct.d_tt4g12part5070_isc3)-(meanpct.d_tt4g12part5070_isc2)</t>
  </si>
  <si>
    <t>b.(meanpct.d_tt4g12partb50_isc3)-(meanpct.d_tt4g12partb50_isc2)</t>
  </si>
  <si>
    <t>se.(meanpct.d_tt4g12partb50_isc3)-(meanpct.d_tt4g12partb50_isc2)</t>
  </si>
  <si>
    <t>b.meanpct.d_tt4g12part</t>
  </si>
  <si>
    <t>se.meanpct.d_tt4g12part</t>
  </si>
  <si>
    <t>b.meanpct.d_tt4g12part..t4tnsch..Not working in other schools</t>
  </si>
  <si>
    <t>se.meanpct.d_tt4g12part..t4tnsch..Not working in other schools</t>
  </si>
  <si>
    <t>b.meanpct.d_tt4g12part..t4tnsch..Working in one other school</t>
  </si>
  <si>
    <t>se.meanpct.d_tt4g12part..t4tnsch..Working in one other school</t>
  </si>
  <si>
    <t>b.meanpct.d_tt4g12part..t4tnsch..Working in two or more other schools</t>
  </si>
  <si>
    <t>se.meanpct.d_tt4g12part..t4tnsch..Working in two or more other schools</t>
  </si>
  <si>
    <t>b.meanpct.d_tt4g12part..t4tnsch..(Working in two or more other schools-Not working in other schools)</t>
  </si>
  <si>
    <t>se.meanpct.d_tt4g12part..t4tnsch..(Working in two or more other schools-Not working in other schools)</t>
  </si>
  <si>
    <t>b.(meanpct.d_tt4g12part_isc1)-(meanpct.d_tt4g12part_isc2)</t>
  </si>
  <si>
    <t>se.(meanpct.d_tt4g12part_isc1)-(meanpct.d_tt4g12part_isc2)</t>
  </si>
  <si>
    <t>b.(meanpct.d_tt4g12part_isc3)-(meanpct.d_tt4g12part_isc2)</t>
  </si>
  <si>
    <t>se.(meanpct.d_tt4g12part_isc3)-(meanpct.d_tt4g12part_isc2)</t>
  </si>
  <si>
    <t>b.meanpct.d_tt3g10afull</t>
  </si>
  <si>
    <t>se.meanpct.d_tt3g10afull</t>
  </si>
  <si>
    <t>b.(meanpct.d_tt4g12full)-(meanpct.d_tt3g10afull)</t>
  </si>
  <si>
    <t>se.(meanpct.d_tt4g12full)-(meanpct.d_tt3g10afull)</t>
  </si>
  <si>
    <t>b.meanpct.d_tt3g10apart7190</t>
  </si>
  <si>
    <t>se.meanpct.d_tt3g10apart7190</t>
  </si>
  <si>
    <t>b.(meanpct.d_tt4g12part7190)-(meanpct.d_tt3g10apart7190)</t>
  </si>
  <si>
    <t>se.(meanpct.d_tt4g12part7190)-(meanpct.d_tt3g10apart7190)</t>
  </si>
  <si>
    <t>b.meanpct.d_tt3g10apart5070</t>
  </si>
  <si>
    <t>se.meanpct.d_tt3g10apart5070</t>
  </si>
  <si>
    <t>b.(meanpct.d_tt4g12part5070)-(meanpct.d_tt3g10apart5070)</t>
  </si>
  <si>
    <t>se.(meanpct.d_tt4g12part5070)-(meanpct.d_tt3g10apart5070)</t>
  </si>
  <si>
    <t>b.meanpct.d_tt3g10apartb50</t>
  </si>
  <si>
    <t>se.meanpct.d_tt3g10apartb50</t>
  </si>
  <si>
    <t>b.(meanpct.d_tt4g12partb50)-(meanpct.d_tt3g10apartb50)</t>
  </si>
  <si>
    <t>se.(meanpct.d_tt4g12partb50)-(meanpct.d_tt3g10apartb50)</t>
  </si>
  <si>
    <t>b.meanpct.d_tt3g10apart</t>
  </si>
  <si>
    <t>se.meanpct.d_tt3g10apart</t>
  </si>
  <si>
    <t>b.(meanpct.d_tt4g12part)-(meanpct.d_tt3g10apart)</t>
  </si>
  <si>
    <t>se.(meanpct.d_tt4g12part)-(meanpct.d_tt3g10apart)</t>
  </si>
  <si>
    <t>b.meanpct.d_tt4g12part..gender..Female</t>
  </si>
  <si>
    <t>se.meanpct.d_tt4g12part..gender..Female</t>
  </si>
  <si>
    <t>b.meanpct.d_tt4g12part..gender..Male</t>
  </si>
  <si>
    <t>se.meanpct.d_tt4g12part..gender..Male</t>
  </si>
  <si>
    <t>b.meanpct.d_tt4g12part..gender..(Male-Female)</t>
  </si>
  <si>
    <t>se.meanpct.d_tt4g12part..gender..(Male-Female)</t>
  </si>
  <si>
    <t>b.meanpct.d_tt4g12part..age..1 under_age30</t>
  </si>
  <si>
    <t>se.meanpct.d_tt4g12part..age..1 under_age30</t>
  </si>
  <si>
    <t>b.meanpct.d_tt4g12part..age..2 from30_to_49</t>
  </si>
  <si>
    <t>se.meanpct.d_tt4g12part..age..2 from30_to_49</t>
  </si>
  <si>
    <t>b.meanpct.d_tt4g12part..age..3 over_age50</t>
  </si>
  <si>
    <t>se.meanpct.d_tt4g12part..age..3 over_age50</t>
  </si>
  <si>
    <t>b.meanpct.d_tt4g12part..age..(3 over_age50-1 under_age30)</t>
  </si>
  <si>
    <t>se.meanpct.d_tt4g12part..age..(3 over_age50-1 under_age30)</t>
  </si>
  <si>
    <t>b.meanpct.d_tt4g12part..exp..1 under_5yrs</t>
  </si>
  <si>
    <t>se.meanpct.d_tt4g12part..exp..1 under_5yrs</t>
  </si>
  <si>
    <t>b.meanpct.d_tt4g12part..exp..2 from6to10</t>
  </si>
  <si>
    <t>se.meanpct.d_tt4g12part..exp..2 from6to10</t>
  </si>
  <si>
    <t>b.meanpct.d_tt4g12part..exp..3 over_10yrs</t>
  </si>
  <si>
    <t>se.meanpct.d_tt4g12part..exp..3 over_10yrs</t>
  </si>
  <si>
    <t>b.meanpct.d_tt4g12part..exp..(3 over_10yrs-1 under_5yrs)</t>
  </si>
  <si>
    <t>se.meanpct.d_tt4g12part..exp..(3 over_10yrs-1 under_5yrs)</t>
  </si>
  <si>
    <t>b.meanpct.d_tt3g10apart..Female</t>
  </si>
  <si>
    <t>se.meanpct.d_tt3g10apart..Female</t>
  </si>
  <si>
    <t>b.meanpct.d_tt3g10apart..Male</t>
  </si>
  <si>
    <t>se.meanpct.d_tt3g10apart..Male</t>
  </si>
  <si>
    <t>b.meanpct.d_tt3g10apart..(Male-Female)</t>
  </si>
  <si>
    <t>se.meanpct.d_tt3g10apart..(Male-Female)</t>
  </si>
  <si>
    <t>b.meanpct.d_tt4g12part..Female</t>
  </si>
  <si>
    <t>se.meanpct.d_tt4g12part..Female</t>
  </si>
  <si>
    <t>b.meanpct.d_tt4g12part..Male</t>
  </si>
  <si>
    <t>se.meanpct.d_tt4g12part..Male</t>
  </si>
  <si>
    <t>b.meanpct.d_tt4g12part..(Male-Female)</t>
  </si>
  <si>
    <t>se.meanpct.d_tt4g12part..(Male-Female)</t>
  </si>
  <si>
    <t>b.(meanpct.d_tt4g12part..Female)-(meanpct.d_tt3g10apart..Female)</t>
  </si>
  <si>
    <t>se.(meanpct.d_tt4g12part..Female)-(meanpct.d_tt3g10apart..Female)</t>
  </si>
  <si>
    <t>b.(meanpct.d_tt4g12part..Male)-(meanpct.d_tt3g10apart..Male)</t>
  </si>
  <si>
    <t>se.(meanpct.d_tt4g12part..Male)-(meanpct.d_tt3g10apart..Male)</t>
  </si>
  <si>
    <t>b.(meanpct.d_tt4g12part..(Male-Female))-(meanpct.d_tt3g10apart..(Male-Female))</t>
  </si>
  <si>
    <t>se.(meanpct.d_tt4g12part..(Male-Female))-(meanpct.d_tt3g10apart..(Male-Female))</t>
  </si>
  <si>
    <t>b.meanpct.d_tt3g10apart..1 under_age30</t>
  </si>
  <si>
    <t>se.meanpct.d_tt3g10apart..1 under_age30</t>
  </si>
  <si>
    <t>b.meanpct.d_tt3g10apart..2 from30_to_49</t>
  </si>
  <si>
    <t>se.meanpct.d_tt3g10apart..2 from30_to_49</t>
  </si>
  <si>
    <t xml:space="preserve">b.meanpct.d_tt3g10apart..3 over_age50 </t>
  </si>
  <si>
    <t xml:space="preserve">se.meanpct.d_tt3g10apart..3 over_age50 </t>
  </si>
  <si>
    <t>b.meanpct.d_tt3g10apart..(3 over_age50 -1 under_age30)</t>
  </si>
  <si>
    <t>se.meanpct.d_tt3g10apart..(3 over_age50 -1 under_age30)</t>
  </si>
  <si>
    <t>b.meanpct.d_tt4g12part..1 under_age30</t>
  </si>
  <si>
    <t>se.meanpct.d_tt4g12part..1 under_age30</t>
  </si>
  <si>
    <t>b.meanpct.d_tt4g12part..2 from30_to_49</t>
  </si>
  <si>
    <t>se.meanpct.d_tt4g12part..2 from30_to_49</t>
  </si>
  <si>
    <t>b.meanpct.d_tt4g12part..3 over_age50</t>
  </si>
  <si>
    <t>se.meanpct.d_tt4g12part..3 over_age50</t>
  </si>
  <si>
    <t>b.meanpct.d_tt4g12part..(3 over_age50-1 under_age30)</t>
  </si>
  <si>
    <t>se.meanpct.d_tt4g12part..(3 over_age50-1 under_age30)</t>
  </si>
  <si>
    <t>b.(meanpct.d_tt4g12part..1 under_age30)-(meanpct.d_tt3g10apart..1 under_age30)</t>
  </si>
  <si>
    <t>se.(meanpct.d_tt4g12part..1 under_age30)-(meanpct.d_tt3g10apart..1 under_age30)</t>
  </si>
  <si>
    <t>b.(meanpct.d_tt4g12part..2 from30_to_49)-(meanpct.d_tt3g10apart..2 from30_to_49)</t>
  </si>
  <si>
    <t>se.(meanpct.d_tt4g12part..2 from30_to_49)-(meanpct.d_tt3g10apart..2 from30_to_49)</t>
  </si>
  <si>
    <t>b.(meanpct.d_tt4g12part..3 over_age50)-(meanpct.d_tt3g10apart..3 over_age50 )</t>
  </si>
  <si>
    <t>se.(meanpct.d_tt4g12part..3 over_age50)-(meanpct.d_tt3g10apart..3 over_age50 )</t>
  </si>
  <si>
    <t>b.(meanpct.d_tt4g12part..(3 over_age50-1 under_age30))-(meanpct.d_tt3g10apart..(3 over_age50 -1 under_age30))</t>
  </si>
  <si>
    <t>se.(meanpct.d_tt4g12part..(3 over_age50-1 under_age30))-(meanpct.d_tt3g10apart..(3 over_age50 -1 under_age30))</t>
  </si>
  <si>
    <t>b.meanpct.d_partinvolunt</t>
  </si>
  <si>
    <t>se.meanpct.d_partinvolunt</t>
  </si>
  <si>
    <t>b.(meanpct.d_partinvolunt_isc1)-(meanpct.d_partinvolunt_isc2)</t>
  </si>
  <si>
    <t>se.(meanpct.d_partinvolunt_isc1)-(meanpct.d_partinvolunt_isc2)</t>
  </si>
  <si>
    <t>b.(meanpct.d_partinvolunt_isc3)-(meanpct.d_partinvolunt_isc2)</t>
  </si>
  <si>
    <t>se.(meanpct.d_partinvolunt_isc3)-(meanpct.d_partinvolunt_isc2)</t>
  </si>
  <si>
    <t>b.odr_d_tt4g74w5y.d_partinvolunt_cfix..no_controls</t>
  </si>
  <si>
    <t>se.odr_d_tt4g74w5y.d_partinvolunt_cfix..no_controls</t>
  </si>
  <si>
    <t>b.odr_d_tt4g74w5y.d_partinvolunt_cfix..tch_controls</t>
  </si>
  <si>
    <t>se.odr_d_tt4g74w5y.d_partinvolunt_cfix..tch_controls</t>
  </si>
  <si>
    <t>b.odr_d_tt4g74w5y.d_partinvolunt_cfix..tch_sch_controls</t>
  </si>
  <si>
    <t>se.odr_d_tt4g74w5y.d_partinvolunt_cfix..tch_sch_controls</t>
  </si>
  <si>
    <t>b.odr_d_tt4g74w5y.d_partinvolunt_cfix..tch_sch_mot_controls</t>
  </si>
  <si>
    <t>se.odr_d_tt4g74w5y.d_partinvolunt_cfix..tch_sch_mot_controls</t>
  </si>
  <si>
    <t>b.odr_d_tt4g74w5y.d_partinvolunt_cfix..tch_sch_mot_stc_controls</t>
  </si>
  <si>
    <t>se.odr_d_tt4g74w5y.d_partinvolunt_cfix..tch_sch_mot_stc_controls</t>
  </si>
  <si>
    <t>b.meanpct.d_tt4g79bagree</t>
  </si>
  <si>
    <t>se.meanpct.d_tt4g79bagree</t>
  </si>
  <si>
    <t>b.meanpct.d_tt4g79bagree..gender..Female</t>
  </si>
  <si>
    <t>se.meanpct.d_tt4g79bagree..gender..Female</t>
  </si>
  <si>
    <t>b.meanpct.d_tt4g79bagree..gender..Male</t>
  </si>
  <si>
    <t>se.meanpct.d_tt4g79bagree..gender..Male</t>
  </si>
  <si>
    <t>b.meanpct.d_tt4g79bagree..gender..(Male-Female)</t>
  </si>
  <si>
    <t>se.meanpct.d_tt4g79bagree..gender..(Male-Female)</t>
  </si>
  <si>
    <t>b.meanpct.d_tt4g79bagree..age..1 under_age30</t>
  </si>
  <si>
    <t>se.meanpct.d_tt4g79bagree..age..1 under_age30</t>
  </si>
  <si>
    <t>b.meanpct.d_tt4g79bagree..age..2 from30_to_49</t>
  </si>
  <si>
    <t>se.meanpct.d_tt4g79bagree..age..2 from30_to_49</t>
  </si>
  <si>
    <t>b.meanpct.d_tt4g79bagree..age..3 over_age50</t>
  </si>
  <si>
    <t>se.meanpct.d_tt4g79bagree..age..3 over_age50</t>
  </si>
  <si>
    <t>b.meanpct.d_tt4g79bagree..age..(3 over_age50-1 under_age30)</t>
  </si>
  <si>
    <t>se.meanpct.d_tt4g79bagree..age..(3 over_age50-1 under_age30)</t>
  </si>
  <si>
    <t>b.meanpct.d_tt4g79bagree..exp..1 under_5yrs</t>
  </si>
  <si>
    <t>se.meanpct.d_tt4g79bagree..exp..1 under_5yrs</t>
  </si>
  <si>
    <t>b.meanpct.d_tt4g79bagree..exp..2 from6to10</t>
  </si>
  <si>
    <t>se.meanpct.d_tt4g79bagree..exp..2 from6to10</t>
  </si>
  <si>
    <t>b.meanpct.d_tt4g79bagree..exp..3 over_10yrs</t>
  </si>
  <si>
    <t>se.meanpct.d_tt4g79bagree..exp..3 over_10yrs</t>
  </si>
  <si>
    <t>b.meanpct.d_tt4g79bagree..exp..(3 over_10yrs-1 under_5yrs)</t>
  </si>
  <si>
    <t>se.meanpct.d_tt4g79bagree..exp..(3 over_10yrs-1 under_5yrs)</t>
  </si>
  <si>
    <t>b.(meanpct.d_tt4g79bagree_isc1)-(meanpct.d_tt4g79bagree_isc2)</t>
  </si>
  <si>
    <t>se.(meanpct.d_tt4g79bagree_isc1)-(meanpct.d_tt4g79bagree_isc2)</t>
  </si>
  <si>
    <t>b.(meanpct.d_tt4g79bagree_isc3)-(meanpct.d_tt4g79bagree_isc2)</t>
  </si>
  <si>
    <t>se.(meanpct.d_tt4g79bagree_isc3)-(meanpct.d_tt4g79bagree_isc2)</t>
  </si>
  <si>
    <t>b.meanpct.d_tt3g54bagree</t>
  </si>
  <si>
    <t>se.meanpct.d_tt3g54bagree</t>
  </si>
  <si>
    <t>b.(meanpct.d_tt4g79bagree)-(meanpct.d_tt3g54bagree)</t>
  </si>
  <si>
    <t>se.(meanpct.d_tt4g79bagree)-(meanpct.d_tt3g54bagree)</t>
  </si>
  <si>
    <t>b.meanpct.d_tt4g79bagree..contractlength..1 Permanent</t>
  </si>
  <si>
    <t>se.meanpct.d_tt4g79bagree..contractlength..1 Permanent</t>
  </si>
  <si>
    <t>b.meanpct.d_tt4g79bagree..contractlength..2 Fixed term</t>
  </si>
  <si>
    <t>se.meanpct.d_tt4g79bagree..contractlength..2 Fixed term</t>
  </si>
  <si>
    <t>b.meanpct.d_tt4g79bagree..contractlength..(2 Fixed term-1 Permanent)</t>
  </si>
  <si>
    <t>se.meanpct.d_tt4g79bagree..contractlength..(2 Fixed term-1 Permanent)</t>
  </si>
  <si>
    <t>b.meanpct.d_tt4g79bagree..contracthours..1 Full time</t>
  </si>
  <si>
    <t>se.meanpct.d_tt4g79bagree..contracthours..1 Full time</t>
  </si>
  <si>
    <t>b.meanpct.d_tt4g79bagree..contracthours..2 Part time</t>
  </si>
  <si>
    <t>se.meanpct.d_tt4g79bagree..contracthours..2 Part time</t>
  </si>
  <si>
    <t>b.meanpct.d_tt4g79bagree..contracthours..(2 Part time-1 Full time)</t>
  </si>
  <si>
    <t>se.meanpct.d_tt4g79bagree..contracthours..(2 Part time-1 Full time)</t>
  </si>
  <si>
    <t>b.odr_d_tt4g79bagree.d_female..no_controls</t>
  </si>
  <si>
    <t>se.odr_d_tt4g79bagree.d_female..no_controls</t>
  </si>
  <si>
    <t>b.odr_d_tt4g79bagree.d_female..tch_controls</t>
  </si>
  <si>
    <t>se.odr_d_tt4g79bagree.d_female..tch_controls</t>
  </si>
  <si>
    <t>b.odr_d_tt4g79bagree.d_female..tch_sch_controls</t>
  </si>
  <si>
    <t>se.odr_d_tt4g79bagree.d_female..tch_sch_controls</t>
  </si>
  <si>
    <t>b.odr_d_tt4g79bagree.d_female..tch_sch_cnt_controls</t>
  </si>
  <si>
    <t>se.odr_d_tt4g79bagree.d_female..tch_sch_cnt_controls</t>
  </si>
  <si>
    <t>b.odr_d_tt4g79bagree.d_female..tch_sch_cnt_psu_controls</t>
  </si>
  <si>
    <t>se.odr_d_tt4g79bagree.d_female..tch_sch_cnt_psu_controls</t>
  </si>
  <si>
    <t>b.odr_d_tt4g79bagree.d_tt4g09fix..no_controls</t>
  </si>
  <si>
    <t>se.odr_d_tt4g79bagree.d_tt4g09fix..no_controls</t>
  </si>
  <si>
    <t>b.odr_d_tt4g79bagree.d_tt4g09fix..tch_controls</t>
  </si>
  <si>
    <t>se.odr_d_tt4g79bagree.d_tt4g09fix..tch_controls</t>
  </si>
  <si>
    <t>b.odr_d_tt4g79bagree.d_tt4g09fix..tch_sch_controls</t>
  </si>
  <si>
    <t>se.odr_d_tt4g79bagree.d_tt4g09fix..tch_sch_controls</t>
  </si>
  <si>
    <t>b.odr_d_tt4g79bagree.d_tt4g09fix..tch_sch_cnt_controls</t>
  </si>
  <si>
    <t>se.odr_d_tt4g79bagree.d_tt4g09fix..tch_sch_cnt_controls</t>
  </si>
  <si>
    <t>b.odr_d_tt4g79bagree.d_tt4g12part..no_controls</t>
  </si>
  <si>
    <t>se.odr_d_tt4g79bagree.d_tt4g12part..no_controls</t>
  </si>
  <si>
    <t>b.odr_d_tt4g79bagree.d_tt4g12part..tch_controls</t>
  </si>
  <si>
    <t>se.odr_d_tt4g79bagree.d_tt4g12part..tch_controls</t>
  </si>
  <si>
    <t>b.odr_d_tt4g79bagree.d_tt4g12part..tch_sch_controls</t>
  </si>
  <si>
    <t>se.odr_d_tt4g79bagree.d_tt4g12part..tch_sch_controls</t>
  </si>
  <si>
    <t>b.odr_d_tt4g79bagree.d_tt4g12part..tch_sch_cnt_controls</t>
  </si>
  <si>
    <t>se.odr_d_tt4g79bagree.d_tt4g12part..tch_sch_cnt_controls</t>
  </si>
  <si>
    <t>b.reg_t4jobsat.d_tt4g79bagree..no_controls</t>
  </si>
  <si>
    <t>se.reg_t4jobsat.d_tt4g79bagree..no_controls</t>
  </si>
  <si>
    <t>b.reg_t4jobsat.rsqr..no_controls</t>
  </si>
  <si>
    <t>se.reg_t4jobsat.rsqr..no_controls</t>
  </si>
  <si>
    <t>b.reg_t4jobsat.d_tt4g79bagree..tch_controls</t>
  </si>
  <si>
    <t>se.reg_t4jobsat.d_tt4g79bagree..tch_controls</t>
  </si>
  <si>
    <t>b.reg_t4jobsat.rsqr..tch_controls</t>
  </si>
  <si>
    <t>se.reg_t4jobsat.rsqr..tch_controls</t>
  </si>
  <si>
    <t>b.reg_t4jobsat.d_tt4g79bagree..tch_sch_controls</t>
  </si>
  <si>
    <t>se.reg_t4jobsat.d_tt4g79bagree..tch_sch_controls</t>
  </si>
  <si>
    <t>b.reg_t4jobsat.rsqr..tch_sch_controls</t>
  </si>
  <si>
    <t>se.reg_t4jobsat.rsqr..tch_sch_controls</t>
  </si>
  <si>
    <t>b.reg_t4jobsat.d_tt4g79bagree..tch_sch_mot_controls</t>
  </si>
  <si>
    <t>se.reg_t4jobsat.d_tt4g79bagree..tch_sch_mot_controls</t>
  </si>
  <si>
    <t>b.reg_t4jobsat.rsqr..tch_sch_mot_controls</t>
  </si>
  <si>
    <t>se.reg_t4jobsat.rsqr..tch_sch_mot_controls</t>
  </si>
  <si>
    <t>b.reg_t4jobsat.d_tt4g79bagree..tch_sch_mot_cnt_controls</t>
  </si>
  <si>
    <t>se.reg_t4jobsat.d_tt4g79bagree..tch_sch_mot_cnt_controls</t>
  </si>
  <si>
    <t>b.reg_t4jobsat.rsqr..tch_sch_mot_cnt_controls</t>
  </si>
  <si>
    <t>se.reg_t4jobsat.rsqr..tch_sch_mot_cnt_controls</t>
  </si>
  <si>
    <t>b.reg_t4jobsat.d_tt4g79bagree..tch_sch_mot_cnt_stc_controls</t>
  </si>
  <si>
    <t>se.reg_t4jobsat.d_tt4g79bagree..tch_sch_mot_cnt_stc_controls</t>
  </si>
  <si>
    <t>b.reg_t4jobsat.rsqr..tch_sch_mot_cnt_stc_controls</t>
  </si>
  <si>
    <t>se.reg_t4jobsat.rsqr..tch_sch_mot_cnt_stc_controls</t>
  </si>
  <si>
    <t>b.odr_d_tt4g74w5y.d_tt4g79bagree..no_controls</t>
  </si>
  <si>
    <t>se.odr_d_tt4g74w5y.d_tt4g79bagree..no_controls</t>
  </si>
  <si>
    <t>b.odr_d_tt4g74w5y.d_tt4g79bagree..tch_controls</t>
  </si>
  <si>
    <t>se.odr_d_tt4g74w5y.d_tt4g79bagree..tch_controls</t>
  </si>
  <si>
    <t>b.odr_d_tt4g74w5y.d_tt4g79bagree..tch_sch_controls</t>
  </si>
  <si>
    <t>se.odr_d_tt4g74w5y.d_tt4g79bagree..tch_sch_controls</t>
  </si>
  <si>
    <t>b.odr_d_tt4g74w5y.d_tt4g79bagree..tch_sch_mot_controls</t>
  </si>
  <si>
    <t>se.odr_d_tt4g74w5y.d_tt4g79bagree..tch_sch_mot_controls</t>
  </si>
  <si>
    <t>b.odr_d_tt4g74w5y.d_tt4g79bagree..tch_sch_mot_cnt_controls</t>
  </si>
  <si>
    <t>se.odr_d_tt4g74w5y.d_tt4g79bagree..tch_sch_mot_cnt_controls</t>
  </si>
  <si>
    <t>b.odr_d_tt4g74w5y.d_tt4g79bagree..tch_sch_mot_cnt_stc_controls</t>
  </si>
  <si>
    <t>se.odr_d_tt4g74w5y.d_tt4g79bagree..tch_sch_mot_cnt_stc_controls</t>
  </si>
  <si>
    <t>b.meanpct.d_tt4g79aagree</t>
  </si>
  <si>
    <t>se.meanpct.d_tt4g79aagree</t>
  </si>
  <si>
    <t>b.meanpct.d_tt4g79aagree..gender..Female</t>
  </si>
  <si>
    <t>se.meanpct.d_tt4g79aagree..gender..Female</t>
  </si>
  <si>
    <t>b.meanpct.d_tt4g79aagree..gender..Male</t>
  </si>
  <si>
    <t>se.meanpct.d_tt4g79aagree..gender..Male</t>
  </si>
  <si>
    <t>b.meanpct.d_tt4g79aagree..gender..(Male-Female)</t>
  </si>
  <si>
    <t>se.meanpct.d_tt4g79aagree..gender..(Male-Female)</t>
  </si>
  <si>
    <t>b.meanpct.d_tt4g79aagree..age..1 under_age30</t>
  </si>
  <si>
    <t>se.meanpct.d_tt4g79aagree..age..1 under_age30</t>
  </si>
  <si>
    <t>b.meanpct.d_tt4g79aagree..age..2 from30_to_49</t>
  </si>
  <si>
    <t>se.meanpct.d_tt4g79aagree..age..2 from30_to_49</t>
  </si>
  <si>
    <t>b.meanpct.d_tt4g79aagree..age..3 over_age50</t>
  </si>
  <si>
    <t>se.meanpct.d_tt4g79aagree..age..3 over_age50</t>
  </si>
  <si>
    <t>b.meanpct.d_tt4g79aagree..age..(3 over_age50-1 under_age30)</t>
  </si>
  <si>
    <t>se.meanpct.d_tt4g79aagree..age..(3 over_age50-1 under_age30)</t>
  </si>
  <si>
    <t>b.meanpct.d_tt4g79aagree..exp..1 under_5yrs</t>
  </si>
  <si>
    <t>se.meanpct.d_tt4g79aagree..exp..1 under_5yrs</t>
  </si>
  <si>
    <t>b.meanpct.d_tt4g79aagree..exp..2 from6to10</t>
  </si>
  <si>
    <t>se.meanpct.d_tt4g79aagree..exp..2 from6to10</t>
  </si>
  <si>
    <t>b.meanpct.d_tt4g79aagree..exp..3 over_10yrs</t>
  </si>
  <si>
    <t>se.meanpct.d_tt4g79aagree..exp..3 over_10yrs</t>
  </si>
  <si>
    <t>b.meanpct.d_tt4g79aagree..exp..(3 over_10yrs-1 under_5yrs)</t>
  </si>
  <si>
    <t>se.meanpct.d_tt4g79aagree..exp..(3 over_10yrs-1 under_5yrs)</t>
  </si>
  <si>
    <t>b.(meanpct.d_tt4g79aagree_isc1)-(meanpct.d_tt4g79aagree_isc2)</t>
  </si>
  <si>
    <t>se.(meanpct.d_tt4g79aagree_isc1)-(meanpct.d_tt4g79aagree_isc2)</t>
  </si>
  <si>
    <t>b.(meanpct.d_tt4g79aagree_isc3)-(meanpct.d_tt4g79aagree_isc2)</t>
  </si>
  <si>
    <t>se.(meanpct.d_tt4g79aagree_isc3)-(meanpct.d_tt4g79aagree_isc2)</t>
  </si>
  <si>
    <t>b.odr_d_tt4g79aagree.d_female..no_controls</t>
  </si>
  <si>
    <t>se.odr_d_tt4g79aagree.d_female..no_controls</t>
  </si>
  <si>
    <t>b.odr_d_tt4g79aagree.d_female..tch_controls</t>
  </si>
  <si>
    <t>se.odr_d_tt4g79aagree.d_female..tch_controls</t>
  </si>
  <si>
    <t>b.odr_d_tt4g79aagree.d_female..tch_sch_controls</t>
  </si>
  <si>
    <t>se.odr_d_tt4g79aagree.d_female..tch_sch_controls</t>
  </si>
  <si>
    <t>b.odr_d_tt4g79aagree.d_female..tch_sch_cnt_controls</t>
  </si>
  <si>
    <t>se.odr_d_tt4g79aagree.d_female..tch_sch_cnt_controls</t>
  </si>
  <si>
    <t>b.odr_d_tt4g79aagree.d_female..tch_sch_cnt_psu_controls</t>
  </si>
  <si>
    <t>se.odr_d_tt4g79aagree.d_female..tch_sch_cnt_psu_controls</t>
  </si>
  <si>
    <t>b.meanpct.d_tt3g54aagree</t>
  </si>
  <si>
    <t>se.meanpct.d_tt3g54aagree</t>
  </si>
  <si>
    <t>b.(meanpct.d_tt4g79aagree)-(meanpct.d_tt3g54aagree)</t>
  </si>
  <si>
    <t>se.(meanpct.d_tt4g79aagree)-(meanpct.d_tt3g54aagree)</t>
  </si>
  <si>
    <t>b.reg_t4jobsat.d_tt4g79aagree..no_controls</t>
  </si>
  <si>
    <t>se.reg_t4jobsat.d_tt4g79aagree..no_controls</t>
  </si>
  <si>
    <t>b.reg_t4jobsat.d_tt4g79aagree..tch_controls</t>
  </si>
  <si>
    <t>se.reg_t4jobsat.d_tt4g79aagree..tch_controls</t>
  </si>
  <si>
    <t>b.reg_t4jobsat.d_tt4g79aagree..tch_sch_controls</t>
  </si>
  <si>
    <t>se.reg_t4jobsat.d_tt4g79aagree..tch_sch_controls</t>
  </si>
  <si>
    <t>b.reg_t4jobsat.d_tt4g79aagree..tch_sch_mot_controls</t>
  </si>
  <si>
    <t>se.reg_t4jobsat.d_tt4g79aagree..tch_sch_mot_controls</t>
  </si>
  <si>
    <t>b.reg_t4jobsat.d_tt4g79aagree..tch_sch_mot_cnt_controls</t>
  </si>
  <si>
    <t>se.reg_t4jobsat.d_tt4g79aagree..tch_sch_mot_cnt_controls</t>
  </si>
  <si>
    <t>b.reg_t4jobsat.d_tt4g79aagree..tch_sch_mot_cnt_stc_controls</t>
  </si>
  <si>
    <t>se.reg_t4jobsat.d_tt4g79aagree..tch_sch_mot_cnt_stc_controls</t>
  </si>
  <si>
    <t>b.mean.t4jobsat</t>
  </si>
  <si>
    <t>se.mean.t4jobsat</t>
  </si>
  <si>
    <t>b.sd.t4jobsat</t>
  </si>
  <si>
    <t>se.sd.t4jobsat</t>
  </si>
  <si>
    <t>b.quant01.t4jobsat</t>
  </si>
  <si>
    <t>se.quant01.t4jobsat</t>
  </si>
  <si>
    <t>b.quant05.t4jobsat</t>
  </si>
  <si>
    <t>se.quant05.t4jobsat</t>
  </si>
  <si>
    <t>b.quant09.t4jobsat</t>
  </si>
  <si>
    <t>se.quant09.t4jobsat</t>
  </si>
  <si>
    <t>b.iqr01-09.t4jobsat</t>
  </si>
  <si>
    <t>se.iqr01-09.t4jobsat</t>
  </si>
  <si>
    <t>b.(mean.t4jobsat_isc1)-(mean.t4jobsat_isc2)</t>
  </si>
  <si>
    <t>se.(mean.t4jobsat_isc1)-(mean.t4jobsat_isc2)</t>
  </si>
  <si>
    <t>b.(mean.t4jobsat_isc3)-(mean.t4jobsat_isc2)</t>
  </si>
  <si>
    <t>se.(mean.t4jobsat_isc3)-(mean.t4jobsat_isc2)</t>
  </si>
  <si>
    <t>b.odr_d_tt4g74w5y.d_tt4g79aagree..no_controls</t>
  </si>
  <si>
    <t>se.odr_d_tt4g74w5y.d_tt4g79aagree..no_controls</t>
  </si>
  <si>
    <t>b.odr_d_tt4g74w5y.d_tt4g79aagree..tch_controls</t>
  </si>
  <si>
    <t>se.odr_d_tt4g74w5y.d_tt4g79aagree..tch_controls</t>
  </si>
  <si>
    <t>b.odr_d_tt4g74w5y.d_tt4g79aagree..tch_sch_controls</t>
  </si>
  <si>
    <t>se.odr_d_tt4g74w5y.d_tt4g79aagree..tch_sch_controls</t>
  </si>
  <si>
    <t>b.odr_d_tt4g74w5y.d_tt4g79aagree..tch_sch_mot_controls</t>
  </si>
  <si>
    <t>se.odr_d_tt4g74w5y.d_tt4g79aagree..tch_sch_mot_controls</t>
  </si>
  <si>
    <t>b.odr_d_tt4g74w5y.d_tt4g79aagree..tch_sch_mot_cnt_controls</t>
  </si>
  <si>
    <t>se.odr_d_tt4g74w5y.d_tt4g79aagree..tch_sch_mot_cnt_controls</t>
  </si>
  <si>
    <t>b.odr_d_tt4g74w5y.d_tt4g79aagree..tch_sch_mot_cnt_stc_controls</t>
  </si>
  <si>
    <t>se.odr_d_tt4g74w5y.d_tt4g79aagree..tch_sch_mot_cnt_stc_controls</t>
  </si>
  <si>
    <t>b.meanpct.d_tt4g79bagree..schloc..1 Rural</t>
  </si>
  <si>
    <t>se.meanpct.d_tt4g79bagree..schloc..1 Rural</t>
  </si>
  <si>
    <t>b.meanpct.d_tt4g79bagree..schloc..2 Town</t>
  </si>
  <si>
    <t>se.meanpct.d_tt4g79bagree..schloc..2 Town</t>
  </si>
  <si>
    <t>b.meanpct.d_tt4g79bagree..schloc..3 City</t>
  </si>
  <si>
    <t>se.meanpct.d_tt4g79bagree..schloc..3 City</t>
  </si>
  <si>
    <t>b.meanpct.d_tt4g79bagree..schloc..(3 City-1 Rural)</t>
  </si>
  <si>
    <t>se.meanpct.d_tt4g79bagree..schloc..(3 City-1 Rural)</t>
  </si>
  <si>
    <t>b.meanpct.d_tt4g79bagree..schtype..1 Public</t>
  </si>
  <si>
    <t>se.meanpct.d_tt4g79bagree..schtype..1 Public</t>
  </si>
  <si>
    <t>b.meanpct.d_tt4g79bagree..schtype..2 Private</t>
  </si>
  <si>
    <t>se.meanpct.d_tt4g79bagree..schtype..2 Private</t>
  </si>
  <si>
    <t>b.meanpct.d_tt4g79bagree..schtype..(2 Private-1 Public)</t>
  </si>
  <si>
    <t>se.meanpct.d_tt4g79bagree..schtype..(2 Private-1 Public)</t>
  </si>
  <si>
    <t>b.meanpct.d_tt4g79bagree..disadv..1 under_10pct</t>
  </si>
  <si>
    <t>se.meanpct.d_tt4g79bagree..disadv..1 under_10pct</t>
  </si>
  <si>
    <t>b.meanpct.d_tt4g79bagree..disadv..2 10_to_30pct</t>
  </si>
  <si>
    <t>se.meanpct.d_tt4g79bagree..disadv..2 10_to_30pct</t>
  </si>
  <si>
    <t>b.meanpct.d_tt4g79bagree..disadv..3 over_30pct</t>
  </si>
  <si>
    <t>se.meanpct.d_tt4g79bagree..disadv..3 over_30pct</t>
  </si>
  <si>
    <t>b.meanpct.d_tt4g79bagree..disadv..(3 over_30pct-1 under_10pct)</t>
  </si>
  <si>
    <t>se.meanpct.d_tt4g79bagree..disadv..(3 over_30pct-1 under_10pct)</t>
  </si>
  <si>
    <t>b.meanpct.d_tt4g79bagree..diflang..1 None</t>
  </si>
  <si>
    <t>se.meanpct.d_tt4g79bagree..diflang..1 None</t>
  </si>
  <si>
    <t>b.meanpct.d_tt4g79bagree..diflang..2 0_to_10pct</t>
  </si>
  <si>
    <t>se.meanpct.d_tt4g79bagree..diflang..2 0_to_10pct</t>
  </si>
  <si>
    <t>b.meanpct.d_tt4g79bagree..diflang..3 over_10pct</t>
  </si>
  <si>
    <t>se.meanpct.d_tt4g79bagree..diflang..3 over_10pct</t>
  </si>
  <si>
    <t>b.meanpct.d_tt4g79bagree..diflang..(3 over_10pct-1 None)</t>
  </si>
  <si>
    <t>se.meanpct.d_tt4g79bagree..diflang..(3 over_10pct-1 None)</t>
  </si>
  <si>
    <t>b.meanpct.d_tt4g79bagree..spneed..1 under_10pct</t>
  </si>
  <si>
    <t>se.meanpct.d_tt4g79bagree..spneed..1 under_10pct</t>
  </si>
  <si>
    <t>b.meanpct.d_tt4g79bagree..spneed..2 10_to_30pct</t>
  </si>
  <si>
    <t>se.meanpct.d_tt4g79bagree..spneed..2 10_to_30pct</t>
  </si>
  <si>
    <t>b.meanpct.d_tt4g79bagree..spneed..3 over_30pct</t>
  </si>
  <si>
    <t>se.meanpct.d_tt4g79bagree..spneed..3 over_30pct</t>
  </si>
  <si>
    <t>b.meanpct.d_tt4g79bagree..spneed..(3 over_30pct-1 under_10pct)</t>
  </si>
  <si>
    <t>se.meanpct.d_tt4g79bagree..spneed..(3 over_30pct-1 under_10pct)</t>
  </si>
  <si>
    <t>b.meanpct.d_tt3g54bagree..1 Rural</t>
  </si>
  <si>
    <t>se.meanpct.d_tt3g54bagree..1 Rural</t>
  </si>
  <si>
    <t>b.meanpct.d_tt3g54bagree..2 Town</t>
  </si>
  <si>
    <t>se.meanpct.d_tt3g54bagree..2 Town</t>
  </si>
  <si>
    <t>b.meanpct.d_tt3g54bagree..3 City</t>
  </si>
  <si>
    <t>se.meanpct.d_tt3g54bagree..3 City</t>
  </si>
  <si>
    <t>b.meanpct.d_tt3g54bagree..(3 City-1 Rural)</t>
  </si>
  <si>
    <t>se.meanpct.d_tt3g54bagree..(3 City-1 Rural)</t>
  </si>
  <si>
    <t>b.meanpct.d_tt4g79bagree..1 Rural</t>
  </si>
  <si>
    <t>se.meanpct.d_tt4g79bagree..1 Rural</t>
  </si>
  <si>
    <t>b.meanpct.d_tt4g79bagree..2 Town</t>
  </si>
  <si>
    <t>se.meanpct.d_tt4g79bagree..2 Town</t>
  </si>
  <si>
    <t>b.meanpct.d_tt4g79bagree..3 City</t>
  </si>
  <si>
    <t>se.meanpct.d_tt4g79bagree..3 City</t>
  </si>
  <si>
    <t>b.meanpct.d_tt4g79bagree..(3 City-1 Rural)</t>
  </si>
  <si>
    <t>se.meanpct.d_tt4g79bagree..(3 City-1 Rural)</t>
  </si>
  <si>
    <t>b.(meanpct.d_tt4g79bagree..1 Rural)-(meanpct.d_tt3g54bagree..1 Rural)</t>
  </si>
  <si>
    <t>se.(meanpct.d_tt4g79bagree..1 Rural)-(meanpct.d_tt3g54bagree..1 Rural)</t>
  </si>
  <si>
    <t>b.(meanpct.d_tt4g79bagree..2 Town)-(meanpct.d_tt3g54bagree..2 Town)</t>
  </si>
  <si>
    <t>se.(meanpct.d_tt4g79bagree..2 Town)-(meanpct.d_tt3g54bagree..2 Town)</t>
  </si>
  <si>
    <t>b.(meanpct.d_tt4g79bagree..3 City)-(meanpct.d_tt3g54bagree..3 City)</t>
  </si>
  <si>
    <t>se.(meanpct.d_tt4g79bagree..3 City)-(meanpct.d_tt3g54bagree..3 City)</t>
  </si>
  <si>
    <t>b.(meanpct.d_tt4g79bagree..(3 City-1 Rural))-(meanpct.d_tt3g54bagree..(3 City-1 Rural))</t>
  </si>
  <si>
    <t>se.(meanpct.d_tt4g79bagree..(3 City-1 Rural))-(meanpct.d_tt3g54bagree..(3 City-1 Rural))</t>
  </si>
  <si>
    <t>b.meanpct.d_tt3g54bagree..1 Public</t>
  </si>
  <si>
    <t>se.meanpct.d_tt3g54bagree..1 Public</t>
  </si>
  <si>
    <t>b.meanpct.d_tt3g54bagree..2 Private</t>
  </si>
  <si>
    <t>se.meanpct.d_tt3g54bagree..2 Private</t>
  </si>
  <si>
    <t>b.meanpct.d_tt3g54bagree..(2 Private-1 Public)</t>
  </si>
  <si>
    <t>se.meanpct.d_tt3g54bagree..(2 Private-1 Public)</t>
  </si>
  <si>
    <t>b.meanpct.d_tt4g79bagree..1 Public</t>
  </si>
  <si>
    <t>se.meanpct.d_tt4g79bagree..1 Public</t>
  </si>
  <si>
    <t>b.meanpct.d_tt4g79bagree..2 Private</t>
  </si>
  <si>
    <t>se.meanpct.d_tt4g79bagree..2 Private</t>
  </si>
  <si>
    <t>b.meanpct.d_tt4g79bagree..(2 Private-1 Public)</t>
  </si>
  <si>
    <t>se.meanpct.d_tt4g79bagree..(2 Private-1 Public)</t>
  </si>
  <si>
    <t>b.(meanpct.d_tt4g79bagree..1 Public)-(meanpct.d_tt3g54bagree..1 Public)</t>
  </si>
  <si>
    <t>se.(meanpct.d_tt4g79bagree..1 Public)-(meanpct.d_tt3g54bagree..1 Public)</t>
  </si>
  <si>
    <t>b.(meanpct.d_tt4g79bagree..2 Private)-(meanpct.d_tt3g54bagree..2 Private)</t>
  </si>
  <si>
    <t>se.(meanpct.d_tt4g79bagree..2 Private)-(meanpct.d_tt3g54bagree..2 Private)</t>
  </si>
  <si>
    <t>b.(meanpct.d_tt4g79bagree..(2 Private-1 Public))-(meanpct.d_tt3g54bagree..(2 Private-1 Public))</t>
  </si>
  <si>
    <t>se.(meanpct.d_tt4g79bagree..(2 Private-1 Public))-(meanpct.d_tt3g54bagree..(2 Private-1 Public))</t>
  </si>
  <si>
    <t>b.meanpct.d_tt3g54bagree..1 under_10pct</t>
  </si>
  <si>
    <t>se.meanpct.d_tt3g54bagree..1 under_10pct</t>
  </si>
  <si>
    <t>b.meanpct.d_tt3g54bagree..2 10_to_30pct</t>
  </si>
  <si>
    <t>se.meanpct.d_tt3g54bagree..2 10_to_30pct</t>
  </si>
  <si>
    <t>b.meanpct.d_tt3g54bagree..3 over_30pct</t>
  </si>
  <si>
    <t>se.meanpct.d_tt3g54bagree..3 over_30pct</t>
  </si>
  <si>
    <t>b.meanpct.d_tt3g54bagree..(3 over_30pct-1 under_10pct)</t>
  </si>
  <si>
    <t>se.meanpct.d_tt3g54bagree..(3 over_30pct-1 under_10pct)</t>
  </si>
  <si>
    <t>b.meanpct.d_tt4g79bagree..1 under_10pct</t>
  </si>
  <si>
    <t>se.meanpct.d_tt4g79bagree..1 under_10pct</t>
  </si>
  <si>
    <t>b.meanpct.d_tt4g79bagree..2 10_to_30pct</t>
  </si>
  <si>
    <t>se.meanpct.d_tt4g79bagree..2 10_to_30pct</t>
  </si>
  <si>
    <t>b.meanpct.d_tt4g79bagree..3 over_30pct</t>
  </si>
  <si>
    <t>se.meanpct.d_tt4g79bagree..3 over_30pct</t>
  </si>
  <si>
    <t>b.meanpct.d_tt4g79bagree..(3 over_30pct-1 under_10pct)</t>
  </si>
  <si>
    <t>se.meanpct.d_tt4g79bagree..(3 over_30pct-1 under_10pct)</t>
  </si>
  <si>
    <t>b.(meanpct.d_tt4g79bagree..1 under_10pct)-(meanpct.d_tt3g54bagree..1 under_10pct)</t>
  </si>
  <si>
    <t>se.(meanpct.d_tt4g79bagree..1 under_10pct)-(meanpct.d_tt3g54bagree..1 under_10pct)</t>
  </si>
  <si>
    <t>b.(meanpct.d_tt4g79bagree..2 10_to_30pct)-(meanpct.d_tt3g54bagree..2 10_to_30pct)</t>
  </si>
  <si>
    <t>se.(meanpct.d_tt4g79bagree..2 10_to_30pct)-(meanpct.d_tt3g54bagree..2 10_to_30pct)</t>
  </si>
  <si>
    <t>b.(meanpct.d_tt4g79bagree..3 over_30pct)-(meanpct.d_tt3g54bagree..3 over_30pct)</t>
  </si>
  <si>
    <t>se.(meanpct.d_tt4g79bagree..3 over_30pct)-(meanpct.d_tt3g54bagree..3 over_30pct)</t>
  </si>
  <si>
    <t>b.(meanpct.d_tt4g79bagree..(3 over_30pct-1 under_10pct))-(meanpct.d_tt3g54bagree..(3 over_30pct-1 under_10pct))</t>
  </si>
  <si>
    <t>se.(meanpct.d_tt4g79bagree..(3 over_30pct-1 under_10pct))-(meanpct.d_tt3g54bagree..(3 over_30pct-1 under_10pct))</t>
  </si>
  <si>
    <t>b.meanpct.d_tt4g79aagree..schloc..1 Rural</t>
  </si>
  <si>
    <t>se.meanpct.d_tt4g79aagree..schloc..1 Rural</t>
  </si>
  <si>
    <t>b.meanpct.d_tt4g79aagree..schloc..2 Town</t>
  </si>
  <si>
    <t>se.meanpct.d_tt4g79aagree..schloc..2 Town</t>
  </si>
  <si>
    <t>b.meanpct.d_tt4g79aagree..schloc..3 City</t>
  </si>
  <si>
    <t>se.meanpct.d_tt4g79aagree..schloc..3 City</t>
  </si>
  <si>
    <t>b.meanpct.d_tt4g79aagree..schloc..(3 City-1 Rural)</t>
  </si>
  <si>
    <t>se.meanpct.d_tt4g79aagree..schloc..(3 City-1 Rural)</t>
  </si>
  <si>
    <t>b.meanpct.d_tt4g79aagree..schtype..1 Public</t>
  </si>
  <si>
    <t>se.meanpct.d_tt4g79aagree..schtype..1 Public</t>
  </si>
  <si>
    <t>b.meanpct.d_tt4g79aagree..schtype..2 Private</t>
  </si>
  <si>
    <t>se.meanpct.d_tt4g79aagree..schtype..2 Private</t>
  </si>
  <si>
    <t>b.meanpct.d_tt4g79aagree..schtype..(2 Private-1 Public)</t>
  </si>
  <si>
    <t>se.meanpct.d_tt4g79aagree..schtype..(2 Private-1 Public)</t>
  </si>
  <si>
    <t>b.meanpct.d_tt4g79aagree..disadv..1 under_10pct</t>
  </si>
  <si>
    <t>se.meanpct.d_tt4g79aagree..disadv..1 under_10pct</t>
  </si>
  <si>
    <t>b.meanpct.d_tt4g79aagree..disadv..2 10_to_30pct</t>
  </si>
  <si>
    <t>se.meanpct.d_tt4g79aagree..disadv..2 10_to_30pct</t>
  </si>
  <si>
    <t>b.meanpct.d_tt4g79aagree..disadv..3 over_30pct</t>
  </si>
  <si>
    <t>se.meanpct.d_tt4g79aagree..disadv..3 over_30pct</t>
  </si>
  <si>
    <t>b.meanpct.d_tt4g79aagree..disadv..(3 over_30pct-1 under_10pct)</t>
  </si>
  <si>
    <t>se.meanpct.d_tt4g79aagree..disadv..(3 over_30pct-1 under_10pct)</t>
  </si>
  <si>
    <t>b.meanpct.d_tt4g79aagree..diflang..1 None</t>
  </si>
  <si>
    <t>se.meanpct.d_tt4g79aagree..diflang..1 None</t>
  </si>
  <si>
    <t>b.meanpct.d_tt4g79aagree..diflang..2 0_to_10pct</t>
  </si>
  <si>
    <t>se.meanpct.d_tt4g79aagree..diflang..2 0_to_10pct</t>
  </si>
  <si>
    <t>b.meanpct.d_tt4g79aagree..diflang..3 over_10pct</t>
  </si>
  <si>
    <t>se.meanpct.d_tt4g79aagree..diflang..3 over_10pct</t>
  </si>
  <si>
    <t>b.meanpct.d_tt4g79aagree..diflang..(3 over_10pct-1 None)</t>
  </si>
  <si>
    <t>se.meanpct.d_tt4g79aagree..diflang..(3 over_10pct-1 None)</t>
  </si>
  <si>
    <t>b.meanpct.d_tt4g79aagree..spneed..1 under_10pct</t>
  </si>
  <si>
    <t>se.meanpct.d_tt4g79aagree..spneed..1 under_10pct</t>
  </si>
  <si>
    <t>b.meanpct.d_tt4g79aagree..spneed..2 10_to_30pct</t>
  </si>
  <si>
    <t>se.meanpct.d_tt4g79aagree..spneed..2 10_to_30pct</t>
  </si>
  <si>
    <t>b.meanpct.d_tt4g79aagree..spneed..3 over_30pct</t>
  </si>
  <si>
    <t>se.meanpct.d_tt4g79aagree..spneed..3 over_30pct</t>
  </si>
  <si>
    <t>b.meanpct.d_tt4g79aagree..spneed..(3 over_30pct-1 under_10pct)</t>
  </si>
  <si>
    <t>se.meanpct.d_tt4g79aagree..spneed..(3 over_30pct-1 under_10pct)</t>
  </si>
  <si>
    <t>b.meanpct.d_tt3g54aagree..1 Rural</t>
  </si>
  <si>
    <t>se.meanpct.d_tt3g54aagree..1 Rural</t>
  </si>
  <si>
    <t>b.meanpct.d_tt3g54aagree..2 Town</t>
  </si>
  <si>
    <t>se.meanpct.d_tt3g54aagree..2 Town</t>
  </si>
  <si>
    <t>b.meanpct.d_tt3g54aagree..3 City</t>
  </si>
  <si>
    <t>se.meanpct.d_tt3g54aagree..3 City</t>
  </si>
  <si>
    <t>b.meanpct.d_tt3g54aagree..(3 City-1 Rural)</t>
  </si>
  <si>
    <t>se.meanpct.d_tt3g54aagree..(3 City-1 Rural)</t>
  </si>
  <si>
    <t>b.meanpct.d_tt4g79aagree..1 Rural</t>
  </si>
  <si>
    <t>se.meanpct.d_tt4g79aagree..1 Rural</t>
  </si>
  <si>
    <t>b.meanpct.d_tt4g79aagree..2 Town</t>
  </si>
  <si>
    <t>se.meanpct.d_tt4g79aagree..2 Town</t>
  </si>
  <si>
    <t>b.meanpct.d_tt4g79aagree..3 City</t>
  </si>
  <si>
    <t>se.meanpct.d_tt4g79aagree..3 City</t>
  </si>
  <si>
    <t>b.meanpct.d_tt4g79aagree..(3 City-1 Rural)</t>
  </si>
  <si>
    <t>se.meanpct.d_tt4g79aagree..(3 City-1 Rural)</t>
  </si>
  <si>
    <t>b.(meanpct.d_tt4g79aagree..1 Rural)-(meanpct.d_tt3g54aagree..1 Rural)</t>
  </si>
  <si>
    <t>se.(meanpct.d_tt4g79aagree..1 Rural)-(meanpct.d_tt3g54aagree..1 Rural)</t>
  </si>
  <si>
    <t>b.(meanpct.d_tt4g79aagree..2 Town)-(meanpct.d_tt3g54aagree..2 Town)</t>
  </si>
  <si>
    <t>se.(meanpct.d_tt4g79aagree..2 Town)-(meanpct.d_tt3g54aagree..2 Town)</t>
  </si>
  <si>
    <t>b.(meanpct.d_tt4g79aagree..3 City)-(meanpct.d_tt3g54aagree..3 City)</t>
  </si>
  <si>
    <t>se.(meanpct.d_tt4g79aagree..3 City)-(meanpct.d_tt3g54aagree..3 City)</t>
  </si>
  <si>
    <t>b.(meanpct.d_tt4g79aagree..(3 City-1 Rural))-(meanpct.d_tt3g54aagree..(3 City-1 Rural))</t>
  </si>
  <si>
    <t>se.(meanpct.d_tt4g79aagree..(3 City-1 Rural))-(meanpct.d_tt3g54aagree..(3 City-1 Rural))</t>
  </si>
  <si>
    <t>b.meanpct.d_tt3g54aagree..1 Public</t>
  </si>
  <si>
    <t>se.meanpct.d_tt3g54aagree..1 Public</t>
  </si>
  <si>
    <t>b.meanpct.d_tt3g54aagree..2 Private</t>
  </si>
  <si>
    <t>se.meanpct.d_tt3g54aagree..2 Private</t>
  </si>
  <si>
    <t>b.meanpct.d_tt3g54aagree..(2 Private-1 Public)</t>
  </si>
  <si>
    <t>se.meanpct.d_tt3g54aagree..(2 Private-1 Public)</t>
  </si>
  <si>
    <t>b.meanpct.d_tt4g79aagree..1 Public</t>
  </si>
  <si>
    <t>se.meanpct.d_tt4g79aagree..1 Public</t>
  </si>
  <si>
    <t>b.meanpct.d_tt4g79aagree..2 Private</t>
  </si>
  <si>
    <t>se.meanpct.d_tt4g79aagree..2 Private</t>
  </si>
  <si>
    <t>b.meanpct.d_tt4g79aagree..(2 Private-1 Public)</t>
  </si>
  <si>
    <t>se.meanpct.d_tt4g79aagree..(2 Private-1 Public)</t>
  </si>
  <si>
    <t>b.(meanpct.d_tt4g79aagree..1 Public)-(meanpct.d_tt3g54aagree..1 Public)</t>
  </si>
  <si>
    <t>se.(meanpct.d_tt4g79aagree..1 Public)-(meanpct.d_tt3g54aagree..1 Public)</t>
  </si>
  <si>
    <t>b.(meanpct.d_tt4g79aagree..2 Private)-(meanpct.d_tt3g54aagree..2 Private)</t>
  </si>
  <si>
    <t>se.(meanpct.d_tt4g79aagree..2 Private)-(meanpct.d_tt3g54aagree..2 Private)</t>
  </si>
  <si>
    <t>b.(meanpct.d_tt4g79aagree..(2 Private-1 Public))-(meanpct.d_tt3g54aagree..(2 Private-1 Public))</t>
  </si>
  <si>
    <t>se.(meanpct.d_tt4g79aagree..(2 Private-1 Public))-(meanpct.d_tt3g54aagree..(2 Private-1 Public))</t>
  </si>
  <si>
    <t>b.meanpct.d_tt3g54aagree..1 under_10pct</t>
  </si>
  <si>
    <t>se.meanpct.d_tt3g54aagree..1 under_10pct</t>
  </si>
  <si>
    <t>b.meanpct.d_tt3g54aagree..2 10_to_30pct</t>
  </si>
  <si>
    <t>se.meanpct.d_tt3g54aagree..2 10_to_30pct</t>
  </si>
  <si>
    <t>b.meanpct.d_tt3g54aagree..3 over_30pct</t>
  </si>
  <si>
    <t>se.meanpct.d_tt3g54aagree..3 over_30pct</t>
  </si>
  <si>
    <t>b.meanpct.d_tt3g54aagree..(3 over_30pct-1 under_10pct)</t>
  </si>
  <si>
    <t>se.meanpct.d_tt3g54aagree..(3 over_30pct-1 under_10pct)</t>
  </si>
  <si>
    <t>b.meanpct.d_tt4g79aagree..1 under_10pct</t>
  </si>
  <si>
    <t>se.meanpct.d_tt4g79aagree..1 under_10pct</t>
  </si>
  <si>
    <t>b.meanpct.d_tt4g79aagree..2 10_to_30pct</t>
  </si>
  <si>
    <t>se.meanpct.d_tt4g79aagree..2 10_to_30pct</t>
  </si>
  <si>
    <t>b.meanpct.d_tt4g79aagree..3 over_30pct</t>
  </si>
  <si>
    <t>se.meanpct.d_tt4g79aagree..3 over_30pct</t>
  </si>
  <si>
    <t>b.meanpct.d_tt4g79aagree..(3 over_30pct-1 under_10pct)</t>
  </si>
  <si>
    <t>se.meanpct.d_tt4g79aagree..(3 over_30pct-1 under_10pct)</t>
  </si>
  <si>
    <t>b.(meanpct.d_tt4g79aagree..1 under_10pct)-(meanpct.d_tt3g54aagree..1 under_10pct)</t>
  </si>
  <si>
    <t>se.(meanpct.d_tt4g79aagree..1 under_10pct)-(meanpct.d_tt3g54aagree..1 under_10pct)</t>
  </si>
  <si>
    <t>b.(meanpct.d_tt4g79aagree..2 10_to_30pct)-(meanpct.d_tt3g54aagree..2 10_to_30pct)</t>
  </si>
  <si>
    <t>se.(meanpct.d_tt4g79aagree..2 10_to_30pct)-(meanpct.d_tt3g54aagree..2 10_to_30pct)</t>
  </si>
  <si>
    <t>b.(meanpct.d_tt4g79aagree..3 over_30pct)-(meanpct.d_tt3g54aagree..3 over_30pct)</t>
  </si>
  <si>
    <t>se.(meanpct.d_tt4g79aagree..3 over_30pct)-(meanpct.d_tt3g54aagree..3 over_30pct)</t>
  </si>
  <si>
    <t>b.(meanpct.d_tt4g79aagree..(3 over_30pct-1 under_10pct))-(meanpct.d_tt3g54aagree..(3 over_30pct-1 under_10pct))</t>
  </si>
  <si>
    <t>se.(meanpct.d_tt4g79aagree..(3 over_30pct-1 under_10pct))-(meanpct.d_tt3g54aagree..(3 over_30pct-1 under_10pct))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</si>
</sst>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 ##0"/>
    <numFmt numFmtId="167" formatCode="\(0.00\)"/>
  </numFmts>
  <fonts count="20" x14ac:knownFonts="1">
    <font>
      <sz val="11"/>
      <color theme="1"/>
      <name val="Calibri"/>
      <family val="2"/>
      <scheme val="minor"/>
    </font>
    <font>
      <sz val="11"/>
      <color theme="1"/>
      <name val="Calibri"/>
    </font>
    <font>
      <sz val="10"/>
      <color theme="1"/>
      <name val="Arial"/>
      <family val="2"/>
    </font>
    <font>
      <b/>
      <sz val="10"/>
      <color theme="0"/>
      <name val="Arial"/>
      <family val="2"/>
    </font>
    <font>
      <sz val="10"/>
      <color theme="0"/>
      <name val="Arial"/>
      <family val="2"/>
    </font>
    <font>
      <b/>
      <sz val="10"/>
      <color theme="1"/>
      <name val="Arial"/>
      <family val="2"/>
    </font>
    <font>
      <b/>
      <sz val="11"/>
      <color theme="0"/>
      <name val="Arial"/>
      <family val="2"/>
    </font>
    <font>
      <sz val="11"/>
      <color theme="0"/>
      <name val="Arial"/>
      <family val="2"/>
    </font>
    <font>
      <i/>
      <sz val="10"/>
      <color theme="1"/>
      <name val="Arial"/>
      <family val="2"/>
    </font>
    <font>
      <u/>
      <sz val="10"/>
      <color theme="10"/>
      <name val="Arial"/>
      <family val="2"/>
    </font>
    <font>
      <u/>
      <sz val="10"/>
      <color rgb="FF3A00FF"/>
      <name val="Arial"/>
      <family val="2"/>
    </font>
    <font>
      <b/>
      <i/>
      <sz val="10"/>
      <color theme="1"/>
      <name val="Arial"/>
      <family val="2"/>
    </font>
    <font>
      <u/>
      <sz val="10"/>
      <color rgb="FF3A00FF"/>
      <name val="Arial"/>
    </font>
    <font>
      <sz val="10"/>
      <color theme="1"/>
      <name val="Arial"/>
    </font>
    <font>
      <sz val="10"/>
      <color rgb="FFFFFFFF"/>
      <name val="Arial"/>
    </font>
    <font>
      <b/>
      <vertAlign val="superscript"/>
      <sz val="11"/>
      <color theme="0"/>
      <name val="Arial"/>
      <family val="2"/>
    </font>
    <font>
      <b/>
      <vertAlign val="superscript"/>
      <sz val="10"/>
      <color theme="0"/>
      <name val="Arial"/>
      <family val="2"/>
    </font>
    <font>
      <vertAlign val="superscript"/>
      <sz val="10"/>
      <name val="Arial"/>
      <family val="2"/>
    </font>
    <font>
      <sz val="10"/>
      <name val="Arial"/>
      <family val="2"/>
    </font>
    <font>
      <i/>
      <sz val="10"/>
      <name val="Arial"/>
      <family val="2"/>
    </font>
  </fonts>
  <fills count="27">
    <fill>
      <patternFill patternType="none"/>
    </fill>
    <fill>
      <patternFill patternType="gray125"/>
    </fill>
    <fill>
      <patternFill patternType="solid">
        <fgColor theme="0"/>
        <bgColor indexed="64"/>
      </patternFill>
    </fill>
    <fill>
      <patternFill patternType="solid">
        <fgColor rgb="FF006E5D"/>
        <bgColor indexed="64"/>
      </patternFill>
    </fill>
    <fill>
      <patternFill patternType="solid">
        <fgColor rgb="FF92710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9DF9EA"/>
        <bgColor indexed="64"/>
      </patternFill>
    </fill>
    <fill>
      <patternFill patternType="solid">
        <fgColor rgb="FFFFE8A7"/>
        <bgColor indexed="64"/>
      </patternFill>
    </fill>
    <fill>
      <patternFill patternType="solid">
        <fgColor rgb="FF0D2429"/>
        <bgColor indexed="64"/>
      </patternFill>
    </fill>
    <fill>
      <patternFill patternType="solid">
        <fgColor theme="1"/>
        <bgColor indexed="64"/>
      </patternFill>
    </fill>
    <fill>
      <patternFill patternType="solid">
        <fgColor rgb="FF003152"/>
        <bgColor indexed="64"/>
      </patternFill>
    </fill>
    <fill>
      <patternFill patternType="solid">
        <fgColor rgb="FF1F4E78"/>
        <bgColor indexed="64"/>
      </patternFill>
    </fill>
    <fill>
      <patternFill patternType="solid">
        <fgColor rgb="FF3D5C1A"/>
        <bgColor indexed="64"/>
      </patternFill>
    </fill>
    <fill>
      <patternFill patternType="solid">
        <fgColor rgb="FF2F75B5"/>
        <bgColor indexed="64"/>
      </patternFill>
    </fill>
    <fill>
      <patternFill patternType="solid">
        <fgColor rgb="FF639828"/>
        <bgColor indexed="64"/>
      </patternFill>
    </fill>
    <fill>
      <patternFill patternType="solid">
        <fgColor rgb="FF215967"/>
        <bgColor indexed="64"/>
      </patternFill>
    </fill>
    <fill>
      <patternFill patternType="solid">
        <fgColor rgb="FF31869B"/>
        <bgColor indexed="64"/>
      </patternFill>
    </fill>
    <fill>
      <patternFill patternType="solid">
        <fgColor rgb="FFD2EEFE"/>
        <bgColor indexed="64"/>
      </patternFill>
    </fill>
    <fill>
      <patternFill patternType="solid">
        <fgColor rgb="FF609ED6"/>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
      <patternFill patternType="solid">
        <fgColor rgb="FFFFFF00"/>
        <bgColor indexed="64"/>
      </patternFill>
    </fill>
  </fills>
  <borders count="101">
    <border>
      <left/>
      <right/>
      <top/>
      <bottom/>
      <diagonal/>
    </border>
    <border>
      <left style="medium">
        <color indexed="64"/>
      </left>
      <right/>
      <top/>
      <bottom/>
      <diagonal/>
    </border>
    <border>
      <left style="medium">
        <color rgb="FF000000"/>
      </left>
      <right style="thin">
        <color rgb="FF000000"/>
      </right>
      <top/>
      <bottom style="medium">
        <color rgb="FF000000"/>
      </bottom>
      <diagonal/>
    </border>
    <border>
      <left style="medium">
        <color rgb="FF000000"/>
      </left>
      <right style="thin">
        <color rgb="FF000000"/>
      </right>
      <top/>
      <bottom/>
      <diagonal/>
    </border>
    <border>
      <left style="thin">
        <color indexed="64"/>
      </left>
      <right/>
      <top/>
      <bottom/>
      <diagonal/>
    </border>
    <border>
      <left/>
      <right/>
      <top/>
      <bottom style="medium">
        <color indexed="64"/>
      </bottom>
      <diagonal/>
    </border>
    <border>
      <left/>
      <right style="thin">
        <color indexed="64"/>
      </right>
      <top/>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medium">
        <color indexed="64"/>
      </right>
      <top style="thin">
        <color theme="0"/>
      </top>
      <bottom style="thin">
        <color theme="0"/>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style="thin">
        <color indexed="64"/>
      </right>
      <top/>
      <bottom/>
      <diagonal/>
    </border>
    <border>
      <left/>
      <right style="thin">
        <color indexed="64"/>
      </right>
      <top/>
      <bottom style="medium">
        <color indexed="64"/>
      </bottom>
      <diagonal/>
    </border>
    <border>
      <left/>
      <right/>
      <top style="thin">
        <color theme="0"/>
      </top>
      <bottom/>
      <diagonal/>
    </border>
    <border>
      <left/>
      <right style="medium">
        <color indexed="64"/>
      </right>
      <top style="thin">
        <color theme="0"/>
      </top>
      <bottom/>
      <diagonal/>
    </border>
    <border>
      <left style="thin">
        <color theme="0"/>
      </left>
      <right style="medium">
        <color indexed="64"/>
      </right>
      <top style="thin">
        <color theme="0"/>
      </top>
      <bottom style="medium">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rgb="FF000000"/>
      </left>
      <right style="thin">
        <color indexed="64"/>
      </right>
      <top style="medium">
        <color rgb="FF000000"/>
      </top>
      <bottom/>
      <diagonal/>
    </border>
    <border>
      <left style="thin">
        <color rgb="FF000000"/>
      </left>
      <right style="thin">
        <color rgb="FF000000"/>
      </right>
      <top style="medium">
        <color rgb="FF000000"/>
      </top>
      <bottom/>
      <diagonal/>
    </border>
    <border>
      <left style="thin">
        <color indexed="64"/>
      </left>
      <right/>
      <top style="medium">
        <color rgb="FF000000"/>
      </top>
      <bottom/>
      <diagonal/>
    </border>
    <border>
      <left/>
      <right style="thin">
        <color indexed="64"/>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right style="medium">
        <color rgb="FF000000"/>
      </right>
      <top/>
      <bottom style="medium">
        <color indexed="64"/>
      </bottom>
      <diagonal/>
    </border>
    <border>
      <left/>
      <right style="medium">
        <color rgb="FF000000"/>
      </right>
      <top style="medium">
        <color indexed="64"/>
      </top>
      <bottom/>
      <diagonal/>
    </border>
    <border>
      <left style="thin">
        <color theme="0"/>
      </left>
      <right style="medium">
        <color auto="1"/>
      </right>
      <top style="thin">
        <color theme="0"/>
      </top>
      <bottom style="medium">
        <color rgb="FF000000"/>
      </bottom>
      <diagonal/>
    </border>
    <border>
      <left style="thin">
        <color theme="0"/>
      </left>
      <right/>
      <top style="medium">
        <color rgb="FF000000"/>
      </top>
      <bottom style="thin">
        <color theme="0"/>
      </bottom>
      <diagonal/>
    </border>
    <border>
      <left/>
      <right/>
      <top style="medium">
        <color rgb="FF000000"/>
      </top>
      <bottom style="thin">
        <color theme="0"/>
      </bottom>
      <diagonal/>
    </border>
    <border>
      <left/>
      <right style="medium">
        <color rgb="FF000000"/>
      </right>
      <top style="medium">
        <color rgb="FF000000"/>
      </top>
      <bottom style="thin">
        <color theme="0"/>
      </bottom>
      <diagonal/>
    </border>
    <border>
      <left style="thin">
        <color theme="0"/>
      </left>
      <right style="medium">
        <color rgb="FF000000"/>
      </right>
      <top style="thin">
        <color theme="0"/>
      </top>
      <bottom style="thin">
        <color theme="0"/>
      </bottom>
      <diagonal/>
    </border>
    <border>
      <left style="medium">
        <color rgb="FF000000"/>
      </left>
      <right/>
      <top style="medium">
        <color rgb="FF000000"/>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theme="0"/>
      </left>
      <right style="thin">
        <color theme="0"/>
      </right>
      <top style="thin">
        <color theme="0"/>
      </top>
      <bottom style="medium">
        <color rgb="FF000000"/>
      </bottom>
      <diagonal/>
    </border>
    <border>
      <left style="medium">
        <color rgb="FF000000"/>
      </left>
      <right style="thin">
        <color rgb="FF000000"/>
      </right>
      <top style="medium">
        <color rgb="FF000000"/>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right style="thin">
        <color theme="0"/>
      </right>
      <top/>
      <bottom style="medium">
        <color indexed="64"/>
      </bottom>
      <diagonal/>
    </border>
    <border>
      <left style="thin">
        <color theme="0"/>
      </left>
      <right/>
      <top style="thin">
        <color theme="0"/>
      </top>
      <bottom style="medium">
        <color rgb="FF000000"/>
      </bottom>
      <diagonal/>
    </border>
    <border>
      <left/>
      <right/>
      <top/>
      <bottom style="thin">
        <color theme="0"/>
      </bottom>
      <diagonal/>
    </border>
    <border>
      <left style="medium">
        <color theme="1"/>
      </left>
      <right/>
      <top style="thin">
        <color theme="0"/>
      </top>
      <bottom/>
      <diagonal/>
    </border>
    <border>
      <left style="thin">
        <color theme="0"/>
      </left>
      <right style="medium">
        <color theme="1"/>
      </right>
      <top style="thin">
        <color theme="0"/>
      </top>
      <bottom/>
      <diagonal/>
    </border>
    <border>
      <left style="thin">
        <color indexed="64"/>
      </left>
      <right style="medium">
        <color indexed="64"/>
      </right>
      <top style="medium">
        <color indexed="64"/>
      </top>
      <bottom/>
      <diagonal/>
    </border>
    <border>
      <left style="medium">
        <color auto="1"/>
      </left>
      <right/>
      <top style="thin">
        <color theme="0"/>
      </top>
      <bottom style="thin">
        <color theme="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theme="1"/>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thin">
        <color theme="0"/>
      </left>
      <right style="medium">
        <color rgb="FF000000"/>
      </right>
      <top style="medium">
        <color rgb="FF000000"/>
      </top>
      <bottom style="thin">
        <color theme="0"/>
      </bottom>
      <diagonal/>
    </border>
    <border>
      <left style="thin">
        <color theme="0"/>
      </left>
      <right style="medium">
        <color rgb="FF000000"/>
      </right>
      <top style="thin">
        <color theme="0"/>
      </top>
      <bottom style="medium">
        <color rgb="FF000000"/>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right/>
      <top style="medium">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s>
  <cellStyleXfs count="1">
    <xf numFmtId="0" fontId="0" fillId="0" borderId="0"/>
  </cellStyleXfs>
  <cellXfs count="307">
    <xf numFmtId="0" fontId="0" fillId="0" borderId="0" xfId="0"/>
    <xf numFmtId="0" fontId="1" fillId="2" borderId="0" xfId="0" applyFont="1" applyFill="1"/>
    <xf numFmtId="0" fontId="2" fillId="2" borderId="0" xfId="0" applyFont="1" applyFill="1" applyAlignment="1">
      <alignment horizontal="center" vertical="center"/>
    </xf>
    <xf numFmtId="0" fontId="2" fillId="2" borderId="1" xfId="0" applyFont="1" applyFill="1" applyBorder="1"/>
    <xf numFmtId="0" fontId="2" fillId="2" borderId="2" xfId="0" applyFont="1" applyFill="1" applyBorder="1" applyAlignment="1">
      <alignment vertical="center"/>
    </xf>
    <xf numFmtId="0" fontId="3" fillId="3" borderId="3" xfId="0" applyFont="1" applyFill="1" applyBorder="1" applyAlignment="1">
      <alignment vertical="center"/>
    </xf>
    <xf numFmtId="0" fontId="3" fillId="4" borderId="2" xfId="0" applyFont="1" applyFill="1" applyBorder="1" applyAlignment="1">
      <alignment vertical="center"/>
    </xf>
    <xf numFmtId="164" fontId="2" fillId="2" borderId="4" xfId="0" applyNumberFormat="1" applyFont="1" applyFill="1" applyBorder="1" applyAlignment="1">
      <alignment horizontal="center" vertical="center"/>
    </xf>
    <xf numFmtId="165" fontId="4" fillId="4" borderId="5" xfId="0" applyNumberFormat="1" applyFont="1" applyFill="1" applyBorder="1" applyAlignment="1">
      <alignment horizontal="center" vertical="center"/>
    </xf>
    <xf numFmtId="0" fontId="2" fillId="0" borderId="0" xfId="0" applyFont="1"/>
    <xf numFmtId="165" fontId="2" fillId="2" borderId="6" xfId="0" applyNumberFormat="1" applyFont="1" applyFill="1" applyBorder="1" applyAlignment="1">
      <alignment horizontal="center" vertical="center"/>
    </xf>
    <xf numFmtId="0" fontId="5" fillId="5"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2" fillId="6" borderId="7" xfId="0" applyFont="1" applyFill="1" applyBorder="1" applyAlignment="1">
      <alignment horizontal="center" wrapText="1"/>
    </xf>
    <xf numFmtId="0" fontId="2" fillId="6" borderId="8" xfId="0" applyFont="1" applyFill="1" applyBorder="1" applyAlignment="1">
      <alignment horizontal="center" wrapText="1"/>
    </xf>
    <xf numFmtId="0" fontId="2" fillId="2" borderId="4" xfId="0" applyFont="1" applyFill="1" applyBorder="1"/>
    <xf numFmtId="0" fontId="2" fillId="2" borderId="4" xfId="0" applyFont="1" applyFill="1" applyBorder="1" applyAlignment="1">
      <alignment horizontal="center" vertical="center"/>
    </xf>
    <xf numFmtId="0" fontId="2" fillId="0" borderId="1" xfId="0" applyFont="1" applyBorder="1" applyAlignment="1">
      <alignment vertical="center"/>
    </xf>
    <xf numFmtId="0" fontId="2" fillId="5" borderId="9" xfId="0" applyFont="1" applyFill="1" applyBorder="1" applyAlignment="1">
      <alignment horizontal="center"/>
    </xf>
    <xf numFmtId="0" fontId="2" fillId="5" borderId="10" xfId="0" applyFont="1" applyFill="1" applyBorder="1" applyAlignment="1">
      <alignment horizontal="center"/>
    </xf>
    <xf numFmtId="0" fontId="2" fillId="5" borderId="11" xfId="0" applyFont="1" applyFill="1" applyBorder="1" applyAlignment="1">
      <alignment horizontal="center"/>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2" fillId="7" borderId="14" xfId="0" applyFont="1" applyFill="1" applyBorder="1" applyAlignment="1">
      <alignment horizontal="center"/>
    </xf>
    <xf numFmtId="165" fontId="2" fillId="5" borderId="15" xfId="0" applyNumberFormat="1" applyFont="1" applyFill="1" applyBorder="1" applyAlignment="1">
      <alignment horizontal="center"/>
    </xf>
    <xf numFmtId="164" fontId="2" fillId="5" borderId="15" xfId="0" applyNumberFormat="1" applyFont="1" applyFill="1" applyBorder="1" applyAlignment="1">
      <alignment horizontal="center"/>
    </xf>
    <xf numFmtId="164" fontId="2" fillId="5" borderId="0" xfId="0" applyNumberFormat="1" applyFont="1" applyFill="1" applyAlignment="1">
      <alignment horizontal="center" vertical="center"/>
    </xf>
    <xf numFmtId="164" fontId="2" fillId="5" borderId="5" xfId="0" applyNumberFormat="1" applyFont="1" applyFill="1" applyBorder="1" applyAlignment="1">
      <alignment horizontal="center" vertical="center"/>
    </xf>
    <xf numFmtId="0" fontId="2" fillId="2" borderId="1" xfId="0" applyFont="1" applyFill="1" applyBorder="1" applyAlignment="1">
      <alignment vertical="center"/>
    </xf>
    <xf numFmtId="0" fontId="2" fillId="8" borderId="14" xfId="0" applyFont="1" applyFill="1" applyBorder="1" applyAlignment="1">
      <alignment horizontal="center"/>
    </xf>
    <xf numFmtId="165" fontId="2" fillId="5" borderId="0" xfId="0" applyNumberFormat="1" applyFont="1" applyFill="1" applyAlignment="1">
      <alignment horizontal="center" vertical="center"/>
    </xf>
    <xf numFmtId="165" fontId="2" fillId="5" borderId="5" xfId="0" applyNumberFormat="1" applyFont="1" applyFill="1" applyBorder="1" applyAlignment="1">
      <alignment horizontal="center" vertical="center"/>
    </xf>
    <xf numFmtId="0" fontId="2" fillId="0" borderId="1" xfId="0" applyFont="1" applyBorder="1"/>
    <xf numFmtId="0" fontId="3" fillId="9" borderId="1" xfId="0" applyFont="1" applyFill="1" applyBorder="1" applyAlignment="1">
      <alignment vertical="center"/>
    </xf>
    <xf numFmtId="164" fontId="4" fillId="9" borderId="4" xfId="0" applyNumberFormat="1" applyFont="1" applyFill="1" applyBorder="1" applyAlignment="1">
      <alignment horizontal="center" vertical="center"/>
    </xf>
    <xf numFmtId="165" fontId="4" fillId="9" borderId="6" xfId="0" applyNumberFormat="1" applyFont="1" applyFill="1" applyBorder="1" applyAlignment="1">
      <alignment horizontal="center" vertical="center"/>
    </xf>
    <xf numFmtId="0" fontId="2" fillId="2" borderId="0" xfId="0" applyFont="1" applyFill="1"/>
    <xf numFmtId="0" fontId="3" fillId="16" borderId="1" xfId="0" applyFont="1" applyFill="1" applyBorder="1" applyAlignment="1">
      <alignment vertical="center"/>
    </xf>
    <xf numFmtId="164" fontId="4" fillId="16" borderId="4" xfId="0" applyNumberFormat="1" applyFont="1" applyFill="1" applyBorder="1" applyAlignment="1">
      <alignment horizontal="center" vertical="center"/>
    </xf>
    <xf numFmtId="165" fontId="4" fillId="16" borderId="6" xfId="0" applyNumberFormat="1" applyFont="1" applyFill="1" applyBorder="1" applyAlignment="1">
      <alignment horizontal="center" vertical="center"/>
    </xf>
    <xf numFmtId="0" fontId="3" fillId="17" borderId="1" xfId="0" applyFont="1" applyFill="1" applyBorder="1" applyAlignment="1">
      <alignment vertical="center"/>
    </xf>
    <xf numFmtId="0" fontId="2" fillId="2" borderId="16" xfId="0" applyFont="1" applyFill="1" applyBorder="1"/>
    <xf numFmtId="164" fontId="2" fillId="2" borderId="31" xfId="0" applyNumberFormat="1" applyFont="1" applyFill="1" applyBorder="1" applyAlignment="1">
      <alignment horizontal="center"/>
    </xf>
    <xf numFmtId="165" fontId="2" fillId="2" borderId="15" xfId="0" applyNumberFormat="1" applyFont="1" applyFill="1" applyBorder="1" applyAlignment="1">
      <alignment horizontal="center"/>
    </xf>
    <xf numFmtId="165"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0" fontId="5" fillId="2" borderId="0" xfId="0" applyFont="1" applyFill="1"/>
    <xf numFmtId="165" fontId="2" fillId="2" borderId="32" xfId="0" applyNumberFormat="1" applyFont="1" applyFill="1" applyBorder="1" applyAlignment="1">
      <alignment horizontal="center"/>
    </xf>
    <xf numFmtId="164" fontId="4" fillId="17" borderId="4" xfId="0" applyNumberFormat="1" applyFont="1" applyFill="1" applyBorder="1" applyAlignment="1">
      <alignment horizontal="center" vertical="center"/>
    </xf>
    <xf numFmtId="165" fontId="4" fillId="17" borderId="6" xfId="0" applyNumberFormat="1" applyFont="1" applyFill="1" applyBorder="1" applyAlignment="1">
      <alignment horizontal="center" vertical="center"/>
    </xf>
    <xf numFmtId="165" fontId="2" fillId="2" borderId="12" xfId="0" applyNumberFormat="1" applyFont="1" applyFill="1" applyBorder="1" applyAlignment="1">
      <alignment horizontal="center" vertical="center"/>
    </xf>
    <xf numFmtId="0" fontId="5" fillId="0" borderId="0" xfId="0" applyFont="1"/>
    <xf numFmtId="0" fontId="2" fillId="5" borderId="4" xfId="0" applyFont="1" applyFill="1" applyBorder="1" applyAlignment="1">
      <alignment horizontal="center"/>
    </xf>
    <xf numFmtId="0" fontId="2" fillId="5" borderId="12" xfId="0" applyFont="1" applyFill="1" applyBorder="1" applyAlignment="1">
      <alignment horizontal="center"/>
    </xf>
    <xf numFmtId="0" fontId="2" fillId="5" borderId="4" xfId="0" applyFont="1" applyFill="1" applyBorder="1" applyAlignment="1">
      <alignment horizontal="center" vertical="center"/>
    </xf>
    <xf numFmtId="0" fontId="2" fillId="5" borderId="12" xfId="0" applyFont="1" applyFill="1" applyBorder="1" applyAlignment="1">
      <alignment horizontal="center" vertical="center"/>
    </xf>
    <xf numFmtId="164" fontId="2" fillId="5" borderId="31" xfId="0" applyNumberFormat="1" applyFont="1" applyFill="1" applyBorder="1" applyAlignment="1">
      <alignment horizontal="center"/>
    </xf>
    <xf numFmtId="165" fontId="2" fillId="5" borderId="33" xfId="0" applyNumberFormat="1" applyFont="1" applyFill="1" applyBorder="1" applyAlignment="1">
      <alignment horizontal="center"/>
    </xf>
    <xf numFmtId="0" fontId="8" fillId="2" borderId="0" xfId="0" applyFont="1" applyFill="1"/>
    <xf numFmtId="164" fontId="2" fillId="5" borderId="4" xfId="0" applyNumberFormat="1" applyFont="1" applyFill="1" applyBorder="1" applyAlignment="1">
      <alignment horizontal="center" vertical="center"/>
    </xf>
    <xf numFmtId="164" fontId="2" fillId="5" borderId="12" xfId="0" applyNumberFormat="1" applyFont="1" applyFill="1" applyBorder="1" applyAlignment="1">
      <alignment horizontal="center" vertical="center"/>
    </xf>
    <xf numFmtId="164" fontId="2" fillId="5" borderId="30" xfId="0" applyNumberFormat="1" applyFont="1" applyFill="1" applyBorder="1" applyAlignment="1">
      <alignment horizontal="center" vertical="center"/>
    </xf>
    <xf numFmtId="164" fontId="2" fillId="5" borderId="13" xfId="0" applyNumberFormat="1" applyFont="1" applyFill="1" applyBorder="1" applyAlignment="1">
      <alignment horizontal="center" vertical="center"/>
    </xf>
    <xf numFmtId="165" fontId="2" fillId="2" borderId="33"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center"/>
    </xf>
    <xf numFmtId="0" fontId="2" fillId="2" borderId="5" xfId="0" applyFont="1" applyFill="1" applyBorder="1"/>
    <xf numFmtId="0" fontId="9" fillId="0" borderId="0" xfId="0" applyFont="1"/>
    <xf numFmtId="0" fontId="2" fillId="6" borderId="34" xfId="0" applyFont="1" applyFill="1" applyBorder="1" applyAlignment="1">
      <alignment horizontal="center" wrapText="1"/>
    </xf>
    <xf numFmtId="0" fontId="4" fillId="9" borderId="35" xfId="0" applyFont="1" applyFill="1" applyBorder="1" applyAlignment="1">
      <alignment horizontal="center"/>
    </xf>
    <xf numFmtId="0" fontId="4" fillId="16" borderId="35" xfId="0" applyFont="1" applyFill="1" applyBorder="1" applyAlignment="1">
      <alignment horizontal="center"/>
    </xf>
    <xf numFmtId="0" fontId="4" fillId="17" borderId="35" xfId="0" applyFont="1" applyFill="1" applyBorder="1" applyAlignment="1">
      <alignment horizontal="center"/>
    </xf>
    <xf numFmtId="0" fontId="2" fillId="18" borderId="35" xfId="0" applyFont="1" applyFill="1" applyBorder="1" applyAlignment="1">
      <alignment horizontal="center"/>
    </xf>
    <xf numFmtId="0" fontId="4" fillId="4" borderId="36" xfId="0" applyFont="1" applyFill="1" applyBorder="1" applyAlignment="1">
      <alignment horizontal="center"/>
    </xf>
    <xf numFmtId="164" fontId="4" fillId="4" borderId="30" xfId="0" applyNumberFormat="1" applyFont="1" applyFill="1" applyBorder="1" applyAlignment="1">
      <alignment horizontal="center" vertical="center"/>
    </xf>
    <xf numFmtId="0" fontId="2" fillId="7" borderId="35" xfId="0" applyFont="1" applyFill="1" applyBorder="1" applyAlignment="1">
      <alignment horizontal="center"/>
    </xf>
    <xf numFmtId="165" fontId="4" fillId="4" borderId="13" xfId="0" applyNumberFormat="1" applyFont="1" applyFill="1" applyBorder="1" applyAlignment="1">
      <alignment horizontal="center" vertical="center"/>
    </xf>
    <xf numFmtId="0" fontId="4" fillId="2" borderId="16" xfId="0" applyFont="1" applyFill="1" applyBorder="1"/>
    <xf numFmtId="0" fontId="8" fillId="2" borderId="37" xfId="0" applyFont="1" applyFill="1" applyBorder="1" applyAlignment="1">
      <alignment horizontal="left" vertical="center" indent="1"/>
    </xf>
    <xf numFmtId="0" fontId="2" fillId="18" borderId="36" xfId="0" applyFont="1" applyFill="1" applyBorder="1" applyAlignment="1">
      <alignment horizontal="center"/>
    </xf>
    <xf numFmtId="0" fontId="4" fillId="3" borderId="35" xfId="0" applyFont="1" applyFill="1" applyBorder="1" applyAlignment="1">
      <alignment horizontal="center"/>
    </xf>
    <xf numFmtId="0" fontId="2" fillId="7" borderId="36" xfId="0" applyFont="1" applyFill="1" applyBorder="1" applyAlignment="1">
      <alignment horizontal="center"/>
    </xf>
    <xf numFmtId="0" fontId="2" fillId="2" borderId="3" xfId="0" applyFont="1" applyFill="1" applyBorder="1" applyAlignment="1">
      <alignment vertical="center"/>
    </xf>
    <xf numFmtId="0" fontId="2" fillId="8" borderId="38" xfId="0" applyFont="1" applyFill="1" applyBorder="1" applyAlignment="1">
      <alignment horizontal="center"/>
    </xf>
    <xf numFmtId="0" fontId="2" fillId="2" borderId="6" xfId="0" applyFont="1" applyFill="1" applyBorder="1" applyAlignment="1">
      <alignment horizontal="center" vertical="center"/>
    </xf>
    <xf numFmtId="164" fontId="2" fillId="2" borderId="30" xfId="0" applyNumberFormat="1" applyFont="1" applyFill="1" applyBorder="1" applyAlignment="1">
      <alignment horizontal="center" vertical="center"/>
    </xf>
    <xf numFmtId="165" fontId="2" fillId="2" borderId="39" xfId="0" applyNumberFormat="1" applyFont="1" applyFill="1" applyBorder="1" applyAlignment="1">
      <alignment horizontal="center" vertical="center"/>
    </xf>
    <xf numFmtId="164" fontId="4" fillId="3" borderId="4" xfId="0" applyNumberFormat="1" applyFont="1" applyFill="1" applyBorder="1" applyAlignment="1">
      <alignment horizontal="center" vertical="center"/>
    </xf>
    <xf numFmtId="165" fontId="4" fillId="3" borderId="6" xfId="0" applyNumberFormat="1" applyFont="1" applyFill="1" applyBorder="1" applyAlignment="1">
      <alignment horizontal="center" vertical="center"/>
    </xf>
    <xf numFmtId="0" fontId="2" fillId="6" borderId="42" xfId="0" applyFont="1" applyFill="1" applyBorder="1" applyAlignment="1">
      <alignment horizontal="center" wrapText="1"/>
    </xf>
    <xf numFmtId="165" fontId="4" fillId="9" borderId="12" xfId="0" applyNumberFormat="1" applyFont="1" applyFill="1" applyBorder="1" applyAlignment="1">
      <alignment horizontal="center" vertical="center"/>
    </xf>
    <xf numFmtId="165" fontId="4" fillId="16" borderId="12" xfId="0" applyNumberFormat="1" applyFont="1" applyFill="1" applyBorder="1" applyAlignment="1">
      <alignment horizontal="center" vertical="center"/>
    </xf>
    <xf numFmtId="165" fontId="4" fillId="17" borderId="12" xfId="0" applyNumberFormat="1" applyFont="1" applyFill="1" applyBorder="1" applyAlignment="1">
      <alignment horizontal="center" vertical="center"/>
    </xf>
    <xf numFmtId="165" fontId="2" fillId="2" borderId="13" xfId="0" applyNumberFormat="1" applyFont="1" applyFill="1" applyBorder="1" applyAlignment="1">
      <alignment horizontal="center" vertical="center"/>
    </xf>
    <xf numFmtId="165" fontId="4" fillId="3" borderId="12" xfId="0" applyNumberFormat="1" applyFont="1" applyFill="1" applyBorder="1" applyAlignment="1">
      <alignment horizontal="center" vertical="center"/>
    </xf>
    <xf numFmtId="0" fontId="3" fillId="12" borderId="28" xfId="0" applyFont="1" applyFill="1" applyBorder="1" applyAlignment="1">
      <alignment horizontal="center" vertical="center" wrapText="1"/>
    </xf>
    <xf numFmtId="164" fontId="2" fillId="2" borderId="4" xfId="0" applyNumberFormat="1" applyFont="1" applyFill="1" applyBorder="1" applyAlignment="1">
      <alignment horizontal="center"/>
    </xf>
    <xf numFmtId="0" fontId="8" fillId="2" borderId="0" xfId="0" applyFont="1" applyFill="1" applyAlignment="1">
      <alignment vertical="center"/>
    </xf>
    <xf numFmtId="0" fontId="2" fillId="2" borderId="0" xfId="0" applyFont="1" applyFill="1" applyAlignment="1">
      <alignment horizontal="center"/>
    </xf>
    <xf numFmtId="165" fontId="2" fillId="2" borderId="6" xfId="0" applyNumberFormat="1" applyFont="1" applyFill="1" applyBorder="1" applyAlignment="1">
      <alignment horizontal="center"/>
    </xf>
    <xf numFmtId="165" fontId="2" fillId="2" borderId="12" xfId="0" applyNumberFormat="1" applyFont="1" applyFill="1" applyBorder="1" applyAlignment="1">
      <alignment horizontal="center"/>
    </xf>
    <xf numFmtId="0" fontId="4" fillId="2" borderId="0" xfId="0" applyFont="1" applyFill="1" applyAlignment="1">
      <alignment vertical="center"/>
    </xf>
    <xf numFmtId="0" fontId="4" fillId="2" borderId="0" xfId="0" applyFont="1" applyFill="1"/>
    <xf numFmtId="0" fontId="2" fillId="18" borderId="14" xfId="0" applyFont="1" applyFill="1" applyBorder="1" applyAlignment="1">
      <alignment horizontal="center"/>
    </xf>
    <xf numFmtId="165" fontId="4" fillId="4" borderId="39" xfId="0" applyNumberFormat="1" applyFont="1" applyFill="1" applyBorder="1" applyAlignment="1">
      <alignment horizontal="center" vertical="center"/>
    </xf>
    <xf numFmtId="0" fontId="2" fillId="7" borderId="14" xfId="0" applyFont="1" applyFill="1" applyBorder="1"/>
    <xf numFmtId="0" fontId="2" fillId="8" borderId="48" xfId="0" applyFont="1" applyFill="1" applyBorder="1" applyAlignment="1">
      <alignment horizontal="center"/>
    </xf>
    <xf numFmtId="0" fontId="2" fillId="18" borderId="49" xfId="0" applyFont="1" applyFill="1" applyBorder="1" applyAlignment="1">
      <alignment horizontal="center"/>
    </xf>
    <xf numFmtId="164" fontId="2" fillId="2" borderId="50" xfId="0" applyNumberFormat="1" applyFont="1" applyFill="1" applyBorder="1" applyAlignment="1">
      <alignment horizontal="center" vertical="center"/>
    </xf>
    <xf numFmtId="165" fontId="2" fillId="2" borderId="51" xfId="0" applyNumberFormat="1" applyFont="1" applyFill="1" applyBorder="1" applyAlignment="1">
      <alignment horizontal="center" vertical="center"/>
    </xf>
    <xf numFmtId="0" fontId="2" fillId="18" borderId="52" xfId="0" applyFont="1" applyFill="1" applyBorder="1" applyAlignment="1">
      <alignment horizontal="center"/>
    </xf>
    <xf numFmtId="0" fontId="8" fillId="0" borderId="3" xfId="0" applyFont="1" applyBorder="1" applyAlignment="1">
      <alignment horizontal="left" vertical="center" indent="1"/>
    </xf>
    <xf numFmtId="0" fontId="3" fillId="9" borderId="3" xfId="0" applyFont="1" applyFill="1" applyBorder="1" applyAlignment="1">
      <alignment vertical="center"/>
    </xf>
    <xf numFmtId="0" fontId="4" fillId="9" borderId="52" xfId="0" applyFont="1" applyFill="1" applyBorder="1" applyAlignment="1">
      <alignment horizontal="center"/>
    </xf>
    <xf numFmtId="0" fontId="3" fillId="16" borderId="3" xfId="0" applyFont="1" applyFill="1" applyBorder="1" applyAlignment="1">
      <alignment vertical="center"/>
    </xf>
    <xf numFmtId="0" fontId="4" fillId="16" borderId="52" xfId="0" applyFont="1" applyFill="1" applyBorder="1" applyAlignment="1">
      <alignment horizontal="center"/>
    </xf>
    <xf numFmtId="0" fontId="3" fillId="17" borderId="3" xfId="0" applyFont="1" applyFill="1" applyBorder="1" applyAlignment="1">
      <alignment vertical="center"/>
    </xf>
    <xf numFmtId="0" fontId="4" fillId="17" borderId="52" xfId="0" applyFont="1" applyFill="1" applyBorder="1" applyAlignment="1">
      <alignment horizontal="center"/>
    </xf>
    <xf numFmtId="0" fontId="2" fillId="18" borderId="53" xfId="0" applyFont="1" applyFill="1" applyBorder="1" applyAlignment="1">
      <alignment horizontal="center"/>
    </xf>
    <xf numFmtId="0" fontId="2" fillId="7" borderId="52" xfId="0" applyFont="1" applyFill="1" applyBorder="1" applyAlignment="1">
      <alignment horizontal="center"/>
    </xf>
    <xf numFmtId="0" fontId="4" fillId="3" borderId="52" xfId="0" applyFont="1" applyFill="1" applyBorder="1" applyAlignment="1">
      <alignment horizontal="center"/>
    </xf>
    <xf numFmtId="0" fontId="2" fillId="7" borderId="53" xfId="0" applyFont="1" applyFill="1" applyBorder="1" applyAlignment="1">
      <alignment horizontal="center"/>
    </xf>
    <xf numFmtId="0" fontId="2" fillId="8" borderId="52" xfId="0" applyFont="1" applyFill="1" applyBorder="1" applyAlignment="1">
      <alignment horizontal="center"/>
    </xf>
    <xf numFmtId="165" fontId="2" fillId="2" borderId="54" xfId="0" applyNumberFormat="1" applyFont="1" applyFill="1" applyBorder="1" applyAlignment="1">
      <alignment horizontal="center" vertical="center"/>
    </xf>
    <xf numFmtId="0" fontId="4" fillId="4" borderId="53" xfId="0" applyFont="1" applyFill="1" applyBorder="1" applyAlignment="1">
      <alignment horizontal="center"/>
    </xf>
    <xf numFmtId="0" fontId="10" fillId="0" borderId="0" xfId="0" applyFont="1"/>
    <xf numFmtId="165" fontId="2" fillId="2" borderId="55" xfId="0" applyNumberFormat="1" applyFont="1" applyFill="1" applyBorder="1" applyAlignment="1">
      <alignment horizontal="center" vertical="center"/>
    </xf>
    <xf numFmtId="165" fontId="4" fillId="9" borderId="54" xfId="0" applyNumberFormat="1" applyFont="1" applyFill="1" applyBorder="1" applyAlignment="1">
      <alignment horizontal="center" vertical="center"/>
    </xf>
    <xf numFmtId="165" fontId="4" fillId="16" borderId="54" xfId="0" applyNumberFormat="1" applyFont="1" applyFill="1" applyBorder="1" applyAlignment="1">
      <alignment horizontal="center" vertical="center"/>
    </xf>
    <xf numFmtId="165" fontId="4" fillId="17" borderId="54" xfId="0" applyNumberFormat="1" applyFont="1" applyFill="1" applyBorder="1" applyAlignment="1">
      <alignment horizontal="center" vertical="center"/>
    </xf>
    <xf numFmtId="165" fontId="2" fillId="2" borderId="56" xfId="0" applyNumberFormat="1" applyFont="1" applyFill="1" applyBorder="1" applyAlignment="1">
      <alignment horizontal="center" vertical="center"/>
    </xf>
    <xf numFmtId="165" fontId="2" fillId="2" borderId="57" xfId="0" applyNumberFormat="1" applyFont="1" applyFill="1" applyBorder="1" applyAlignment="1">
      <alignment horizontal="center"/>
    </xf>
    <xf numFmtId="165" fontId="4" fillId="3" borderId="54" xfId="0" applyNumberFormat="1" applyFont="1" applyFill="1" applyBorder="1" applyAlignment="1">
      <alignment horizontal="center" vertical="center"/>
    </xf>
    <xf numFmtId="165" fontId="4" fillId="4" borderId="56" xfId="0" applyNumberFormat="1" applyFont="1" applyFill="1" applyBorder="1" applyAlignment="1">
      <alignment horizontal="center" vertical="center"/>
    </xf>
    <xf numFmtId="0" fontId="2" fillId="6" borderId="58"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 fillId="2" borderId="67" xfId="0" applyFont="1" applyFill="1" applyBorder="1" applyAlignment="1">
      <alignment vertical="center"/>
    </xf>
    <xf numFmtId="0" fontId="2" fillId="5" borderId="31" xfId="0" applyFont="1" applyFill="1" applyBorder="1" applyAlignment="1">
      <alignment horizontal="center"/>
    </xf>
    <xf numFmtId="0" fontId="2" fillId="5" borderId="15" xfId="0" applyFont="1" applyFill="1" applyBorder="1" applyAlignment="1">
      <alignment horizontal="center"/>
    </xf>
    <xf numFmtId="0" fontId="2" fillId="5" borderId="33" xfId="0" applyFont="1" applyFill="1" applyBorder="1" applyAlignment="1">
      <alignment horizontal="center"/>
    </xf>
    <xf numFmtId="0" fontId="2" fillId="5" borderId="5" xfId="0" applyFont="1" applyFill="1" applyBorder="1" applyAlignment="1">
      <alignment horizontal="center" vertical="center"/>
    </xf>
    <xf numFmtId="0" fontId="2" fillId="5" borderId="13" xfId="0" applyFont="1" applyFill="1" applyBorder="1" applyAlignment="1">
      <alignment horizontal="center" vertical="center"/>
    </xf>
    <xf numFmtId="164" fontId="2" fillId="5" borderId="4" xfId="0" applyNumberFormat="1" applyFont="1" applyFill="1" applyBorder="1" applyAlignment="1">
      <alignment horizontal="center"/>
    </xf>
    <xf numFmtId="165" fontId="2" fillId="5" borderId="6" xfId="0" applyNumberFormat="1" applyFont="1" applyFill="1" applyBorder="1" applyAlignment="1">
      <alignment horizontal="center" vertical="center"/>
    </xf>
    <xf numFmtId="165" fontId="2" fillId="5" borderId="39" xfId="0" applyNumberFormat="1" applyFont="1" applyFill="1" applyBorder="1" applyAlignment="1">
      <alignment horizontal="center" vertical="center"/>
    </xf>
    <xf numFmtId="165" fontId="2" fillId="5" borderId="0" xfId="0" applyNumberFormat="1" applyFont="1" applyFill="1" applyAlignment="1">
      <alignment horizontal="center"/>
    </xf>
    <xf numFmtId="0" fontId="2" fillId="6" borderId="70" xfId="0" applyFont="1" applyFill="1" applyBorder="1" applyAlignment="1">
      <alignment horizontal="center" wrapText="1"/>
    </xf>
    <xf numFmtId="0" fontId="2" fillId="6" borderId="71" xfId="0" applyFont="1" applyFill="1" applyBorder="1" applyAlignment="1">
      <alignment horizontal="center" vertical="center" wrapText="1"/>
    </xf>
    <xf numFmtId="0" fontId="2" fillId="6" borderId="73" xfId="0" applyFont="1" applyFill="1" applyBorder="1" applyAlignment="1">
      <alignment horizontal="center" wrapText="1"/>
    </xf>
    <xf numFmtId="0" fontId="2" fillId="6" borderId="74" xfId="0" applyFont="1" applyFill="1" applyBorder="1" applyAlignment="1">
      <alignment horizontal="center" wrapText="1"/>
    </xf>
    <xf numFmtId="164" fontId="2" fillId="2" borderId="75" xfId="0" applyNumberFormat="1" applyFont="1" applyFill="1" applyBorder="1" applyAlignment="1">
      <alignment horizontal="center"/>
    </xf>
    <xf numFmtId="0" fontId="2" fillId="2" borderId="17" xfId="0" applyFont="1" applyFill="1" applyBorder="1" applyAlignment="1">
      <alignment vertical="center"/>
    </xf>
    <xf numFmtId="0" fontId="1" fillId="0" borderId="0" xfId="0" applyFont="1" applyAlignment="1">
      <alignment horizontal="right"/>
    </xf>
    <xf numFmtId="0" fontId="1" fillId="0" borderId="0" xfId="0" applyFont="1" applyAlignment="1">
      <alignment horizontal="left"/>
    </xf>
    <xf numFmtId="0" fontId="3" fillId="12" borderId="76" xfId="0" applyFont="1" applyFill="1" applyBorder="1" applyAlignment="1">
      <alignment horizontal="center" vertical="center" wrapText="1"/>
    </xf>
    <xf numFmtId="2" fontId="2" fillId="2" borderId="77" xfId="0" applyNumberFormat="1" applyFont="1" applyFill="1" applyBorder="1" applyAlignment="1">
      <alignment horizontal="center" vertical="center"/>
    </xf>
    <xf numFmtId="2" fontId="2" fillId="2" borderId="78" xfId="0" applyNumberFormat="1" applyFont="1" applyFill="1" applyBorder="1" applyAlignment="1">
      <alignment horizontal="center" vertical="center"/>
    </xf>
    <xf numFmtId="166" fontId="2" fillId="2" borderId="4" xfId="0" applyNumberFormat="1" applyFont="1" applyFill="1" applyBorder="1" applyAlignment="1">
      <alignment horizontal="center" vertical="center"/>
    </xf>
    <xf numFmtId="166" fontId="2" fillId="2" borderId="30" xfId="0" applyNumberFormat="1" applyFont="1" applyFill="1" applyBorder="1" applyAlignment="1">
      <alignment horizontal="center" vertical="center"/>
    </xf>
    <xf numFmtId="0" fontId="11" fillId="2" borderId="0" xfId="0" applyFont="1" applyFill="1"/>
    <xf numFmtId="0" fontId="12" fillId="0" borderId="0" xfId="0" applyFont="1"/>
    <xf numFmtId="0" fontId="9" fillId="2" borderId="0" xfId="0" applyFont="1" applyFill="1"/>
    <xf numFmtId="0" fontId="2" fillId="6" borderId="82" xfId="0" applyFont="1" applyFill="1" applyBorder="1" applyAlignment="1">
      <alignment horizontal="center" vertical="center" wrapText="1"/>
    </xf>
    <xf numFmtId="0" fontId="2" fillId="7" borderId="83" xfId="0" applyFont="1" applyFill="1" applyBorder="1" applyAlignment="1">
      <alignment horizontal="center"/>
    </xf>
    <xf numFmtId="164" fontId="2" fillId="2" borderId="84" xfId="0" applyNumberFormat="1" applyFont="1" applyFill="1" applyBorder="1" applyAlignment="1">
      <alignment horizontal="center" vertical="center"/>
    </xf>
    <xf numFmtId="165" fontId="2" fillId="2" borderId="85" xfId="0" applyNumberFormat="1" applyFont="1" applyFill="1" applyBorder="1" applyAlignment="1">
      <alignment horizontal="center" vertical="center"/>
    </xf>
    <xf numFmtId="0" fontId="2" fillId="7" borderId="86" xfId="0" applyFont="1" applyFill="1" applyBorder="1" applyAlignment="1">
      <alignment horizontal="center"/>
    </xf>
    <xf numFmtId="164" fontId="2" fillId="2" borderId="87" xfId="0" applyNumberFormat="1" applyFont="1" applyFill="1" applyBorder="1" applyAlignment="1">
      <alignment horizontal="center" vertical="center"/>
    </xf>
    <xf numFmtId="165" fontId="2" fillId="2" borderId="88" xfId="0" applyNumberFormat="1" applyFont="1" applyFill="1" applyBorder="1" applyAlignment="1">
      <alignment horizontal="center" vertical="center"/>
    </xf>
    <xf numFmtId="164" fontId="2" fillId="2" borderId="89" xfId="0" applyNumberFormat="1" applyFont="1" applyFill="1" applyBorder="1" applyAlignment="1">
      <alignment horizontal="center" vertical="center"/>
    </xf>
    <xf numFmtId="165" fontId="2" fillId="2" borderId="90" xfId="0" applyNumberFormat="1" applyFont="1" applyFill="1" applyBorder="1" applyAlignment="1">
      <alignment horizontal="center" vertical="center"/>
    </xf>
    <xf numFmtId="0" fontId="2" fillId="8" borderId="53" xfId="0" applyFont="1" applyFill="1" applyBorder="1" applyAlignment="1">
      <alignment horizontal="center"/>
    </xf>
    <xf numFmtId="0" fontId="2" fillId="2" borderId="91" xfId="0" applyFont="1" applyFill="1" applyBorder="1" applyAlignment="1">
      <alignment vertical="center"/>
    </xf>
    <xf numFmtId="0" fontId="2" fillId="2" borderId="92" xfId="0" applyFont="1" applyFill="1" applyBorder="1" applyAlignment="1">
      <alignment vertical="center"/>
    </xf>
    <xf numFmtId="165" fontId="2" fillId="2" borderId="93" xfId="0" applyNumberFormat="1" applyFont="1" applyFill="1" applyBorder="1" applyAlignment="1">
      <alignment horizontal="center" vertical="center"/>
    </xf>
    <xf numFmtId="165" fontId="2" fillId="2" borderId="94" xfId="0" applyNumberFormat="1" applyFont="1" applyFill="1" applyBorder="1" applyAlignment="1">
      <alignment horizontal="center" vertical="center"/>
    </xf>
    <xf numFmtId="165" fontId="2" fillId="2" borderId="95" xfId="0" applyNumberFormat="1" applyFont="1" applyFill="1" applyBorder="1" applyAlignment="1">
      <alignment horizontal="center" vertical="center"/>
    </xf>
    <xf numFmtId="0" fontId="13" fillId="0" borderId="0" xfId="0" applyFont="1"/>
    <xf numFmtId="0" fontId="2" fillId="5" borderId="96" xfId="0" applyFont="1" applyFill="1" applyBorder="1" applyAlignment="1">
      <alignment horizontal="center" vertical="center"/>
    </xf>
    <xf numFmtId="0" fontId="2" fillId="5" borderId="97" xfId="0" applyFont="1" applyFill="1" applyBorder="1" applyAlignment="1">
      <alignment horizontal="center" vertical="center"/>
    </xf>
    <xf numFmtId="164" fontId="4" fillId="4" borderId="89" xfId="0" applyNumberFormat="1" applyFont="1" applyFill="1" applyBorder="1" applyAlignment="1">
      <alignment horizontal="center" vertical="center"/>
    </xf>
    <xf numFmtId="165" fontId="4" fillId="4" borderId="90" xfId="0" applyNumberFormat="1" applyFont="1" applyFill="1" applyBorder="1" applyAlignment="1">
      <alignment horizontal="center" vertical="center"/>
    </xf>
    <xf numFmtId="0" fontId="2" fillId="5" borderId="54" xfId="0" applyFont="1" applyFill="1" applyBorder="1" applyAlignment="1">
      <alignment horizontal="center" vertical="center"/>
    </xf>
    <xf numFmtId="0" fontId="2" fillId="5" borderId="95" xfId="0" applyFont="1" applyFill="1" applyBorder="1" applyAlignment="1">
      <alignment horizontal="center" vertical="center"/>
    </xf>
    <xf numFmtId="0" fontId="2" fillId="5" borderId="55" xfId="0" applyFont="1" applyFill="1" applyBorder="1" applyAlignment="1">
      <alignment horizontal="center" vertical="center"/>
    </xf>
    <xf numFmtId="165" fontId="4" fillId="4" borderId="95" xfId="0" applyNumberFormat="1" applyFont="1" applyFill="1" applyBorder="1" applyAlignment="1">
      <alignment horizontal="center" vertical="center"/>
    </xf>
    <xf numFmtId="2" fontId="2" fillId="2" borderId="4" xfId="0" applyNumberFormat="1" applyFont="1" applyFill="1" applyBorder="1" applyAlignment="1">
      <alignment horizontal="center" vertical="center"/>
    </xf>
    <xf numFmtId="2" fontId="4" fillId="9" borderId="4" xfId="0" applyNumberFormat="1" applyFont="1" applyFill="1" applyBorder="1" applyAlignment="1">
      <alignment horizontal="center" vertical="center"/>
    </xf>
    <xf numFmtId="2" fontId="4" fillId="16" borderId="4" xfId="0" applyNumberFormat="1" applyFont="1" applyFill="1" applyBorder="1" applyAlignment="1">
      <alignment horizontal="center" vertical="center"/>
    </xf>
    <xf numFmtId="2" fontId="4" fillId="17" borderId="4" xfId="0" applyNumberFormat="1" applyFont="1" applyFill="1" applyBorder="1" applyAlignment="1">
      <alignment horizontal="center" vertical="center"/>
    </xf>
    <xf numFmtId="2" fontId="4" fillId="3" borderId="4" xfId="0" applyNumberFormat="1" applyFont="1" applyFill="1" applyBorder="1" applyAlignment="1">
      <alignment horizontal="center" vertical="center"/>
    </xf>
    <xf numFmtId="167" fontId="13" fillId="20" borderId="98" xfId="0" applyNumberFormat="1" applyFont="1" applyFill="1" applyBorder="1" applyAlignment="1">
      <alignment horizontal="center" vertical="center"/>
    </xf>
    <xf numFmtId="167" fontId="14" fillId="21" borderId="98" xfId="0" applyNumberFormat="1" applyFont="1" applyFill="1" applyBorder="1" applyAlignment="1">
      <alignment horizontal="center" vertical="center"/>
    </xf>
    <xf numFmtId="167" fontId="14" fillId="22" borderId="98" xfId="0" applyNumberFormat="1" applyFont="1" applyFill="1" applyBorder="1" applyAlignment="1">
      <alignment horizontal="center" vertical="center"/>
    </xf>
    <xf numFmtId="167" fontId="14" fillId="23" borderId="98" xfId="0" applyNumberFormat="1" applyFont="1" applyFill="1" applyBorder="1" applyAlignment="1">
      <alignment horizontal="center" vertical="center"/>
    </xf>
    <xf numFmtId="167" fontId="14" fillId="24" borderId="98" xfId="0" applyNumberFormat="1" applyFont="1" applyFill="1" applyBorder="1" applyAlignment="1">
      <alignment horizontal="center" vertical="center"/>
    </xf>
    <xf numFmtId="2" fontId="2" fillId="2" borderId="89" xfId="0" applyNumberFormat="1" applyFont="1" applyFill="1" applyBorder="1" applyAlignment="1">
      <alignment horizontal="center" vertical="center"/>
    </xf>
    <xf numFmtId="167" fontId="13" fillId="20" borderId="99" xfId="0" applyNumberFormat="1" applyFont="1" applyFill="1" applyBorder="1" applyAlignment="1">
      <alignment horizontal="center" vertical="center"/>
    </xf>
    <xf numFmtId="2" fontId="2" fillId="2" borderId="50" xfId="0" applyNumberFormat="1" applyFont="1" applyFill="1" applyBorder="1" applyAlignment="1">
      <alignment horizontal="center" vertical="center"/>
    </xf>
    <xf numFmtId="167" fontId="13" fillId="20" borderId="100" xfId="0" applyNumberFormat="1" applyFont="1" applyFill="1" applyBorder="1" applyAlignment="1">
      <alignment horizontal="center" vertical="center"/>
    </xf>
    <xf numFmtId="2" fontId="4" fillId="4" borderId="89" xfId="0" applyNumberFormat="1" applyFont="1" applyFill="1" applyBorder="1" applyAlignment="1">
      <alignment horizontal="center" vertical="center"/>
    </xf>
    <xf numFmtId="167" fontId="14" fillId="25" borderId="99" xfId="0" applyNumberFormat="1" applyFont="1" applyFill="1" applyBorder="1" applyAlignment="1">
      <alignment horizontal="center" vertical="center"/>
    </xf>
    <xf numFmtId="167" fontId="13" fillId="20" borderId="54" xfId="0" applyNumberFormat="1" applyFont="1" applyFill="1" applyBorder="1" applyAlignment="1">
      <alignment horizontal="center" vertical="center"/>
    </xf>
    <xf numFmtId="167" fontId="14" fillId="24" borderId="54" xfId="0" applyNumberFormat="1" applyFont="1" applyFill="1" applyBorder="1" applyAlignment="1">
      <alignment horizontal="center" vertical="center"/>
    </xf>
    <xf numFmtId="167" fontId="14" fillId="21" borderId="54" xfId="0" applyNumberFormat="1" applyFont="1" applyFill="1" applyBorder="1" applyAlignment="1">
      <alignment horizontal="center" vertical="center"/>
    </xf>
    <xf numFmtId="167" fontId="14" fillId="22" borderId="54" xfId="0" applyNumberFormat="1" applyFont="1" applyFill="1" applyBorder="1" applyAlignment="1">
      <alignment horizontal="center" vertical="center"/>
    </xf>
    <xf numFmtId="167" fontId="14" fillId="23" borderId="54" xfId="0" applyNumberFormat="1" applyFont="1" applyFill="1" applyBorder="1" applyAlignment="1">
      <alignment horizontal="center" vertical="center"/>
    </xf>
    <xf numFmtId="167" fontId="13" fillId="20" borderId="95" xfId="0" applyNumberFormat="1" applyFont="1" applyFill="1" applyBorder="1" applyAlignment="1">
      <alignment horizontal="center" vertical="center"/>
    </xf>
    <xf numFmtId="167" fontId="13" fillId="20" borderId="55" xfId="0" applyNumberFormat="1" applyFont="1" applyFill="1" applyBorder="1" applyAlignment="1">
      <alignment horizontal="center" vertical="center"/>
    </xf>
    <xf numFmtId="167" fontId="14" fillId="25" borderId="95" xfId="0" applyNumberFormat="1" applyFont="1" applyFill="1" applyBorder="1" applyAlignment="1">
      <alignment horizontal="center" vertical="center"/>
    </xf>
    <xf numFmtId="0" fontId="3" fillId="10" borderId="16" xfId="0" applyFont="1" applyFill="1" applyBorder="1" applyAlignment="1">
      <alignment horizontal="center" vertical="center" wrapText="1"/>
    </xf>
    <xf numFmtId="0" fontId="3" fillId="10" borderId="1" xfId="0" applyFont="1" applyFill="1" applyBorder="1" applyAlignment="1">
      <alignment horizontal="center" wrapText="1"/>
    </xf>
    <xf numFmtId="0" fontId="3" fillId="10" borderId="17" xfId="0" applyFont="1" applyFill="1" applyBorder="1" applyAlignment="1">
      <alignment horizontal="center" wrapText="1"/>
    </xf>
    <xf numFmtId="0" fontId="6" fillId="11" borderId="18" xfId="0" applyFont="1" applyFill="1" applyBorder="1" applyAlignment="1">
      <alignment horizontal="center" vertical="center" wrapText="1"/>
    </xf>
    <xf numFmtId="0" fontId="7" fillId="11" borderId="18" xfId="0" applyFont="1" applyFill="1" applyBorder="1" applyAlignment="1">
      <alignment vertical="center"/>
    </xf>
    <xf numFmtId="0" fontId="7" fillId="11" borderId="19" xfId="0" applyFont="1" applyFill="1" applyBorder="1" applyAlignment="1">
      <alignment vertical="center"/>
    </xf>
    <xf numFmtId="0" fontId="3" fillId="12" borderId="20" xfId="0" applyFont="1" applyFill="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3" fillId="12" borderId="24"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3" fillId="13" borderId="27"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4" fillId="13" borderId="28" xfId="0" applyFont="1" applyFill="1" applyBorder="1" applyAlignment="1">
      <alignment horizontal="center" vertical="center" wrapText="1"/>
    </xf>
    <xf numFmtId="0" fontId="3" fillId="14" borderId="24" xfId="0" applyFont="1" applyFill="1" applyBorder="1" applyAlignment="1">
      <alignment horizontal="center" vertical="center" wrapText="1"/>
    </xf>
    <xf numFmtId="0" fontId="2" fillId="14" borderId="25" xfId="0" applyFont="1" applyFill="1" applyBorder="1" applyAlignment="1">
      <alignment horizontal="center" vertical="center" wrapText="1"/>
    </xf>
    <xf numFmtId="0" fontId="3" fillId="15" borderId="24" xfId="0" applyFont="1" applyFill="1" applyBorder="1" applyAlignment="1">
      <alignment horizontal="center" vertical="center" wrapText="1"/>
    </xf>
    <xf numFmtId="0" fontId="3" fillId="15" borderId="26" xfId="0" applyFont="1" applyFill="1" applyBorder="1" applyAlignment="1">
      <alignment horizontal="center" vertical="center" wrapText="1"/>
    </xf>
    <xf numFmtId="0" fontId="3" fillId="15" borderId="29"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30"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3" fillId="10" borderId="63" xfId="0" applyFont="1" applyFill="1" applyBorder="1" applyAlignment="1">
      <alignment horizontal="center" vertical="center" wrapText="1"/>
    </xf>
    <xf numFmtId="0" fontId="3" fillId="10" borderId="64" xfId="0" applyFont="1" applyFill="1" applyBorder="1" applyAlignment="1">
      <alignment horizontal="center" vertical="center" wrapText="1"/>
    </xf>
    <xf numFmtId="0" fontId="3" fillId="10" borderId="65" xfId="0" applyFont="1" applyFill="1" applyBorder="1" applyAlignment="1">
      <alignment horizontal="center" vertical="center" wrapText="1"/>
    </xf>
    <xf numFmtId="0" fontId="6" fillId="11" borderId="59" xfId="0" applyFont="1" applyFill="1" applyBorder="1" applyAlignment="1">
      <alignment horizontal="center" vertical="center" wrapText="1"/>
    </xf>
    <xf numFmtId="0" fontId="6" fillId="11" borderId="81"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3" fillId="14" borderId="27" xfId="0" applyFont="1" applyFill="1" applyBorder="1" applyAlignment="1">
      <alignment horizontal="center" vertical="center" wrapText="1"/>
    </xf>
    <xf numFmtId="0" fontId="3" fillId="12" borderId="62" xfId="0" applyFont="1" applyFill="1" applyBorder="1" applyAlignment="1">
      <alignment horizontal="center" vertical="center" wrapText="1"/>
    </xf>
    <xf numFmtId="0" fontId="3" fillId="12" borderId="25" xfId="0" applyFont="1" applyFill="1" applyBorder="1" applyAlignment="1">
      <alignment horizontal="center" vertical="center" wrapText="1"/>
    </xf>
    <xf numFmtId="0" fontId="3" fillId="14" borderId="20" xfId="0" applyFont="1" applyFill="1" applyBorder="1" applyAlignment="1">
      <alignment horizontal="center" vertical="center" wrapText="1"/>
    </xf>
    <xf numFmtId="0" fontId="3" fillId="14"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3" fillId="19" borderId="27" xfId="0" applyFont="1" applyFill="1" applyBorder="1" applyAlignment="1">
      <alignment horizontal="center" vertical="center" wrapText="1"/>
    </xf>
    <xf numFmtId="0" fontId="3" fillId="15" borderId="20"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1" xfId="0" applyFont="1" applyBorder="1" applyAlignment="1">
      <alignment horizontal="center" vertical="center" wrapText="1"/>
    </xf>
    <xf numFmtId="0" fontId="3" fillId="15" borderId="27" xfId="0" applyFont="1" applyFill="1" applyBorder="1" applyAlignment="1">
      <alignment horizontal="center" vertical="center" wrapText="1"/>
    </xf>
    <xf numFmtId="0" fontId="3" fillId="13" borderId="62" xfId="0" applyFont="1" applyFill="1" applyBorder="1" applyAlignment="1">
      <alignment horizontal="center" vertical="center" wrapText="1"/>
    </xf>
    <xf numFmtId="0" fontId="3" fillId="15" borderId="62" xfId="0" applyFont="1" applyFill="1" applyBorder="1" applyAlignment="1">
      <alignment horizontal="center" vertical="center" wrapText="1"/>
    </xf>
    <xf numFmtId="0" fontId="3" fillId="14" borderId="62" xfId="0" applyFont="1" applyFill="1" applyBorder="1" applyAlignment="1">
      <alignment horizontal="center" vertical="center" wrapText="1"/>
    </xf>
    <xf numFmtId="0" fontId="6" fillId="11" borderId="43"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6" fillId="11" borderId="45" xfId="0" applyFont="1" applyFill="1" applyBorder="1" applyAlignment="1">
      <alignment horizontal="center" vertical="center" wrapText="1"/>
    </xf>
    <xf numFmtId="0" fontId="3" fillId="12" borderId="46" xfId="0" applyFont="1" applyFill="1" applyBorder="1" applyAlignment="1">
      <alignment horizontal="center" vertical="center" wrapText="1"/>
    </xf>
    <xf numFmtId="0" fontId="3" fillId="12" borderId="47"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3" fillId="14" borderId="28" xfId="0" applyFont="1" applyFill="1" applyBorder="1" applyAlignment="1">
      <alignment horizontal="center" vertical="center" wrapText="1"/>
    </xf>
    <xf numFmtId="0" fontId="3" fillId="19" borderId="24" xfId="0" applyFont="1" applyFill="1" applyBorder="1" applyAlignment="1">
      <alignment horizontal="center" vertical="center" wrapText="1"/>
    </xf>
    <xf numFmtId="0" fontId="3" fillId="19" borderId="26" xfId="0" applyFont="1" applyFill="1" applyBorder="1" applyAlignment="1">
      <alignment horizontal="center" vertical="center" wrapText="1"/>
    </xf>
    <xf numFmtId="0" fontId="3" fillId="19" borderId="28" xfId="0" applyFont="1" applyFill="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wrapText="1"/>
    </xf>
    <xf numFmtId="0" fontId="3" fillId="10" borderId="68" xfId="0" applyFont="1" applyFill="1" applyBorder="1" applyAlignment="1">
      <alignment horizontal="center" vertical="center" wrapText="1"/>
    </xf>
    <xf numFmtId="0" fontId="1" fillId="0" borderId="69" xfId="0" applyFont="1" applyBorder="1" applyAlignment="1">
      <alignment horizontal="center" wrapText="1"/>
    </xf>
    <xf numFmtId="0" fontId="3" fillId="13" borderId="18" xfId="0" applyFont="1" applyFill="1" applyBorder="1" applyAlignment="1">
      <alignment horizontal="center" vertical="center" wrapText="1"/>
    </xf>
    <xf numFmtId="0" fontId="3" fillId="13" borderId="19" xfId="0" applyFont="1" applyFill="1" applyBorder="1" applyAlignment="1">
      <alignment horizontal="center" vertical="center" wrapText="1"/>
    </xf>
    <xf numFmtId="0" fontId="3" fillId="15" borderId="25" xfId="0" applyFont="1" applyFill="1" applyBorder="1" applyAlignment="1">
      <alignment horizontal="center" vertical="center" wrapText="1"/>
    </xf>
    <xf numFmtId="0" fontId="6" fillId="11" borderId="22" xfId="0" applyFont="1" applyFill="1" applyBorder="1" applyAlignment="1">
      <alignment horizontal="center" vertical="center" wrapText="1"/>
    </xf>
    <xf numFmtId="0" fontId="1" fillId="0" borderId="72" xfId="0" applyFont="1" applyBorder="1" applyAlignment="1">
      <alignment horizontal="center" vertical="center" wrapText="1"/>
    </xf>
    <xf numFmtId="0" fontId="1" fillId="0" borderId="72" xfId="0" applyFont="1" applyBorder="1" applyAlignment="1">
      <alignment wrapText="1"/>
    </xf>
    <xf numFmtId="0" fontId="3" fillId="12" borderId="21" xfId="0" applyFont="1" applyFill="1" applyBorder="1" applyAlignment="1">
      <alignment horizontal="center" vertical="center" wrapText="1"/>
    </xf>
    <xf numFmtId="0" fontId="3" fillId="13" borderId="24"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3" fillId="14" borderId="25" xfId="0" applyFont="1" applyFill="1" applyBorder="1" applyAlignment="1">
      <alignment horizontal="center" vertical="center" wrapText="1"/>
    </xf>
    <xf numFmtId="0" fontId="7" fillId="11" borderId="44" xfId="0" applyFont="1" applyFill="1" applyBorder="1" applyAlignment="1">
      <alignment vertical="center" wrapText="1"/>
    </xf>
    <xf numFmtId="0" fontId="7" fillId="11" borderId="45" xfId="0" applyFont="1" applyFill="1" applyBorder="1" applyAlignment="1">
      <alignment vertical="center" wrapText="1"/>
    </xf>
    <xf numFmtId="0" fontId="6" fillId="11" borderId="79" xfId="0" applyFont="1" applyFill="1" applyBorder="1" applyAlignment="1">
      <alignment horizontal="center" vertical="center" wrapText="1"/>
    </xf>
    <xf numFmtId="0" fontId="1" fillId="0" borderId="80" xfId="0" applyFont="1" applyBorder="1" applyAlignment="1">
      <alignment horizontal="center" vertical="center" wrapText="1"/>
    </xf>
    <xf numFmtId="0" fontId="2" fillId="26" borderId="3" xfId="0" applyFont="1" applyFill="1" applyBorder="1" applyAlignment="1">
      <alignment vertical="center"/>
    </xf>
    <xf numFmtId="0" fontId="2" fillId="26" borderId="52" xfId="0" applyFont="1" applyFill="1" applyBorder="1" applyAlignment="1">
      <alignment horizontal="center"/>
    </xf>
    <xf numFmtId="164" fontId="2" fillId="26" borderId="4" xfId="0" applyNumberFormat="1" applyFont="1" applyFill="1" applyBorder="1" applyAlignment="1">
      <alignment horizontal="center" vertical="center"/>
    </xf>
    <xf numFmtId="165" fontId="2" fillId="26" borderId="6" xfId="0" applyNumberFormat="1" applyFont="1" applyFill="1" applyBorder="1" applyAlignment="1">
      <alignment horizontal="center" vertical="center"/>
    </xf>
    <xf numFmtId="0" fontId="2" fillId="26" borderId="0" xfId="0" applyFont="1" applyFill="1" applyAlignment="1">
      <alignment horizontal="center" vertical="center"/>
    </xf>
    <xf numFmtId="0" fontId="2" fillId="26" borderId="54" xfId="0" applyFont="1" applyFill="1" applyBorder="1" applyAlignment="1">
      <alignment horizontal="center" vertical="center"/>
    </xf>
    <xf numFmtId="0" fontId="0" fillId="26" borderId="0" xfId="0" applyFill="1"/>
    <xf numFmtId="165" fontId="2" fillId="26" borderId="54" xfId="0" applyNumberFormat="1" applyFont="1" applyFill="1" applyBorder="1" applyAlignment="1">
      <alignment horizontal="center" vertical="center"/>
    </xf>
    <xf numFmtId="0" fontId="2" fillId="26" borderId="1" xfId="0" applyFont="1" applyFill="1" applyBorder="1" applyAlignment="1">
      <alignment vertical="center"/>
    </xf>
    <xf numFmtId="0" fontId="2" fillId="26" borderId="35" xfId="0" applyFont="1" applyFill="1" applyBorder="1" applyAlignment="1">
      <alignment horizontal="center"/>
    </xf>
    <xf numFmtId="0" fontId="2" fillId="26" borderId="4" xfId="0" applyFont="1" applyFill="1" applyBorder="1" applyAlignment="1">
      <alignment horizontal="center" vertical="center"/>
    </xf>
    <xf numFmtId="0" fontId="2" fillId="26" borderId="12" xfId="0" applyFont="1" applyFill="1" applyBorder="1" applyAlignment="1">
      <alignment horizontal="center" vertical="center"/>
    </xf>
    <xf numFmtId="165" fontId="2" fillId="26" borderId="0" xfId="0" applyNumberFormat="1" applyFont="1" applyFill="1" applyAlignment="1">
      <alignment horizontal="center" vertical="center"/>
    </xf>
    <xf numFmtId="164" fontId="2" fillId="26" borderId="0" xfId="0" applyNumberFormat="1" applyFont="1" applyFill="1" applyAlignment="1">
      <alignment horizontal="center" vertical="center"/>
    </xf>
    <xf numFmtId="164" fontId="2" fillId="26" borderId="12" xfId="0" applyNumberFormat="1" applyFont="1" applyFill="1" applyBorder="1" applyAlignment="1">
      <alignment horizontal="center" vertical="center"/>
    </xf>
    <xf numFmtId="0" fontId="2" fillId="26" borderId="38" xfId="0" applyFont="1" applyFill="1" applyBorder="1" applyAlignment="1">
      <alignment horizontal="center"/>
    </xf>
    <xf numFmtId="165" fontId="2" fillId="26" borderId="12" xfId="0" applyNumberFormat="1" applyFont="1" applyFill="1" applyBorder="1" applyAlignment="1">
      <alignment horizontal="center" vertical="center"/>
    </xf>
    <xf numFmtId="2" fontId="2" fillId="26" borderId="4" xfId="0" applyNumberFormat="1" applyFont="1" applyFill="1" applyBorder="1" applyAlignment="1">
      <alignment horizontal="center" vertical="center"/>
    </xf>
    <xf numFmtId="167" fontId="13" fillId="26" borderId="98" xfId="0" applyNumberFormat="1" applyFont="1" applyFill="1" applyBorder="1" applyAlignment="1">
      <alignment horizontal="center" vertical="center"/>
    </xf>
    <xf numFmtId="167" fontId="13" fillId="26" borderId="54" xfId="0" applyNumberFormat="1" applyFont="1" applyFill="1" applyBorder="1" applyAlignment="1">
      <alignment horizontal="center" vertical="center"/>
    </xf>
  </cellXfs>
  <cellStyles count="1">
    <cellStyle name="Normal" xfId="0" builtinId="0"/>
  </cellStyles>
  <dxfs count="695">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94"/>
  <sheetViews>
    <sheetView showGridLines="0" topLeftCell="A18" zoomScale="221" workbookViewId="0">
      <selection activeCell="A24" sqref="A24"/>
    </sheetView>
  </sheetViews>
  <sheetFormatPr baseColWidth="10" defaultColWidth="10.83203125" defaultRowHeight="15" x14ac:dyDescent="0.2"/>
  <cols>
    <col min="1" max="1" width="30.6640625" customWidth="1"/>
  </cols>
  <sheetData>
    <row r="1" spans="1:2" x14ac:dyDescent="0.2">
      <c r="A1" s="36" t="s">
        <v>184</v>
      </c>
      <c r="B1" s="36"/>
    </row>
    <row r="2" spans="1:2" x14ac:dyDescent="0.2">
      <c r="A2" s="36" t="s">
        <v>185</v>
      </c>
      <c r="B2" s="36" t="s">
        <v>186</v>
      </c>
    </row>
    <row r="3" spans="1:2" x14ac:dyDescent="0.2">
      <c r="A3" s="36" t="s">
        <v>187</v>
      </c>
      <c r="B3" s="36"/>
    </row>
    <row r="4" spans="1:2" x14ac:dyDescent="0.2">
      <c r="A4" s="160" t="str">
        <f>HYPERLINK("http://oe.cd/disclaimer", "Disclaimer: http://oe.cd/disclaimer")</f>
        <v>Disclaimer: http://oe.cd/disclaimer</v>
      </c>
      <c r="B4" s="36"/>
    </row>
    <row r="5" spans="1:2" x14ac:dyDescent="0.2">
      <c r="A5" s="36"/>
      <c r="B5" s="36"/>
    </row>
    <row r="6" spans="1:2" x14ac:dyDescent="0.2">
      <c r="A6" s="46" t="s">
        <v>188</v>
      </c>
      <c r="B6" s="46" t="s">
        <v>189</v>
      </c>
    </row>
    <row r="7" spans="1:2" x14ac:dyDescent="0.2">
      <c r="A7" s="46"/>
      <c r="B7" s="46"/>
    </row>
    <row r="8" spans="1:2" x14ac:dyDescent="0.2">
      <c r="A8" s="46" t="s">
        <v>190</v>
      </c>
      <c r="B8" s="46" t="s">
        <v>191</v>
      </c>
    </row>
    <row r="9" spans="1:2" x14ac:dyDescent="0.2">
      <c r="A9" s="159" t="s">
        <v>192</v>
      </c>
      <c r="B9" s="159"/>
    </row>
    <row r="10" spans="1:2" x14ac:dyDescent="0.2">
      <c r="A10" s="36"/>
      <c r="B10" s="36"/>
    </row>
    <row r="11" spans="1:2" x14ac:dyDescent="0.2">
      <c r="A11" s="161" t="str">
        <f>HYPERLINK("#'BMUL.UND.TQ74'!A1", "BMUL.UND.TQ74")</f>
        <v>BMUL.UND.TQ74</v>
      </c>
      <c r="B11" s="36" t="s">
        <v>193</v>
      </c>
    </row>
    <row r="12" spans="1:2" x14ac:dyDescent="0.2">
      <c r="A12" s="161" t="str">
        <f>HYPERLINK("#'BIN.TR3.TQ74_u30'!A1", "BIN.TR3.TQ74_u30")</f>
        <v>BIN.TR3.TQ74_u30</v>
      </c>
      <c r="B12" s="36" t="s">
        <v>195</v>
      </c>
    </row>
    <row r="13" spans="1:2" x14ac:dyDescent="0.2">
      <c r="A13" s="161" t="str">
        <f>HYPERLINK("#'BIN.TR3.TQ74_3049'!A1", "BIN.TR3.TQ74_3049")</f>
        <v>BIN.TR3.TQ74_3049</v>
      </c>
      <c r="B13" s="36" t="s">
        <v>197</v>
      </c>
    </row>
    <row r="14" spans="1:2" x14ac:dyDescent="0.2">
      <c r="A14" s="161" t="str">
        <f>HYPERLINK("#'BIN.TR3.TQ74_u50'!A1", "BIN.TR3.TQ74_u50")</f>
        <v>BIN.TR3.TQ74_u50</v>
      </c>
      <c r="B14" s="36" t="s">
        <v>199</v>
      </c>
    </row>
    <row r="15" spans="1:2" x14ac:dyDescent="0.2">
      <c r="A15" s="161" t="str">
        <f>HYPERLINK("#'BMUL.UND.TQ75'!A1", "BMUL.UND.TQ75")</f>
        <v>BMUL.UND.TQ75</v>
      </c>
      <c r="B15" s="36" t="s">
        <v>200</v>
      </c>
    </row>
    <row r="16" spans="1:2" x14ac:dyDescent="0.2">
      <c r="A16" s="161" t="str">
        <f>HYPERLINK("#'BIN.TCH.TQ74'!A1", "BIN.TCH.TQ74")</f>
        <v>BIN.TCH.TQ74</v>
      </c>
      <c r="B16" s="36" t="s">
        <v>202</v>
      </c>
    </row>
    <row r="17" spans="1:2" x14ac:dyDescent="0.2">
      <c r="A17" s="161" t="str">
        <f>HYPERLINK("#'BIN.SCH.TQ74'!A1", "BIN.SCH.TQ74")</f>
        <v>BIN.SCH.TQ74</v>
      </c>
      <c r="B17" s="36" t="s">
        <v>204</v>
      </c>
    </row>
    <row r="18" spans="1:2" x14ac:dyDescent="0.2">
      <c r="A18" s="161" t="str">
        <f>HYPERLINK("#'LOG.TQ74.TQ78j'!A1", "LOG.TQ74.TQ78j")</f>
        <v>LOG.TQ74.TQ78j</v>
      </c>
      <c r="B18" s="36" t="s">
        <v>206</v>
      </c>
    </row>
    <row r="19" spans="1:2" x14ac:dyDescent="0.2">
      <c r="A19" s="161" t="str">
        <f>HYPERLINK("#'LOG.TQ74.TQ76a_TQ78j'!A1", "LOG.TQ74.TQ76a_TQ78j")</f>
        <v>LOG.TQ74.TQ76a_TQ78j</v>
      </c>
      <c r="B19" s="36" t="s">
        <v>208</v>
      </c>
    </row>
    <row r="20" spans="1:2" x14ac:dyDescent="0.2">
      <c r="A20" s="161" t="str">
        <f>HYPERLINK("#'BIN.UND.TQ74_SELF'!A1", "BIN.UND.TQ74_SELF")</f>
        <v>BIN.UND.TQ74_SELF</v>
      </c>
      <c r="B20" s="36" t="s">
        <v>209</v>
      </c>
    </row>
    <row r="21" spans="1:2" x14ac:dyDescent="0.2">
      <c r="A21" s="161" t="str">
        <f>HYPERLINK("#'BIN.UND.TQ74_FULFIL'!A1", "BIN.UND.TQ74_FULFIL")</f>
        <v>BIN.UND.TQ74_FULFIL</v>
      </c>
      <c r="B21" s="36" t="s">
        <v>210</v>
      </c>
    </row>
    <row r="22" spans="1:2" x14ac:dyDescent="0.2">
      <c r="A22" s="161" t="str">
        <f>HYPERLINK("#'LOGMUL.TQ74.TQ77'!A1", "LOGMUL.TQ74.TQ77")</f>
        <v>LOGMUL.TQ74.TQ77</v>
      </c>
      <c r="B22" s="36" t="s">
        <v>212</v>
      </c>
    </row>
    <row r="23" spans="1:2" x14ac:dyDescent="0.2">
      <c r="A23" s="161" t="str">
        <f>HYPERLINK("#'BMUL.TGND.TQ73'!A1", "BMUL.TGND.TQ73")</f>
        <v>BMUL.TGND.TQ73</v>
      </c>
      <c r="B23" s="36" t="s">
        <v>214</v>
      </c>
    </row>
    <row r="24" spans="1:2" x14ac:dyDescent="0.2">
      <c r="A24" s="161" t="str">
        <f>HYPERLINK("#'BMUL.TAGE.TQ73'!A1", "BMUL.TAGE.TQ73")</f>
        <v>BMUL.TAGE.TQ73</v>
      </c>
      <c r="B24" s="36" t="s">
        <v>216</v>
      </c>
    </row>
    <row r="25" spans="1:2" x14ac:dyDescent="0.2">
      <c r="A25" s="161" t="str">
        <f>HYPERLINK("#'BMUL.UND.TQ73_2NDCAR'!A1", "BMUL.UND.TQ73_2NDCAR")</f>
        <v>BMUL.UND.TQ73_2NDCAR</v>
      </c>
      <c r="B25" s="36" t="s">
        <v>217</v>
      </c>
    </row>
    <row r="26" spans="1:2" x14ac:dyDescent="0.2">
      <c r="A26" s="161" t="str">
        <f>HYPERLINK("#'BIN.SCH.TQ73f'!A1", "BIN.SCH.TQ73f")</f>
        <v>BIN.SCH.TQ73f</v>
      </c>
      <c r="B26" s="36" t="s">
        <v>219</v>
      </c>
    </row>
    <row r="27" spans="1:2" x14ac:dyDescent="0.2">
      <c r="A27" s="161" t="str">
        <f>HYPERLINK("#'LOG.TQ74.TQS73'!A1", "LOG.TQ74.TQS73")</f>
        <v>LOG.TQ74.TQS73</v>
      </c>
      <c r="B27" s="36" t="s">
        <v>221</v>
      </c>
    </row>
    <row r="28" spans="1:2" x14ac:dyDescent="0.2">
      <c r="A28" s="161" t="str">
        <f>HYPERLINK("#'BIN.UND.TQ74_MOPU'!A1", "BIN.UND.TQ74_MOPU")</f>
        <v>BIN.UND.TQ74_MOPU</v>
      </c>
      <c r="B28" s="36" t="s">
        <v>222</v>
      </c>
    </row>
    <row r="29" spans="1:2" x14ac:dyDescent="0.2">
      <c r="A29" s="161" t="str">
        <f>HYPERLINK("#'BIN.UND.TQ74_MOSU'!A1", "BIN.UND.TQ74_MOSU")</f>
        <v>BIN.UND.TQ74_MOSU</v>
      </c>
      <c r="B29" s="36" t="s">
        <v>223</v>
      </c>
    </row>
    <row r="30" spans="1:2" x14ac:dyDescent="0.2">
      <c r="A30" s="161" t="str">
        <f>HYPERLINK("#'BMUL.TGND.TQ80'!A1", "BMUL.TGND.TQ80")</f>
        <v>BMUL.TGND.TQ80</v>
      </c>
      <c r="B30" s="36" t="s">
        <v>225</v>
      </c>
    </row>
    <row r="31" spans="1:2" x14ac:dyDescent="0.2">
      <c r="A31" s="161" t="str">
        <f>HYPERLINK("#'BMUL.TAGE.TQ80'!A1", "BMUL.TAGE.TQ80")</f>
        <v>BMUL.TAGE.TQ80</v>
      </c>
      <c r="B31" s="36" t="s">
        <v>227</v>
      </c>
    </row>
    <row r="32" spans="1:2" x14ac:dyDescent="0.2">
      <c r="A32" s="161" t="str">
        <f>HYPERLINK("#'LOG.TQ74.TQS80'!A1", "LOG.TQ74.TQS80")</f>
        <v>LOG.TQ74.TQS80</v>
      </c>
      <c r="B32" s="36" t="s">
        <v>229</v>
      </c>
    </row>
    <row r="33" spans="1:2" x14ac:dyDescent="0.2">
      <c r="A33" s="161" t="str">
        <f>HYPERLINK("#'BIN.UND.TQ74_JOYTCH'!A1", "BIN.UND.TQ74_JOYTCH")</f>
        <v>BIN.UND.TQ74_JOYTCH</v>
      </c>
      <c r="B33" s="36" t="s">
        <v>230</v>
      </c>
    </row>
    <row r="34" spans="1:2" x14ac:dyDescent="0.2">
      <c r="A34" s="161" t="str">
        <f>HYPERLINK("#'BMUL.NO.TQ78h_TQ79eg'!A1", "BMUL.NO.TQ78h_TQ79eg")</f>
        <v>BMUL.NO.TQ78h_TQ79eg</v>
      </c>
      <c r="B34" s="36" t="s">
        <v>232</v>
      </c>
    </row>
    <row r="35" spans="1:2" x14ac:dyDescent="0.2">
      <c r="A35" s="161" t="str">
        <f>HYPERLINK("#'LOG.TQ79e.TQ79a'!A1", "LOG.TQ79e.TQ79a")</f>
        <v>LOG.TQ79e.TQ79a</v>
      </c>
      <c r="B35" s="36" t="s">
        <v>234</v>
      </c>
    </row>
    <row r="36" spans="1:2" x14ac:dyDescent="0.2">
      <c r="A36" s="161" t="str">
        <f>HYPERLINK("#'BMUL.TR3.TQ79eg'!A1", "BMUL.TR3.TQ79eg")</f>
        <v>BMUL.TR3.TQ79eg</v>
      </c>
      <c r="B36" s="36" t="s">
        <v>236</v>
      </c>
    </row>
    <row r="37" spans="1:2" x14ac:dyDescent="0.2">
      <c r="A37" s="161" t="str">
        <f>HYPERLINK("#'LOG.TQ74.TQ79e'!A1", "LOG.TQ74.TQ79e")</f>
        <v>LOG.TQ74.TQ79e</v>
      </c>
      <c r="B37" s="36" t="s">
        <v>238</v>
      </c>
    </row>
    <row r="38" spans="1:2" x14ac:dyDescent="0.2">
      <c r="A38" s="161" t="str">
        <f>HYPERLINK("#'LOG.TQ74.TQ79g'!A1", "LOG.TQ74.TQ79g")</f>
        <v>LOG.TQ74.TQ79g</v>
      </c>
      <c r="B38" s="36" t="s">
        <v>240</v>
      </c>
    </row>
    <row r="39" spans="1:2" x14ac:dyDescent="0.2">
      <c r="A39" s="161" t="str">
        <f>HYPERLINK("#'BIN.TR2.TQ78h'!A1", "BIN.TR2.TQ78h")</f>
        <v>BIN.TR2.TQ78h</v>
      </c>
      <c r="B39" s="36" t="s">
        <v>242</v>
      </c>
    </row>
    <row r="40" spans="1:2" x14ac:dyDescent="0.2">
      <c r="A40" s="161" t="str">
        <f>HYPERLINK("#'LOG.TQ74.TQ78h'!A1", "LOG.TQ74.TQ78h")</f>
        <v>LOG.TQ74.TQ78h</v>
      </c>
      <c r="B40" s="36" t="s">
        <v>244</v>
      </c>
    </row>
    <row r="41" spans="1:2" x14ac:dyDescent="0.2">
      <c r="A41" s="161" t="str">
        <f>HYPERLINK("#'BIN.TGND.TQ08'!A1", "BIN.TGND.TQ08")</f>
        <v>BIN.TGND.TQ08</v>
      </c>
      <c r="B41" s="36" t="s">
        <v>246</v>
      </c>
    </row>
    <row r="42" spans="1:2" x14ac:dyDescent="0.2">
      <c r="A42" s="161" t="str">
        <f>HYPERLINK("#'BIN.TR3.TQ08'!A1", "BIN.TR3.TQ08")</f>
        <v>BIN.TR3.TQ08</v>
      </c>
      <c r="B42" s="36" t="s">
        <v>248</v>
      </c>
    </row>
    <row r="43" spans="1:2" x14ac:dyDescent="0.2">
      <c r="A43" s="161" t="str">
        <f>HYPERLINK("#'BIN.TCH.TQ08'!A1", "BIN.TCH.TQ08")</f>
        <v>BIN.TCH.TQ08</v>
      </c>
      <c r="B43" s="36" t="s">
        <v>250</v>
      </c>
    </row>
    <row r="44" spans="1:2" x14ac:dyDescent="0.2">
      <c r="A44" s="161" t="str">
        <f>HYPERLINK("#'LOG.TQ74.TQ08'!A1", "LOG.TQ74.TQ08")</f>
        <v>LOG.TQ74.TQ08</v>
      </c>
      <c r="B44" s="36" t="s">
        <v>252</v>
      </c>
    </row>
    <row r="45" spans="1:2" x14ac:dyDescent="0.2">
      <c r="A45" s="161" t="str">
        <f>HYPERLINK("#'BMUL.NO.TQ09'!A1", "BMUL.NO.TQ09")</f>
        <v>BMUL.NO.TQ09</v>
      </c>
      <c r="B45" s="36" t="s">
        <v>254</v>
      </c>
    </row>
    <row r="46" spans="1:2" x14ac:dyDescent="0.2">
      <c r="A46" s="161" t="str">
        <f>HYPERLINK("#'BMUL.TR1.TQ09'!A1", "BMUL.TR1.TQ09")</f>
        <v>BMUL.TR1.TQ09</v>
      </c>
      <c r="B46" s="36" t="s">
        <v>256</v>
      </c>
    </row>
    <row r="47" spans="1:2" x14ac:dyDescent="0.2">
      <c r="A47" s="161" t="str">
        <f>HYPERLINK("#'BIN.TCH.TQ09'!A1", "BIN.TCH.TQ09")</f>
        <v>BIN.TCH.TQ09</v>
      </c>
      <c r="B47" s="36" t="s">
        <v>258</v>
      </c>
    </row>
    <row r="48" spans="1:2" x14ac:dyDescent="0.2">
      <c r="A48" s="161" t="str">
        <f>HYPERLINK("#'BIN.TRTAGE.TQ09'!A1", "BIN.TRTAGE.TQ09")</f>
        <v>BIN.TRTAGE.TQ09</v>
      </c>
      <c r="B48" s="36" t="s">
        <v>260</v>
      </c>
    </row>
    <row r="49" spans="1:2" x14ac:dyDescent="0.2">
      <c r="A49" s="161" t="str">
        <f>HYPERLINK("#'BIN.TRTEXP.TQ09'!A1", "BIN.TRTEXP.TQ09")</f>
        <v>BIN.TRTEXP.TQ09</v>
      </c>
      <c r="B49" s="36" t="s">
        <v>262</v>
      </c>
    </row>
    <row r="50" spans="1:2" x14ac:dyDescent="0.2">
      <c r="A50" s="161" t="str">
        <f>HYPERLINK("#'BIN.SCH.TQ09'!A1", "BIN.SCH.TQ09")</f>
        <v>BIN.SCH.TQ09</v>
      </c>
      <c r="B50" s="36" t="s">
        <v>264</v>
      </c>
    </row>
    <row r="51" spans="1:2" x14ac:dyDescent="0.2">
      <c r="A51" s="161" t="str">
        <f>HYPERLINK("#'BIN.UND.TQ09'!A1", "BIN.UND.TQ09")</f>
        <v>BIN.UND.TQ09</v>
      </c>
      <c r="B51" s="36" t="s">
        <v>265</v>
      </c>
    </row>
    <row r="52" spans="1:2" x14ac:dyDescent="0.2">
      <c r="A52" s="161" t="str">
        <f>HYPERLINK("#'LOG.TQ74.TQ09'!A1", "LOG.TQ74.TQ09")</f>
        <v>LOG.TQ74.TQ09</v>
      </c>
      <c r="B52" s="36" t="s">
        <v>267</v>
      </c>
    </row>
    <row r="53" spans="1:2" x14ac:dyDescent="0.2">
      <c r="A53" s="161" t="str">
        <f>HYPERLINK("#'BMUL.NO.TQ12'!A1", "BMUL.NO.TQ12")</f>
        <v>BMUL.NO.TQ12</v>
      </c>
      <c r="B53" s="36" t="s">
        <v>269</v>
      </c>
    </row>
    <row r="54" spans="1:2" x14ac:dyDescent="0.2">
      <c r="A54" s="161" t="str">
        <f>HYPERLINK("#'BIN.UND.TQ12_T4TNSCH'!A1", "BIN.UND.TQ12_T4TNSCH")</f>
        <v>BIN.UND.TQ12_T4TNSCH</v>
      </c>
      <c r="B54" s="36" t="s">
        <v>270</v>
      </c>
    </row>
    <row r="55" spans="1:2" x14ac:dyDescent="0.2">
      <c r="A55" s="161" t="str">
        <f>HYPERLINK("#'BMUL.TR3.TQ12'!A1", "BMUL.TR3.TQ12")</f>
        <v>BMUL.TR3.TQ12</v>
      </c>
      <c r="B55" s="36" t="s">
        <v>272</v>
      </c>
    </row>
    <row r="56" spans="1:2" x14ac:dyDescent="0.2">
      <c r="A56" s="161" t="str">
        <f>HYPERLINK("#'BIN.TR3.TQ12'!A1", "BIN.TR3.TQ12")</f>
        <v>BIN.TR3.TQ12</v>
      </c>
      <c r="B56" s="36" t="s">
        <v>274</v>
      </c>
    </row>
    <row r="57" spans="1:2" x14ac:dyDescent="0.2">
      <c r="A57" s="161" t="str">
        <f>HYPERLINK("#'BIN.TCH.TQ12'!A1", "BIN.TCH.TQ12")</f>
        <v>BIN.TCH.TQ12</v>
      </c>
      <c r="B57" s="36" t="s">
        <v>276</v>
      </c>
    </row>
    <row r="58" spans="1:2" x14ac:dyDescent="0.2">
      <c r="A58" s="161" t="str">
        <f>HYPERLINK("#'BIN.TRTGND.TQ12'!A1", "BIN.TRTGND.TQ12")</f>
        <v>BIN.TRTGND.TQ12</v>
      </c>
      <c r="B58" s="36" t="s">
        <v>278</v>
      </c>
    </row>
    <row r="59" spans="1:2" x14ac:dyDescent="0.2">
      <c r="A59" s="161" t="str">
        <f>HYPERLINK("#'BIN.TRTAGE.TQ12'!A1", "BIN.TRTAGE.TQ12")</f>
        <v>BIN.TRTAGE.TQ12</v>
      </c>
      <c r="B59" s="36" t="s">
        <v>280</v>
      </c>
    </row>
    <row r="60" spans="1:2" x14ac:dyDescent="0.2">
      <c r="A60" s="161" t="str">
        <f>HYPERLINK("#'BIN.UND.TQ12'!A1", "BIN.UND.TQ12")</f>
        <v>BIN.UND.TQ12</v>
      </c>
      <c r="B60" s="36" t="s">
        <v>281</v>
      </c>
    </row>
    <row r="61" spans="1:2" x14ac:dyDescent="0.2">
      <c r="A61" s="161" t="str">
        <f>HYPERLINK("#'LOG.TQ74.TQ12'!A1", "LOG.TQ74.TQ12")</f>
        <v>LOG.TQ74.TQ12</v>
      </c>
      <c r="B61" s="36" t="s">
        <v>283</v>
      </c>
    </row>
    <row r="62" spans="1:2" x14ac:dyDescent="0.2">
      <c r="A62" s="161" t="str">
        <f>HYPERLINK("#'BIN.TCH.TQ79b'!A1", "BIN.TCH.TQ79b")</f>
        <v>BIN.TCH.TQ79b</v>
      </c>
      <c r="B62" s="36" t="s">
        <v>285</v>
      </c>
    </row>
    <row r="63" spans="1:2" x14ac:dyDescent="0.2">
      <c r="A63" s="161" t="str">
        <f>HYPERLINK("#'BIN.TCH.TQ79b_FT'!A1", "BIN.TCH.TQ79b_FT")</f>
        <v>BIN.TCH.TQ79b_FT</v>
      </c>
      <c r="B63" s="36" t="s">
        <v>287</v>
      </c>
    </row>
    <row r="64" spans="1:2" x14ac:dyDescent="0.2">
      <c r="A64" s="161" t="str">
        <f>HYPERLINK("#'BIN.TR3.TQ79b'!A1", "BIN.TR3.TQ79b")</f>
        <v>BIN.TR3.TQ79b</v>
      </c>
      <c r="B64" s="36" t="s">
        <v>289</v>
      </c>
    </row>
    <row r="65" spans="1:2" x14ac:dyDescent="0.2">
      <c r="A65" s="161" t="str">
        <f>HYPERLINK("#'BIN.UND.TQ79b_TQ09'!A1", "BIN.UND.TQ79b_TQ09")</f>
        <v>BIN.UND.TQ79b_TQ09</v>
      </c>
      <c r="B65" s="36" t="s">
        <v>290</v>
      </c>
    </row>
    <row r="66" spans="1:2" x14ac:dyDescent="0.2">
      <c r="A66" s="161" t="str">
        <f>HYPERLINK("#'BIN.UND.TQ79b_TQ12'!A1", "BIN.UND.TQ79b_TQ12")</f>
        <v>BIN.UND.TQ79b_TQ12</v>
      </c>
      <c r="B66" s="36" t="s">
        <v>291</v>
      </c>
    </row>
    <row r="67" spans="1:2" x14ac:dyDescent="0.2">
      <c r="A67" s="161" t="str">
        <f>HYPERLINK("#'LOG.TQ79b.TQ01'!A1", "LOG.TQ79b.TQ01")</f>
        <v>LOG.TQ79b.TQ01</v>
      </c>
      <c r="B67" s="36" t="s">
        <v>293</v>
      </c>
    </row>
    <row r="68" spans="1:2" x14ac:dyDescent="0.2">
      <c r="A68" s="161" t="str">
        <f>HYPERLINK("#'LOG.TQ79b.TQ09'!A1", "LOG.TQ79b.TQ09")</f>
        <v>LOG.TQ79b.TQ09</v>
      </c>
      <c r="B68" s="36" t="s">
        <v>295</v>
      </c>
    </row>
    <row r="69" spans="1:2" x14ac:dyDescent="0.2">
      <c r="A69" s="161" t="str">
        <f>HYPERLINK("#'LOG.TQ79b.TQ12'!A1", "LOG.TQ79b.TQ12")</f>
        <v>LOG.TQ79b.TQ12</v>
      </c>
      <c r="B69" s="36" t="s">
        <v>297</v>
      </c>
    </row>
    <row r="70" spans="1:2" x14ac:dyDescent="0.2">
      <c r="A70" s="161" t="str">
        <f>HYPERLINK("#'OLS.TQS78.TQ79b'!A1", "OLS.TQS78.TQ79b")</f>
        <v>OLS.TQS78.TQ79b</v>
      </c>
      <c r="B70" s="36" t="s">
        <v>299</v>
      </c>
    </row>
    <row r="71" spans="1:2" x14ac:dyDescent="0.2">
      <c r="A71" s="161" t="str">
        <f>HYPERLINK("#'LOG.TQ74.TQ79b'!A1", "LOG.TQ74.TQ79b")</f>
        <v>LOG.TQ74.TQ79b</v>
      </c>
      <c r="B71" s="36" t="s">
        <v>301</v>
      </c>
    </row>
    <row r="72" spans="1:2" x14ac:dyDescent="0.2">
      <c r="A72" s="161" t="str">
        <f>HYPERLINK("#'CON.UND.EAG_SALARY'!A1", "CON.UND.EAG_SALARY")</f>
        <v>CON.UND.EAG_SALARY</v>
      </c>
      <c r="B72" s="36" t="s">
        <v>302</v>
      </c>
    </row>
    <row r="73" spans="1:2" x14ac:dyDescent="0.2">
      <c r="A73" s="161" t="str">
        <f>HYPERLINK("#'BIN.TCH.TQ79a'!A1", "BIN.TCH.TQ79a")</f>
        <v>BIN.TCH.TQ79a</v>
      </c>
      <c r="B73" s="36" t="s">
        <v>304</v>
      </c>
    </row>
    <row r="74" spans="1:2" x14ac:dyDescent="0.2">
      <c r="A74" s="161" t="str">
        <f>HYPERLINK("#'BIN.TCH.TQ79a_FT'!A1", "BIN.TCH.TQ79a_FT")</f>
        <v>BIN.TCH.TQ79a_FT</v>
      </c>
      <c r="B74" s="36" t="s">
        <v>306</v>
      </c>
    </row>
    <row r="75" spans="1:2" x14ac:dyDescent="0.2">
      <c r="A75" s="161" t="str">
        <f>HYPERLINK("#'BIN.TCH.TQ79a_FT_Pub'!A1", "BIN.TCH.TQ79a_FT_Pub")</f>
        <v>BIN.TCH.TQ79a_FT_Pub</v>
      </c>
      <c r="B75" s="36" t="s">
        <v>308</v>
      </c>
    </row>
    <row r="76" spans="1:2" x14ac:dyDescent="0.2">
      <c r="A76" s="161" t="str">
        <f>HYPERLINK("#'LOG.TQ79a.TQ01'!A1", "LOG.TQ79a.TQ01")</f>
        <v>LOG.TQ79a.TQ01</v>
      </c>
      <c r="B76" s="36" t="s">
        <v>310</v>
      </c>
    </row>
    <row r="77" spans="1:2" x14ac:dyDescent="0.2">
      <c r="A77" s="161" t="str">
        <f>HYPERLINK("#'BIN.TR3.TQ79a'!A1", "BIN.TR3.TQ79a")</f>
        <v>BIN.TR3.TQ79a</v>
      </c>
      <c r="B77" s="36" t="s">
        <v>312</v>
      </c>
    </row>
    <row r="78" spans="1:2" x14ac:dyDescent="0.2">
      <c r="A78" s="161" t="str">
        <f>HYPERLINK("#'OLS.TQS78.TQ79a'!A1", "OLS.TQS78.TQ79a")</f>
        <v>OLS.TQS78.TQ79a</v>
      </c>
      <c r="B78" s="36" t="s">
        <v>314</v>
      </c>
    </row>
    <row r="79" spans="1:2" x14ac:dyDescent="0.2">
      <c r="A79" s="161" t="str">
        <f>HYPERLINK("#'CON.DESC.TQS78_Pub'!A1", "CON.DESC.TQS78_Pub")</f>
        <v>CON.DESC.TQS78_Pub</v>
      </c>
      <c r="B79" s="36" t="s">
        <v>316</v>
      </c>
    </row>
    <row r="80" spans="1:2" x14ac:dyDescent="0.2">
      <c r="A80" s="161" t="str">
        <f>HYPERLINK("#'LOG.TQ74.TQ79a'!A1", "LOG.TQ74.TQ79a")</f>
        <v>LOG.TQ74.TQ79a</v>
      </c>
      <c r="B80" s="36" t="s">
        <v>318</v>
      </c>
    </row>
    <row r="81" spans="1:2" x14ac:dyDescent="0.2">
      <c r="A81" s="161" t="str">
        <f>HYPERLINK("#'BIN.SCH.TQ79b'!A1", "BIN.SCH.TQ79b")</f>
        <v>BIN.SCH.TQ79b</v>
      </c>
      <c r="B81" s="36" t="s">
        <v>320</v>
      </c>
    </row>
    <row r="82" spans="1:2" x14ac:dyDescent="0.2">
      <c r="A82" s="161" t="str">
        <f>HYPERLINK("#'BIN.TRSLOC.TQ79b'!A1", "BIN.TRSLOC.TQ79b")</f>
        <v>BIN.TRSLOC.TQ79b</v>
      </c>
      <c r="B82" s="36" t="s">
        <v>322</v>
      </c>
    </row>
    <row r="83" spans="1:2" x14ac:dyDescent="0.2">
      <c r="A83" s="161" t="str">
        <f>HYPERLINK("#'BIN.TRSTYP.TQ79b'!A1", "BIN.TRSTYP.TQ79b")</f>
        <v>BIN.TRSTYP.TQ79b</v>
      </c>
      <c r="B83" s="36" t="s">
        <v>324</v>
      </c>
    </row>
    <row r="84" spans="1:2" x14ac:dyDescent="0.2">
      <c r="A84" s="161" t="str">
        <f>HYPERLINK("#'BIN.TRSSOC.TQ79b'!A1", "BIN.TRSSOC.TQ79b")</f>
        <v>BIN.TRSSOC.TQ79b</v>
      </c>
      <c r="B84" s="36" t="s">
        <v>326</v>
      </c>
    </row>
    <row r="85" spans="1:2" x14ac:dyDescent="0.2">
      <c r="A85" s="161" t="str">
        <f>HYPERLINK("#'BIN.SCH.TQ79a'!A1", "BIN.SCH.TQ79a")</f>
        <v>BIN.SCH.TQ79a</v>
      </c>
      <c r="B85" s="36" t="s">
        <v>328</v>
      </c>
    </row>
    <row r="86" spans="1:2" x14ac:dyDescent="0.2">
      <c r="A86" s="161" t="str">
        <f>HYPERLINK("#'BIN.TRSLOC.TQ79a'!A1", "BIN.TRSLOC.TQ79a")</f>
        <v>BIN.TRSLOC.TQ79a</v>
      </c>
      <c r="B86" s="36" t="s">
        <v>330</v>
      </c>
    </row>
    <row r="87" spans="1:2" x14ac:dyDescent="0.2">
      <c r="A87" s="161" t="str">
        <f>HYPERLINK("#'BIN.TRSTYP.TQ79a'!A1", "BIN.TRSTYP.TQ79a")</f>
        <v>BIN.TRSTYP.TQ79a</v>
      </c>
      <c r="B87" s="36" t="s">
        <v>332</v>
      </c>
    </row>
    <row r="88" spans="1:2" x14ac:dyDescent="0.2">
      <c r="A88" s="161" t="str">
        <f>HYPERLINK("#'BIN.TRSSOC.TQ79a'!A1", "BIN.TRSSOC.TQ79a")</f>
        <v>BIN.TRSSOC.TQ79a</v>
      </c>
      <c r="B88" s="36" t="s">
        <v>334</v>
      </c>
    </row>
    <row r="89" spans="1:2" x14ac:dyDescent="0.2">
      <c r="A89" s="36" t="s">
        <v>335</v>
      </c>
      <c r="B89" s="36"/>
    </row>
    <row r="90" spans="1:2" x14ac:dyDescent="0.2">
      <c r="A90" s="36" t="s">
        <v>336</v>
      </c>
      <c r="B90" s="36"/>
    </row>
    <row r="91" spans="1:2" x14ac:dyDescent="0.2">
      <c r="A91" s="36" t="s">
        <v>337</v>
      </c>
      <c r="B91" s="36"/>
    </row>
    <row r="92" spans="1:2" x14ac:dyDescent="0.2">
      <c r="A92" s="36" t="s">
        <v>338</v>
      </c>
      <c r="B92" s="36"/>
    </row>
    <row r="93" spans="1:2" x14ac:dyDescent="0.2">
      <c r="A93" s="36" t="s">
        <v>339</v>
      </c>
      <c r="B93" s="36"/>
    </row>
    <row r="94" spans="1:2" x14ac:dyDescent="0.2">
      <c r="A94" s="36" t="s">
        <v>340</v>
      </c>
      <c r="B94" s="36"/>
    </row>
  </sheetData>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207</v>
      </c>
    </row>
    <row r="2" spans="1:14" x14ac:dyDescent="0.2">
      <c r="A2" s="46" t="s">
        <v>208</v>
      </c>
    </row>
    <row r="3" spans="1:14" x14ac:dyDescent="0.2">
      <c r="A3" s="58" t="s">
        <v>441</v>
      </c>
    </row>
    <row r="4" spans="1:14" x14ac:dyDescent="0.2">
      <c r="A4" s="161" t="str">
        <f>HYPERLINK("#'TOC'!A1", "Back to TOC")</f>
        <v>Back to TOC</v>
      </c>
    </row>
    <row r="7" spans="1:14" ht="30" customHeight="1" x14ac:dyDescent="0.2">
      <c r="B7" s="235" t="s">
        <v>342</v>
      </c>
      <c r="C7" s="238" t="s">
        <v>479</v>
      </c>
      <c r="D7" s="238"/>
      <c r="E7" s="238"/>
      <c r="F7" s="238"/>
      <c r="G7" s="238" t="s">
        <v>479</v>
      </c>
      <c r="H7" s="238"/>
      <c r="I7" s="238"/>
      <c r="J7" s="238"/>
      <c r="K7" s="238" t="s">
        <v>479</v>
      </c>
      <c r="L7" s="238"/>
      <c r="M7" s="238"/>
      <c r="N7" s="239"/>
    </row>
    <row r="8" spans="1:14" ht="60" customHeight="1" x14ac:dyDescent="0.2">
      <c r="B8" s="236"/>
      <c r="C8" s="240" t="s">
        <v>478</v>
      </c>
      <c r="D8" s="240"/>
      <c r="E8" s="240" t="s">
        <v>477</v>
      </c>
      <c r="F8" s="240"/>
      <c r="G8" s="240" t="s">
        <v>478</v>
      </c>
      <c r="H8" s="240"/>
      <c r="I8" s="240" t="s">
        <v>477</v>
      </c>
      <c r="J8" s="240"/>
      <c r="K8" s="240" t="s">
        <v>478</v>
      </c>
      <c r="L8" s="240"/>
      <c r="M8" s="240" t="s">
        <v>477</v>
      </c>
      <c r="N8" s="242"/>
    </row>
    <row r="9" spans="1:14" ht="30" customHeight="1" x14ac:dyDescent="0.2">
      <c r="B9" s="236"/>
      <c r="C9" s="241" t="s">
        <v>480</v>
      </c>
      <c r="D9" s="241"/>
      <c r="E9" s="241"/>
      <c r="F9" s="241"/>
      <c r="G9" s="241" t="s">
        <v>481</v>
      </c>
      <c r="H9" s="241"/>
      <c r="I9" s="241"/>
      <c r="J9" s="241"/>
      <c r="K9" s="241" t="s">
        <v>482</v>
      </c>
      <c r="L9" s="241"/>
      <c r="M9" s="241"/>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866</v>
      </c>
      <c r="D11" s="199" t="s">
        <v>867</v>
      </c>
      <c r="E11" s="198" t="s">
        <v>860</v>
      </c>
      <c r="F11" s="199" t="s">
        <v>861</v>
      </c>
      <c r="G11" s="198" t="s">
        <v>868</v>
      </c>
      <c r="H11" s="199" t="s">
        <v>869</v>
      </c>
      <c r="I11" s="198" t="s">
        <v>862</v>
      </c>
      <c r="J11" s="199" t="s">
        <v>863</v>
      </c>
      <c r="K11" s="198" t="s">
        <v>870</v>
      </c>
      <c r="L11" s="199" t="s">
        <v>871</v>
      </c>
      <c r="M11" s="198" t="s">
        <v>864</v>
      </c>
      <c r="N11" s="208" t="s">
        <v>865</v>
      </c>
    </row>
    <row r="12" spans="1:14" ht="13" customHeight="1" x14ac:dyDescent="0.2">
      <c r="A12" s="82" t="s">
        <v>422</v>
      </c>
      <c r="B12" s="110">
        <v>2</v>
      </c>
      <c r="C12" s="186">
        <v>5.51388356889957</v>
      </c>
      <c r="D12" s="191">
        <v>1.9490525032903501</v>
      </c>
      <c r="E12" s="186">
        <v>0.23409927953336301</v>
      </c>
      <c r="F12" s="191">
        <v>9.5250431483363596E-2</v>
      </c>
      <c r="G12" s="186">
        <v>5.3664818228611102</v>
      </c>
      <c r="H12" s="191">
        <v>2.0914892407447399</v>
      </c>
      <c r="I12" s="186">
        <v>0.17659256023286199</v>
      </c>
      <c r="J12" s="191">
        <v>8.6799646647572906E-2</v>
      </c>
      <c r="K12" s="186">
        <v>6.2446197718252003</v>
      </c>
      <c r="L12" s="191">
        <v>2.5470943967010999</v>
      </c>
      <c r="M12" s="186">
        <v>0.19177933278225801</v>
      </c>
      <c r="N12" s="202">
        <v>9.0928029789983197E-2</v>
      </c>
    </row>
    <row r="13" spans="1:14" ht="13" customHeight="1" x14ac:dyDescent="0.2">
      <c r="A13" s="82" t="s">
        <v>350</v>
      </c>
      <c r="B13" s="110">
        <v>2</v>
      </c>
      <c r="C13" s="186">
        <v>1.9767404215276201</v>
      </c>
      <c r="D13" s="191">
        <v>0.43922286351749201</v>
      </c>
      <c r="E13" s="186">
        <v>0.149451020044512</v>
      </c>
      <c r="F13" s="191">
        <v>3.2774056621349197E-2</v>
      </c>
      <c r="G13" s="186">
        <v>2.0219375927712702</v>
      </c>
      <c r="H13" s="191">
        <v>0.43465060027997598</v>
      </c>
      <c r="I13" s="186">
        <v>0.148257853202614</v>
      </c>
      <c r="J13" s="191">
        <v>3.26347635983118E-2</v>
      </c>
      <c r="K13" s="186">
        <v>2.1026311394431998</v>
      </c>
      <c r="L13" s="191">
        <v>0.46002799736633199</v>
      </c>
      <c r="M13" s="186">
        <v>0.135834647677434</v>
      </c>
      <c r="N13" s="202">
        <v>3.14854678423745E-2</v>
      </c>
    </row>
    <row r="14" spans="1:14" ht="13" customHeight="1" x14ac:dyDescent="0.2">
      <c r="A14" s="82" t="s">
        <v>351</v>
      </c>
      <c r="B14" s="110">
        <v>2</v>
      </c>
      <c r="C14" s="186">
        <v>1.7349699673557799</v>
      </c>
      <c r="D14" s="191">
        <v>0.32656742365594998</v>
      </c>
      <c r="E14" s="186">
        <v>0.103522201961794</v>
      </c>
      <c r="F14" s="191">
        <v>2.2056425765609101E-2</v>
      </c>
      <c r="G14" s="186">
        <v>1.83884811941604</v>
      </c>
      <c r="H14" s="191">
        <v>0.36452783118385002</v>
      </c>
      <c r="I14" s="186">
        <v>0.10462251943277601</v>
      </c>
      <c r="J14" s="191">
        <v>2.2871074016500698E-2</v>
      </c>
      <c r="K14" s="186">
        <v>1.7750221791792899</v>
      </c>
      <c r="L14" s="191">
        <v>0.39628035258675098</v>
      </c>
      <c r="M14" s="186">
        <v>0.112060090676055</v>
      </c>
      <c r="N14" s="202">
        <v>2.4600613855742599E-2</v>
      </c>
    </row>
    <row r="15" spans="1:14" ht="13" customHeight="1" x14ac:dyDescent="0.2">
      <c r="A15" s="82" t="s">
        <v>423</v>
      </c>
      <c r="B15" s="110">
        <v>2</v>
      </c>
      <c r="C15" s="186">
        <v>3.2752523380708101</v>
      </c>
      <c r="D15" s="191">
        <v>1.02754863271647</v>
      </c>
      <c r="E15" s="186">
        <v>0.43321588231088498</v>
      </c>
      <c r="F15" s="191">
        <v>0.12869032113102399</v>
      </c>
      <c r="G15" s="186">
        <v>5.4328971859779598</v>
      </c>
      <c r="H15" s="191">
        <v>2.17100159340304</v>
      </c>
      <c r="I15" s="186">
        <v>0.45064799759171098</v>
      </c>
      <c r="J15" s="191">
        <v>0.17101156702158801</v>
      </c>
      <c r="K15" s="186">
        <v>5.5118382749639201</v>
      </c>
      <c r="L15" s="191">
        <v>2.2427038502436498</v>
      </c>
      <c r="M15" s="186">
        <v>0.43769523873993699</v>
      </c>
      <c r="N15" s="202">
        <v>0.168197028358017</v>
      </c>
    </row>
    <row r="16" spans="1:14" ht="13" customHeight="1" x14ac:dyDescent="0.2">
      <c r="A16" s="82" t="s">
        <v>424</v>
      </c>
      <c r="B16" s="110">
        <v>2</v>
      </c>
      <c r="C16" s="186">
        <v>2.5206436193714601</v>
      </c>
      <c r="D16" s="191">
        <v>0.47927647596941497</v>
      </c>
      <c r="E16" s="186">
        <v>0.20874848270277099</v>
      </c>
      <c r="F16" s="191">
        <v>6.5024250618433796E-2</v>
      </c>
      <c r="G16" s="186">
        <v>2.3142618702091799</v>
      </c>
      <c r="H16" s="191">
        <v>0.450895612225644</v>
      </c>
      <c r="I16" s="186">
        <v>0.20048610192559199</v>
      </c>
      <c r="J16" s="191">
        <v>6.03122135478351E-2</v>
      </c>
      <c r="K16" s="186">
        <v>2.3257040124321899</v>
      </c>
      <c r="L16" s="191">
        <v>0.45666839278314802</v>
      </c>
      <c r="M16" s="186">
        <v>0.17722960835256901</v>
      </c>
      <c r="N16" s="202">
        <v>4.8398579332025599E-2</v>
      </c>
    </row>
    <row r="17" spans="1:14" ht="13" customHeight="1" x14ac:dyDescent="0.2">
      <c r="A17" s="82" t="s">
        <v>352</v>
      </c>
      <c r="B17" s="110">
        <v>2</v>
      </c>
      <c r="C17" s="186">
        <v>1.3979856364390799</v>
      </c>
      <c r="D17" s="191">
        <v>0.27133514766855499</v>
      </c>
      <c r="E17" s="186">
        <v>0.110077823644603</v>
      </c>
      <c r="F17" s="191">
        <v>2.3097639720686201E-2</v>
      </c>
      <c r="G17" s="186">
        <v>1.5928720997538199</v>
      </c>
      <c r="H17" s="191">
        <v>0.32070793666243103</v>
      </c>
      <c r="I17" s="186">
        <v>0.104220842472403</v>
      </c>
      <c r="J17" s="191">
        <v>2.3312992197115801E-2</v>
      </c>
      <c r="K17" s="186">
        <v>1.60219323402608</v>
      </c>
      <c r="L17" s="191">
        <v>0.31794146155118103</v>
      </c>
      <c r="M17" s="186">
        <v>0.101913328219706</v>
      </c>
      <c r="N17" s="202">
        <v>2.2715538673506602E-2</v>
      </c>
    </row>
    <row r="18" spans="1:14" ht="13" customHeight="1" x14ac:dyDescent="0.2">
      <c r="A18" s="111" t="s">
        <v>353</v>
      </c>
      <c r="B18" s="110">
        <v>2</v>
      </c>
      <c r="C18" s="186">
        <v>1.13428034702473</v>
      </c>
      <c r="D18" s="191">
        <v>0.32030581853050599</v>
      </c>
      <c r="E18" s="186">
        <v>8.9582686911703693E-2</v>
      </c>
      <c r="F18" s="191">
        <v>3.2565747036860902E-2</v>
      </c>
      <c r="G18" s="186">
        <v>1.4922486936087</v>
      </c>
      <c r="H18" s="191">
        <v>0.42679240865288498</v>
      </c>
      <c r="I18" s="186">
        <v>8.7628357972786494E-2</v>
      </c>
      <c r="J18" s="191">
        <v>3.4170140529743397E-2</v>
      </c>
      <c r="K18" s="186">
        <v>1.4699216971520499</v>
      </c>
      <c r="L18" s="191">
        <v>0.41623091116044197</v>
      </c>
      <c r="M18" s="186">
        <v>8.1901142238200497E-2</v>
      </c>
      <c r="N18" s="202">
        <v>3.12318257935538E-2</v>
      </c>
    </row>
    <row r="19" spans="1:14" ht="13" customHeight="1" x14ac:dyDescent="0.2">
      <c r="A19" s="111" t="s">
        <v>354</v>
      </c>
      <c r="B19" s="110">
        <v>2</v>
      </c>
      <c r="C19" s="186">
        <v>2.2345930630247102</v>
      </c>
      <c r="D19" s="191">
        <v>0.60082499861456795</v>
      </c>
      <c r="E19" s="186">
        <v>0.15828841014418699</v>
      </c>
      <c r="F19" s="191">
        <v>4.18217196985744E-2</v>
      </c>
      <c r="G19" s="186">
        <v>2.2693822296400801</v>
      </c>
      <c r="H19" s="191">
        <v>0.63518200239146605</v>
      </c>
      <c r="I19" s="186">
        <v>0.15446307899509701</v>
      </c>
      <c r="J19" s="191">
        <v>4.3111096966769E-2</v>
      </c>
      <c r="K19" s="186">
        <v>2.4575178079669699</v>
      </c>
      <c r="L19" s="191">
        <v>0.75897960572524903</v>
      </c>
      <c r="M19" s="186">
        <v>0.12823836362628899</v>
      </c>
      <c r="N19" s="202">
        <v>3.5575398304427699E-2</v>
      </c>
    </row>
    <row r="20" spans="1:14" ht="13" customHeight="1" x14ac:dyDescent="0.2">
      <c r="A20" s="82" t="s">
        <v>355</v>
      </c>
      <c r="B20" s="110">
        <v>2</v>
      </c>
      <c r="C20" s="186">
        <v>2.3011030970495301</v>
      </c>
      <c r="D20" s="191">
        <v>0.56950624518590198</v>
      </c>
      <c r="E20" s="186">
        <v>0.17714281865422299</v>
      </c>
      <c r="F20" s="191">
        <v>4.8396608107048801E-2</v>
      </c>
      <c r="G20" s="186">
        <v>2.1890791317543599</v>
      </c>
      <c r="H20" s="191">
        <v>0.54174992271768496</v>
      </c>
      <c r="I20" s="186">
        <v>0.176077621647589</v>
      </c>
      <c r="J20" s="191">
        <v>4.8944116176030499E-2</v>
      </c>
      <c r="K20" s="186">
        <v>2.273573006001</v>
      </c>
      <c r="L20" s="191">
        <v>0.55021901785175897</v>
      </c>
      <c r="M20" s="186">
        <v>0.153441918168777</v>
      </c>
      <c r="N20" s="202">
        <v>4.34104186894195E-2</v>
      </c>
    </row>
    <row r="21" spans="1:14" ht="13" customHeight="1" x14ac:dyDescent="0.2">
      <c r="A21" s="82" t="s">
        <v>356</v>
      </c>
      <c r="B21" s="110">
        <v>2</v>
      </c>
      <c r="C21" s="186">
        <v>3.8291880484483598</v>
      </c>
      <c r="D21" s="191">
        <v>1.0587120720692</v>
      </c>
      <c r="E21" s="186">
        <v>0.231574085466387</v>
      </c>
      <c r="F21" s="191">
        <v>0.106821714821629</v>
      </c>
      <c r="G21" s="186">
        <v>3.38992203454313</v>
      </c>
      <c r="H21" s="191">
        <v>1.0556908154322999</v>
      </c>
      <c r="I21" s="186">
        <v>0.19811255759004501</v>
      </c>
      <c r="J21" s="191">
        <v>9.9353797353725501E-2</v>
      </c>
      <c r="K21" s="186">
        <v>3.5439490817924302</v>
      </c>
      <c r="L21" s="191">
        <v>1.0481762512471899</v>
      </c>
      <c r="M21" s="186">
        <v>0.18850871383025999</v>
      </c>
      <c r="N21" s="202">
        <v>9.7464572411234796E-2</v>
      </c>
    </row>
    <row r="22" spans="1:14" ht="13" customHeight="1" x14ac:dyDescent="0.2">
      <c r="A22" s="82" t="s">
        <v>357</v>
      </c>
      <c r="B22" s="110">
        <v>2</v>
      </c>
      <c r="C22" s="186">
        <v>1.4010738705050301</v>
      </c>
      <c r="D22" s="191">
        <v>0.35119303197294</v>
      </c>
      <c r="E22" s="186">
        <v>0.176644183004285</v>
      </c>
      <c r="F22" s="191">
        <v>7.3325310154367801E-2</v>
      </c>
      <c r="G22" s="186">
        <v>1.4096365581527099</v>
      </c>
      <c r="H22" s="191">
        <v>0.36224439674109399</v>
      </c>
      <c r="I22" s="186">
        <v>0.14402545355238999</v>
      </c>
      <c r="J22" s="191">
        <v>6.1334190963666803E-2</v>
      </c>
      <c r="K22" s="186">
        <v>1.4743046311947701</v>
      </c>
      <c r="L22" s="191">
        <v>0.41194933914023502</v>
      </c>
      <c r="M22" s="186">
        <v>0.13116474661913</v>
      </c>
      <c r="N22" s="202">
        <v>5.8853428932120699E-2</v>
      </c>
    </row>
    <row r="23" spans="1:14" ht="13" customHeight="1" x14ac:dyDescent="0.2">
      <c r="A23" s="82" t="s">
        <v>358</v>
      </c>
      <c r="B23" s="110">
        <v>2</v>
      </c>
      <c r="C23" s="186">
        <v>1.5208043113546801</v>
      </c>
      <c r="D23" s="191">
        <v>0.82599074315991705</v>
      </c>
      <c r="E23" s="186">
        <v>0.42202236341232802</v>
      </c>
      <c r="F23" s="191">
        <v>0.266935063600442</v>
      </c>
      <c r="G23" s="186">
        <v>1.87872011241012</v>
      </c>
      <c r="H23" s="191">
        <v>1.0393271726069</v>
      </c>
      <c r="I23" s="186">
        <v>0.35867990899041402</v>
      </c>
      <c r="J23" s="191">
        <v>0.25948232384334802</v>
      </c>
      <c r="K23" s="186">
        <v>1.56845887019908</v>
      </c>
      <c r="L23" s="191">
        <v>0.83517123550767403</v>
      </c>
      <c r="M23" s="186">
        <v>0.31824782515915401</v>
      </c>
      <c r="N23" s="202">
        <v>0.30563317313537203</v>
      </c>
    </row>
    <row r="24" spans="1:14" ht="13" customHeight="1" x14ac:dyDescent="0.2">
      <c r="A24" s="82" t="s">
        <v>425</v>
      </c>
      <c r="B24" s="110">
        <v>2</v>
      </c>
      <c r="C24" s="186">
        <v>2.3122986680888098</v>
      </c>
      <c r="D24" s="191">
        <v>0.44157170901349801</v>
      </c>
      <c r="E24" s="186">
        <v>0.27851520595176199</v>
      </c>
      <c r="F24" s="191">
        <v>9.6180290126029994E-2</v>
      </c>
      <c r="G24" s="186">
        <v>2.2300106033411602</v>
      </c>
      <c r="H24" s="191">
        <v>0.41604532063469102</v>
      </c>
      <c r="I24" s="186">
        <v>0.28846651013802699</v>
      </c>
      <c r="J24" s="191">
        <v>0.100071412073576</v>
      </c>
      <c r="K24" s="186">
        <v>2.3019714047731998</v>
      </c>
      <c r="L24" s="191">
        <v>0.43815486971022899</v>
      </c>
      <c r="M24" s="186">
        <v>0.29649065455267098</v>
      </c>
      <c r="N24" s="202">
        <v>0.106849898219225</v>
      </c>
    </row>
    <row r="25" spans="1:14" ht="13" customHeight="1" x14ac:dyDescent="0.2">
      <c r="A25" s="82" t="s">
        <v>359</v>
      </c>
      <c r="B25" s="110">
        <v>2</v>
      </c>
      <c r="C25" s="186">
        <v>2.03872045869503</v>
      </c>
      <c r="D25" s="191">
        <v>0.37900665552744101</v>
      </c>
      <c r="E25" s="186">
        <v>0.11500919637271501</v>
      </c>
      <c r="F25" s="191">
        <v>2.11881274041088E-2</v>
      </c>
      <c r="G25" s="186">
        <v>2.1376926763948401</v>
      </c>
      <c r="H25" s="191">
        <v>0.40602622182145198</v>
      </c>
      <c r="I25" s="186">
        <v>0.114368913807</v>
      </c>
      <c r="J25" s="191">
        <v>2.13027719361886E-2</v>
      </c>
      <c r="K25" s="186">
        <v>2.0707007142659801</v>
      </c>
      <c r="L25" s="191">
        <v>0.40259055982304198</v>
      </c>
      <c r="M25" s="186">
        <v>0.11262997499083199</v>
      </c>
      <c r="N25" s="202">
        <v>2.1557328924220302E-2</v>
      </c>
    </row>
    <row r="26" spans="1:14" ht="13" customHeight="1" x14ac:dyDescent="0.2">
      <c r="A26" s="82" t="s">
        <v>360</v>
      </c>
      <c r="B26" s="110">
        <v>2</v>
      </c>
      <c r="C26" s="186">
        <v>0.93418442129982804</v>
      </c>
      <c r="D26" s="191">
        <v>0.377155622679195</v>
      </c>
      <c r="E26" s="186">
        <v>0.14270638208737499</v>
      </c>
      <c r="F26" s="191">
        <v>8.28792638710215E-2</v>
      </c>
      <c r="G26" s="186">
        <v>1.3544412457061099</v>
      </c>
      <c r="H26" s="191">
        <v>0.60416229540761202</v>
      </c>
      <c r="I26" s="186">
        <v>0.17256645756130301</v>
      </c>
      <c r="J26" s="191">
        <v>0.10275095293177799</v>
      </c>
      <c r="K26" s="186">
        <v>1.1908798085200201</v>
      </c>
      <c r="L26" s="191">
        <v>0.56117732593318803</v>
      </c>
      <c r="M26" s="186">
        <v>0.16557625501057499</v>
      </c>
      <c r="N26" s="202">
        <v>0.10564701239245</v>
      </c>
    </row>
    <row r="27" spans="1:14" ht="13" customHeight="1" x14ac:dyDescent="0.2">
      <c r="A27" s="82" t="s">
        <v>361</v>
      </c>
      <c r="B27" s="110">
        <v>2</v>
      </c>
      <c r="C27" s="186">
        <v>1.64842293108423</v>
      </c>
      <c r="D27" s="191">
        <v>0.290395946410686</v>
      </c>
      <c r="E27" s="186">
        <v>0.195115947102739</v>
      </c>
      <c r="F27" s="191">
        <v>3.5481010989226097E-2</v>
      </c>
      <c r="G27" s="186">
        <v>1.7631917706256599</v>
      </c>
      <c r="H27" s="191">
        <v>0.30008243643295801</v>
      </c>
      <c r="I27" s="186">
        <v>0.197925936298079</v>
      </c>
      <c r="J27" s="191">
        <v>3.4816983614897698E-2</v>
      </c>
      <c r="K27" s="186">
        <v>1.76677568997498</v>
      </c>
      <c r="L27" s="191">
        <v>0.297028500519679</v>
      </c>
      <c r="M27" s="186">
        <v>0.19293348628503801</v>
      </c>
      <c r="N27" s="202">
        <v>3.37009962279523E-2</v>
      </c>
    </row>
    <row r="28" spans="1:14" ht="13" customHeight="1" x14ac:dyDescent="0.2">
      <c r="A28" s="82" t="s">
        <v>362</v>
      </c>
      <c r="B28" s="110">
        <v>2</v>
      </c>
      <c r="C28" s="186">
        <v>2.22254957103421</v>
      </c>
      <c r="D28" s="191">
        <v>0.51141215969387799</v>
      </c>
      <c r="E28" s="186">
        <v>0.22914325374907499</v>
      </c>
      <c r="F28" s="191">
        <v>7.17034054820547E-2</v>
      </c>
      <c r="G28" s="186">
        <v>2.2574049012469102</v>
      </c>
      <c r="H28" s="191">
        <v>0.52619216117909395</v>
      </c>
      <c r="I28" s="186">
        <v>0.232857100765124</v>
      </c>
      <c r="J28" s="191">
        <v>7.44038932971232E-2</v>
      </c>
      <c r="K28" s="186">
        <v>2.2624038158015698</v>
      </c>
      <c r="L28" s="191">
        <v>0.525150497084928</v>
      </c>
      <c r="M28" s="186">
        <v>0.24173424342477901</v>
      </c>
      <c r="N28" s="202">
        <v>7.6881734875378999E-2</v>
      </c>
    </row>
    <row r="29" spans="1:14" ht="13" customHeight="1" x14ac:dyDescent="0.2">
      <c r="A29" s="82" t="s">
        <v>363</v>
      </c>
      <c r="B29" s="110">
        <v>2</v>
      </c>
      <c r="C29" s="186">
        <v>1.41850921463609</v>
      </c>
      <c r="D29" s="191">
        <v>0.21797871989227199</v>
      </c>
      <c r="E29" s="186">
        <v>0.177703181979352</v>
      </c>
      <c r="F29" s="191">
        <v>4.9473474003495103E-2</v>
      </c>
      <c r="G29" s="186">
        <v>1.3644997774937999</v>
      </c>
      <c r="H29" s="191">
        <v>0.20785042443203899</v>
      </c>
      <c r="I29" s="186">
        <v>0.17234958187872601</v>
      </c>
      <c r="J29" s="191">
        <v>5.0115876371817497E-2</v>
      </c>
      <c r="K29" s="186">
        <v>1.39011737339679</v>
      </c>
      <c r="L29" s="191">
        <v>0.217136138698237</v>
      </c>
      <c r="M29" s="186">
        <v>0.15898996794558001</v>
      </c>
      <c r="N29" s="202">
        <v>4.9023047964983198E-2</v>
      </c>
    </row>
    <row r="30" spans="1:14" ht="13" customHeight="1" x14ac:dyDescent="0.2">
      <c r="A30" s="82" t="s">
        <v>364</v>
      </c>
      <c r="B30" s="110">
        <v>2</v>
      </c>
      <c r="C30" s="186">
        <v>1.6951890669541301</v>
      </c>
      <c r="D30" s="191">
        <v>0.26492519774407902</v>
      </c>
      <c r="E30" s="186">
        <v>0.15845807193088099</v>
      </c>
      <c r="F30" s="191">
        <v>2.7281001514520599E-2</v>
      </c>
      <c r="G30" s="186">
        <v>1.8515336319312501</v>
      </c>
      <c r="H30" s="191">
        <v>0.297324071400904</v>
      </c>
      <c r="I30" s="186">
        <v>0.151153443834396</v>
      </c>
      <c r="J30" s="191">
        <v>2.6753520072048599E-2</v>
      </c>
      <c r="K30" s="186">
        <v>1.8444069383442701</v>
      </c>
      <c r="L30" s="191">
        <v>0.29783282051504301</v>
      </c>
      <c r="M30" s="186">
        <v>0.15008087413714999</v>
      </c>
      <c r="N30" s="202">
        <v>2.6337858698197599E-2</v>
      </c>
    </row>
    <row r="31" spans="1:14" ht="13" customHeight="1" x14ac:dyDescent="0.2">
      <c r="A31" s="82" t="s">
        <v>365</v>
      </c>
      <c r="B31" s="110">
        <v>2</v>
      </c>
      <c r="C31" s="186">
        <v>1.2158375024386801</v>
      </c>
      <c r="D31" s="191">
        <v>0.31538647866008501</v>
      </c>
      <c r="E31" s="186">
        <v>0.200263699152083</v>
      </c>
      <c r="F31" s="191">
        <v>4.12357151815511E-2</v>
      </c>
      <c r="G31" s="186">
        <v>1.37196301848447</v>
      </c>
      <c r="H31" s="191">
        <v>0.36310903054552301</v>
      </c>
      <c r="I31" s="186">
        <v>0.20781869352846</v>
      </c>
      <c r="J31" s="191">
        <v>4.4910583081080299E-2</v>
      </c>
      <c r="K31" s="186">
        <v>1.35271081433823</v>
      </c>
      <c r="L31" s="191">
        <v>0.36794325013520501</v>
      </c>
      <c r="M31" s="186">
        <v>0.20041991809770199</v>
      </c>
      <c r="N31" s="202">
        <v>4.51080966822133E-2</v>
      </c>
    </row>
    <row r="32" spans="1:14" ht="13" customHeight="1" x14ac:dyDescent="0.2">
      <c r="A32" s="82" t="s">
        <v>366</v>
      </c>
      <c r="B32" s="110">
        <v>2</v>
      </c>
      <c r="C32" s="186">
        <v>1.29567068834883</v>
      </c>
      <c r="D32" s="191">
        <v>0.19986644572557699</v>
      </c>
      <c r="E32" s="186">
        <v>0.249511949639414</v>
      </c>
      <c r="F32" s="191">
        <v>4.9516161184930199E-2</v>
      </c>
      <c r="G32" s="186">
        <v>1.3930465898425901</v>
      </c>
      <c r="H32" s="191">
        <v>0.23370554281914199</v>
      </c>
      <c r="I32" s="186">
        <v>0.238175075446283</v>
      </c>
      <c r="J32" s="191">
        <v>4.9751710798568098E-2</v>
      </c>
      <c r="K32" s="186">
        <v>1.3902418710204001</v>
      </c>
      <c r="L32" s="191">
        <v>0.23036228453048399</v>
      </c>
      <c r="M32" s="186">
        <v>0.23310069480492199</v>
      </c>
      <c r="N32" s="202">
        <v>4.9013344686098498E-2</v>
      </c>
    </row>
    <row r="33" spans="1:14" ht="13" customHeight="1" x14ac:dyDescent="0.2">
      <c r="A33" s="82" t="s">
        <v>367</v>
      </c>
      <c r="B33" s="110">
        <v>2</v>
      </c>
      <c r="C33" s="186">
        <v>2.1117844818275699</v>
      </c>
      <c r="D33" s="191">
        <v>0.52486397031578502</v>
      </c>
      <c r="E33" s="186">
        <v>0.16220730075272599</v>
      </c>
      <c r="F33" s="191">
        <v>6.7545776022114701E-2</v>
      </c>
      <c r="G33" s="186">
        <v>2.0535115267776201</v>
      </c>
      <c r="H33" s="191">
        <v>0.50711292078599302</v>
      </c>
      <c r="I33" s="186">
        <v>0.138945144196788</v>
      </c>
      <c r="J33" s="191">
        <v>6.3683927041031999E-2</v>
      </c>
      <c r="K33" s="186">
        <v>2.2380983258606699</v>
      </c>
      <c r="L33" s="191">
        <v>0.58640151008831098</v>
      </c>
      <c r="M33" s="186">
        <v>0.13305702453819299</v>
      </c>
      <c r="N33" s="202">
        <v>6.3551620370975503E-2</v>
      </c>
    </row>
    <row r="34" spans="1:14" ht="13" customHeight="1" x14ac:dyDescent="0.2">
      <c r="A34" s="82" t="s">
        <v>368</v>
      </c>
      <c r="B34" s="110">
        <v>2</v>
      </c>
      <c r="C34" s="186">
        <v>2.2264065992201001</v>
      </c>
      <c r="D34" s="191">
        <v>0.60200412300207296</v>
      </c>
      <c r="E34" s="186">
        <v>0.114564183199709</v>
      </c>
      <c r="F34" s="191">
        <v>4.4171515261209097E-2</v>
      </c>
      <c r="G34" s="186">
        <v>2.4604064214891199</v>
      </c>
      <c r="H34" s="191">
        <v>0.75405591855473797</v>
      </c>
      <c r="I34" s="186">
        <v>0.108807078533199</v>
      </c>
      <c r="J34" s="191">
        <v>4.3331597651103601E-2</v>
      </c>
      <c r="K34" s="186">
        <v>2.3995359796050701</v>
      </c>
      <c r="L34" s="191">
        <v>0.74022283013884405</v>
      </c>
      <c r="M34" s="186">
        <v>0.105246747897791</v>
      </c>
      <c r="N34" s="202">
        <v>4.4277933428515798E-2</v>
      </c>
    </row>
    <row r="35" spans="1:14" ht="13" customHeight="1" x14ac:dyDescent="0.2">
      <c r="A35" s="82" t="s">
        <v>369</v>
      </c>
      <c r="B35" s="110">
        <v>2</v>
      </c>
      <c r="C35" s="186">
        <v>1.6502886155213301</v>
      </c>
      <c r="D35" s="191">
        <v>0.44996612777852402</v>
      </c>
      <c r="E35" s="186">
        <v>0.17896977860420199</v>
      </c>
      <c r="F35" s="191">
        <v>6.5079833090279302E-2</v>
      </c>
      <c r="G35" s="186">
        <v>2.0911105630606599</v>
      </c>
      <c r="H35" s="191">
        <v>0.60151021947022099</v>
      </c>
      <c r="I35" s="186">
        <v>0.13802070882110001</v>
      </c>
      <c r="J35" s="191">
        <v>5.3762557800111598E-2</v>
      </c>
      <c r="K35" s="186">
        <v>2.1224530999567301</v>
      </c>
      <c r="L35" s="191">
        <v>0.60200952064621205</v>
      </c>
      <c r="M35" s="186">
        <v>0.13806190019526601</v>
      </c>
      <c r="N35" s="202">
        <v>5.45731723306003E-2</v>
      </c>
    </row>
    <row r="36" spans="1:14" ht="13" customHeight="1" x14ac:dyDescent="0.2">
      <c r="A36" s="82" t="s">
        <v>370</v>
      </c>
      <c r="B36" s="110">
        <v>2</v>
      </c>
      <c r="C36" s="186">
        <v>1.55185309830121</v>
      </c>
      <c r="D36" s="191">
        <v>0.43817611589129701</v>
      </c>
      <c r="E36" s="186">
        <v>0.28204121172049701</v>
      </c>
      <c r="F36" s="191">
        <v>8.1998750132359799E-2</v>
      </c>
      <c r="G36" s="186">
        <v>1.5875541699134601</v>
      </c>
      <c r="H36" s="191">
        <v>0.42133099887882602</v>
      </c>
      <c r="I36" s="186">
        <v>0.212482418578679</v>
      </c>
      <c r="J36" s="191">
        <v>5.86264345270072E-2</v>
      </c>
      <c r="K36" s="186">
        <v>1.55435714965413</v>
      </c>
      <c r="L36" s="191">
        <v>0.41785324381196998</v>
      </c>
      <c r="M36" s="186">
        <v>0.218834830361542</v>
      </c>
      <c r="N36" s="202">
        <v>6.1012190296088099E-2</v>
      </c>
    </row>
    <row r="37" spans="1:14" ht="13" customHeight="1" x14ac:dyDescent="0.2">
      <c r="A37" s="82" t="s">
        <v>371</v>
      </c>
      <c r="B37" s="110">
        <v>2</v>
      </c>
      <c r="C37" s="186">
        <v>3.8599866280578001</v>
      </c>
      <c r="D37" s="191">
        <v>0.898952632307915</v>
      </c>
      <c r="E37" s="186">
        <v>0.31710256339972498</v>
      </c>
      <c r="F37" s="191">
        <v>7.2970794800106903E-2</v>
      </c>
      <c r="G37" s="186">
        <v>4.8680024747821404</v>
      </c>
      <c r="H37" s="191">
        <v>1.27889649773599</v>
      </c>
      <c r="I37" s="186">
        <v>0.30803085235949901</v>
      </c>
      <c r="J37" s="191">
        <v>7.6390962557213005E-2</v>
      </c>
      <c r="K37" s="186">
        <v>4.6542198828456103</v>
      </c>
      <c r="L37" s="191">
        <v>1.2342878199738201</v>
      </c>
      <c r="M37" s="186">
        <v>0.31103222903101202</v>
      </c>
      <c r="N37" s="202">
        <v>7.6603806274319702E-2</v>
      </c>
    </row>
    <row r="38" spans="1:14" ht="13" customHeight="1" x14ac:dyDescent="0.2">
      <c r="A38" s="82" t="s">
        <v>372</v>
      </c>
      <c r="B38" s="110">
        <v>2</v>
      </c>
      <c r="C38" s="186">
        <v>1.3183619493097001</v>
      </c>
      <c r="D38" s="191">
        <v>0.406625646798906</v>
      </c>
      <c r="E38" s="186">
        <v>0.70810627805164505</v>
      </c>
      <c r="F38" s="191">
        <v>0.25349970198178501</v>
      </c>
      <c r="G38" s="186">
        <v>1.40680912454592</v>
      </c>
      <c r="H38" s="191">
        <v>0.44941746024835399</v>
      </c>
      <c r="I38" s="186">
        <v>0.69451520953200496</v>
      </c>
      <c r="J38" s="191">
        <v>0.25317971770490699</v>
      </c>
      <c r="K38" s="186">
        <v>1.4551981059883401</v>
      </c>
      <c r="L38" s="191">
        <v>0.47760205817240597</v>
      </c>
      <c r="M38" s="186">
        <v>0.71905658894459301</v>
      </c>
      <c r="N38" s="202">
        <v>0.27000289970700803</v>
      </c>
    </row>
    <row r="39" spans="1:14" ht="13" customHeight="1" x14ac:dyDescent="0.2">
      <c r="A39" s="82" t="s">
        <v>426</v>
      </c>
      <c r="B39" s="110">
        <v>2</v>
      </c>
      <c r="C39" s="186">
        <v>1.1908145032347599</v>
      </c>
      <c r="D39" s="191">
        <v>0.49900043521086401</v>
      </c>
      <c r="E39" s="186">
        <v>0.36339358855284398</v>
      </c>
      <c r="F39" s="191">
        <v>0.178040878236948</v>
      </c>
      <c r="G39" s="186">
        <v>1.26744887843252</v>
      </c>
      <c r="H39" s="191">
        <v>0.56559151673786201</v>
      </c>
      <c r="I39" s="186">
        <v>0.35165441567535</v>
      </c>
      <c r="J39" s="191">
        <v>0.19054141908441799</v>
      </c>
      <c r="K39" s="186">
        <v>1.13512951521846</v>
      </c>
      <c r="L39" s="191">
        <v>0.50217763950418404</v>
      </c>
      <c r="M39" s="186">
        <v>0.36197235062399202</v>
      </c>
      <c r="N39" s="202">
        <v>0.21214761920720199</v>
      </c>
    </row>
    <row r="40" spans="1:14" ht="13" customHeight="1" x14ac:dyDescent="0.2">
      <c r="A40" s="82" t="s">
        <v>373</v>
      </c>
      <c r="B40" s="110">
        <v>2</v>
      </c>
      <c r="C40" s="186">
        <v>3.2590572581108801</v>
      </c>
      <c r="D40" s="191">
        <v>0.56281052679995502</v>
      </c>
      <c r="E40" s="186">
        <v>0.28751135688087398</v>
      </c>
      <c r="F40" s="191">
        <v>7.0674463259205594E-2</v>
      </c>
      <c r="G40" s="186">
        <v>3.3638631243736401</v>
      </c>
      <c r="H40" s="191">
        <v>0.60747173454792203</v>
      </c>
      <c r="I40" s="186">
        <v>0.29262993159242501</v>
      </c>
      <c r="J40" s="191">
        <v>7.3650985182540096E-2</v>
      </c>
      <c r="K40" s="186">
        <v>3.3823571711751002</v>
      </c>
      <c r="L40" s="191">
        <v>0.58924900433721605</v>
      </c>
      <c r="M40" s="186">
        <v>0.29441208976221001</v>
      </c>
      <c r="N40" s="202">
        <v>7.4874641501675804E-2</v>
      </c>
    </row>
    <row r="41" spans="1:14" ht="13" customHeight="1" x14ac:dyDescent="0.2">
      <c r="A41" s="82" t="s">
        <v>374</v>
      </c>
      <c r="B41" s="110">
        <v>2</v>
      </c>
      <c r="C41" s="186">
        <v>1.5650955794164001</v>
      </c>
      <c r="D41" s="191">
        <v>0.24394508458074901</v>
      </c>
      <c r="E41" s="186">
        <v>0.23541597153465399</v>
      </c>
      <c r="F41" s="191">
        <v>3.5066223683195001E-2</v>
      </c>
      <c r="G41" s="186">
        <v>1.60602384207802</v>
      </c>
      <c r="H41" s="191">
        <v>0.26772288490262602</v>
      </c>
      <c r="I41" s="186">
        <v>0.23674732820567301</v>
      </c>
      <c r="J41" s="191">
        <v>3.5718253212257599E-2</v>
      </c>
      <c r="K41" s="186">
        <v>1.6346150642458801</v>
      </c>
      <c r="L41" s="191">
        <v>0.27729588232178898</v>
      </c>
      <c r="M41" s="186">
        <v>0.23436598397549699</v>
      </c>
      <c r="N41" s="202">
        <v>3.4764624212383598E-2</v>
      </c>
    </row>
    <row r="42" spans="1:14" ht="13" customHeight="1" x14ac:dyDescent="0.2">
      <c r="A42" s="82" t="s">
        <v>375</v>
      </c>
      <c r="B42" s="110">
        <v>2</v>
      </c>
      <c r="C42" s="186">
        <v>1.4855644801241701</v>
      </c>
      <c r="D42" s="191">
        <v>0.28242573351648897</v>
      </c>
      <c r="E42" s="186">
        <v>0.15771315193430899</v>
      </c>
      <c r="F42" s="191">
        <v>3.6686549112042402E-2</v>
      </c>
      <c r="G42" s="186">
        <v>1.5463274535328999</v>
      </c>
      <c r="H42" s="191">
        <v>0.29617492613771101</v>
      </c>
      <c r="I42" s="186">
        <v>0.16139809926593801</v>
      </c>
      <c r="J42" s="191">
        <v>3.7337869459356597E-2</v>
      </c>
      <c r="K42" s="186">
        <v>1.48247898694182</v>
      </c>
      <c r="L42" s="191">
        <v>0.28674618432353499</v>
      </c>
      <c r="M42" s="186">
        <v>0.15941814900548401</v>
      </c>
      <c r="N42" s="202">
        <v>3.6717597528876898E-2</v>
      </c>
    </row>
    <row r="43" spans="1:14" ht="13" customHeight="1" x14ac:dyDescent="0.2">
      <c r="A43" s="82" t="s">
        <v>427</v>
      </c>
      <c r="B43" s="110">
        <v>2</v>
      </c>
      <c r="C43" s="186">
        <v>2.2573902464731801</v>
      </c>
      <c r="D43" s="191">
        <v>0.83538963162735203</v>
      </c>
      <c r="E43" s="186">
        <v>0.23012761985415001</v>
      </c>
      <c r="F43" s="191">
        <v>8.0481388211063501E-2</v>
      </c>
      <c r="G43" s="186">
        <v>2.5417914799102799</v>
      </c>
      <c r="H43" s="191">
        <v>1.0359687771602699</v>
      </c>
      <c r="I43" s="186">
        <v>0.234958000135431</v>
      </c>
      <c r="J43" s="191">
        <v>8.9699345931349206E-2</v>
      </c>
      <c r="K43" s="186">
        <v>2.6510087894933401</v>
      </c>
      <c r="L43" s="191">
        <v>1.1124026390278701</v>
      </c>
      <c r="M43" s="186">
        <v>0.223104122711349</v>
      </c>
      <c r="N43" s="202">
        <v>8.62265483551726E-2</v>
      </c>
    </row>
    <row r="44" spans="1:14" ht="13" customHeight="1" x14ac:dyDescent="0.2">
      <c r="A44" s="82" t="s">
        <v>428</v>
      </c>
      <c r="B44" s="110">
        <v>2</v>
      </c>
      <c r="C44" s="186">
        <v>1.82753098418395</v>
      </c>
      <c r="D44" s="191">
        <v>0.47380321888575699</v>
      </c>
      <c r="E44" s="186">
        <v>0.210070192090068</v>
      </c>
      <c r="F44" s="191">
        <v>5.3977031862529203E-2</v>
      </c>
      <c r="G44" s="186">
        <v>2.3830441937370801</v>
      </c>
      <c r="H44" s="191">
        <v>0.67736743110619102</v>
      </c>
      <c r="I44" s="186">
        <v>0.15213053005683499</v>
      </c>
      <c r="J44" s="191">
        <v>4.3702791462168697E-2</v>
      </c>
      <c r="K44" s="186">
        <v>2.5102182123603098</v>
      </c>
      <c r="L44" s="191">
        <v>0.73220536278986703</v>
      </c>
      <c r="M44" s="186">
        <v>0.14026419087078701</v>
      </c>
      <c r="N44" s="202">
        <v>3.9436384183885599E-2</v>
      </c>
    </row>
    <row r="45" spans="1:14" ht="13" customHeight="1" x14ac:dyDescent="0.2">
      <c r="A45" s="82" t="s">
        <v>429</v>
      </c>
      <c r="B45" s="110">
        <v>2</v>
      </c>
      <c r="C45" s="186">
        <v>2.4915148057507199</v>
      </c>
      <c r="D45" s="191">
        <v>0.71271820175516398</v>
      </c>
      <c r="E45" s="186">
        <v>0.203658799381042</v>
      </c>
      <c r="F45" s="191">
        <v>5.64859908441065E-2</v>
      </c>
      <c r="G45" s="186">
        <v>3.3670152776589002</v>
      </c>
      <c r="H45" s="191">
        <v>1.05946398080356</v>
      </c>
      <c r="I45" s="186">
        <v>0.21135674920976</v>
      </c>
      <c r="J45" s="191">
        <v>6.3226215462986707E-2</v>
      </c>
      <c r="K45" s="186">
        <v>3.2009274286768798</v>
      </c>
      <c r="L45" s="191">
        <v>1.03804655431963</v>
      </c>
      <c r="M45" s="186">
        <v>0.21717298701684001</v>
      </c>
      <c r="N45" s="202">
        <v>6.7339890267459901E-2</v>
      </c>
    </row>
    <row r="46" spans="1:14" ht="13" customHeight="1" x14ac:dyDescent="0.2">
      <c r="A46" s="82" t="s">
        <v>430</v>
      </c>
      <c r="B46" s="110">
        <v>2</v>
      </c>
      <c r="C46" s="186">
        <v>2.5213833977381599</v>
      </c>
      <c r="D46" s="191">
        <v>0.48433741620605902</v>
      </c>
      <c r="E46" s="186">
        <v>0.204768327000942</v>
      </c>
      <c r="F46" s="191">
        <v>4.4575922314705398E-2</v>
      </c>
      <c r="G46" s="186">
        <v>2.6601421789587798</v>
      </c>
      <c r="H46" s="191">
        <v>0.54239463575217395</v>
      </c>
      <c r="I46" s="186">
        <v>0.18358219640847701</v>
      </c>
      <c r="J46" s="191">
        <v>4.5246622500326301E-2</v>
      </c>
      <c r="K46" s="186">
        <v>2.6509971467351998</v>
      </c>
      <c r="L46" s="191">
        <v>0.54172796929638001</v>
      </c>
      <c r="M46" s="186">
        <v>0.19349137475084299</v>
      </c>
      <c r="N46" s="202">
        <v>4.7631150764650201E-2</v>
      </c>
    </row>
    <row r="47" spans="1:14" ht="13" customHeight="1" x14ac:dyDescent="0.2">
      <c r="A47" s="82" t="s">
        <v>376</v>
      </c>
      <c r="B47" s="110">
        <v>2</v>
      </c>
      <c r="C47" s="186">
        <v>1.98689362152745</v>
      </c>
      <c r="D47" s="191">
        <v>0.49637994911818001</v>
      </c>
      <c r="E47" s="186">
        <v>0.48940400907132697</v>
      </c>
      <c r="F47" s="191">
        <v>0.19301088702118099</v>
      </c>
      <c r="G47" s="186">
        <v>2.1205062979483902</v>
      </c>
      <c r="H47" s="191">
        <v>0.55423408498238502</v>
      </c>
      <c r="I47" s="186">
        <v>0.51500676014111302</v>
      </c>
      <c r="J47" s="191">
        <v>0.19649771873536401</v>
      </c>
      <c r="K47" s="186">
        <v>2.1035908925573099</v>
      </c>
      <c r="L47" s="191">
        <v>0.54174920764545098</v>
      </c>
      <c r="M47" s="186">
        <v>0.488403139673596</v>
      </c>
      <c r="N47" s="202">
        <v>0.182008072610683</v>
      </c>
    </row>
    <row r="48" spans="1:14" ht="13" customHeight="1" x14ac:dyDescent="0.2">
      <c r="A48" s="82" t="s">
        <v>377</v>
      </c>
      <c r="B48" s="110">
        <v>2</v>
      </c>
      <c r="C48" s="186">
        <v>1.9035427218302099</v>
      </c>
      <c r="D48" s="191">
        <v>0.63921773382411295</v>
      </c>
      <c r="E48" s="186">
        <v>0.133770729591355</v>
      </c>
      <c r="F48" s="191">
        <v>4.8016148491019497E-2</v>
      </c>
      <c r="G48" s="186">
        <v>2.6976556153870401</v>
      </c>
      <c r="H48" s="191">
        <v>0.89882894317018602</v>
      </c>
      <c r="I48" s="186">
        <v>0.108183480819403</v>
      </c>
      <c r="J48" s="191">
        <v>4.3158458808666998E-2</v>
      </c>
      <c r="K48" s="186">
        <v>2.73349684295516</v>
      </c>
      <c r="L48" s="191">
        <v>0.95979180517012497</v>
      </c>
      <c r="M48" s="186">
        <v>0.110942988261159</v>
      </c>
      <c r="N48" s="202">
        <v>4.7183496021523101E-2</v>
      </c>
    </row>
    <row r="49" spans="1:14" ht="13" customHeight="1" x14ac:dyDescent="0.2">
      <c r="A49" s="82" t="s">
        <v>378</v>
      </c>
      <c r="B49" s="110">
        <v>2</v>
      </c>
      <c r="C49" s="186">
        <v>1.79223676354223</v>
      </c>
      <c r="D49" s="191">
        <v>1.1048172948013599</v>
      </c>
      <c r="E49" s="186">
        <v>0.11187202827574499</v>
      </c>
      <c r="F49" s="191">
        <v>4.5359976632130698E-2</v>
      </c>
      <c r="G49" s="186">
        <v>1.3377178950100299</v>
      </c>
      <c r="H49" s="191">
        <v>0.84284612077761101</v>
      </c>
      <c r="I49" s="186">
        <v>8.5784487390274694E-2</v>
      </c>
      <c r="J49" s="191">
        <v>3.6535273391101998E-2</v>
      </c>
      <c r="K49" s="186">
        <v>1.68275589013626</v>
      </c>
      <c r="L49" s="191">
        <v>1.0819182355897601</v>
      </c>
      <c r="M49" s="186">
        <v>8.5326069628229098E-2</v>
      </c>
      <c r="N49" s="202">
        <v>3.5274572638091299E-2</v>
      </c>
    </row>
    <row r="50" spans="1:14" ht="13" customHeight="1" x14ac:dyDescent="0.2">
      <c r="A50" s="82" t="s">
        <v>431</v>
      </c>
      <c r="B50" s="110">
        <v>2</v>
      </c>
      <c r="C50" s="186">
        <v>1.8816470515036801</v>
      </c>
      <c r="D50" s="191">
        <v>0.32313859029759401</v>
      </c>
      <c r="E50" s="186">
        <v>0.152266346428022</v>
      </c>
      <c r="F50" s="191">
        <v>2.3556982627277699E-2</v>
      </c>
      <c r="G50" s="186">
        <v>1.8815399387573</v>
      </c>
      <c r="H50" s="191">
        <v>0.33207121301703901</v>
      </c>
      <c r="I50" s="186">
        <v>0.15502567095419301</v>
      </c>
      <c r="J50" s="191">
        <v>2.4174706223468598E-2</v>
      </c>
      <c r="K50" s="186">
        <v>1.8731741900910099</v>
      </c>
      <c r="L50" s="191">
        <v>0.32612365218692402</v>
      </c>
      <c r="M50" s="186">
        <v>0.15532518538239201</v>
      </c>
      <c r="N50" s="202">
        <v>2.42847218181086E-2</v>
      </c>
    </row>
    <row r="51" spans="1:14" ht="13" customHeight="1" x14ac:dyDescent="0.2">
      <c r="A51" s="82" t="s">
        <v>379</v>
      </c>
      <c r="B51" s="110">
        <v>2</v>
      </c>
      <c r="C51" s="186">
        <v>1.3542219601134899</v>
      </c>
      <c r="D51" s="191">
        <v>0.293099802634053</v>
      </c>
      <c r="E51" s="186">
        <v>0.25719754797146699</v>
      </c>
      <c r="F51" s="191">
        <v>5.7741107826646099E-2</v>
      </c>
      <c r="G51" s="186">
        <v>1.9171494528937101</v>
      </c>
      <c r="H51" s="191">
        <v>0.46497344475600799</v>
      </c>
      <c r="I51" s="186">
        <v>0.151698910854833</v>
      </c>
      <c r="J51" s="191">
        <v>4.7865826130904503E-2</v>
      </c>
      <c r="K51" s="186">
        <v>1.9674870421653401</v>
      </c>
      <c r="L51" s="191">
        <v>0.473604032933998</v>
      </c>
      <c r="M51" s="186">
        <v>0.14820183165834799</v>
      </c>
      <c r="N51" s="202">
        <v>4.6717962361363101E-2</v>
      </c>
    </row>
    <row r="52" spans="1:14" ht="13" customHeight="1" x14ac:dyDescent="0.2">
      <c r="A52" s="82" t="s">
        <v>380</v>
      </c>
      <c r="B52" s="110">
        <v>2</v>
      </c>
      <c r="C52" s="186">
        <v>1.75081326659616</v>
      </c>
      <c r="D52" s="191">
        <v>0.33459339355982798</v>
      </c>
      <c r="E52" s="186">
        <v>0.129488370323982</v>
      </c>
      <c r="F52" s="191">
        <v>2.3352730296491798E-2</v>
      </c>
      <c r="G52" s="186">
        <v>1.55095152039717</v>
      </c>
      <c r="H52" s="191">
        <v>0.324819732994233</v>
      </c>
      <c r="I52" s="186">
        <v>0.128103527974117</v>
      </c>
      <c r="J52" s="191">
        <v>2.2734279644639199E-2</v>
      </c>
      <c r="K52" s="186">
        <v>1.5231248054301401</v>
      </c>
      <c r="L52" s="191">
        <v>0.31517362447647101</v>
      </c>
      <c r="M52" s="186">
        <v>0.124570840029884</v>
      </c>
      <c r="N52" s="202">
        <v>2.4365960982118299E-2</v>
      </c>
    </row>
    <row r="53" spans="1:14" ht="13" customHeight="1" x14ac:dyDescent="0.2">
      <c r="A53" s="82" t="s">
        <v>381</v>
      </c>
      <c r="B53" s="110">
        <v>2</v>
      </c>
      <c r="C53" s="186">
        <v>1.9992544785364701</v>
      </c>
      <c r="D53" s="191">
        <v>0.308664539536743</v>
      </c>
      <c r="E53" s="186">
        <v>0.15202777201503201</v>
      </c>
      <c r="F53" s="191">
        <v>2.5848837339033998E-2</v>
      </c>
      <c r="G53" s="186">
        <v>2.1835640661401099</v>
      </c>
      <c r="H53" s="191">
        <v>0.35337114939477698</v>
      </c>
      <c r="I53" s="186">
        <v>0.15694153284875001</v>
      </c>
      <c r="J53" s="191">
        <v>2.81636842162661E-2</v>
      </c>
      <c r="K53" s="186">
        <v>2.13200209400194</v>
      </c>
      <c r="L53" s="191">
        <v>0.36321543583265198</v>
      </c>
      <c r="M53" s="186">
        <v>0.152897044105584</v>
      </c>
      <c r="N53" s="202">
        <v>2.7726706764197001E-2</v>
      </c>
    </row>
    <row r="54" spans="1:14" ht="13" customHeight="1" x14ac:dyDescent="0.2">
      <c r="A54" s="82" t="s">
        <v>382</v>
      </c>
      <c r="B54" s="110">
        <v>2</v>
      </c>
      <c r="C54" s="186">
        <v>2.5625258718469199</v>
      </c>
      <c r="D54" s="191">
        <v>0.45734359624758403</v>
      </c>
      <c r="E54" s="186">
        <v>0.127093771580429</v>
      </c>
      <c r="F54" s="191">
        <v>2.6663011795802799E-2</v>
      </c>
      <c r="G54" s="186">
        <v>2.4918724138256501</v>
      </c>
      <c r="H54" s="191">
        <v>0.43230029048406199</v>
      </c>
      <c r="I54" s="186">
        <v>0.122860615277401</v>
      </c>
      <c r="J54" s="191">
        <v>2.5145469051155899E-2</v>
      </c>
      <c r="K54" s="186">
        <v>2.4861672536656498</v>
      </c>
      <c r="L54" s="191">
        <v>0.43723996871034398</v>
      </c>
      <c r="M54" s="186">
        <v>0.12146598534025101</v>
      </c>
      <c r="N54" s="202">
        <v>2.5165679526508101E-2</v>
      </c>
    </row>
    <row r="55" spans="1:14" ht="13" customHeight="1" x14ac:dyDescent="0.2">
      <c r="A55" s="82" t="s">
        <v>383</v>
      </c>
      <c r="B55" s="110">
        <v>2</v>
      </c>
      <c r="C55" s="186">
        <v>3.5862827764027099</v>
      </c>
      <c r="D55" s="191">
        <v>0.924148340952195</v>
      </c>
      <c r="E55" s="186">
        <v>0.29214749048329802</v>
      </c>
      <c r="F55" s="191">
        <v>9.0182773804328903E-2</v>
      </c>
      <c r="G55" s="186">
        <v>3.6918486225069098</v>
      </c>
      <c r="H55" s="191">
        <v>0.99015729258620799</v>
      </c>
      <c r="I55" s="186">
        <v>0.27337063185053201</v>
      </c>
      <c r="J55" s="191">
        <v>8.1243308148057997E-2</v>
      </c>
      <c r="K55" s="186">
        <v>3.5435459344876001</v>
      </c>
      <c r="L55" s="191">
        <v>0.985701797142993</v>
      </c>
      <c r="M55" s="186">
        <v>0.270325280405803</v>
      </c>
      <c r="N55" s="202">
        <v>8.2478707092458803E-2</v>
      </c>
    </row>
    <row r="56" spans="1:14" ht="13" customHeight="1" x14ac:dyDescent="0.2">
      <c r="A56" s="82" t="s">
        <v>384</v>
      </c>
      <c r="B56" s="110">
        <v>2</v>
      </c>
      <c r="C56" s="186">
        <v>2.41398294997559</v>
      </c>
      <c r="D56" s="191">
        <v>0.55985669754323097</v>
      </c>
      <c r="E56" s="186">
        <v>0.114801676306361</v>
      </c>
      <c r="F56" s="191">
        <v>3.04943361144372E-2</v>
      </c>
      <c r="G56" s="186">
        <v>2.9844070225386701</v>
      </c>
      <c r="H56" s="191">
        <v>0.72173071871106098</v>
      </c>
      <c r="I56" s="186">
        <v>0.110960171068544</v>
      </c>
      <c r="J56" s="191">
        <v>3.2149375876436299E-2</v>
      </c>
      <c r="K56" s="186">
        <v>3.0285752513678901</v>
      </c>
      <c r="L56" s="191">
        <v>0.77066124936564595</v>
      </c>
      <c r="M56" s="186">
        <v>0.106525964619876</v>
      </c>
      <c r="N56" s="202">
        <v>3.24329345190651E-2</v>
      </c>
    </row>
    <row r="57" spans="1:14" ht="13" customHeight="1" x14ac:dyDescent="0.2">
      <c r="A57" s="82" t="s">
        <v>385</v>
      </c>
      <c r="B57" s="110">
        <v>2</v>
      </c>
      <c r="C57" s="186">
        <v>1.49459987747997</v>
      </c>
      <c r="D57" s="191">
        <v>0.35905586831377501</v>
      </c>
      <c r="E57" s="186">
        <v>0.106581244264075</v>
      </c>
      <c r="F57" s="191">
        <v>3.6933677065330503E-2</v>
      </c>
      <c r="G57" s="186">
        <v>1.6214107349840501</v>
      </c>
      <c r="H57" s="191">
        <v>0.393684511795381</v>
      </c>
      <c r="I57" s="186">
        <v>0.10546454269496899</v>
      </c>
      <c r="J57" s="191">
        <v>3.6522478363269703E-2</v>
      </c>
      <c r="K57" s="186">
        <v>1.67235691683376</v>
      </c>
      <c r="L57" s="191">
        <v>0.41271608595377302</v>
      </c>
      <c r="M57" s="186">
        <v>0.10670301064524</v>
      </c>
      <c r="N57" s="202">
        <v>3.7420060261863501E-2</v>
      </c>
    </row>
    <row r="58" spans="1:14" ht="13" customHeight="1" x14ac:dyDescent="0.2">
      <c r="A58" s="82" t="s">
        <v>386</v>
      </c>
      <c r="B58" s="110">
        <v>2</v>
      </c>
      <c r="C58" s="186">
        <v>3.0271174268067198</v>
      </c>
      <c r="D58" s="191">
        <v>0.680348312689812</v>
      </c>
      <c r="E58" s="186">
        <v>0.149083588594913</v>
      </c>
      <c r="F58" s="191">
        <v>2.9856875301995E-2</v>
      </c>
      <c r="G58" s="186">
        <v>3.2607298085368202</v>
      </c>
      <c r="H58" s="191">
        <v>0.700563560780332</v>
      </c>
      <c r="I58" s="186">
        <v>0.14063313935180399</v>
      </c>
      <c r="J58" s="191">
        <v>3.0981718454976E-2</v>
      </c>
      <c r="K58" s="186">
        <v>3.1881173048835501</v>
      </c>
      <c r="L58" s="191">
        <v>0.70553518893146505</v>
      </c>
      <c r="M58" s="186">
        <v>0.13825061637038599</v>
      </c>
      <c r="N58" s="202">
        <v>3.1654323733692397E-2</v>
      </c>
    </row>
    <row r="59" spans="1:14" ht="13" customHeight="1" x14ac:dyDescent="0.2">
      <c r="A59" s="82" t="s">
        <v>387</v>
      </c>
      <c r="B59" s="110">
        <v>2</v>
      </c>
      <c r="C59" s="186">
        <v>3.4598634730086899</v>
      </c>
      <c r="D59" s="191">
        <v>1.40901749501839</v>
      </c>
      <c r="E59" s="186">
        <v>0.18912587358671901</v>
      </c>
      <c r="F59" s="191">
        <v>0.121844937264242</v>
      </c>
      <c r="G59" s="186">
        <v>3.5691139210076601</v>
      </c>
      <c r="H59" s="191">
        <v>1.2557903074877299</v>
      </c>
      <c r="I59" s="186">
        <v>0.17807765637376899</v>
      </c>
      <c r="J59" s="191">
        <v>9.7452882971002297E-2</v>
      </c>
      <c r="K59" s="186">
        <v>3.3862213433000301</v>
      </c>
      <c r="L59" s="191">
        <v>1.1335452856065</v>
      </c>
      <c r="M59" s="186">
        <v>0.18410863655935</v>
      </c>
      <c r="N59" s="202">
        <v>9.3479737974023494E-2</v>
      </c>
    </row>
    <row r="60" spans="1:14" ht="13" customHeight="1" x14ac:dyDescent="0.2">
      <c r="A60" s="82" t="s">
        <v>388</v>
      </c>
      <c r="B60" s="110">
        <v>2</v>
      </c>
      <c r="C60" s="186">
        <v>1.74459345787058</v>
      </c>
      <c r="D60" s="191">
        <v>0.63079721102552999</v>
      </c>
      <c r="E60" s="186">
        <v>0.18430977375323701</v>
      </c>
      <c r="F60" s="191">
        <v>4.8704602938347302E-2</v>
      </c>
      <c r="G60" s="186">
        <v>1.6693235004553899</v>
      </c>
      <c r="H60" s="191">
        <v>0.60204481582755898</v>
      </c>
      <c r="I60" s="186">
        <v>0.17807032928967101</v>
      </c>
      <c r="J60" s="191">
        <v>4.6664881150347302E-2</v>
      </c>
      <c r="K60" s="186">
        <v>1.78189620678544</v>
      </c>
      <c r="L60" s="191">
        <v>0.59371036659700804</v>
      </c>
      <c r="M60" s="186">
        <v>0.17196379927584801</v>
      </c>
      <c r="N60" s="202">
        <v>4.5076176585946703E-2</v>
      </c>
    </row>
    <row r="61" spans="1:14" ht="13" customHeight="1" x14ac:dyDescent="0.2">
      <c r="A61" s="82" t="s">
        <v>432</v>
      </c>
      <c r="B61" s="110">
        <v>2</v>
      </c>
      <c r="C61" s="186">
        <v>2.2582900532894801</v>
      </c>
      <c r="D61" s="191">
        <v>0.59458707519482101</v>
      </c>
      <c r="E61" s="186">
        <v>0.25539467499092899</v>
      </c>
      <c r="F61" s="191">
        <v>7.04880442775183E-2</v>
      </c>
      <c r="G61" s="186">
        <v>2.7749036962085398</v>
      </c>
      <c r="H61" s="191">
        <v>0.77762190652945595</v>
      </c>
      <c r="I61" s="186">
        <v>0.25111302528797302</v>
      </c>
      <c r="J61" s="191">
        <v>7.3664996017830303E-2</v>
      </c>
      <c r="K61" s="186">
        <v>2.8772847861965101</v>
      </c>
      <c r="L61" s="191">
        <v>0.829789631286875</v>
      </c>
      <c r="M61" s="186">
        <v>0.24481895013306201</v>
      </c>
      <c r="N61" s="202">
        <v>7.2396574650015297E-2</v>
      </c>
    </row>
    <row r="62" spans="1:14" ht="13" customHeight="1" x14ac:dyDescent="0.2">
      <c r="A62" s="82" t="s">
        <v>389</v>
      </c>
      <c r="B62" s="110">
        <v>2</v>
      </c>
      <c r="C62" s="186">
        <v>1.4399257548553499</v>
      </c>
      <c r="D62" s="191">
        <v>0.67697331076748102</v>
      </c>
      <c r="E62" s="186">
        <v>0.39111314955126703</v>
      </c>
      <c r="F62" s="191">
        <v>0.18331680338565301</v>
      </c>
      <c r="G62" s="186">
        <v>2.9131657213539599</v>
      </c>
      <c r="H62" s="191">
        <v>1.7053791864591299</v>
      </c>
      <c r="I62" s="186">
        <v>0.317144245667277</v>
      </c>
      <c r="J62" s="191">
        <v>0.18170838118315</v>
      </c>
      <c r="K62" s="186">
        <v>3.21056802171843</v>
      </c>
      <c r="L62" s="191">
        <v>2.0172319773991099</v>
      </c>
      <c r="M62" s="186">
        <v>0.304501269869831</v>
      </c>
      <c r="N62" s="202">
        <v>0.17535238170839901</v>
      </c>
    </row>
    <row r="63" spans="1:14" ht="13" customHeight="1" x14ac:dyDescent="0.2">
      <c r="A63" s="112" t="s">
        <v>433</v>
      </c>
      <c r="B63" s="113">
        <v>2</v>
      </c>
      <c r="C63" s="187">
        <v>1.89900927826875</v>
      </c>
      <c r="D63" s="192">
        <v>8.7952449514082195E-2</v>
      </c>
      <c r="E63" s="187">
        <v>0.22027093129271999</v>
      </c>
      <c r="F63" s="192">
        <v>1.79870520081131E-2</v>
      </c>
      <c r="G63" s="187">
        <v>2.01981109522578</v>
      </c>
      <c r="H63" s="192">
        <v>9.7599389891018198E-2</v>
      </c>
      <c r="I63" s="187">
        <v>0.210526667632603</v>
      </c>
      <c r="J63" s="192">
        <v>1.76987667451384E-2</v>
      </c>
      <c r="K63" s="187">
        <v>2.02450207129661</v>
      </c>
      <c r="L63" s="192">
        <v>9.6743047952250596E-2</v>
      </c>
      <c r="M63" s="187">
        <v>0.20724839177985299</v>
      </c>
      <c r="N63" s="204">
        <v>1.8873832511730301E-2</v>
      </c>
    </row>
    <row r="64" spans="1:14" ht="13" customHeight="1" x14ac:dyDescent="0.2">
      <c r="A64" s="114" t="s">
        <v>434</v>
      </c>
      <c r="B64" s="115">
        <v>2</v>
      </c>
      <c r="C64" s="188">
        <v>1.9052754445148401</v>
      </c>
      <c r="D64" s="193">
        <v>0.14681271413973401</v>
      </c>
      <c r="E64" s="188">
        <v>0.181030860295079</v>
      </c>
      <c r="F64" s="193">
        <v>1.5847345908314301E-2</v>
      </c>
      <c r="G64" s="188">
        <v>2.17168875835414</v>
      </c>
      <c r="H64" s="193">
        <v>0.18164862824476199</v>
      </c>
      <c r="I64" s="188">
        <v>0.171612820128036</v>
      </c>
      <c r="J64" s="193">
        <v>1.54076381972451E-2</v>
      </c>
      <c r="K64" s="188">
        <v>2.1785563333306901</v>
      </c>
      <c r="L64" s="193">
        <v>0.18751234710395301</v>
      </c>
      <c r="M64" s="188">
        <v>0.17015652500741801</v>
      </c>
      <c r="N64" s="205">
        <v>1.54867022583187E-2</v>
      </c>
    </row>
    <row r="65" spans="1:14" ht="13" customHeight="1" x14ac:dyDescent="0.2">
      <c r="A65" s="116" t="s">
        <v>435</v>
      </c>
      <c r="B65" s="117">
        <v>2</v>
      </c>
      <c r="C65" s="189">
        <v>2.1270581945726001</v>
      </c>
      <c r="D65" s="194">
        <v>9.2637475388446494E-2</v>
      </c>
      <c r="E65" s="189">
        <v>0.22212762037645101</v>
      </c>
      <c r="F65" s="194">
        <v>1.30371285636352E-2</v>
      </c>
      <c r="G65" s="189">
        <v>2.3474969730636501</v>
      </c>
      <c r="H65" s="194">
        <v>0.11342850611471</v>
      </c>
      <c r="I65" s="189">
        <v>0.20900209225125699</v>
      </c>
      <c r="J65" s="194">
        <v>1.3078315169060399E-2</v>
      </c>
      <c r="K65" s="189">
        <v>2.3725400462617601</v>
      </c>
      <c r="L65" s="194">
        <v>0.120169712766772</v>
      </c>
      <c r="M65" s="189">
        <v>0.20538066736977101</v>
      </c>
      <c r="N65" s="206">
        <v>1.36248183710607E-2</v>
      </c>
    </row>
    <row r="66" spans="1:14" ht="13" customHeight="1" x14ac:dyDescent="0.2">
      <c r="A66" s="82" t="s">
        <v>391</v>
      </c>
      <c r="B66" s="110">
        <v>2</v>
      </c>
      <c r="C66" s="186">
        <v>1.01192002336182</v>
      </c>
      <c r="D66" s="191">
        <v>0.37848660054942201</v>
      </c>
      <c r="E66" s="186">
        <v>9.6248928176183607E-2</v>
      </c>
      <c r="F66" s="191">
        <v>4.6947592140954703E-2</v>
      </c>
      <c r="G66" s="186">
        <v>1.1876539505852499</v>
      </c>
      <c r="H66" s="191">
        <v>0.35330868042987701</v>
      </c>
      <c r="I66" s="186">
        <v>9.7433577423927803E-2</v>
      </c>
      <c r="J66" s="191">
        <v>4.6845609408318202E-2</v>
      </c>
      <c r="K66" s="186">
        <v>1.3044780358423</v>
      </c>
      <c r="L66" s="191">
        <v>0.40286351892195699</v>
      </c>
      <c r="M66" s="186">
        <v>9.84224179459081E-2</v>
      </c>
      <c r="N66" s="202">
        <v>4.5326415151067001E-2</v>
      </c>
    </row>
    <row r="67" spans="1:14" ht="13" customHeight="1" x14ac:dyDescent="0.2">
      <c r="A67" s="82" t="s">
        <v>392</v>
      </c>
      <c r="B67" s="110">
        <v>2</v>
      </c>
      <c r="C67" s="186">
        <v>3.9965835545486899</v>
      </c>
      <c r="D67" s="191">
        <v>1.8083429844180701</v>
      </c>
      <c r="E67" s="186">
        <v>0.13835731844396501</v>
      </c>
      <c r="F67" s="191">
        <v>9.4481999677655901E-2</v>
      </c>
      <c r="G67" s="186">
        <v>5.1829597184542102</v>
      </c>
      <c r="H67" s="191">
        <v>2.2200430951511798</v>
      </c>
      <c r="I67" s="186">
        <v>0.134079829486975</v>
      </c>
      <c r="J67" s="191">
        <v>8.1134969083714994E-2</v>
      </c>
      <c r="K67" s="186">
        <v>4.9213887896957802</v>
      </c>
      <c r="L67" s="191">
        <v>2.0810041758748699</v>
      </c>
      <c r="M67" s="186">
        <v>0.12817006735872799</v>
      </c>
      <c r="N67" s="202">
        <v>7.8601994413178902E-2</v>
      </c>
    </row>
    <row r="68" spans="1:14" ht="13" customHeight="1" x14ac:dyDescent="0.2">
      <c r="A68" s="82" t="s">
        <v>393</v>
      </c>
      <c r="B68" s="110">
        <v>2</v>
      </c>
      <c r="C68" s="186">
        <v>1.41542616290585</v>
      </c>
      <c r="D68" s="191">
        <v>0.35616493558875001</v>
      </c>
      <c r="E68" s="186">
        <v>0.20150533974485399</v>
      </c>
      <c r="F68" s="191">
        <v>7.8061728018550006E-2</v>
      </c>
      <c r="G68" s="186">
        <v>1.49120971590135</v>
      </c>
      <c r="H68" s="191">
        <v>0.39397947692374302</v>
      </c>
      <c r="I68" s="186">
        <v>0.18339326203425199</v>
      </c>
      <c r="J68" s="191">
        <v>7.4818914657063307E-2</v>
      </c>
      <c r="K68" s="186">
        <v>1.6547810074779601</v>
      </c>
      <c r="L68" s="191">
        <v>0.46037776683457698</v>
      </c>
      <c r="M68" s="186">
        <v>0.19129296968759901</v>
      </c>
      <c r="N68" s="202">
        <v>8.1265835498723904E-2</v>
      </c>
    </row>
    <row r="69" spans="1:14" ht="13" customHeight="1" x14ac:dyDescent="0.2">
      <c r="A69" s="4" t="s">
        <v>394</v>
      </c>
      <c r="B69" s="118">
        <v>2</v>
      </c>
      <c r="C69" s="196">
        <v>1.6127306542100199</v>
      </c>
      <c r="D69" s="197">
        <v>0.456105410316684</v>
      </c>
      <c r="E69" s="196">
        <v>7.7851122622331903E-2</v>
      </c>
      <c r="F69" s="197">
        <v>2.59384607268364E-2</v>
      </c>
      <c r="G69" s="196">
        <v>1.71193020943102</v>
      </c>
      <c r="H69" s="197">
        <v>0.494155262117909</v>
      </c>
      <c r="I69" s="196">
        <v>7.6923902699300703E-2</v>
      </c>
      <c r="J69" s="197">
        <v>2.5758467745458102E-2</v>
      </c>
      <c r="K69" s="196">
        <v>1.76375606655254</v>
      </c>
      <c r="L69" s="197">
        <v>0.55323831509096899</v>
      </c>
      <c r="M69" s="196">
        <v>7.2748305364380095E-2</v>
      </c>
      <c r="N69" s="207">
        <v>2.4134661790686501E-2</v>
      </c>
    </row>
    <row r="70" spans="1:14" ht="13" customHeight="1" x14ac:dyDescent="0.2">
      <c r="A70" s="82"/>
      <c r="B70" s="119"/>
      <c r="C70" s="186" t="s">
        <v>866</v>
      </c>
      <c r="D70" s="191" t="s">
        <v>867</v>
      </c>
      <c r="E70" s="186" t="s">
        <v>860</v>
      </c>
      <c r="F70" s="191" t="s">
        <v>861</v>
      </c>
      <c r="G70" s="186" t="s">
        <v>868</v>
      </c>
      <c r="H70" s="191" t="s">
        <v>869</v>
      </c>
      <c r="I70" s="186" t="s">
        <v>862</v>
      </c>
      <c r="J70" s="191" t="s">
        <v>863</v>
      </c>
      <c r="K70" s="186" t="s">
        <v>870</v>
      </c>
      <c r="L70" s="191" t="s">
        <v>871</v>
      </c>
      <c r="M70" s="186" t="s">
        <v>864</v>
      </c>
      <c r="N70" s="202" t="s">
        <v>865</v>
      </c>
    </row>
    <row r="71" spans="1:14" ht="13" customHeight="1" x14ac:dyDescent="0.2">
      <c r="A71" s="82" t="s">
        <v>350</v>
      </c>
      <c r="B71" s="119">
        <v>1</v>
      </c>
      <c r="C71" s="186">
        <v>1.7419375049224799</v>
      </c>
      <c r="D71" s="191">
        <v>0.33538201517142702</v>
      </c>
      <c r="E71" s="186">
        <v>0.343752492681416</v>
      </c>
      <c r="F71" s="191">
        <v>8.7242667576112501E-2</v>
      </c>
      <c r="G71" s="186">
        <v>1.7231478545054399</v>
      </c>
      <c r="H71" s="191">
        <v>0.33182972029588098</v>
      </c>
      <c r="I71" s="186">
        <v>0.34270011036839398</v>
      </c>
      <c r="J71" s="191">
        <v>8.7062757670765795E-2</v>
      </c>
      <c r="K71" s="186">
        <v>1.75877371505563</v>
      </c>
      <c r="L71" s="191">
        <v>0.34414908004626499</v>
      </c>
      <c r="M71" s="186">
        <v>0.34446587192901301</v>
      </c>
      <c r="N71" s="202">
        <v>9.3220249501600197E-2</v>
      </c>
    </row>
    <row r="72" spans="1:14" ht="13" customHeight="1" x14ac:dyDescent="0.2">
      <c r="A72" s="82" t="s">
        <v>352</v>
      </c>
      <c r="B72" s="119">
        <v>1</v>
      </c>
      <c r="C72" s="186">
        <v>2.2541837492206298</v>
      </c>
      <c r="D72" s="191">
        <v>0.421167328634035</v>
      </c>
      <c r="E72" s="186">
        <v>0.14497717103782001</v>
      </c>
      <c r="F72" s="191">
        <v>3.4967728177089E-2</v>
      </c>
      <c r="G72" s="186">
        <v>2.4533156465922001</v>
      </c>
      <c r="H72" s="191">
        <v>0.47486644216819301</v>
      </c>
      <c r="I72" s="186">
        <v>0.14864844833451901</v>
      </c>
      <c r="J72" s="191">
        <v>3.6456445466341698E-2</v>
      </c>
      <c r="K72" s="186">
        <v>2.5096114570618999</v>
      </c>
      <c r="L72" s="191">
        <v>0.499854047517372</v>
      </c>
      <c r="M72" s="186">
        <v>0.153457800693307</v>
      </c>
      <c r="N72" s="202">
        <v>3.8565137511386897E-2</v>
      </c>
    </row>
    <row r="73" spans="1:14" ht="13" customHeight="1" x14ac:dyDescent="0.2">
      <c r="A73" s="111" t="s">
        <v>354</v>
      </c>
      <c r="B73" s="119">
        <v>1</v>
      </c>
      <c r="C73" s="186">
        <v>2.4955042901833999</v>
      </c>
      <c r="D73" s="191">
        <v>0.650104551972429</v>
      </c>
      <c r="E73" s="186">
        <v>0.32888141255828901</v>
      </c>
      <c r="F73" s="191">
        <v>0.115065737077255</v>
      </c>
      <c r="G73" s="186">
        <v>2.6082006091652201</v>
      </c>
      <c r="H73" s="191">
        <v>0.65459785115110702</v>
      </c>
      <c r="I73" s="186">
        <v>0.32226093966570901</v>
      </c>
      <c r="J73" s="191">
        <v>0.11079933926977301</v>
      </c>
      <c r="K73" s="186">
        <v>2.5901152337972002</v>
      </c>
      <c r="L73" s="191">
        <v>0.68011242645609304</v>
      </c>
      <c r="M73" s="186">
        <v>0.33311869205052103</v>
      </c>
      <c r="N73" s="202">
        <v>0.114927125961756</v>
      </c>
    </row>
    <row r="74" spans="1:14" ht="13" customHeight="1" x14ac:dyDescent="0.2">
      <c r="A74" s="82" t="s">
        <v>355</v>
      </c>
      <c r="B74" s="119">
        <v>1</v>
      </c>
      <c r="C74" s="186">
        <v>1.87286235425751</v>
      </c>
      <c r="D74" s="191">
        <v>0.66642070895080896</v>
      </c>
      <c r="E74" s="186">
        <v>0.327380861812477</v>
      </c>
      <c r="F74" s="191">
        <v>0.13246856740825499</v>
      </c>
      <c r="G74" s="186">
        <v>1.9067630818669401</v>
      </c>
      <c r="H74" s="191">
        <v>0.68565339079648402</v>
      </c>
      <c r="I74" s="186">
        <v>0.278724048408305</v>
      </c>
      <c r="J74" s="191">
        <v>0.11472852921745801</v>
      </c>
      <c r="K74" s="186">
        <v>1.85676153223715</v>
      </c>
      <c r="L74" s="191">
        <v>0.67668636929793102</v>
      </c>
      <c r="M74" s="186">
        <v>0.27330780239720098</v>
      </c>
      <c r="N74" s="202">
        <v>0.114834368296774</v>
      </c>
    </row>
    <row r="75" spans="1:14" ht="13" customHeight="1" x14ac:dyDescent="0.2">
      <c r="A75" s="82" t="s">
        <v>365</v>
      </c>
      <c r="B75" s="119">
        <v>1</v>
      </c>
      <c r="C75" s="186">
        <v>2.4704838761765502</v>
      </c>
      <c r="D75" s="191">
        <v>0.65630108248289798</v>
      </c>
      <c r="E75" s="186">
        <v>0.292115938829966</v>
      </c>
      <c r="F75" s="191">
        <v>7.6511681243857904E-2</v>
      </c>
      <c r="G75" s="186">
        <v>2.6963592492403299</v>
      </c>
      <c r="H75" s="191">
        <v>0.75112935552809201</v>
      </c>
      <c r="I75" s="186">
        <v>0.31033790400924999</v>
      </c>
      <c r="J75" s="191">
        <v>8.5436667290075E-2</v>
      </c>
      <c r="K75" s="186">
        <v>2.75274285863813</v>
      </c>
      <c r="L75" s="191">
        <v>0.76207867645939098</v>
      </c>
      <c r="M75" s="186">
        <v>0.28601815287092902</v>
      </c>
      <c r="N75" s="202">
        <v>8.0927776701334997E-2</v>
      </c>
    </row>
    <row r="76" spans="1:14" ht="13" customHeight="1" x14ac:dyDescent="0.2">
      <c r="A76" s="82" t="s">
        <v>370</v>
      </c>
      <c r="B76" s="119">
        <v>1</v>
      </c>
      <c r="C76" s="186">
        <v>0.96505617454677095</v>
      </c>
      <c r="D76" s="191">
        <v>0.25718742144473</v>
      </c>
      <c r="E76" s="186">
        <v>0.26015424881351101</v>
      </c>
      <c r="F76" s="191">
        <v>6.8750764140855902E-2</v>
      </c>
      <c r="G76" s="186">
        <v>0.94523676210927898</v>
      </c>
      <c r="H76" s="191">
        <v>0.29493356703418</v>
      </c>
      <c r="I76" s="186">
        <v>0.17314815353499599</v>
      </c>
      <c r="J76" s="191">
        <v>5.3097118768317297E-2</v>
      </c>
      <c r="K76" s="186">
        <v>0.99963096456737099</v>
      </c>
      <c r="L76" s="191">
        <v>0.30588126598555798</v>
      </c>
      <c r="M76" s="186">
        <v>0.17725283177604101</v>
      </c>
      <c r="N76" s="202">
        <v>5.4647556446130001E-2</v>
      </c>
    </row>
    <row r="77" spans="1:14" ht="13" customHeight="1" x14ac:dyDescent="0.2">
      <c r="A77" s="82" t="s">
        <v>372</v>
      </c>
      <c r="B77" s="119">
        <v>1</v>
      </c>
      <c r="C77" s="186">
        <v>0.85922776840794002</v>
      </c>
      <c r="D77" s="191">
        <v>0.33306549292522097</v>
      </c>
      <c r="E77" s="186">
        <v>0.69181484893030898</v>
      </c>
      <c r="F77" s="191">
        <v>0.22642635330677399</v>
      </c>
      <c r="G77" s="186">
        <v>1.0034031455286201</v>
      </c>
      <c r="H77" s="191">
        <v>0.40405151143463403</v>
      </c>
      <c r="I77" s="186">
        <v>0.52617051644761503</v>
      </c>
      <c r="J77" s="191">
        <v>0.149020904765576</v>
      </c>
      <c r="K77" s="186">
        <v>0.93206723983040995</v>
      </c>
      <c r="L77" s="191">
        <v>0.39208240751382301</v>
      </c>
      <c r="M77" s="186">
        <v>0.47954230985187901</v>
      </c>
      <c r="N77" s="202">
        <v>0.139563739753747</v>
      </c>
    </row>
    <row r="78" spans="1:14" ht="13" customHeight="1" x14ac:dyDescent="0.2">
      <c r="A78" s="82" t="s">
        <v>428</v>
      </c>
      <c r="B78" s="119">
        <v>1</v>
      </c>
      <c r="C78" s="186">
        <v>1.73331938768599</v>
      </c>
      <c r="D78" s="191">
        <v>0.48203994791906801</v>
      </c>
      <c r="E78" s="186">
        <v>0.310831879110265</v>
      </c>
      <c r="F78" s="191">
        <v>0.13295445102527101</v>
      </c>
      <c r="G78" s="186">
        <v>1.76566931480636</v>
      </c>
      <c r="H78" s="191">
        <v>0.50979474315831896</v>
      </c>
      <c r="I78" s="186">
        <v>0.26406515043137202</v>
      </c>
      <c r="J78" s="191">
        <v>0.118536472216662</v>
      </c>
      <c r="K78" s="186">
        <v>1.8728033208488499</v>
      </c>
      <c r="L78" s="191">
        <v>0.545502393813451</v>
      </c>
      <c r="M78" s="186">
        <v>0.24664768824122299</v>
      </c>
      <c r="N78" s="202">
        <v>0.107283922325332</v>
      </c>
    </row>
    <row r="79" spans="1:14" ht="13" customHeight="1" x14ac:dyDescent="0.2">
      <c r="A79" s="82" t="s">
        <v>378</v>
      </c>
      <c r="B79" s="119">
        <v>1</v>
      </c>
      <c r="C79" s="186">
        <v>1.6556989577550201</v>
      </c>
      <c r="D79" s="191">
        <v>0.66789542453404305</v>
      </c>
      <c r="E79" s="186">
        <v>0.233594259172198</v>
      </c>
      <c r="F79" s="191">
        <v>0.11737296422583</v>
      </c>
      <c r="G79" s="186">
        <v>1.4782596486339801</v>
      </c>
      <c r="H79" s="191">
        <v>0.65235407555401703</v>
      </c>
      <c r="I79" s="186">
        <v>0.20409275072655</v>
      </c>
      <c r="J79" s="191">
        <v>0.102594816688515</v>
      </c>
      <c r="K79" s="186">
        <v>1.36140679934928</v>
      </c>
      <c r="L79" s="191">
        <v>0.60680717207582402</v>
      </c>
      <c r="M79" s="186">
        <v>0.171864746718003</v>
      </c>
      <c r="N79" s="202">
        <v>9.3094247820824594E-2</v>
      </c>
    </row>
    <row r="80" spans="1:14" ht="13" customHeight="1" x14ac:dyDescent="0.2">
      <c r="A80" s="82" t="s">
        <v>382</v>
      </c>
      <c r="B80" s="119">
        <v>1</v>
      </c>
      <c r="C80" s="186">
        <v>1.8829006825977099</v>
      </c>
      <c r="D80" s="191">
        <v>0.43159804693144799</v>
      </c>
      <c r="E80" s="186">
        <v>0.101621268189066</v>
      </c>
      <c r="F80" s="191">
        <v>2.0466342259085099E-2</v>
      </c>
      <c r="G80" s="186">
        <v>2.1098358387003802</v>
      </c>
      <c r="H80" s="191">
        <v>0.49745050237767002</v>
      </c>
      <c r="I80" s="186">
        <v>8.6280682810037299E-2</v>
      </c>
      <c r="J80" s="191">
        <v>1.77482138323766E-2</v>
      </c>
      <c r="K80" s="186">
        <v>2.11505570238314</v>
      </c>
      <c r="L80" s="191">
        <v>0.50461988208793895</v>
      </c>
      <c r="M80" s="186">
        <v>8.50254562186641E-2</v>
      </c>
      <c r="N80" s="202">
        <v>1.7657595463744302E-2</v>
      </c>
    </row>
    <row r="81" spans="1:14" ht="13" customHeight="1" x14ac:dyDescent="0.2">
      <c r="A81" s="82" t="s">
        <v>384</v>
      </c>
      <c r="B81" s="119">
        <v>1</v>
      </c>
      <c r="C81" s="186">
        <v>1.29458009086861</v>
      </c>
      <c r="D81" s="191">
        <v>0.436594835122737</v>
      </c>
      <c r="E81" s="186">
        <v>6.6136353665884301E-2</v>
      </c>
      <c r="F81" s="191">
        <v>3.04655811405623E-2</v>
      </c>
      <c r="G81" s="186">
        <v>1.2449449372202801</v>
      </c>
      <c r="H81" s="191">
        <v>0.47804652187534402</v>
      </c>
      <c r="I81" s="186">
        <v>5.5202066289983601E-2</v>
      </c>
      <c r="J81" s="191">
        <v>2.8221468626336899E-2</v>
      </c>
      <c r="K81" s="186">
        <v>1.33026112665688</v>
      </c>
      <c r="L81" s="191">
        <v>0.50187116974897905</v>
      </c>
      <c r="M81" s="186">
        <v>5.06237916156526E-2</v>
      </c>
      <c r="N81" s="202">
        <v>2.5849778565918601E-2</v>
      </c>
    </row>
    <row r="82" spans="1:14" ht="13" customHeight="1" x14ac:dyDescent="0.2">
      <c r="A82" s="82" t="s">
        <v>386</v>
      </c>
      <c r="B82" s="119">
        <v>1</v>
      </c>
      <c r="C82" s="186">
        <v>1.7329591601473</v>
      </c>
      <c r="D82" s="191">
        <v>0.49915971326117398</v>
      </c>
      <c r="E82" s="186">
        <v>0.163485463302776</v>
      </c>
      <c r="F82" s="191">
        <v>3.8855236552891602E-2</v>
      </c>
      <c r="G82" s="186">
        <v>2.17021379280972</v>
      </c>
      <c r="H82" s="191">
        <v>0.75374173981336501</v>
      </c>
      <c r="I82" s="186">
        <v>0.13158268209353299</v>
      </c>
      <c r="J82" s="191">
        <v>4.0140981832229798E-2</v>
      </c>
      <c r="K82" s="186">
        <v>1.6477391263751</v>
      </c>
      <c r="L82" s="191">
        <v>0.51787148488687895</v>
      </c>
      <c r="M82" s="186">
        <v>0.12985508884291699</v>
      </c>
      <c r="N82" s="202">
        <v>4.15876210204007E-2</v>
      </c>
    </row>
    <row r="83" spans="1:14" ht="13" customHeight="1" x14ac:dyDescent="0.2">
      <c r="A83" s="82" t="s">
        <v>387</v>
      </c>
      <c r="B83" s="119">
        <v>1</v>
      </c>
      <c r="C83" s="186">
        <v>2.5289152764225902</v>
      </c>
      <c r="D83" s="191">
        <v>0.50180813131633395</v>
      </c>
      <c r="E83" s="186">
        <v>0.25459102989363103</v>
      </c>
      <c r="F83" s="191">
        <v>6.2335548727351697E-2</v>
      </c>
      <c r="G83" s="186">
        <v>2.5973341724413501</v>
      </c>
      <c r="H83" s="191">
        <v>0.51961623289998604</v>
      </c>
      <c r="I83" s="186">
        <v>0.23983918734005</v>
      </c>
      <c r="J83" s="191">
        <v>5.3607209092960302E-2</v>
      </c>
      <c r="K83" s="186">
        <v>2.51444132586722</v>
      </c>
      <c r="L83" s="191">
        <v>0.501965837279713</v>
      </c>
      <c r="M83" s="186">
        <v>0.22997292039020401</v>
      </c>
      <c r="N83" s="202">
        <v>5.2008566635398698E-2</v>
      </c>
    </row>
    <row r="84" spans="1:14" ht="13" customHeight="1" x14ac:dyDescent="0.2">
      <c r="A84" s="5" t="s">
        <v>436</v>
      </c>
      <c r="B84" s="120">
        <v>1</v>
      </c>
      <c r="C84" s="190">
        <v>1.7493437485840899</v>
      </c>
      <c r="D84" s="195">
        <v>0.14186503839220599</v>
      </c>
      <c r="E84" s="190">
        <v>0.26587131795327701</v>
      </c>
      <c r="F84" s="195">
        <v>2.9630515946916E-2</v>
      </c>
      <c r="G84" s="190">
        <v>1.8412069537045701</v>
      </c>
      <c r="H84" s="195">
        <v>0.15854674333393601</v>
      </c>
      <c r="I84" s="190">
        <v>0.23006597506621701</v>
      </c>
      <c r="J84" s="195">
        <v>2.4234196330023099E-2</v>
      </c>
      <c r="K84" s="190">
        <v>1.80427459740592</v>
      </c>
      <c r="L84" s="195">
        <v>0.152450293620669</v>
      </c>
      <c r="M84" s="190">
        <v>0.219002871795419</v>
      </c>
      <c r="N84" s="203">
        <v>2.3269065769016301E-2</v>
      </c>
    </row>
    <row r="85" spans="1:14" ht="13" customHeight="1" x14ac:dyDescent="0.2">
      <c r="A85" s="82" t="s">
        <v>93</v>
      </c>
      <c r="B85" s="119">
        <v>1</v>
      </c>
      <c r="C85" s="186">
        <v>2.2740141675001202</v>
      </c>
      <c r="D85" s="191">
        <v>0.56458727292293998</v>
      </c>
      <c r="E85" s="186">
        <v>7.3002722190623495E-2</v>
      </c>
      <c r="F85" s="191">
        <v>2.53663434206974E-2</v>
      </c>
      <c r="G85" s="186">
        <v>2.5625583592835399</v>
      </c>
      <c r="H85" s="191">
        <v>0.68287992692015198</v>
      </c>
      <c r="I85" s="186">
        <v>7.8591032781405501E-2</v>
      </c>
      <c r="J85" s="191">
        <v>2.9849411814889398E-2</v>
      </c>
      <c r="K85" s="186">
        <v>2.7648781709358299</v>
      </c>
      <c r="L85" s="191">
        <v>0.75033010759880203</v>
      </c>
      <c r="M85" s="186">
        <v>7.6539819823471994E-2</v>
      </c>
      <c r="N85" s="202">
        <v>2.89110832257468E-2</v>
      </c>
    </row>
    <row r="86" spans="1:14" ht="13" customHeight="1" x14ac:dyDescent="0.2">
      <c r="A86" s="82" t="s">
        <v>392</v>
      </c>
      <c r="B86" s="119">
        <v>1</v>
      </c>
      <c r="C86" s="186">
        <v>1.4695805935560999</v>
      </c>
      <c r="D86" s="191">
        <v>0.65829748322401305</v>
      </c>
      <c r="E86" s="186">
        <v>0.13218886511869099</v>
      </c>
      <c r="F86" s="191">
        <v>8.0156474503486994E-2</v>
      </c>
      <c r="G86" s="186">
        <v>1.58801003173186</v>
      </c>
      <c r="H86" s="191">
        <v>0.69471415297078798</v>
      </c>
      <c r="I86" s="186">
        <v>0.139754461406986</v>
      </c>
      <c r="J86" s="191">
        <v>8.2140106370126004E-2</v>
      </c>
      <c r="K86" s="186">
        <v>1.5396744357071599</v>
      </c>
      <c r="L86" s="191">
        <v>0.68841587977247198</v>
      </c>
      <c r="M86" s="186">
        <v>0.13059952481454401</v>
      </c>
      <c r="N86" s="202">
        <v>7.9855781733759595E-2</v>
      </c>
    </row>
    <row r="87" spans="1:14" ht="13" customHeight="1" x14ac:dyDescent="0.2">
      <c r="A87" s="4" t="s">
        <v>393</v>
      </c>
      <c r="B87" s="121">
        <v>1</v>
      </c>
      <c r="C87" s="196">
        <v>1.6136996407412501</v>
      </c>
      <c r="D87" s="197">
        <v>0.47820842113152401</v>
      </c>
      <c r="E87" s="196">
        <v>0.195977416174587</v>
      </c>
      <c r="F87" s="197">
        <v>6.6627578036969504E-2</v>
      </c>
      <c r="G87" s="196">
        <v>1.6892628689210101</v>
      </c>
      <c r="H87" s="197">
        <v>0.51559666394516701</v>
      </c>
      <c r="I87" s="196">
        <v>0.20002746215004399</v>
      </c>
      <c r="J87" s="197">
        <v>6.73403256996951E-2</v>
      </c>
      <c r="K87" s="196">
        <v>1.6736385315101601</v>
      </c>
      <c r="L87" s="197">
        <v>0.52436416184342205</v>
      </c>
      <c r="M87" s="196">
        <v>0.193784049676922</v>
      </c>
      <c r="N87" s="207">
        <v>6.7215453568981606E-2</v>
      </c>
    </row>
    <row r="88" spans="1:14" ht="13" customHeight="1" x14ac:dyDescent="0.2">
      <c r="A88" s="82"/>
      <c r="B88" s="122"/>
      <c r="C88" s="186" t="s">
        <v>866</v>
      </c>
      <c r="D88" s="191" t="s">
        <v>867</v>
      </c>
      <c r="E88" s="186" t="s">
        <v>860</v>
      </c>
      <c r="F88" s="191" t="s">
        <v>861</v>
      </c>
      <c r="G88" s="186" t="s">
        <v>868</v>
      </c>
      <c r="H88" s="191" t="s">
        <v>869</v>
      </c>
      <c r="I88" s="186" t="s">
        <v>862</v>
      </c>
      <c r="J88" s="191" t="s">
        <v>863</v>
      </c>
      <c r="K88" s="186" t="s">
        <v>870</v>
      </c>
      <c r="L88" s="191" t="s">
        <v>871</v>
      </c>
      <c r="M88" s="186" t="s">
        <v>864</v>
      </c>
      <c r="N88" s="202" t="s">
        <v>865</v>
      </c>
    </row>
    <row r="89" spans="1:14" ht="13" customHeight="1" x14ac:dyDescent="0.2">
      <c r="A89" s="82" t="s">
        <v>359</v>
      </c>
      <c r="B89" s="122">
        <v>3</v>
      </c>
      <c r="C89" s="186">
        <v>1.7823323937228199</v>
      </c>
      <c r="D89" s="191">
        <v>0.369523844625821</v>
      </c>
      <c r="E89" s="186">
        <v>0.106619047458265</v>
      </c>
      <c r="F89" s="191">
        <v>2.38528463380283E-2</v>
      </c>
      <c r="G89" s="186">
        <v>1.9726639240359001</v>
      </c>
      <c r="H89" s="191">
        <v>0.44096277959493801</v>
      </c>
      <c r="I89" s="186">
        <v>0.10463772098995899</v>
      </c>
      <c r="J89" s="191">
        <v>2.2590259759204302E-2</v>
      </c>
      <c r="K89" s="186">
        <v>2.0341090707415499</v>
      </c>
      <c r="L89" s="191">
        <v>0.46311159160135701</v>
      </c>
      <c r="M89" s="186">
        <v>0.106333571322495</v>
      </c>
      <c r="N89" s="202">
        <v>2.3155836195087098E-2</v>
      </c>
    </row>
    <row r="90" spans="1:14" ht="13" customHeight="1" x14ac:dyDescent="0.2">
      <c r="A90" s="82" t="s">
        <v>362</v>
      </c>
      <c r="B90" s="122">
        <v>3</v>
      </c>
      <c r="C90" s="186">
        <v>1.75876270915632</v>
      </c>
      <c r="D90" s="191">
        <v>0.46459112171774097</v>
      </c>
      <c r="E90" s="186">
        <v>0.129186085876908</v>
      </c>
      <c r="F90" s="191">
        <v>3.5920605803093399E-2</v>
      </c>
      <c r="G90" s="186">
        <v>1.7231912311958599</v>
      </c>
      <c r="H90" s="191">
        <v>0.47687884949305198</v>
      </c>
      <c r="I90" s="186">
        <v>0.121485344658885</v>
      </c>
      <c r="J90" s="191">
        <v>3.5758134828950197E-2</v>
      </c>
      <c r="K90" s="186">
        <v>1.7367337759290999</v>
      </c>
      <c r="L90" s="191">
        <v>0.49081958780089402</v>
      </c>
      <c r="M90" s="186">
        <v>0.118812004329202</v>
      </c>
      <c r="N90" s="202">
        <v>3.7593132804229802E-2</v>
      </c>
    </row>
    <row r="91" spans="1:14" ht="13" customHeight="1" x14ac:dyDescent="0.2">
      <c r="A91" s="82" t="s">
        <v>84</v>
      </c>
      <c r="B91" s="122">
        <v>3</v>
      </c>
      <c r="C91" s="186">
        <v>1.8022881055326601</v>
      </c>
      <c r="D91" s="191">
        <v>0.43853828823470498</v>
      </c>
      <c r="E91" s="186">
        <v>0.142859310613658</v>
      </c>
      <c r="F91" s="191">
        <v>4.2594525068734103E-2</v>
      </c>
      <c r="G91" s="186">
        <v>2.0621504931301202</v>
      </c>
      <c r="H91" s="191">
        <v>0.49406775768223798</v>
      </c>
      <c r="I91" s="186">
        <v>0.13850565668394299</v>
      </c>
      <c r="J91" s="191">
        <v>4.1999786132520402E-2</v>
      </c>
      <c r="K91" s="186">
        <v>2.1220898704840101</v>
      </c>
      <c r="L91" s="191">
        <v>0.507973786818535</v>
      </c>
      <c r="M91" s="186">
        <v>0.14365448176210799</v>
      </c>
      <c r="N91" s="202">
        <v>4.5845760185976997E-2</v>
      </c>
    </row>
    <row r="92" spans="1:14" ht="13" customHeight="1" x14ac:dyDescent="0.2">
      <c r="A92" s="82" t="s">
        <v>376</v>
      </c>
      <c r="B92" s="122">
        <v>3</v>
      </c>
      <c r="C92" s="186">
        <v>1.8393668030389501</v>
      </c>
      <c r="D92" s="191">
        <v>0.51328443006631597</v>
      </c>
      <c r="E92" s="186">
        <v>0.487033874955484</v>
      </c>
      <c r="F92" s="191">
        <v>0.20983023689750999</v>
      </c>
      <c r="G92" s="186">
        <v>2.0187293861942801</v>
      </c>
      <c r="H92" s="191">
        <v>0.56060175509767596</v>
      </c>
      <c r="I92" s="186">
        <v>0.50287146005100603</v>
      </c>
      <c r="J92" s="191">
        <v>0.21806780181423399</v>
      </c>
      <c r="K92" s="186">
        <v>2.0355582065657098</v>
      </c>
      <c r="L92" s="191">
        <v>0.57717985028406404</v>
      </c>
      <c r="M92" s="186">
        <v>0.50600046181237401</v>
      </c>
      <c r="N92" s="202">
        <v>0.22761881377360499</v>
      </c>
    </row>
    <row r="93" spans="1:14" ht="13" customHeight="1" x14ac:dyDescent="0.2">
      <c r="A93" s="82" t="s">
        <v>378</v>
      </c>
      <c r="B93" s="122">
        <v>3</v>
      </c>
      <c r="C93" s="186">
        <v>2.05784396451216</v>
      </c>
      <c r="D93" s="191">
        <v>0.912654236163712</v>
      </c>
      <c r="E93" s="186">
        <v>0.29119888318336401</v>
      </c>
      <c r="F93" s="191">
        <v>9.7330449820588805E-2</v>
      </c>
      <c r="G93" s="186">
        <v>1.88958649138301</v>
      </c>
      <c r="H93" s="191">
        <v>0.85695470651130601</v>
      </c>
      <c r="I93" s="186">
        <v>0.25060506096037499</v>
      </c>
      <c r="J93" s="191">
        <v>8.6019347337626895E-2</v>
      </c>
      <c r="K93" s="186">
        <v>1.6567626633507699</v>
      </c>
      <c r="L93" s="191">
        <v>0.79006715662789595</v>
      </c>
      <c r="M93" s="186">
        <v>0.24030677985789101</v>
      </c>
      <c r="N93" s="202">
        <v>8.9228862595375297E-2</v>
      </c>
    </row>
    <row r="94" spans="1:14" ht="13" customHeight="1" x14ac:dyDescent="0.2">
      <c r="A94" s="82" t="s">
        <v>382</v>
      </c>
      <c r="B94" s="122">
        <v>3</v>
      </c>
      <c r="C94" s="186">
        <v>2.9911336724263502</v>
      </c>
      <c r="D94" s="191">
        <v>0.82862937038211304</v>
      </c>
      <c r="E94" s="186">
        <v>0.12816571348648501</v>
      </c>
      <c r="F94" s="191">
        <v>4.0143244418261198E-2</v>
      </c>
      <c r="G94" s="186">
        <v>3.0196008726196202</v>
      </c>
      <c r="H94" s="191">
        <v>0.84124246465992902</v>
      </c>
      <c r="I94" s="186">
        <v>0.12995178036123001</v>
      </c>
      <c r="J94" s="191">
        <v>4.2198802335921097E-2</v>
      </c>
      <c r="K94" s="186">
        <v>3.09568105607763</v>
      </c>
      <c r="L94" s="191">
        <v>0.88632462112984101</v>
      </c>
      <c r="M94" s="186">
        <v>0.12966713866612301</v>
      </c>
      <c r="N94" s="202">
        <v>4.3702604433431498E-2</v>
      </c>
    </row>
    <row r="95" spans="1:14" ht="13" customHeight="1" x14ac:dyDescent="0.2">
      <c r="A95" s="82" t="s">
        <v>386</v>
      </c>
      <c r="B95" s="122">
        <v>3</v>
      </c>
      <c r="C95" s="186">
        <v>3.1668260955535401</v>
      </c>
      <c r="D95" s="191">
        <v>0.80322965993120998</v>
      </c>
      <c r="E95" s="186">
        <v>0.15625531899842601</v>
      </c>
      <c r="F95" s="191">
        <v>3.5448836784608299E-2</v>
      </c>
      <c r="G95" s="186">
        <v>4.1408128989204798</v>
      </c>
      <c r="H95" s="191">
        <v>1.25001759493652</v>
      </c>
      <c r="I95" s="186">
        <v>0.140614518689922</v>
      </c>
      <c r="J95" s="191">
        <v>3.4460002056478901E-2</v>
      </c>
      <c r="K95" s="186">
        <v>3.57525073200393</v>
      </c>
      <c r="L95" s="191">
        <v>1.21030529031525</v>
      </c>
      <c r="M95" s="186">
        <v>0.150897774164966</v>
      </c>
      <c r="N95" s="202">
        <v>3.70899538438016E-2</v>
      </c>
    </row>
    <row r="96" spans="1:14" ht="13" customHeight="1" x14ac:dyDescent="0.2">
      <c r="A96" s="82" t="s">
        <v>387</v>
      </c>
      <c r="B96" s="122">
        <v>3</v>
      </c>
      <c r="C96" s="186">
        <v>1.4868584895342101</v>
      </c>
      <c r="D96" s="191">
        <v>0.29594896871132798</v>
      </c>
      <c r="E96" s="186">
        <v>0.21906858764616999</v>
      </c>
      <c r="F96" s="191">
        <v>7.9899832362650594E-2</v>
      </c>
      <c r="G96" s="186">
        <v>1.4616759146053</v>
      </c>
      <c r="H96" s="191">
        <v>0.29077946411560501</v>
      </c>
      <c r="I96" s="186">
        <v>0.209071585653227</v>
      </c>
      <c r="J96" s="191">
        <v>7.5410566981721799E-2</v>
      </c>
      <c r="K96" s="186">
        <v>1.4555143741065699</v>
      </c>
      <c r="L96" s="191">
        <v>0.285819524760412</v>
      </c>
      <c r="M96" s="186">
        <v>0.22060087668223899</v>
      </c>
      <c r="N96" s="202">
        <v>7.8470918833892803E-2</v>
      </c>
    </row>
    <row r="97" spans="1:14" ht="13" customHeight="1" x14ac:dyDescent="0.2">
      <c r="A97" s="6" t="s">
        <v>437</v>
      </c>
      <c r="B97" s="124">
        <v>3</v>
      </c>
      <c r="C97" s="200">
        <v>2.1106765291846301</v>
      </c>
      <c r="D97" s="201">
        <v>0.21867847350063199</v>
      </c>
      <c r="E97" s="200">
        <v>0.20754835277734501</v>
      </c>
      <c r="F97" s="201">
        <v>3.2216933110178703E-2</v>
      </c>
      <c r="G97" s="200">
        <v>2.2860514015105702</v>
      </c>
      <c r="H97" s="201">
        <v>0.252159294421542</v>
      </c>
      <c r="I97" s="200">
        <v>0.19971789100606799</v>
      </c>
      <c r="J97" s="201">
        <v>3.2394256979178998E-2</v>
      </c>
      <c r="K97" s="200">
        <v>2.2139624686574102</v>
      </c>
      <c r="L97" s="201">
        <v>0.250089337294436</v>
      </c>
      <c r="M97" s="200">
        <v>0.20203413607467499</v>
      </c>
      <c r="N97" s="209">
        <v>3.38347666581107E-2</v>
      </c>
    </row>
    <row r="99" spans="1:14" x14ac:dyDescent="0.2">
      <c r="A99" s="177" t="s">
        <v>472</v>
      </c>
    </row>
    <row r="100" spans="1:14" x14ac:dyDescent="0.2">
      <c r="A100" s="177" t="s">
        <v>483</v>
      </c>
    </row>
    <row r="101" spans="1:14" x14ac:dyDescent="0.2">
      <c r="A101" s="177" t="s">
        <v>484</v>
      </c>
    </row>
    <row r="102" spans="1:14" x14ac:dyDescent="0.2">
      <c r="A102" s="177" t="s">
        <v>485</v>
      </c>
    </row>
    <row r="103" spans="1:14" x14ac:dyDescent="0.2">
      <c r="A103" s="177" t="s">
        <v>486</v>
      </c>
    </row>
    <row r="104" spans="1:14" x14ac:dyDescent="0.2">
      <c r="A104" s="177" t="s">
        <v>487</v>
      </c>
    </row>
    <row r="105" spans="1:14" x14ac:dyDescent="0.2">
      <c r="A105" s="177" t="s">
        <v>398</v>
      </c>
    </row>
    <row r="106" spans="1:14" x14ac:dyDescent="0.2">
      <c r="A106" s="177" t="s">
        <v>400</v>
      </c>
    </row>
    <row r="107" spans="1:14" x14ac:dyDescent="0.2">
      <c r="A107" s="177" t="s">
        <v>401</v>
      </c>
    </row>
    <row r="108" spans="1:14" x14ac:dyDescent="0.2">
      <c r="A108" s="177" t="s">
        <v>402</v>
      </c>
    </row>
    <row r="109" spans="1:14" x14ac:dyDescent="0.2">
      <c r="A109" s="160" t="str">
        <f>HYPERLINK("https://oecdcode.org/disclaimers/cyprus.html", "Information on data for Cyprus: https://oecdcode.org/disclaimers/cyprus.html")</f>
        <v>Information on data for Cyprus: https://oecdcode.org/disclaimers/cyprus.html</v>
      </c>
    </row>
    <row r="110" spans="1:14" x14ac:dyDescent="0.2">
      <c r="A110" s="177" t="s">
        <v>440</v>
      </c>
    </row>
  </sheetData>
  <mergeCells count="11">
    <mergeCell ref="B7:B10"/>
    <mergeCell ref="C8:D8"/>
    <mergeCell ref="E8:F8"/>
    <mergeCell ref="C9:F9"/>
    <mergeCell ref="G8:H8"/>
    <mergeCell ref="C7:N7"/>
    <mergeCell ref="I8:J8"/>
    <mergeCell ref="G9:J9"/>
    <mergeCell ref="K8:L8"/>
    <mergeCell ref="M8:N8"/>
    <mergeCell ref="K9:N9"/>
  </mergeCells>
  <conditionalFormatting sqref="C1:C200">
    <cfRule type="expression" dxfId="621" priority="6">
      <formula>ABS(LN(C1)/(D1/C1))&gt;1.95996398454005</formula>
    </cfRule>
  </conditionalFormatting>
  <conditionalFormatting sqref="E1:E200">
    <cfRule type="expression" dxfId="620" priority="5">
      <formula>ABS(LN(E1)/(F1/E1))&gt;1.95996398454005</formula>
    </cfRule>
  </conditionalFormatting>
  <conditionalFormatting sqref="G1:G200">
    <cfRule type="expression" dxfId="619" priority="4">
      <formula>ABS(LN(G1)/(H1/G1))&gt;1.95996398454005</formula>
    </cfRule>
  </conditionalFormatting>
  <conditionalFormatting sqref="I1:I200">
    <cfRule type="expression" dxfId="618" priority="3">
      <formula>ABS(LN(I1)/(J1/I1))&gt;1.95996398454005</formula>
    </cfRule>
  </conditionalFormatting>
  <conditionalFormatting sqref="K1:K200">
    <cfRule type="expression" dxfId="617" priority="2">
      <formula>ABS(LN(K1)/(L1/K1))&gt;1.95996398454005</formula>
    </cfRule>
  </conditionalFormatting>
  <conditionalFormatting sqref="M1:M200">
    <cfRule type="expression" dxfId="616"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107"/>
  <sheetViews>
    <sheetView showGridLines="0" topLeftCell="A49" zoomScale="80" zoomScaleNormal="80" workbookViewId="0">
      <selection activeCell="A94" sqref="A94:XFD94"/>
    </sheetView>
  </sheetViews>
  <sheetFormatPr baseColWidth="10" defaultColWidth="10.83203125" defaultRowHeight="15" x14ac:dyDescent="0.2"/>
  <cols>
    <col min="1" max="1" width="26.83203125" customWidth="1"/>
    <col min="2" max="2" width="10.5" customWidth="1"/>
    <col min="3" max="4" width="8.83203125" customWidth="1"/>
    <col min="5" max="6" width="9" customWidth="1"/>
    <col min="7" max="10" width="8.83203125" customWidth="1"/>
  </cols>
  <sheetData>
    <row r="1" spans="1:20" x14ac:dyDescent="0.2">
      <c r="A1" s="36" t="str">
        <f ca="1">RIGHT(CELL("Filename",A1),LEN(CELL("Filename",A1))-FIND("]",CELL("Filename",A1)))</f>
        <v>BIN.UND.TQ74_SELF</v>
      </c>
      <c r="H1" s="51"/>
      <c r="J1" s="51"/>
    </row>
    <row r="2" spans="1:20" x14ac:dyDescent="0.2">
      <c r="A2" s="46" t="s">
        <v>130</v>
      </c>
    </row>
    <row r="3" spans="1:20" x14ac:dyDescent="0.2">
      <c r="A3" s="58" t="s">
        <v>0</v>
      </c>
    </row>
    <row r="4" spans="1:20" x14ac:dyDescent="0.2">
      <c r="A4" s="161" t="str">
        <f>HYPERLINK("#'TOC'!A1", "Back to TOC")</f>
        <v>Back to TOC</v>
      </c>
      <c r="B4" s="58"/>
    </row>
    <row r="6" spans="1:20" ht="13.5" customHeight="1" x14ac:dyDescent="0.2">
      <c r="A6" s="97"/>
      <c r="B6" s="97"/>
    </row>
    <row r="7" spans="1:20" ht="38.25" customHeight="1" x14ac:dyDescent="0.2">
      <c r="A7" s="101"/>
      <c r="B7" s="210" t="s">
        <v>1</v>
      </c>
      <c r="C7" s="257" t="s">
        <v>148</v>
      </c>
      <c r="D7" s="258"/>
      <c r="E7" s="258"/>
      <c r="F7" s="258"/>
      <c r="G7" s="258"/>
      <c r="H7" s="258"/>
      <c r="I7" s="258"/>
      <c r="J7" s="259"/>
    </row>
    <row r="8" spans="1:20" ht="36.75" customHeight="1" x14ac:dyDescent="0.2">
      <c r="A8" s="101"/>
      <c r="B8" s="211"/>
      <c r="C8" s="260" t="s">
        <v>65</v>
      </c>
      <c r="D8" s="260"/>
      <c r="E8" s="240" t="s">
        <v>128</v>
      </c>
      <c r="F8" s="240"/>
      <c r="G8" s="240"/>
      <c r="H8" s="240"/>
      <c r="I8" s="240"/>
      <c r="J8" s="262"/>
    </row>
    <row r="9" spans="1:20" ht="59.5" customHeight="1" x14ac:dyDescent="0.2">
      <c r="A9" s="101"/>
      <c r="B9" s="211"/>
      <c r="C9" s="261"/>
      <c r="D9" s="261"/>
      <c r="E9" s="241" t="s">
        <v>125</v>
      </c>
      <c r="F9" s="241"/>
      <c r="G9" s="241" t="s">
        <v>126</v>
      </c>
      <c r="H9" s="241"/>
      <c r="I9" s="241" t="s">
        <v>127</v>
      </c>
      <c r="J9" s="263"/>
    </row>
    <row r="10" spans="1:20" ht="15" customHeight="1" x14ac:dyDescent="0.2">
      <c r="A10" s="102"/>
      <c r="B10" s="211"/>
      <c r="C10" s="68" t="s">
        <v>10</v>
      </c>
      <c r="D10" s="68" t="s">
        <v>11</v>
      </c>
      <c r="E10" s="68" t="s">
        <v>10</v>
      </c>
      <c r="F10" s="68" t="s">
        <v>11</v>
      </c>
      <c r="G10" s="68" t="s">
        <v>10</v>
      </c>
      <c r="H10" s="68" t="s">
        <v>11</v>
      </c>
      <c r="I10" s="68" t="s">
        <v>69</v>
      </c>
      <c r="J10" s="89" t="s">
        <v>11</v>
      </c>
    </row>
    <row r="11" spans="1:20" x14ac:dyDescent="0.2">
      <c r="A11" s="77"/>
      <c r="B11" s="103"/>
      <c r="C11" s="42" t="s">
        <v>672</v>
      </c>
      <c r="D11" s="47" t="s">
        <v>673</v>
      </c>
      <c r="E11" s="42" t="s">
        <v>872</v>
      </c>
      <c r="F11" s="47" t="s">
        <v>873</v>
      </c>
      <c r="G11" s="42" t="s">
        <v>874</v>
      </c>
      <c r="H11" s="47" t="s">
        <v>875</v>
      </c>
      <c r="I11" s="42" t="s">
        <v>876</v>
      </c>
      <c r="J11" s="63" t="s">
        <v>877</v>
      </c>
      <c r="K11" s="98"/>
      <c r="L11" s="98"/>
      <c r="M11" s="98"/>
      <c r="N11" s="98"/>
      <c r="O11" s="98"/>
      <c r="P11" s="98"/>
      <c r="Q11" s="98"/>
      <c r="R11" s="98"/>
      <c r="S11" s="98"/>
      <c r="T11" s="98"/>
    </row>
    <row r="12" spans="1:20" x14ac:dyDescent="0.2">
      <c r="A12" s="3" t="s">
        <v>12</v>
      </c>
      <c r="B12" s="72">
        <v>2</v>
      </c>
      <c r="C12" s="7">
        <v>10.386815445052701</v>
      </c>
      <c r="D12" s="10">
        <v>1.0397194281398301</v>
      </c>
      <c r="E12" s="7">
        <v>12.450340147346299</v>
      </c>
      <c r="F12" s="10">
        <v>2.0405526869437698</v>
      </c>
      <c r="G12" s="7">
        <v>7.4616961751892799</v>
      </c>
      <c r="H12" s="10">
        <v>1.67442761291056</v>
      </c>
      <c r="I12" s="7">
        <v>-4.9886439721570603</v>
      </c>
      <c r="J12" s="50">
        <v>2.56363455203629</v>
      </c>
      <c r="K12" s="98"/>
      <c r="L12" s="98"/>
      <c r="M12" s="98"/>
      <c r="N12" s="98"/>
      <c r="O12" s="98"/>
      <c r="P12" s="98"/>
      <c r="Q12" s="98"/>
      <c r="R12" s="98"/>
      <c r="S12" s="98"/>
      <c r="T12" s="98"/>
    </row>
    <row r="13" spans="1:20" x14ac:dyDescent="0.2">
      <c r="A13" s="28" t="s">
        <v>13</v>
      </c>
      <c r="B13" s="72">
        <v>2</v>
      </c>
      <c r="C13" s="7">
        <v>19.854008685608399</v>
      </c>
      <c r="D13" s="10">
        <v>1.3211404266798199</v>
      </c>
      <c r="E13" s="7">
        <v>26.079262098039401</v>
      </c>
      <c r="F13" s="10">
        <v>3.3838041324371502</v>
      </c>
      <c r="G13" s="7">
        <v>14.132189481674599</v>
      </c>
      <c r="H13" s="10">
        <v>2.2066583020980399</v>
      </c>
      <c r="I13" s="7">
        <v>-11.9470726163648</v>
      </c>
      <c r="J13" s="50">
        <v>3.9717712565647698</v>
      </c>
      <c r="K13" s="2"/>
      <c r="L13" s="2"/>
      <c r="M13" s="2"/>
      <c r="N13" s="2"/>
      <c r="O13" s="2"/>
      <c r="P13" s="2"/>
      <c r="Q13" s="2"/>
      <c r="R13" s="2"/>
      <c r="S13" s="2"/>
      <c r="T13" s="2"/>
    </row>
    <row r="14" spans="1:20" x14ac:dyDescent="0.2">
      <c r="A14" s="28" t="s">
        <v>14</v>
      </c>
      <c r="B14" s="72">
        <v>2</v>
      </c>
      <c r="C14" s="7">
        <v>7.2589920081939203</v>
      </c>
      <c r="D14" s="10">
        <v>0.76863933708287702</v>
      </c>
      <c r="E14" s="7">
        <v>9.9235035381513992</v>
      </c>
      <c r="F14" s="10">
        <v>1.4419992771913199</v>
      </c>
      <c r="G14" s="7">
        <v>6.1968692269820798</v>
      </c>
      <c r="H14" s="10">
        <v>1.14418584963301</v>
      </c>
      <c r="I14" s="7">
        <v>-3.7266343111693199</v>
      </c>
      <c r="J14" s="50">
        <v>2.0501674291110001</v>
      </c>
      <c r="K14" s="2"/>
      <c r="L14" s="2"/>
      <c r="M14" s="2"/>
      <c r="N14" s="2"/>
      <c r="O14" s="2"/>
      <c r="P14" s="2"/>
      <c r="Q14" s="2"/>
      <c r="R14" s="2"/>
      <c r="S14" s="2"/>
      <c r="T14" s="2"/>
    </row>
    <row r="15" spans="1:20" x14ac:dyDescent="0.2">
      <c r="A15" s="3" t="s">
        <v>15</v>
      </c>
      <c r="B15" s="72">
        <v>2</v>
      </c>
      <c r="C15" s="7">
        <v>11.1565923933367</v>
      </c>
      <c r="D15" s="10">
        <v>1.00898449442322</v>
      </c>
      <c r="E15" s="7">
        <v>11.537101501390699</v>
      </c>
      <c r="F15" s="10">
        <v>1.8431544365283801</v>
      </c>
      <c r="G15" s="7">
        <v>9.1812511880105792</v>
      </c>
      <c r="H15" s="10">
        <v>1.74143350848792</v>
      </c>
      <c r="I15" s="7">
        <v>-2.3558503133800799</v>
      </c>
      <c r="J15" s="50">
        <v>2.2563909386354601</v>
      </c>
      <c r="K15" s="2"/>
      <c r="L15" s="2"/>
      <c r="M15" s="2"/>
      <c r="N15" s="2"/>
      <c r="O15" s="2"/>
      <c r="P15" s="2"/>
      <c r="Q15" s="2"/>
      <c r="R15" s="2"/>
      <c r="S15" s="2"/>
      <c r="T15" s="2"/>
    </row>
    <row r="16" spans="1:20" x14ac:dyDescent="0.2">
      <c r="A16" s="3" t="s">
        <v>16</v>
      </c>
      <c r="B16" s="72">
        <v>2</v>
      </c>
      <c r="C16" s="7">
        <v>21.3183652078521</v>
      </c>
      <c r="D16" s="10">
        <v>1.42032309615411</v>
      </c>
      <c r="E16" s="7">
        <v>28.879741876758501</v>
      </c>
      <c r="F16" s="10">
        <v>3.3979717646471799</v>
      </c>
      <c r="G16" s="7">
        <v>15.382280772069301</v>
      </c>
      <c r="H16" s="10">
        <v>2.4733877212256998</v>
      </c>
      <c r="I16" s="7">
        <v>-13.497461104689201</v>
      </c>
      <c r="J16" s="50">
        <v>4.4538344553870699</v>
      </c>
      <c r="K16" s="2"/>
      <c r="L16" s="2"/>
      <c r="M16" s="2"/>
      <c r="N16" s="2"/>
      <c r="O16" s="2"/>
      <c r="P16" s="2"/>
      <c r="Q16" s="2"/>
      <c r="R16" s="2"/>
      <c r="S16" s="2"/>
      <c r="T16" s="2"/>
    </row>
    <row r="17" spans="1:20" x14ac:dyDescent="0.2">
      <c r="A17" s="28" t="s">
        <v>17</v>
      </c>
      <c r="B17" s="72">
        <v>2</v>
      </c>
      <c r="C17" s="7">
        <v>9.6041666108170407</v>
      </c>
      <c r="D17" s="10">
        <v>0.71050368245137596</v>
      </c>
      <c r="E17" s="7">
        <v>12.7046487975741</v>
      </c>
      <c r="F17" s="10">
        <v>1.4520239519809699</v>
      </c>
      <c r="G17" s="7">
        <v>6.7431170449415703</v>
      </c>
      <c r="H17" s="10">
        <v>1.1971777312557601</v>
      </c>
      <c r="I17" s="7">
        <v>-5.96153175263251</v>
      </c>
      <c r="J17" s="50">
        <v>2.0588206536691298</v>
      </c>
      <c r="K17" s="2"/>
      <c r="L17" s="2"/>
      <c r="M17" s="2"/>
      <c r="N17" s="2"/>
      <c r="O17" s="2"/>
      <c r="P17" s="2"/>
      <c r="Q17" s="2"/>
      <c r="R17" s="2"/>
      <c r="S17" s="2"/>
      <c r="T17" s="2"/>
    </row>
    <row r="18" spans="1:20" x14ac:dyDescent="0.2">
      <c r="A18" s="78" t="s">
        <v>18</v>
      </c>
      <c r="B18" s="72">
        <v>2</v>
      </c>
      <c r="C18" s="7">
        <v>7.9835316335658399</v>
      </c>
      <c r="D18" s="10">
        <v>0.84246921196041202</v>
      </c>
      <c r="E18" s="7">
        <v>10.812564377706099</v>
      </c>
      <c r="F18" s="10">
        <v>2.1328609121043902</v>
      </c>
      <c r="G18" s="7">
        <v>6.5678967727626496</v>
      </c>
      <c r="H18" s="10">
        <v>1.52716314764147</v>
      </c>
      <c r="I18" s="7">
        <v>-4.2446676049434098</v>
      </c>
      <c r="J18" s="50">
        <v>2.8221737519466199</v>
      </c>
      <c r="K18" s="2"/>
      <c r="L18" s="2"/>
      <c r="M18" s="2"/>
      <c r="N18" s="2"/>
      <c r="O18" s="2"/>
      <c r="P18" s="2"/>
      <c r="Q18" s="2"/>
      <c r="R18" s="2"/>
      <c r="S18" s="2"/>
      <c r="T18" s="2"/>
    </row>
    <row r="19" spans="1:20" x14ac:dyDescent="0.2">
      <c r="A19" s="78" t="s">
        <v>19</v>
      </c>
      <c r="B19" s="72">
        <v>2</v>
      </c>
      <c r="C19" s="7">
        <v>12.6990230631824</v>
      </c>
      <c r="D19" s="10">
        <v>1.1789394674570699</v>
      </c>
      <c r="E19" s="7">
        <v>16.432597615401601</v>
      </c>
      <c r="F19" s="10">
        <v>2.17942790561764</v>
      </c>
      <c r="G19" s="7">
        <v>10.4195368937333</v>
      </c>
      <c r="H19" s="10">
        <v>2.2772015324992498</v>
      </c>
      <c r="I19" s="7">
        <v>-6.0130607216682996</v>
      </c>
      <c r="J19" s="50">
        <v>3.46267135765184</v>
      </c>
      <c r="K19" s="2"/>
      <c r="L19" s="2"/>
      <c r="M19" s="2"/>
      <c r="N19" s="2"/>
      <c r="O19" s="2"/>
      <c r="P19" s="2"/>
      <c r="Q19" s="2"/>
      <c r="R19" s="2"/>
      <c r="S19" s="2"/>
      <c r="T19" s="2"/>
    </row>
    <row r="20" spans="1:20" ht="12.75" customHeight="1" x14ac:dyDescent="0.2">
      <c r="A20" s="28" t="s">
        <v>20</v>
      </c>
      <c r="B20" s="72">
        <v>2</v>
      </c>
      <c r="C20" s="7">
        <v>14.755181791117501</v>
      </c>
      <c r="D20" s="10">
        <v>1.45058781654686</v>
      </c>
      <c r="E20" s="7">
        <v>18.436011539114599</v>
      </c>
      <c r="F20" s="10">
        <v>3.36210476006924</v>
      </c>
      <c r="G20" s="7">
        <v>8.0956254203090605</v>
      </c>
      <c r="H20" s="10">
        <v>1.9748580060013801</v>
      </c>
      <c r="I20" s="7">
        <v>-10.340386118805601</v>
      </c>
      <c r="J20" s="50">
        <v>3.79993310904268</v>
      </c>
      <c r="K20" s="2"/>
      <c r="L20" s="2"/>
      <c r="M20" s="2"/>
      <c r="N20" s="2"/>
      <c r="O20" s="2"/>
      <c r="P20" s="2"/>
      <c r="Q20" s="2"/>
      <c r="R20" s="2"/>
      <c r="S20" s="2"/>
      <c r="T20" s="2"/>
    </row>
    <row r="21" spans="1:20" x14ac:dyDescent="0.2">
      <c r="A21" s="28" t="s">
        <v>21</v>
      </c>
      <c r="B21" s="72">
        <v>2</v>
      </c>
      <c r="C21" s="7">
        <v>10.603990534141801</v>
      </c>
      <c r="D21" s="10">
        <v>1.07744052415555</v>
      </c>
      <c r="E21" s="7">
        <v>13.3483802860968</v>
      </c>
      <c r="F21" s="10">
        <v>2.46103494112646</v>
      </c>
      <c r="G21" s="7">
        <v>5.6591599682027303</v>
      </c>
      <c r="H21" s="10">
        <v>1.48349591969109</v>
      </c>
      <c r="I21" s="7">
        <v>-7.6892203178940903</v>
      </c>
      <c r="J21" s="50">
        <v>2.9303943673374202</v>
      </c>
      <c r="K21" s="2"/>
      <c r="L21" s="2"/>
      <c r="M21" s="2"/>
      <c r="N21" s="2"/>
      <c r="O21" s="2"/>
      <c r="P21" s="2"/>
      <c r="Q21" s="2"/>
      <c r="R21" s="2"/>
      <c r="S21" s="2"/>
      <c r="T21" s="2"/>
    </row>
    <row r="22" spans="1:20" x14ac:dyDescent="0.2">
      <c r="A22" s="28" t="s">
        <v>22</v>
      </c>
      <c r="B22" s="72">
        <v>2</v>
      </c>
      <c r="C22" s="7">
        <v>23.284915892761401</v>
      </c>
      <c r="D22" s="10">
        <v>1.9013080707510901</v>
      </c>
      <c r="E22" s="7">
        <v>31.158391344086901</v>
      </c>
      <c r="F22" s="10">
        <v>5.0672687660323499</v>
      </c>
      <c r="G22" s="7">
        <v>18.721052765045499</v>
      </c>
      <c r="H22" s="10">
        <v>4.4192530417922997</v>
      </c>
      <c r="I22" s="7">
        <v>-12.4373385790414</v>
      </c>
      <c r="J22" s="50">
        <v>6.5327120892660604</v>
      </c>
      <c r="K22" s="2"/>
      <c r="L22" s="2"/>
      <c r="M22" s="2"/>
      <c r="N22" s="2"/>
      <c r="O22" s="2"/>
      <c r="P22" s="2"/>
      <c r="Q22" s="2"/>
      <c r="R22" s="2"/>
      <c r="S22" s="2"/>
      <c r="T22" s="2"/>
    </row>
    <row r="23" spans="1:20" x14ac:dyDescent="0.2">
      <c r="A23" s="28" t="s">
        <v>23</v>
      </c>
      <c r="B23" s="72">
        <v>2</v>
      </c>
      <c r="C23" s="7">
        <v>12.6408300355502</v>
      </c>
      <c r="D23" s="10">
        <v>2.1270396242286802</v>
      </c>
      <c r="E23" s="7">
        <v>9.4418804423533604</v>
      </c>
      <c r="F23" s="10">
        <v>3.0945393754269901</v>
      </c>
      <c r="G23" s="7">
        <v>13.8296639419092</v>
      </c>
      <c r="H23" s="10">
        <v>4.0822159294537101</v>
      </c>
      <c r="I23" s="7">
        <v>4.3877834995558898</v>
      </c>
      <c r="J23" s="50">
        <v>4.8533026876293697</v>
      </c>
      <c r="K23" s="2"/>
      <c r="L23" s="2"/>
      <c r="M23" s="2"/>
      <c r="N23" s="2"/>
      <c r="O23" s="2"/>
      <c r="P23" s="2"/>
      <c r="Q23" s="2"/>
      <c r="R23" s="2"/>
      <c r="S23" s="2"/>
      <c r="T23" s="2"/>
    </row>
    <row r="24" spans="1:20" x14ac:dyDescent="0.2">
      <c r="A24" s="3" t="s">
        <v>24</v>
      </c>
      <c r="B24" s="72">
        <v>2</v>
      </c>
      <c r="C24" s="7">
        <v>17.500477305090499</v>
      </c>
      <c r="D24" s="10">
        <v>1.43101283369934</v>
      </c>
      <c r="E24" s="7">
        <v>24.436541028804101</v>
      </c>
      <c r="F24" s="10">
        <v>3.7444605190211102</v>
      </c>
      <c r="G24" s="7">
        <v>15.5612025724653</v>
      </c>
      <c r="H24" s="10">
        <v>2.97055297366424</v>
      </c>
      <c r="I24" s="7">
        <v>-8.8753384563388007</v>
      </c>
      <c r="J24" s="50">
        <v>5.1531187377764596</v>
      </c>
      <c r="K24" s="2"/>
      <c r="L24" s="2"/>
      <c r="M24" s="2"/>
      <c r="N24" s="2"/>
      <c r="O24" s="2"/>
      <c r="P24" s="2"/>
      <c r="Q24" s="2"/>
      <c r="R24" s="2"/>
      <c r="S24" s="2"/>
      <c r="T24" s="2"/>
    </row>
    <row r="25" spans="1:20" x14ac:dyDescent="0.2">
      <c r="A25" s="28" t="s">
        <v>25</v>
      </c>
      <c r="B25" s="72">
        <v>2</v>
      </c>
      <c r="C25" s="7">
        <v>21.0925685424364</v>
      </c>
      <c r="D25" s="10">
        <v>1.27174278483639</v>
      </c>
      <c r="E25" s="7">
        <v>26.6306382342235</v>
      </c>
      <c r="F25" s="10">
        <v>3.0077813113308198</v>
      </c>
      <c r="G25" s="7">
        <v>15.0754968744726</v>
      </c>
      <c r="H25" s="10">
        <v>2.3750019770741599</v>
      </c>
      <c r="I25" s="7">
        <v>-11.5551413597509</v>
      </c>
      <c r="J25" s="50">
        <v>3.8766851016856698</v>
      </c>
      <c r="K25" s="2"/>
      <c r="L25" s="2"/>
      <c r="M25" s="2"/>
      <c r="N25" s="2"/>
      <c r="O25" s="2"/>
      <c r="P25" s="2"/>
      <c r="Q25" s="2"/>
      <c r="R25" s="2"/>
      <c r="S25" s="2"/>
      <c r="T25" s="2"/>
    </row>
    <row r="26" spans="1:20" x14ac:dyDescent="0.2">
      <c r="A26" s="17" t="s">
        <v>27</v>
      </c>
      <c r="B26" s="72">
        <v>2</v>
      </c>
      <c r="C26" s="7">
        <v>9.9120998120759705</v>
      </c>
      <c r="D26" s="10">
        <v>1.20177455618963</v>
      </c>
      <c r="E26" s="7">
        <v>13.946766071552799</v>
      </c>
      <c r="F26" s="10">
        <v>3.86606126439509</v>
      </c>
      <c r="G26" s="7">
        <v>6.7841396789654898</v>
      </c>
      <c r="H26" s="10">
        <v>2.2693017367895898</v>
      </c>
      <c r="I26" s="7">
        <v>-7.1626263925873301</v>
      </c>
      <c r="J26" s="50">
        <v>4.6412953403994601</v>
      </c>
      <c r="K26" s="2"/>
      <c r="L26" s="2"/>
      <c r="M26" s="2"/>
      <c r="N26" s="2"/>
      <c r="O26" s="2"/>
      <c r="P26" s="2"/>
      <c r="Q26" s="2"/>
      <c r="R26" s="2"/>
      <c r="S26" s="2"/>
      <c r="T26" s="2"/>
    </row>
    <row r="27" spans="1:20" x14ac:dyDescent="0.2">
      <c r="A27" s="28" t="s">
        <v>26</v>
      </c>
      <c r="B27" s="72">
        <v>2</v>
      </c>
      <c r="C27" s="7">
        <v>14.2664543700813</v>
      </c>
      <c r="D27" s="10">
        <v>0.75705500313392105</v>
      </c>
      <c r="E27" s="7">
        <v>19.881527266935301</v>
      </c>
      <c r="F27" s="10">
        <v>2.15288724101549</v>
      </c>
      <c r="G27" s="7">
        <v>12.053199364310901</v>
      </c>
      <c r="H27" s="10">
        <v>1.49865145065185</v>
      </c>
      <c r="I27" s="7">
        <v>-7.8283279026244204</v>
      </c>
      <c r="J27" s="50">
        <v>2.9163081130043</v>
      </c>
      <c r="K27" s="2"/>
      <c r="L27" s="2"/>
      <c r="M27" s="2"/>
      <c r="N27" s="2"/>
      <c r="O27" s="2"/>
      <c r="P27" s="2"/>
      <c r="Q27" s="2"/>
      <c r="R27" s="2"/>
      <c r="S27" s="2"/>
      <c r="T27" s="2"/>
    </row>
    <row r="28" spans="1:20" x14ac:dyDescent="0.2">
      <c r="A28" s="28" t="s">
        <v>28</v>
      </c>
      <c r="B28" s="72">
        <v>2</v>
      </c>
      <c r="C28" s="7">
        <v>17.973670358806501</v>
      </c>
      <c r="D28" s="10">
        <v>1.2393647585476</v>
      </c>
      <c r="E28" s="7">
        <v>27.5660648664762</v>
      </c>
      <c r="F28" s="10">
        <v>3.2432964295079598</v>
      </c>
      <c r="G28" s="7">
        <v>14.1256962945862</v>
      </c>
      <c r="H28" s="10">
        <v>2.21302089466336</v>
      </c>
      <c r="I28" s="7">
        <v>-13.44036857189</v>
      </c>
      <c r="J28" s="50">
        <v>3.5149898017378201</v>
      </c>
      <c r="K28" s="2"/>
      <c r="L28" s="2"/>
      <c r="M28" s="2"/>
      <c r="N28" s="2"/>
      <c r="O28" s="2"/>
      <c r="P28" s="2"/>
      <c r="Q28" s="2"/>
      <c r="R28" s="2"/>
      <c r="S28" s="2"/>
      <c r="T28" s="2"/>
    </row>
    <row r="29" spans="1:20" x14ac:dyDescent="0.2">
      <c r="A29" s="28" t="s">
        <v>29</v>
      </c>
      <c r="B29" s="72">
        <v>2</v>
      </c>
      <c r="C29" s="7">
        <v>31.170529080566901</v>
      </c>
      <c r="D29" s="10">
        <v>1.51553520168711</v>
      </c>
      <c r="E29" s="7">
        <v>35.961967659428502</v>
      </c>
      <c r="F29" s="10">
        <v>2.8964690804830902</v>
      </c>
      <c r="G29" s="7">
        <v>33.8145163993184</v>
      </c>
      <c r="H29" s="10">
        <v>2.4300718228329501</v>
      </c>
      <c r="I29" s="7">
        <v>-2.1474512601101101</v>
      </c>
      <c r="J29" s="50">
        <v>3.6967283536053999</v>
      </c>
      <c r="K29" s="2"/>
      <c r="L29" s="2"/>
      <c r="M29" s="2"/>
      <c r="N29" s="2"/>
      <c r="O29" s="2"/>
      <c r="P29" s="2"/>
      <c r="Q29" s="2"/>
      <c r="R29" s="2"/>
      <c r="S29" s="2"/>
      <c r="T29" s="2"/>
    </row>
    <row r="30" spans="1:20" x14ac:dyDescent="0.2">
      <c r="A30" s="28" t="s">
        <v>30</v>
      </c>
      <c r="B30" s="72">
        <v>2</v>
      </c>
      <c r="C30" s="7">
        <v>19.026694645451201</v>
      </c>
      <c r="D30" s="10">
        <v>0.89760489947535405</v>
      </c>
      <c r="E30" s="7">
        <v>22.657987655280898</v>
      </c>
      <c r="F30" s="10">
        <v>2.0279254178363799</v>
      </c>
      <c r="G30" s="7">
        <v>18.047518277656199</v>
      </c>
      <c r="H30" s="10">
        <v>1.8752394030080399</v>
      </c>
      <c r="I30" s="7">
        <v>-4.6104693776247503</v>
      </c>
      <c r="J30" s="50">
        <v>2.74451251718666</v>
      </c>
      <c r="K30" s="2"/>
      <c r="L30" s="2"/>
      <c r="M30" s="2"/>
      <c r="N30" s="2"/>
      <c r="O30" s="2"/>
      <c r="P30" s="2"/>
      <c r="Q30" s="2"/>
      <c r="R30" s="2"/>
      <c r="S30" s="2"/>
      <c r="T30" s="2"/>
    </row>
    <row r="31" spans="1:20" x14ac:dyDescent="0.2">
      <c r="A31" s="28" t="s">
        <v>31</v>
      </c>
      <c r="B31" s="72">
        <v>2</v>
      </c>
      <c r="C31" s="7">
        <v>12.6978598734547</v>
      </c>
      <c r="D31" s="10">
        <v>1.0350801102256599</v>
      </c>
      <c r="E31" s="7">
        <v>14.482419214235</v>
      </c>
      <c r="F31" s="10">
        <v>2.26250958224345</v>
      </c>
      <c r="G31" s="7">
        <v>9.7591508465670493</v>
      </c>
      <c r="H31" s="10">
        <v>1.83508809242991</v>
      </c>
      <c r="I31" s="7">
        <v>-4.7232683676679104</v>
      </c>
      <c r="J31" s="50">
        <v>2.69169322039127</v>
      </c>
      <c r="K31" s="2"/>
      <c r="L31" s="2"/>
      <c r="M31" s="2"/>
      <c r="N31" s="2"/>
      <c r="O31" s="2"/>
      <c r="P31" s="2"/>
      <c r="Q31" s="2"/>
      <c r="R31" s="2"/>
      <c r="S31" s="2"/>
      <c r="T31" s="2"/>
    </row>
    <row r="32" spans="1:20" x14ac:dyDescent="0.2">
      <c r="A32" s="28" t="s">
        <v>32</v>
      </c>
      <c r="B32" s="72">
        <v>2</v>
      </c>
      <c r="C32" s="7">
        <v>16.264044291151102</v>
      </c>
      <c r="D32" s="10">
        <v>1.04571902902034</v>
      </c>
      <c r="E32" s="7">
        <v>20.037222053225801</v>
      </c>
      <c r="F32" s="10">
        <v>2.27960811735637</v>
      </c>
      <c r="G32" s="7">
        <v>15.1340585345603</v>
      </c>
      <c r="H32" s="10">
        <v>2.2598150346677999</v>
      </c>
      <c r="I32" s="7">
        <v>-4.9031635186655098</v>
      </c>
      <c r="J32" s="50">
        <v>3.3052818168671401</v>
      </c>
      <c r="K32" s="2"/>
      <c r="L32" s="2"/>
      <c r="M32" s="2"/>
      <c r="N32" s="2"/>
      <c r="O32" s="2"/>
      <c r="P32" s="2"/>
      <c r="Q32" s="2"/>
      <c r="R32" s="2"/>
      <c r="S32" s="2"/>
      <c r="T32" s="2"/>
    </row>
    <row r="33" spans="1:20" x14ac:dyDescent="0.2">
      <c r="A33" s="28" t="s">
        <v>33</v>
      </c>
      <c r="B33" s="72">
        <v>2</v>
      </c>
      <c r="C33" s="7">
        <v>27.3829991267711</v>
      </c>
      <c r="D33" s="10">
        <v>1.8468832300801701</v>
      </c>
      <c r="E33" s="7">
        <v>32.821482959377903</v>
      </c>
      <c r="F33" s="10">
        <v>3.7406889939177801</v>
      </c>
      <c r="G33" s="7">
        <v>22.500872966512802</v>
      </c>
      <c r="H33" s="10">
        <v>3.5264171477603599</v>
      </c>
      <c r="I33" s="7">
        <v>-10.3206099928651</v>
      </c>
      <c r="J33" s="50">
        <v>5.0100566184090498</v>
      </c>
      <c r="K33" s="2"/>
      <c r="L33" s="2"/>
      <c r="M33" s="2"/>
      <c r="N33" s="2"/>
      <c r="O33" s="2"/>
      <c r="P33" s="2"/>
      <c r="Q33" s="2"/>
      <c r="R33" s="2"/>
      <c r="S33" s="2"/>
      <c r="T33" s="2"/>
    </row>
    <row r="34" spans="1:20" x14ac:dyDescent="0.2">
      <c r="A34" s="28" t="s">
        <v>34</v>
      </c>
      <c r="B34" s="72">
        <v>2</v>
      </c>
      <c r="C34" s="7">
        <v>15.540570261944501</v>
      </c>
      <c r="D34" s="10">
        <v>1.1983923842192801</v>
      </c>
      <c r="E34" s="7">
        <v>26.1789996785771</v>
      </c>
      <c r="F34" s="10">
        <v>3.2996699713753999</v>
      </c>
      <c r="G34" s="7">
        <v>9.8977171634158605</v>
      </c>
      <c r="H34" s="10">
        <v>2.2978454427411199</v>
      </c>
      <c r="I34" s="7">
        <v>-16.281282515161301</v>
      </c>
      <c r="J34" s="50">
        <v>4.0705666209512099</v>
      </c>
      <c r="K34" s="2"/>
      <c r="L34" s="2"/>
      <c r="M34" s="2"/>
      <c r="N34" s="2"/>
      <c r="O34" s="2"/>
      <c r="P34" s="2"/>
      <c r="Q34" s="2"/>
      <c r="R34" s="2"/>
      <c r="S34" s="2"/>
      <c r="T34" s="2"/>
    </row>
    <row r="35" spans="1:20" x14ac:dyDescent="0.2">
      <c r="A35" s="28" t="s">
        <v>35</v>
      </c>
      <c r="B35" s="72">
        <v>2</v>
      </c>
      <c r="C35" s="7">
        <v>7.1090522153668596</v>
      </c>
      <c r="D35" s="10">
        <v>0.744806219825493</v>
      </c>
      <c r="E35" s="7">
        <v>9.6440495199367504</v>
      </c>
      <c r="F35" s="10">
        <v>1.71949126474805</v>
      </c>
      <c r="G35" s="7">
        <v>5.8897290355183003</v>
      </c>
      <c r="H35" s="10">
        <v>1.4944304175548</v>
      </c>
      <c r="I35" s="7">
        <v>-3.7543204844184501</v>
      </c>
      <c r="J35" s="50">
        <v>1.9406651868906899</v>
      </c>
      <c r="K35" s="2"/>
      <c r="L35" s="2"/>
      <c r="M35" s="2"/>
      <c r="N35" s="2"/>
      <c r="O35" s="2"/>
      <c r="P35" s="2"/>
      <c r="Q35" s="2"/>
      <c r="R35" s="2"/>
      <c r="S35" s="2"/>
      <c r="T35" s="2"/>
    </row>
    <row r="36" spans="1:20" x14ac:dyDescent="0.2">
      <c r="A36" s="28" t="s">
        <v>36</v>
      </c>
      <c r="B36" s="72">
        <v>2</v>
      </c>
      <c r="C36" s="7">
        <v>7.9792729472525696</v>
      </c>
      <c r="D36" s="10">
        <v>0.80075950363763304</v>
      </c>
      <c r="E36" s="7">
        <v>8.2253719009300301</v>
      </c>
      <c r="F36" s="10">
        <v>1.5991803521360399</v>
      </c>
      <c r="G36" s="7">
        <v>8.6364294356338398</v>
      </c>
      <c r="H36" s="10">
        <v>1.90414432931081</v>
      </c>
      <c r="I36" s="7">
        <v>0.41105753470380402</v>
      </c>
      <c r="J36" s="50">
        <v>2.3237481662632802</v>
      </c>
      <c r="K36" s="2"/>
      <c r="L36" s="2"/>
      <c r="M36" s="2"/>
      <c r="N36" s="2"/>
      <c r="O36" s="2"/>
      <c r="P36" s="2"/>
      <c r="Q36" s="2"/>
      <c r="R36" s="2"/>
      <c r="S36" s="2"/>
      <c r="T36" s="2"/>
    </row>
    <row r="37" spans="1:20" x14ac:dyDescent="0.2">
      <c r="A37" s="28" t="s">
        <v>37</v>
      </c>
      <c r="B37" s="72">
        <v>2</v>
      </c>
      <c r="C37" s="7">
        <v>19.962125112495102</v>
      </c>
      <c r="D37" s="10">
        <v>1.28865860835725</v>
      </c>
      <c r="E37" s="7">
        <v>20.318412467679401</v>
      </c>
      <c r="F37" s="10">
        <v>2.1824950643993701</v>
      </c>
      <c r="G37" s="7">
        <v>16.1595002095331</v>
      </c>
      <c r="H37" s="10">
        <v>2.2209574737521902</v>
      </c>
      <c r="I37" s="7">
        <v>-4.1589122581462696</v>
      </c>
      <c r="J37" s="50">
        <v>3.2623606020286902</v>
      </c>
      <c r="K37" s="2"/>
      <c r="L37" s="2"/>
      <c r="M37" s="2"/>
      <c r="N37" s="2"/>
      <c r="O37" s="2"/>
      <c r="P37" s="2"/>
      <c r="Q37" s="2"/>
      <c r="R37" s="2"/>
      <c r="S37" s="2"/>
      <c r="T37" s="2"/>
    </row>
    <row r="38" spans="1:20" x14ac:dyDescent="0.2">
      <c r="A38" s="28" t="s">
        <v>38</v>
      </c>
      <c r="B38" s="72">
        <v>2</v>
      </c>
      <c r="C38" s="7">
        <v>5.8608237494975004</v>
      </c>
      <c r="D38" s="10">
        <v>0.60757766110796096</v>
      </c>
      <c r="E38" s="7">
        <v>7.1268306831527903</v>
      </c>
      <c r="F38" s="10">
        <v>1.5348059641293901</v>
      </c>
      <c r="G38" s="7">
        <v>4.2672352677968099</v>
      </c>
      <c r="H38" s="10">
        <v>1.1977069852025499</v>
      </c>
      <c r="I38" s="7">
        <v>-2.8595954153559799</v>
      </c>
      <c r="J38" s="50">
        <v>2.0628099101172799</v>
      </c>
      <c r="K38" s="2"/>
      <c r="L38" s="2"/>
      <c r="M38" s="2"/>
      <c r="N38" s="2"/>
      <c r="O38" s="2"/>
      <c r="P38" s="2"/>
      <c r="Q38" s="2"/>
      <c r="R38" s="2"/>
      <c r="S38" s="2"/>
      <c r="T38" s="2"/>
    </row>
    <row r="39" spans="1:20" x14ac:dyDescent="0.2">
      <c r="A39" s="32" t="s">
        <v>39</v>
      </c>
      <c r="B39" s="72">
        <v>2</v>
      </c>
      <c r="C39" s="7">
        <v>16.388304711313999</v>
      </c>
      <c r="D39" s="10">
        <v>1.4821091995065001</v>
      </c>
      <c r="E39" s="7">
        <v>18.733779740305199</v>
      </c>
      <c r="F39" s="10">
        <v>3.2647696251503202</v>
      </c>
      <c r="G39" s="7">
        <v>17.489872244656802</v>
      </c>
      <c r="H39" s="10">
        <v>2.86220827001334</v>
      </c>
      <c r="I39" s="7">
        <v>-1.2439074956484499</v>
      </c>
      <c r="J39" s="50">
        <v>4.6130398290499599</v>
      </c>
      <c r="K39" s="2"/>
      <c r="L39" s="2"/>
      <c r="M39" s="2"/>
      <c r="N39" s="2"/>
      <c r="O39" s="2"/>
      <c r="P39" s="2"/>
      <c r="Q39" s="2"/>
      <c r="R39" s="2"/>
      <c r="S39" s="2"/>
      <c r="T39" s="2"/>
    </row>
    <row r="40" spans="1:20" x14ac:dyDescent="0.2">
      <c r="A40" s="28" t="s">
        <v>40</v>
      </c>
      <c r="B40" s="72">
        <v>2</v>
      </c>
      <c r="C40" s="7">
        <v>33.651306254140501</v>
      </c>
      <c r="D40" s="10">
        <v>1.6715878119419301</v>
      </c>
      <c r="E40" s="7">
        <v>39.655188502005998</v>
      </c>
      <c r="F40" s="10">
        <v>2.57097338349041</v>
      </c>
      <c r="G40" s="7">
        <v>26.025777714032898</v>
      </c>
      <c r="H40" s="10">
        <v>3.3311756371364898</v>
      </c>
      <c r="I40" s="7">
        <v>-13.6294107879731</v>
      </c>
      <c r="J40" s="50">
        <v>3.46983331569011</v>
      </c>
      <c r="K40" s="2"/>
      <c r="L40" s="2"/>
      <c r="M40" s="2"/>
      <c r="N40" s="2"/>
      <c r="O40" s="2"/>
      <c r="P40" s="2"/>
      <c r="Q40" s="2"/>
      <c r="R40" s="2"/>
      <c r="S40" s="2"/>
      <c r="T40" s="2"/>
    </row>
    <row r="41" spans="1:20" x14ac:dyDescent="0.2">
      <c r="A41" s="28" t="s">
        <v>41</v>
      </c>
      <c r="B41" s="72">
        <v>2</v>
      </c>
      <c r="C41" s="7">
        <v>35.333655729565599</v>
      </c>
      <c r="D41" s="10">
        <v>1.4770783510405801</v>
      </c>
      <c r="E41" s="7">
        <v>42.196567425683099</v>
      </c>
      <c r="F41" s="10">
        <v>2.67713742422964</v>
      </c>
      <c r="G41" s="7">
        <v>28.398895229508401</v>
      </c>
      <c r="H41" s="10">
        <v>2.3628537684023398</v>
      </c>
      <c r="I41" s="7">
        <v>-13.7976721961747</v>
      </c>
      <c r="J41" s="50">
        <v>3.1617457415226098</v>
      </c>
      <c r="K41" s="2"/>
      <c r="L41" s="2"/>
      <c r="M41" s="2"/>
      <c r="N41" s="2"/>
      <c r="O41" s="2"/>
      <c r="P41" s="2"/>
      <c r="Q41" s="2"/>
      <c r="R41" s="2"/>
      <c r="S41" s="2"/>
      <c r="T41" s="2"/>
    </row>
    <row r="42" spans="1:20" x14ac:dyDescent="0.2">
      <c r="A42" s="28" t="s">
        <v>42</v>
      </c>
      <c r="B42" s="72">
        <v>2</v>
      </c>
      <c r="C42" s="7">
        <v>23.5076922134851</v>
      </c>
      <c r="D42" s="10">
        <v>1.42275667730137</v>
      </c>
      <c r="E42" s="7">
        <v>26.250966895051899</v>
      </c>
      <c r="F42" s="10">
        <v>3.0312266452442098</v>
      </c>
      <c r="G42" s="7">
        <v>22.758080662941701</v>
      </c>
      <c r="H42" s="10">
        <v>3.0163634005919699</v>
      </c>
      <c r="I42" s="7">
        <v>-3.4928862321102199</v>
      </c>
      <c r="J42" s="50">
        <v>4.4202907108192999</v>
      </c>
      <c r="K42" s="2"/>
      <c r="L42" s="2"/>
      <c r="M42" s="2"/>
      <c r="N42" s="2"/>
      <c r="O42" s="2"/>
      <c r="P42" s="2"/>
      <c r="Q42" s="2"/>
      <c r="R42" s="2"/>
      <c r="S42" s="2"/>
      <c r="T42" s="2"/>
    </row>
    <row r="43" spans="1:20" x14ac:dyDescent="0.2">
      <c r="A43" s="3" t="s">
        <v>43</v>
      </c>
      <c r="B43" s="72">
        <v>2</v>
      </c>
      <c r="C43" s="7">
        <v>19.6462860993832</v>
      </c>
      <c r="D43" s="10">
        <v>1.94506075652553</v>
      </c>
      <c r="E43" s="7">
        <v>28.566860877722799</v>
      </c>
      <c r="F43" s="10">
        <v>5.5476941145557301</v>
      </c>
      <c r="G43" s="7">
        <v>9.8975655127601208</v>
      </c>
      <c r="H43" s="10">
        <v>2.9392856534271998</v>
      </c>
      <c r="I43" s="7">
        <v>-18.6692953649627</v>
      </c>
      <c r="J43" s="50">
        <v>5.9538842299422798</v>
      </c>
      <c r="K43" s="2"/>
      <c r="L43" s="2"/>
      <c r="M43" s="2"/>
      <c r="N43" s="2"/>
      <c r="O43" s="2"/>
      <c r="P43" s="2"/>
      <c r="Q43" s="2"/>
      <c r="R43" s="2"/>
      <c r="S43" s="2"/>
      <c r="T43" s="2"/>
    </row>
    <row r="44" spans="1:20" x14ac:dyDescent="0.2">
      <c r="A44" s="3" t="s">
        <v>44</v>
      </c>
      <c r="B44" s="72">
        <v>2</v>
      </c>
      <c r="C44" s="7">
        <v>19.6986046299767</v>
      </c>
      <c r="D44" s="10">
        <v>1.5321892129597801</v>
      </c>
      <c r="E44" s="7">
        <v>20.749243116417901</v>
      </c>
      <c r="F44" s="10">
        <v>3.8306956294502799</v>
      </c>
      <c r="G44" s="7">
        <v>21.033074740611401</v>
      </c>
      <c r="H44" s="10">
        <v>4.5961127477377</v>
      </c>
      <c r="I44" s="7">
        <v>0.28383162419345698</v>
      </c>
      <c r="J44" s="50">
        <v>5.7791198123609302</v>
      </c>
      <c r="K44" s="2"/>
      <c r="L44" s="2"/>
      <c r="M44" s="2"/>
      <c r="N44" s="2"/>
      <c r="O44" s="2"/>
      <c r="P44" s="2"/>
      <c r="Q44" s="2"/>
      <c r="R44" s="2"/>
      <c r="S44" s="2"/>
      <c r="T44" s="2"/>
    </row>
    <row r="45" spans="1:20" x14ac:dyDescent="0.2">
      <c r="A45" s="3" t="s">
        <v>80</v>
      </c>
      <c r="B45" s="72">
        <v>2</v>
      </c>
      <c r="C45" s="7">
        <v>20.5333814427491</v>
      </c>
      <c r="D45" s="10">
        <v>1.33071892516172</v>
      </c>
      <c r="E45" s="7">
        <v>20.001183262574301</v>
      </c>
      <c r="F45" s="10">
        <v>2.76097321608591</v>
      </c>
      <c r="G45" s="7">
        <v>16.386597941544998</v>
      </c>
      <c r="H45" s="10">
        <v>2.8774459352906998</v>
      </c>
      <c r="I45" s="7">
        <v>-3.61458532102928</v>
      </c>
      <c r="J45" s="50">
        <v>4.1396148132194996</v>
      </c>
      <c r="K45" s="2"/>
      <c r="L45" s="2"/>
      <c r="M45" s="2"/>
      <c r="N45" s="2"/>
      <c r="O45" s="2"/>
      <c r="P45" s="2"/>
      <c r="Q45" s="2"/>
      <c r="R45" s="2"/>
      <c r="S45" s="2"/>
      <c r="T45" s="2"/>
    </row>
    <row r="46" spans="1:20" x14ac:dyDescent="0.2">
      <c r="A46" s="3" t="s">
        <v>45</v>
      </c>
      <c r="B46" s="72">
        <v>2</v>
      </c>
      <c r="C46" s="7">
        <v>18.1540031455662</v>
      </c>
      <c r="D46" s="10">
        <v>1.2359152091366301</v>
      </c>
      <c r="E46" s="7">
        <v>20.112788209517099</v>
      </c>
      <c r="F46" s="10">
        <v>2.7389425940221801</v>
      </c>
      <c r="G46" s="7">
        <v>17.3925705006633</v>
      </c>
      <c r="H46" s="10">
        <v>2.5423340411238602</v>
      </c>
      <c r="I46" s="7">
        <v>-2.72021770885378</v>
      </c>
      <c r="J46" s="50">
        <v>3.53708052277636</v>
      </c>
      <c r="K46" s="2"/>
      <c r="L46" s="2"/>
      <c r="M46" s="2"/>
      <c r="N46" s="2"/>
      <c r="O46" s="2"/>
      <c r="P46" s="2"/>
      <c r="Q46" s="2"/>
      <c r="R46" s="2"/>
      <c r="S46" s="2"/>
      <c r="T46" s="2"/>
    </row>
    <row r="47" spans="1:20" x14ac:dyDescent="0.2">
      <c r="A47" s="28" t="s">
        <v>46</v>
      </c>
      <c r="B47" s="72">
        <v>2</v>
      </c>
      <c r="C47" s="7">
        <v>5.9322440504188299</v>
      </c>
      <c r="D47" s="10">
        <v>0.627182996574147</v>
      </c>
      <c r="E47" s="7">
        <v>9.4014437261811103</v>
      </c>
      <c r="F47" s="10">
        <v>1.44341490645487</v>
      </c>
      <c r="G47" s="7">
        <v>3.9587812950666499</v>
      </c>
      <c r="H47" s="10">
        <v>1.0977205164319801</v>
      </c>
      <c r="I47" s="7">
        <v>-5.4426624311144502</v>
      </c>
      <c r="J47" s="50">
        <v>1.8272621844367001</v>
      </c>
      <c r="K47" s="2"/>
      <c r="L47" s="2"/>
      <c r="M47" s="2"/>
      <c r="N47" s="2"/>
      <c r="O47" s="2"/>
      <c r="P47" s="2"/>
      <c r="Q47" s="2"/>
      <c r="R47" s="2"/>
      <c r="S47" s="2"/>
      <c r="T47" s="2"/>
    </row>
    <row r="48" spans="1:20" x14ac:dyDescent="0.2">
      <c r="A48" s="28" t="s">
        <v>47</v>
      </c>
      <c r="B48" s="72">
        <v>2</v>
      </c>
      <c r="C48" s="7">
        <v>9.9839271300239396</v>
      </c>
      <c r="D48" s="10">
        <v>1.0144594962722</v>
      </c>
      <c r="E48" s="7">
        <v>14.974535060623399</v>
      </c>
      <c r="F48" s="10">
        <v>2.7626392834078501</v>
      </c>
      <c r="G48" s="7">
        <v>8.8010809478304601</v>
      </c>
      <c r="H48" s="10">
        <v>1.8693517427992901</v>
      </c>
      <c r="I48" s="7">
        <v>-6.1734541127929301</v>
      </c>
      <c r="J48" s="50">
        <v>3.0836718502234599</v>
      </c>
      <c r="K48" s="2"/>
      <c r="L48" s="2"/>
      <c r="M48" s="2"/>
      <c r="N48" s="2"/>
      <c r="O48" s="2"/>
      <c r="P48" s="2"/>
      <c r="Q48" s="2"/>
      <c r="R48" s="2"/>
      <c r="S48" s="2"/>
      <c r="T48" s="2"/>
    </row>
    <row r="49" spans="1:20" x14ac:dyDescent="0.2">
      <c r="A49" s="28" t="s">
        <v>48</v>
      </c>
      <c r="B49" s="72">
        <v>2</v>
      </c>
      <c r="C49" s="7">
        <v>7.7857199490552196</v>
      </c>
      <c r="D49" s="10">
        <v>0.86003146800121399</v>
      </c>
      <c r="E49" s="7">
        <v>11.5792297756106</v>
      </c>
      <c r="F49" s="10">
        <v>2.7344167456493498</v>
      </c>
      <c r="G49" s="7">
        <v>3.7068051875718502</v>
      </c>
      <c r="H49" s="10">
        <v>1.0653160121168599</v>
      </c>
      <c r="I49" s="7">
        <v>-7.8724245880387302</v>
      </c>
      <c r="J49" s="50">
        <v>3.06691915528708</v>
      </c>
      <c r="K49" s="2"/>
      <c r="L49" s="2"/>
      <c r="M49" s="2"/>
      <c r="N49" s="2"/>
      <c r="O49" s="2"/>
      <c r="P49" s="2"/>
      <c r="Q49" s="2"/>
      <c r="R49" s="2"/>
      <c r="S49" s="2"/>
      <c r="T49" s="2"/>
    </row>
    <row r="50" spans="1:20" x14ac:dyDescent="0.2">
      <c r="A50" s="3" t="s">
        <v>49</v>
      </c>
      <c r="B50" s="72">
        <v>2</v>
      </c>
      <c r="C50" s="7">
        <v>24.736705265914502</v>
      </c>
      <c r="D50" s="10">
        <v>1.28749737073269</v>
      </c>
      <c r="E50" s="7">
        <v>32.450229808559399</v>
      </c>
      <c r="F50" s="10">
        <v>2.58366793789008</v>
      </c>
      <c r="G50" s="7">
        <v>17.483953486477802</v>
      </c>
      <c r="H50" s="10">
        <v>2.1386614354220801</v>
      </c>
      <c r="I50" s="7">
        <v>-14.9662763220815</v>
      </c>
      <c r="J50" s="50">
        <v>3.09736859060127</v>
      </c>
      <c r="K50" s="2"/>
      <c r="L50" s="2"/>
      <c r="M50" s="2"/>
      <c r="N50" s="2"/>
      <c r="O50" s="2"/>
      <c r="P50" s="2"/>
      <c r="Q50" s="2"/>
      <c r="R50" s="2"/>
      <c r="S50" s="2"/>
      <c r="T50" s="2"/>
    </row>
    <row r="51" spans="1:20" x14ac:dyDescent="0.2">
      <c r="A51" s="17" t="s">
        <v>50</v>
      </c>
      <c r="B51" s="72">
        <v>2</v>
      </c>
      <c r="C51" s="7">
        <v>9.5088949293481306</v>
      </c>
      <c r="D51" s="10">
        <v>0.74614142936977201</v>
      </c>
      <c r="E51" s="7">
        <v>13.885818527045901</v>
      </c>
      <c r="F51" s="10">
        <v>1.6934945484013399</v>
      </c>
      <c r="G51" s="7">
        <v>7.5887398235703003</v>
      </c>
      <c r="H51" s="10">
        <v>1.20049103740029</v>
      </c>
      <c r="I51" s="7">
        <v>-6.2970787034756297</v>
      </c>
      <c r="J51" s="50">
        <v>2.0658499392927299</v>
      </c>
      <c r="K51" s="2"/>
      <c r="L51" s="2"/>
      <c r="M51" s="2"/>
      <c r="N51" s="2"/>
      <c r="O51" s="2"/>
      <c r="P51" s="2"/>
      <c r="Q51" s="2"/>
      <c r="R51" s="2"/>
      <c r="S51" s="2"/>
      <c r="T51" s="2"/>
    </row>
    <row r="52" spans="1:20" x14ac:dyDescent="0.2">
      <c r="A52" s="28" t="s">
        <v>51</v>
      </c>
      <c r="B52" s="72">
        <v>2</v>
      </c>
      <c r="C52" s="7">
        <v>24.9698391029055</v>
      </c>
      <c r="D52" s="10">
        <v>1.2824346887747899</v>
      </c>
      <c r="E52" s="7">
        <v>33.8457749279493</v>
      </c>
      <c r="F52" s="10">
        <v>2.9299930484318599</v>
      </c>
      <c r="G52" s="7">
        <v>19.555376652036301</v>
      </c>
      <c r="H52" s="10">
        <v>2.3880078741047499</v>
      </c>
      <c r="I52" s="7">
        <v>-14.290398275913001</v>
      </c>
      <c r="J52" s="50">
        <v>3.5667602724784899</v>
      </c>
      <c r="K52" s="2"/>
      <c r="L52" s="2"/>
      <c r="M52" s="2"/>
      <c r="N52" s="2"/>
      <c r="O52" s="2"/>
      <c r="P52" s="2"/>
      <c r="Q52" s="2"/>
      <c r="R52" s="2"/>
      <c r="S52" s="2"/>
      <c r="T52" s="2"/>
    </row>
    <row r="53" spans="1:20" x14ac:dyDescent="0.2">
      <c r="A53" s="28" t="s">
        <v>52</v>
      </c>
      <c r="B53" s="72">
        <v>2</v>
      </c>
      <c r="C53" s="7">
        <v>19.595780970329098</v>
      </c>
      <c r="D53" s="10">
        <v>1.0794431478348501</v>
      </c>
      <c r="E53" s="7">
        <v>24.4198522507691</v>
      </c>
      <c r="F53" s="10">
        <v>2.3545177011777199</v>
      </c>
      <c r="G53" s="7">
        <v>15.641365699824</v>
      </c>
      <c r="H53" s="10">
        <v>1.7921675768302801</v>
      </c>
      <c r="I53" s="7">
        <v>-8.7784865509450807</v>
      </c>
      <c r="J53" s="50">
        <v>2.8756079400490302</v>
      </c>
      <c r="K53" s="2"/>
      <c r="L53" s="2"/>
      <c r="M53" s="2"/>
      <c r="N53" s="2"/>
      <c r="O53" s="2"/>
      <c r="P53" s="2"/>
      <c r="Q53" s="2"/>
      <c r="R53" s="2"/>
      <c r="S53" s="2"/>
      <c r="T53" s="2"/>
    </row>
    <row r="54" spans="1:20" x14ac:dyDescent="0.2">
      <c r="A54" s="28" t="s">
        <v>53</v>
      </c>
      <c r="B54" s="72">
        <v>2</v>
      </c>
      <c r="C54" s="7">
        <v>20.571942227154398</v>
      </c>
      <c r="D54" s="10">
        <v>1.1848685102493799</v>
      </c>
      <c r="E54" s="7">
        <v>25.4366601031554</v>
      </c>
      <c r="F54" s="10">
        <v>2.9251502868378401</v>
      </c>
      <c r="G54" s="7">
        <v>18.852964828337601</v>
      </c>
      <c r="H54" s="10">
        <v>2.7536641021994699</v>
      </c>
      <c r="I54" s="7">
        <v>-6.5836952748178099</v>
      </c>
      <c r="J54" s="50">
        <v>4.1442531984165596</v>
      </c>
      <c r="K54" s="2"/>
      <c r="L54" s="2"/>
      <c r="M54" s="2"/>
      <c r="N54" s="2"/>
      <c r="O54" s="2"/>
      <c r="P54" s="2"/>
      <c r="Q54" s="2"/>
      <c r="R54" s="2"/>
      <c r="S54" s="2"/>
      <c r="T54" s="2"/>
    </row>
    <row r="55" spans="1:20" x14ac:dyDescent="0.2">
      <c r="A55" s="28" t="s">
        <v>54</v>
      </c>
      <c r="B55" s="72">
        <v>2</v>
      </c>
      <c r="C55" s="7">
        <v>18.656373183653599</v>
      </c>
      <c r="D55" s="10">
        <v>1.5922402652262899</v>
      </c>
      <c r="E55" s="7">
        <v>24.2559738655596</v>
      </c>
      <c r="F55" s="10">
        <v>3.0261631364986101</v>
      </c>
      <c r="G55" s="7">
        <v>12.133289783358601</v>
      </c>
      <c r="H55" s="10">
        <v>3.3359440602361699</v>
      </c>
      <c r="I55" s="7">
        <v>-12.122684082201101</v>
      </c>
      <c r="J55" s="50">
        <v>4.6218292030373798</v>
      </c>
      <c r="K55" s="2"/>
      <c r="L55" s="2"/>
      <c r="M55" s="2"/>
      <c r="N55" s="2"/>
      <c r="O55" s="2"/>
      <c r="P55" s="2"/>
      <c r="Q55" s="2"/>
      <c r="R55" s="2"/>
      <c r="S55" s="2"/>
      <c r="T55" s="2"/>
    </row>
    <row r="56" spans="1:20" x14ac:dyDescent="0.2">
      <c r="A56" s="28" t="s">
        <v>55</v>
      </c>
      <c r="B56" s="72">
        <v>2</v>
      </c>
      <c r="C56" s="7">
        <v>7.7509457377706603</v>
      </c>
      <c r="D56" s="10">
        <v>0.65342149255007198</v>
      </c>
      <c r="E56" s="7">
        <v>12.2682093303246</v>
      </c>
      <c r="F56" s="10">
        <v>1.43262465739732</v>
      </c>
      <c r="G56" s="7">
        <v>5.4889023656649396</v>
      </c>
      <c r="H56" s="10">
        <v>0.94114708993668394</v>
      </c>
      <c r="I56" s="7">
        <v>-6.77930696465965</v>
      </c>
      <c r="J56" s="50">
        <v>1.60808732783201</v>
      </c>
      <c r="K56" s="2"/>
      <c r="L56" s="2"/>
      <c r="M56" s="2"/>
      <c r="N56" s="2"/>
      <c r="O56" s="2"/>
      <c r="P56" s="2"/>
      <c r="Q56" s="2"/>
      <c r="R56" s="2"/>
      <c r="S56" s="2"/>
      <c r="T56" s="2"/>
    </row>
    <row r="57" spans="1:20" x14ac:dyDescent="0.2">
      <c r="A57" s="28" t="s">
        <v>56</v>
      </c>
      <c r="B57" s="72">
        <v>2</v>
      </c>
      <c r="C57" s="7">
        <v>18.684383367861798</v>
      </c>
      <c r="D57" s="10">
        <v>1.4271482495191901</v>
      </c>
      <c r="E57" s="7">
        <v>23.773257522458799</v>
      </c>
      <c r="F57" s="10">
        <v>2.9738985003315701</v>
      </c>
      <c r="G57" s="7">
        <v>14.5205777063252</v>
      </c>
      <c r="H57" s="10">
        <v>2.9366483873228102</v>
      </c>
      <c r="I57" s="7">
        <v>-9.2526798161335595</v>
      </c>
      <c r="J57" s="50">
        <v>4.3514873557734699</v>
      </c>
      <c r="K57" s="2"/>
      <c r="L57" s="2"/>
      <c r="M57" s="2"/>
      <c r="N57" s="2"/>
      <c r="O57" s="2"/>
      <c r="P57" s="2"/>
      <c r="Q57" s="2"/>
      <c r="R57" s="2"/>
      <c r="S57" s="2"/>
      <c r="T57" s="2"/>
    </row>
    <row r="58" spans="1:20" x14ac:dyDescent="0.2">
      <c r="A58" s="28" t="s">
        <v>57</v>
      </c>
      <c r="B58" s="72">
        <v>2</v>
      </c>
      <c r="C58" s="7">
        <v>8.6573136471760392</v>
      </c>
      <c r="D58" s="10">
        <v>0.65473107716613999</v>
      </c>
      <c r="E58" s="7">
        <v>12.2827644519512</v>
      </c>
      <c r="F58" s="10">
        <v>1.4742648515139101</v>
      </c>
      <c r="G58" s="7">
        <v>7.3543916434794196</v>
      </c>
      <c r="H58" s="10">
        <v>1.27993444346801</v>
      </c>
      <c r="I58" s="7">
        <v>-4.9283728084718197</v>
      </c>
      <c r="J58" s="50">
        <v>1.9900287322080501</v>
      </c>
      <c r="K58" s="2"/>
      <c r="L58" s="2"/>
      <c r="M58" s="2"/>
      <c r="N58" s="2"/>
      <c r="O58" s="2"/>
      <c r="P58" s="2"/>
      <c r="Q58" s="2"/>
      <c r="R58" s="2"/>
      <c r="S58" s="2"/>
      <c r="T58" s="2"/>
    </row>
    <row r="59" spans="1:20" x14ac:dyDescent="0.2">
      <c r="A59" s="28" t="s">
        <v>58</v>
      </c>
      <c r="B59" s="72">
        <v>2</v>
      </c>
      <c r="C59" s="7">
        <v>19.153768776201801</v>
      </c>
      <c r="D59" s="10">
        <v>2.3275016206961601</v>
      </c>
      <c r="E59" s="7">
        <v>26.762401184886699</v>
      </c>
      <c r="F59" s="10">
        <v>4.9589242160892999</v>
      </c>
      <c r="G59" s="7">
        <v>11.2239886486482</v>
      </c>
      <c r="H59" s="10">
        <v>2.6926797104536</v>
      </c>
      <c r="I59" s="7">
        <v>-15.5384125362385</v>
      </c>
      <c r="J59" s="50">
        <v>5.3850092795789903</v>
      </c>
      <c r="K59" s="2"/>
      <c r="L59" s="2"/>
      <c r="M59" s="2"/>
      <c r="N59" s="2"/>
      <c r="O59" s="2"/>
      <c r="P59" s="2"/>
      <c r="Q59" s="2"/>
      <c r="R59" s="2"/>
      <c r="S59" s="2"/>
      <c r="T59" s="2"/>
    </row>
    <row r="60" spans="1:20" x14ac:dyDescent="0.2">
      <c r="A60" s="28" t="s">
        <v>59</v>
      </c>
      <c r="B60" s="72">
        <v>2</v>
      </c>
      <c r="C60" s="7">
        <v>14.8896795815029</v>
      </c>
      <c r="D60" s="10">
        <v>1.5557900951021699</v>
      </c>
      <c r="E60" s="7">
        <v>16.5092382541003</v>
      </c>
      <c r="F60" s="10">
        <v>3.3076151660683202</v>
      </c>
      <c r="G60" s="7">
        <v>15.043632278814</v>
      </c>
      <c r="H60" s="10">
        <v>6.5814324041932197</v>
      </c>
      <c r="I60" s="7">
        <v>-1.46560597528634</v>
      </c>
      <c r="J60" s="50">
        <v>7.7393771307367896</v>
      </c>
      <c r="K60" s="2"/>
      <c r="L60" s="2"/>
      <c r="M60" s="2"/>
      <c r="N60" s="2"/>
      <c r="O60" s="2"/>
      <c r="P60" s="2"/>
      <c r="Q60" s="2"/>
      <c r="R60" s="2"/>
      <c r="S60" s="2"/>
      <c r="T60" s="2"/>
    </row>
    <row r="61" spans="1:20" x14ac:dyDescent="0.2">
      <c r="A61" s="3" t="s">
        <v>60</v>
      </c>
      <c r="B61" s="72">
        <v>2</v>
      </c>
      <c r="C61" s="7">
        <v>19.537717472468501</v>
      </c>
      <c r="D61" s="10">
        <v>1.6357276843853099</v>
      </c>
      <c r="E61" s="7">
        <v>24.424345211386299</v>
      </c>
      <c r="F61" s="10">
        <v>3.0307252512296898</v>
      </c>
      <c r="G61" s="7">
        <v>14.7013453430658</v>
      </c>
      <c r="H61" s="10">
        <v>2.8253276654667099</v>
      </c>
      <c r="I61" s="7">
        <v>-9.7229998683205103</v>
      </c>
      <c r="J61" s="50">
        <v>3.5570219930899101</v>
      </c>
      <c r="K61" s="2"/>
      <c r="L61" s="2"/>
      <c r="M61" s="2"/>
      <c r="N61" s="2"/>
      <c r="O61" s="2"/>
      <c r="P61" s="2"/>
      <c r="Q61" s="2"/>
      <c r="R61" s="2"/>
      <c r="S61" s="2"/>
      <c r="T61" s="2"/>
    </row>
    <row r="62" spans="1:20" x14ac:dyDescent="0.2">
      <c r="A62" s="28" t="s">
        <v>61</v>
      </c>
      <c r="B62" s="72">
        <v>2</v>
      </c>
      <c r="C62" s="7">
        <v>5.9318096131434901</v>
      </c>
      <c r="D62" s="10">
        <v>0.62045239455276702</v>
      </c>
      <c r="E62" s="7">
        <v>7.5980331471614004</v>
      </c>
      <c r="F62" s="10">
        <v>1.34059290988088</v>
      </c>
      <c r="G62" s="7">
        <v>5.1389001713427103</v>
      </c>
      <c r="H62" s="10">
        <v>1.22088531436752</v>
      </c>
      <c r="I62" s="7">
        <v>-2.45913297581868</v>
      </c>
      <c r="J62" s="50">
        <v>1.91692693478801</v>
      </c>
      <c r="K62" s="2"/>
      <c r="L62" s="2"/>
      <c r="M62" s="2"/>
      <c r="N62" s="2"/>
      <c r="O62" s="2"/>
      <c r="P62" s="2"/>
      <c r="Q62" s="2"/>
      <c r="R62" s="2"/>
      <c r="S62" s="2"/>
      <c r="T62" s="2"/>
    </row>
    <row r="63" spans="1:20" x14ac:dyDescent="0.2">
      <c r="A63" s="33" t="s">
        <v>81</v>
      </c>
      <c r="B63" s="69">
        <v>2</v>
      </c>
      <c r="C63" s="34">
        <v>16.616170969253801</v>
      </c>
      <c r="D63" s="35">
        <v>0.238869461315695</v>
      </c>
      <c r="E63" s="34">
        <v>20.903115573433801</v>
      </c>
      <c r="F63" s="35">
        <v>0.51998032526841198</v>
      </c>
      <c r="G63" s="34">
        <v>14.1477065881708</v>
      </c>
      <c r="H63" s="35">
        <v>0.51358091929926197</v>
      </c>
      <c r="I63" s="34">
        <v>-6.7554089852630002</v>
      </c>
      <c r="J63" s="90">
        <v>0.72296422562474305</v>
      </c>
      <c r="K63" s="2"/>
      <c r="L63" s="2"/>
      <c r="M63" s="2"/>
      <c r="N63" s="2"/>
      <c r="O63" s="2"/>
      <c r="P63" s="2"/>
      <c r="Q63" s="2"/>
      <c r="R63" s="2"/>
      <c r="S63" s="2"/>
      <c r="T63" s="2"/>
    </row>
    <row r="64" spans="1:20" x14ac:dyDescent="0.2">
      <c r="A64" s="37" t="s">
        <v>82</v>
      </c>
      <c r="B64" s="70">
        <v>2</v>
      </c>
      <c r="C64" s="38">
        <v>12.804344946403599</v>
      </c>
      <c r="D64" s="39">
        <v>0.30755051431979102</v>
      </c>
      <c r="E64" s="38">
        <v>16.2507671490585</v>
      </c>
      <c r="F64" s="39">
        <v>0.68576616221634601</v>
      </c>
      <c r="G64" s="38">
        <v>10.6458016342921</v>
      </c>
      <c r="H64" s="39">
        <v>0.57669749824968597</v>
      </c>
      <c r="I64" s="38">
        <v>-5.6049655147664597</v>
      </c>
      <c r="J64" s="91">
        <v>0.83859439518691303</v>
      </c>
      <c r="K64" s="2"/>
      <c r="L64" s="2"/>
      <c r="M64" s="2"/>
      <c r="N64" s="2"/>
      <c r="O64" s="2"/>
      <c r="P64" s="2"/>
      <c r="Q64" s="2"/>
      <c r="R64" s="2"/>
      <c r="S64" s="2"/>
      <c r="T64" s="2"/>
    </row>
    <row r="65" spans="1:20" x14ac:dyDescent="0.2">
      <c r="A65" s="40" t="s">
        <v>83</v>
      </c>
      <c r="B65" s="71">
        <v>2</v>
      </c>
      <c r="C65" s="48">
        <v>16.487007745469</v>
      </c>
      <c r="D65" s="49">
        <v>0.18532461047496801</v>
      </c>
      <c r="E65" s="48">
        <v>20.694079347096501</v>
      </c>
      <c r="F65" s="49">
        <v>0.41485356316185401</v>
      </c>
      <c r="G65" s="48">
        <v>13.340528557424101</v>
      </c>
      <c r="H65" s="49">
        <v>0.36825050878885401</v>
      </c>
      <c r="I65" s="48">
        <v>-7.3535507896724299</v>
      </c>
      <c r="J65" s="92">
        <v>0.54827709429658</v>
      </c>
      <c r="K65" s="2"/>
      <c r="L65" s="2"/>
      <c r="M65" s="2"/>
      <c r="N65" s="2"/>
      <c r="O65" s="2"/>
      <c r="P65" s="2"/>
      <c r="Q65" s="2"/>
      <c r="R65" s="2"/>
      <c r="S65" s="2"/>
      <c r="T65" s="2"/>
    </row>
    <row r="66" spans="1:20" x14ac:dyDescent="0.2">
      <c r="A66" s="82" t="s">
        <v>89</v>
      </c>
      <c r="B66" s="72">
        <v>2</v>
      </c>
      <c r="C66" s="7">
        <v>13.780970094689099</v>
      </c>
      <c r="D66" s="10">
        <v>1.9489917550290901</v>
      </c>
      <c r="E66" s="7">
        <v>16.782130565038798</v>
      </c>
      <c r="F66" s="10">
        <v>3.8736862202943798</v>
      </c>
      <c r="G66" s="7">
        <v>7.4547095803504604</v>
      </c>
      <c r="H66" s="10">
        <v>2.2962113608299299</v>
      </c>
      <c r="I66" s="7">
        <v>-9.3274209846883291</v>
      </c>
      <c r="J66" s="50">
        <v>4.6116197114345701</v>
      </c>
      <c r="K66" s="2"/>
      <c r="L66" s="2"/>
      <c r="M66" s="2"/>
      <c r="N66" s="2"/>
      <c r="O66" s="2"/>
      <c r="P66" s="2"/>
      <c r="Q66" s="2"/>
      <c r="R66" s="2"/>
      <c r="S66" s="2"/>
      <c r="T66" s="2"/>
    </row>
    <row r="67" spans="1:20" x14ac:dyDescent="0.2">
      <c r="A67" s="82" t="s">
        <v>90</v>
      </c>
      <c r="B67" s="72">
        <v>2</v>
      </c>
      <c r="C67" s="7">
        <v>11.120143084535</v>
      </c>
      <c r="D67" s="10">
        <v>1.63822293283857</v>
      </c>
      <c r="E67" s="7">
        <v>10.5552748029135</v>
      </c>
      <c r="F67" s="10">
        <v>3.0853926523633199</v>
      </c>
      <c r="G67" s="7">
        <v>11.785995950061499</v>
      </c>
      <c r="H67" s="10">
        <v>3.75249770696783</v>
      </c>
      <c r="I67" s="7">
        <v>1.2307211471480199</v>
      </c>
      <c r="J67" s="50">
        <v>4.6488626959150201</v>
      </c>
      <c r="K67" s="2"/>
      <c r="L67" s="2"/>
      <c r="M67" s="2"/>
      <c r="N67" s="2"/>
      <c r="O67" s="2"/>
      <c r="P67" s="2"/>
      <c r="Q67" s="2"/>
      <c r="R67" s="2"/>
      <c r="S67" s="2"/>
      <c r="T67" s="2"/>
    </row>
    <row r="68" spans="1:20" x14ac:dyDescent="0.2">
      <c r="A68" s="82" t="s">
        <v>91</v>
      </c>
      <c r="B68" s="72">
        <v>2</v>
      </c>
      <c r="C68" s="7">
        <v>23.7379562634931</v>
      </c>
      <c r="D68" s="10">
        <v>2.2124108312818098</v>
      </c>
      <c r="E68" s="7">
        <v>28.723451317205399</v>
      </c>
      <c r="F68" s="10">
        <v>4.35924407356364</v>
      </c>
      <c r="G68" s="7">
        <v>21.977711056070099</v>
      </c>
      <c r="H68" s="10">
        <v>4.61438125211534</v>
      </c>
      <c r="I68" s="7">
        <v>-6.7457402611353903</v>
      </c>
      <c r="J68" s="50">
        <v>6.7734848811910702</v>
      </c>
      <c r="K68" s="2"/>
      <c r="L68" s="2"/>
      <c r="M68" s="2"/>
      <c r="N68" s="2"/>
      <c r="O68" s="2"/>
      <c r="P68" s="2"/>
      <c r="Q68" s="2"/>
      <c r="R68" s="2"/>
      <c r="S68" s="2"/>
      <c r="T68" s="2"/>
    </row>
    <row r="69" spans="1:20" ht="13.5" customHeight="1" x14ac:dyDescent="0.2">
      <c r="A69" s="4" t="s">
        <v>92</v>
      </c>
      <c r="B69" s="79">
        <v>2</v>
      </c>
      <c r="C69" s="85">
        <v>22.7551682327443</v>
      </c>
      <c r="D69" s="86">
        <v>1.84219716953456</v>
      </c>
      <c r="E69" s="85">
        <v>27.200749574536299</v>
      </c>
      <c r="F69" s="86">
        <v>3.9649222594957401</v>
      </c>
      <c r="G69" s="85">
        <v>17.200282639679799</v>
      </c>
      <c r="H69" s="86">
        <v>3.60565018252916</v>
      </c>
      <c r="I69" s="85">
        <v>-10.0004669348564</v>
      </c>
      <c r="J69" s="93">
        <v>5.2017834220845103</v>
      </c>
      <c r="K69" s="2"/>
      <c r="L69" s="2"/>
      <c r="M69" s="2"/>
      <c r="N69" s="2"/>
      <c r="O69" s="2"/>
      <c r="P69" s="2"/>
      <c r="Q69" s="2"/>
      <c r="R69" s="2"/>
      <c r="S69" s="2"/>
      <c r="T69" s="2"/>
    </row>
    <row r="70" spans="1:20" x14ac:dyDescent="0.2">
      <c r="A70" s="41"/>
      <c r="B70" s="105"/>
      <c r="C70" s="42" t="s">
        <v>672</v>
      </c>
      <c r="D70" s="47" t="s">
        <v>673</v>
      </c>
      <c r="E70" s="42" t="s">
        <v>872</v>
      </c>
      <c r="F70" s="47" t="s">
        <v>873</v>
      </c>
      <c r="G70" s="42" t="s">
        <v>874</v>
      </c>
      <c r="H70" s="47" t="s">
        <v>875</v>
      </c>
      <c r="I70" s="42" t="s">
        <v>876</v>
      </c>
      <c r="J70" s="63" t="s">
        <v>877</v>
      </c>
      <c r="K70" s="98"/>
      <c r="L70" s="98"/>
      <c r="M70" s="98"/>
      <c r="N70" s="98"/>
      <c r="O70" s="98"/>
      <c r="P70" s="98"/>
      <c r="Q70" s="98"/>
      <c r="R70" s="98"/>
      <c r="S70" s="98"/>
      <c r="T70" s="98"/>
    </row>
    <row r="71" spans="1:20" x14ac:dyDescent="0.2">
      <c r="A71" s="28" t="s">
        <v>13</v>
      </c>
      <c r="B71" s="75">
        <v>1</v>
      </c>
      <c r="C71" s="7">
        <v>17.981317690733899</v>
      </c>
      <c r="D71" s="10">
        <v>1.2175046421973299</v>
      </c>
      <c r="E71" s="7">
        <v>20.014797287545399</v>
      </c>
      <c r="F71" s="10">
        <v>2.75110122922286</v>
      </c>
      <c r="G71" s="7">
        <v>19.060135763479501</v>
      </c>
      <c r="H71" s="10">
        <v>2.5573440096479398</v>
      </c>
      <c r="I71" s="7">
        <v>-0.95466152406582705</v>
      </c>
      <c r="J71" s="50">
        <v>3.6003923248486198</v>
      </c>
      <c r="K71" s="2"/>
      <c r="L71" s="2"/>
      <c r="M71" s="2"/>
      <c r="N71" s="2"/>
      <c r="O71" s="2"/>
      <c r="P71" s="2"/>
      <c r="Q71" s="2"/>
      <c r="R71" s="2"/>
      <c r="S71" s="2"/>
      <c r="T71" s="2"/>
    </row>
    <row r="72" spans="1:20" x14ac:dyDescent="0.2">
      <c r="A72" s="28" t="s">
        <v>17</v>
      </c>
      <c r="B72" s="75">
        <v>1</v>
      </c>
      <c r="C72" s="7">
        <v>10.277110739881</v>
      </c>
      <c r="D72" s="10">
        <v>0.73153534821507604</v>
      </c>
      <c r="E72" s="7">
        <v>14.3975357510467</v>
      </c>
      <c r="F72" s="10">
        <v>1.8786939396664699</v>
      </c>
      <c r="G72" s="7">
        <v>9.8356188252353505</v>
      </c>
      <c r="H72" s="10">
        <v>1.6736069402384599</v>
      </c>
      <c r="I72" s="7">
        <v>-4.5619169258113104</v>
      </c>
      <c r="J72" s="50">
        <v>2.3358975913815199</v>
      </c>
      <c r="K72" s="2"/>
      <c r="L72" s="2"/>
      <c r="M72" s="2"/>
      <c r="N72" s="2"/>
      <c r="O72" s="2"/>
      <c r="P72" s="2"/>
      <c r="Q72" s="2"/>
      <c r="R72" s="2"/>
      <c r="S72" s="2"/>
      <c r="T72" s="2"/>
    </row>
    <row r="73" spans="1:20" x14ac:dyDescent="0.2">
      <c r="A73" s="78" t="s">
        <v>19</v>
      </c>
      <c r="B73" s="75">
        <v>1</v>
      </c>
      <c r="C73" s="7">
        <v>13.352950142376701</v>
      </c>
      <c r="D73" s="10">
        <v>1.1461778192580301</v>
      </c>
      <c r="E73" s="7">
        <v>16.232621527325499</v>
      </c>
      <c r="F73" s="10">
        <v>2.3583768703382502</v>
      </c>
      <c r="G73" s="7">
        <v>13.006111297243599</v>
      </c>
      <c r="H73" s="10">
        <v>2.2600271636831502</v>
      </c>
      <c r="I73" s="7">
        <v>-3.2265102300818702</v>
      </c>
      <c r="J73" s="50">
        <v>3.1674864765942301</v>
      </c>
      <c r="K73" s="2"/>
      <c r="L73" s="2"/>
      <c r="M73" s="2"/>
      <c r="N73" s="2"/>
      <c r="O73" s="2"/>
      <c r="P73" s="2"/>
      <c r="Q73" s="2"/>
      <c r="R73" s="2"/>
      <c r="S73" s="2"/>
      <c r="T73" s="2"/>
    </row>
    <row r="74" spans="1:20" x14ac:dyDescent="0.2">
      <c r="A74" s="28" t="s">
        <v>20</v>
      </c>
      <c r="B74" s="75">
        <v>1</v>
      </c>
      <c r="C74" s="7">
        <v>16.041886466693398</v>
      </c>
      <c r="D74" s="10">
        <v>1.8150003977610001</v>
      </c>
      <c r="E74" s="7">
        <v>22.5354345910437</v>
      </c>
      <c r="F74" s="10">
        <v>5.1170236104523799</v>
      </c>
      <c r="G74" s="7">
        <v>11.236399108893</v>
      </c>
      <c r="H74" s="10">
        <v>2.62705485523718</v>
      </c>
      <c r="I74" s="7">
        <v>-11.2990354821507</v>
      </c>
      <c r="J74" s="50">
        <v>6.1189584896616296</v>
      </c>
      <c r="K74" s="2"/>
      <c r="L74" s="2"/>
      <c r="M74" s="2"/>
      <c r="N74" s="2"/>
      <c r="O74" s="2"/>
      <c r="P74" s="2"/>
      <c r="Q74" s="2"/>
      <c r="R74" s="2"/>
      <c r="S74" s="2"/>
      <c r="T74" s="2"/>
    </row>
    <row r="75" spans="1:20" x14ac:dyDescent="0.2">
      <c r="A75" s="28" t="s">
        <v>31</v>
      </c>
      <c r="B75" s="75">
        <v>1</v>
      </c>
      <c r="C75" s="7">
        <v>13.0496158796036</v>
      </c>
      <c r="D75" s="10">
        <v>1.31294874179007</v>
      </c>
      <c r="E75" s="7">
        <v>12.357904164327</v>
      </c>
      <c r="F75" s="10">
        <v>2.49249249535481</v>
      </c>
      <c r="G75" s="7">
        <v>14.0434912150412</v>
      </c>
      <c r="H75" s="10">
        <v>3.1358969373595098</v>
      </c>
      <c r="I75" s="7">
        <v>1.6855870507141899</v>
      </c>
      <c r="J75" s="50">
        <v>4.2062813832748001</v>
      </c>
      <c r="K75" s="2"/>
      <c r="L75" s="2"/>
      <c r="M75" s="2"/>
      <c r="N75" s="2"/>
      <c r="O75" s="2"/>
      <c r="P75" s="2"/>
      <c r="Q75" s="2"/>
      <c r="R75" s="2"/>
      <c r="S75" s="2"/>
      <c r="T75" s="2"/>
    </row>
    <row r="76" spans="1:20" x14ac:dyDescent="0.2">
      <c r="A76" s="28" t="s">
        <v>36</v>
      </c>
      <c r="B76" s="75">
        <v>1</v>
      </c>
      <c r="C76" s="7">
        <v>10.399957125183001</v>
      </c>
      <c r="D76" s="10">
        <v>1.11244954468553</v>
      </c>
      <c r="E76" s="7">
        <v>14.3390516360798</v>
      </c>
      <c r="F76" s="10">
        <v>2.57659822257828</v>
      </c>
      <c r="G76" s="7">
        <v>6.1557195721284099</v>
      </c>
      <c r="H76" s="10">
        <v>1.87140495936971</v>
      </c>
      <c r="I76" s="7">
        <v>-8.1833320639514309</v>
      </c>
      <c r="J76" s="50">
        <v>3.3624273763614099</v>
      </c>
      <c r="K76" s="2"/>
      <c r="L76" s="2"/>
      <c r="M76" s="2"/>
      <c r="N76" s="2"/>
      <c r="O76" s="2"/>
      <c r="P76" s="2"/>
      <c r="Q76" s="2"/>
      <c r="R76" s="2"/>
      <c r="S76" s="2"/>
      <c r="T76" s="2"/>
    </row>
    <row r="77" spans="1:20" x14ac:dyDescent="0.2">
      <c r="A77" s="28" t="s">
        <v>38</v>
      </c>
      <c r="B77" s="75">
        <v>1</v>
      </c>
      <c r="C77" s="7">
        <v>5.2188370385024196</v>
      </c>
      <c r="D77" s="10">
        <v>0.74384724253920598</v>
      </c>
      <c r="E77" s="7">
        <v>4.3044150899158398</v>
      </c>
      <c r="F77" s="10">
        <v>1.70189425169002</v>
      </c>
      <c r="G77" s="7">
        <v>3.4836462916759601</v>
      </c>
      <c r="H77" s="10">
        <v>1.1487203830976001</v>
      </c>
      <c r="I77" s="7">
        <v>-0.82076879823987803</v>
      </c>
      <c r="J77" s="50">
        <v>2.0816069975695202</v>
      </c>
      <c r="K77" s="2"/>
      <c r="L77" s="2"/>
      <c r="M77" s="2"/>
      <c r="N77" s="2"/>
      <c r="O77" s="2"/>
      <c r="P77" s="2"/>
      <c r="Q77" s="2"/>
      <c r="R77" s="2"/>
      <c r="S77" s="2"/>
      <c r="T77" s="2"/>
    </row>
    <row r="78" spans="1:20" x14ac:dyDescent="0.2">
      <c r="A78" s="3" t="s">
        <v>44</v>
      </c>
      <c r="B78" s="75">
        <v>1</v>
      </c>
      <c r="C78" s="7">
        <v>16.504944329049099</v>
      </c>
      <c r="D78" s="10">
        <v>1.8442789546267699</v>
      </c>
      <c r="E78" s="7">
        <v>19.475785457615402</v>
      </c>
      <c r="F78" s="10">
        <v>3.89499900251566</v>
      </c>
      <c r="G78" s="7">
        <v>20.284559286841301</v>
      </c>
      <c r="H78" s="10">
        <v>3.7181328146257302</v>
      </c>
      <c r="I78" s="7">
        <v>0.80877382922587104</v>
      </c>
      <c r="J78" s="50">
        <v>5.6159576084582401</v>
      </c>
      <c r="K78" s="2"/>
      <c r="L78" s="2"/>
      <c r="M78" s="2"/>
      <c r="N78" s="2"/>
      <c r="O78" s="2"/>
      <c r="P78" s="2"/>
      <c r="Q78" s="2"/>
      <c r="R78" s="2"/>
      <c r="S78" s="2"/>
      <c r="T78" s="2"/>
    </row>
    <row r="79" spans="1:20" x14ac:dyDescent="0.2">
      <c r="A79" s="28" t="s">
        <v>48</v>
      </c>
      <c r="B79" s="75">
        <v>1</v>
      </c>
      <c r="C79" s="7">
        <v>8.6903768301727897</v>
      </c>
      <c r="D79" s="10">
        <v>0.93129881756426403</v>
      </c>
      <c r="E79" s="7">
        <v>8.7533896118073802</v>
      </c>
      <c r="F79" s="10">
        <v>1.6654640327644501</v>
      </c>
      <c r="G79" s="7">
        <v>7.1467274353952996</v>
      </c>
      <c r="H79" s="10">
        <v>1.4789799384359299</v>
      </c>
      <c r="I79" s="7">
        <v>-1.6066621764120701</v>
      </c>
      <c r="J79" s="50">
        <v>2.1593003237874702</v>
      </c>
      <c r="K79" s="2"/>
      <c r="L79" s="2"/>
      <c r="M79" s="2"/>
      <c r="N79" s="2"/>
      <c r="O79" s="2"/>
      <c r="P79" s="2"/>
      <c r="Q79" s="2"/>
      <c r="R79" s="2"/>
      <c r="S79" s="2"/>
      <c r="T79" s="2"/>
    </row>
    <row r="80" spans="1:20" x14ac:dyDescent="0.2">
      <c r="A80" s="28" t="s">
        <v>53</v>
      </c>
      <c r="B80" s="75">
        <v>1</v>
      </c>
      <c r="C80" s="7">
        <v>17.778524730859999</v>
      </c>
      <c r="D80" s="10">
        <v>1.1741958896434099</v>
      </c>
      <c r="E80" s="7">
        <v>20.482182060800401</v>
      </c>
      <c r="F80" s="10">
        <v>2.55985641888131</v>
      </c>
      <c r="G80" s="7">
        <v>16.7968844617758</v>
      </c>
      <c r="H80" s="10">
        <v>2.0298293757176702</v>
      </c>
      <c r="I80" s="7">
        <v>-3.68529759902454</v>
      </c>
      <c r="J80" s="50">
        <v>3.12858031429184</v>
      </c>
      <c r="K80" s="2"/>
      <c r="L80" s="2"/>
      <c r="M80" s="2"/>
      <c r="N80" s="2"/>
      <c r="O80" s="2"/>
      <c r="P80" s="2"/>
      <c r="Q80" s="2"/>
      <c r="R80" s="2"/>
      <c r="S80" s="2"/>
      <c r="T80" s="2"/>
    </row>
    <row r="81" spans="1:20" x14ac:dyDescent="0.2">
      <c r="A81" s="28" t="s">
        <v>55</v>
      </c>
      <c r="B81" s="75">
        <v>1</v>
      </c>
      <c r="C81" s="7">
        <v>4.2899646362356503</v>
      </c>
      <c r="D81" s="10">
        <v>0.51488965427145095</v>
      </c>
      <c r="E81" s="7">
        <v>6.4452647857928804</v>
      </c>
      <c r="F81" s="10">
        <v>1.2486198304260601</v>
      </c>
      <c r="G81" s="7">
        <v>3.5148866026485899</v>
      </c>
      <c r="H81" s="10">
        <v>0.95869537367448998</v>
      </c>
      <c r="I81" s="7">
        <v>-2.9303781831442901</v>
      </c>
      <c r="J81" s="50">
        <v>1.68394062948621</v>
      </c>
      <c r="K81" s="2"/>
      <c r="L81" s="2"/>
      <c r="M81" s="2"/>
      <c r="N81" s="2"/>
      <c r="O81" s="2"/>
      <c r="P81" s="2"/>
      <c r="Q81" s="2"/>
      <c r="R81" s="2"/>
      <c r="S81" s="2"/>
      <c r="T81" s="2"/>
    </row>
    <row r="82" spans="1:20" x14ac:dyDescent="0.2">
      <c r="A82" s="28" t="s">
        <v>57</v>
      </c>
      <c r="B82" s="75">
        <v>1</v>
      </c>
      <c r="C82" s="7">
        <v>14.409371344341199</v>
      </c>
      <c r="D82" s="10">
        <v>1.16088269589811</v>
      </c>
      <c r="E82" s="7">
        <v>20.490775240752399</v>
      </c>
      <c r="F82" s="10">
        <v>3.0070187874403702</v>
      </c>
      <c r="G82" s="7">
        <v>11.4885398349236</v>
      </c>
      <c r="H82" s="10">
        <v>2.3873473867914998</v>
      </c>
      <c r="I82" s="7">
        <v>-9.0022354058288307</v>
      </c>
      <c r="J82" s="50">
        <v>3.5087448605146498</v>
      </c>
      <c r="K82" s="2"/>
      <c r="L82" s="2"/>
      <c r="M82" s="2"/>
      <c r="N82" s="2"/>
      <c r="O82" s="2"/>
      <c r="P82" s="2"/>
      <c r="Q82" s="2"/>
      <c r="R82" s="2"/>
      <c r="S82" s="2"/>
      <c r="T82" s="2"/>
    </row>
    <row r="83" spans="1:20" x14ac:dyDescent="0.2">
      <c r="A83" s="28" t="s">
        <v>58</v>
      </c>
      <c r="B83" s="75">
        <v>1</v>
      </c>
      <c r="C83" s="7">
        <v>19.249233138616098</v>
      </c>
      <c r="D83" s="10">
        <v>1.5636270134556201</v>
      </c>
      <c r="E83" s="7">
        <v>26.455744180378598</v>
      </c>
      <c r="F83" s="10">
        <v>3.44246955028808</v>
      </c>
      <c r="G83" s="7">
        <v>16.1845122422787</v>
      </c>
      <c r="H83" s="10">
        <v>2.6763333145155301</v>
      </c>
      <c r="I83" s="7">
        <v>-10.271231938099801</v>
      </c>
      <c r="J83" s="50">
        <v>4.4625537360864698</v>
      </c>
      <c r="K83" s="2"/>
      <c r="L83" s="2"/>
      <c r="M83" s="2"/>
      <c r="N83" s="2"/>
      <c r="O83" s="2"/>
      <c r="P83" s="2"/>
      <c r="Q83" s="2"/>
      <c r="R83" s="2"/>
      <c r="S83" s="2"/>
      <c r="T83" s="2"/>
    </row>
    <row r="84" spans="1:20" x14ac:dyDescent="0.2">
      <c r="A84" s="5" t="s">
        <v>175</v>
      </c>
      <c r="B84" s="80">
        <v>1</v>
      </c>
      <c r="C84" s="87">
        <v>12.8242616624894</v>
      </c>
      <c r="D84" s="88">
        <v>0.35873507359439699</v>
      </c>
      <c r="E84" s="87">
        <v>15.8376899880921</v>
      </c>
      <c r="F84" s="88">
        <v>0.83324692651680998</v>
      </c>
      <c r="G84" s="87">
        <v>11.602593386693099</v>
      </c>
      <c r="H84" s="88">
        <v>0.67087906357530502</v>
      </c>
      <c r="I84" s="87">
        <v>-4.2350966013990501</v>
      </c>
      <c r="J84" s="94">
        <v>1.08731195371614</v>
      </c>
      <c r="K84" s="2"/>
      <c r="L84" s="2"/>
      <c r="M84" s="2"/>
      <c r="N84" s="2"/>
      <c r="O84" s="2"/>
      <c r="P84" s="2"/>
      <c r="Q84" s="2"/>
      <c r="R84" s="2"/>
      <c r="S84" s="2"/>
      <c r="T84" s="2"/>
    </row>
    <row r="85" spans="1:20" x14ac:dyDescent="0.2">
      <c r="A85" s="82" t="s">
        <v>93</v>
      </c>
      <c r="B85" s="75">
        <v>1</v>
      </c>
      <c r="C85" s="7">
        <v>8.5453941653753294</v>
      </c>
      <c r="D85" s="10">
        <v>0.83846601245678098</v>
      </c>
      <c r="E85" s="7">
        <v>11.4211643658399</v>
      </c>
      <c r="F85" s="10">
        <v>2.1849583942587598</v>
      </c>
      <c r="G85" s="7">
        <v>7.4848364243019203</v>
      </c>
      <c r="H85" s="10">
        <v>2.1312004766167401</v>
      </c>
      <c r="I85" s="7">
        <v>-3.9363279415379799</v>
      </c>
      <c r="J85" s="50">
        <v>2.85749652502294</v>
      </c>
      <c r="K85" s="2"/>
      <c r="L85" s="2"/>
      <c r="M85" s="2"/>
      <c r="N85" s="2"/>
      <c r="O85" s="2"/>
      <c r="P85" s="2"/>
      <c r="Q85" s="2"/>
      <c r="R85" s="2"/>
      <c r="S85" s="2"/>
      <c r="T85" s="2"/>
    </row>
    <row r="86" spans="1:20" x14ac:dyDescent="0.2">
      <c r="A86" s="82" t="s">
        <v>90</v>
      </c>
      <c r="B86" s="75">
        <v>1</v>
      </c>
      <c r="C86" s="7">
        <v>10.9815890136984</v>
      </c>
      <c r="D86" s="10">
        <v>1.33163048213312</v>
      </c>
      <c r="E86" s="7">
        <v>13.8828940748178</v>
      </c>
      <c r="F86" s="10">
        <v>2.9695508675889899</v>
      </c>
      <c r="G86" s="7">
        <v>13.409838271720901</v>
      </c>
      <c r="H86" s="10">
        <v>2.99012567683297</v>
      </c>
      <c r="I86" s="7">
        <v>-0.47305580309690498</v>
      </c>
      <c r="J86" s="50">
        <v>3.9454681733344601</v>
      </c>
      <c r="K86" s="2"/>
      <c r="L86" s="2"/>
      <c r="M86" s="2"/>
      <c r="N86" s="2"/>
      <c r="O86" s="2"/>
      <c r="P86" s="2"/>
      <c r="Q86" s="2"/>
      <c r="R86" s="2"/>
      <c r="S86" s="2"/>
      <c r="T86" s="2"/>
    </row>
    <row r="87" spans="1:20" ht="12.75" customHeight="1" x14ac:dyDescent="0.2">
      <c r="A87" s="4" t="s">
        <v>91</v>
      </c>
      <c r="B87" s="81">
        <v>1</v>
      </c>
      <c r="C87" s="85">
        <v>20.512200701514601</v>
      </c>
      <c r="D87" s="86">
        <v>1.6930031082582</v>
      </c>
      <c r="E87" s="85">
        <v>26.7900919657976</v>
      </c>
      <c r="F87" s="86">
        <v>4.8695701721539404</v>
      </c>
      <c r="G87" s="85">
        <v>16.120306524675499</v>
      </c>
      <c r="H87" s="86">
        <v>3.38467479484475</v>
      </c>
      <c r="I87" s="85">
        <v>-10.6697854411221</v>
      </c>
      <c r="J87" s="93">
        <v>6.1838963067789603</v>
      </c>
      <c r="K87" s="2"/>
      <c r="L87" s="2"/>
      <c r="M87" s="2"/>
      <c r="N87" s="2"/>
      <c r="O87" s="2"/>
      <c r="P87" s="2"/>
      <c r="Q87" s="2"/>
      <c r="R87" s="2"/>
      <c r="S87" s="2"/>
      <c r="T87" s="2"/>
    </row>
    <row r="88" spans="1:20" x14ac:dyDescent="0.2">
      <c r="A88" s="82"/>
      <c r="B88" s="106"/>
      <c r="C88" s="96" t="s">
        <v>672</v>
      </c>
      <c r="D88" s="99" t="s">
        <v>673</v>
      </c>
      <c r="E88" s="96" t="s">
        <v>872</v>
      </c>
      <c r="F88" s="99" t="s">
        <v>873</v>
      </c>
      <c r="G88" s="96" t="s">
        <v>874</v>
      </c>
      <c r="H88" s="99" t="s">
        <v>875</v>
      </c>
      <c r="I88" s="96" t="s">
        <v>876</v>
      </c>
      <c r="J88" s="100" t="s">
        <v>877</v>
      </c>
      <c r="K88" s="98"/>
      <c r="L88" s="98"/>
      <c r="M88" s="98"/>
      <c r="N88" s="98"/>
      <c r="O88" s="98"/>
      <c r="P88" s="98"/>
      <c r="Q88" s="98"/>
      <c r="R88" s="98"/>
      <c r="S88" s="98"/>
      <c r="T88" s="98"/>
    </row>
    <row r="89" spans="1:20" x14ac:dyDescent="0.2">
      <c r="A89" s="82" t="s">
        <v>25</v>
      </c>
      <c r="B89" s="83">
        <v>3</v>
      </c>
      <c r="C89" s="7">
        <v>18.555241197212901</v>
      </c>
      <c r="D89" s="10">
        <v>1.18406712238844</v>
      </c>
      <c r="E89" s="7">
        <v>27.324199253874099</v>
      </c>
      <c r="F89" s="10">
        <v>2.4058679039791402</v>
      </c>
      <c r="G89" s="7">
        <v>12.6594176420805</v>
      </c>
      <c r="H89" s="10">
        <v>1.9955090595540801</v>
      </c>
      <c r="I89" s="7">
        <v>-14.6647816117936</v>
      </c>
      <c r="J89" s="50">
        <v>3.2022078119475199</v>
      </c>
      <c r="K89" s="2"/>
      <c r="L89" s="2"/>
      <c r="M89" s="2"/>
      <c r="N89" s="2"/>
      <c r="O89" s="2"/>
      <c r="P89" s="2"/>
      <c r="Q89" s="2"/>
      <c r="R89" s="2"/>
      <c r="S89" s="2"/>
      <c r="T89" s="2"/>
    </row>
    <row r="90" spans="1:20" x14ac:dyDescent="0.2">
      <c r="A90" s="82" t="s">
        <v>28</v>
      </c>
      <c r="B90" s="83">
        <v>3</v>
      </c>
      <c r="C90" s="7">
        <v>15.3878184560257</v>
      </c>
      <c r="D90" s="10">
        <v>1.15871380749682</v>
      </c>
      <c r="E90" s="7">
        <v>27.3613329744772</v>
      </c>
      <c r="F90" s="10">
        <v>2.8418525095384899</v>
      </c>
      <c r="G90" s="7">
        <v>8.3240554223620293</v>
      </c>
      <c r="H90" s="10">
        <v>1.84995544086509</v>
      </c>
      <c r="I90" s="7">
        <v>-19.037277552115199</v>
      </c>
      <c r="J90" s="50">
        <v>3.6107059677204698</v>
      </c>
      <c r="K90" s="2"/>
      <c r="L90" s="2"/>
      <c r="M90" s="2"/>
      <c r="N90" s="2"/>
      <c r="O90" s="2"/>
      <c r="P90" s="2"/>
      <c r="Q90" s="2"/>
      <c r="R90" s="2"/>
      <c r="S90" s="2"/>
      <c r="T90" s="2"/>
    </row>
    <row r="91" spans="1:20" x14ac:dyDescent="0.2">
      <c r="A91" s="82" t="s">
        <v>84</v>
      </c>
      <c r="B91" s="83">
        <v>3</v>
      </c>
      <c r="C91" s="7">
        <v>11.5038219994206</v>
      </c>
      <c r="D91" s="10">
        <v>0.97759385133454901</v>
      </c>
      <c r="E91" s="7">
        <v>16.276029248381501</v>
      </c>
      <c r="F91" s="10">
        <v>2.31329611232298</v>
      </c>
      <c r="G91" s="7">
        <v>10.7551327738121</v>
      </c>
      <c r="H91" s="10">
        <v>1.94943801119149</v>
      </c>
      <c r="I91" s="7">
        <v>-5.5208964745694002</v>
      </c>
      <c r="J91" s="50">
        <v>3.4906766794005102</v>
      </c>
      <c r="K91" s="2"/>
      <c r="L91" s="2"/>
      <c r="M91" s="2"/>
      <c r="N91" s="2"/>
      <c r="O91" s="2"/>
      <c r="P91" s="2"/>
      <c r="Q91" s="2"/>
      <c r="R91" s="2"/>
      <c r="S91" s="2"/>
      <c r="T91" s="2"/>
    </row>
    <row r="92" spans="1:20" x14ac:dyDescent="0.2">
      <c r="A92" s="82" t="s">
        <v>46</v>
      </c>
      <c r="B92" s="83">
        <v>3</v>
      </c>
      <c r="C92" s="7">
        <v>5.5659233649497102</v>
      </c>
      <c r="D92" s="10">
        <v>0.74175304545814402</v>
      </c>
      <c r="E92" s="7">
        <v>6.0405371916070498</v>
      </c>
      <c r="F92" s="10">
        <v>1.3811242088251701</v>
      </c>
      <c r="G92" s="7">
        <v>4.6249900226797296</v>
      </c>
      <c r="H92" s="10">
        <v>1.40198511588209</v>
      </c>
      <c r="I92" s="7">
        <v>-1.41554716892732</v>
      </c>
      <c r="J92" s="50">
        <v>1.60589606477696</v>
      </c>
      <c r="K92" s="2"/>
      <c r="L92" s="2"/>
      <c r="M92" s="2"/>
      <c r="N92" s="2"/>
      <c r="O92" s="2"/>
      <c r="P92" s="2"/>
      <c r="Q92" s="2"/>
      <c r="R92" s="2"/>
      <c r="S92" s="2"/>
      <c r="T92" s="2"/>
    </row>
    <row r="93" spans="1:20" x14ac:dyDescent="0.2">
      <c r="A93" s="82" t="s">
        <v>48</v>
      </c>
      <c r="B93" s="83">
        <v>3</v>
      </c>
      <c r="C93" s="7">
        <v>7.9400304097463499</v>
      </c>
      <c r="D93" s="10">
        <v>0.77682655932699696</v>
      </c>
      <c r="E93" s="7">
        <v>7.8837438787132603</v>
      </c>
      <c r="F93" s="10">
        <v>1.5900401789960701</v>
      </c>
      <c r="G93" s="7">
        <v>6.1753501306722196</v>
      </c>
      <c r="H93" s="10">
        <v>1.3489744438725599</v>
      </c>
      <c r="I93" s="7">
        <v>-1.7083937480410401</v>
      </c>
      <c r="J93" s="50">
        <v>2.0991204770368799</v>
      </c>
      <c r="K93" s="2"/>
      <c r="L93" s="2"/>
      <c r="M93" s="2"/>
      <c r="N93" s="2"/>
      <c r="O93" s="2"/>
      <c r="P93" s="2"/>
      <c r="Q93" s="2"/>
      <c r="R93" s="2"/>
      <c r="S93" s="2"/>
      <c r="T93" s="2"/>
    </row>
    <row r="94" spans="1:20" x14ac:dyDescent="0.2">
      <c r="A94" s="82" t="s">
        <v>53</v>
      </c>
      <c r="B94" s="83">
        <v>3</v>
      </c>
      <c r="C94" s="7">
        <v>17.1247919533714</v>
      </c>
      <c r="D94" s="10">
        <v>1.2411900662945301</v>
      </c>
      <c r="E94" s="7">
        <v>23.166329004876602</v>
      </c>
      <c r="F94" s="10">
        <v>2.6277628623581002</v>
      </c>
      <c r="G94" s="7">
        <v>14.6881195543928</v>
      </c>
      <c r="H94" s="10">
        <v>2.7396686490230602</v>
      </c>
      <c r="I94" s="7">
        <v>-8.4782094504837708</v>
      </c>
      <c r="J94" s="50">
        <v>3.6993700479057701</v>
      </c>
      <c r="K94" s="2"/>
      <c r="L94" s="2"/>
      <c r="M94" s="2"/>
      <c r="N94" s="2"/>
      <c r="O94" s="2"/>
      <c r="P94" s="2"/>
      <c r="Q94" s="2"/>
      <c r="R94" s="2"/>
      <c r="S94" s="2"/>
      <c r="T94" s="2"/>
    </row>
    <row r="95" spans="1:20" x14ac:dyDescent="0.2">
      <c r="A95" s="82" t="s">
        <v>57</v>
      </c>
      <c r="B95" s="83">
        <v>3</v>
      </c>
      <c r="C95" s="7">
        <v>10.773452833040601</v>
      </c>
      <c r="D95" s="10">
        <v>0.85170935227115097</v>
      </c>
      <c r="E95" s="7">
        <v>12.7950227306542</v>
      </c>
      <c r="F95" s="10">
        <v>1.5175794522919901</v>
      </c>
      <c r="G95" s="7">
        <v>12.2155381052384</v>
      </c>
      <c r="H95" s="10">
        <v>1.5448971659914099</v>
      </c>
      <c r="I95" s="7">
        <v>-0.57948462541583701</v>
      </c>
      <c r="J95" s="50">
        <v>2.0369056734935298</v>
      </c>
      <c r="K95" s="2"/>
      <c r="L95" s="2"/>
      <c r="M95" s="2"/>
      <c r="N95" s="2"/>
      <c r="O95" s="2"/>
      <c r="P95" s="2"/>
      <c r="Q95" s="2"/>
      <c r="R95" s="2"/>
      <c r="S95" s="2"/>
      <c r="T95" s="2"/>
    </row>
    <row r="96" spans="1:20" x14ac:dyDescent="0.2">
      <c r="A96" s="82" t="s">
        <v>58</v>
      </c>
      <c r="B96" s="83">
        <v>3</v>
      </c>
      <c r="C96" s="7">
        <v>15.500902077063399</v>
      </c>
      <c r="D96" s="10">
        <v>1.6430937218744099</v>
      </c>
      <c r="E96" s="7">
        <v>28.710022069139999</v>
      </c>
      <c r="F96" s="10">
        <v>3.74463175491936</v>
      </c>
      <c r="G96" s="7">
        <v>9.4043425247657009</v>
      </c>
      <c r="H96" s="10">
        <v>2.0878065684888298</v>
      </c>
      <c r="I96" s="7">
        <v>-19.3056795443743</v>
      </c>
      <c r="J96" s="50">
        <v>4.2140488712908102</v>
      </c>
      <c r="K96" s="2"/>
      <c r="L96" s="2"/>
      <c r="M96" s="2"/>
      <c r="N96" s="2"/>
      <c r="O96" s="2"/>
      <c r="P96" s="2"/>
      <c r="Q96" s="2"/>
      <c r="R96" s="2"/>
      <c r="S96" s="2"/>
      <c r="T96" s="2"/>
    </row>
    <row r="97" spans="1:20" ht="12.75" customHeight="1" x14ac:dyDescent="0.2">
      <c r="A97" s="6" t="s">
        <v>176</v>
      </c>
      <c r="B97" s="73">
        <v>3</v>
      </c>
      <c r="C97" s="74">
        <v>12.793997786353801</v>
      </c>
      <c r="D97" s="104">
        <v>0.391704967900185</v>
      </c>
      <c r="E97" s="74">
        <v>18.694652043965501</v>
      </c>
      <c r="F97" s="104">
        <v>0.85587901494638796</v>
      </c>
      <c r="G97" s="74">
        <v>9.8558682720004196</v>
      </c>
      <c r="H97" s="104">
        <v>0.67594173013189096</v>
      </c>
      <c r="I97" s="74">
        <v>-8.8387837719650602</v>
      </c>
      <c r="J97" s="76">
        <v>1.1043514531162799</v>
      </c>
      <c r="K97" s="2"/>
      <c r="L97" s="2"/>
      <c r="M97" s="2"/>
      <c r="N97" s="2"/>
      <c r="O97" s="2"/>
      <c r="P97" s="2"/>
      <c r="Q97" s="2"/>
      <c r="R97" s="2"/>
      <c r="S97" s="2"/>
      <c r="T97" s="2"/>
    </row>
    <row r="98" spans="1:20" x14ac:dyDescent="0.2">
      <c r="C98" s="2"/>
      <c r="D98" s="2"/>
      <c r="E98" s="2"/>
      <c r="F98" s="2"/>
      <c r="G98" s="2"/>
      <c r="H98" s="2"/>
      <c r="I98" s="2"/>
      <c r="J98" s="2"/>
      <c r="K98" s="2"/>
      <c r="L98" s="2"/>
      <c r="M98" s="2"/>
      <c r="N98" s="2"/>
      <c r="O98" s="2"/>
      <c r="P98" s="2"/>
      <c r="Q98" s="2"/>
      <c r="R98" s="2"/>
      <c r="S98" s="2"/>
      <c r="T98" s="2"/>
    </row>
    <row r="99" spans="1:20" x14ac:dyDescent="0.2">
      <c r="A99" s="9" t="s">
        <v>141</v>
      </c>
      <c r="C99" s="2"/>
      <c r="D99" s="2"/>
      <c r="E99" s="2"/>
      <c r="F99" s="2"/>
      <c r="G99" s="2"/>
      <c r="H99" s="2"/>
      <c r="I99" s="2"/>
      <c r="J99" s="2"/>
      <c r="K99" s="2"/>
      <c r="L99" s="2"/>
      <c r="M99" s="2"/>
      <c r="N99" s="2"/>
      <c r="O99" s="2"/>
      <c r="P99" s="2"/>
      <c r="Q99" s="2"/>
      <c r="R99" s="2"/>
      <c r="S99" s="2"/>
      <c r="T99" s="2"/>
    </row>
    <row r="100" spans="1:20" x14ac:dyDescent="0.2">
      <c r="A100" s="9" t="s">
        <v>178</v>
      </c>
      <c r="C100" s="2"/>
      <c r="D100" s="2"/>
      <c r="E100" s="2"/>
      <c r="F100" s="2"/>
      <c r="G100" s="2"/>
      <c r="H100" s="2"/>
      <c r="I100" s="2"/>
      <c r="J100" s="2"/>
      <c r="K100" s="2"/>
      <c r="L100" s="2"/>
      <c r="M100" s="2"/>
      <c r="N100" s="2"/>
      <c r="O100" s="2"/>
      <c r="P100" s="2"/>
      <c r="Q100" s="2"/>
      <c r="R100" s="2"/>
      <c r="S100" s="2"/>
      <c r="T100" s="2"/>
    </row>
    <row r="101" spans="1:20" x14ac:dyDescent="0.2">
      <c r="A101" s="9" t="s">
        <v>113</v>
      </c>
      <c r="C101" s="2"/>
      <c r="D101" s="2"/>
      <c r="E101" s="2"/>
      <c r="F101" s="2"/>
      <c r="G101" s="2"/>
      <c r="H101" s="2"/>
      <c r="I101" s="2"/>
      <c r="J101" s="2"/>
      <c r="K101" s="2"/>
      <c r="L101" s="2"/>
      <c r="M101" s="2"/>
      <c r="N101" s="2"/>
      <c r="O101" s="2"/>
      <c r="P101" s="2"/>
      <c r="Q101" s="2"/>
      <c r="R101" s="2"/>
      <c r="S101" s="2"/>
      <c r="T101" s="2"/>
    </row>
    <row r="102" spans="1:20" x14ac:dyDescent="0.2">
      <c r="A102" s="36" t="s">
        <v>75</v>
      </c>
      <c r="B102" s="9"/>
      <c r="C102" s="2"/>
      <c r="D102" s="2"/>
      <c r="E102" s="2"/>
      <c r="F102" s="2"/>
      <c r="G102" s="2"/>
      <c r="H102" s="2"/>
      <c r="I102" s="2"/>
      <c r="J102" s="2"/>
      <c r="K102" s="2"/>
      <c r="L102" s="2"/>
      <c r="M102" s="2"/>
      <c r="N102" s="2"/>
      <c r="O102" s="2"/>
      <c r="P102" s="2"/>
      <c r="Q102" s="2"/>
      <c r="R102" s="2"/>
      <c r="S102" s="2"/>
      <c r="T102" s="2"/>
    </row>
    <row r="103" spans="1:20" ht="15" customHeight="1" x14ac:dyDescent="0.2">
      <c r="A103" s="9" t="s">
        <v>94</v>
      </c>
    </row>
    <row r="104" spans="1:20" x14ac:dyDescent="0.2">
      <c r="A104" s="9" t="s">
        <v>74</v>
      </c>
      <c r="C104" s="2"/>
      <c r="D104" s="2"/>
      <c r="E104" s="2"/>
      <c r="F104" s="2"/>
      <c r="G104" s="2"/>
      <c r="H104" s="2"/>
      <c r="I104" s="2"/>
      <c r="J104" s="2"/>
      <c r="K104" s="2"/>
      <c r="L104" s="2"/>
      <c r="M104" s="2"/>
      <c r="N104" s="2"/>
      <c r="O104" s="2"/>
      <c r="P104" s="2"/>
      <c r="Q104" s="2"/>
      <c r="R104" s="2"/>
      <c r="S104" s="2"/>
      <c r="T104" s="2"/>
    </row>
    <row r="105" spans="1:20" x14ac:dyDescent="0.2">
      <c r="A105" s="36" t="s">
        <v>62</v>
      </c>
      <c r="C105" s="2"/>
      <c r="D105" s="2"/>
      <c r="E105" s="2"/>
      <c r="F105" s="2"/>
      <c r="G105" s="2"/>
      <c r="H105" s="2"/>
      <c r="I105" s="2"/>
      <c r="J105" s="2"/>
      <c r="K105" s="2"/>
      <c r="L105" s="2"/>
      <c r="M105" s="2"/>
      <c r="N105" s="2"/>
      <c r="O105" s="2"/>
      <c r="P105" s="2"/>
      <c r="Q105" s="2"/>
      <c r="R105" s="2"/>
      <c r="S105" s="2"/>
      <c r="T105" s="2"/>
    </row>
    <row r="106" spans="1:20" x14ac:dyDescent="0.2">
      <c r="A106" s="67" t="s">
        <v>63</v>
      </c>
      <c r="C106" s="2"/>
      <c r="D106" s="2"/>
      <c r="E106" s="2"/>
      <c r="F106" s="2"/>
      <c r="G106" s="2"/>
      <c r="H106" s="2"/>
      <c r="I106" s="2"/>
      <c r="J106" s="2"/>
      <c r="K106" s="2"/>
      <c r="L106" s="2"/>
      <c r="M106" s="2"/>
      <c r="N106" s="2"/>
      <c r="O106" s="2"/>
      <c r="P106" s="2"/>
      <c r="Q106" s="2"/>
      <c r="R106" s="2"/>
      <c r="S106" s="2"/>
      <c r="T106" s="2"/>
    </row>
    <row r="107" spans="1:20" x14ac:dyDescent="0.2">
      <c r="A107" s="36" t="s">
        <v>64</v>
      </c>
    </row>
  </sheetData>
  <mergeCells count="7">
    <mergeCell ref="B7:B10"/>
    <mergeCell ref="C7:J7"/>
    <mergeCell ref="C8:D9"/>
    <mergeCell ref="E8:J8"/>
    <mergeCell ref="E9:F9"/>
    <mergeCell ref="G9:H9"/>
    <mergeCell ref="I9:J9"/>
  </mergeCells>
  <conditionalFormatting sqref="I1:I200">
    <cfRule type="expression" dxfId="615" priority="1">
      <formula>ABS(I1/J1)&gt;1.95996398454005</formula>
    </cfRule>
  </conditionalFormatting>
  <conditionalFormatting sqref="O103">
    <cfRule type="expression" dxfId="614" priority="26">
      <formula>ABS(O103/P103)&gt;1.95996398454005</formula>
    </cfRule>
  </conditionalFormatting>
  <conditionalFormatting sqref="W103">
    <cfRule type="expression" dxfId="613" priority="25">
      <formula>ABS(W103/X103)&gt;1.95996398454005</formula>
    </cfRule>
  </conditionalFormatting>
  <conditionalFormatting sqref="AE103">
    <cfRule type="expression" dxfId="612" priority="24">
      <formula>ABS(AE103/AF103)&gt;1.95996398454005</formula>
    </cfRule>
  </conditionalFormatting>
  <conditionalFormatting sqref="AM103">
    <cfRule type="expression" dxfId="611" priority="23">
      <formula>ABS(AM103/AN103)&gt;1.95996398454005</formula>
    </cfRule>
  </conditionalFormatting>
  <conditionalFormatting sqref="AU103">
    <cfRule type="expression" dxfId="610" priority="22">
      <formula>ABS(AU103/AV103)&gt;1.95996398454005</formula>
    </cfRule>
  </conditionalFormatting>
  <conditionalFormatting sqref="BC103">
    <cfRule type="expression" dxfId="609" priority="21">
      <formula>ABS(BC103/BD103)&gt;1.95996398454005</formula>
    </cfRule>
  </conditionalFormatting>
  <conditionalFormatting sqref="BK103">
    <cfRule type="expression" dxfId="608" priority="20">
      <formula>ABS(BK103/BL103)&gt;1.95996398454005</formula>
    </cfRule>
  </conditionalFormatting>
  <conditionalFormatting sqref="BM103">
    <cfRule type="expression" dxfId="607" priority="19">
      <formula>ABS(BM103/BN103)&gt;1.95996398454005</formula>
    </cfRule>
  </conditionalFormatting>
  <conditionalFormatting sqref="BO103">
    <cfRule type="expression" dxfId="606" priority="18">
      <formula>ABS(BO103/BP103)&gt;1.95996398454005</formula>
    </cfRule>
  </conditionalFormatting>
  <conditionalFormatting sqref="BQ103">
    <cfRule type="expression" dxfId="605" priority="17">
      <formula>ABS(BQ103/BR103)&gt;1.95996398454005</formula>
    </cfRule>
  </conditionalFormatting>
  <conditionalFormatting sqref="BS103">
    <cfRule type="expression" dxfId="604" priority="16">
      <formula>ABS(BS103/BT103)&gt;1.95996398454005</formula>
    </cfRule>
  </conditionalFormatting>
  <conditionalFormatting sqref="BU103">
    <cfRule type="expression" dxfId="603" priority="15">
      <formula>ABS(BU103/BV103)&gt;1.95996398454005</formula>
    </cfRule>
  </conditionalFormatting>
  <conditionalFormatting sqref="BW103">
    <cfRule type="expression" dxfId="602" priority="14">
      <formula>ABS(BW103/BX103)&gt;1.95996398454005</formula>
    </cfRule>
  </conditionalFormatting>
  <conditionalFormatting sqref="BY103">
    <cfRule type="expression" dxfId="601" priority="13">
      <formula>ABS(BY103/BZ103)&gt;1.95996398454005</formula>
    </cfRule>
  </conditionalFormatting>
  <conditionalFormatting sqref="CA103">
    <cfRule type="expression" dxfId="600" priority="12">
      <formula>ABS(CA103/CB103)&gt;1.95996398454005</formula>
    </cfRule>
  </conditionalFormatting>
  <conditionalFormatting sqref="CC103">
    <cfRule type="expression" dxfId="599" priority="11">
      <formula>ABS(CC103/CD103)&gt;1.95996398454005</formula>
    </cfRule>
  </conditionalFormatting>
  <conditionalFormatting sqref="CE103">
    <cfRule type="expression" dxfId="598" priority="10">
      <formula>ABS(CE103/CF103)&gt;1.95996398454005</formula>
    </cfRule>
  </conditionalFormatting>
  <conditionalFormatting sqref="CG103">
    <cfRule type="expression" dxfId="597" priority="9">
      <formula>ABS(CG103/CH103)&gt;1.95996398454005</formula>
    </cfRule>
  </conditionalFormatting>
  <conditionalFormatting sqref="CI103">
    <cfRule type="expression" dxfId="596" priority="8">
      <formula>ABS(CI103/CJ103)&gt;1.95996398454005</formula>
    </cfRule>
  </conditionalFormatting>
  <conditionalFormatting sqref="CK103">
    <cfRule type="expression" dxfId="595" priority="7">
      <formula>ABS(CK103/CL103)&gt;1.95996398454005</formula>
    </cfRule>
  </conditionalFormatting>
  <conditionalFormatting sqref="CM103">
    <cfRule type="expression" dxfId="594" priority="6">
      <formula>ABS(CM103/CN103)&gt;1.95996398454005</formula>
    </cfRule>
  </conditionalFormatting>
  <conditionalFormatting sqref="CO103">
    <cfRule type="expression" dxfId="593" priority="5">
      <formula>ABS(CO103/CP103)&gt;1.95996398454005</formula>
    </cfRule>
  </conditionalFormatting>
  <conditionalFormatting sqref="CQ103">
    <cfRule type="expression" dxfId="592" priority="4">
      <formula>ABS(CQ103/CR103)&gt;1.95996398454005</formula>
    </cfRule>
  </conditionalFormatting>
  <conditionalFormatting sqref="CS103">
    <cfRule type="expression" dxfId="591" priority="3">
      <formula>ABS(CS103/CT103)&gt;1.95996398454005</formula>
    </cfRule>
  </conditionalFormatting>
  <conditionalFormatting sqref="CU103">
    <cfRule type="expression" dxfId="590" priority="2">
      <formula>ABS(CU103/CV103)&gt;1.95996398454005</formula>
    </cfRule>
  </conditionalFormatting>
  <hyperlinks>
    <hyperlink ref="A106" r:id="rId1" xr:uid="{00000000-0004-0000-0A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07"/>
  <sheetViews>
    <sheetView showGridLines="0" topLeftCell="A43" zoomScale="80" zoomScaleNormal="80" workbookViewId="0">
      <selection activeCell="A94" sqref="A94:XFD94"/>
    </sheetView>
  </sheetViews>
  <sheetFormatPr baseColWidth="10" defaultColWidth="10.83203125" defaultRowHeight="15" x14ac:dyDescent="0.2"/>
  <cols>
    <col min="1" max="1" width="26.83203125" customWidth="1"/>
    <col min="2" max="2" width="10.5" customWidth="1"/>
    <col min="3" max="4" width="8.83203125" customWidth="1"/>
    <col min="8" max="8" width="8.83203125" customWidth="1"/>
  </cols>
  <sheetData>
    <row r="1" spans="1:20" x14ac:dyDescent="0.2">
      <c r="A1" s="36" t="str">
        <f ca="1">RIGHT(CELL("Filename",A1),LEN(CELL("Filename",A1))-FIND("]",CELL("Filename",A1)))</f>
        <v>BIN.UND.TQ74_FULFIL</v>
      </c>
    </row>
    <row r="2" spans="1:20" x14ac:dyDescent="0.2">
      <c r="A2" s="46" t="s">
        <v>129</v>
      </c>
    </row>
    <row r="3" spans="1:20" x14ac:dyDescent="0.2">
      <c r="A3" s="58" t="s">
        <v>0</v>
      </c>
    </row>
    <row r="4" spans="1:20" x14ac:dyDescent="0.2">
      <c r="A4" s="161" t="str">
        <f>HYPERLINK("#'TOC'!A1", "Back to TOC")</f>
        <v>Back to TOC</v>
      </c>
      <c r="B4" s="58"/>
    </row>
    <row r="6" spans="1:20" ht="13.5" customHeight="1" x14ac:dyDescent="0.2">
      <c r="A6" s="97"/>
      <c r="B6" s="97"/>
    </row>
    <row r="7" spans="1:20" ht="38.25" customHeight="1" x14ac:dyDescent="0.2">
      <c r="A7" s="101"/>
      <c r="B7" s="210" t="s">
        <v>1</v>
      </c>
      <c r="C7" s="257" t="s">
        <v>148</v>
      </c>
      <c r="D7" s="258"/>
      <c r="E7" s="258"/>
      <c r="F7" s="258"/>
      <c r="G7" s="258"/>
      <c r="H7" s="258"/>
      <c r="I7" s="258"/>
      <c r="J7" s="259"/>
    </row>
    <row r="8" spans="1:20" ht="36.75" customHeight="1" x14ac:dyDescent="0.2">
      <c r="A8" s="101"/>
      <c r="B8" s="211"/>
      <c r="C8" s="260" t="s">
        <v>65</v>
      </c>
      <c r="D8" s="260"/>
      <c r="E8" s="240" t="s">
        <v>112</v>
      </c>
      <c r="F8" s="240"/>
      <c r="G8" s="240"/>
      <c r="H8" s="240"/>
      <c r="I8" s="240"/>
      <c r="J8" s="262"/>
    </row>
    <row r="9" spans="1:20" ht="59.5" customHeight="1" x14ac:dyDescent="0.2">
      <c r="A9" s="101"/>
      <c r="B9" s="211"/>
      <c r="C9" s="261"/>
      <c r="D9" s="261"/>
      <c r="E9" s="241" t="s">
        <v>125</v>
      </c>
      <c r="F9" s="241"/>
      <c r="G9" s="241" t="s">
        <v>126</v>
      </c>
      <c r="H9" s="241"/>
      <c r="I9" s="241" t="s">
        <v>127</v>
      </c>
      <c r="J9" s="263"/>
    </row>
    <row r="10" spans="1:20" ht="15" customHeight="1" x14ac:dyDescent="0.2">
      <c r="A10" s="102"/>
      <c r="B10" s="211"/>
      <c r="C10" s="68" t="s">
        <v>10</v>
      </c>
      <c r="D10" s="68" t="s">
        <v>11</v>
      </c>
      <c r="E10" s="68" t="s">
        <v>10</v>
      </c>
      <c r="F10" s="68" t="s">
        <v>11</v>
      </c>
      <c r="G10" s="68" t="s">
        <v>10</v>
      </c>
      <c r="H10" s="68" t="s">
        <v>11</v>
      </c>
      <c r="I10" s="68" t="s">
        <v>69</v>
      </c>
      <c r="J10" s="89" t="s">
        <v>11</v>
      </c>
    </row>
    <row r="11" spans="1:20" x14ac:dyDescent="0.2">
      <c r="A11" s="77"/>
      <c r="B11" s="103"/>
      <c r="C11" s="42" t="s">
        <v>672</v>
      </c>
      <c r="D11" s="47" t="s">
        <v>673</v>
      </c>
      <c r="E11" s="42" t="s">
        <v>878</v>
      </c>
      <c r="F11" s="47" t="s">
        <v>879</v>
      </c>
      <c r="G11" s="42" t="s">
        <v>880</v>
      </c>
      <c r="H11" s="47" t="s">
        <v>881</v>
      </c>
      <c r="I11" s="42" t="s">
        <v>882</v>
      </c>
      <c r="J11" s="63" t="s">
        <v>883</v>
      </c>
      <c r="K11" s="98"/>
      <c r="L11" s="98"/>
      <c r="M11" s="98"/>
      <c r="N11" s="98"/>
      <c r="O11" s="98"/>
      <c r="P11" s="98"/>
      <c r="Q11" s="98"/>
      <c r="R11" s="98"/>
      <c r="S11" s="98"/>
      <c r="T11" s="98"/>
    </row>
    <row r="12" spans="1:20" x14ac:dyDescent="0.2">
      <c r="A12" s="3" t="s">
        <v>12</v>
      </c>
      <c r="B12" s="72">
        <v>2</v>
      </c>
      <c r="C12" s="7">
        <v>10.386815445052701</v>
      </c>
      <c r="D12" s="10">
        <v>1.0397194281398301</v>
      </c>
      <c r="E12" s="7">
        <v>14.501145657064001</v>
      </c>
      <c r="F12" s="10">
        <v>2.2519820011404699</v>
      </c>
      <c r="G12" s="7">
        <v>7.5457197719809397</v>
      </c>
      <c r="H12" s="10">
        <v>1.76857689392132</v>
      </c>
      <c r="I12" s="7">
        <v>-6.9554258850830903</v>
      </c>
      <c r="J12" s="50">
        <v>2.6868761627920801</v>
      </c>
      <c r="K12" s="98"/>
      <c r="L12" s="98"/>
      <c r="M12" s="98"/>
      <c r="N12" s="98"/>
      <c r="O12" s="98"/>
      <c r="P12" s="98"/>
      <c r="Q12" s="98"/>
      <c r="R12" s="98"/>
      <c r="S12" s="98"/>
      <c r="T12" s="98"/>
    </row>
    <row r="13" spans="1:20" x14ac:dyDescent="0.2">
      <c r="A13" s="28" t="s">
        <v>13</v>
      </c>
      <c r="B13" s="72">
        <v>2</v>
      </c>
      <c r="C13" s="7">
        <v>19.854008685608399</v>
      </c>
      <c r="D13" s="10">
        <v>1.3211404266798199</v>
      </c>
      <c r="E13" s="7">
        <v>26.634663031227198</v>
      </c>
      <c r="F13" s="10">
        <v>2.73309202275304</v>
      </c>
      <c r="G13" s="7">
        <v>17.882132140052001</v>
      </c>
      <c r="H13" s="10">
        <v>2.7032249047039199</v>
      </c>
      <c r="I13" s="7">
        <v>-8.7525308911751196</v>
      </c>
      <c r="J13" s="50">
        <v>3.8851716281297999</v>
      </c>
      <c r="K13" s="2"/>
      <c r="L13" s="2"/>
      <c r="M13" s="2"/>
      <c r="N13" s="2"/>
      <c r="O13" s="2"/>
      <c r="P13" s="2"/>
      <c r="Q13" s="2"/>
      <c r="R13" s="2"/>
      <c r="S13" s="2"/>
      <c r="T13" s="2"/>
    </row>
    <row r="14" spans="1:20" x14ac:dyDescent="0.2">
      <c r="A14" s="28" t="s">
        <v>14</v>
      </c>
      <c r="B14" s="72">
        <v>2</v>
      </c>
      <c r="C14" s="7">
        <v>7.2589920081939203</v>
      </c>
      <c r="D14" s="10">
        <v>0.76863933708287702</v>
      </c>
      <c r="E14" s="7">
        <v>8.0735388698927899</v>
      </c>
      <c r="F14" s="10">
        <v>1.27109914389427</v>
      </c>
      <c r="G14" s="7">
        <v>6.4665171318684802</v>
      </c>
      <c r="H14" s="10">
        <v>1.60366493337244</v>
      </c>
      <c r="I14" s="7">
        <v>-1.6070217380243099</v>
      </c>
      <c r="J14" s="50">
        <v>2.0230763549008102</v>
      </c>
      <c r="K14" s="2"/>
      <c r="L14" s="2"/>
      <c r="M14" s="2"/>
      <c r="N14" s="2"/>
      <c r="O14" s="2"/>
      <c r="P14" s="2"/>
      <c r="Q14" s="2"/>
      <c r="R14" s="2"/>
      <c r="S14" s="2"/>
      <c r="T14" s="2"/>
    </row>
    <row r="15" spans="1:20" x14ac:dyDescent="0.2">
      <c r="A15" s="3" t="s">
        <v>15</v>
      </c>
      <c r="B15" s="72">
        <v>2</v>
      </c>
      <c r="C15" s="7">
        <v>11.1565923933367</v>
      </c>
      <c r="D15" s="10">
        <v>1.00898449442322</v>
      </c>
      <c r="E15" s="7">
        <v>14.135486161992601</v>
      </c>
      <c r="F15" s="10">
        <v>2.0574610537659899</v>
      </c>
      <c r="G15" s="7">
        <v>8.9457551146536698</v>
      </c>
      <c r="H15" s="10">
        <v>1.60826574103646</v>
      </c>
      <c r="I15" s="7">
        <v>-5.1897310473389497</v>
      </c>
      <c r="J15" s="50">
        <v>2.45932111740419</v>
      </c>
      <c r="K15" s="2"/>
      <c r="L15" s="2"/>
      <c r="M15" s="2"/>
      <c r="N15" s="2"/>
      <c r="O15" s="2"/>
      <c r="P15" s="2"/>
      <c r="Q15" s="2"/>
      <c r="R15" s="2"/>
      <c r="S15" s="2"/>
      <c r="T15" s="2"/>
    </row>
    <row r="16" spans="1:20" x14ac:dyDescent="0.2">
      <c r="A16" s="3" t="s">
        <v>16</v>
      </c>
      <c r="B16" s="72">
        <v>2</v>
      </c>
      <c r="C16" s="7">
        <v>21.3183652078521</v>
      </c>
      <c r="D16" s="10">
        <v>1.42032309615411</v>
      </c>
      <c r="E16" s="7">
        <v>27.893611287633501</v>
      </c>
      <c r="F16" s="10">
        <v>3.5945253511246</v>
      </c>
      <c r="G16" s="7">
        <v>18.565946491976</v>
      </c>
      <c r="H16" s="10">
        <v>2.71071765769261</v>
      </c>
      <c r="I16" s="7">
        <v>-9.3276647956574905</v>
      </c>
      <c r="J16" s="50">
        <v>4.4419184983705602</v>
      </c>
      <c r="K16" s="2"/>
      <c r="L16" s="2"/>
      <c r="M16" s="2"/>
      <c r="N16" s="2"/>
      <c r="O16" s="2"/>
      <c r="P16" s="2"/>
      <c r="Q16" s="2"/>
      <c r="R16" s="2"/>
      <c r="S16" s="2"/>
      <c r="T16" s="2"/>
    </row>
    <row r="17" spans="1:20" x14ac:dyDescent="0.2">
      <c r="A17" s="28" t="s">
        <v>17</v>
      </c>
      <c r="B17" s="72">
        <v>2</v>
      </c>
      <c r="C17" s="7">
        <v>9.6041666108170407</v>
      </c>
      <c r="D17" s="10">
        <v>0.71050368245137596</v>
      </c>
      <c r="E17" s="7">
        <v>12.7871188791037</v>
      </c>
      <c r="F17" s="10">
        <v>1.4932458313999799</v>
      </c>
      <c r="G17" s="7">
        <v>7.2065348120655903</v>
      </c>
      <c r="H17" s="10">
        <v>1.2877873754596301</v>
      </c>
      <c r="I17" s="7">
        <v>-5.5805840670381004</v>
      </c>
      <c r="J17" s="50">
        <v>1.8323638286294499</v>
      </c>
      <c r="K17" s="2"/>
      <c r="L17" s="2"/>
      <c r="M17" s="2"/>
      <c r="N17" s="2"/>
      <c r="O17" s="2"/>
      <c r="P17" s="2"/>
      <c r="Q17" s="2"/>
      <c r="R17" s="2"/>
      <c r="S17" s="2"/>
      <c r="T17" s="2"/>
    </row>
    <row r="18" spans="1:20" x14ac:dyDescent="0.2">
      <c r="A18" s="78" t="s">
        <v>18</v>
      </c>
      <c r="B18" s="72">
        <v>2</v>
      </c>
      <c r="C18" s="7">
        <v>7.9835316335658399</v>
      </c>
      <c r="D18" s="10">
        <v>0.84246921196041202</v>
      </c>
      <c r="E18" s="7">
        <v>11.3847644767127</v>
      </c>
      <c r="F18" s="10">
        <v>1.95861153440207</v>
      </c>
      <c r="G18" s="7">
        <v>5.4928961589186596</v>
      </c>
      <c r="H18" s="10">
        <v>1.48820960837562</v>
      </c>
      <c r="I18" s="7">
        <v>-5.8918683177939997</v>
      </c>
      <c r="J18" s="50">
        <v>2.3650183142459902</v>
      </c>
      <c r="K18" s="2"/>
      <c r="L18" s="2"/>
      <c r="M18" s="2"/>
      <c r="N18" s="2"/>
      <c r="O18" s="2"/>
      <c r="P18" s="2"/>
      <c r="Q18" s="2"/>
      <c r="R18" s="2"/>
      <c r="S18" s="2"/>
      <c r="T18" s="2"/>
    </row>
    <row r="19" spans="1:20" x14ac:dyDescent="0.2">
      <c r="A19" s="78" t="s">
        <v>19</v>
      </c>
      <c r="B19" s="72">
        <v>2</v>
      </c>
      <c r="C19" s="7">
        <v>12.6990230631824</v>
      </c>
      <c r="D19" s="10">
        <v>1.1789394674570699</v>
      </c>
      <c r="E19" s="7">
        <v>15.170621225622099</v>
      </c>
      <c r="F19" s="10">
        <v>2.34601180600938</v>
      </c>
      <c r="G19" s="7">
        <v>11.811719620036101</v>
      </c>
      <c r="H19" s="10">
        <v>2.7898193481512799</v>
      </c>
      <c r="I19" s="7">
        <v>-3.3589016055860998</v>
      </c>
      <c r="J19" s="50">
        <v>3.80685864381485</v>
      </c>
      <c r="K19" s="2"/>
      <c r="L19" s="2"/>
      <c r="M19" s="2"/>
      <c r="N19" s="2"/>
      <c r="O19" s="2"/>
      <c r="P19" s="2"/>
      <c r="Q19" s="2"/>
      <c r="R19" s="2"/>
      <c r="S19" s="2"/>
      <c r="T19" s="2"/>
    </row>
    <row r="20" spans="1:20" ht="12.75" customHeight="1" x14ac:dyDescent="0.2">
      <c r="A20" s="28" t="s">
        <v>20</v>
      </c>
      <c r="B20" s="72">
        <v>2</v>
      </c>
      <c r="C20" s="7">
        <v>14.755181791117501</v>
      </c>
      <c r="D20" s="10">
        <v>1.45058781654686</v>
      </c>
      <c r="E20" s="7">
        <v>23.332424930305098</v>
      </c>
      <c r="F20" s="10">
        <v>3.58031508947861</v>
      </c>
      <c r="G20" s="7">
        <v>7.48624263697541</v>
      </c>
      <c r="H20" s="10">
        <v>2.2601700781898999</v>
      </c>
      <c r="I20" s="7">
        <v>-15.846182293329701</v>
      </c>
      <c r="J20" s="50">
        <v>4.1925637765541097</v>
      </c>
      <c r="K20" s="2"/>
      <c r="L20" s="2"/>
      <c r="M20" s="2"/>
      <c r="N20" s="2"/>
      <c r="O20" s="2"/>
      <c r="P20" s="2"/>
      <c r="Q20" s="2"/>
      <c r="R20" s="2"/>
      <c r="S20" s="2"/>
      <c r="T20" s="2"/>
    </row>
    <row r="21" spans="1:20" x14ac:dyDescent="0.2">
      <c r="A21" s="28" t="s">
        <v>21</v>
      </c>
      <c r="B21" s="72">
        <v>2</v>
      </c>
      <c r="C21" s="7">
        <v>10.603990534141801</v>
      </c>
      <c r="D21" s="10">
        <v>1.07744052415555</v>
      </c>
      <c r="E21" s="7">
        <v>12.230197138010899</v>
      </c>
      <c r="F21" s="10">
        <v>3.42138809065611</v>
      </c>
      <c r="G21" s="7">
        <v>9.9615089243566697</v>
      </c>
      <c r="H21" s="10">
        <v>2.3687409051352599</v>
      </c>
      <c r="I21" s="7">
        <v>-2.2686882136541899</v>
      </c>
      <c r="J21" s="50">
        <v>3.8898290002515901</v>
      </c>
      <c r="K21" s="2"/>
      <c r="L21" s="2"/>
      <c r="M21" s="2"/>
      <c r="N21" s="2"/>
      <c r="O21" s="2"/>
      <c r="P21" s="2"/>
      <c r="Q21" s="2"/>
      <c r="R21" s="2"/>
      <c r="S21" s="2"/>
      <c r="T21" s="2"/>
    </row>
    <row r="22" spans="1:20" x14ac:dyDescent="0.2">
      <c r="A22" s="28" t="s">
        <v>22</v>
      </c>
      <c r="B22" s="72">
        <v>2</v>
      </c>
      <c r="C22" s="7">
        <v>23.284915892761401</v>
      </c>
      <c r="D22" s="10">
        <v>1.9013080707510901</v>
      </c>
      <c r="E22" s="7">
        <v>25.3697869021237</v>
      </c>
      <c r="F22" s="10">
        <v>4.6188587300068802</v>
      </c>
      <c r="G22" s="7">
        <v>19.364388744330299</v>
      </c>
      <c r="H22" s="10">
        <v>4.3675065943373204</v>
      </c>
      <c r="I22" s="7">
        <v>-6.0053981577933797</v>
      </c>
      <c r="J22" s="50">
        <v>6.7036510404159602</v>
      </c>
      <c r="K22" s="2"/>
      <c r="L22" s="2"/>
      <c r="M22" s="2"/>
      <c r="N22" s="2"/>
      <c r="O22" s="2"/>
      <c r="P22" s="2"/>
      <c r="Q22" s="2"/>
      <c r="R22" s="2"/>
      <c r="S22" s="2"/>
      <c r="T22" s="2"/>
    </row>
    <row r="23" spans="1:20" x14ac:dyDescent="0.2">
      <c r="A23" s="28" t="s">
        <v>23</v>
      </c>
      <c r="B23" s="72">
        <v>2</v>
      </c>
      <c r="C23" s="7">
        <v>12.6408300355502</v>
      </c>
      <c r="D23" s="10">
        <v>2.1270396242286802</v>
      </c>
      <c r="E23" s="7">
        <v>15.5363247314093</v>
      </c>
      <c r="F23" s="10">
        <v>4.0367726051688004</v>
      </c>
      <c r="G23" s="7">
        <v>12.0360397862406</v>
      </c>
      <c r="H23" s="10">
        <v>3.9471713345394202</v>
      </c>
      <c r="I23" s="7">
        <v>-3.5002849451687399</v>
      </c>
      <c r="J23" s="50">
        <v>5.0301285898791797</v>
      </c>
      <c r="K23" s="2"/>
      <c r="L23" s="2"/>
      <c r="M23" s="2"/>
      <c r="N23" s="2"/>
      <c r="O23" s="2"/>
      <c r="P23" s="2"/>
      <c r="Q23" s="2"/>
      <c r="R23" s="2"/>
      <c r="S23" s="2"/>
      <c r="T23" s="2"/>
    </row>
    <row r="24" spans="1:20" x14ac:dyDescent="0.2">
      <c r="A24" s="3" t="s">
        <v>24</v>
      </c>
      <c r="B24" s="72">
        <v>2</v>
      </c>
      <c r="C24" s="7">
        <v>17.500477305090499</v>
      </c>
      <c r="D24" s="10">
        <v>1.43101283369934</v>
      </c>
      <c r="E24" s="7">
        <v>24.639645197150202</v>
      </c>
      <c r="F24" s="10">
        <v>3.4603082133535001</v>
      </c>
      <c r="G24" s="7">
        <v>10.0628585803215</v>
      </c>
      <c r="H24" s="10">
        <v>2.2287216792333702</v>
      </c>
      <c r="I24" s="7">
        <v>-14.5767866168287</v>
      </c>
      <c r="J24" s="50">
        <v>3.4677766570902402</v>
      </c>
      <c r="K24" s="2"/>
      <c r="L24" s="2"/>
      <c r="M24" s="2"/>
      <c r="N24" s="2"/>
      <c r="O24" s="2"/>
      <c r="P24" s="2"/>
      <c r="Q24" s="2"/>
      <c r="R24" s="2"/>
      <c r="S24" s="2"/>
      <c r="T24" s="2"/>
    </row>
    <row r="25" spans="1:20" x14ac:dyDescent="0.2">
      <c r="A25" s="28" t="s">
        <v>25</v>
      </c>
      <c r="B25" s="72">
        <v>2</v>
      </c>
      <c r="C25" s="7">
        <v>21.0925685424364</v>
      </c>
      <c r="D25" s="10">
        <v>1.27174278483639</v>
      </c>
      <c r="E25" s="7">
        <v>22.627157288810899</v>
      </c>
      <c r="F25" s="10">
        <v>2.4931057581792202</v>
      </c>
      <c r="G25" s="7">
        <v>18.243159860749302</v>
      </c>
      <c r="H25" s="10">
        <v>2.4233185038198699</v>
      </c>
      <c r="I25" s="7">
        <v>-4.3839974280616296</v>
      </c>
      <c r="J25" s="50">
        <v>3.2604956768476399</v>
      </c>
      <c r="K25" s="2"/>
      <c r="L25" s="2"/>
      <c r="M25" s="2"/>
      <c r="N25" s="2"/>
      <c r="O25" s="2"/>
      <c r="P25" s="2"/>
      <c r="Q25" s="2"/>
      <c r="R25" s="2"/>
      <c r="S25" s="2"/>
      <c r="T25" s="2"/>
    </row>
    <row r="26" spans="1:20" x14ac:dyDescent="0.2">
      <c r="A26" s="17" t="s">
        <v>27</v>
      </c>
      <c r="B26" s="72">
        <v>2</v>
      </c>
      <c r="C26" s="7">
        <v>9.9120998120759705</v>
      </c>
      <c r="D26" s="10">
        <v>1.20177455618963</v>
      </c>
      <c r="E26" s="7">
        <v>13.888561539125501</v>
      </c>
      <c r="F26" s="10">
        <v>2.7990083963622601</v>
      </c>
      <c r="G26" s="7">
        <v>6.57766972555011</v>
      </c>
      <c r="H26" s="10">
        <v>2.6557675066620701</v>
      </c>
      <c r="I26" s="7">
        <v>-7.3108918135753598</v>
      </c>
      <c r="J26" s="50">
        <v>4.1157142327304799</v>
      </c>
      <c r="K26" s="2"/>
      <c r="L26" s="2"/>
      <c r="M26" s="2"/>
      <c r="N26" s="2"/>
      <c r="O26" s="2"/>
      <c r="P26" s="2"/>
      <c r="Q26" s="2"/>
      <c r="R26" s="2"/>
      <c r="S26" s="2"/>
      <c r="T26" s="2"/>
    </row>
    <row r="27" spans="1:20" x14ac:dyDescent="0.2">
      <c r="A27" s="28" t="s">
        <v>26</v>
      </c>
      <c r="B27" s="72">
        <v>2</v>
      </c>
      <c r="C27" s="7">
        <v>14.2664543700813</v>
      </c>
      <c r="D27" s="10">
        <v>0.75705500313392105</v>
      </c>
      <c r="E27" s="7">
        <v>18.4198306761152</v>
      </c>
      <c r="F27" s="10">
        <v>1.67040894187795</v>
      </c>
      <c r="G27" s="7">
        <v>10.244369252550401</v>
      </c>
      <c r="H27" s="10">
        <v>1.2287597637423899</v>
      </c>
      <c r="I27" s="7">
        <v>-8.1754614235647907</v>
      </c>
      <c r="J27" s="50">
        <v>2.1612733000285802</v>
      </c>
      <c r="K27" s="2"/>
      <c r="L27" s="2"/>
      <c r="M27" s="2"/>
      <c r="N27" s="2"/>
      <c r="O27" s="2"/>
      <c r="P27" s="2"/>
      <c r="Q27" s="2"/>
      <c r="R27" s="2"/>
      <c r="S27" s="2"/>
      <c r="T27" s="2"/>
    </row>
    <row r="28" spans="1:20" x14ac:dyDescent="0.2">
      <c r="A28" s="28" t="s">
        <v>28</v>
      </c>
      <c r="B28" s="72">
        <v>2</v>
      </c>
      <c r="C28" s="7">
        <v>17.973670358806501</v>
      </c>
      <c r="D28" s="10">
        <v>1.2393647585476</v>
      </c>
      <c r="E28" s="7">
        <v>21.479463282599301</v>
      </c>
      <c r="F28" s="10">
        <v>2.9978682896639799</v>
      </c>
      <c r="G28" s="7">
        <v>14.741585926744699</v>
      </c>
      <c r="H28" s="10">
        <v>2.1764332500247101</v>
      </c>
      <c r="I28" s="7">
        <v>-6.7378773558545904</v>
      </c>
      <c r="J28" s="50">
        <v>3.4894053636044902</v>
      </c>
      <c r="K28" s="2"/>
      <c r="L28" s="2"/>
      <c r="M28" s="2"/>
      <c r="N28" s="2"/>
      <c r="O28" s="2"/>
      <c r="P28" s="2"/>
      <c r="Q28" s="2"/>
      <c r="R28" s="2"/>
      <c r="S28" s="2"/>
      <c r="T28" s="2"/>
    </row>
    <row r="29" spans="1:20" x14ac:dyDescent="0.2">
      <c r="A29" s="28" t="s">
        <v>29</v>
      </c>
      <c r="B29" s="72">
        <v>2</v>
      </c>
      <c r="C29" s="7">
        <v>31.170529080566901</v>
      </c>
      <c r="D29" s="10">
        <v>1.51553520168711</v>
      </c>
      <c r="E29" s="7">
        <v>38.997403313933702</v>
      </c>
      <c r="F29" s="10">
        <v>3.1586057663110001</v>
      </c>
      <c r="G29" s="7">
        <v>29.0413370221744</v>
      </c>
      <c r="H29" s="10">
        <v>2.5321765968733101</v>
      </c>
      <c r="I29" s="7">
        <v>-9.9560662917593596</v>
      </c>
      <c r="J29" s="50">
        <v>4.2821458718427001</v>
      </c>
      <c r="K29" s="2"/>
      <c r="L29" s="2"/>
      <c r="M29" s="2"/>
      <c r="N29" s="2"/>
      <c r="O29" s="2"/>
      <c r="P29" s="2"/>
      <c r="Q29" s="2"/>
      <c r="R29" s="2"/>
      <c r="S29" s="2"/>
      <c r="T29" s="2"/>
    </row>
    <row r="30" spans="1:20" x14ac:dyDescent="0.2">
      <c r="A30" s="28" t="s">
        <v>30</v>
      </c>
      <c r="B30" s="72">
        <v>2</v>
      </c>
      <c r="C30" s="7">
        <v>19.026694645451201</v>
      </c>
      <c r="D30" s="10">
        <v>0.89760489947535405</v>
      </c>
      <c r="E30" s="7">
        <v>25.1469500703789</v>
      </c>
      <c r="F30" s="10">
        <v>2.41346444956136</v>
      </c>
      <c r="G30" s="7">
        <v>16.7019588491533</v>
      </c>
      <c r="H30" s="10">
        <v>1.84292510638012</v>
      </c>
      <c r="I30" s="7">
        <v>-8.4449912212256795</v>
      </c>
      <c r="J30" s="50">
        <v>2.9700166925598501</v>
      </c>
      <c r="K30" s="2"/>
      <c r="L30" s="2"/>
      <c r="M30" s="2"/>
      <c r="N30" s="2"/>
      <c r="O30" s="2"/>
      <c r="P30" s="2"/>
      <c r="Q30" s="2"/>
      <c r="R30" s="2"/>
      <c r="S30" s="2"/>
      <c r="T30" s="2"/>
    </row>
    <row r="31" spans="1:20" x14ac:dyDescent="0.2">
      <c r="A31" s="28" t="s">
        <v>31</v>
      </c>
      <c r="B31" s="72">
        <v>2</v>
      </c>
      <c r="C31" s="7">
        <v>12.6978598734547</v>
      </c>
      <c r="D31" s="10">
        <v>1.0350801102256599</v>
      </c>
      <c r="E31" s="7">
        <v>15.1544086249394</v>
      </c>
      <c r="F31" s="10">
        <v>2.2786247794812802</v>
      </c>
      <c r="G31" s="7">
        <v>10.5915609392648</v>
      </c>
      <c r="H31" s="10">
        <v>2.21471533974242</v>
      </c>
      <c r="I31" s="7">
        <v>-4.56284768567465</v>
      </c>
      <c r="J31" s="50">
        <v>3.3099735022429901</v>
      </c>
      <c r="K31" s="2"/>
      <c r="L31" s="2"/>
      <c r="M31" s="2"/>
      <c r="N31" s="2"/>
      <c r="O31" s="2"/>
      <c r="P31" s="2"/>
      <c r="Q31" s="2"/>
      <c r="R31" s="2"/>
      <c r="S31" s="2"/>
      <c r="T31" s="2"/>
    </row>
    <row r="32" spans="1:20" x14ac:dyDescent="0.2">
      <c r="A32" s="28" t="s">
        <v>32</v>
      </c>
      <c r="B32" s="72">
        <v>2</v>
      </c>
      <c r="C32" s="7">
        <v>16.264044291151102</v>
      </c>
      <c r="D32" s="10">
        <v>1.04571902902034</v>
      </c>
      <c r="E32" s="7">
        <v>21.072730871312199</v>
      </c>
      <c r="F32" s="10">
        <v>2.3245907254906402</v>
      </c>
      <c r="G32" s="7">
        <v>13.337898808306999</v>
      </c>
      <c r="H32" s="10">
        <v>1.9761014280652001</v>
      </c>
      <c r="I32" s="7">
        <v>-7.7348320630052401</v>
      </c>
      <c r="J32" s="50">
        <v>2.8389307911611699</v>
      </c>
      <c r="K32" s="2"/>
      <c r="L32" s="2"/>
      <c r="M32" s="2"/>
      <c r="N32" s="2"/>
      <c r="O32" s="2"/>
      <c r="P32" s="2"/>
      <c r="Q32" s="2"/>
      <c r="R32" s="2"/>
      <c r="S32" s="2"/>
      <c r="T32" s="2"/>
    </row>
    <row r="33" spans="1:20" x14ac:dyDescent="0.2">
      <c r="A33" s="28" t="s">
        <v>33</v>
      </c>
      <c r="B33" s="72">
        <v>2</v>
      </c>
      <c r="C33" s="7">
        <v>27.3829991267711</v>
      </c>
      <c r="D33" s="10">
        <v>1.8468832300801701</v>
      </c>
      <c r="E33" s="7">
        <v>31.746493365959601</v>
      </c>
      <c r="F33" s="10">
        <v>4.82908471357013</v>
      </c>
      <c r="G33" s="7">
        <v>20.747089546493701</v>
      </c>
      <c r="H33" s="10">
        <v>3.7241743524605901</v>
      </c>
      <c r="I33" s="7">
        <v>-10.999403819465901</v>
      </c>
      <c r="J33" s="50">
        <v>6.1201166114531302</v>
      </c>
      <c r="K33" s="2"/>
      <c r="L33" s="2"/>
      <c r="M33" s="2"/>
      <c r="N33" s="2"/>
      <c r="O33" s="2"/>
      <c r="P33" s="2"/>
      <c r="Q33" s="2"/>
      <c r="R33" s="2"/>
      <c r="S33" s="2"/>
      <c r="T33" s="2"/>
    </row>
    <row r="34" spans="1:20" x14ac:dyDescent="0.2">
      <c r="A34" s="28" t="s">
        <v>34</v>
      </c>
      <c r="B34" s="72">
        <v>2</v>
      </c>
      <c r="C34" s="7">
        <v>15.540570261944501</v>
      </c>
      <c r="D34" s="10">
        <v>1.1983923842192801</v>
      </c>
      <c r="E34" s="7">
        <v>25.387506965349601</v>
      </c>
      <c r="F34" s="10">
        <v>3.51158652412101</v>
      </c>
      <c r="G34" s="7">
        <v>11.3072641148377</v>
      </c>
      <c r="H34" s="10">
        <v>1.84181876761751</v>
      </c>
      <c r="I34" s="7">
        <v>-14.080242850511899</v>
      </c>
      <c r="J34" s="50">
        <v>3.7175365966760898</v>
      </c>
      <c r="K34" s="2"/>
      <c r="L34" s="2"/>
      <c r="M34" s="2"/>
      <c r="N34" s="2"/>
      <c r="O34" s="2"/>
      <c r="P34" s="2"/>
      <c r="Q34" s="2"/>
      <c r="R34" s="2"/>
      <c r="S34" s="2"/>
      <c r="T34" s="2"/>
    </row>
    <row r="35" spans="1:20" x14ac:dyDescent="0.2">
      <c r="A35" s="28" t="s">
        <v>35</v>
      </c>
      <c r="B35" s="72">
        <v>2</v>
      </c>
      <c r="C35" s="7">
        <v>7.1090522153668596</v>
      </c>
      <c r="D35" s="10">
        <v>0.744806219825493</v>
      </c>
      <c r="E35" s="7">
        <v>9.4411940853547396</v>
      </c>
      <c r="F35" s="10">
        <v>1.6851996248232299</v>
      </c>
      <c r="G35" s="7">
        <v>8.0719898243612391</v>
      </c>
      <c r="H35" s="10">
        <v>1.52373281674406</v>
      </c>
      <c r="I35" s="7">
        <v>-1.3692042609935</v>
      </c>
      <c r="J35" s="50">
        <v>2.28311082550597</v>
      </c>
      <c r="K35" s="2"/>
      <c r="L35" s="2"/>
      <c r="M35" s="2"/>
      <c r="N35" s="2"/>
      <c r="O35" s="2"/>
      <c r="P35" s="2"/>
      <c r="Q35" s="2"/>
      <c r="R35" s="2"/>
      <c r="S35" s="2"/>
      <c r="T35" s="2"/>
    </row>
    <row r="36" spans="1:20" x14ac:dyDescent="0.2">
      <c r="A36" s="28" t="s">
        <v>36</v>
      </c>
      <c r="B36" s="72">
        <v>2</v>
      </c>
      <c r="C36" s="7">
        <v>7.9792729472525696</v>
      </c>
      <c r="D36" s="10">
        <v>0.80075950363763304</v>
      </c>
      <c r="E36" s="7">
        <v>9.44873479902156</v>
      </c>
      <c r="F36" s="10">
        <v>1.72386808603824</v>
      </c>
      <c r="G36" s="7">
        <v>8.0255533263631005</v>
      </c>
      <c r="H36" s="10">
        <v>1.53206776143441</v>
      </c>
      <c r="I36" s="7">
        <v>-1.42318147265846</v>
      </c>
      <c r="J36" s="50">
        <v>2.2116638644458799</v>
      </c>
      <c r="K36" s="2"/>
      <c r="L36" s="2"/>
      <c r="M36" s="2"/>
      <c r="N36" s="2"/>
      <c r="O36" s="2"/>
      <c r="P36" s="2"/>
      <c r="Q36" s="2"/>
      <c r="R36" s="2"/>
      <c r="S36" s="2"/>
      <c r="T36" s="2"/>
    </row>
    <row r="37" spans="1:20" x14ac:dyDescent="0.2">
      <c r="A37" s="28" t="s">
        <v>37</v>
      </c>
      <c r="B37" s="72">
        <v>2</v>
      </c>
      <c r="C37" s="7">
        <v>19.962125112495102</v>
      </c>
      <c r="D37" s="10">
        <v>1.28865860835725</v>
      </c>
      <c r="E37" s="7">
        <v>21.656399357975101</v>
      </c>
      <c r="F37" s="10">
        <v>2.7882572822982401</v>
      </c>
      <c r="G37" s="7">
        <v>19.898861146422298</v>
      </c>
      <c r="H37" s="10">
        <v>2.5317593530725899</v>
      </c>
      <c r="I37" s="7">
        <v>-1.75753821155277</v>
      </c>
      <c r="J37" s="50">
        <v>3.31838829110557</v>
      </c>
      <c r="K37" s="2"/>
      <c r="L37" s="2"/>
      <c r="M37" s="2"/>
      <c r="N37" s="2"/>
      <c r="O37" s="2"/>
      <c r="P37" s="2"/>
      <c r="Q37" s="2"/>
      <c r="R37" s="2"/>
      <c r="S37" s="2"/>
      <c r="T37" s="2"/>
    </row>
    <row r="38" spans="1:20" x14ac:dyDescent="0.2">
      <c r="A38" s="28" t="s">
        <v>38</v>
      </c>
      <c r="B38" s="72">
        <v>2</v>
      </c>
      <c r="C38" s="7">
        <v>5.8608237494975004</v>
      </c>
      <c r="D38" s="10">
        <v>0.60757766110796096</v>
      </c>
      <c r="E38" s="7">
        <v>6.28968033152122</v>
      </c>
      <c r="F38" s="10">
        <v>1.29789922820132</v>
      </c>
      <c r="G38" s="7">
        <v>4.4831631318044698</v>
      </c>
      <c r="H38" s="10">
        <v>1.12146096055324</v>
      </c>
      <c r="I38" s="7">
        <v>-1.80651719971675</v>
      </c>
      <c r="J38" s="50">
        <v>1.8115613271205699</v>
      </c>
      <c r="K38" s="2"/>
      <c r="L38" s="2"/>
      <c r="M38" s="2"/>
      <c r="N38" s="2"/>
      <c r="O38" s="2"/>
      <c r="P38" s="2"/>
      <c r="Q38" s="2"/>
      <c r="R38" s="2"/>
      <c r="S38" s="2"/>
      <c r="T38" s="2"/>
    </row>
    <row r="39" spans="1:20" x14ac:dyDescent="0.2">
      <c r="A39" s="32" t="s">
        <v>39</v>
      </c>
      <c r="B39" s="72">
        <v>2</v>
      </c>
      <c r="C39" s="7">
        <v>16.388304711313999</v>
      </c>
      <c r="D39" s="10">
        <v>1.4821091995065001</v>
      </c>
      <c r="E39" s="7">
        <v>20.298410757276599</v>
      </c>
      <c r="F39" s="10">
        <v>3.1087818726377798</v>
      </c>
      <c r="G39" s="7">
        <v>14.731009957065201</v>
      </c>
      <c r="H39" s="10">
        <v>2.6030250261857701</v>
      </c>
      <c r="I39" s="7">
        <v>-5.5674008002113302</v>
      </c>
      <c r="J39" s="50">
        <v>3.87979259422423</v>
      </c>
      <c r="K39" s="2"/>
      <c r="L39" s="2"/>
      <c r="M39" s="2"/>
      <c r="N39" s="2"/>
      <c r="O39" s="2"/>
      <c r="P39" s="2"/>
      <c r="Q39" s="2"/>
      <c r="R39" s="2"/>
      <c r="S39" s="2"/>
      <c r="T39" s="2"/>
    </row>
    <row r="40" spans="1:20" x14ac:dyDescent="0.2">
      <c r="A40" s="28" t="s">
        <v>40</v>
      </c>
      <c r="B40" s="72">
        <v>2</v>
      </c>
      <c r="C40" s="7">
        <v>33.651306254140501</v>
      </c>
      <c r="D40" s="10">
        <v>1.6715878119419301</v>
      </c>
      <c r="E40" s="7">
        <v>37.773675361105397</v>
      </c>
      <c r="F40" s="10">
        <v>2.9871352273837801</v>
      </c>
      <c r="G40" s="7">
        <v>28.202174527661999</v>
      </c>
      <c r="H40" s="10">
        <v>3.1501298047001001</v>
      </c>
      <c r="I40" s="7">
        <v>-9.5715008334433893</v>
      </c>
      <c r="J40" s="50">
        <v>4.4226715520317104</v>
      </c>
      <c r="K40" s="2"/>
      <c r="L40" s="2"/>
      <c r="M40" s="2"/>
      <c r="N40" s="2"/>
      <c r="O40" s="2"/>
      <c r="P40" s="2"/>
      <c r="Q40" s="2"/>
      <c r="R40" s="2"/>
      <c r="S40" s="2"/>
      <c r="T40" s="2"/>
    </row>
    <row r="41" spans="1:20" x14ac:dyDescent="0.2">
      <c r="A41" s="28" t="s">
        <v>41</v>
      </c>
      <c r="B41" s="72">
        <v>2</v>
      </c>
      <c r="C41" s="7">
        <v>35.333655729565599</v>
      </c>
      <c r="D41" s="10">
        <v>1.4770783510405801</v>
      </c>
      <c r="E41" s="7">
        <v>41.957014040480097</v>
      </c>
      <c r="F41" s="10">
        <v>2.8365792667627598</v>
      </c>
      <c r="G41" s="7">
        <v>30.567339306465598</v>
      </c>
      <c r="H41" s="10">
        <v>4.0798764160374201</v>
      </c>
      <c r="I41" s="7">
        <v>-11.3896747340145</v>
      </c>
      <c r="J41" s="50">
        <v>4.6616568744439997</v>
      </c>
      <c r="K41" s="2"/>
      <c r="L41" s="2"/>
      <c r="M41" s="2"/>
      <c r="N41" s="2"/>
      <c r="O41" s="2"/>
      <c r="P41" s="2"/>
      <c r="Q41" s="2"/>
      <c r="R41" s="2"/>
      <c r="S41" s="2"/>
      <c r="T41" s="2"/>
    </row>
    <row r="42" spans="1:20" x14ac:dyDescent="0.2">
      <c r="A42" s="28" t="s">
        <v>42</v>
      </c>
      <c r="B42" s="72">
        <v>2</v>
      </c>
      <c r="C42" s="7">
        <v>23.5076922134851</v>
      </c>
      <c r="D42" s="10">
        <v>1.42275667730137</v>
      </c>
      <c r="E42" s="7">
        <v>28.0519690072313</v>
      </c>
      <c r="F42" s="10">
        <v>3.16603219165677</v>
      </c>
      <c r="G42" s="7">
        <v>17.862344707669401</v>
      </c>
      <c r="H42" s="10">
        <v>2.7259213334796799</v>
      </c>
      <c r="I42" s="7">
        <v>-10.189624299561901</v>
      </c>
      <c r="J42" s="50">
        <v>4.1639605943376798</v>
      </c>
      <c r="K42" s="2"/>
      <c r="L42" s="2"/>
      <c r="M42" s="2"/>
      <c r="N42" s="2"/>
      <c r="O42" s="2"/>
      <c r="P42" s="2"/>
      <c r="Q42" s="2"/>
      <c r="R42" s="2"/>
      <c r="S42" s="2"/>
      <c r="T42" s="2"/>
    </row>
    <row r="43" spans="1:20" x14ac:dyDescent="0.2">
      <c r="A43" s="3" t="s">
        <v>43</v>
      </c>
      <c r="B43" s="72">
        <v>2</v>
      </c>
      <c r="C43" s="7">
        <v>19.6462860993832</v>
      </c>
      <c r="D43" s="10">
        <v>1.94506075652553</v>
      </c>
      <c r="E43" s="7">
        <v>24.791622512764899</v>
      </c>
      <c r="F43" s="10">
        <v>4.3999298447527897</v>
      </c>
      <c r="G43" s="7">
        <v>12.0120418291924</v>
      </c>
      <c r="H43" s="10">
        <v>2.9055347350162699</v>
      </c>
      <c r="I43" s="7">
        <v>-12.779580683572499</v>
      </c>
      <c r="J43" s="50">
        <v>5.4931507698165403</v>
      </c>
      <c r="K43" s="2"/>
      <c r="L43" s="2"/>
      <c r="M43" s="2"/>
      <c r="N43" s="2"/>
      <c r="O43" s="2"/>
      <c r="P43" s="2"/>
      <c r="Q43" s="2"/>
      <c r="R43" s="2"/>
      <c r="S43" s="2"/>
      <c r="T43" s="2"/>
    </row>
    <row r="44" spans="1:20" x14ac:dyDescent="0.2">
      <c r="A44" s="3" t="s">
        <v>44</v>
      </c>
      <c r="B44" s="72">
        <v>2</v>
      </c>
      <c r="C44" s="7">
        <v>19.6986046299767</v>
      </c>
      <c r="D44" s="10">
        <v>1.5321892129597801</v>
      </c>
      <c r="E44" s="7">
        <v>30.353085362319</v>
      </c>
      <c r="F44" s="10">
        <v>3.86170343342532</v>
      </c>
      <c r="G44" s="7">
        <v>17.193200621135901</v>
      </c>
      <c r="H44" s="10">
        <v>4.38638324841064</v>
      </c>
      <c r="I44" s="7">
        <v>-13.159884741183101</v>
      </c>
      <c r="J44" s="50">
        <v>6.1676340579537801</v>
      </c>
      <c r="K44" s="2"/>
      <c r="L44" s="2"/>
      <c r="M44" s="2"/>
      <c r="N44" s="2"/>
      <c r="O44" s="2"/>
      <c r="P44" s="2"/>
      <c r="Q44" s="2"/>
      <c r="R44" s="2"/>
      <c r="S44" s="2"/>
      <c r="T44" s="2"/>
    </row>
    <row r="45" spans="1:20" x14ac:dyDescent="0.2">
      <c r="A45" s="3" t="s">
        <v>80</v>
      </c>
      <c r="B45" s="72">
        <v>2</v>
      </c>
      <c r="C45" s="7">
        <v>20.5333814427491</v>
      </c>
      <c r="D45" s="10">
        <v>1.33071892516172</v>
      </c>
      <c r="E45" s="7">
        <v>27.2057044037876</v>
      </c>
      <c r="F45" s="10">
        <v>2.6234808330188502</v>
      </c>
      <c r="G45" s="7">
        <v>17.165544998907102</v>
      </c>
      <c r="H45" s="10">
        <v>2.4038470216035899</v>
      </c>
      <c r="I45" s="7">
        <v>-10.0401594048805</v>
      </c>
      <c r="J45" s="50">
        <v>3.4999776056563401</v>
      </c>
      <c r="K45" s="2"/>
      <c r="L45" s="2"/>
      <c r="M45" s="2"/>
      <c r="N45" s="2"/>
      <c r="O45" s="2"/>
      <c r="P45" s="2"/>
      <c r="Q45" s="2"/>
      <c r="R45" s="2"/>
      <c r="S45" s="2"/>
      <c r="T45" s="2"/>
    </row>
    <row r="46" spans="1:20" x14ac:dyDescent="0.2">
      <c r="A46" s="3" t="s">
        <v>45</v>
      </c>
      <c r="B46" s="72">
        <v>2</v>
      </c>
      <c r="C46" s="7">
        <v>18.1540031455662</v>
      </c>
      <c r="D46" s="10">
        <v>1.2359152091366301</v>
      </c>
      <c r="E46" s="7">
        <v>22.423212367268899</v>
      </c>
      <c r="F46" s="10">
        <v>3.0026355576981398</v>
      </c>
      <c r="G46" s="7">
        <v>15.6342240138585</v>
      </c>
      <c r="H46" s="10">
        <v>2.59334425478127</v>
      </c>
      <c r="I46" s="7">
        <v>-6.7889883534104198</v>
      </c>
      <c r="J46" s="50">
        <v>4.0526749075076403</v>
      </c>
      <c r="K46" s="2"/>
      <c r="L46" s="2"/>
      <c r="M46" s="2"/>
      <c r="N46" s="2"/>
      <c r="O46" s="2"/>
      <c r="P46" s="2"/>
      <c r="Q46" s="2"/>
      <c r="R46" s="2"/>
      <c r="S46" s="2"/>
      <c r="T46" s="2"/>
    </row>
    <row r="47" spans="1:20" x14ac:dyDescent="0.2">
      <c r="A47" s="28" t="s">
        <v>46</v>
      </c>
      <c r="B47" s="72">
        <v>2</v>
      </c>
      <c r="C47" s="7">
        <v>5.9322440504188299</v>
      </c>
      <c r="D47" s="10">
        <v>0.627182996574147</v>
      </c>
      <c r="E47" s="7">
        <v>7.3385179976988697</v>
      </c>
      <c r="F47" s="10">
        <v>1.57319218787357</v>
      </c>
      <c r="G47" s="7">
        <v>6.3640177286958002</v>
      </c>
      <c r="H47" s="10">
        <v>1.4236894610556401</v>
      </c>
      <c r="I47" s="7">
        <v>-0.97450026900307196</v>
      </c>
      <c r="J47" s="50">
        <v>2.0096183082011598</v>
      </c>
      <c r="K47" s="2"/>
      <c r="L47" s="2"/>
      <c r="M47" s="2"/>
      <c r="N47" s="2"/>
      <c r="O47" s="2"/>
      <c r="P47" s="2"/>
      <c r="Q47" s="2"/>
      <c r="R47" s="2"/>
      <c r="S47" s="2"/>
      <c r="T47" s="2"/>
    </row>
    <row r="48" spans="1:20" x14ac:dyDescent="0.2">
      <c r="A48" s="28" t="s">
        <v>47</v>
      </c>
      <c r="B48" s="72">
        <v>2</v>
      </c>
      <c r="C48" s="7">
        <v>9.9839271300239396</v>
      </c>
      <c r="D48" s="10">
        <v>1.0144594962722</v>
      </c>
      <c r="E48" s="7">
        <v>13.1223500628184</v>
      </c>
      <c r="F48" s="10">
        <v>2.5554141501380201</v>
      </c>
      <c r="G48" s="7">
        <v>7.2109873845949704</v>
      </c>
      <c r="H48" s="10">
        <v>1.70835879222461</v>
      </c>
      <c r="I48" s="7">
        <v>-5.9113626782234201</v>
      </c>
      <c r="J48" s="50">
        <v>3.0442238320050299</v>
      </c>
      <c r="K48" s="2"/>
      <c r="L48" s="2"/>
      <c r="M48" s="2"/>
      <c r="N48" s="2"/>
      <c r="O48" s="2"/>
      <c r="P48" s="2"/>
      <c r="Q48" s="2"/>
      <c r="R48" s="2"/>
      <c r="S48" s="2"/>
      <c r="T48" s="2"/>
    </row>
    <row r="49" spans="1:20" x14ac:dyDescent="0.2">
      <c r="A49" s="28" t="s">
        <v>48</v>
      </c>
      <c r="B49" s="72">
        <v>2</v>
      </c>
      <c r="C49" s="7">
        <v>7.7857199490552196</v>
      </c>
      <c r="D49" s="10">
        <v>0.86003146800121399</v>
      </c>
      <c r="E49" s="7">
        <v>9.5967887620796208</v>
      </c>
      <c r="F49" s="10">
        <v>2.4620599390435198</v>
      </c>
      <c r="G49" s="7">
        <v>3.4493355575053699</v>
      </c>
      <c r="H49" s="10">
        <v>1.3572377242004601</v>
      </c>
      <c r="I49" s="7">
        <v>-6.1474532045742496</v>
      </c>
      <c r="J49" s="50">
        <v>2.7131469614872601</v>
      </c>
      <c r="K49" s="2"/>
      <c r="L49" s="2"/>
      <c r="M49" s="2"/>
      <c r="N49" s="2"/>
      <c r="O49" s="2"/>
      <c r="P49" s="2"/>
      <c r="Q49" s="2"/>
      <c r="R49" s="2"/>
      <c r="S49" s="2"/>
      <c r="T49" s="2"/>
    </row>
    <row r="50" spans="1:20" x14ac:dyDescent="0.2">
      <c r="A50" s="3" t="s">
        <v>49</v>
      </c>
      <c r="B50" s="72">
        <v>2</v>
      </c>
      <c r="C50" s="7">
        <v>24.736705265914502</v>
      </c>
      <c r="D50" s="10">
        <v>1.28749737073269</v>
      </c>
      <c r="E50" s="7">
        <v>28.881833328547302</v>
      </c>
      <c r="F50" s="10">
        <v>2.4135725583837901</v>
      </c>
      <c r="G50" s="7">
        <v>21.4328431846942</v>
      </c>
      <c r="H50" s="10">
        <v>2.4360935198692801</v>
      </c>
      <c r="I50" s="7">
        <v>-7.4489901438530897</v>
      </c>
      <c r="J50" s="50">
        <v>3.38385332265511</v>
      </c>
      <c r="K50" s="2"/>
      <c r="L50" s="2"/>
      <c r="M50" s="2"/>
      <c r="N50" s="2"/>
      <c r="O50" s="2"/>
      <c r="P50" s="2"/>
      <c r="Q50" s="2"/>
      <c r="R50" s="2"/>
      <c r="S50" s="2"/>
      <c r="T50" s="2"/>
    </row>
    <row r="51" spans="1:20" x14ac:dyDescent="0.2">
      <c r="A51" s="17" t="s">
        <v>50</v>
      </c>
      <c r="B51" s="72">
        <v>2</v>
      </c>
      <c r="C51" s="7">
        <v>9.5088949293481306</v>
      </c>
      <c r="D51" s="10">
        <v>0.74614142936977201</v>
      </c>
      <c r="E51" s="7">
        <v>13.717021042319899</v>
      </c>
      <c r="F51" s="10">
        <v>1.7875057324769801</v>
      </c>
      <c r="G51" s="7">
        <v>6.6017384826827197</v>
      </c>
      <c r="H51" s="10">
        <v>1.0795199184821</v>
      </c>
      <c r="I51" s="7">
        <v>-7.1152825596371496</v>
      </c>
      <c r="J51" s="50">
        <v>2.1278005593989699</v>
      </c>
      <c r="K51" s="2"/>
      <c r="L51" s="2"/>
      <c r="M51" s="2"/>
      <c r="N51" s="2"/>
      <c r="O51" s="2"/>
      <c r="P51" s="2"/>
      <c r="Q51" s="2"/>
      <c r="R51" s="2"/>
      <c r="S51" s="2"/>
      <c r="T51" s="2"/>
    </row>
    <row r="52" spans="1:20" x14ac:dyDescent="0.2">
      <c r="A52" s="28" t="s">
        <v>51</v>
      </c>
      <c r="B52" s="72">
        <v>2</v>
      </c>
      <c r="C52" s="7">
        <v>24.9698391029055</v>
      </c>
      <c r="D52" s="10">
        <v>1.2824346887747899</v>
      </c>
      <c r="E52" s="7">
        <v>32.208965215550101</v>
      </c>
      <c r="F52" s="10">
        <v>3.3477647800877399</v>
      </c>
      <c r="G52" s="7">
        <v>19.5145880176687</v>
      </c>
      <c r="H52" s="10">
        <v>2.1527783182045002</v>
      </c>
      <c r="I52" s="7">
        <v>-12.6943771978813</v>
      </c>
      <c r="J52" s="50">
        <v>4.2164182133639798</v>
      </c>
      <c r="K52" s="2"/>
      <c r="L52" s="2"/>
      <c r="M52" s="2"/>
      <c r="N52" s="2"/>
      <c r="O52" s="2"/>
      <c r="P52" s="2"/>
      <c r="Q52" s="2"/>
      <c r="R52" s="2"/>
      <c r="S52" s="2"/>
      <c r="T52" s="2"/>
    </row>
    <row r="53" spans="1:20" x14ac:dyDescent="0.2">
      <c r="A53" s="28" t="s">
        <v>52</v>
      </c>
      <c r="B53" s="72">
        <v>2</v>
      </c>
      <c r="C53" s="7">
        <v>19.595780970329098</v>
      </c>
      <c r="D53" s="10">
        <v>1.0794431478348501</v>
      </c>
      <c r="E53" s="7">
        <v>22.6775794867157</v>
      </c>
      <c r="F53" s="10">
        <v>2.2826626110814501</v>
      </c>
      <c r="G53" s="7">
        <v>14.065342258754701</v>
      </c>
      <c r="H53" s="10">
        <v>1.79304942817135</v>
      </c>
      <c r="I53" s="7">
        <v>-8.6122372279610104</v>
      </c>
      <c r="J53" s="50">
        <v>2.9633148368601399</v>
      </c>
      <c r="K53" s="2"/>
      <c r="L53" s="2"/>
      <c r="M53" s="2"/>
      <c r="N53" s="2"/>
      <c r="O53" s="2"/>
      <c r="P53" s="2"/>
      <c r="Q53" s="2"/>
      <c r="R53" s="2"/>
      <c r="S53" s="2"/>
      <c r="T53" s="2"/>
    </row>
    <row r="54" spans="1:20" x14ac:dyDescent="0.2">
      <c r="A54" s="28" t="s">
        <v>53</v>
      </c>
      <c r="B54" s="72">
        <v>2</v>
      </c>
      <c r="C54" s="7">
        <v>20.571942227154398</v>
      </c>
      <c r="D54" s="10">
        <v>1.1848685102493799</v>
      </c>
      <c r="E54" s="7">
        <v>28.219484875132601</v>
      </c>
      <c r="F54" s="10">
        <v>3.4358708802250502</v>
      </c>
      <c r="G54" s="7">
        <v>15.4123210257982</v>
      </c>
      <c r="H54" s="10">
        <v>2.35821288896254</v>
      </c>
      <c r="I54" s="7">
        <v>-12.807163849334399</v>
      </c>
      <c r="J54" s="50">
        <v>4.4526136995652497</v>
      </c>
      <c r="K54" s="2"/>
      <c r="L54" s="2"/>
      <c r="M54" s="2"/>
      <c r="N54" s="2"/>
      <c r="O54" s="2"/>
      <c r="P54" s="2"/>
      <c r="Q54" s="2"/>
      <c r="R54" s="2"/>
      <c r="S54" s="2"/>
      <c r="T54" s="2"/>
    </row>
    <row r="55" spans="1:20" x14ac:dyDescent="0.2">
      <c r="A55" s="28" t="s">
        <v>54</v>
      </c>
      <c r="B55" s="72">
        <v>2</v>
      </c>
      <c r="C55" s="7">
        <v>18.656373183653599</v>
      </c>
      <c r="D55" s="10">
        <v>1.5922402652262899</v>
      </c>
      <c r="E55" s="7">
        <v>24.787839842379501</v>
      </c>
      <c r="F55" s="10">
        <v>3.6156078832387299</v>
      </c>
      <c r="G55" s="7">
        <v>12.7124137409056</v>
      </c>
      <c r="H55" s="10">
        <v>3.2384039422763902</v>
      </c>
      <c r="I55" s="7">
        <v>-12.0754261014739</v>
      </c>
      <c r="J55" s="50">
        <v>4.7395358569777502</v>
      </c>
      <c r="K55" s="2"/>
      <c r="L55" s="2"/>
      <c r="M55" s="2"/>
      <c r="N55" s="2"/>
      <c r="O55" s="2"/>
      <c r="P55" s="2"/>
      <c r="Q55" s="2"/>
      <c r="R55" s="2"/>
      <c r="S55" s="2"/>
      <c r="T55" s="2"/>
    </row>
    <row r="56" spans="1:20" x14ac:dyDescent="0.2">
      <c r="A56" s="28" t="s">
        <v>55</v>
      </c>
      <c r="B56" s="72">
        <v>2</v>
      </c>
      <c r="C56" s="7">
        <v>7.7509457377706603</v>
      </c>
      <c r="D56" s="10">
        <v>0.65342149255007198</v>
      </c>
      <c r="E56" s="7">
        <v>12.309783589873</v>
      </c>
      <c r="F56" s="10">
        <v>1.9123319640420899</v>
      </c>
      <c r="G56" s="7">
        <v>7.2094654525054196</v>
      </c>
      <c r="H56" s="10">
        <v>1.3157632549042799</v>
      </c>
      <c r="I56" s="7">
        <v>-5.1003181373675499</v>
      </c>
      <c r="J56" s="50">
        <v>2.40450933955209</v>
      </c>
      <c r="K56" s="2"/>
      <c r="L56" s="2"/>
      <c r="M56" s="2"/>
      <c r="N56" s="2"/>
      <c r="O56" s="2"/>
      <c r="P56" s="2"/>
      <c r="Q56" s="2"/>
      <c r="R56" s="2"/>
      <c r="S56" s="2"/>
      <c r="T56" s="2"/>
    </row>
    <row r="57" spans="1:20" x14ac:dyDescent="0.2">
      <c r="A57" s="28" t="s">
        <v>56</v>
      </c>
      <c r="B57" s="72">
        <v>2</v>
      </c>
      <c r="C57" s="7">
        <v>18.684383367861798</v>
      </c>
      <c r="D57" s="10">
        <v>1.4271482495191901</v>
      </c>
      <c r="E57" s="7">
        <v>18.6829353564166</v>
      </c>
      <c r="F57" s="10">
        <v>2.3499130631369098</v>
      </c>
      <c r="G57" s="7">
        <v>19.094687690535601</v>
      </c>
      <c r="H57" s="10">
        <v>2.76647293826968</v>
      </c>
      <c r="I57" s="7">
        <v>0.411752334118972</v>
      </c>
      <c r="J57" s="50">
        <v>3.7569318704063099</v>
      </c>
      <c r="K57" s="2"/>
      <c r="L57" s="2"/>
      <c r="M57" s="2"/>
      <c r="N57" s="2"/>
      <c r="O57" s="2"/>
      <c r="P57" s="2"/>
      <c r="Q57" s="2"/>
      <c r="R57" s="2"/>
      <c r="S57" s="2"/>
      <c r="T57" s="2"/>
    </row>
    <row r="58" spans="1:20" x14ac:dyDescent="0.2">
      <c r="A58" s="28" t="s">
        <v>57</v>
      </c>
      <c r="B58" s="72">
        <v>2</v>
      </c>
      <c r="C58" s="7">
        <v>8.6573136471760392</v>
      </c>
      <c r="D58" s="10">
        <v>0.65473107716613999</v>
      </c>
      <c r="E58" s="7">
        <v>11.8554921962035</v>
      </c>
      <c r="F58" s="10">
        <v>1.48107205610716</v>
      </c>
      <c r="G58" s="7">
        <v>6.3352247300364697</v>
      </c>
      <c r="H58" s="10">
        <v>1.1050270925410299</v>
      </c>
      <c r="I58" s="7">
        <v>-5.5202674661670601</v>
      </c>
      <c r="J58" s="50">
        <v>1.98847628593981</v>
      </c>
      <c r="K58" s="2"/>
      <c r="L58" s="2"/>
      <c r="M58" s="2"/>
      <c r="N58" s="2"/>
      <c r="O58" s="2"/>
      <c r="P58" s="2"/>
      <c r="Q58" s="2"/>
      <c r="R58" s="2"/>
      <c r="S58" s="2"/>
      <c r="T58" s="2"/>
    </row>
    <row r="59" spans="1:20" x14ac:dyDescent="0.2">
      <c r="A59" s="28" t="s">
        <v>58</v>
      </c>
      <c r="B59" s="72">
        <v>2</v>
      </c>
      <c r="C59" s="7">
        <v>19.153768776201801</v>
      </c>
      <c r="D59" s="10">
        <v>2.3275016206961601</v>
      </c>
      <c r="E59" s="7">
        <v>23.858685844566899</v>
      </c>
      <c r="F59" s="10">
        <v>3.7651824671952601</v>
      </c>
      <c r="G59" s="7">
        <v>16.336226427379302</v>
      </c>
      <c r="H59" s="10">
        <v>3.6387504315409198</v>
      </c>
      <c r="I59" s="7">
        <v>-7.5224594171876102</v>
      </c>
      <c r="J59" s="50">
        <v>5.7321036383505604</v>
      </c>
      <c r="K59" s="2"/>
      <c r="L59" s="2"/>
      <c r="M59" s="2"/>
      <c r="N59" s="2"/>
      <c r="O59" s="2"/>
      <c r="P59" s="2"/>
      <c r="Q59" s="2"/>
      <c r="R59" s="2"/>
      <c r="S59" s="2"/>
      <c r="T59" s="2"/>
    </row>
    <row r="60" spans="1:20" x14ac:dyDescent="0.2">
      <c r="A60" s="28" t="s">
        <v>59</v>
      </c>
      <c r="B60" s="72">
        <v>2</v>
      </c>
      <c r="C60" s="7">
        <v>14.8896795815029</v>
      </c>
      <c r="D60" s="10">
        <v>1.5557900951021699</v>
      </c>
      <c r="E60" s="7">
        <v>13.919845003209</v>
      </c>
      <c r="F60" s="10">
        <v>2.7029167441194</v>
      </c>
      <c r="G60" s="7">
        <v>16.585546430436001</v>
      </c>
      <c r="H60" s="10">
        <v>2.8136426864183899</v>
      </c>
      <c r="I60" s="7">
        <v>2.6657014272269599</v>
      </c>
      <c r="J60" s="50">
        <v>4.4604165569877603</v>
      </c>
      <c r="K60" s="2"/>
      <c r="L60" s="2"/>
      <c r="M60" s="2"/>
      <c r="N60" s="2"/>
      <c r="O60" s="2"/>
      <c r="P60" s="2"/>
      <c r="Q60" s="2"/>
      <c r="R60" s="2"/>
      <c r="S60" s="2"/>
      <c r="T60" s="2"/>
    </row>
    <row r="61" spans="1:20" x14ac:dyDescent="0.2">
      <c r="A61" s="3" t="s">
        <v>60</v>
      </c>
      <c r="B61" s="72">
        <v>2</v>
      </c>
      <c r="C61" s="7">
        <v>19.537717472468501</v>
      </c>
      <c r="D61" s="10">
        <v>1.6357276843853099</v>
      </c>
      <c r="E61" s="7">
        <v>20.363153966076201</v>
      </c>
      <c r="F61" s="10">
        <v>2.9280863891633699</v>
      </c>
      <c r="G61" s="7">
        <v>14.8392305871883</v>
      </c>
      <c r="H61" s="10">
        <v>2.7535417968246798</v>
      </c>
      <c r="I61" s="7">
        <v>-5.5239233788878899</v>
      </c>
      <c r="J61" s="50">
        <v>3.9548935865456301</v>
      </c>
      <c r="K61" s="2"/>
      <c r="L61" s="2"/>
      <c r="M61" s="2"/>
      <c r="N61" s="2"/>
      <c r="O61" s="2"/>
      <c r="P61" s="2"/>
      <c r="Q61" s="2"/>
      <c r="R61" s="2"/>
      <c r="S61" s="2"/>
      <c r="T61" s="2"/>
    </row>
    <row r="62" spans="1:20" x14ac:dyDescent="0.2">
      <c r="A62" s="28" t="s">
        <v>61</v>
      </c>
      <c r="B62" s="72">
        <v>2</v>
      </c>
      <c r="C62" s="7">
        <v>5.9318096131434901</v>
      </c>
      <c r="D62" s="10">
        <v>0.62045239455276702</v>
      </c>
      <c r="E62" s="7">
        <v>5.6188892587923798</v>
      </c>
      <c r="F62" s="10">
        <v>1.1894699832647599</v>
      </c>
      <c r="G62" s="7">
        <v>5.5287315907552097</v>
      </c>
      <c r="H62" s="10">
        <v>1.1758616177777601</v>
      </c>
      <c r="I62" s="7">
        <v>-9.0157668037173594E-2</v>
      </c>
      <c r="J62" s="50">
        <v>1.56500461676759</v>
      </c>
      <c r="K62" s="2"/>
      <c r="L62" s="2"/>
      <c r="M62" s="2"/>
      <c r="N62" s="2"/>
      <c r="O62" s="2"/>
      <c r="P62" s="2"/>
      <c r="Q62" s="2"/>
      <c r="R62" s="2"/>
      <c r="S62" s="2"/>
      <c r="T62" s="2"/>
    </row>
    <row r="63" spans="1:20" x14ac:dyDescent="0.2">
      <c r="A63" s="33" t="s">
        <v>81</v>
      </c>
      <c r="B63" s="69">
        <v>2</v>
      </c>
      <c r="C63" s="34">
        <v>16.616170969253801</v>
      </c>
      <c r="D63" s="35">
        <v>0.238869461315695</v>
      </c>
      <c r="E63" s="34">
        <v>20.473444973018399</v>
      </c>
      <c r="F63" s="35">
        <v>0.53209075054086696</v>
      </c>
      <c r="G63" s="34">
        <v>14.066021670432599</v>
      </c>
      <c r="H63" s="35">
        <v>0.47116137454239199</v>
      </c>
      <c r="I63" s="34">
        <v>-6.4074233025857303</v>
      </c>
      <c r="J63" s="90">
        <v>0.70914070824598796</v>
      </c>
      <c r="K63" s="2"/>
      <c r="L63" s="2"/>
      <c r="M63" s="2"/>
      <c r="N63" s="2"/>
      <c r="O63" s="2"/>
      <c r="P63" s="2"/>
      <c r="Q63" s="2"/>
      <c r="R63" s="2"/>
      <c r="S63" s="2"/>
      <c r="T63" s="2"/>
    </row>
    <row r="64" spans="1:20" x14ac:dyDescent="0.2">
      <c r="A64" s="37" t="s">
        <v>82</v>
      </c>
      <c r="B64" s="70">
        <v>2</v>
      </c>
      <c r="C64" s="38">
        <v>12.804344946403599</v>
      </c>
      <c r="D64" s="39">
        <v>0.30755051431979102</v>
      </c>
      <c r="E64" s="38">
        <v>16.157017577272999</v>
      </c>
      <c r="F64" s="39">
        <v>0.7350202143747</v>
      </c>
      <c r="G64" s="38">
        <v>11.1525714650433</v>
      </c>
      <c r="H64" s="39">
        <v>0.64296318370386196</v>
      </c>
      <c r="I64" s="38">
        <v>-5.0044461122296697</v>
      </c>
      <c r="J64" s="91">
        <v>1.00054953921677</v>
      </c>
      <c r="K64" s="2"/>
      <c r="L64" s="2"/>
      <c r="M64" s="2"/>
      <c r="N64" s="2"/>
      <c r="O64" s="2"/>
      <c r="P64" s="2"/>
      <c r="Q64" s="2"/>
      <c r="R64" s="2"/>
      <c r="S64" s="2"/>
      <c r="T64" s="2"/>
    </row>
    <row r="65" spans="1:20" x14ac:dyDescent="0.2">
      <c r="A65" s="40" t="s">
        <v>83</v>
      </c>
      <c r="B65" s="71">
        <v>2</v>
      </c>
      <c r="C65" s="48">
        <v>16.487007745469</v>
      </c>
      <c r="D65" s="49">
        <v>0.18532461047496801</v>
      </c>
      <c r="E65" s="48">
        <v>20.5286595305903</v>
      </c>
      <c r="F65" s="49">
        <v>0.41114713888974402</v>
      </c>
      <c r="G65" s="48">
        <v>13.5428099155447</v>
      </c>
      <c r="H65" s="49">
        <v>0.35454137029537303</v>
      </c>
      <c r="I65" s="48">
        <v>-6.98584961504557</v>
      </c>
      <c r="J65" s="92">
        <v>0.54284909301685602</v>
      </c>
      <c r="K65" s="2"/>
      <c r="L65" s="2"/>
      <c r="M65" s="2"/>
      <c r="N65" s="2"/>
      <c r="O65" s="2"/>
      <c r="P65" s="2"/>
      <c r="Q65" s="2"/>
      <c r="R65" s="2"/>
      <c r="S65" s="2"/>
      <c r="T65" s="2"/>
    </row>
    <row r="66" spans="1:20" x14ac:dyDescent="0.2">
      <c r="A66" s="82" t="s">
        <v>89</v>
      </c>
      <c r="B66" s="72">
        <v>2</v>
      </c>
      <c r="C66" s="7">
        <v>13.780970094689099</v>
      </c>
      <c r="D66" s="10">
        <v>1.9489917550290901</v>
      </c>
      <c r="E66" s="7">
        <v>15.4986511642227</v>
      </c>
      <c r="F66" s="10">
        <v>3.9624914268646898</v>
      </c>
      <c r="G66" s="7">
        <v>13.3811014856754</v>
      </c>
      <c r="H66" s="10">
        <v>3.5994781469567099</v>
      </c>
      <c r="I66" s="7">
        <v>-2.1175496785472498</v>
      </c>
      <c r="J66" s="50">
        <v>5.3220315947215502</v>
      </c>
      <c r="K66" s="2"/>
      <c r="L66" s="2"/>
      <c r="M66" s="2"/>
      <c r="N66" s="2"/>
      <c r="O66" s="2"/>
      <c r="P66" s="2"/>
      <c r="Q66" s="2"/>
      <c r="R66" s="2"/>
      <c r="S66" s="2"/>
      <c r="T66" s="2"/>
    </row>
    <row r="67" spans="1:20" x14ac:dyDescent="0.2">
      <c r="A67" s="82" t="s">
        <v>90</v>
      </c>
      <c r="B67" s="72">
        <v>2</v>
      </c>
      <c r="C67" s="7">
        <v>11.120143084535</v>
      </c>
      <c r="D67" s="10">
        <v>1.63822293283857</v>
      </c>
      <c r="E67" s="7">
        <v>12.933214320604501</v>
      </c>
      <c r="F67" s="10">
        <v>3.3038844855146401</v>
      </c>
      <c r="G67" s="7">
        <v>10.3166898834973</v>
      </c>
      <c r="H67" s="10">
        <v>3.24245238180138</v>
      </c>
      <c r="I67" s="7">
        <v>-2.6165244371072101</v>
      </c>
      <c r="J67" s="50">
        <v>5.5771042300445801</v>
      </c>
      <c r="K67" s="2"/>
      <c r="L67" s="2"/>
      <c r="M67" s="2"/>
      <c r="N67" s="2"/>
      <c r="O67" s="2"/>
      <c r="P67" s="2"/>
      <c r="Q67" s="2"/>
      <c r="R67" s="2"/>
      <c r="S67" s="2"/>
      <c r="T67" s="2"/>
    </row>
    <row r="68" spans="1:20" x14ac:dyDescent="0.2">
      <c r="A68" s="82" t="s">
        <v>91</v>
      </c>
      <c r="B68" s="72">
        <v>2</v>
      </c>
      <c r="C68" s="7">
        <v>23.7379562634931</v>
      </c>
      <c r="D68" s="10">
        <v>2.2124108312818098</v>
      </c>
      <c r="E68" s="7">
        <v>23.000014463988801</v>
      </c>
      <c r="F68" s="10">
        <v>3.9877054167772599</v>
      </c>
      <c r="G68" s="7">
        <v>17.849655236989701</v>
      </c>
      <c r="H68" s="10">
        <v>5.08670953944634</v>
      </c>
      <c r="I68" s="7">
        <v>-5.1503592269990399</v>
      </c>
      <c r="J68" s="50">
        <v>6.4967872151520298</v>
      </c>
      <c r="K68" s="2"/>
      <c r="L68" s="2"/>
      <c r="M68" s="2"/>
      <c r="N68" s="2"/>
      <c r="O68" s="2"/>
      <c r="P68" s="2"/>
      <c r="Q68" s="2"/>
      <c r="R68" s="2"/>
      <c r="S68" s="2"/>
      <c r="T68" s="2"/>
    </row>
    <row r="69" spans="1:20" ht="13.5" customHeight="1" x14ac:dyDescent="0.2">
      <c r="A69" s="4" t="s">
        <v>92</v>
      </c>
      <c r="B69" s="79">
        <v>2</v>
      </c>
      <c r="C69" s="85">
        <v>22.7551682327443</v>
      </c>
      <c r="D69" s="86">
        <v>1.84219716953456</v>
      </c>
      <c r="E69" s="85">
        <v>32.540377641262303</v>
      </c>
      <c r="F69" s="86">
        <v>4.5788919016851004</v>
      </c>
      <c r="G69" s="85">
        <v>23.497670432929699</v>
      </c>
      <c r="H69" s="86">
        <v>4.8908230407287796</v>
      </c>
      <c r="I69" s="85">
        <v>-9.0427072083325903</v>
      </c>
      <c r="J69" s="93">
        <v>6.8581025892067</v>
      </c>
      <c r="K69" s="2"/>
      <c r="L69" s="2"/>
      <c r="M69" s="2"/>
      <c r="N69" s="2"/>
      <c r="O69" s="2"/>
      <c r="P69" s="2"/>
      <c r="Q69" s="2"/>
      <c r="R69" s="2"/>
      <c r="S69" s="2"/>
      <c r="T69" s="2"/>
    </row>
    <row r="70" spans="1:20" x14ac:dyDescent="0.2">
      <c r="A70" s="41"/>
      <c r="B70" s="105"/>
      <c r="C70" s="42" t="s">
        <v>672</v>
      </c>
      <c r="D70" s="47" t="s">
        <v>673</v>
      </c>
      <c r="E70" s="42" t="s">
        <v>878</v>
      </c>
      <c r="F70" s="47" t="s">
        <v>879</v>
      </c>
      <c r="G70" s="42" t="s">
        <v>880</v>
      </c>
      <c r="H70" s="47" t="s">
        <v>881</v>
      </c>
      <c r="I70" s="42" t="s">
        <v>882</v>
      </c>
      <c r="J70" s="63" t="s">
        <v>883</v>
      </c>
      <c r="K70" s="98"/>
      <c r="L70" s="98"/>
      <c r="M70" s="98"/>
      <c r="N70" s="98"/>
      <c r="O70" s="98"/>
      <c r="P70" s="98"/>
      <c r="Q70" s="98"/>
      <c r="R70" s="98"/>
      <c r="S70" s="98"/>
      <c r="T70" s="98"/>
    </row>
    <row r="71" spans="1:20" x14ac:dyDescent="0.2">
      <c r="A71" s="28" t="s">
        <v>13</v>
      </c>
      <c r="B71" s="75">
        <v>1</v>
      </c>
      <c r="C71" s="7">
        <v>17.981317690733899</v>
      </c>
      <c r="D71" s="10">
        <v>1.2175046421973299</v>
      </c>
      <c r="E71" s="7">
        <v>21.642258681037699</v>
      </c>
      <c r="F71" s="10">
        <v>2.55901481804118</v>
      </c>
      <c r="G71" s="7">
        <v>20.284840554431401</v>
      </c>
      <c r="H71" s="10">
        <v>2.56648622451331</v>
      </c>
      <c r="I71" s="7">
        <v>-1.3574181266063099</v>
      </c>
      <c r="J71" s="50">
        <v>3.7295586059399501</v>
      </c>
      <c r="K71" s="2"/>
      <c r="L71" s="2"/>
      <c r="M71" s="2"/>
      <c r="N71" s="2"/>
      <c r="O71" s="2"/>
      <c r="P71" s="2"/>
      <c r="Q71" s="2"/>
      <c r="R71" s="2"/>
      <c r="S71" s="2"/>
      <c r="T71" s="2"/>
    </row>
    <row r="72" spans="1:20" x14ac:dyDescent="0.2">
      <c r="A72" s="28" t="s">
        <v>17</v>
      </c>
      <c r="B72" s="75">
        <v>1</v>
      </c>
      <c r="C72" s="7">
        <v>10.277110739881</v>
      </c>
      <c r="D72" s="10">
        <v>0.73153534821507604</v>
      </c>
      <c r="E72" s="7">
        <v>12.1655300147592</v>
      </c>
      <c r="F72" s="10">
        <v>1.6982710961085501</v>
      </c>
      <c r="G72" s="7">
        <v>8.2520213326213199</v>
      </c>
      <c r="H72" s="10">
        <v>1.47652398912048</v>
      </c>
      <c r="I72" s="7">
        <v>-3.91350868213787</v>
      </c>
      <c r="J72" s="50">
        <v>2.1233348514523098</v>
      </c>
      <c r="K72" s="2"/>
      <c r="L72" s="2"/>
      <c r="M72" s="2"/>
      <c r="N72" s="2"/>
      <c r="O72" s="2"/>
      <c r="P72" s="2"/>
      <c r="Q72" s="2"/>
      <c r="R72" s="2"/>
      <c r="S72" s="2"/>
      <c r="T72" s="2"/>
    </row>
    <row r="73" spans="1:20" x14ac:dyDescent="0.2">
      <c r="A73" s="78" t="s">
        <v>19</v>
      </c>
      <c r="B73" s="75">
        <v>1</v>
      </c>
      <c r="C73" s="7">
        <v>13.352950142376701</v>
      </c>
      <c r="D73" s="10">
        <v>1.1461778192580301</v>
      </c>
      <c r="E73" s="7">
        <v>14.052617862301901</v>
      </c>
      <c r="F73" s="10">
        <v>2.77215458313231</v>
      </c>
      <c r="G73" s="7">
        <v>12.3316181574144</v>
      </c>
      <c r="H73" s="10">
        <v>2.0683104235754199</v>
      </c>
      <c r="I73" s="7">
        <v>-1.7209997048875101</v>
      </c>
      <c r="J73" s="50">
        <v>3.2403731086290799</v>
      </c>
      <c r="K73" s="2"/>
      <c r="L73" s="2"/>
      <c r="M73" s="2"/>
      <c r="N73" s="2"/>
      <c r="O73" s="2"/>
      <c r="P73" s="2"/>
      <c r="Q73" s="2"/>
      <c r="R73" s="2"/>
      <c r="S73" s="2"/>
      <c r="T73" s="2"/>
    </row>
    <row r="74" spans="1:20" x14ac:dyDescent="0.2">
      <c r="A74" s="28" t="s">
        <v>20</v>
      </c>
      <c r="B74" s="75">
        <v>1</v>
      </c>
      <c r="C74" s="7">
        <v>16.041886466693398</v>
      </c>
      <c r="D74" s="10">
        <v>1.8150003977610001</v>
      </c>
      <c r="E74" s="7">
        <v>22.7257469101827</v>
      </c>
      <c r="F74" s="10">
        <v>4.3974138381753702</v>
      </c>
      <c r="G74" s="7">
        <v>14.8945730759923</v>
      </c>
      <c r="H74" s="10">
        <v>3.8111107689296899</v>
      </c>
      <c r="I74" s="7">
        <v>-7.8311738341904897</v>
      </c>
      <c r="J74" s="50">
        <v>5.8478821681378799</v>
      </c>
      <c r="K74" s="2"/>
      <c r="L74" s="2"/>
      <c r="M74" s="2"/>
      <c r="N74" s="2"/>
      <c r="O74" s="2"/>
      <c r="P74" s="2"/>
      <c r="Q74" s="2"/>
      <c r="R74" s="2"/>
      <c r="S74" s="2"/>
      <c r="T74" s="2"/>
    </row>
    <row r="75" spans="1:20" x14ac:dyDescent="0.2">
      <c r="A75" s="28" t="s">
        <v>31</v>
      </c>
      <c r="B75" s="75">
        <v>1</v>
      </c>
      <c r="C75" s="7">
        <v>13.0496158796036</v>
      </c>
      <c r="D75" s="10">
        <v>1.31294874179007</v>
      </c>
      <c r="E75" s="7">
        <v>7.1103028881742398</v>
      </c>
      <c r="F75" s="10">
        <v>2.0614300029118899</v>
      </c>
      <c r="G75" s="7">
        <v>14.339684922048599</v>
      </c>
      <c r="H75" s="10">
        <v>3.2174704835769501</v>
      </c>
      <c r="I75" s="7">
        <v>7.22938203387434</v>
      </c>
      <c r="J75" s="50">
        <v>3.9146204475291002</v>
      </c>
      <c r="K75" s="2"/>
      <c r="L75" s="2"/>
      <c r="M75" s="2"/>
      <c r="N75" s="2"/>
      <c r="O75" s="2"/>
      <c r="P75" s="2"/>
      <c r="Q75" s="2"/>
      <c r="R75" s="2"/>
      <c r="S75" s="2"/>
      <c r="T75" s="2"/>
    </row>
    <row r="76" spans="1:20" x14ac:dyDescent="0.2">
      <c r="A76" s="28" t="s">
        <v>36</v>
      </c>
      <c r="B76" s="75">
        <v>1</v>
      </c>
      <c r="C76" s="7">
        <v>10.399957125183001</v>
      </c>
      <c r="D76" s="10">
        <v>1.11244954468553</v>
      </c>
      <c r="E76" s="7">
        <v>13.240024618264499</v>
      </c>
      <c r="F76" s="10">
        <v>2.3465935476478901</v>
      </c>
      <c r="G76" s="7">
        <v>6.4303958978103797</v>
      </c>
      <c r="H76" s="10">
        <v>1.72917315731993</v>
      </c>
      <c r="I76" s="7">
        <v>-6.8096287204541399</v>
      </c>
      <c r="J76" s="50">
        <v>3.0378384015333402</v>
      </c>
      <c r="K76" s="2"/>
      <c r="L76" s="2"/>
      <c r="M76" s="2"/>
      <c r="N76" s="2"/>
      <c r="O76" s="2"/>
      <c r="P76" s="2"/>
      <c r="Q76" s="2"/>
      <c r="R76" s="2"/>
      <c r="S76" s="2"/>
      <c r="T76" s="2"/>
    </row>
    <row r="77" spans="1:20" x14ac:dyDescent="0.2">
      <c r="A77" s="28" t="s">
        <v>38</v>
      </c>
      <c r="B77" s="75">
        <v>1</v>
      </c>
      <c r="C77" s="7">
        <v>5.2188370385024196</v>
      </c>
      <c r="D77" s="10">
        <v>0.74384724253920598</v>
      </c>
      <c r="E77" s="7">
        <v>4.7449377132245498</v>
      </c>
      <c r="F77" s="10">
        <v>1.1178598336265599</v>
      </c>
      <c r="G77" s="7">
        <v>4.7208631354875399</v>
      </c>
      <c r="H77" s="10">
        <v>1.2662932551908299</v>
      </c>
      <c r="I77" s="7">
        <v>-2.4074577737003701E-2</v>
      </c>
      <c r="J77" s="50">
        <v>1.6445964346422799</v>
      </c>
      <c r="K77" s="2"/>
      <c r="L77" s="2"/>
      <c r="M77" s="2"/>
      <c r="N77" s="2"/>
      <c r="O77" s="2"/>
      <c r="P77" s="2"/>
      <c r="Q77" s="2"/>
      <c r="R77" s="2"/>
      <c r="S77" s="2"/>
      <c r="T77" s="2"/>
    </row>
    <row r="78" spans="1:20" x14ac:dyDescent="0.2">
      <c r="A78" s="3" t="s">
        <v>44</v>
      </c>
      <c r="B78" s="75">
        <v>1</v>
      </c>
      <c r="C78" s="7">
        <v>16.504944329049099</v>
      </c>
      <c r="D78" s="10">
        <v>1.8442789546267699</v>
      </c>
      <c r="E78" s="7">
        <v>22.5028456618071</v>
      </c>
      <c r="F78" s="10">
        <v>4.1768998160771602</v>
      </c>
      <c r="G78" s="7">
        <v>12.7113299186479</v>
      </c>
      <c r="H78" s="10">
        <v>2.33558822373675</v>
      </c>
      <c r="I78" s="7">
        <v>-9.7915157431591808</v>
      </c>
      <c r="J78" s="50">
        <v>4.8247153471266797</v>
      </c>
      <c r="K78" s="2"/>
      <c r="L78" s="2"/>
      <c r="M78" s="2"/>
      <c r="N78" s="2"/>
      <c r="O78" s="2"/>
      <c r="P78" s="2"/>
      <c r="Q78" s="2"/>
      <c r="R78" s="2"/>
      <c r="S78" s="2"/>
      <c r="T78" s="2"/>
    </row>
    <row r="79" spans="1:20" x14ac:dyDescent="0.2">
      <c r="A79" s="28" t="s">
        <v>48</v>
      </c>
      <c r="B79" s="75">
        <v>1</v>
      </c>
      <c r="C79" s="7">
        <v>8.6903768301727897</v>
      </c>
      <c r="D79" s="10">
        <v>0.93129881756426403</v>
      </c>
      <c r="E79" s="7">
        <v>10.6049835855294</v>
      </c>
      <c r="F79" s="10">
        <v>2.0080878348315698</v>
      </c>
      <c r="G79" s="7">
        <v>8.6822210097887993</v>
      </c>
      <c r="H79" s="10">
        <v>1.8174558557882701</v>
      </c>
      <c r="I79" s="7">
        <v>-1.9227625757406399</v>
      </c>
      <c r="J79" s="50">
        <v>2.9130519973937501</v>
      </c>
      <c r="K79" s="2"/>
      <c r="L79" s="2"/>
      <c r="M79" s="2"/>
      <c r="N79" s="2"/>
      <c r="O79" s="2"/>
      <c r="P79" s="2"/>
      <c r="Q79" s="2"/>
      <c r="R79" s="2"/>
      <c r="S79" s="2"/>
      <c r="T79" s="2"/>
    </row>
    <row r="80" spans="1:20" x14ac:dyDescent="0.2">
      <c r="A80" s="28" t="s">
        <v>53</v>
      </c>
      <c r="B80" s="75">
        <v>1</v>
      </c>
      <c r="C80" s="7">
        <v>17.778524730859999</v>
      </c>
      <c r="D80" s="10">
        <v>1.1741958896434099</v>
      </c>
      <c r="E80" s="7">
        <v>20.954288464383701</v>
      </c>
      <c r="F80" s="10">
        <v>2.47301554701047</v>
      </c>
      <c r="G80" s="7">
        <v>17.027462006766299</v>
      </c>
      <c r="H80" s="10">
        <v>1.90008944940369</v>
      </c>
      <c r="I80" s="7">
        <v>-3.9268264576174698</v>
      </c>
      <c r="J80" s="50">
        <v>2.8093816861191199</v>
      </c>
      <c r="K80" s="2"/>
      <c r="L80" s="2"/>
      <c r="M80" s="2"/>
      <c r="N80" s="2"/>
      <c r="O80" s="2"/>
      <c r="P80" s="2"/>
      <c r="Q80" s="2"/>
      <c r="R80" s="2"/>
      <c r="S80" s="2"/>
      <c r="T80" s="2"/>
    </row>
    <row r="81" spans="1:20" x14ac:dyDescent="0.2">
      <c r="A81" s="28" t="s">
        <v>55</v>
      </c>
      <c r="B81" s="75">
        <v>1</v>
      </c>
      <c r="C81" s="7">
        <v>4.2899646362356503</v>
      </c>
      <c r="D81" s="10">
        <v>0.51488965427145095</v>
      </c>
      <c r="E81" s="7">
        <v>5.1780656591369496</v>
      </c>
      <c r="F81" s="10">
        <v>1.11526017538885</v>
      </c>
      <c r="G81" s="7">
        <v>3.5495688312126301</v>
      </c>
      <c r="H81" s="10">
        <v>0.90831870967299999</v>
      </c>
      <c r="I81" s="7">
        <v>-1.6284968279243299</v>
      </c>
      <c r="J81" s="50">
        <v>1.4641482242214101</v>
      </c>
      <c r="K81" s="2"/>
      <c r="L81" s="2"/>
      <c r="M81" s="2"/>
      <c r="N81" s="2"/>
      <c r="O81" s="2"/>
      <c r="P81" s="2"/>
      <c r="Q81" s="2"/>
      <c r="R81" s="2"/>
      <c r="S81" s="2"/>
      <c r="T81" s="2"/>
    </row>
    <row r="82" spans="1:20" x14ac:dyDescent="0.2">
      <c r="A82" s="28" t="s">
        <v>57</v>
      </c>
      <c r="B82" s="75">
        <v>1</v>
      </c>
      <c r="C82" s="7">
        <v>14.409371344341199</v>
      </c>
      <c r="D82" s="10">
        <v>1.16088269589811</v>
      </c>
      <c r="E82" s="7">
        <v>16.0540937683602</v>
      </c>
      <c r="F82" s="10">
        <v>2.6843447982789401</v>
      </c>
      <c r="G82" s="7">
        <v>12.1171284618374</v>
      </c>
      <c r="H82" s="10">
        <v>2.5327430709632299</v>
      </c>
      <c r="I82" s="7">
        <v>-3.9369653065227799</v>
      </c>
      <c r="J82" s="50">
        <v>3.7263681949881202</v>
      </c>
      <c r="K82" s="2"/>
      <c r="L82" s="2"/>
      <c r="M82" s="2"/>
      <c r="N82" s="2"/>
      <c r="O82" s="2"/>
      <c r="P82" s="2"/>
      <c r="Q82" s="2"/>
      <c r="R82" s="2"/>
      <c r="S82" s="2"/>
      <c r="T82" s="2"/>
    </row>
    <row r="83" spans="1:20" x14ac:dyDescent="0.2">
      <c r="A83" s="28" t="s">
        <v>58</v>
      </c>
      <c r="B83" s="75">
        <v>1</v>
      </c>
      <c r="C83" s="7">
        <v>19.249233138616098</v>
      </c>
      <c r="D83" s="10">
        <v>1.5636270134556201</v>
      </c>
      <c r="E83" s="7">
        <v>29.335499231835701</v>
      </c>
      <c r="F83" s="10">
        <v>3.8039147375939799</v>
      </c>
      <c r="G83" s="7">
        <v>15.2630629463529</v>
      </c>
      <c r="H83" s="10">
        <v>2.2439126029627201</v>
      </c>
      <c r="I83" s="7">
        <v>-14.0724362854828</v>
      </c>
      <c r="J83" s="50">
        <v>4.4211365649994496</v>
      </c>
      <c r="K83" s="2"/>
      <c r="L83" s="2"/>
      <c r="M83" s="2"/>
      <c r="N83" s="2"/>
      <c r="O83" s="2"/>
      <c r="P83" s="2"/>
      <c r="Q83" s="2"/>
      <c r="R83" s="2"/>
      <c r="S83" s="2"/>
      <c r="T83" s="2"/>
    </row>
    <row r="84" spans="1:20" x14ac:dyDescent="0.2">
      <c r="A84" s="5" t="s">
        <v>175</v>
      </c>
      <c r="B84" s="80">
        <v>1</v>
      </c>
      <c r="C84" s="87">
        <v>12.8242616624894</v>
      </c>
      <c r="D84" s="88">
        <v>0.35873507359439699</v>
      </c>
      <c r="E84" s="87">
        <v>15.521548099724701</v>
      </c>
      <c r="F84" s="88">
        <v>0.79184002430367695</v>
      </c>
      <c r="G84" s="87">
        <v>11.5227626744165</v>
      </c>
      <c r="H84" s="88">
        <v>0.66081088033978996</v>
      </c>
      <c r="I84" s="87">
        <v>-3.99878542530822</v>
      </c>
      <c r="J84" s="94">
        <v>1.0378452271210501</v>
      </c>
      <c r="K84" s="2"/>
      <c r="L84" s="2"/>
      <c r="M84" s="2"/>
      <c r="N84" s="2"/>
      <c r="O84" s="2"/>
      <c r="P84" s="2"/>
      <c r="Q84" s="2"/>
      <c r="R84" s="2"/>
      <c r="S84" s="2"/>
      <c r="T84" s="2"/>
    </row>
    <row r="85" spans="1:20" x14ac:dyDescent="0.2">
      <c r="A85" s="82" t="s">
        <v>93</v>
      </c>
      <c r="B85" s="75">
        <v>1</v>
      </c>
      <c r="C85" s="7">
        <v>8.5453941653753294</v>
      </c>
      <c r="D85" s="10">
        <v>0.83846601245678098</v>
      </c>
      <c r="E85" s="7">
        <v>10.142825181567501</v>
      </c>
      <c r="F85" s="10">
        <v>2.0191409060060002</v>
      </c>
      <c r="G85" s="7">
        <v>7.2313525352570096</v>
      </c>
      <c r="H85" s="10">
        <v>1.9908051389949499</v>
      </c>
      <c r="I85" s="7">
        <v>-2.9114726463105298</v>
      </c>
      <c r="J85" s="50">
        <v>2.9337762410808499</v>
      </c>
      <c r="K85" s="2"/>
      <c r="L85" s="2"/>
      <c r="M85" s="2"/>
      <c r="N85" s="2"/>
      <c r="O85" s="2"/>
      <c r="P85" s="2"/>
      <c r="Q85" s="2"/>
      <c r="R85" s="2"/>
      <c r="S85" s="2"/>
      <c r="T85" s="2"/>
    </row>
    <row r="86" spans="1:20" x14ac:dyDescent="0.2">
      <c r="A86" s="82" t="s">
        <v>90</v>
      </c>
      <c r="B86" s="75">
        <v>1</v>
      </c>
      <c r="C86" s="7">
        <v>10.9815890136984</v>
      </c>
      <c r="D86" s="10">
        <v>1.33163048213312</v>
      </c>
      <c r="E86" s="7">
        <v>17.634393658722001</v>
      </c>
      <c r="F86" s="10">
        <v>3.2832448388394702</v>
      </c>
      <c r="G86" s="7">
        <v>9.37032540345818</v>
      </c>
      <c r="H86" s="10">
        <v>2.6508044739778698</v>
      </c>
      <c r="I86" s="7">
        <v>-8.2640682552638296</v>
      </c>
      <c r="J86" s="50">
        <v>4.0575551349771697</v>
      </c>
      <c r="K86" s="2"/>
      <c r="L86" s="2"/>
      <c r="M86" s="2"/>
      <c r="N86" s="2"/>
      <c r="O86" s="2"/>
      <c r="P86" s="2"/>
      <c r="Q86" s="2"/>
      <c r="R86" s="2"/>
      <c r="S86" s="2"/>
      <c r="T86" s="2"/>
    </row>
    <row r="87" spans="1:20" ht="12.75" customHeight="1" x14ac:dyDescent="0.2">
      <c r="A87" s="4" t="s">
        <v>91</v>
      </c>
      <c r="B87" s="81">
        <v>1</v>
      </c>
      <c r="C87" s="85">
        <v>20.512200701514601</v>
      </c>
      <c r="D87" s="86">
        <v>1.6930031082582</v>
      </c>
      <c r="E87" s="85">
        <v>28.970176555663901</v>
      </c>
      <c r="F87" s="86">
        <v>4.6440506745284598</v>
      </c>
      <c r="G87" s="85">
        <v>13.5991863510068</v>
      </c>
      <c r="H87" s="86">
        <v>3.4297454553461799</v>
      </c>
      <c r="I87" s="85">
        <v>-15.370990204657099</v>
      </c>
      <c r="J87" s="93">
        <v>5.7845197433183397</v>
      </c>
      <c r="K87" s="2"/>
      <c r="L87" s="2"/>
      <c r="M87" s="2"/>
      <c r="N87" s="2"/>
      <c r="O87" s="2"/>
      <c r="P87" s="2"/>
      <c r="Q87" s="2"/>
      <c r="R87" s="2"/>
      <c r="S87" s="2"/>
      <c r="T87" s="2"/>
    </row>
    <row r="88" spans="1:20" x14ac:dyDescent="0.2">
      <c r="A88" s="82"/>
      <c r="B88" s="106"/>
      <c r="C88" s="96" t="s">
        <v>672</v>
      </c>
      <c r="D88" s="99" t="s">
        <v>673</v>
      </c>
      <c r="E88" s="96" t="s">
        <v>878</v>
      </c>
      <c r="F88" s="99" t="s">
        <v>879</v>
      </c>
      <c r="G88" s="96" t="s">
        <v>880</v>
      </c>
      <c r="H88" s="99" t="s">
        <v>881</v>
      </c>
      <c r="I88" s="96" t="s">
        <v>882</v>
      </c>
      <c r="J88" s="100" t="s">
        <v>883</v>
      </c>
      <c r="K88" s="98"/>
      <c r="L88" s="98"/>
      <c r="M88" s="98"/>
      <c r="N88" s="98"/>
      <c r="O88" s="98"/>
      <c r="P88" s="98"/>
      <c r="Q88" s="98"/>
      <c r="R88" s="98"/>
      <c r="S88" s="98"/>
      <c r="T88" s="98"/>
    </row>
    <row r="89" spans="1:20" x14ac:dyDescent="0.2">
      <c r="A89" s="82" t="s">
        <v>25</v>
      </c>
      <c r="B89" s="83">
        <v>3</v>
      </c>
      <c r="C89" s="7">
        <v>18.555241197212901</v>
      </c>
      <c r="D89" s="10">
        <v>1.18406712238844</v>
      </c>
      <c r="E89" s="7">
        <v>27.2246975391677</v>
      </c>
      <c r="F89" s="10">
        <v>2.5607069638123501</v>
      </c>
      <c r="G89" s="7">
        <v>13.766504037502299</v>
      </c>
      <c r="H89" s="10">
        <v>1.9701418898877601</v>
      </c>
      <c r="I89" s="7">
        <v>-13.4581935016654</v>
      </c>
      <c r="J89" s="50">
        <v>3.34933194850736</v>
      </c>
      <c r="K89" s="2"/>
      <c r="L89" s="2"/>
      <c r="M89" s="2"/>
      <c r="N89" s="2"/>
      <c r="O89" s="2"/>
      <c r="P89" s="2"/>
      <c r="Q89" s="2"/>
      <c r="R89" s="2"/>
      <c r="S89" s="2"/>
      <c r="T89" s="2"/>
    </row>
    <row r="90" spans="1:20" x14ac:dyDescent="0.2">
      <c r="A90" s="82" t="s">
        <v>28</v>
      </c>
      <c r="B90" s="83">
        <v>3</v>
      </c>
      <c r="C90" s="7">
        <v>15.3878184560257</v>
      </c>
      <c r="D90" s="10">
        <v>1.15871380749682</v>
      </c>
      <c r="E90" s="7">
        <v>22.095318840177701</v>
      </c>
      <c r="F90" s="10">
        <v>2.93395224922034</v>
      </c>
      <c r="G90" s="7">
        <v>13.446103479444799</v>
      </c>
      <c r="H90" s="10">
        <v>2.1559501171805899</v>
      </c>
      <c r="I90" s="7">
        <v>-8.6492153607328408</v>
      </c>
      <c r="J90" s="50">
        <v>3.80623070043197</v>
      </c>
      <c r="K90" s="2"/>
      <c r="L90" s="2"/>
      <c r="M90" s="2"/>
      <c r="N90" s="2"/>
      <c r="O90" s="2"/>
      <c r="P90" s="2"/>
      <c r="Q90" s="2"/>
      <c r="R90" s="2"/>
      <c r="S90" s="2"/>
      <c r="T90" s="2"/>
    </row>
    <row r="91" spans="1:20" x14ac:dyDescent="0.2">
      <c r="A91" s="82" t="s">
        <v>84</v>
      </c>
      <c r="B91" s="83">
        <v>3</v>
      </c>
      <c r="C91" s="7">
        <v>11.5038219994206</v>
      </c>
      <c r="D91" s="10">
        <v>0.97759385133454901</v>
      </c>
      <c r="E91" s="7">
        <v>13.4020690762394</v>
      </c>
      <c r="F91" s="10">
        <v>2.1490157389762401</v>
      </c>
      <c r="G91" s="7">
        <v>12.0865606346227</v>
      </c>
      <c r="H91" s="10">
        <v>2.373715241248</v>
      </c>
      <c r="I91" s="7">
        <v>-1.3155084416167</v>
      </c>
      <c r="J91" s="50">
        <v>3.3526434325045802</v>
      </c>
      <c r="K91" s="2"/>
      <c r="L91" s="2"/>
      <c r="M91" s="2"/>
      <c r="N91" s="2"/>
      <c r="O91" s="2"/>
      <c r="P91" s="2"/>
      <c r="Q91" s="2"/>
      <c r="R91" s="2"/>
      <c r="S91" s="2"/>
      <c r="T91" s="2"/>
    </row>
    <row r="92" spans="1:20" x14ac:dyDescent="0.2">
      <c r="A92" s="82" t="s">
        <v>46</v>
      </c>
      <c r="B92" s="83">
        <v>3</v>
      </c>
      <c r="C92" s="7">
        <v>5.5659233649497102</v>
      </c>
      <c r="D92" s="10">
        <v>0.74175304545814402</v>
      </c>
      <c r="E92" s="7">
        <v>6.3293146871210304</v>
      </c>
      <c r="F92" s="10">
        <v>1.5823123103238901</v>
      </c>
      <c r="G92" s="7">
        <v>5.5355057870680398</v>
      </c>
      <c r="H92" s="10">
        <v>1.3165325031169699</v>
      </c>
      <c r="I92" s="7">
        <v>-0.79380890005298799</v>
      </c>
      <c r="J92" s="50">
        <v>2.0448913981540802</v>
      </c>
      <c r="K92" s="2"/>
      <c r="L92" s="2"/>
      <c r="M92" s="2"/>
      <c r="N92" s="2"/>
      <c r="O92" s="2"/>
      <c r="P92" s="2"/>
      <c r="Q92" s="2"/>
      <c r="R92" s="2"/>
      <c r="S92" s="2"/>
      <c r="T92" s="2"/>
    </row>
    <row r="93" spans="1:20" x14ac:dyDescent="0.2">
      <c r="A93" s="82" t="s">
        <v>48</v>
      </c>
      <c r="B93" s="83">
        <v>3</v>
      </c>
      <c r="C93" s="7">
        <v>7.9400304097463499</v>
      </c>
      <c r="D93" s="10">
        <v>0.77682655932699696</v>
      </c>
      <c r="E93" s="7">
        <v>7.4368144010378003</v>
      </c>
      <c r="F93" s="10">
        <v>1.87001212402501</v>
      </c>
      <c r="G93" s="7">
        <v>7.4182430759815201</v>
      </c>
      <c r="H93" s="10">
        <v>1.58330390755826</v>
      </c>
      <c r="I93" s="7">
        <v>-1.8571325056278499E-2</v>
      </c>
      <c r="J93" s="50">
        <v>2.46668948583567</v>
      </c>
      <c r="K93" s="2"/>
      <c r="L93" s="2"/>
      <c r="M93" s="2"/>
      <c r="N93" s="2"/>
      <c r="O93" s="2"/>
      <c r="P93" s="2"/>
      <c r="Q93" s="2"/>
      <c r="R93" s="2"/>
      <c r="S93" s="2"/>
      <c r="T93" s="2"/>
    </row>
    <row r="94" spans="1:20" x14ac:dyDescent="0.2">
      <c r="A94" s="82" t="s">
        <v>53</v>
      </c>
      <c r="B94" s="83">
        <v>3</v>
      </c>
      <c r="C94" s="7">
        <v>17.1247919533714</v>
      </c>
      <c r="D94" s="10">
        <v>1.2411900662945301</v>
      </c>
      <c r="E94" s="7">
        <v>20.485174690753599</v>
      </c>
      <c r="F94" s="10">
        <v>2.4677607597851798</v>
      </c>
      <c r="G94" s="7">
        <v>18.608638353577302</v>
      </c>
      <c r="H94" s="10">
        <v>2.48383760093478</v>
      </c>
      <c r="I94" s="7">
        <v>-1.87653633717629</v>
      </c>
      <c r="J94" s="50">
        <v>3.2574073894445101</v>
      </c>
      <c r="K94" s="2"/>
      <c r="L94" s="2"/>
      <c r="M94" s="2"/>
      <c r="N94" s="2"/>
      <c r="O94" s="2"/>
      <c r="P94" s="2"/>
      <c r="Q94" s="2"/>
      <c r="R94" s="2"/>
      <c r="S94" s="2"/>
      <c r="T94" s="2"/>
    </row>
    <row r="95" spans="1:20" x14ac:dyDescent="0.2">
      <c r="A95" s="82" t="s">
        <v>57</v>
      </c>
      <c r="B95" s="83">
        <v>3</v>
      </c>
      <c r="C95" s="7">
        <v>10.773452833040601</v>
      </c>
      <c r="D95" s="10">
        <v>0.85170935227115097</v>
      </c>
      <c r="E95" s="7">
        <v>11.848545277305201</v>
      </c>
      <c r="F95" s="10">
        <v>1.78980168866238</v>
      </c>
      <c r="G95" s="7">
        <v>9.2297193953810108</v>
      </c>
      <c r="H95" s="10">
        <v>1.6580905139819699</v>
      </c>
      <c r="I95" s="7">
        <v>-2.6188258819242298</v>
      </c>
      <c r="J95" s="50">
        <v>2.4991938156389799</v>
      </c>
      <c r="K95" s="2"/>
      <c r="L95" s="2"/>
      <c r="M95" s="2"/>
      <c r="N95" s="2"/>
      <c r="O95" s="2"/>
      <c r="P95" s="2"/>
      <c r="Q95" s="2"/>
      <c r="R95" s="2"/>
      <c r="S95" s="2"/>
      <c r="T95" s="2"/>
    </row>
    <row r="96" spans="1:20" x14ac:dyDescent="0.2">
      <c r="A96" s="82" t="s">
        <v>58</v>
      </c>
      <c r="B96" s="83">
        <v>3</v>
      </c>
      <c r="C96" s="7">
        <v>15.500902077063399</v>
      </c>
      <c r="D96" s="10">
        <v>1.6430937218744099</v>
      </c>
      <c r="E96" s="7">
        <v>27.498605599381801</v>
      </c>
      <c r="F96" s="10">
        <v>4.8855012693453901</v>
      </c>
      <c r="G96" s="7">
        <v>8.2942142649794803</v>
      </c>
      <c r="H96" s="10">
        <v>2.4852915882983599</v>
      </c>
      <c r="I96" s="7">
        <v>-19.204391334402299</v>
      </c>
      <c r="J96" s="50">
        <v>4.8063209447876503</v>
      </c>
      <c r="K96" s="2"/>
      <c r="L96" s="2"/>
      <c r="M96" s="2"/>
      <c r="N96" s="2"/>
      <c r="O96" s="2"/>
      <c r="P96" s="2"/>
      <c r="Q96" s="2"/>
      <c r="R96" s="2"/>
      <c r="S96" s="2"/>
      <c r="T96" s="2"/>
    </row>
    <row r="97" spans="1:20" ht="12.75" customHeight="1" x14ac:dyDescent="0.2">
      <c r="A97" s="6" t="s">
        <v>176</v>
      </c>
      <c r="B97" s="73">
        <v>3</v>
      </c>
      <c r="C97" s="74">
        <v>12.793997786353801</v>
      </c>
      <c r="D97" s="104">
        <v>0.391704967900185</v>
      </c>
      <c r="E97" s="74">
        <v>17.040067513897998</v>
      </c>
      <c r="F97" s="104">
        <v>0.959700295812142</v>
      </c>
      <c r="G97" s="74">
        <v>11.0481861285697</v>
      </c>
      <c r="H97" s="104">
        <v>0.72348549544125595</v>
      </c>
      <c r="I97" s="74">
        <v>-5.9918813853283801</v>
      </c>
      <c r="J97" s="76">
        <v>1.1670553632348599</v>
      </c>
      <c r="K97" s="2"/>
      <c r="L97" s="2"/>
      <c r="M97" s="2"/>
      <c r="N97" s="2"/>
      <c r="O97" s="2"/>
      <c r="P97" s="2"/>
      <c r="Q97" s="2"/>
      <c r="R97" s="2"/>
      <c r="S97" s="2"/>
      <c r="T97" s="2"/>
    </row>
    <row r="98" spans="1:20" x14ac:dyDescent="0.2">
      <c r="C98" s="2"/>
      <c r="D98" s="2"/>
      <c r="E98" s="2"/>
      <c r="F98" s="2"/>
      <c r="G98" s="2"/>
      <c r="H98" s="2"/>
      <c r="I98" s="2"/>
      <c r="J98" s="2"/>
      <c r="K98" s="2"/>
      <c r="L98" s="2"/>
      <c r="M98" s="2"/>
      <c r="N98" s="2"/>
      <c r="O98" s="2"/>
      <c r="P98" s="2"/>
      <c r="Q98" s="2"/>
      <c r="R98" s="2"/>
      <c r="S98" s="2"/>
      <c r="T98" s="2"/>
    </row>
    <row r="99" spans="1:20" x14ac:dyDescent="0.2">
      <c r="A99" s="9" t="s">
        <v>141</v>
      </c>
      <c r="C99" s="2"/>
      <c r="D99" s="2"/>
      <c r="E99" s="2"/>
      <c r="F99" s="2"/>
      <c r="G99" s="2"/>
      <c r="H99" s="2"/>
      <c r="I99" s="2"/>
      <c r="J99" s="2"/>
      <c r="K99" s="2"/>
      <c r="L99" s="2"/>
      <c r="M99" s="2"/>
      <c r="N99" s="2"/>
      <c r="O99" s="2"/>
      <c r="P99" s="2"/>
      <c r="Q99" s="2"/>
      <c r="R99" s="2"/>
      <c r="S99" s="2"/>
      <c r="T99" s="2"/>
    </row>
    <row r="100" spans="1:20" x14ac:dyDescent="0.2">
      <c r="A100" s="9" t="s">
        <v>179</v>
      </c>
      <c r="C100" s="2"/>
      <c r="D100" s="2"/>
      <c r="E100" s="2"/>
      <c r="F100" s="2"/>
      <c r="G100" s="2"/>
      <c r="H100" s="2"/>
      <c r="I100" s="2"/>
      <c r="J100" s="2"/>
      <c r="K100" s="2"/>
      <c r="L100" s="2"/>
      <c r="M100" s="2"/>
      <c r="N100" s="2"/>
      <c r="O100" s="2"/>
      <c r="P100" s="2"/>
      <c r="Q100" s="2"/>
      <c r="R100" s="2"/>
      <c r="S100" s="2"/>
      <c r="T100" s="2"/>
    </row>
    <row r="101" spans="1:20" x14ac:dyDescent="0.2">
      <c r="A101" s="9" t="s">
        <v>113</v>
      </c>
      <c r="C101" s="2"/>
      <c r="D101" s="2"/>
      <c r="E101" s="2"/>
      <c r="F101" s="2"/>
      <c r="G101" s="2"/>
      <c r="H101" s="2"/>
      <c r="I101" s="2"/>
      <c r="J101" s="2"/>
      <c r="K101" s="2"/>
      <c r="L101" s="2"/>
      <c r="M101" s="2"/>
      <c r="N101" s="2"/>
      <c r="O101" s="2"/>
      <c r="P101" s="2"/>
      <c r="Q101" s="2"/>
      <c r="R101" s="2"/>
      <c r="S101" s="2"/>
      <c r="T101" s="2"/>
    </row>
    <row r="102" spans="1:20" x14ac:dyDescent="0.2">
      <c r="A102" s="36" t="s">
        <v>75</v>
      </c>
      <c r="B102" s="9"/>
      <c r="C102" s="2"/>
      <c r="D102" s="2"/>
      <c r="E102" s="2"/>
      <c r="F102" s="2"/>
      <c r="G102" s="2"/>
      <c r="H102" s="2"/>
      <c r="I102" s="2"/>
      <c r="J102" s="2"/>
      <c r="K102" s="2"/>
      <c r="L102" s="2"/>
      <c r="M102" s="2"/>
      <c r="N102" s="2"/>
      <c r="O102" s="2"/>
      <c r="P102" s="2"/>
      <c r="Q102" s="2"/>
      <c r="R102" s="2"/>
      <c r="S102" s="2"/>
      <c r="T102" s="2"/>
    </row>
    <row r="103" spans="1:20" ht="15" customHeight="1" x14ac:dyDescent="0.2">
      <c r="A103" s="9" t="s">
        <v>94</v>
      </c>
    </row>
    <row r="104" spans="1:20" x14ac:dyDescent="0.2">
      <c r="A104" s="9" t="s">
        <v>74</v>
      </c>
      <c r="C104" s="2"/>
      <c r="D104" s="2"/>
      <c r="E104" s="2"/>
      <c r="F104" s="2"/>
      <c r="G104" s="2"/>
      <c r="H104" s="2"/>
      <c r="I104" s="2"/>
      <c r="J104" s="2"/>
      <c r="K104" s="2"/>
      <c r="L104" s="2"/>
      <c r="M104" s="2"/>
      <c r="N104" s="2"/>
      <c r="O104" s="2"/>
      <c r="P104" s="2"/>
      <c r="Q104" s="2"/>
      <c r="R104" s="2"/>
      <c r="S104" s="2"/>
      <c r="T104" s="2"/>
    </row>
    <row r="105" spans="1:20" x14ac:dyDescent="0.2">
      <c r="A105" s="36" t="s">
        <v>62</v>
      </c>
      <c r="C105" s="2"/>
      <c r="D105" s="2"/>
      <c r="E105" s="2"/>
      <c r="F105" s="2"/>
      <c r="G105" s="2"/>
      <c r="H105" s="2"/>
      <c r="I105" s="2"/>
      <c r="J105" s="2"/>
      <c r="K105" s="2"/>
      <c r="L105" s="2"/>
      <c r="M105" s="2"/>
      <c r="N105" s="2"/>
      <c r="O105" s="2"/>
      <c r="P105" s="2"/>
      <c r="Q105" s="2"/>
      <c r="R105" s="2"/>
      <c r="S105" s="2"/>
      <c r="T105" s="2"/>
    </row>
    <row r="106" spans="1:20" x14ac:dyDescent="0.2">
      <c r="A106" s="67" t="s">
        <v>63</v>
      </c>
      <c r="C106" s="2"/>
      <c r="D106" s="2"/>
      <c r="E106" s="2"/>
      <c r="F106" s="2"/>
      <c r="G106" s="2"/>
      <c r="H106" s="2"/>
      <c r="I106" s="2"/>
      <c r="J106" s="2"/>
      <c r="K106" s="2"/>
      <c r="L106" s="2"/>
      <c r="M106" s="2"/>
      <c r="N106" s="2"/>
      <c r="O106" s="2"/>
      <c r="P106" s="2"/>
      <c r="Q106" s="2"/>
      <c r="R106" s="2"/>
      <c r="S106" s="2"/>
      <c r="T106" s="2"/>
    </row>
    <row r="107" spans="1:20" x14ac:dyDescent="0.2">
      <c r="A107" s="36" t="s">
        <v>64</v>
      </c>
    </row>
  </sheetData>
  <mergeCells count="7">
    <mergeCell ref="B7:B10"/>
    <mergeCell ref="C7:J7"/>
    <mergeCell ref="C8:D9"/>
    <mergeCell ref="E8:J8"/>
    <mergeCell ref="E9:F9"/>
    <mergeCell ref="G9:H9"/>
    <mergeCell ref="I9:J9"/>
  </mergeCells>
  <conditionalFormatting sqref="I1:I200">
    <cfRule type="expression" dxfId="589" priority="1">
      <formula>ABS(I1/J1)&gt;1.95996398454005</formula>
    </cfRule>
  </conditionalFormatting>
  <conditionalFormatting sqref="O103">
    <cfRule type="expression" dxfId="588" priority="26">
      <formula>ABS(O103/P103)&gt;1.95996398454005</formula>
    </cfRule>
  </conditionalFormatting>
  <conditionalFormatting sqref="W103">
    <cfRule type="expression" dxfId="587" priority="25">
      <formula>ABS(W103/X103)&gt;1.95996398454005</formula>
    </cfRule>
  </conditionalFormatting>
  <conditionalFormatting sqref="AE103">
    <cfRule type="expression" dxfId="586" priority="24">
      <formula>ABS(AE103/AF103)&gt;1.95996398454005</formula>
    </cfRule>
  </conditionalFormatting>
  <conditionalFormatting sqref="AM103">
    <cfRule type="expression" dxfId="585" priority="23">
      <formula>ABS(AM103/AN103)&gt;1.95996398454005</formula>
    </cfRule>
  </conditionalFormatting>
  <conditionalFormatting sqref="AU103">
    <cfRule type="expression" dxfId="584" priority="22">
      <formula>ABS(AU103/AV103)&gt;1.95996398454005</formula>
    </cfRule>
  </conditionalFormatting>
  <conditionalFormatting sqref="BC103">
    <cfRule type="expression" dxfId="583" priority="21">
      <formula>ABS(BC103/BD103)&gt;1.95996398454005</formula>
    </cfRule>
  </conditionalFormatting>
  <conditionalFormatting sqref="BK103">
    <cfRule type="expression" dxfId="582" priority="20">
      <formula>ABS(BK103/BL103)&gt;1.95996398454005</formula>
    </cfRule>
  </conditionalFormatting>
  <conditionalFormatting sqref="BM103">
    <cfRule type="expression" dxfId="581" priority="19">
      <formula>ABS(BM103/BN103)&gt;1.95996398454005</formula>
    </cfRule>
  </conditionalFormatting>
  <conditionalFormatting sqref="BO103">
    <cfRule type="expression" dxfId="580" priority="18">
      <formula>ABS(BO103/BP103)&gt;1.95996398454005</formula>
    </cfRule>
  </conditionalFormatting>
  <conditionalFormatting sqref="BQ103">
    <cfRule type="expression" dxfId="579" priority="17">
      <formula>ABS(BQ103/BR103)&gt;1.95996398454005</formula>
    </cfRule>
  </conditionalFormatting>
  <conditionalFormatting sqref="BS103">
    <cfRule type="expression" dxfId="578" priority="16">
      <formula>ABS(BS103/BT103)&gt;1.95996398454005</formula>
    </cfRule>
  </conditionalFormatting>
  <conditionalFormatting sqref="BU103">
    <cfRule type="expression" dxfId="577" priority="15">
      <formula>ABS(BU103/BV103)&gt;1.95996398454005</formula>
    </cfRule>
  </conditionalFormatting>
  <conditionalFormatting sqref="BW103">
    <cfRule type="expression" dxfId="576" priority="14">
      <formula>ABS(BW103/BX103)&gt;1.95996398454005</formula>
    </cfRule>
  </conditionalFormatting>
  <conditionalFormatting sqref="BY103">
    <cfRule type="expression" dxfId="575" priority="13">
      <formula>ABS(BY103/BZ103)&gt;1.95996398454005</formula>
    </cfRule>
  </conditionalFormatting>
  <conditionalFormatting sqref="CA103">
    <cfRule type="expression" dxfId="574" priority="12">
      <formula>ABS(CA103/CB103)&gt;1.95996398454005</formula>
    </cfRule>
  </conditionalFormatting>
  <conditionalFormatting sqref="CC103">
    <cfRule type="expression" dxfId="573" priority="11">
      <formula>ABS(CC103/CD103)&gt;1.95996398454005</formula>
    </cfRule>
  </conditionalFormatting>
  <conditionalFormatting sqref="CE103">
    <cfRule type="expression" dxfId="572" priority="10">
      <formula>ABS(CE103/CF103)&gt;1.95996398454005</formula>
    </cfRule>
  </conditionalFormatting>
  <conditionalFormatting sqref="CG103">
    <cfRule type="expression" dxfId="571" priority="9">
      <formula>ABS(CG103/CH103)&gt;1.95996398454005</formula>
    </cfRule>
  </conditionalFormatting>
  <conditionalFormatting sqref="CI103">
    <cfRule type="expression" dxfId="570" priority="8">
      <formula>ABS(CI103/CJ103)&gt;1.95996398454005</formula>
    </cfRule>
  </conditionalFormatting>
  <conditionalFormatting sqref="CK103">
    <cfRule type="expression" dxfId="569" priority="7">
      <formula>ABS(CK103/CL103)&gt;1.95996398454005</formula>
    </cfRule>
  </conditionalFormatting>
  <conditionalFormatting sqref="CM103">
    <cfRule type="expression" dxfId="568" priority="6">
      <formula>ABS(CM103/CN103)&gt;1.95996398454005</formula>
    </cfRule>
  </conditionalFormatting>
  <conditionalFormatting sqref="CO103">
    <cfRule type="expression" dxfId="567" priority="5">
      <formula>ABS(CO103/CP103)&gt;1.95996398454005</formula>
    </cfRule>
  </conditionalFormatting>
  <conditionalFormatting sqref="CQ103">
    <cfRule type="expression" dxfId="566" priority="4">
      <formula>ABS(CQ103/CR103)&gt;1.95996398454005</formula>
    </cfRule>
  </conditionalFormatting>
  <conditionalFormatting sqref="CS103">
    <cfRule type="expression" dxfId="565" priority="3">
      <formula>ABS(CS103/CT103)&gt;1.95996398454005</formula>
    </cfRule>
  </conditionalFormatting>
  <conditionalFormatting sqref="CU103">
    <cfRule type="expression" dxfId="564" priority="2">
      <formula>ABS(CU103/CV103)&gt;1.95996398454005</formula>
    </cfRule>
  </conditionalFormatting>
  <hyperlinks>
    <hyperlink ref="A106" r:id="rId1" xr:uid="{00000000-0004-0000-0B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9"/>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8" x14ac:dyDescent="0.2">
      <c r="A1" s="36" t="s">
        <v>211</v>
      </c>
    </row>
    <row r="2" spans="1:28" x14ac:dyDescent="0.2">
      <c r="A2" s="46" t="s">
        <v>212</v>
      </c>
    </row>
    <row r="3" spans="1:28" x14ac:dyDescent="0.2">
      <c r="A3" s="58" t="s">
        <v>441</v>
      </c>
    </row>
    <row r="4" spans="1:28" x14ac:dyDescent="0.2">
      <c r="A4" s="161" t="str">
        <f>HYPERLINK("#'TOC'!A1", "Back to TOC")</f>
        <v>Back to TOC</v>
      </c>
    </row>
    <row r="7" spans="1:28" ht="15" customHeight="1" x14ac:dyDescent="0.2">
      <c r="B7" s="235" t="s">
        <v>342</v>
      </c>
      <c r="C7" s="238" t="s">
        <v>501</v>
      </c>
      <c r="D7" s="238"/>
      <c r="E7" s="238" t="s">
        <v>501</v>
      </c>
      <c r="F7" s="238"/>
      <c r="G7" s="238" t="s">
        <v>501</v>
      </c>
      <c r="H7" s="238"/>
      <c r="I7" s="238" t="s">
        <v>501</v>
      </c>
      <c r="J7" s="238"/>
      <c r="K7" s="238" t="s">
        <v>501</v>
      </c>
      <c r="L7" s="238"/>
      <c r="M7" s="238" t="s">
        <v>501</v>
      </c>
      <c r="N7" s="238"/>
      <c r="O7" s="238" t="s">
        <v>501</v>
      </c>
      <c r="P7" s="238"/>
      <c r="Q7" s="238" t="s">
        <v>501</v>
      </c>
      <c r="R7" s="238"/>
      <c r="S7" s="238" t="s">
        <v>501</v>
      </c>
      <c r="T7" s="238"/>
      <c r="U7" s="238" t="s">
        <v>501</v>
      </c>
      <c r="V7" s="238"/>
      <c r="W7" s="238" t="s">
        <v>501</v>
      </c>
      <c r="X7" s="238"/>
      <c r="Y7" s="238" t="s">
        <v>501</v>
      </c>
      <c r="Z7" s="238"/>
      <c r="AA7" s="238" t="s">
        <v>501</v>
      </c>
      <c r="AB7" s="239"/>
    </row>
    <row r="8" spans="1:28" ht="75" customHeight="1" x14ac:dyDescent="0.2">
      <c r="B8" s="236"/>
      <c r="C8" s="240" t="s">
        <v>488</v>
      </c>
      <c r="D8" s="240"/>
      <c r="E8" s="240" t="s">
        <v>489</v>
      </c>
      <c r="F8" s="240"/>
      <c r="G8" s="240" t="s">
        <v>490</v>
      </c>
      <c r="H8" s="240"/>
      <c r="I8" s="240" t="s">
        <v>491</v>
      </c>
      <c r="J8" s="240"/>
      <c r="K8" s="240" t="s">
        <v>492</v>
      </c>
      <c r="L8" s="240"/>
      <c r="M8" s="240" t="s">
        <v>493</v>
      </c>
      <c r="N8" s="240"/>
      <c r="O8" s="240" t="s">
        <v>494</v>
      </c>
      <c r="P8" s="240"/>
      <c r="Q8" s="240" t="s">
        <v>495</v>
      </c>
      <c r="R8" s="240"/>
      <c r="S8" s="240" t="s">
        <v>496</v>
      </c>
      <c r="T8" s="240"/>
      <c r="U8" s="240" t="s">
        <v>497</v>
      </c>
      <c r="V8" s="240"/>
      <c r="W8" s="240" t="s">
        <v>498</v>
      </c>
      <c r="X8" s="240"/>
      <c r="Y8" s="240" t="s">
        <v>499</v>
      </c>
      <c r="Z8" s="240"/>
      <c r="AA8" s="240" t="s">
        <v>500</v>
      </c>
      <c r="AB8" s="242"/>
    </row>
    <row r="9" spans="1:28" ht="75" customHeight="1" x14ac:dyDescent="0.2">
      <c r="B9" s="236"/>
      <c r="C9" s="241" t="s">
        <v>471</v>
      </c>
      <c r="D9" s="241"/>
      <c r="E9" s="241" t="s">
        <v>471</v>
      </c>
      <c r="F9" s="241"/>
      <c r="G9" s="241" t="s">
        <v>471</v>
      </c>
      <c r="H9" s="241"/>
      <c r="I9" s="241" t="s">
        <v>471</v>
      </c>
      <c r="J9" s="241"/>
      <c r="K9" s="241" t="s">
        <v>471</v>
      </c>
      <c r="L9" s="241"/>
      <c r="M9" s="241" t="s">
        <v>471</v>
      </c>
      <c r="N9" s="241"/>
      <c r="O9" s="241" t="s">
        <v>471</v>
      </c>
      <c r="P9" s="241"/>
      <c r="Q9" s="241" t="s">
        <v>471</v>
      </c>
      <c r="R9" s="241"/>
      <c r="S9" s="241" t="s">
        <v>471</v>
      </c>
      <c r="T9" s="241"/>
      <c r="U9" s="241" t="s">
        <v>471</v>
      </c>
      <c r="V9" s="241"/>
      <c r="W9" s="241" t="s">
        <v>471</v>
      </c>
      <c r="X9" s="241"/>
      <c r="Y9" s="241" t="s">
        <v>471</v>
      </c>
      <c r="Z9" s="241"/>
      <c r="AA9" s="241" t="s">
        <v>471</v>
      </c>
      <c r="AB9" s="256"/>
    </row>
    <row r="10" spans="1:28"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35" t="s">
        <v>345</v>
      </c>
      <c r="O10" s="135" t="s">
        <v>467</v>
      </c>
      <c r="P10" s="135" t="s">
        <v>345</v>
      </c>
      <c r="Q10" s="135" t="s">
        <v>467</v>
      </c>
      <c r="R10" s="135" t="s">
        <v>345</v>
      </c>
      <c r="S10" s="135" t="s">
        <v>467</v>
      </c>
      <c r="T10" s="135" t="s">
        <v>345</v>
      </c>
      <c r="U10" s="135" t="s">
        <v>467</v>
      </c>
      <c r="V10" s="135" t="s">
        <v>345</v>
      </c>
      <c r="W10" s="135" t="s">
        <v>467</v>
      </c>
      <c r="X10" s="135" t="s">
        <v>345</v>
      </c>
      <c r="Y10" s="135" t="s">
        <v>467</v>
      </c>
      <c r="Z10" s="135" t="s">
        <v>345</v>
      </c>
      <c r="AA10" s="135" t="s">
        <v>467</v>
      </c>
      <c r="AB10" s="162" t="s">
        <v>345</v>
      </c>
    </row>
    <row r="11" spans="1:28" ht="13" customHeight="1" x14ac:dyDescent="0.2">
      <c r="A11" s="136"/>
      <c r="B11" s="107"/>
      <c r="C11" s="198" t="s">
        <v>884</v>
      </c>
      <c r="D11" s="199" t="s">
        <v>885</v>
      </c>
      <c r="E11" s="198" t="s">
        <v>886</v>
      </c>
      <c r="F11" s="199" t="s">
        <v>887</v>
      </c>
      <c r="G11" s="198" t="s">
        <v>888</v>
      </c>
      <c r="H11" s="199" t="s">
        <v>889</v>
      </c>
      <c r="I11" s="198" t="s">
        <v>890</v>
      </c>
      <c r="J11" s="199" t="s">
        <v>891</v>
      </c>
      <c r="K11" s="198" t="s">
        <v>892</v>
      </c>
      <c r="L11" s="199" t="s">
        <v>893</v>
      </c>
      <c r="M11" s="198" t="s">
        <v>894</v>
      </c>
      <c r="N11" s="199" t="s">
        <v>895</v>
      </c>
      <c r="O11" s="198" t="s">
        <v>896</v>
      </c>
      <c r="P11" s="199" t="s">
        <v>897</v>
      </c>
      <c r="Q11" s="198" t="s">
        <v>898</v>
      </c>
      <c r="R11" s="199" t="s">
        <v>899</v>
      </c>
      <c r="S11" s="198" t="s">
        <v>900</v>
      </c>
      <c r="T11" s="199" t="s">
        <v>901</v>
      </c>
      <c r="U11" s="198" t="s">
        <v>902</v>
      </c>
      <c r="V11" s="199" t="s">
        <v>903</v>
      </c>
      <c r="W11" s="198" t="s">
        <v>904</v>
      </c>
      <c r="X11" s="199" t="s">
        <v>905</v>
      </c>
      <c r="Y11" s="198" t="s">
        <v>906</v>
      </c>
      <c r="Z11" s="199" t="s">
        <v>907</v>
      </c>
      <c r="AA11" s="198" t="s">
        <v>908</v>
      </c>
      <c r="AB11" s="208" t="s">
        <v>909</v>
      </c>
    </row>
    <row r="12" spans="1:28" ht="13" customHeight="1" x14ac:dyDescent="0.2">
      <c r="A12" s="82" t="s">
        <v>422</v>
      </c>
      <c r="B12" s="110">
        <v>2</v>
      </c>
      <c r="C12" s="186">
        <v>2.2921064095473902</v>
      </c>
      <c r="D12" s="191">
        <v>0.49000994902306599</v>
      </c>
      <c r="E12" s="186">
        <v>1.43736126060049</v>
      </c>
      <c r="F12" s="191">
        <v>0.42000685862510001</v>
      </c>
      <c r="G12" s="186">
        <v>1.83617070712601</v>
      </c>
      <c r="H12" s="191">
        <v>0.39545800878943199</v>
      </c>
      <c r="I12" s="186">
        <v>2.18709986375146</v>
      </c>
      <c r="J12" s="191">
        <v>0.442124486079088</v>
      </c>
      <c r="K12" s="186">
        <v>1.87076176027326</v>
      </c>
      <c r="L12" s="191">
        <v>0.41728169681456001</v>
      </c>
      <c r="M12" s="186">
        <v>2.6062837008148301</v>
      </c>
      <c r="N12" s="191">
        <v>0.61146292916940803</v>
      </c>
      <c r="O12" s="186">
        <v>2.6852231205683301</v>
      </c>
      <c r="P12" s="191">
        <v>0.64646774043842203</v>
      </c>
      <c r="Q12" s="186">
        <v>2.4331315873329502</v>
      </c>
      <c r="R12" s="191">
        <v>0.50472952955918104</v>
      </c>
      <c r="S12" s="186">
        <v>2.3820775277632098</v>
      </c>
      <c r="T12" s="191">
        <v>0.54454426292562697</v>
      </c>
      <c r="U12" s="186">
        <v>2.4754515836955999</v>
      </c>
      <c r="V12" s="191">
        <v>0.52078253814143305</v>
      </c>
      <c r="W12" s="186">
        <v>2.0410751955127502</v>
      </c>
      <c r="X12" s="191">
        <v>0.42198290380952702</v>
      </c>
      <c r="Y12" s="186">
        <v>2.0760765648090902</v>
      </c>
      <c r="Z12" s="191">
        <v>0.45389344068005699</v>
      </c>
      <c r="AA12" s="186">
        <v>2.0732886459938298</v>
      </c>
      <c r="AB12" s="202">
        <v>0.42685865226554298</v>
      </c>
    </row>
    <row r="13" spans="1:28" ht="13" customHeight="1" x14ac:dyDescent="0.2">
      <c r="A13" s="82" t="s">
        <v>350</v>
      </c>
      <c r="B13" s="110">
        <v>2</v>
      </c>
      <c r="C13" s="186">
        <v>2.49310787895734</v>
      </c>
      <c r="D13" s="191">
        <v>0.46918837042119699</v>
      </c>
      <c r="E13" s="186">
        <v>2.6561570639772798</v>
      </c>
      <c r="F13" s="191">
        <v>0.46278728708919897</v>
      </c>
      <c r="G13" s="186">
        <v>1.5901074059209901</v>
      </c>
      <c r="H13" s="191">
        <v>0.32143019262571298</v>
      </c>
      <c r="I13" s="186">
        <v>2.0446836500846999</v>
      </c>
      <c r="J13" s="191">
        <v>0.394918498091262</v>
      </c>
      <c r="K13" s="186">
        <v>2.2819388198838002</v>
      </c>
      <c r="L13" s="191">
        <v>0.42250498021564398</v>
      </c>
      <c r="M13" s="186">
        <v>2.3398506621798298</v>
      </c>
      <c r="N13" s="191">
        <v>0.490069322058792</v>
      </c>
      <c r="O13" s="186">
        <v>1.8718124229039099</v>
      </c>
      <c r="P13" s="191">
        <v>0.34719825929128001</v>
      </c>
      <c r="Q13" s="186">
        <v>1.7508581978381601</v>
      </c>
      <c r="R13" s="191">
        <v>0.31914501787746102</v>
      </c>
      <c r="S13" s="186">
        <v>1.73055047289258</v>
      </c>
      <c r="T13" s="191">
        <v>0.29045868801972302</v>
      </c>
      <c r="U13" s="186">
        <v>1.81300758164111</v>
      </c>
      <c r="V13" s="191">
        <v>0.32597625571201699</v>
      </c>
      <c r="W13" s="186">
        <v>2.3574471409062201</v>
      </c>
      <c r="X13" s="191">
        <v>0.47406195499280901</v>
      </c>
      <c r="Y13" s="186">
        <v>1.9800492418806099</v>
      </c>
      <c r="Z13" s="191">
        <v>0.41116173979998</v>
      </c>
      <c r="AA13" s="186">
        <v>1.96328471086976</v>
      </c>
      <c r="AB13" s="202">
        <v>0.39225876698182499</v>
      </c>
    </row>
    <row r="14" spans="1:28" ht="13" customHeight="1" x14ac:dyDescent="0.2">
      <c r="A14" s="82" t="s">
        <v>351</v>
      </c>
      <c r="B14" s="110">
        <v>2</v>
      </c>
      <c r="C14" s="186">
        <v>1.1865781877688599</v>
      </c>
      <c r="D14" s="191">
        <v>0.26894682998561198</v>
      </c>
      <c r="E14" s="186">
        <v>1.81686134512913</v>
      </c>
      <c r="F14" s="191">
        <v>0.38078378224132198</v>
      </c>
      <c r="G14" s="186">
        <v>1.1162824032618199</v>
      </c>
      <c r="H14" s="191">
        <v>0.20047997194453801</v>
      </c>
      <c r="I14" s="186">
        <v>1.0548895081571701</v>
      </c>
      <c r="J14" s="191">
        <v>0.19708148795896199</v>
      </c>
      <c r="K14" s="186">
        <v>1.27073156676009</v>
      </c>
      <c r="L14" s="191">
        <v>0.323280758749248</v>
      </c>
      <c r="M14" s="186">
        <v>2.23210060740556</v>
      </c>
      <c r="N14" s="191">
        <v>0.40888236345670298</v>
      </c>
      <c r="O14" s="186">
        <v>2.89207266671482</v>
      </c>
      <c r="P14" s="191">
        <v>0.90320529259095805</v>
      </c>
      <c r="Q14" s="186">
        <v>1.65061563728316</v>
      </c>
      <c r="R14" s="191">
        <v>0.42076251845399598</v>
      </c>
      <c r="S14" s="186">
        <v>1.5278111581607099</v>
      </c>
      <c r="T14" s="191">
        <v>0.39158555630567399</v>
      </c>
      <c r="U14" s="186">
        <v>1.61376833550293</v>
      </c>
      <c r="V14" s="191">
        <v>0.36157856255006698</v>
      </c>
      <c r="W14" s="186">
        <v>1.65587134092956</v>
      </c>
      <c r="X14" s="191">
        <v>0.372232767533832</v>
      </c>
      <c r="Y14" s="186">
        <v>1.30369447136279</v>
      </c>
      <c r="Z14" s="191">
        <v>0.30849875559929002</v>
      </c>
      <c r="AA14" s="186">
        <v>1.5132737750137899</v>
      </c>
      <c r="AB14" s="202">
        <v>0.48183583108903599</v>
      </c>
    </row>
    <row r="15" spans="1:28" ht="13" customHeight="1" x14ac:dyDescent="0.2">
      <c r="A15" s="82" t="s">
        <v>423</v>
      </c>
      <c r="B15" s="110">
        <v>2</v>
      </c>
      <c r="C15" s="186">
        <v>1.42602127129725</v>
      </c>
      <c r="D15" s="191">
        <v>0.35918824077276201</v>
      </c>
      <c r="E15" s="186">
        <v>2.5471654964194301</v>
      </c>
      <c r="F15" s="191">
        <v>0.64123311144274397</v>
      </c>
      <c r="G15" s="186">
        <v>2.07323040805323</v>
      </c>
      <c r="H15" s="191">
        <v>0.44404763426003702</v>
      </c>
      <c r="I15" s="186">
        <v>2.4802363079910998</v>
      </c>
      <c r="J15" s="191">
        <v>0.50369694931579501</v>
      </c>
      <c r="K15" s="186">
        <v>2.1843572225535901</v>
      </c>
      <c r="L15" s="191">
        <v>0.36409881422722801</v>
      </c>
      <c r="M15" s="186">
        <v>2.3834741235242398</v>
      </c>
      <c r="N15" s="191">
        <v>0.45588370279979201</v>
      </c>
      <c r="O15" s="186">
        <v>2.7587765679223502</v>
      </c>
      <c r="P15" s="191">
        <v>0.90924718472246902</v>
      </c>
      <c r="Q15" s="186">
        <v>2.0795846054708198</v>
      </c>
      <c r="R15" s="191">
        <v>0.63399020890771995</v>
      </c>
      <c r="S15" s="186">
        <v>1.77071444251155</v>
      </c>
      <c r="T15" s="191">
        <v>0.37200863840849602</v>
      </c>
      <c r="U15" s="186">
        <v>2.5248472580819099</v>
      </c>
      <c r="V15" s="191">
        <v>0.51332207332013102</v>
      </c>
      <c r="W15" s="186">
        <v>1.7883278066213699</v>
      </c>
      <c r="X15" s="191">
        <v>0.37932605080022003</v>
      </c>
      <c r="Y15" s="186">
        <v>1.30763278634186</v>
      </c>
      <c r="Z15" s="191">
        <v>0.26340617948476802</v>
      </c>
      <c r="AA15" s="186">
        <v>1.5939584846554999</v>
      </c>
      <c r="AB15" s="202">
        <v>0.35254316766742499</v>
      </c>
    </row>
    <row r="16" spans="1:28" ht="13" customHeight="1" x14ac:dyDescent="0.2">
      <c r="A16" s="82" t="s">
        <v>424</v>
      </c>
      <c r="B16" s="110">
        <v>2</v>
      </c>
      <c r="C16" s="186">
        <v>1.82884185544269</v>
      </c>
      <c r="D16" s="191">
        <v>0.330848811009126</v>
      </c>
      <c r="E16" s="186">
        <v>2.1824067135707099</v>
      </c>
      <c r="F16" s="191">
        <v>0.39646596285778202</v>
      </c>
      <c r="G16" s="186">
        <v>2.2246236675011901</v>
      </c>
      <c r="H16" s="191">
        <v>0.38666550022197999</v>
      </c>
      <c r="I16" s="186">
        <v>2.1089780668821301</v>
      </c>
      <c r="J16" s="191">
        <v>0.35057477018627198</v>
      </c>
      <c r="K16" s="186">
        <v>1.6192454038267201</v>
      </c>
      <c r="L16" s="191">
        <v>0.33696541473795399</v>
      </c>
      <c r="M16" s="186">
        <v>1.4074803073778399</v>
      </c>
      <c r="N16" s="191">
        <v>0.260784499377474</v>
      </c>
      <c r="O16" s="186">
        <v>1.9695348386176099</v>
      </c>
      <c r="P16" s="191">
        <v>0.42594777496595798</v>
      </c>
      <c r="Q16" s="186">
        <v>1.19530895594949</v>
      </c>
      <c r="R16" s="191">
        <v>0.201508379159033</v>
      </c>
      <c r="S16" s="186">
        <v>1.4663484951787</v>
      </c>
      <c r="T16" s="191">
        <v>0.26842115529122401</v>
      </c>
      <c r="U16" s="186">
        <v>1.14914710031669</v>
      </c>
      <c r="V16" s="191">
        <v>0.180631439241762</v>
      </c>
      <c r="W16" s="186">
        <v>1.2923633247240101</v>
      </c>
      <c r="X16" s="191">
        <v>0.23939563158593199</v>
      </c>
      <c r="Y16" s="186">
        <v>1.4136048504872101</v>
      </c>
      <c r="Z16" s="191">
        <v>0.25041021101741301</v>
      </c>
      <c r="AA16" s="186">
        <v>2.0262574974662599</v>
      </c>
      <c r="AB16" s="202">
        <v>0.41696064918714298</v>
      </c>
    </row>
    <row r="17" spans="1:28" ht="13" customHeight="1" x14ac:dyDescent="0.2">
      <c r="A17" s="82" t="s">
        <v>352</v>
      </c>
      <c r="B17" s="110">
        <v>2</v>
      </c>
      <c r="C17" s="186">
        <v>1.7554652937219399</v>
      </c>
      <c r="D17" s="191">
        <v>0.26611309144383399</v>
      </c>
      <c r="E17" s="186">
        <v>2.6949474454325202</v>
      </c>
      <c r="F17" s="191">
        <v>0.51985176731791305</v>
      </c>
      <c r="G17" s="186">
        <v>1.6647115323455499</v>
      </c>
      <c r="H17" s="191">
        <v>0.27948537815458702</v>
      </c>
      <c r="I17" s="186">
        <v>1.3493433969577999</v>
      </c>
      <c r="J17" s="191">
        <v>0.24436134267943399</v>
      </c>
      <c r="K17" s="186">
        <v>1.56663722598487</v>
      </c>
      <c r="L17" s="191">
        <v>0.27428431092368799</v>
      </c>
      <c r="M17" s="186">
        <v>1.7699898762220601</v>
      </c>
      <c r="N17" s="191">
        <v>0.27817004253717098</v>
      </c>
      <c r="O17" s="186">
        <v>1.79878446377931</v>
      </c>
      <c r="P17" s="191">
        <v>0.29103984060528099</v>
      </c>
      <c r="Q17" s="186">
        <v>2.2460641089973499</v>
      </c>
      <c r="R17" s="191">
        <v>0.38759368539064498</v>
      </c>
      <c r="S17" s="186">
        <v>1.62049445565587</v>
      </c>
      <c r="T17" s="191">
        <v>0.249321029032538</v>
      </c>
      <c r="U17" s="186">
        <v>1.59722329315373</v>
      </c>
      <c r="V17" s="191">
        <v>0.249380603728902</v>
      </c>
      <c r="W17" s="186">
        <v>1.4875092146881901</v>
      </c>
      <c r="X17" s="191">
        <v>0.25113488241926701</v>
      </c>
      <c r="Y17" s="186">
        <v>1.45595135360181</v>
      </c>
      <c r="Z17" s="191">
        <v>0.23489382067412801</v>
      </c>
      <c r="AA17" s="186">
        <v>1.8285415826596201</v>
      </c>
      <c r="AB17" s="202">
        <v>0.28144815750683899</v>
      </c>
    </row>
    <row r="18" spans="1:28" ht="13" customHeight="1" x14ac:dyDescent="0.2">
      <c r="A18" s="111" t="s">
        <v>353</v>
      </c>
      <c r="B18" s="110">
        <v>2</v>
      </c>
      <c r="C18" s="186">
        <v>1.8772842137868999</v>
      </c>
      <c r="D18" s="191">
        <v>0.40514406784131801</v>
      </c>
      <c r="E18" s="186">
        <v>2.5219670983007099</v>
      </c>
      <c r="F18" s="191">
        <v>0.80788354927445705</v>
      </c>
      <c r="G18" s="186">
        <v>1.6084918574220499</v>
      </c>
      <c r="H18" s="191">
        <v>0.40441267057730701</v>
      </c>
      <c r="I18" s="186">
        <v>1.2936449324114401</v>
      </c>
      <c r="J18" s="191">
        <v>0.42275471371846302</v>
      </c>
      <c r="K18" s="186">
        <v>1.43210657880502</v>
      </c>
      <c r="L18" s="191">
        <v>0.31148039930308202</v>
      </c>
      <c r="M18" s="186">
        <v>1.8545107583545</v>
      </c>
      <c r="N18" s="191">
        <v>0.42943194472058799</v>
      </c>
      <c r="O18" s="186">
        <v>1.6179376633153699</v>
      </c>
      <c r="P18" s="191">
        <v>0.389036207680374</v>
      </c>
      <c r="Q18" s="186">
        <v>2.7184506274090601</v>
      </c>
      <c r="R18" s="191">
        <v>0.82173082466627401</v>
      </c>
      <c r="S18" s="186">
        <v>1.5785369028584599</v>
      </c>
      <c r="T18" s="191">
        <v>0.34479834014748301</v>
      </c>
      <c r="U18" s="186">
        <v>1.52680302624598</v>
      </c>
      <c r="V18" s="191">
        <v>0.35467454119936298</v>
      </c>
      <c r="W18" s="186">
        <v>1.5196018260419799</v>
      </c>
      <c r="X18" s="191">
        <v>0.36108652167349098</v>
      </c>
      <c r="Y18" s="186">
        <v>1.45751765900812</v>
      </c>
      <c r="Z18" s="191">
        <v>0.35293078677128797</v>
      </c>
      <c r="AA18" s="186">
        <v>1.5970486245176601</v>
      </c>
      <c r="AB18" s="202">
        <v>0.36604645331833202</v>
      </c>
    </row>
    <row r="19" spans="1:28" ht="13" customHeight="1" x14ac:dyDescent="0.2">
      <c r="A19" s="111" t="s">
        <v>354</v>
      </c>
      <c r="B19" s="110">
        <v>2</v>
      </c>
      <c r="C19" s="186">
        <v>1.67723504219463</v>
      </c>
      <c r="D19" s="191">
        <v>0.33756411148592802</v>
      </c>
      <c r="E19" s="186">
        <v>2.7163099448610502</v>
      </c>
      <c r="F19" s="191">
        <v>0.62787193667183805</v>
      </c>
      <c r="G19" s="186">
        <v>1.9258609561359601</v>
      </c>
      <c r="H19" s="191">
        <v>0.40169467585535401</v>
      </c>
      <c r="I19" s="186">
        <v>1.7010852504949201</v>
      </c>
      <c r="J19" s="191">
        <v>0.32691423518885498</v>
      </c>
      <c r="K19" s="186">
        <v>2.00270258583617</v>
      </c>
      <c r="L19" s="191">
        <v>0.53169451302882698</v>
      </c>
      <c r="M19" s="186">
        <v>1.7390496377921001</v>
      </c>
      <c r="N19" s="191">
        <v>0.40294079565628599</v>
      </c>
      <c r="O19" s="186">
        <v>2.4163653694636502</v>
      </c>
      <c r="P19" s="191">
        <v>0.63313327717776802</v>
      </c>
      <c r="Q19" s="186">
        <v>2.3632993177933299</v>
      </c>
      <c r="R19" s="191">
        <v>0.55708097953979796</v>
      </c>
      <c r="S19" s="186">
        <v>1.9763705895452</v>
      </c>
      <c r="T19" s="191">
        <v>0.45837360777242903</v>
      </c>
      <c r="U19" s="186">
        <v>1.9101417834085499</v>
      </c>
      <c r="V19" s="191">
        <v>0.48800771558900702</v>
      </c>
      <c r="W19" s="186">
        <v>1.695561297644</v>
      </c>
      <c r="X19" s="191">
        <v>0.39206649825261802</v>
      </c>
      <c r="Y19" s="186">
        <v>1.52175929320852</v>
      </c>
      <c r="Z19" s="191">
        <v>0.31365039250363302</v>
      </c>
      <c r="AA19" s="186">
        <v>2.3277305665883099</v>
      </c>
      <c r="AB19" s="202">
        <v>0.58660422073430296</v>
      </c>
    </row>
    <row r="20" spans="1:28" ht="13" customHeight="1" x14ac:dyDescent="0.2">
      <c r="A20" s="82" t="s">
        <v>355</v>
      </c>
      <c r="B20" s="110">
        <v>2</v>
      </c>
      <c r="C20" s="186">
        <v>2.3089814763808598</v>
      </c>
      <c r="D20" s="191">
        <v>0.59601672929787997</v>
      </c>
      <c r="E20" s="186">
        <v>2.7291587775739199</v>
      </c>
      <c r="F20" s="191">
        <v>0.874806250582713</v>
      </c>
      <c r="G20" s="186">
        <v>1.71567447177039</v>
      </c>
      <c r="H20" s="191">
        <v>0.509790980593678</v>
      </c>
      <c r="I20" s="186">
        <v>1.8112792533532101</v>
      </c>
      <c r="J20" s="191">
        <v>0.48709340183139299</v>
      </c>
      <c r="K20" s="186">
        <v>2.7222468962753998</v>
      </c>
      <c r="L20" s="191">
        <v>0.90561016013516604</v>
      </c>
      <c r="M20" s="186">
        <v>2.27715832107581</v>
      </c>
      <c r="N20" s="191">
        <v>0.60536328962752495</v>
      </c>
      <c r="O20" s="186">
        <v>1.5468776624543701</v>
      </c>
      <c r="P20" s="191">
        <v>0.38103309951418002</v>
      </c>
      <c r="Q20" s="186">
        <v>1.9755383066841301</v>
      </c>
      <c r="R20" s="191">
        <v>0.52821316672028995</v>
      </c>
      <c r="S20" s="186">
        <v>1.4359743912385401</v>
      </c>
      <c r="T20" s="191">
        <v>0.31554767305300002</v>
      </c>
      <c r="U20" s="186">
        <v>2.12175972174518</v>
      </c>
      <c r="V20" s="191">
        <v>0.520582386902536</v>
      </c>
      <c r="W20" s="186">
        <v>1.9612313139861499</v>
      </c>
      <c r="X20" s="191">
        <v>0.547566299129852</v>
      </c>
      <c r="Y20" s="186">
        <v>2.2011570651551602</v>
      </c>
      <c r="Z20" s="191">
        <v>0.55825905189152303</v>
      </c>
      <c r="AA20" s="186">
        <v>1.9788079036287101</v>
      </c>
      <c r="AB20" s="202">
        <v>0.43788350849225</v>
      </c>
    </row>
    <row r="21" spans="1:28" ht="13" customHeight="1" x14ac:dyDescent="0.2">
      <c r="A21" s="82" t="s">
        <v>356</v>
      </c>
      <c r="B21" s="110">
        <v>2</v>
      </c>
      <c r="C21" s="186">
        <v>2.5317851752520202</v>
      </c>
      <c r="D21" s="191">
        <v>0.78825956073376702</v>
      </c>
      <c r="E21" s="186">
        <v>2.4767640479639299</v>
      </c>
      <c r="F21" s="191">
        <v>0.65790306403144305</v>
      </c>
      <c r="G21" s="186">
        <v>1.9769589420192599</v>
      </c>
      <c r="H21" s="191">
        <v>0.47888228155054302</v>
      </c>
      <c r="I21" s="186">
        <v>2.0192548818665101</v>
      </c>
      <c r="J21" s="191">
        <v>0.49439697486925699</v>
      </c>
      <c r="K21" s="186">
        <v>1.52331068802501</v>
      </c>
      <c r="L21" s="191">
        <v>0.410895824358192</v>
      </c>
      <c r="M21" s="186">
        <v>1.5776935119169</v>
      </c>
      <c r="N21" s="191">
        <v>0.40391844501156798</v>
      </c>
      <c r="O21" s="186">
        <v>2.3873488198780302</v>
      </c>
      <c r="P21" s="191">
        <v>0.71483767774110596</v>
      </c>
      <c r="Q21" s="186">
        <v>1.40635576939859</v>
      </c>
      <c r="R21" s="191">
        <v>0.367425732405606</v>
      </c>
      <c r="S21" s="186">
        <v>2.37518739228664</v>
      </c>
      <c r="T21" s="191">
        <v>0.56625552266225399</v>
      </c>
      <c r="U21" s="186">
        <v>1.61875199091292</v>
      </c>
      <c r="V21" s="191">
        <v>0.41313565369947702</v>
      </c>
      <c r="W21" s="186">
        <v>1.7063730678922899</v>
      </c>
      <c r="X21" s="191">
        <v>0.42720861224138601</v>
      </c>
      <c r="Y21" s="186">
        <v>1.9644228822796901</v>
      </c>
      <c r="Z21" s="191">
        <v>0.46887850309046297</v>
      </c>
      <c r="AA21" s="186">
        <v>1.82935832863713</v>
      </c>
      <c r="AB21" s="202">
        <v>0.47606292166303099</v>
      </c>
    </row>
    <row r="22" spans="1:28" ht="13" customHeight="1" x14ac:dyDescent="0.2">
      <c r="A22" s="82" t="s">
        <v>357</v>
      </c>
      <c r="B22" s="110">
        <v>2</v>
      </c>
      <c r="C22" s="186">
        <v>1.99977515012565</v>
      </c>
      <c r="D22" s="191">
        <v>0.46161107524626999</v>
      </c>
      <c r="E22" s="186">
        <v>2.5388576131918099</v>
      </c>
      <c r="F22" s="191">
        <v>0.83688672114756102</v>
      </c>
      <c r="G22" s="186">
        <v>1.0739616376352601</v>
      </c>
      <c r="H22" s="191">
        <v>0.24983595633728201</v>
      </c>
      <c r="I22" s="186">
        <v>1.1627174465048999</v>
      </c>
      <c r="J22" s="191">
        <v>0.24954281675307899</v>
      </c>
      <c r="K22" s="186">
        <v>1.0100654394850199</v>
      </c>
      <c r="L22" s="191">
        <v>0.20830109099546701</v>
      </c>
      <c r="M22" s="186">
        <v>1.6584250434732299</v>
      </c>
      <c r="N22" s="191">
        <v>0.53438290999092597</v>
      </c>
      <c r="O22" s="186">
        <v>1.1741268210945299</v>
      </c>
      <c r="P22" s="191">
        <v>0.36107403509545299</v>
      </c>
      <c r="Q22" s="186">
        <v>1.08340830013128</v>
      </c>
      <c r="R22" s="191">
        <v>0.28249201746888403</v>
      </c>
      <c r="S22" s="186">
        <v>1.2972804400043201</v>
      </c>
      <c r="T22" s="191">
        <v>0.336726381166843</v>
      </c>
      <c r="U22" s="186">
        <v>1.9590291541209299</v>
      </c>
      <c r="V22" s="191">
        <v>0.57691005468011802</v>
      </c>
      <c r="W22" s="186">
        <v>1.10810177908149</v>
      </c>
      <c r="X22" s="191">
        <v>0.26798901953419402</v>
      </c>
      <c r="Y22" s="186">
        <v>1.01497860784642</v>
      </c>
      <c r="Z22" s="191">
        <v>0.25261431611906998</v>
      </c>
      <c r="AA22" s="186">
        <v>1.30564363032394</v>
      </c>
      <c r="AB22" s="202">
        <v>0.34130958479958701</v>
      </c>
    </row>
    <row r="23" spans="1:28" ht="13" customHeight="1" x14ac:dyDescent="0.2">
      <c r="A23" s="82" t="s">
        <v>358</v>
      </c>
      <c r="B23" s="110">
        <v>2</v>
      </c>
      <c r="C23" s="186">
        <v>1.8567213684402</v>
      </c>
      <c r="D23" s="191">
        <v>0.77613358770248797</v>
      </c>
      <c r="E23" s="186">
        <v>2.3374746876833101</v>
      </c>
      <c r="F23" s="191">
        <v>1.0024303591961701</v>
      </c>
      <c r="G23" s="186">
        <v>1.49702480095581</v>
      </c>
      <c r="H23" s="191">
        <v>0.52730394538924696</v>
      </c>
      <c r="I23" s="186">
        <v>1.08550094460012</v>
      </c>
      <c r="J23" s="191">
        <v>0.46753133829253601</v>
      </c>
      <c r="K23" s="186">
        <v>1.1043707827736</v>
      </c>
      <c r="L23" s="191">
        <v>0.33432655317069798</v>
      </c>
      <c r="M23" s="186">
        <v>2.3468615698061002</v>
      </c>
      <c r="N23" s="191">
        <v>0.92441385372612295</v>
      </c>
      <c r="O23" s="186">
        <v>4.4258276943601098</v>
      </c>
      <c r="P23" s="191">
        <v>1.85163226472648</v>
      </c>
      <c r="Q23" s="186">
        <v>1.2201238485452199</v>
      </c>
      <c r="R23" s="191">
        <v>0.61747869926310395</v>
      </c>
      <c r="S23" s="186">
        <v>1.6890006008771199</v>
      </c>
      <c r="T23" s="191">
        <v>0.48951600907354498</v>
      </c>
      <c r="U23" s="186">
        <v>1.7829642374553201</v>
      </c>
      <c r="V23" s="191">
        <v>0.80141121445119801</v>
      </c>
      <c r="W23" s="186">
        <v>1.2326695008347099</v>
      </c>
      <c r="X23" s="191">
        <v>0.44744795572537399</v>
      </c>
      <c r="Y23" s="186">
        <v>1.85403148274528</v>
      </c>
      <c r="Z23" s="191">
        <v>0.69213995015137497</v>
      </c>
      <c r="AA23" s="186">
        <v>3.2758141258433602</v>
      </c>
      <c r="AB23" s="202">
        <v>1.1877320936739699</v>
      </c>
    </row>
    <row r="24" spans="1:28" ht="13" customHeight="1" x14ac:dyDescent="0.2">
      <c r="A24" s="82" t="s">
        <v>425</v>
      </c>
      <c r="B24" s="110">
        <v>2</v>
      </c>
      <c r="C24" s="186">
        <v>1.9646524312174001</v>
      </c>
      <c r="D24" s="191">
        <v>0.40164610417373803</v>
      </c>
      <c r="E24" s="186">
        <v>1.8298233505932</v>
      </c>
      <c r="F24" s="191">
        <v>0.416026467963237</v>
      </c>
      <c r="G24" s="186">
        <v>1.8488070951469</v>
      </c>
      <c r="H24" s="191">
        <v>0.48862884900534698</v>
      </c>
      <c r="I24" s="186">
        <v>1.8045791700732601</v>
      </c>
      <c r="J24" s="191">
        <v>0.49260650299728098</v>
      </c>
      <c r="K24" s="186">
        <v>2.1493391457117901</v>
      </c>
      <c r="L24" s="191">
        <v>0.51119664154242905</v>
      </c>
      <c r="M24" s="186">
        <v>2.64800580220159</v>
      </c>
      <c r="N24" s="191">
        <v>0.63031847796305396</v>
      </c>
      <c r="O24" s="186">
        <v>2.26647130169839</v>
      </c>
      <c r="P24" s="191">
        <v>0.57190565314429098</v>
      </c>
      <c r="Q24" s="186">
        <v>1.9074876027902801</v>
      </c>
      <c r="R24" s="191">
        <v>0.44792429527032102</v>
      </c>
      <c r="S24" s="186">
        <v>2.1629011795667199</v>
      </c>
      <c r="T24" s="191">
        <v>0.50097470011328904</v>
      </c>
      <c r="U24" s="186">
        <v>2.0928802528499499</v>
      </c>
      <c r="V24" s="191">
        <v>0.48479797126263702</v>
      </c>
      <c r="W24" s="186">
        <v>2.2824424010742499</v>
      </c>
      <c r="X24" s="191">
        <v>0.47829203768863998</v>
      </c>
      <c r="Y24" s="186">
        <v>3.1289780402965501</v>
      </c>
      <c r="Z24" s="191">
        <v>0.77989730025267401</v>
      </c>
      <c r="AA24" s="186">
        <v>2.2508627108067301</v>
      </c>
      <c r="AB24" s="202">
        <v>0.42037871214167799</v>
      </c>
    </row>
    <row r="25" spans="1:28" ht="13" customHeight="1" x14ac:dyDescent="0.2">
      <c r="A25" s="82" t="s">
        <v>359</v>
      </c>
      <c r="B25" s="110">
        <v>2</v>
      </c>
      <c r="C25" s="186">
        <v>1.75942790738592</v>
      </c>
      <c r="D25" s="191">
        <v>0.28236770484845602</v>
      </c>
      <c r="E25" s="186">
        <v>2.38932766499271</v>
      </c>
      <c r="F25" s="191">
        <v>0.40535122492878101</v>
      </c>
      <c r="G25" s="186">
        <v>1.5718419833775299</v>
      </c>
      <c r="H25" s="191">
        <v>0.258942976085897</v>
      </c>
      <c r="I25" s="186">
        <v>1.4394301009499599</v>
      </c>
      <c r="J25" s="191">
        <v>0.215792838924692</v>
      </c>
      <c r="K25" s="186">
        <v>1.7147951297348201</v>
      </c>
      <c r="L25" s="191">
        <v>0.27093316348149399</v>
      </c>
      <c r="M25" s="186">
        <v>2.1274773019737898</v>
      </c>
      <c r="N25" s="191">
        <v>0.33926679083370498</v>
      </c>
      <c r="O25" s="186">
        <v>2.5251523972219601</v>
      </c>
      <c r="P25" s="191">
        <v>0.48023174783314898</v>
      </c>
      <c r="Q25" s="186">
        <v>2.1484816886299201</v>
      </c>
      <c r="R25" s="191">
        <v>0.32525510553133702</v>
      </c>
      <c r="S25" s="186">
        <v>2.1668266758077999</v>
      </c>
      <c r="T25" s="191">
        <v>0.304074866635684</v>
      </c>
      <c r="U25" s="186">
        <v>1.6586629448638199</v>
      </c>
      <c r="V25" s="191">
        <v>0.27182577581064099</v>
      </c>
      <c r="W25" s="186">
        <v>1.2207454048274</v>
      </c>
      <c r="X25" s="191">
        <v>0.17906174383406401</v>
      </c>
      <c r="Y25" s="186">
        <v>1.9698555420838999</v>
      </c>
      <c r="Z25" s="191">
        <v>0.31171642976882102</v>
      </c>
      <c r="AA25" s="186">
        <v>2.0295957889152501</v>
      </c>
      <c r="AB25" s="202">
        <v>0.287121982453175</v>
      </c>
    </row>
    <row r="26" spans="1:28" ht="13" customHeight="1" x14ac:dyDescent="0.2">
      <c r="A26" s="82" t="s">
        <v>360</v>
      </c>
      <c r="B26" s="110">
        <v>2</v>
      </c>
      <c r="C26" s="186">
        <v>1.2238349226402301</v>
      </c>
      <c r="D26" s="191">
        <v>0.39970153183785601</v>
      </c>
      <c r="E26" s="186">
        <v>1.0005986406710099</v>
      </c>
      <c r="F26" s="191">
        <v>0.35821839440338998</v>
      </c>
      <c r="G26" s="186">
        <v>1.2851410508922301</v>
      </c>
      <c r="H26" s="191">
        <v>0.49354264709553203</v>
      </c>
      <c r="I26" s="186">
        <v>1.18032644190181</v>
      </c>
      <c r="J26" s="191">
        <v>0.39924821750544998</v>
      </c>
      <c r="K26" s="186">
        <v>1.04932357227816</v>
      </c>
      <c r="L26" s="191">
        <v>0.32672638834927398</v>
      </c>
      <c r="M26" s="186">
        <v>2.4788488979720702</v>
      </c>
      <c r="N26" s="191">
        <v>0.74588467409905101</v>
      </c>
      <c r="O26" s="186">
        <v>1.8776341173120501</v>
      </c>
      <c r="P26" s="191">
        <v>0.60043597222887202</v>
      </c>
      <c r="Q26" s="186">
        <v>1.52948746129977</v>
      </c>
      <c r="R26" s="191">
        <v>0.53885246155316902</v>
      </c>
      <c r="S26" s="186">
        <v>1.89342244625107</v>
      </c>
      <c r="T26" s="191">
        <v>0.54531919944705898</v>
      </c>
      <c r="U26" s="186">
        <v>1.8126683277101401</v>
      </c>
      <c r="V26" s="191">
        <v>0.59297916731809697</v>
      </c>
      <c r="W26" s="186">
        <v>1.3723478475909101</v>
      </c>
      <c r="X26" s="191">
        <v>0.42994531264478703</v>
      </c>
      <c r="Y26" s="186">
        <v>1.3815560823270401</v>
      </c>
      <c r="Z26" s="191">
        <v>0.46154557669318802</v>
      </c>
      <c r="AA26" s="186">
        <v>1.9727426627375899</v>
      </c>
      <c r="AB26" s="202">
        <v>0.67516696676111199</v>
      </c>
    </row>
    <row r="27" spans="1:28" ht="13" customHeight="1" x14ac:dyDescent="0.2">
      <c r="A27" s="82" t="s">
        <v>361</v>
      </c>
      <c r="B27" s="110">
        <v>2</v>
      </c>
      <c r="C27" s="186">
        <v>1.5650497966188499</v>
      </c>
      <c r="D27" s="191">
        <v>0.207830304591344</v>
      </c>
      <c r="E27" s="186">
        <v>2.0261676128652102</v>
      </c>
      <c r="F27" s="191">
        <v>0.31685576628967199</v>
      </c>
      <c r="G27" s="186">
        <v>1.77562810145414</v>
      </c>
      <c r="H27" s="191">
        <v>0.239119839618612</v>
      </c>
      <c r="I27" s="186">
        <v>1.21782986964541</v>
      </c>
      <c r="J27" s="191">
        <v>0.16667325104743599</v>
      </c>
      <c r="K27" s="186">
        <v>1.1541173205984101</v>
      </c>
      <c r="L27" s="191">
        <v>0.13957692938895999</v>
      </c>
      <c r="M27" s="186">
        <v>1.78112784802741</v>
      </c>
      <c r="N27" s="191">
        <v>0.21750057997502201</v>
      </c>
      <c r="O27" s="186">
        <v>2.43065900412422</v>
      </c>
      <c r="P27" s="191">
        <v>0.393888234242594</v>
      </c>
      <c r="Q27" s="186">
        <v>1.2087238168485499</v>
      </c>
      <c r="R27" s="191">
        <v>0.167563086287665</v>
      </c>
      <c r="S27" s="186">
        <v>1.4342161551614601</v>
      </c>
      <c r="T27" s="191">
        <v>0.19103931619762299</v>
      </c>
      <c r="U27" s="186">
        <v>1.3414238454632199</v>
      </c>
      <c r="V27" s="191">
        <v>0.15281792867326599</v>
      </c>
      <c r="W27" s="186">
        <v>1.37468751226637</v>
      </c>
      <c r="X27" s="191">
        <v>0.17102625312491801</v>
      </c>
      <c r="Y27" s="186">
        <v>1.4507632186994399</v>
      </c>
      <c r="Z27" s="191">
        <v>0.199451673719855</v>
      </c>
      <c r="AA27" s="186">
        <v>1.66271275457861</v>
      </c>
      <c r="AB27" s="202">
        <v>0.25042859637616999</v>
      </c>
    </row>
    <row r="28" spans="1:28" ht="13" customHeight="1" x14ac:dyDescent="0.2">
      <c r="A28" s="82" t="s">
        <v>362</v>
      </c>
      <c r="B28" s="110">
        <v>2</v>
      </c>
      <c r="C28" s="186">
        <v>1.23547598299744</v>
      </c>
      <c r="D28" s="191">
        <v>0.22792206025807299</v>
      </c>
      <c r="E28" s="186">
        <v>1.5172901410872699</v>
      </c>
      <c r="F28" s="191">
        <v>0.30947486546452302</v>
      </c>
      <c r="G28" s="186">
        <v>1.03971058216547</v>
      </c>
      <c r="H28" s="191">
        <v>0.186774313992837</v>
      </c>
      <c r="I28" s="186">
        <v>1.1192229360616399</v>
      </c>
      <c r="J28" s="191">
        <v>0.18525802368689301</v>
      </c>
      <c r="K28" s="186">
        <v>1.1385838800768</v>
      </c>
      <c r="L28" s="191">
        <v>0.19350969498432899</v>
      </c>
      <c r="M28" s="186">
        <v>1.5102845437581101</v>
      </c>
      <c r="N28" s="191">
        <v>0.240340746962457</v>
      </c>
      <c r="O28" s="186">
        <v>2.2099835252879898</v>
      </c>
      <c r="P28" s="191">
        <v>0.46647952147024302</v>
      </c>
      <c r="Q28" s="186">
        <v>0.820758541621607</v>
      </c>
      <c r="R28" s="191">
        <v>0.157651221449576</v>
      </c>
      <c r="S28" s="186">
        <v>1.4162118113243201</v>
      </c>
      <c r="T28" s="191">
        <v>0.25484759585292099</v>
      </c>
      <c r="U28" s="186">
        <v>1.6228328952639499</v>
      </c>
      <c r="V28" s="191">
        <v>0.246594125457125</v>
      </c>
      <c r="W28" s="186">
        <v>1.62166824025809</v>
      </c>
      <c r="X28" s="191">
        <v>0.28667087718413597</v>
      </c>
      <c r="Y28" s="186">
        <v>0.77075873505423498</v>
      </c>
      <c r="Z28" s="191">
        <v>0.138294864858448</v>
      </c>
      <c r="AA28" s="186">
        <v>1.89419855603094</v>
      </c>
      <c r="AB28" s="202">
        <v>0.37000639540281799</v>
      </c>
    </row>
    <row r="29" spans="1:28" ht="13" customHeight="1" x14ac:dyDescent="0.2">
      <c r="A29" s="82" t="s">
        <v>363</v>
      </c>
      <c r="B29" s="110">
        <v>2</v>
      </c>
      <c r="C29" s="186">
        <v>1.5784334689631201</v>
      </c>
      <c r="D29" s="191">
        <v>0.20878260442001301</v>
      </c>
      <c r="E29" s="186">
        <v>1.6294265885799699</v>
      </c>
      <c r="F29" s="191">
        <v>0.24267283543982901</v>
      </c>
      <c r="G29" s="186">
        <v>1.78853773647125</v>
      </c>
      <c r="H29" s="191">
        <v>0.242869305529408</v>
      </c>
      <c r="I29" s="186">
        <v>1.09184970917464</v>
      </c>
      <c r="J29" s="191">
        <v>0.146404941745439</v>
      </c>
      <c r="K29" s="186">
        <v>1.6824302753473099</v>
      </c>
      <c r="L29" s="191">
        <v>0.24726436385694101</v>
      </c>
      <c r="M29" s="186">
        <v>1.81650826924841</v>
      </c>
      <c r="N29" s="191">
        <v>0.245989777204876</v>
      </c>
      <c r="O29" s="186">
        <v>1.6739076200438801</v>
      </c>
      <c r="P29" s="191">
        <v>0.35007155824487601</v>
      </c>
      <c r="Q29" s="186">
        <v>1.3573653370794401</v>
      </c>
      <c r="R29" s="191">
        <v>0.18102260730946601</v>
      </c>
      <c r="S29" s="186">
        <v>1.2521423538435701</v>
      </c>
      <c r="T29" s="191">
        <v>0.18828001319889601</v>
      </c>
      <c r="U29" s="186">
        <v>1.4463671260390101</v>
      </c>
      <c r="V29" s="191">
        <v>0.20081004656566301</v>
      </c>
      <c r="W29" s="186">
        <v>1.5257778783448199</v>
      </c>
      <c r="X29" s="191">
        <v>0.20597780768500701</v>
      </c>
      <c r="Y29" s="186">
        <v>1.10427243031331</v>
      </c>
      <c r="Z29" s="191">
        <v>0.17267460956751901</v>
      </c>
      <c r="AA29" s="186">
        <v>1.33433330105508</v>
      </c>
      <c r="AB29" s="202">
        <v>0.24511785652651</v>
      </c>
    </row>
    <row r="30" spans="1:28" ht="13" customHeight="1" x14ac:dyDescent="0.2">
      <c r="A30" s="82" t="s">
        <v>364</v>
      </c>
      <c r="B30" s="110">
        <v>2</v>
      </c>
      <c r="C30" s="186">
        <v>1.49045662105823</v>
      </c>
      <c r="D30" s="191">
        <v>0.23711115047968001</v>
      </c>
      <c r="E30" s="186">
        <v>1.9787996010779101</v>
      </c>
      <c r="F30" s="191">
        <v>0.30117617991103501</v>
      </c>
      <c r="G30" s="186">
        <v>1.5951198889701601</v>
      </c>
      <c r="H30" s="191">
        <v>0.24430090873101001</v>
      </c>
      <c r="I30" s="186">
        <v>1.6116840339366101</v>
      </c>
      <c r="J30" s="191">
        <v>0.191330527004027</v>
      </c>
      <c r="K30" s="186">
        <v>1.7328393971077001</v>
      </c>
      <c r="L30" s="191">
        <v>0.20275250392095401</v>
      </c>
      <c r="M30" s="186">
        <v>2.1604932420352698</v>
      </c>
      <c r="N30" s="191">
        <v>0.27789770221692101</v>
      </c>
      <c r="O30" s="186">
        <v>2.12419235666591</v>
      </c>
      <c r="P30" s="191">
        <v>0.25388097491995198</v>
      </c>
      <c r="Q30" s="186">
        <v>1.87509063253087</v>
      </c>
      <c r="R30" s="191">
        <v>0.23442643030771701</v>
      </c>
      <c r="S30" s="186">
        <v>2.1730925034494599</v>
      </c>
      <c r="T30" s="191">
        <v>0.278005502413332</v>
      </c>
      <c r="U30" s="186">
        <v>2.0688290425279501</v>
      </c>
      <c r="V30" s="191">
        <v>0.25095504933816598</v>
      </c>
      <c r="W30" s="186">
        <v>1.9948524388931701</v>
      </c>
      <c r="X30" s="191">
        <v>0.22271989895383801</v>
      </c>
      <c r="Y30" s="186">
        <v>1.9669390022312101</v>
      </c>
      <c r="Z30" s="191">
        <v>0.27576895725843298</v>
      </c>
      <c r="AA30" s="186">
        <v>2.4254820998678701</v>
      </c>
      <c r="AB30" s="202">
        <v>0.30674607216416699</v>
      </c>
    </row>
    <row r="31" spans="1:28" ht="13" customHeight="1" x14ac:dyDescent="0.2">
      <c r="A31" s="82" t="s">
        <v>365</v>
      </c>
      <c r="B31" s="110">
        <v>2</v>
      </c>
      <c r="C31" s="186">
        <v>1.29001747873897</v>
      </c>
      <c r="D31" s="191">
        <v>0.25861516624682801</v>
      </c>
      <c r="E31" s="186">
        <v>1.8042765433157699</v>
      </c>
      <c r="F31" s="191">
        <v>0.35068496358387402</v>
      </c>
      <c r="G31" s="186">
        <v>1.4694397298327699</v>
      </c>
      <c r="H31" s="191">
        <v>0.279432693843576</v>
      </c>
      <c r="I31" s="186">
        <v>1.0418961926419401</v>
      </c>
      <c r="J31" s="191">
        <v>0.206797429191206</v>
      </c>
      <c r="K31" s="186">
        <v>1.03757725627978</v>
      </c>
      <c r="L31" s="191">
        <v>0.19500463629192599</v>
      </c>
      <c r="M31" s="186">
        <v>2.0030538767617201</v>
      </c>
      <c r="N31" s="191">
        <v>0.41782460047556003</v>
      </c>
      <c r="O31" s="186">
        <v>1.7328619648111301</v>
      </c>
      <c r="P31" s="191">
        <v>0.42922305682631701</v>
      </c>
      <c r="Q31" s="186">
        <v>1.2699855155427999</v>
      </c>
      <c r="R31" s="191">
        <v>0.26984870416072898</v>
      </c>
      <c r="S31" s="186">
        <v>1.54306631774123</v>
      </c>
      <c r="T31" s="191">
        <v>0.317484034671839</v>
      </c>
      <c r="U31" s="186">
        <v>1.8711557776249901</v>
      </c>
      <c r="V31" s="191">
        <v>0.33519705371826403</v>
      </c>
      <c r="W31" s="186">
        <v>1.52671526639652</v>
      </c>
      <c r="X31" s="191">
        <v>0.30248162972276799</v>
      </c>
      <c r="Y31" s="186">
        <v>1.4223449537981501</v>
      </c>
      <c r="Z31" s="191">
        <v>0.27719706421572599</v>
      </c>
      <c r="AA31" s="186">
        <v>1.5467758253996999</v>
      </c>
      <c r="AB31" s="202">
        <v>0.349038648869686</v>
      </c>
    </row>
    <row r="32" spans="1:28" ht="13" customHeight="1" x14ac:dyDescent="0.2">
      <c r="A32" s="82" t="s">
        <v>366</v>
      </c>
      <c r="B32" s="110">
        <v>2</v>
      </c>
      <c r="C32" s="186">
        <v>1.18849323930592</v>
      </c>
      <c r="D32" s="191">
        <v>0.20602536659252499</v>
      </c>
      <c r="E32" s="186">
        <v>0.98219282521042395</v>
      </c>
      <c r="F32" s="191">
        <v>0.14875185843206801</v>
      </c>
      <c r="G32" s="186">
        <v>0.86071383470312701</v>
      </c>
      <c r="H32" s="191">
        <v>0.123870138693728</v>
      </c>
      <c r="I32" s="186">
        <v>0.87771509399294001</v>
      </c>
      <c r="J32" s="191">
        <v>0.14163524603512201</v>
      </c>
      <c r="K32" s="186">
        <v>1.5242088194311101</v>
      </c>
      <c r="L32" s="191">
        <v>0.24307713342298701</v>
      </c>
      <c r="M32" s="186">
        <v>1.8229167922943099</v>
      </c>
      <c r="N32" s="191">
        <v>0.31300598659920498</v>
      </c>
      <c r="O32" s="186">
        <v>1.80185826914591</v>
      </c>
      <c r="P32" s="191">
        <v>0.62755090098867805</v>
      </c>
      <c r="Q32" s="186">
        <v>1.4000979375379901</v>
      </c>
      <c r="R32" s="191">
        <v>0.23477549591119101</v>
      </c>
      <c r="S32" s="186">
        <v>1.5269195526727599</v>
      </c>
      <c r="T32" s="191">
        <v>0.27168958380056801</v>
      </c>
      <c r="U32" s="186">
        <v>1.81148233273172</v>
      </c>
      <c r="V32" s="191">
        <v>0.28226273470450602</v>
      </c>
      <c r="W32" s="186">
        <v>1.3667310136522399</v>
      </c>
      <c r="X32" s="191">
        <v>0.30991994982902799</v>
      </c>
      <c r="Y32" s="186">
        <v>1.23161048013763</v>
      </c>
      <c r="Z32" s="191">
        <v>0.196762291150886</v>
      </c>
      <c r="AA32" s="186">
        <v>1.4538616759491101</v>
      </c>
      <c r="AB32" s="202">
        <v>0.27570904277917302</v>
      </c>
    </row>
    <row r="33" spans="1:28" ht="13" customHeight="1" x14ac:dyDescent="0.2">
      <c r="A33" s="82" t="s">
        <v>367</v>
      </c>
      <c r="B33" s="110">
        <v>2</v>
      </c>
      <c r="C33" s="186">
        <v>1.2858190831810099</v>
      </c>
      <c r="D33" s="191">
        <v>0.29471914415712103</v>
      </c>
      <c r="E33" s="186">
        <v>1.3592998945735699</v>
      </c>
      <c r="F33" s="191">
        <v>0.29467018449850602</v>
      </c>
      <c r="G33" s="186">
        <v>1.0187631143829501</v>
      </c>
      <c r="H33" s="191">
        <v>0.25064352479716401</v>
      </c>
      <c r="I33" s="186">
        <v>1.0552210715397601</v>
      </c>
      <c r="J33" s="191">
        <v>0.27301824822024601</v>
      </c>
      <c r="K33" s="186">
        <v>0.84861216051713295</v>
      </c>
      <c r="L33" s="191">
        <v>0.19294453345242199</v>
      </c>
      <c r="M33" s="186">
        <v>1.67422466089134</v>
      </c>
      <c r="N33" s="191">
        <v>0.374708868162764</v>
      </c>
      <c r="O33" s="186">
        <v>1.24264330918001</v>
      </c>
      <c r="P33" s="191">
        <v>0.33075940806291398</v>
      </c>
      <c r="Q33" s="186">
        <v>1.5284881540195601</v>
      </c>
      <c r="R33" s="191">
        <v>0.33592390446040499</v>
      </c>
      <c r="S33" s="186">
        <v>0.97277118025596399</v>
      </c>
      <c r="T33" s="191">
        <v>0.205457718706723</v>
      </c>
      <c r="U33" s="186">
        <v>1.08881690352968</v>
      </c>
      <c r="V33" s="191">
        <v>0.22633668032072601</v>
      </c>
      <c r="W33" s="186">
        <v>1.20370739142228</v>
      </c>
      <c r="X33" s="191">
        <v>0.23942858655920299</v>
      </c>
      <c r="Y33" s="186">
        <v>1.62873678086745</v>
      </c>
      <c r="Z33" s="191">
        <v>0.39994802428554899</v>
      </c>
      <c r="AA33" s="186">
        <v>1.55534717550067</v>
      </c>
      <c r="AB33" s="202">
        <v>0.34156598092340801</v>
      </c>
    </row>
    <row r="34" spans="1:28" ht="13" customHeight="1" x14ac:dyDescent="0.2">
      <c r="A34" s="82" t="s">
        <v>368</v>
      </c>
      <c r="B34" s="110">
        <v>2</v>
      </c>
      <c r="C34" s="186">
        <v>1.8053527522159301</v>
      </c>
      <c r="D34" s="191">
        <v>0.473501729426823</v>
      </c>
      <c r="E34" s="186">
        <v>1.2143324456911799</v>
      </c>
      <c r="F34" s="191">
        <v>0.29377350925276202</v>
      </c>
      <c r="G34" s="186">
        <v>1.12917819897196</v>
      </c>
      <c r="H34" s="191">
        <v>0.26174841780536401</v>
      </c>
      <c r="I34" s="186">
        <v>1.4811969199153401</v>
      </c>
      <c r="J34" s="191">
        <v>0.37372681113054301</v>
      </c>
      <c r="K34" s="186">
        <v>1.2586244508053299</v>
      </c>
      <c r="L34" s="191">
        <v>0.31561600560695402</v>
      </c>
      <c r="M34" s="186">
        <v>1.4857069879826299</v>
      </c>
      <c r="N34" s="191">
        <v>0.33499411652691102</v>
      </c>
      <c r="O34" s="186">
        <v>1.15333891118927</v>
      </c>
      <c r="P34" s="191">
        <v>0.52291066616414195</v>
      </c>
      <c r="Q34" s="186">
        <v>1.45771324536299</v>
      </c>
      <c r="R34" s="191">
        <v>0.38603062288649298</v>
      </c>
      <c r="S34" s="186">
        <v>0.99804199347217804</v>
      </c>
      <c r="T34" s="191">
        <v>0.255442095881456</v>
      </c>
      <c r="U34" s="186">
        <v>0.72725823774167697</v>
      </c>
      <c r="V34" s="191">
        <v>0.211389309149142</v>
      </c>
      <c r="W34" s="186">
        <v>1.0554358609980801</v>
      </c>
      <c r="X34" s="191">
        <v>0.25073047821025202</v>
      </c>
      <c r="Y34" s="186">
        <v>1.1194544775909701</v>
      </c>
      <c r="Z34" s="191">
        <v>0.29870719069462898</v>
      </c>
      <c r="AA34" s="186">
        <v>1.4414360936928901</v>
      </c>
      <c r="AB34" s="202">
        <v>0.52015553993739405</v>
      </c>
    </row>
    <row r="35" spans="1:28" ht="13" customHeight="1" x14ac:dyDescent="0.2">
      <c r="A35" s="82" t="s">
        <v>369</v>
      </c>
      <c r="B35" s="110">
        <v>2</v>
      </c>
      <c r="C35" s="186">
        <v>1.88820944282498</v>
      </c>
      <c r="D35" s="191">
        <v>0.44656995101278602</v>
      </c>
      <c r="E35" s="186">
        <v>2.8399971010590601</v>
      </c>
      <c r="F35" s="191">
        <v>0.688623437491232</v>
      </c>
      <c r="G35" s="186">
        <v>1.4987884433190199</v>
      </c>
      <c r="H35" s="191">
        <v>0.42010757820428901</v>
      </c>
      <c r="I35" s="186">
        <v>1.0026557491199399</v>
      </c>
      <c r="J35" s="191">
        <v>0.23505781037572901</v>
      </c>
      <c r="K35" s="186">
        <v>1.2989570406828499</v>
      </c>
      <c r="L35" s="191">
        <v>0.25833918222656799</v>
      </c>
      <c r="M35" s="186">
        <v>2.0614700076722201</v>
      </c>
      <c r="N35" s="191">
        <v>0.44832741924400199</v>
      </c>
      <c r="O35" s="186">
        <v>2.8475914149623001</v>
      </c>
      <c r="P35" s="191">
        <v>0.97258776619801202</v>
      </c>
      <c r="Q35" s="186">
        <v>1.0492784331431499</v>
      </c>
      <c r="R35" s="191">
        <v>0.225915231788234</v>
      </c>
      <c r="S35" s="186">
        <v>1.3043122136698699</v>
      </c>
      <c r="T35" s="191">
        <v>0.30207105296551101</v>
      </c>
      <c r="U35" s="186">
        <v>1.7597664406659499</v>
      </c>
      <c r="V35" s="191">
        <v>0.41831596623209399</v>
      </c>
      <c r="W35" s="186">
        <v>1.05453959433974</v>
      </c>
      <c r="X35" s="191">
        <v>0.23267842351482701</v>
      </c>
      <c r="Y35" s="186">
        <v>1.1320059903480499</v>
      </c>
      <c r="Z35" s="191">
        <v>0.259838103709846</v>
      </c>
      <c r="AA35" s="186">
        <v>1.1201961555720501</v>
      </c>
      <c r="AB35" s="202">
        <v>0.28691934425211801</v>
      </c>
    </row>
    <row r="36" spans="1:28" ht="13" customHeight="1" x14ac:dyDescent="0.2">
      <c r="A36" s="82" t="s">
        <v>370</v>
      </c>
      <c r="B36" s="110">
        <v>2</v>
      </c>
      <c r="C36" s="186">
        <v>2.5849743792955402</v>
      </c>
      <c r="D36" s="191">
        <v>0.63534046782666997</v>
      </c>
      <c r="E36" s="186">
        <v>2.3518908496481701</v>
      </c>
      <c r="F36" s="191">
        <v>0.62753910238562305</v>
      </c>
      <c r="G36" s="186">
        <v>1.4815730424115401</v>
      </c>
      <c r="H36" s="191">
        <v>0.37932098829383998</v>
      </c>
      <c r="I36" s="186">
        <v>1.0813473138174601</v>
      </c>
      <c r="J36" s="191">
        <v>0.26029615289845998</v>
      </c>
      <c r="K36" s="186">
        <v>1.70914323199491</v>
      </c>
      <c r="L36" s="191">
        <v>0.406961234720006</v>
      </c>
      <c r="M36" s="186">
        <v>1.9886689459356399</v>
      </c>
      <c r="N36" s="191">
        <v>0.42621948784637598</v>
      </c>
      <c r="O36" s="186">
        <v>2.0254236512614798</v>
      </c>
      <c r="P36" s="191">
        <v>0.56824747995717995</v>
      </c>
      <c r="Q36" s="186">
        <v>0.758800164834041</v>
      </c>
      <c r="R36" s="191">
        <v>0.169413631254623</v>
      </c>
      <c r="S36" s="186">
        <v>0.97994793083439802</v>
      </c>
      <c r="T36" s="191">
        <v>0.205096270805535</v>
      </c>
      <c r="U36" s="186">
        <v>1.76312696371862</v>
      </c>
      <c r="V36" s="191">
        <v>0.51541170761625998</v>
      </c>
      <c r="W36" s="186">
        <v>1.6090908232578001</v>
      </c>
      <c r="X36" s="191">
        <v>0.40396671628671599</v>
      </c>
      <c r="Y36" s="186">
        <v>1.30253872260728</v>
      </c>
      <c r="Z36" s="191">
        <v>0.310926815812127</v>
      </c>
      <c r="AA36" s="186">
        <v>1.47401623200178</v>
      </c>
      <c r="AB36" s="202">
        <v>0.33850060712980701</v>
      </c>
    </row>
    <row r="37" spans="1:28" ht="13" customHeight="1" x14ac:dyDescent="0.2">
      <c r="A37" s="82" t="s">
        <v>371</v>
      </c>
      <c r="B37" s="110">
        <v>2</v>
      </c>
      <c r="C37" s="186">
        <v>2.4812829540046302</v>
      </c>
      <c r="D37" s="191">
        <v>0.40073391444060602</v>
      </c>
      <c r="E37" s="186">
        <v>2.2412028398594499</v>
      </c>
      <c r="F37" s="191">
        <v>0.39994913608479599</v>
      </c>
      <c r="G37" s="186">
        <v>2.4445697693662898</v>
      </c>
      <c r="H37" s="191">
        <v>0.425470509028059</v>
      </c>
      <c r="I37" s="186">
        <v>2.0542891243208601</v>
      </c>
      <c r="J37" s="191">
        <v>0.30249061927656201</v>
      </c>
      <c r="K37" s="186">
        <v>2.3018620512543402</v>
      </c>
      <c r="L37" s="191">
        <v>0.43637125377557301</v>
      </c>
      <c r="M37" s="186">
        <v>2.6739077441846102</v>
      </c>
      <c r="N37" s="191">
        <v>0.48180076462718102</v>
      </c>
      <c r="O37" s="186">
        <v>2.5863224537831901</v>
      </c>
      <c r="P37" s="191">
        <v>0.80050050949084695</v>
      </c>
      <c r="Q37" s="186">
        <v>2.6821688724444401</v>
      </c>
      <c r="R37" s="191">
        <v>0.48478350938718001</v>
      </c>
      <c r="S37" s="186">
        <v>2.8122837754513701</v>
      </c>
      <c r="T37" s="191">
        <v>0.58359033960014295</v>
      </c>
      <c r="U37" s="186">
        <v>2.47452592477386</v>
      </c>
      <c r="V37" s="191">
        <v>0.48978817365192501</v>
      </c>
      <c r="W37" s="186">
        <v>2.3260030994104501</v>
      </c>
      <c r="X37" s="191">
        <v>0.396909042058745</v>
      </c>
      <c r="Y37" s="186">
        <v>2.6267337160453299</v>
      </c>
      <c r="Z37" s="191">
        <v>0.499952195448162</v>
      </c>
      <c r="AA37" s="186">
        <v>2.50395517666961</v>
      </c>
      <c r="AB37" s="202">
        <v>0.46847155331333001</v>
      </c>
    </row>
    <row r="38" spans="1:28" ht="13" customHeight="1" x14ac:dyDescent="0.2">
      <c r="A38" s="82" t="s">
        <v>372</v>
      </c>
      <c r="B38" s="110">
        <v>2</v>
      </c>
      <c r="C38" s="186">
        <v>1.2908877245957799</v>
      </c>
      <c r="D38" s="191">
        <v>0.42231425245540399</v>
      </c>
      <c r="E38" s="186">
        <v>0.89564148331318705</v>
      </c>
      <c r="F38" s="191">
        <v>0.23360454458752</v>
      </c>
      <c r="G38" s="186">
        <v>0.93836957464894299</v>
      </c>
      <c r="H38" s="191">
        <v>0.29108134044387302</v>
      </c>
      <c r="I38" s="186">
        <v>0.69909639269690105</v>
      </c>
      <c r="J38" s="191">
        <v>0.17490014604797899</v>
      </c>
      <c r="K38" s="186">
        <v>1.40887952199073</v>
      </c>
      <c r="L38" s="191">
        <v>0.34749544919125203</v>
      </c>
      <c r="M38" s="186">
        <v>1.3475757305131399</v>
      </c>
      <c r="N38" s="191">
        <v>0.377137231615012</v>
      </c>
      <c r="O38" s="186">
        <v>1.0480983551060199</v>
      </c>
      <c r="P38" s="191">
        <v>0.30656215169810402</v>
      </c>
      <c r="Q38" s="186">
        <v>0.782965336899903</v>
      </c>
      <c r="R38" s="191">
        <v>0.228030140205013</v>
      </c>
      <c r="S38" s="186">
        <v>1.0395042483227199</v>
      </c>
      <c r="T38" s="191">
        <v>0.23102871518908299</v>
      </c>
      <c r="U38" s="186">
        <v>1.0543689023221301</v>
      </c>
      <c r="V38" s="191">
        <v>0.38701657553139501</v>
      </c>
      <c r="W38" s="186">
        <v>1.21885338918582</v>
      </c>
      <c r="X38" s="191">
        <v>0.36868989720015899</v>
      </c>
      <c r="Y38" s="186">
        <v>0.98010171821979797</v>
      </c>
      <c r="Z38" s="191">
        <v>0.274973503342893</v>
      </c>
      <c r="AA38" s="186">
        <v>1.2050678178593699</v>
      </c>
      <c r="AB38" s="202">
        <v>0.337689550952946</v>
      </c>
    </row>
    <row r="39" spans="1:28" ht="13" customHeight="1" x14ac:dyDescent="0.2">
      <c r="A39" s="82" t="s">
        <v>426</v>
      </c>
      <c r="B39" s="110">
        <v>2</v>
      </c>
      <c r="C39" s="186">
        <v>1.3422414564585099</v>
      </c>
      <c r="D39" s="191">
        <v>0.32481947392271299</v>
      </c>
      <c r="E39" s="186">
        <v>0.49778655806608801</v>
      </c>
      <c r="F39" s="191">
        <v>0.25754571767517997</v>
      </c>
      <c r="G39" s="186">
        <v>1.0696861822744399</v>
      </c>
      <c r="H39" s="191">
        <v>0.32752283595989101</v>
      </c>
      <c r="I39" s="186">
        <v>1.1195476796081301</v>
      </c>
      <c r="J39" s="191">
        <v>0.31637355621368801</v>
      </c>
      <c r="K39" s="186">
        <v>1.0072581198699599</v>
      </c>
      <c r="L39" s="191">
        <v>0.21191318100289999</v>
      </c>
      <c r="M39" s="186">
        <v>1.16278897592403</v>
      </c>
      <c r="N39" s="191">
        <v>0.27758959268621902</v>
      </c>
      <c r="O39" s="186">
        <v>1.04156344615008</v>
      </c>
      <c r="P39" s="191">
        <v>0.35180082427013198</v>
      </c>
      <c r="Q39" s="186">
        <v>1.0973238458906101</v>
      </c>
      <c r="R39" s="191">
        <v>0.28935837649229101</v>
      </c>
      <c r="S39" s="186">
        <v>1.15627360112321</v>
      </c>
      <c r="T39" s="191">
        <v>0.304234189627</v>
      </c>
      <c r="U39" s="186">
        <v>0.84432881495313705</v>
      </c>
      <c r="V39" s="191">
        <v>0.202199414851301</v>
      </c>
      <c r="W39" s="186">
        <v>1.2051317124260099</v>
      </c>
      <c r="X39" s="191">
        <v>0.248879973412546</v>
      </c>
      <c r="Y39" s="186">
        <v>1.28975379035816</v>
      </c>
      <c r="Z39" s="191">
        <v>0.29046187176979099</v>
      </c>
      <c r="AA39" s="186">
        <v>0.99251626075979804</v>
      </c>
      <c r="AB39" s="202">
        <v>0.265130998532424</v>
      </c>
    </row>
    <row r="40" spans="1:28" ht="13" customHeight="1" x14ac:dyDescent="0.2">
      <c r="A40" s="82" t="s">
        <v>373</v>
      </c>
      <c r="B40" s="110">
        <v>2</v>
      </c>
      <c r="C40" s="186">
        <v>2.33005729027099</v>
      </c>
      <c r="D40" s="191">
        <v>0.31279012366949399</v>
      </c>
      <c r="E40" s="186">
        <v>1.86042441957076</v>
      </c>
      <c r="F40" s="191">
        <v>0.23158814449981699</v>
      </c>
      <c r="G40" s="186">
        <v>1.81004887308884</v>
      </c>
      <c r="H40" s="191">
        <v>0.30625721541631101</v>
      </c>
      <c r="I40" s="186">
        <v>1.4502173503076901</v>
      </c>
      <c r="J40" s="191">
        <v>0.19150541425071901</v>
      </c>
      <c r="K40" s="186">
        <v>1.4575302325277</v>
      </c>
      <c r="L40" s="191">
        <v>0.22296612679007899</v>
      </c>
      <c r="M40" s="186">
        <v>1.35332372403943</v>
      </c>
      <c r="N40" s="191">
        <v>0.17815601420447699</v>
      </c>
      <c r="O40" s="186">
        <v>1.9709126948018001</v>
      </c>
      <c r="P40" s="191">
        <v>0.38086206744704698</v>
      </c>
      <c r="Q40" s="186">
        <v>1.8966864655477</v>
      </c>
      <c r="R40" s="191">
        <v>0.25491245023176601</v>
      </c>
      <c r="S40" s="186">
        <v>1.47422912751456</v>
      </c>
      <c r="T40" s="191">
        <v>0.166586578278311</v>
      </c>
      <c r="U40" s="186">
        <v>1.4832573588837299</v>
      </c>
      <c r="V40" s="191">
        <v>0.19189712004039</v>
      </c>
      <c r="W40" s="186">
        <v>1.4209918040826801</v>
      </c>
      <c r="X40" s="191">
        <v>0.19281833594082601</v>
      </c>
      <c r="Y40" s="186">
        <v>1.63608614958369</v>
      </c>
      <c r="Z40" s="191">
        <v>0.2172155236703</v>
      </c>
      <c r="AA40" s="186">
        <v>1.74851849818215</v>
      </c>
      <c r="AB40" s="202">
        <v>0.25923100369656199</v>
      </c>
    </row>
    <row r="41" spans="1:28" ht="13" customHeight="1" x14ac:dyDescent="0.2">
      <c r="A41" s="82" t="s">
        <v>374</v>
      </c>
      <c r="B41" s="110">
        <v>2</v>
      </c>
      <c r="C41" s="186">
        <v>1.7864380041343899</v>
      </c>
      <c r="D41" s="191">
        <v>0.19329243774983501</v>
      </c>
      <c r="E41" s="186">
        <v>1.44304347102359</v>
      </c>
      <c r="F41" s="191">
        <v>0.161784592536005</v>
      </c>
      <c r="G41" s="186">
        <v>1.2958300031662899</v>
      </c>
      <c r="H41" s="191">
        <v>0.190959691482322</v>
      </c>
      <c r="I41" s="186">
        <v>1.5309403158560799</v>
      </c>
      <c r="J41" s="191">
        <v>0.18670229756309201</v>
      </c>
      <c r="K41" s="186">
        <v>1.29249928842381</v>
      </c>
      <c r="L41" s="191">
        <v>0.192588031642873</v>
      </c>
      <c r="M41" s="186">
        <v>1.79302859113379</v>
      </c>
      <c r="N41" s="191">
        <v>0.234409681428915</v>
      </c>
      <c r="O41" s="186">
        <v>1.6697437646204101</v>
      </c>
      <c r="P41" s="191">
        <v>0.18588627299388</v>
      </c>
      <c r="Q41" s="186">
        <v>1.3920514951471199</v>
      </c>
      <c r="R41" s="191">
        <v>0.21540206718289201</v>
      </c>
      <c r="S41" s="186">
        <v>1.29333933166969</v>
      </c>
      <c r="T41" s="191">
        <v>0.16432656230512399</v>
      </c>
      <c r="U41" s="186">
        <v>1.45511714074569</v>
      </c>
      <c r="V41" s="191">
        <v>0.15808716412114199</v>
      </c>
      <c r="W41" s="186">
        <v>1.24352956664817</v>
      </c>
      <c r="X41" s="191">
        <v>0.174104866190639</v>
      </c>
      <c r="Y41" s="186">
        <v>1.40039938543839</v>
      </c>
      <c r="Z41" s="191">
        <v>0.251242613832725</v>
      </c>
      <c r="AA41" s="186">
        <v>1.4448576880527</v>
      </c>
      <c r="AB41" s="202">
        <v>0.23357697391337701</v>
      </c>
    </row>
    <row r="42" spans="1:28" ht="13" customHeight="1" x14ac:dyDescent="0.2">
      <c r="A42" s="82" t="s">
        <v>375</v>
      </c>
      <c r="B42" s="110">
        <v>2</v>
      </c>
      <c r="C42" s="186">
        <v>1.5756254258453</v>
      </c>
      <c r="D42" s="191">
        <v>0.260485525549976</v>
      </c>
      <c r="E42" s="186">
        <v>1.7654717237793101</v>
      </c>
      <c r="F42" s="191">
        <v>0.30100763419693399</v>
      </c>
      <c r="G42" s="186">
        <v>1.1920570555063299</v>
      </c>
      <c r="H42" s="191">
        <v>0.23305140195479601</v>
      </c>
      <c r="I42" s="186">
        <v>1.3877144090367299</v>
      </c>
      <c r="J42" s="191">
        <v>0.25920036438760802</v>
      </c>
      <c r="K42" s="186">
        <v>1.4138687528439799</v>
      </c>
      <c r="L42" s="191">
        <v>0.248019359182028</v>
      </c>
      <c r="M42" s="186">
        <v>1.56426004921871</v>
      </c>
      <c r="N42" s="191">
        <v>0.26377689564461598</v>
      </c>
      <c r="O42" s="186">
        <v>1.71093686954357</v>
      </c>
      <c r="P42" s="191">
        <v>0.33447954622479797</v>
      </c>
      <c r="Q42" s="186">
        <v>1.8247457318618301</v>
      </c>
      <c r="R42" s="191">
        <v>0.39819762782094997</v>
      </c>
      <c r="S42" s="186">
        <v>0.98637167240871004</v>
      </c>
      <c r="T42" s="191">
        <v>0.187529142959247</v>
      </c>
      <c r="U42" s="186">
        <v>1.4619392677569001</v>
      </c>
      <c r="V42" s="191">
        <v>0.26533382572859998</v>
      </c>
      <c r="W42" s="186">
        <v>1.2112236977113899</v>
      </c>
      <c r="X42" s="191">
        <v>0.221805620943476</v>
      </c>
      <c r="Y42" s="186">
        <v>2.29950230298632</v>
      </c>
      <c r="Z42" s="191">
        <v>0.45049811482345298</v>
      </c>
      <c r="AA42" s="186">
        <v>1.5696857171984799</v>
      </c>
      <c r="AB42" s="202">
        <v>0.29692895779658501</v>
      </c>
    </row>
    <row r="43" spans="1:28" ht="13" customHeight="1" x14ac:dyDescent="0.2">
      <c r="A43" s="82" t="s">
        <v>427</v>
      </c>
      <c r="B43" s="110">
        <v>2</v>
      </c>
      <c r="C43" s="186">
        <v>2.1312280927356202</v>
      </c>
      <c r="D43" s="191">
        <v>0.67079576939662799</v>
      </c>
      <c r="E43" s="186">
        <v>1.3292968621177601</v>
      </c>
      <c r="F43" s="191">
        <v>0.48850123579726401</v>
      </c>
      <c r="G43" s="186">
        <v>1.76806490360415</v>
      </c>
      <c r="H43" s="191">
        <v>0.59234705069278404</v>
      </c>
      <c r="I43" s="186">
        <v>1.7763755717608001</v>
      </c>
      <c r="J43" s="191">
        <v>0.68166189119661702</v>
      </c>
      <c r="K43" s="186">
        <v>2.42568176996493</v>
      </c>
      <c r="L43" s="191">
        <v>0.72353645286422796</v>
      </c>
      <c r="M43" s="186">
        <v>2.1339265714488</v>
      </c>
      <c r="N43" s="191">
        <v>0.61864826656404004</v>
      </c>
      <c r="O43" s="186">
        <v>2.3080161053255601</v>
      </c>
      <c r="P43" s="191">
        <v>1.0159226484044099</v>
      </c>
      <c r="Q43" s="186">
        <v>2.5699453408611399</v>
      </c>
      <c r="R43" s="191">
        <v>0.92739642625614305</v>
      </c>
      <c r="S43" s="186">
        <v>3.0318191892416699</v>
      </c>
      <c r="T43" s="191">
        <v>0.95553270415119096</v>
      </c>
      <c r="U43" s="186">
        <v>1.5829470101174701</v>
      </c>
      <c r="V43" s="191">
        <v>0.56907037216419398</v>
      </c>
      <c r="W43" s="186">
        <v>1.8236691249016499</v>
      </c>
      <c r="X43" s="191">
        <v>0.54009144513489504</v>
      </c>
      <c r="Y43" s="186">
        <v>2.7237554077664798</v>
      </c>
      <c r="Z43" s="191">
        <v>0.73791009982682298</v>
      </c>
      <c r="AA43" s="186">
        <v>3.0336042779294998</v>
      </c>
      <c r="AB43" s="202">
        <v>0.931357027226696</v>
      </c>
    </row>
    <row r="44" spans="1:28" ht="13" customHeight="1" x14ac:dyDescent="0.2">
      <c r="A44" s="82" t="s">
        <v>428</v>
      </c>
      <c r="B44" s="110">
        <v>2</v>
      </c>
      <c r="C44" s="186">
        <v>1.63816620667507</v>
      </c>
      <c r="D44" s="191">
        <v>0.43891456554455699</v>
      </c>
      <c r="E44" s="186">
        <v>1.4009370827557199</v>
      </c>
      <c r="F44" s="191">
        <v>0.35393635293577003</v>
      </c>
      <c r="G44" s="186">
        <v>1.0844397893153199</v>
      </c>
      <c r="H44" s="191">
        <v>0.23754196933244801</v>
      </c>
      <c r="I44" s="186">
        <v>1.0681624018215901</v>
      </c>
      <c r="J44" s="191">
        <v>0.22193872105603599</v>
      </c>
      <c r="K44" s="186">
        <v>1.71665210540852</v>
      </c>
      <c r="L44" s="191">
        <v>0.34755757834656498</v>
      </c>
      <c r="M44" s="186">
        <v>1.8756920312829699</v>
      </c>
      <c r="N44" s="191">
        <v>0.36769919650743599</v>
      </c>
      <c r="O44" s="186">
        <v>2.8456075767271698</v>
      </c>
      <c r="P44" s="191">
        <v>0.62613073390213703</v>
      </c>
      <c r="Q44" s="186">
        <v>1.33590828858664</v>
      </c>
      <c r="R44" s="191">
        <v>0.26086352902006799</v>
      </c>
      <c r="S44" s="186">
        <v>1.1323818211746099</v>
      </c>
      <c r="T44" s="191">
        <v>0.27248523356417098</v>
      </c>
      <c r="U44" s="186">
        <v>0.87365522379592497</v>
      </c>
      <c r="V44" s="191">
        <v>0.17290850867779201</v>
      </c>
      <c r="W44" s="186">
        <v>1.09448725265865</v>
      </c>
      <c r="X44" s="191">
        <v>0.24481245751483499</v>
      </c>
      <c r="Y44" s="186">
        <v>1.35510011318004</v>
      </c>
      <c r="Z44" s="191">
        <v>0.27853404046553099</v>
      </c>
      <c r="AA44" s="186">
        <v>0.77232821811853103</v>
      </c>
      <c r="AB44" s="202">
        <v>0.20397046013569001</v>
      </c>
    </row>
    <row r="45" spans="1:28" ht="13" customHeight="1" x14ac:dyDescent="0.2">
      <c r="A45" s="82" t="s">
        <v>429</v>
      </c>
      <c r="B45" s="110">
        <v>2</v>
      </c>
      <c r="C45" s="186">
        <v>1.6601460059770601</v>
      </c>
      <c r="D45" s="191">
        <v>0.38774840860952198</v>
      </c>
      <c r="E45" s="186">
        <v>1.26979913096844</v>
      </c>
      <c r="F45" s="191">
        <v>0.32755325289489801</v>
      </c>
      <c r="G45" s="186">
        <v>1.12576543330166</v>
      </c>
      <c r="H45" s="191">
        <v>0.214316398793611</v>
      </c>
      <c r="I45" s="186">
        <v>1.18288965641243</v>
      </c>
      <c r="J45" s="191">
        <v>0.22102607080968001</v>
      </c>
      <c r="K45" s="186">
        <v>1.81607366538698</v>
      </c>
      <c r="L45" s="191">
        <v>0.34034198253547698</v>
      </c>
      <c r="M45" s="186">
        <v>2.0984186591226002</v>
      </c>
      <c r="N45" s="191">
        <v>0.44143258735491497</v>
      </c>
      <c r="O45" s="186">
        <v>1.4065675571302501</v>
      </c>
      <c r="P45" s="191">
        <v>0.47322412752915199</v>
      </c>
      <c r="Q45" s="186">
        <v>1.6103774529475401</v>
      </c>
      <c r="R45" s="191">
        <v>0.28129306646086499</v>
      </c>
      <c r="S45" s="186">
        <v>1.7410318381854899</v>
      </c>
      <c r="T45" s="191">
        <v>0.311972718758673</v>
      </c>
      <c r="U45" s="186">
        <v>1.2586536091132099</v>
      </c>
      <c r="V45" s="191">
        <v>0.247814853588954</v>
      </c>
      <c r="W45" s="186">
        <v>1.3548346861757901</v>
      </c>
      <c r="X45" s="191">
        <v>0.27097778766249803</v>
      </c>
      <c r="Y45" s="186">
        <v>1.3005999831681401</v>
      </c>
      <c r="Z45" s="191">
        <v>0.29368468261590103</v>
      </c>
      <c r="AA45" s="186">
        <v>1.6433632893132899</v>
      </c>
      <c r="AB45" s="202">
        <v>0.34102773703122402</v>
      </c>
    </row>
    <row r="46" spans="1:28" ht="13" customHeight="1" x14ac:dyDescent="0.2">
      <c r="A46" s="82" t="s">
        <v>430</v>
      </c>
      <c r="B46" s="110">
        <v>2</v>
      </c>
      <c r="C46" s="186">
        <v>1.86015909130538</v>
      </c>
      <c r="D46" s="191">
        <v>0.46003193638557699</v>
      </c>
      <c r="E46" s="186">
        <v>1.55973356298884</v>
      </c>
      <c r="F46" s="191">
        <v>0.36851650914085199</v>
      </c>
      <c r="G46" s="186">
        <v>1.83978099290109</v>
      </c>
      <c r="H46" s="191">
        <v>0.372340640907867</v>
      </c>
      <c r="I46" s="186">
        <v>1.8278548989016501</v>
      </c>
      <c r="J46" s="191">
        <v>0.34163399024104202</v>
      </c>
      <c r="K46" s="186">
        <v>2.33971157147342</v>
      </c>
      <c r="L46" s="191">
        <v>0.45717408125676601</v>
      </c>
      <c r="M46" s="186">
        <v>3.2022867621394902</v>
      </c>
      <c r="N46" s="191">
        <v>0.71275510333473702</v>
      </c>
      <c r="O46" s="186">
        <v>2.1811522052587802</v>
      </c>
      <c r="P46" s="191">
        <v>0.72116382864313699</v>
      </c>
      <c r="Q46" s="186">
        <v>1.86681326653381</v>
      </c>
      <c r="R46" s="191">
        <v>0.316108921641098</v>
      </c>
      <c r="S46" s="186">
        <v>2.6379903747396698</v>
      </c>
      <c r="T46" s="191">
        <v>0.432787010011074</v>
      </c>
      <c r="U46" s="186">
        <v>1.8457725496506501</v>
      </c>
      <c r="V46" s="191">
        <v>0.33125739347504801</v>
      </c>
      <c r="W46" s="186">
        <v>2.0921705461225799</v>
      </c>
      <c r="X46" s="191">
        <v>0.39574881082747498</v>
      </c>
      <c r="Y46" s="186">
        <v>1.8175615856796099</v>
      </c>
      <c r="Z46" s="191">
        <v>0.417560647272263</v>
      </c>
      <c r="AA46" s="186">
        <v>2.3233485884657199</v>
      </c>
      <c r="AB46" s="202">
        <v>0.50023605271593496</v>
      </c>
    </row>
    <row r="47" spans="1:28" ht="13" customHeight="1" x14ac:dyDescent="0.2">
      <c r="A47" s="82" t="s">
        <v>376</v>
      </c>
      <c r="B47" s="110">
        <v>2</v>
      </c>
      <c r="C47" s="186">
        <v>1.1008026813823</v>
      </c>
      <c r="D47" s="191">
        <v>0.26206327335665602</v>
      </c>
      <c r="E47" s="186">
        <v>1.30955117270801</v>
      </c>
      <c r="F47" s="191">
        <v>0.29716043752944399</v>
      </c>
      <c r="G47" s="186">
        <v>1.31892522327051</v>
      </c>
      <c r="H47" s="191">
        <v>0.39327148303040299</v>
      </c>
      <c r="I47" s="186">
        <v>0.94387645493533101</v>
      </c>
      <c r="J47" s="191">
        <v>0.24940122894811101</v>
      </c>
      <c r="K47" s="186">
        <v>1.44545255570436</v>
      </c>
      <c r="L47" s="191">
        <v>0.41362817202131102</v>
      </c>
      <c r="M47" s="186">
        <v>1.6946329339310799</v>
      </c>
      <c r="N47" s="191">
        <v>0.38924118864551899</v>
      </c>
      <c r="O47" s="186">
        <v>2.4998473639641499</v>
      </c>
      <c r="P47" s="191">
        <v>0.64793643825591296</v>
      </c>
      <c r="Q47" s="186">
        <v>1.1128690764086</v>
      </c>
      <c r="R47" s="191">
        <v>0.27404270275745901</v>
      </c>
      <c r="S47" s="186">
        <v>1.2146932119571701</v>
      </c>
      <c r="T47" s="191">
        <v>0.32133065080726603</v>
      </c>
      <c r="U47" s="186">
        <v>1.08696688261007</v>
      </c>
      <c r="V47" s="191">
        <v>0.25552203872229801</v>
      </c>
      <c r="W47" s="186">
        <v>1.4606625812321601</v>
      </c>
      <c r="X47" s="191">
        <v>0.369812173130453</v>
      </c>
      <c r="Y47" s="186">
        <v>1.0929450840297501</v>
      </c>
      <c r="Z47" s="191">
        <v>0.27534856082992099</v>
      </c>
      <c r="AA47" s="186">
        <v>1.65365023661761</v>
      </c>
      <c r="AB47" s="202">
        <v>0.424970622979573</v>
      </c>
    </row>
    <row r="48" spans="1:28" ht="13" customHeight="1" x14ac:dyDescent="0.2">
      <c r="A48" s="82" t="s">
        <v>377</v>
      </c>
      <c r="B48" s="110">
        <v>2</v>
      </c>
      <c r="C48" s="186">
        <v>2.31193894276853</v>
      </c>
      <c r="D48" s="191">
        <v>0.58208215755524395</v>
      </c>
      <c r="E48" s="186">
        <v>2.3879735013653001</v>
      </c>
      <c r="F48" s="191">
        <v>0.59846318867747705</v>
      </c>
      <c r="G48" s="186">
        <v>1.56018185449072</v>
      </c>
      <c r="H48" s="191">
        <v>0.43424142804856197</v>
      </c>
      <c r="I48" s="186">
        <v>1.49774795787883</v>
      </c>
      <c r="J48" s="191">
        <v>0.367385283093838</v>
      </c>
      <c r="K48" s="186">
        <v>1.41181600193736</v>
      </c>
      <c r="L48" s="191">
        <v>0.29615741048266803</v>
      </c>
      <c r="M48" s="186">
        <v>1.5861485354859099</v>
      </c>
      <c r="N48" s="191">
        <v>0.35327435262974499</v>
      </c>
      <c r="O48" s="186">
        <v>2.2207349065841</v>
      </c>
      <c r="P48" s="191">
        <v>0.72683888417153397</v>
      </c>
      <c r="Q48" s="186">
        <v>1.7639904012999099</v>
      </c>
      <c r="R48" s="191">
        <v>0.39834242674833698</v>
      </c>
      <c r="S48" s="186">
        <v>1.5150892249247401</v>
      </c>
      <c r="T48" s="191">
        <v>0.347094389617636</v>
      </c>
      <c r="U48" s="186">
        <v>1.1496048190136099</v>
      </c>
      <c r="V48" s="191">
        <v>0.33733111403365701</v>
      </c>
      <c r="W48" s="186">
        <v>1.5923042290751901</v>
      </c>
      <c r="X48" s="191">
        <v>0.39234116325226198</v>
      </c>
      <c r="Y48" s="186">
        <v>1.6476285826539401</v>
      </c>
      <c r="Z48" s="191">
        <v>0.39683077651378401</v>
      </c>
      <c r="AA48" s="186">
        <v>1.8470323890696101</v>
      </c>
      <c r="AB48" s="202">
        <v>0.49965154689928798</v>
      </c>
    </row>
    <row r="49" spans="1:28" ht="13" customHeight="1" x14ac:dyDescent="0.2">
      <c r="A49" s="82" t="s">
        <v>378</v>
      </c>
      <c r="B49" s="110">
        <v>2</v>
      </c>
      <c r="C49" s="186">
        <v>0.98474890849352303</v>
      </c>
      <c r="D49" s="191">
        <v>0.25752305344221799</v>
      </c>
      <c r="E49" s="186">
        <v>0.89438135356304804</v>
      </c>
      <c r="F49" s="191">
        <v>0.26898547220612801</v>
      </c>
      <c r="G49" s="186">
        <v>1.1325217085024</v>
      </c>
      <c r="H49" s="191">
        <v>0.40849073975907202</v>
      </c>
      <c r="I49" s="186">
        <v>2.0307474812142199</v>
      </c>
      <c r="J49" s="191">
        <v>0.632726476916182</v>
      </c>
      <c r="K49" s="186">
        <v>0.83138107819388996</v>
      </c>
      <c r="L49" s="191">
        <v>0.22671981217882201</v>
      </c>
      <c r="M49" s="186">
        <v>1.36108659188965</v>
      </c>
      <c r="N49" s="191">
        <v>0.44369018776227998</v>
      </c>
      <c r="O49" s="186">
        <v>0.99110280840464404</v>
      </c>
      <c r="P49" s="191">
        <v>0.38314843902250001</v>
      </c>
      <c r="Q49" s="186">
        <v>1.14654444613039</v>
      </c>
      <c r="R49" s="191">
        <v>0.362095421758374</v>
      </c>
      <c r="S49" s="186">
        <v>0.926089342447454</v>
      </c>
      <c r="T49" s="191">
        <v>0.267308830090492</v>
      </c>
      <c r="U49" s="186">
        <v>1.0833868358776699</v>
      </c>
      <c r="V49" s="191">
        <v>0.349891129216651</v>
      </c>
      <c r="W49" s="186">
        <v>1.1375729443948699</v>
      </c>
      <c r="X49" s="191">
        <v>0.36081187025054301</v>
      </c>
      <c r="Y49" s="186">
        <v>1.31226519637952</v>
      </c>
      <c r="Z49" s="191">
        <v>0.44591844271585601</v>
      </c>
      <c r="AA49" s="186">
        <v>1.4267403372935901</v>
      </c>
      <c r="AB49" s="202">
        <v>0.45351775819873402</v>
      </c>
    </row>
    <row r="50" spans="1:28" ht="13" customHeight="1" x14ac:dyDescent="0.2">
      <c r="A50" s="82" t="s">
        <v>431</v>
      </c>
      <c r="B50" s="110">
        <v>2</v>
      </c>
      <c r="C50" s="186">
        <v>1.8214566996005499</v>
      </c>
      <c r="D50" s="191">
        <v>0.23814772367766099</v>
      </c>
      <c r="E50" s="186">
        <v>1.91277005181661</v>
      </c>
      <c r="F50" s="191">
        <v>0.27889940676868902</v>
      </c>
      <c r="G50" s="186">
        <v>2.0004876106451799</v>
      </c>
      <c r="H50" s="191">
        <v>0.26469252236784002</v>
      </c>
      <c r="I50" s="186">
        <v>2.07788876855648</v>
      </c>
      <c r="J50" s="191">
        <v>0.29093392668182599</v>
      </c>
      <c r="K50" s="186">
        <v>1.21443406245922</v>
      </c>
      <c r="L50" s="191">
        <v>0.17243435979684199</v>
      </c>
      <c r="M50" s="186">
        <v>1.0943106075506299</v>
      </c>
      <c r="N50" s="191">
        <v>0.13611276170052899</v>
      </c>
      <c r="O50" s="186">
        <v>1.5127473605095001</v>
      </c>
      <c r="P50" s="191">
        <v>0.49308176440729501</v>
      </c>
      <c r="Q50" s="186">
        <v>2.4142357823041301</v>
      </c>
      <c r="R50" s="191">
        <v>0.332496218656128</v>
      </c>
      <c r="S50" s="186">
        <v>1.7888063341202201</v>
      </c>
      <c r="T50" s="191">
        <v>0.275077498383971</v>
      </c>
      <c r="U50" s="186">
        <v>1.5162236404682701</v>
      </c>
      <c r="V50" s="191">
        <v>0.17026016667149799</v>
      </c>
      <c r="W50" s="186">
        <v>1.27685143994193</v>
      </c>
      <c r="X50" s="191">
        <v>0.16334375613758401</v>
      </c>
      <c r="Y50" s="186">
        <v>1.04236368765382</v>
      </c>
      <c r="Z50" s="191">
        <v>0.13625572970256999</v>
      </c>
      <c r="AA50" s="186">
        <v>2.0701827234534398</v>
      </c>
      <c r="AB50" s="202">
        <v>0.33325708743315102</v>
      </c>
    </row>
    <row r="51" spans="1:28" ht="13" customHeight="1" x14ac:dyDescent="0.2">
      <c r="A51" s="82" t="s">
        <v>379</v>
      </c>
      <c r="B51" s="110">
        <v>2</v>
      </c>
      <c r="C51" s="186">
        <v>2.0435573004477798</v>
      </c>
      <c r="D51" s="191">
        <v>0.367179763481012</v>
      </c>
      <c r="E51" s="186">
        <v>2.00619106419171</v>
      </c>
      <c r="F51" s="191">
        <v>0.35996664977729298</v>
      </c>
      <c r="G51" s="186">
        <v>1.7848881873709299</v>
      </c>
      <c r="H51" s="191">
        <v>0.323926579418223</v>
      </c>
      <c r="I51" s="186">
        <v>1.6110362865624399</v>
      </c>
      <c r="J51" s="191">
        <v>0.32578090111621399</v>
      </c>
      <c r="K51" s="186">
        <v>1.4691338662025499</v>
      </c>
      <c r="L51" s="191">
        <v>0.26265951294966</v>
      </c>
      <c r="M51" s="186">
        <v>2.3467454363580398</v>
      </c>
      <c r="N51" s="191">
        <v>0.43679359473830398</v>
      </c>
      <c r="O51" s="186">
        <v>2.73126680561758</v>
      </c>
      <c r="P51" s="191">
        <v>0.88314109927100004</v>
      </c>
      <c r="Q51" s="186">
        <v>1.71864296339191</v>
      </c>
      <c r="R51" s="191">
        <v>0.29368280851066902</v>
      </c>
      <c r="S51" s="186">
        <v>1.6090627740957799</v>
      </c>
      <c r="T51" s="191">
        <v>0.32664735725176602</v>
      </c>
      <c r="U51" s="186">
        <v>1.5445640360408901</v>
      </c>
      <c r="V51" s="191">
        <v>0.40062350016471099</v>
      </c>
      <c r="W51" s="186">
        <v>1.6592981973437999</v>
      </c>
      <c r="X51" s="191">
        <v>0.31082685783438102</v>
      </c>
      <c r="Y51" s="186">
        <v>1.5370635641649999</v>
      </c>
      <c r="Z51" s="191">
        <v>0.28613026813464998</v>
      </c>
      <c r="AA51" s="186">
        <v>2.19301805940799</v>
      </c>
      <c r="AB51" s="202">
        <v>0.45032775080750098</v>
      </c>
    </row>
    <row r="52" spans="1:28" ht="13" customHeight="1" x14ac:dyDescent="0.2">
      <c r="A52" s="82" t="s">
        <v>380</v>
      </c>
      <c r="B52" s="110">
        <v>2</v>
      </c>
      <c r="C52" s="186">
        <v>1.5636083322954799</v>
      </c>
      <c r="D52" s="191">
        <v>0.267809644303869</v>
      </c>
      <c r="E52" s="186">
        <v>1.5894309938942599</v>
      </c>
      <c r="F52" s="191">
        <v>0.35813168039342003</v>
      </c>
      <c r="G52" s="186">
        <v>1.5502612170687899</v>
      </c>
      <c r="H52" s="191">
        <v>0.24436308779979499</v>
      </c>
      <c r="I52" s="186">
        <v>1.19398471526033</v>
      </c>
      <c r="J52" s="191">
        <v>0.17409618667201901</v>
      </c>
      <c r="K52" s="186">
        <v>1.3431047102568601</v>
      </c>
      <c r="L52" s="191">
        <v>0.246966038627354</v>
      </c>
      <c r="M52" s="186">
        <v>1.2126051083918099</v>
      </c>
      <c r="N52" s="191">
        <v>0.18092581736316901</v>
      </c>
      <c r="O52" s="186">
        <v>1.93719542143303</v>
      </c>
      <c r="P52" s="191">
        <v>0.46139849155684498</v>
      </c>
      <c r="Q52" s="186">
        <v>1.99025084467223</v>
      </c>
      <c r="R52" s="191">
        <v>0.29489388022811502</v>
      </c>
      <c r="S52" s="186">
        <v>1.3806819924458</v>
      </c>
      <c r="T52" s="191">
        <v>0.21301779222475101</v>
      </c>
      <c r="U52" s="186">
        <v>1.8643692674635199</v>
      </c>
      <c r="V52" s="191">
        <v>0.37407225386606002</v>
      </c>
      <c r="W52" s="186">
        <v>1.9114605762352299</v>
      </c>
      <c r="X52" s="191">
        <v>0.314142640929024</v>
      </c>
      <c r="Y52" s="186">
        <v>2.0605054957307298</v>
      </c>
      <c r="Z52" s="191">
        <v>0.35426296340816599</v>
      </c>
      <c r="AA52" s="186">
        <v>2.0785982575716302</v>
      </c>
      <c r="AB52" s="202">
        <v>0.34141182078461202</v>
      </c>
    </row>
    <row r="53" spans="1:28" ht="13" customHeight="1" x14ac:dyDescent="0.2">
      <c r="A53" s="82" t="s">
        <v>381</v>
      </c>
      <c r="B53" s="110">
        <v>2</v>
      </c>
      <c r="C53" s="186">
        <v>1.47399719018082</v>
      </c>
      <c r="D53" s="191">
        <v>0.18242088541079499</v>
      </c>
      <c r="E53" s="186">
        <v>1.7326683833159</v>
      </c>
      <c r="F53" s="191">
        <v>0.21956589599217799</v>
      </c>
      <c r="G53" s="186">
        <v>1.51557527947597</v>
      </c>
      <c r="H53" s="191">
        <v>0.23177793115192699</v>
      </c>
      <c r="I53" s="186">
        <v>1.45899011290809</v>
      </c>
      <c r="J53" s="191">
        <v>0.19082897614358599</v>
      </c>
      <c r="K53" s="186">
        <v>1.5706350499439801</v>
      </c>
      <c r="L53" s="191">
        <v>0.18179724131197</v>
      </c>
      <c r="M53" s="186">
        <v>2.2012641612072001</v>
      </c>
      <c r="N53" s="191">
        <v>0.309607525116121</v>
      </c>
      <c r="O53" s="186">
        <v>1.6195298891326699</v>
      </c>
      <c r="P53" s="191">
        <v>0.33868099212733199</v>
      </c>
      <c r="Q53" s="186">
        <v>1.7163599270962799</v>
      </c>
      <c r="R53" s="191">
        <v>0.22372486839177799</v>
      </c>
      <c r="S53" s="186">
        <v>1.86200768130047</v>
      </c>
      <c r="T53" s="191">
        <v>0.230300289627904</v>
      </c>
      <c r="U53" s="186">
        <v>1.54610695141979</v>
      </c>
      <c r="V53" s="191">
        <v>0.170480219026172</v>
      </c>
      <c r="W53" s="186">
        <v>1.6140053653572699</v>
      </c>
      <c r="X53" s="191">
        <v>0.235089844971485</v>
      </c>
      <c r="Y53" s="186">
        <v>1.6690767899001999</v>
      </c>
      <c r="Z53" s="191">
        <v>0.204294922504864</v>
      </c>
      <c r="AA53" s="186">
        <v>1.9269682392284999</v>
      </c>
      <c r="AB53" s="202">
        <v>0.26625904022829799</v>
      </c>
    </row>
    <row r="54" spans="1:28" ht="13" customHeight="1" x14ac:dyDescent="0.2">
      <c r="A54" s="82" t="s">
        <v>382</v>
      </c>
      <c r="B54" s="110">
        <v>2</v>
      </c>
      <c r="C54" s="186">
        <v>2.4289748157384499</v>
      </c>
      <c r="D54" s="191">
        <v>0.42567292650643301</v>
      </c>
      <c r="E54" s="186">
        <v>2.70754651168019</v>
      </c>
      <c r="F54" s="191">
        <v>0.531618261965497</v>
      </c>
      <c r="G54" s="186">
        <v>2.3360388317607699</v>
      </c>
      <c r="H54" s="191">
        <v>0.40382647887672801</v>
      </c>
      <c r="I54" s="186">
        <v>1.9016704537634099</v>
      </c>
      <c r="J54" s="191">
        <v>0.38312031949348502</v>
      </c>
      <c r="K54" s="186">
        <v>1.5249529048143</v>
      </c>
      <c r="L54" s="191">
        <v>0.27297069525482498</v>
      </c>
      <c r="M54" s="186">
        <v>1.9345267712462799</v>
      </c>
      <c r="N54" s="191">
        <v>0.37393279111261701</v>
      </c>
      <c r="O54" s="186">
        <v>3.3586557700532498</v>
      </c>
      <c r="P54" s="191">
        <v>0.76317306033061805</v>
      </c>
      <c r="Q54" s="186">
        <v>1.90574891000108</v>
      </c>
      <c r="R54" s="191">
        <v>0.37241074098912602</v>
      </c>
      <c r="S54" s="186">
        <v>2.5554138496312202</v>
      </c>
      <c r="T54" s="191">
        <v>0.48840791645279003</v>
      </c>
      <c r="U54" s="186">
        <v>2.3826284428686102</v>
      </c>
      <c r="V54" s="191">
        <v>0.42139833312067398</v>
      </c>
      <c r="W54" s="186">
        <v>1.6401161820667001</v>
      </c>
      <c r="X54" s="191">
        <v>0.34289495137762699</v>
      </c>
      <c r="Y54" s="186">
        <v>1.6485538368419199</v>
      </c>
      <c r="Z54" s="191">
        <v>0.27793216147245797</v>
      </c>
      <c r="AA54" s="186">
        <v>3.05818127735981</v>
      </c>
      <c r="AB54" s="202">
        <v>0.59437944386462904</v>
      </c>
    </row>
    <row r="55" spans="1:28" ht="13" customHeight="1" x14ac:dyDescent="0.2">
      <c r="A55" s="82" t="s">
        <v>383</v>
      </c>
      <c r="B55" s="110">
        <v>2</v>
      </c>
      <c r="C55" s="186">
        <v>2.7368926456427798</v>
      </c>
      <c r="D55" s="191">
        <v>0.58665359954810803</v>
      </c>
      <c r="E55" s="186">
        <v>2.1436787496832901</v>
      </c>
      <c r="F55" s="191">
        <v>0.54399944203426398</v>
      </c>
      <c r="G55" s="186">
        <v>1.75596056040347</v>
      </c>
      <c r="H55" s="191">
        <v>0.41210283871389403</v>
      </c>
      <c r="I55" s="186">
        <v>1.78715285352814</v>
      </c>
      <c r="J55" s="191">
        <v>0.53047583362191297</v>
      </c>
      <c r="K55" s="186">
        <v>1.5165412437141701</v>
      </c>
      <c r="L55" s="191">
        <v>0.44813616652523203</v>
      </c>
      <c r="M55" s="186">
        <v>1.8861098039579201</v>
      </c>
      <c r="N55" s="191">
        <v>0.50906722330707499</v>
      </c>
      <c r="O55" s="186">
        <v>2.7503517495586198</v>
      </c>
      <c r="P55" s="191">
        <v>0.70931131642470402</v>
      </c>
      <c r="Q55" s="186">
        <v>2.6393470677433402</v>
      </c>
      <c r="R55" s="191">
        <v>0.692903903894726</v>
      </c>
      <c r="S55" s="186">
        <v>1.5329614563245499</v>
      </c>
      <c r="T55" s="191">
        <v>0.37063815618434198</v>
      </c>
      <c r="U55" s="186">
        <v>1.52085658676963</v>
      </c>
      <c r="V55" s="191">
        <v>0.41529604492757399</v>
      </c>
      <c r="W55" s="186">
        <v>2.0033317951171501</v>
      </c>
      <c r="X55" s="191">
        <v>0.46331330276522797</v>
      </c>
      <c r="Y55" s="186">
        <v>2.7827231519026601</v>
      </c>
      <c r="Z55" s="191">
        <v>0.62784353827404804</v>
      </c>
      <c r="AA55" s="186">
        <v>2.3126688334650898</v>
      </c>
      <c r="AB55" s="202">
        <v>0.52454482805207703</v>
      </c>
    </row>
    <row r="56" spans="1:28" ht="13" customHeight="1" x14ac:dyDescent="0.2">
      <c r="A56" s="82" t="s">
        <v>384</v>
      </c>
      <c r="B56" s="110">
        <v>2</v>
      </c>
      <c r="C56" s="186">
        <v>1.98065253983737</v>
      </c>
      <c r="D56" s="191">
        <v>0.43671562014676302</v>
      </c>
      <c r="E56" s="186">
        <v>2.0115183261043499</v>
      </c>
      <c r="F56" s="191">
        <v>0.35420233534137802</v>
      </c>
      <c r="G56" s="186">
        <v>1.3096957476068301</v>
      </c>
      <c r="H56" s="191">
        <v>0.25423932772237201</v>
      </c>
      <c r="I56" s="186">
        <v>1.0536998520999501</v>
      </c>
      <c r="J56" s="191">
        <v>0.17537565267138999</v>
      </c>
      <c r="K56" s="186">
        <v>2.0960892429679601</v>
      </c>
      <c r="L56" s="191">
        <v>0.38961993012871499</v>
      </c>
      <c r="M56" s="186">
        <v>2.7499153543752701</v>
      </c>
      <c r="N56" s="191">
        <v>0.50604840206653301</v>
      </c>
      <c r="O56" s="186">
        <v>2.18430705160449</v>
      </c>
      <c r="P56" s="191">
        <v>0.46896582411829701</v>
      </c>
      <c r="Q56" s="186">
        <v>1.41535248177872</v>
      </c>
      <c r="R56" s="191">
        <v>0.28770187180842899</v>
      </c>
      <c r="S56" s="186">
        <v>1.4675164730822801</v>
      </c>
      <c r="T56" s="191">
        <v>0.246412958576638</v>
      </c>
      <c r="U56" s="186">
        <v>2.3227034742949302</v>
      </c>
      <c r="V56" s="191">
        <v>0.40977950013818099</v>
      </c>
      <c r="W56" s="186">
        <v>1.9550235024178499</v>
      </c>
      <c r="X56" s="191">
        <v>0.34874402765461099</v>
      </c>
      <c r="Y56" s="186">
        <v>1.73016043307803</v>
      </c>
      <c r="Z56" s="191">
        <v>0.32402916663801101</v>
      </c>
      <c r="AA56" s="186">
        <v>1.6297037256270399</v>
      </c>
      <c r="AB56" s="202">
        <v>0.30592109581787502</v>
      </c>
    </row>
    <row r="57" spans="1:28" ht="13" customHeight="1" x14ac:dyDescent="0.2">
      <c r="A57" s="82" t="s">
        <v>385</v>
      </c>
      <c r="B57" s="110">
        <v>2</v>
      </c>
      <c r="C57" s="186">
        <v>1.5113016410340701</v>
      </c>
      <c r="D57" s="191">
        <v>0.31791956205066502</v>
      </c>
      <c r="E57" s="186">
        <v>2.0721693354515902</v>
      </c>
      <c r="F57" s="191">
        <v>0.31662743182752201</v>
      </c>
      <c r="G57" s="186">
        <v>1.3757886046135801</v>
      </c>
      <c r="H57" s="191">
        <v>0.28553537377104798</v>
      </c>
      <c r="I57" s="186">
        <v>1.59914923132919</v>
      </c>
      <c r="J57" s="191">
        <v>0.39821236135589999</v>
      </c>
      <c r="K57" s="186">
        <v>2.13728647384107</v>
      </c>
      <c r="L57" s="191">
        <v>0.42046087757213702</v>
      </c>
      <c r="M57" s="186">
        <v>2.2207526556297998</v>
      </c>
      <c r="N57" s="191">
        <v>0.43181544417522799</v>
      </c>
      <c r="O57" s="186">
        <v>1.97285462229316</v>
      </c>
      <c r="P57" s="191">
        <v>0.47617736593892701</v>
      </c>
      <c r="Q57" s="186">
        <v>1.79744628780408</v>
      </c>
      <c r="R57" s="191">
        <v>0.45320914602124601</v>
      </c>
      <c r="S57" s="186">
        <v>1.3873974799476501</v>
      </c>
      <c r="T57" s="191">
        <v>0.29268157359951902</v>
      </c>
      <c r="U57" s="186">
        <v>1.69307739554393</v>
      </c>
      <c r="V57" s="191">
        <v>0.31695927394304502</v>
      </c>
      <c r="W57" s="186">
        <v>2.5885365917852599</v>
      </c>
      <c r="X57" s="191">
        <v>0.52394536539901704</v>
      </c>
      <c r="Y57" s="186">
        <v>2.10074539522657</v>
      </c>
      <c r="Z57" s="191">
        <v>0.63478565073860804</v>
      </c>
      <c r="AA57" s="186">
        <v>1.9642162691612599</v>
      </c>
      <c r="AB57" s="202">
        <v>0.46071400601641399</v>
      </c>
    </row>
    <row r="58" spans="1:28" ht="13" customHeight="1" x14ac:dyDescent="0.2">
      <c r="A58" s="82" t="s">
        <v>386</v>
      </c>
      <c r="B58" s="110">
        <v>2</v>
      </c>
      <c r="C58" s="186">
        <v>2.3895464227286398</v>
      </c>
      <c r="D58" s="191">
        <v>0.52459036063922504</v>
      </c>
      <c r="E58" s="186">
        <v>1.8580537135239901</v>
      </c>
      <c r="F58" s="191">
        <v>0.353454281971747</v>
      </c>
      <c r="G58" s="186">
        <v>1.0181589315994499</v>
      </c>
      <c r="H58" s="191">
        <v>0.210302478626545</v>
      </c>
      <c r="I58" s="186">
        <v>1.5980478589318801</v>
      </c>
      <c r="J58" s="191">
        <v>0.31013782752596603</v>
      </c>
      <c r="K58" s="186">
        <v>2.0825062364910001</v>
      </c>
      <c r="L58" s="191">
        <v>0.40595154228352698</v>
      </c>
      <c r="M58" s="186">
        <v>2.2355835792444001</v>
      </c>
      <c r="N58" s="191">
        <v>0.42287075794904699</v>
      </c>
      <c r="O58" s="186">
        <v>2.5864504384005902</v>
      </c>
      <c r="P58" s="191">
        <v>0.68548146199483195</v>
      </c>
      <c r="Q58" s="186">
        <v>2.2832737482779901</v>
      </c>
      <c r="R58" s="191">
        <v>0.493584694807088</v>
      </c>
      <c r="S58" s="186">
        <v>2.3346405958010998</v>
      </c>
      <c r="T58" s="191">
        <v>0.45333476430611103</v>
      </c>
      <c r="U58" s="186">
        <v>1.5988992546490499</v>
      </c>
      <c r="V58" s="191">
        <v>0.338734103136276</v>
      </c>
      <c r="W58" s="186">
        <v>2.24386728096521</v>
      </c>
      <c r="X58" s="191">
        <v>0.41367606630637399</v>
      </c>
      <c r="Y58" s="186">
        <v>2.0196421396548598</v>
      </c>
      <c r="Z58" s="191">
        <v>0.44244206344043502</v>
      </c>
      <c r="AA58" s="186">
        <v>2.6227933378504802</v>
      </c>
      <c r="AB58" s="202">
        <v>0.50232545800282102</v>
      </c>
    </row>
    <row r="59" spans="1:28" ht="13" customHeight="1" x14ac:dyDescent="0.2">
      <c r="A59" s="82" t="s">
        <v>387</v>
      </c>
      <c r="B59" s="110">
        <v>2</v>
      </c>
      <c r="C59" s="186">
        <v>1.97713430717118</v>
      </c>
      <c r="D59" s="191">
        <v>0.43834390314492999</v>
      </c>
      <c r="E59" s="186">
        <v>2.4996644894984499</v>
      </c>
      <c r="F59" s="191">
        <v>0.66862949967805896</v>
      </c>
      <c r="G59" s="186">
        <v>2.1559786407833301</v>
      </c>
      <c r="H59" s="191">
        <v>0.44560475640083602</v>
      </c>
      <c r="I59" s="186">
        <v>2.4619192487550698</v>
      </c>
      <c r="J59" s="191">
        <v>0.43897483190117498</v>
      </c>
      <c r="K59" s="186">
        <v>2.2872958860959902</v>
      </c>
      <c r="L59" s="191">
        <v>0.63327629658458495</v>
      </c>
      <c r="M59" s="186">
        <v>1.6532576393541301</v>
      </c>
      <c r="N59" s="191">
        <v>0.31109501513385401</v>
      </c>
      <c r="O59" s="186">
        <v>1.9613995161251201</v>
      </c>
      <c r="P59" s="191">
        <v>0.60202782244423703</v>
      </c>
      <c r="Q59" s="186">
        <v>2.1042172338843401</v>
      </c>
      <c r="R59" s="191">
        <v>0.60879246880074001</v>
      </c>
      <c r="S59" s="186">
        <v>2.8560657049697298</v>
      </c>
      <c r="T59" s="191">
        <v>0.65326762595156496</v>
      </c>
      <c r="U59" s="186">
        <v>1.1091029722894801</v>
      </c>
      <c r="V59" s="191">
        <v>0.30528213463213999</v>
      </c>
      <c r="W59" s="186">
        <v>1.3867841442653099</v>
      </c>
      <c r="X59" s="191">
        <v>0.34176501760466599</v>
      </c>
      <c r="Y59" s="186">
        <v>2.2796331172631699</v>
      </c>
      <c r="Z59" s="191">
        <v>0.39262030814280402</v>
      </c>
      <c r="AA59" s="186">
        <v>2.2228248066236702</v>
      </c>
      <c r="AB59" s="202">
        <v>0.50803447268523105</v>
      </c>
    </row>
    <row r="60" spans="1:28" ht="13" customHeight="1" x14ac:dyDescent="0.2">
      <c r="A60" s="82" t="s">
        <v>388</v>
      </c>
      <c r="B60" s="110">
        <v>2</v>
      </c>
      <c r="C60" s="186">
        <v>1.51506748665972</v>
      </c>
      <c r="D60" s="191">
        <v>0.41711076557860399</v>
      </c>
      <c r="E60" s="186">
        <v>2.7513763225993202</v>
      </c>
      <c r="F60" s="191">
        <v>0.86058336953912495</v>
      </c>
      <c r="G60" s="186">
        <v>1.7728736387958299</v>
      </c>
      <c r="H60" s="191">
        <v>0.45937032856564902</v>
      </c>
      <c r="I60" s="186">
        <v>1.7215446214583501</v>
      </c>
      <c r="J60" s="191">
        <v>0.47195254530096897</v>
      </c>
      <c r="K60" s="186">
        <v>1.7187598526851899</v>
      </c>
      <c r="L60" s="191">
        <v>0.37966153706617101</v>
      </c>
      <c r="M60" s="186">
        <v>2.0278188133044499</v>
      </c>
      <c r="N60" s="191">
        <v>0.58332835982768105</v>
      </c>
      <c r="O60" s="186">
        <v>2.6736985696033302</v>
      </c>
      <c r="P60" s="191">
        <v>0.84871939616430603</v>
      </c>
      <c r="Q60" s="186">
        <v>2.6161705746866799</v>
      </c>
      <c r="R60" s="191">
        <v>0.62731292997606503</v>
      </c>
      <c r="S60" s="186">
        <v>1.68619255064073</v>
      </c>
      <c r="T60" s="191">
        <v>0.56584137339339402</v>
      </c>
      <c r="U60" s="186">
        <v>2.1763548777563999</v>
      </c>
      <c r="V60" s="191">
        <v>0.67491800986519002</v>
      </c>
      <c r="W60" s="186">
        <v>1.5048342161541499</v>
      </c>
      <c r="X60" s="191">
        <v>0.51268566620743505</v>
      </c>
      <c r="Y60" s="186">
        <v>1.7232607998810601</v>
      </c>
      <c r="Z60" s="191">
        <v>0.50729601065881902</v>
      </c>
      <c r="AA60" s="186">
        <v>1.57866698398838</v>
      </c>
      <c r="AB60" s="202">
        <v>0.57952177534937699</v>
      </c>
    </row>
    <row r="61" spans="1:28" ht="13" customHeight="1" x14ac:dyDescent="0.2">
      <c r="A61" s="82" t="s">
        <v>432</v>
      </c>
      <c r="B61" s="110">
        <v>2</v>
      </c>
      <c r="C61" s="186">
        <v>1.0671974892051499</v>
      </c>
      <c r="D61" s="191">
        <v>0.17295966475261801</v>
      </c>
      <c r="E61" s="186">
        <v>1.22920690302104</v>
      </c>
      <c r="F61" s="191">
        <v>0.24178164721741299</v>
      </c>
      <c r="G61" s="186">
        <v>1.4827818813953</v>
      </c>
      <c r="H61" s="191">
        <v>0.31257651203269798</v>
      </c>
      <c r="I61" s="186">
        <v>1.69048120270302</v>
      </c>
      <c r="J61" s="191">
        <v>0.32422622289339798</v>
      </c>
      <c r="K61" s="186">
        <v>1.15782254927143</v>
      </c>
      <c r="L61" s="191">
        <v>0.19568641635631701</v>
      </c>
      <c r="M61" s="186">
        <v>1.6171079810136</v>
      </c>
      <c r="N61" s="191">
        <v>0.29854422949909798</v>
      </c>
      <c r="O61" s="186">
        <v>2.1587620488562198</v>
      </c>
      <c r="P61" s="191">
        <v>0.54549668179733901</v>
      </c>
      <c r="Q61" s="186">
        <v>1.59662283854397</v>
      </c>
      <c r="R61" s="191">
        <v>0.30456417174561101</v>
      </c>
      <c r="S61" s="186">
        <v>1.47268344148644</v>
      </c>
      <c r="T61" s="191">
        <v>0.26928548858110002</v>
      </c>
      <c r="U61" s="186">
        <v>1.1153468642862301</v>
      </c>
      <c r="V61" s="191">
        <v>0.239755423918107</v>
      </c>
      <c r="W61" s="186">
        <v>1.15243789175171</v>
      </c>
      <c r="X61" s="191">
        <v>0.180061720469921</v>
      </c>
      <c r="Y61" s="186">
        <v>1.2210724056077</v>
      </c>
      <c r="Z61" s="191">
        <v>0.22597611387893199</v>
      </c>
      <c r="AA61" s="186">
        <v>1.63604642845287</v>
      </c>
      <c r="AB61" s="202">
        <v>0.33568495384673203</v>
      </c>
    </row>
    <row r="62" spans="1:28" ht="13" customHeight="1" x14ac:dyDescent="0.2">
      <c r="A62" s="82" t="s">
        <v>389</v>
      </c>
      <c r="B62" s="110">
        <v>2</v>
      </c>
      <c r="C62" s="186">
        <v>1.56157963558645</v>
      </c>
      <c r="D62" s="191">
        <v>0.35258323600561198</v>
      </c>
      <c r="E62" s="186">
        <v>1.3202530150146901</v>
      </c>
      <c r="F62" s="191">
        <v>0.31354759953621603</v>
      </c>
      <c r="G62" s="186">
        <v>1.21608855815503</v>
      </c>
      <c r="H62" s="191">
        <v>0.28626371195575201</v>
      </c>
      <c r="I62" s="186">
        <v>1.59637330573004</v>
      </c>
      <c r="J62" s="191">
        <v>0.37235561277648699</v>
      </c>
      <c r="K62" s="186">
        <v>1.1362010286256199</v>
      </c>
      <c r="L62" s="191">
        <v>0.272826861790889</v>
      </c>
      <c r="M62" s="186">
        <v>1.3286606467070201</v>
      </c>
      <c r="N62" s="191">
        <v>0.269355658863217</v>
      </c>
      <c r="O62" s="186">
        <v>0.88951568763820499</v>
      </c>
      <c r="P62" s="191">
        <v>0.44778272305177502</v>
      </c>
      <c r="Q62" s="186">
        <v>1.0568646426158299</v>
      </c>
      <c r="R62" s="191">
        <v>0.244217958199869</v>
      </c>
      <c r="S62" s="186">
        <v>0.96524059504117299</v>
      </c>
      <c r="T62" s="191">
        <v>0.23054254479247899</v>
      </c>
      <c r="U62" s="186">
        <v>0.95069078331057699</v>
      </c>
      <c r="V62" s="191">
        <v>0.23065172144603299</v>
      </c>
      <c r="W62" s="186">
        <v>1.04879559574379</v>
      </c>
      <c r="X62" s="191">
        <v>0.241309872029115</v>
      </c>
      <c r="Y62" s="186">
        <v>0.98274870460074704</v>
      </c>
      <c r="Z62" s="191">
        <v>0.22988296717607801</v>
      </c>
      <c r="AA62" s="186">
        <v>0.77588180745499602</v>
      </c>
      <c r="AB62" s="202">
        <v>0.26622533857710001</v>
      </c>
    </row>
    <row r="63" spans="1:28" ht="13" customHeight="1" x14ac:dyDescent="0.2">
      <c r="A63" s="112" t="s">
        <v>433</v>
      </c>
      <c r="B63" s="113">
        <v>2</v>
      </c>
      <c r="C63" s="187">
        <v>1.7346839793814599</v>
      </c>
      <c r="D63" s="192">
        <v>7.5065601709991506E-2</v>
      </c>
      <c r="E63" s="187">
        <v>1.91776006708872</v>
      </c>
      <c r="F63" s="192">
        <v>8.9353077576963702E-2</v>
      </c>
      <c r="G63" s="187">
        <v>1.4436827129213601</v>
      </c>
      <c r="H63" s="192">
        <v>6.0668598596909401E-2</v>
      </c>
      <c r="I63" s="187">
        <v>1.3284229833115599</v>
      </c>
      <c r="J63" s="192">
        <v>5.5810595367151598E-2</v>
      </c>
      <c r="K63" s="187">
        <v>1.54972147201126</v>
      </c>
      <c r="L63" s="192">
        <v>6.1228536311290001E-2</v>
      </c>
      <c r="M63" s="187">
        <v>2.00223695602444</v>
      </c>
      <c r="N63" s="192">
        <v>8.4931649762431199E-2</v>
      </c>
      <c r="O63" s="187">
        <v>2.1272891156319198</v>
      </c>
      <c r="P63" s="192">
        <v>0.124192934155965</v>
      </c>
      <c r="Q63" s="187">
        <v>1.5322443349736401</v>
      </c>
      <c r="R63" s="192">
        <v>6.5770727380567107E-2</v>
      </c>
      <c r="S63" s="187">
        <v>1.5770994534885101</v>
      </c>
      <c r="T63" s="192">
        <v>6.3025638914667503E-2</v>
      </c>
      <c r="U63" s="187">
        <v>1.6668587278065099</v>
      </c>
      <c r="V63" s="192">
        <v>7.2740293343818499E-2</v>
      </c>
      <c r="W63" s="187">
        <v>1.6088829045689399</v>
      </c>
      <c r="X63" s="192">
        <v>6.5790958985323805E-2</v>
      </c>
      <c r="Y63" s="187">
        <v>1.54391264099685</v>
      </c>
      <c r="Z63" s="192">
        <v>7.1052610232617497E-2</v>
      </c>
      <c r="AA63" s="187">
        <v>1.82228715065033</v>
      </c>
      <c r="AB63" s="204">
        <v>8.5183320508529503E-2</v>
      </c>
    </row>
    <row r="64" spans="1:28" ht="13" customHeight="1" x14ac:dyDescent="0.2">
      <c r="A64" s="114" t="s">
        <v>434</v>
      </c>
      <c r="B64" s="115">
        <v>2</v>
      </c>
      <c r="C64" s="188">
        <v>1.6901555032780899</v>
      </c>
      <c r="D64" s="193">
        <v>0.12780664396244201</v>
      </c>
      <c r="E64" s="188">
        <v>1.9880179777949201</v>
      </c>
      <c r="F64" s="193">
        <v>0.142909593116859</v>
      </c>
      <c r="G64" s="188">
        <v>1.4942724783004599</v>
      </c>
      <c r="H64" s="193">
        <v>0.105412112643125</v>
      </c>
      <c r="I64" s="188">
        <v>1.2591313314488599</v>
      </c>
      <c r="J64" s="193">
        <v>7.9164163413631902E-2</v>
      </c>
      <c r="K64" s="188">
        <v>1.59693332018887</v>
      </c>
      <c r="L64" s="193">
        <v>0.107158175321415</v>
      </c>
      <c r="M64" s="188">
        <v>2.2469065488178002</v>
      </c>
      <c r="N64" s="193">
        <v>0.164401220675885</v>
      </c>
      <c r="O64" s="188">
        <v>2.2154944642006198</v>
      </c>
      <c r="P64" s="193">
        <v>0.21046203823813001</v>
      </c>
      <c r="Q64" s="188">
        <v>1.47243769111676</v>
      </c>
      <c r="R64" s="193">
        <v>9.1550263241858706E-2</v>
      </c>
      <c r="S64" s="188">
        <v>1.67987738543797</v>
      </c>
      <c r="T64" s="193">
        <v>0.105313398558727</v>
      </c>
      <c r="U64" s="188">
        <v>1.78639022105245</v>
      </c>
      <c r="V64" s="193">
        <v>0.117286577896262</v>
      </c>
      <c r="W64" s="188">
        <v>1.6348654982305599</v>
      </c>
      <c r="X64" s="193">
        <v>0.10522029523542201</v>
      </c>
      <c r="Y64" s="188">
        <v>1.51268316808183</v>
      </c>
      <c r="Z64" s="193">
        <v>0.103851907807242</v>
      </c>
      <c r="AA64" s="188">
        <v>1.7097622850496701</v>
      </c>
      <c r="AB64" s="205">
        <v>0.119778703795622</v>
      </c>
    </row>
    <row r="65" spans="1:28" ht="13" customHeight="1" x14ac:dyDescent="0.2">
      <c r="A65" s="116" t="s">
        <v>435</v>
      </c>
      <c r="B65" s="117">
        <v>2</v>
      </c>
      <c r="C65" s="189">
        <v>1.7776381809010899</v>
      </c>
      <c r="D65" s="194">
        <v>5.8753940287399102E-2</v>
      </c>
      <c r="E65" s="189">
        <v>1.8577622190363801</v>
      </c>
      <c r="F65" s="194">
        <v>6.6160959271495706E-2</v>
      </c>
      <c r="G65" s="189">
        <v>1.5303430169755099</v>
      </c>
      <c r="H65" s="194">
        <v>4.9655879102341899E-2</v>
      </c>
      <c r="I65" s="189">
        <v>1.50265992100525</v>
      </c>
      <c r="J65" s="194">
        <v>4.92605536039891E-2</v>
      </c>
      <c r="K65" s="189">
        <v>1.58317647568891</v>
      </c>
      <c r="L65" s="194">
        <v>5.1599668598426997E-2</v>
      </c>
      <c r="M65" s="189">
        <v>1.92885388488175</v>
      </c>
      <c r="N65" s="194">
        <v>6.2177029327902998E-2</v>
      </c>
      <c r="O65" s="189">
        <v>2.0865192644780302</v>
      </c>
      <c r="P65" s="194">
        <v>9.0619209536423495E-2</v>
      </c>
      <c r="Q65" s="189">
        <v>1.66713614637209</v>
      </c>
      <c r="R65" s="194">
        <v>5.6711970132739299E-2</v>
      </c>
      <c r="S65" s="189">
        <v>1.65263427303405</v>
      </c>
      <c r="T65" s="194">
        <v>5.3511292811049098E-2</v>
      </c>
      <c r="U65" s="189">
        <v>1.6064626578394401</v>
      </c>
      <c r="V65" s="194">
        <v>5.39953310634591E-2</v>
      </c>
      <c r="W65" s="189">
        <v>1.5715609953401899</v>
      </c>
      <c r="X65" s="194">
        <v>4.9385685757226599E-2</v>
      </c>
      <c r="Y65" s="189">
        <v>1.64206931224206</v>
      </c>
      <c r="Z65" s="194">
        <v>5.5291639529806598E-2</v>
      </c>
      <c r="AA65" s="189">
        <v>1.8323307951505201</v>
      </c>
      <c r="AB65" s="206">
        <v>6.3667574292617393E-2</v>
      </c>
    </row>
    <row r="66" spans="1:28" ht="13" customHeight="1" x14ac:dyDescent="0.2">
      <c r="A66" s="82" t="s">
        <v>391</v>
      </c>
      <c r="B66" s="110">
        <v>2</v>
      </c>
      <c r="C66" s="186">
        <v>1.7680728846926399</v>
      </c>
      <c r="D66" s="191">
        <v>0.69975435497898397</v>
      </c>
      <c r="E66" s="186">
        <v>1.7914840200528701</v>
      </c>
      <c r="F66" s="191">
        <v>0.70441665502654804</v>
      </c>
      <c r="G66" s="186">
        <v>2.1304941261795798</v>
      </c>
      <c r="H66" s="191">
        <v>1.05945569377574</v>
      </c>
      <c r="I66" s="186">
        <v>1.9664716959905799</v>
      </c>
      <c r="J66" s="191">
        <v>0.626395394757713</v>
      </c>
      <c r="K66" s="186">
        <v>1.9423733242380601</v>
      </c>
      <c r="L66" s="191">
        <v>0.72630703842468203</v>
      </c>
      <c r="M66" s="186">
        <v>2.7098540802978599</v>
      </c>
      <c r="N66" s="191">
        <v>1.0165722947459099</v>
      </c>
      <c r="O66" s="186">
        <v>2.8065702402296502</v>
      </c>
      <c r="P66" s="191">
        <v>0.81708287917158196</v>
      </c>
      <c r="Q66" s="186">
        <v>1.5353461315804799</v>
      </c>
      <c r="R66" s="191">
        <v>0.57210687663624904</v>
      </c>
      <c r="S66" s="186">
        <v>0.89926756656191997</v>
      </c>
      <c r="T66" s="191">
        <v>0.355978015599901</v>
      </c>
      <c r="U66" s="186">
        <v>2.9257464494663301</v>
      </c>
      <c r="V66" s="191">
        <v>1.24734296952579</v>
      </c>
      <c r="W66" s="186">
        <v>2.36484285539251</v>
      </c>
      <c r="X66" s="191">
        <v>0.71843439956375099</v>
      </c>
      <c r="Y66" s="186">
        <v>3.1945367175566299</v>
      </c>
      <c r="Z66" s="191">
        <v>1.2732055299367999</v>
      </c>
      <c r="AA66" s="186">
        <v>1.9080733225911399</v>
      </c>
      <c r="AB66" s="202">
        <v>0.69901983533780798</v>
      </c>
    </row>
    <row r="67" spans="1:28" ht="13" customHeight="1" x14ac:dyDescent="0.2">
      <c r="A67" s="82" t="s">
        <v>392</v>
      </c>
      <c r="B67" s="110">
        <v>2</v>
      </c>
      <c r="C67" s="186">
        <v>1.9294818803542599</v>
      </c>
      <c r="D67" s="191">
        <v>0.89747227159980103</v>
      </c>
      <c r="E67" s="186">
        <v>2.2044115786696401</v>
      </c>
      <c r="F67" s="191">
        <v>0.85609879335273598</v>
      </c>
      <c r="G67" s="186">
        <v>2.1304598338638199</v>
      </c>
      <c r="H67" s="191">
        <v>0.70971739812510004</v>
      </c>
      <c r="I67" s="186">
        <v>1.3169141883639299</v>
      </c>
      <c r="J67" s="191">
        <v>0.357434077779965</v>
      </c>
      <c r="K67" s="186">
        <v>1.0664744694528301</v>
      </c>
      <c r="L67" s="191">
        <v>0.406086733536137</v>
      </c>
      <c r="M67" s="186">
        <v>2.99135503874373</v>
      </c>
      <c r="N67" s="191">
        <v>0.99524004134161703</v>
      </c>
      <c r="O67" s="186">
        <v>1.48002140834846</v>
      </c>
      <c r="P67" s="191">
        <v>0.78070748119223599</v>
      </c>
      <c r="Q67" s="186">
        <v>2.0376200493191599</v>
      </c>
      <c r="R67" s="191">
        <v>0.72267058682100005</v>
      </c>
      <c r="S67" s="186">
        <v>1.4361665775608199</v>
      </c>
      <c r="T67" s="191">
        <v>0.56421475932653298</v>
      </c>
      <c r="U67" s="186">
        <v>1.9285045692718299</v>
      </c>
      <c r="V67" s="191">
        <v>0.64095073509570399</v>
      </c>
      <c r="W67" s="186">
        <v>1.52222320932654</v>
      </c>
      <c r="X67" s="191">
        <v>0.45338497031774</v>
      </c>
      <c r="Y67" s="186">
        <v>1.07724923538898</v>
      </c>
      <c r="Z67" s="191">
        <v>0.43145322628208999</v>
      </c>
      <c r="AA67" s="186">
        <v>1.23013989967346</v>
      </c>
      <c r="AB67" s="202">
        <v>0.48258635780027498</v>
      </c>
    </row>
    <row r="68" spans="1:28" ht="13" customHeight="1" x14ac:dyDescent="0.2">
      <c r="A68" s="82" t="s">
        <v>393</v>
      </c>
      <c r="B68" s="110">
        <v>2</v>
      </c>
      <c r="C68" s="186">
        <v>3.6597476733170198</v>
      </c>
      <c r="D68" s="191">
        <v>1.0101679463989901</v>
      </c>
      <c r="E68" s="186">
        <v>1.87798035870431</v>
      </c>
      <c r="F68" s="191">
        <v>0.58640630017989204</v>
      </c>
      <c r="G68" s="186">
        <v>2.6465126899895401</v>
      </c>
      <c r="H68" s="191">
        <v>0.74393667610696501</v>
      </c>
      <c r="I68" s="186">
        <v>2.0188151033371202</v>
      </c>
      <c r="J68" s="191">
        <v>0.562793087943531</v>
      </c>
      <c r="K68" s="186">
        <v>1.64181249473211</v>
      </c>
      <c r="L68" s="191">
        <v>0.52532896463271095</v>
      </c>
      <c r="M68" s="186">
        <v>1.6265413368431301</v>
      </c>
      <c r="N68" s="191">
        <v>0.42488241079078698</v>
      </c>
      <c r="O68" s="186">
        <v>1.36685916551354</v>
      </c>
      <c r="P68" s="191">
        <v>0.39066669071829702</v>
      </c>
      <c r="Q68" s="186">
        <v>1.4913722656232</v>
      </c>
      <c r="R68" s="191">
        <v>0.548924534946301</v>
      </c>
      <c r="S68" s="186">
        <v>2.1229460512493699</v>
      </c>
      <c r="T68" s="191">
        <v>0.83091235291152299</v>
      </c>
      <c r="U68" s="186">
        <v>1.2880727607209701</v>
      </c>
      <c r="V68" s="191">
        <v>0.414032918412853</v>
      </c>
      <c r="W68" s="186">
        <v>1.2875223837088301</v>
      </c>
      <c r="X68" s="191">
        <v>0.40617322079796903</v>
      </c>
      <c r="Y68" s="186">
        <v>1.8004451065314599</v>
      </c>
      <c r="Z68" s="191">
        <v>0.62127816215392895</v>
      </c>
      <c r="AA68" s="186">
        <v>1.6330670975895101</v>
      </c>
      <c r="AB68" s="202">
        <v>0.60044494236648405</v>
      </c>
    </row>
    <row r="69" spans="1:28" ht="13" customHeight="1" x14ac:dyDescent="0.2">
      <c r="A69" s="4" t="s">
        <v>394</v>
      </c>
      <c r="B69" s="118">
        <v>2</v>
      </c>
      <c r="C69" s="196">
        <v>1.2183754762922501</v>
      </c>
      <c r="D69" s="197">
        <v>0.331553413353736</v>
      </c>
      <c r="E69" s="196">
        <v>1.9710203458475699</v>
      </c>
      <c r="F69" s="197">
        <v>0.51509563534900105</v>
      </c>
      <c r="G69" s="196">
        <v>0.98467822399632698</v>
      </c>
      <c r="H69" s="197">
        <v>0.283100073095579</v>
      </c>
      <c r="I69" s="196">
        <v>2.1349303022327502</v>
      </c>
      <c r="J69" s="197">
        <v>0.57583045604940997</v>
      </c>
      <c r="K69" s="196">
        <v>2.3152743589078399</v>
      </c>
      <c r="L69" s="197">
        <v>0.56479982153620001</v>
      </c>
      <c r="M69" s="196">
        <v>2.63679921268632</v>
      </c>
      <c r="N69" s="197">
        <v>0.56592325738687099</v>
      </c>
      <c r="O69" s="196">
        <v>2.6167613993244498</v>
      </c>
      <c r="P69" s="197">
        <v>0.71026318808313904</v>
      </c>
      <c r="Q69" s="196">
        <v>2.1910758748152799</v>
      </c>
      <c r="R69" s="197">
        <v>0.68020997547735595</v>
      </c>
      <c r="S69" s="196">
        <v>1.79543958195854</v>
      </c>
      <c r="T69" s="197">
        <v>0.41538220001567799</v>
      </c>
      <c r="U69" s="196">
        <v>2.0451126347427402</v>
      </c>
      <c r="V69" s="197">
        <v>0.48038957494043499</v>
      </c>
      <c r="W69" s="196">
        <v>2.5114965662136801</v>
      </c>
      <c r="X69" s="197">
        <v>0.57741993368508904</v>
      </c>
      <c r="Y69" s="196">
        <v>2.0952670625202598</v>
      </c>
      <c r="Z69" s="197">
        <v>0.52032350961551899</v>
      </c>
      <c r="AA69" s="196">
        <v>2.68150490258712</v>
      </c>
      <c r="AB69" s="207">
        <v>0.55755379049112497</v>
      </c>
    </row>
    <row r="70" spans="1:28" ht="13" customHeight="1" x14ac:dyDescent="0.2">
      <c r="A70" s="82"/>
      <c r="B70" s="119"/>
      <c r="C70" s="186" t="s">
        <v>884</v>
      </c>
      <c r="D70" s="191" t="s">
        <v>885</v>
      </c>
      <c r="E70" s="186" t="s">
        <v>886</v>
      </c>
      <c r="F70" s="191" t="s">
        <v>887</v>
      </c>
      <c r="G70" s="186" t="s">
        <v>888</v>
      </c>
      <c r="H70" s="191" t="s">
        <v>889</v>
      </c>
      <c r="I70" s="186" t="s">
        <v>890</v>
      </c>
      <c r="J70" s="191" t="s">
        <v>891</v>
      </c>
      <c r="K70" s="186" t="s">
        <v>892</v>
      </c>
      <c r="L70" s="191" t="s">
        <v>893</v>
      </c>
      <c r="M70" s="186" t="s">
        <v>894</v>
      </c>
      <c r="N70" s="191" t="s">
        <v>895</v>
      </c>
      <c r="O70" s="186" t="s">
        <v>896</v>
      </c>
      <c r="P70" s="191" t="s">
        <v>897</v>
      </c>
      <c r="Q70" s="186" t="s">
        <v>898</v>
      </c>
      <c r="R70" s="191" t="s">
        <v>899</v>
      </c>
      <c r="S70" s="186" t="s">
        <v>900</v>
      </c>
      <c r="T70" s="191" t="s">
        <v>901</v>
      </c>
      <c r="U70" s="186" t="s">
        <v>902</v>
      </c>
      <c r="V70" s="191" t="s">
        <v>903</v>
      </c>
      <c r="W70" s="186" t="s">
        <v>904</v>
      </c>
      <c r="X70" s="191" t="s">
        <v>905</v>
      </c>
      <c r="Y70" s="186" t="s">
        <v>906</v>
      </c>
      <c r="Z70" s="191" t="s">
        <v>907</v>
      </c>
      <c r="AA70" s="186" t="s">
        <v>908</v>
      </c>
      <c r="AB70" s="202" t="s">
        <v>909</v>
      </c>
    </row>
    <row r="71" spans="1:28" ht="13" customHeight="1" x14ac:dyDescent="0.2">
      <c r="A71" s="82" t="s">
        <v>350</v>
      </c>
      <c r="B71" s="119">
        <v>1</v>
      </c>
      <c r="C71" s="186">
        <v>1.7870557254969399</v>
      </c>
      <c r="D71" s="191">
        <v>0.36727595530791901</v>
      </c>
      <c r="E71" s="186">
        <v>1.53425301441831</v>
      </c>
      <c r="F71" s="191">
        <v>0.30673699816758199</v>
      </c>
      <c r="G71" s="186">
        <v>1.81110058222097</v>
      </c>
      <c r="H71" s="191">
        <v>0.35447747138517299</v>
      </c>
      <c r="I71" s="186">
        <v>1.6423501127286799</v>
      </c>
      <c r="J71" s="191">
        <v>0.33208224912275203</v>
      </c>
      <c r="K71" s="186">
        <v>2.1231242912624002</v>
      </c>
      <c r="L71" s="191">
        <v>0.378460784276059</v>
      </c>
      <c r="M71" s="186">
        <v>2.03015064517189</v>
      </c>
      <c r="N71" s="191">
        <v>0.39535868705643801</v>
      </c>
      <c r="O71" s="186">
        <v>2.1019766987670399</v>
      </c>
      <c r="P71" s="191">
        <v>0.43239072004639201</v>
      </c>
      <c r="Q71" s="186">
        <v>1.35655899922356</v>
      </c>
      <c r="R71" s="191">
        <v>0.25489264767908898</v>
      </c>
      <c r="S71" s="186">
        <v>2.3726896019966301</v>
      </c>
      <c r="T71" s="191">
        <v>0.45987606087084498</v>
      </c>
      <c r="U71" s="186">
        <v>1.898278077829</v>
      </c>
      <c r="V71" s="191">
        <v>0.37666181425304601</v>
      </c>
      <c r="W71" s="186">
        <v>2.2860334866226002</v>
      </c>
      <c r="X71" s="191">
        <v>0.48131129269514999</v>
      </c>
      <c r="Y71" s="186">
        <v>1.6884099703333399</v>
      </c>
      <c r="Z71" s="191">
        <v>0.33002396587070998</v>
      </c>
      <c r="AA71" s="186">
        <v>1.63900320918253</v>
      </c>
      <c r="AB71" s="202">
        <v>0.34493348358694598</v>
      </c>
    </row>
    <row r="72" spans="1:28" ht="13" customHeight="1" x14ac:dyDescent="0.2">
      <c r="A72" s="82" t="s">
        <v>352</v>
      </c>
      <c r="B72" s="119">
        <v>1</v>
      </c>
      <c r="C72" s="186">
        <v>1.7780331536201099</v>
      </c>
      <c r="D72" s="191">
        <v>0.28539736298615997</v>
      </c>
      <c r="E72" s="186">
        <v>2.7808683500705902</v>
      </c>
      <c r="F72" s="191">
        <v>0.48917562794334102</v>
      </c>
      <c r="G72" s="186">
        <v>1.5538222222898299</v>
      </c>
      <c r="H72" s="191">
        <v>0.27241592761181399</v>
      </c>
      <c r="I72" s="186">
        <v>1.1645973024498499</v>
      </c>
      <c r="J72" s="191">
        <v>0.16948176415813401</v>
      </c>
      <c r="K72" s="186">
        <v>1.8585779649524701</v>
      </c>
      <c r="L72" s="191">
        <v>0.29951864313453203</v>
      </c>
      <c r="M72" s="186">
        <v>1.8585312343884</v>
      </c>
      <c r="N72" s="191">
        <v>0.34909998474899201</v>
      </c>
      <c r="O72" s="186">
        <v>1.62495276320004</v>
      </c>
      <c r="P72" s="191">
        <v>0.33053602329073101</v>
      </c>
      <c r="Q72" s="186">
        <v>1.7985432617363399</v>
      </c>
      <c r="R72" s="191">
        <v>0.29665335129808601</v>
      </c>
      <c r="S72" s="186">
        <v>1.8209892326139001</v>
      </c>
      <c r="T72" s="191">
        <v>0.33900119618303398</v>
      </c>
      <c r="U72" s="186">
        <v>1.5610427999187599</v>
      </c>
      <c r="V72" s="191">
        <v>0.28999842697426498</v>
      </c>
      <c r="W72" s="186">
        <v>1.7901948959673999</v>
      </c>
      <c r="X72" s="191">
        <v>0.36988061284660401</v>
      </c>
      <c r="Y72" s="186">
        <v>1.5266810523449299</v>
      </c>
      <c r="Z72" s="191">
        <v>0.30026024074946001</v>
      </c>
      <c r="AA72" s="186">
        <v>1.94641257099359</v>
      </c>
      <c r="AB72" s="202">
        <v>0.35729120283207699</v>
      </c>
    </row>
    <row r="73" spans="1:28" ht="13" customHeight="1" x14ac:dyDescent="0.2">
      <c r="A73" s="111" t="s">
        <v>354</v>
      </c>
      <c r="B73" s="119">
        <v>1</v>
      </c>
      <c r="C73" s="186">
        <v>2.0361711546172598</v>
      </c>
      <c r="D73" s="191">
        <v>0.52037928571518299</v>
      </c>
      <c r="E73" s="186">
        <v>2.4175640283948101</v>
      </c>
      <c r="F73" s="191">
        <v>0.51345527223337295</v>
      </c>
      <c r="G73" s="186">
        <v>1.52607066641292</v>
      </c>
      <c r="H73" s="191">
        <v>0.38364058563474701</v>
      </c>
      <c r="I73" s="186">
        <v>1.42642807322292</v>
      </c>
      <c r="J73" s="191">
        <v>0.29798357204548998</v>
      </c>
      <c r="K73" s="186">
        <v>2.3630016594515602</v>
      </c>
      <c r="L73" s="191">
        <v>0.60682886547065495</v>
      </c>
      <c r="M73" s="186">
        <v>2.9058758888835099</v>
      </c>
      <c r="N73" s="191">
        <v>0.66489446835118504</v>
      </c>
      <c r="O73" s="186">
        <v>1.71744843145176</v>
      </c>
      <c r="P73" s="191">
        <v>0.59705792451845696</v>
      </c>
      <c r="Q73" s="186">
        <v>2.23431100090257</v>
      </c>
      <c r="R73" s="191">
        <v>0.50745097334010303</v>
      </c>
      <c r="S73" s="186">
        <v>2.3420408433273501</v>
      </c>
      <c r="T73" s="191">
        <v>0.53631082174302502</v>
      </c>
      <c r="U73" s="186">
        <v>2.0896757985968599</v>
      </c>
      <c r="V73" s="191">
        <v>0.49296188058215701</v>
      </c>
      <c r="W73" s="186">
        <v>2.6300242333275099</v>
      </c>
      <c r="X73" s="191">
        <v>0.63533743804664999</v>
      </c>
      <c r="Y73" s="186">
        <v>1.7205606773648101</v>
      </c>
      <c r="Z73" s="191">
        <v>0.42669278652204501</v>
      </c>
      <c r="AA73" s="186">
        <v>2.2798486789536798</v>
      </c>
      <c r="AB73" s="202">
        <v>0.49603542781633198</v>
      </c>
    </row>
    <row r="74" spans="1:28" ht="13" customHeight="1" x14ac:dyDescent="0.2">
      <c r="A74" s="82" t="s">
        <v>355</v>
      </c>
      <c r="B74" s="119">
        <v>1</v>
      </c>
      <c r="C74" s="186">
        <v>1.3896732606689499</v>
      </c>
      <c r="D74" s="191">
        <v>0.40129683257961002</v>
      </c>
      <c r="E74" s="186">
        <v>1.61339336088777</v>
      </c>
      <c r="F74" s="191">
        <v>0.38252029125710002</v>
      </c>
      <c r="G74" s="186">
        <v>1.44514208733512</v>
      </c>
      <c r="H74" s="191">
        <v>0.36832229755516299</v>
      </c>
      <c r="I74" s="186">
        <v>1.05166805291049</v>
      </c>
      <c r="J74" s="191">
        <v>0.27169013440125001</v>
      </c>
      <c r="K74" s="186">
        <v>1.2534994726336299</v>
      </c>
      <c r="L74" s="191">
        <v>0.34096418203146101</v>
      </c>
      <c r="M74" s="186">
        <v>1.8467613268963401</v>
      </c>
      <c r="N74" s="191">
        <v>0.57300593797465305</v>
      </c>
      <c r="O74" s="186">
        <v>1.23299248963079</v>
      </c>
      <c r="P74" s="191">
        <v>0.29563225328836701</v>
      </c>
      <c r="Q74" s="186">
        <v>0.784306528580062</v>
      </c>
      <c r="R74" s="191">
        <v>0.19108444117801701</v>
      </c>
      <c r="S74" s="186">
        <v>1.0787975101056599</v>
      </c>
      <c r="T74" s="191">
        <v>0.27472645708943799</v>
      </c>
      <c r="U74" s="186">
        <v>1.28125805523295</v>
      </c>
      <c r="V74" s="191">
        <v>0.32875182081718102</v>
      </c>
      <c r="W74" s="186">
        <v>1.10598728753093</v>
      </c>
      <c r="X74" s="191">
        <v>0.33683680680080702</v>
      </c>
      <c r="Y74" s="186">
        <v>1.3221441663536999</v>
      </c>
      <c r="Z74" s="191">
        <v>0.40453342104393603</v>
      </c>
      <c r="AA74" s="186">
        <v>2.7953382826458602</v>
      </c>
      <c r="AB74" s="202">
        <v>0.96039806830073604</v>
      </c>
    </row>
    <row r="75" spans="1:28" ht="13" customHeight="1" x14ac:dyDescent="0.2">
      <c r="A75" s="82" t="s">
        <v>365</v>
      </c>
      <c r="B75" s="119">
        <v>1</v>
      </c>
      <c r="C75" s="186">
        <v>1.64872178382992</v>
      </c>
      <c r="D75" s="191">
        <v>0.41528467661638002</v>
      </c>
      <c r="E75" s="186">
        <v>2.15464795155936</v>
      </c>
      <c r="F75" s="191">
        <v>0.67287059758201395</v>
      </c>
      <c r="G75" s="186">
        <v>1.55536117699333</v>
      </c>
      <c r="H75" s="191">
        <v>0.37144404184451602</v>
      </c>
      <c r="I75" s="186">
        <v>1.3213138294392699</v>
      </c>
      <c r="J75" s="191">
        <v>0.33329268308550403</v>
      </c>
      <c r="K75" s="186">
        <v>1.7013715291446501</v>
      </c>
      <c r="L75" s="191">
        <v>0.42472502164498399</v>
      </c>
      <c r="M75" s="186">
        <v>1.84263419372403</v>
      </c>
      <c r="N75" s="191">
        <v>0.49717268029448503</v>
      </c>
      <c r="O75" s="186">
        <v>1.7551433905559499</v>
      </c>
      <c r="P75" s="191">
        <v>0.577788754834892</v>
      </c>
      <c r="Q75" s="186">
        <v>1.3330703964167401</v>
      </c>
      <c r="R75" s="191">
        <v>0.30122538319456299</v>
      </c>
      <c r="S75" s="186">
        <v>2.0883079335638599</v>
      </c>
      <c r="T75" s="191">
        <v>0.55996242556411902</v>
      </c>
      <c r="U75" s="186">
        <v>1.8233511225639101</v>
      </c>
      <c r="V75" s="191">
        <v>0.51291581284803101</v>
      </c>
      <c r="W75" s="186">
        <v>1.57427333943708</v>
      </c>
      <c r="X75" s="191">
        <v>0.37231042099602202</v>
      </c>
      <c r="Y75" s="186">
        <v>1.3367983882775101</v>
      </c>
      <c r="Z75" s="191">
        <v>0.33662108761297099</v>
      </c>
      <c r="AA75" s="186">
        <v>1.6537916271228701</v>
      </c>
      <c r="AB75" s="202">
        <v>0.448627292307331</v>
      </c>
    </row>
    <row r="76" spans="1:28" ht="13" customHeight="1" x14ac:dyDescent="0.2">
      <c r="A76" s="82" t="s">
        <v>370</v>
      </c>
      <c r="B76" s="119">
        <v>1</v>
      </c>
      <c r="C76" s="186">
        <v>2.3153652895613002</v>
      </c>
      <c r="D76" s="191">
        <v>0.61378342669638097</v>
      </c>
      <c r="E76" s="186">
        <v>1.64816953602354</v>
      </c>
      <c r="F76" s="191">
        <v>0.37573640573532002</v>
      </c>
      <c r="G76" s="186">
        <v>1.4662957212365699</v>
      </c>
      <c r="H76" s="191">
        <v>0.333892429666302</v>
      </c>
      <c r="I76" s="186">
        <v>1.2608485688790401</v>
      </c>
      <c r="J76" s="191">
        <v>0.28575500043906299</v>
      </c>
      <c r="K76" s="186">
        <v>2.1311536221282301</v>
      </c>
      <c r="L76" s="191">
        <v>0.48619619051035401</v>
      </c>
      <c r="M76" s="186">
        <v>2.6324989414053399</v>
      </c>
      <c r="N76" s="191">
        <v>0.52802809429822095</v>
      </c>
      <c r="O76" s="186">
        <v>2.1188270168580998</v>
      </c>
      <c r="P76" s="191">
        <v>0.53733419866514098</v>
      </c>
      <c r="Q76" s="186">
        <v>1.2645570037537099</v>
      </c>
      <c r="R76" s="191">
        <v>0.28332985083001699</v>
      </c>
      <c r="S76" s="186">
        <v>1.7741946509689801</v>
      </c>
      <c r="T76" s="191">
        <v>0.43103901298633301</v>
      </c>
      <c r="U76" s="186">
        <v>1.51402049902911</v>
      </c>
      <c r="V76" s="191">
        <v>0.34831327338846102</v>
      </c>
      <c r="W76" s="186">
        <v>2.12412217518927</v>
      </c>
      <c r="X76" s="191">
        <v>0.47845821590878601</v>
      </c>
      <c r="Y76" s="186">
        <v>1.8527604866855201</v>
      </c>
      <c r="Z76" s="191">
        <v>0.45994598265046199</v>
      </c>
      <c r="AA76" s="186">
        <v>1.4089496401330901</v>
      </c>
      <c r="AB76" s="202">
        <v>0.32426222551435402</v>
      </c>
    </row>
    <row r="77" spans="1:28" ht="13" customHeight="1" x14ac:dyDescent="0.2">
      <c r="A77" s="82" t="s">
        <v>372</v>
      </c>
      <c r="B77" s="119">
        <v>1</v>
      </c>
      <c r="C77" s="186">
        <v>1.2225002140257299</v>
      </c>
      <c r="D77" s="191">
        <v>0.53383705482036803</v>
      </c>
      <c r="E77" s="186">
        <v>0.93015006855799898</v>
      </c>
      <c r="F77" s="191">
        <v>0.37447916758470501</v>
      </c>
      <c r="G77" s="186">
        <v>1.6708648557038099</v>
      </c>
      <c r="H77" s="191">
        <v>0.66607831807641305</v>
      </c>
      <c r="I77" s="186">
        <v>0.836982764411628</v>
      </c>
      <c r="J77" s="191">
        <v>0.267398183764884</v>
      </c>
      <c r="K77" s="186">
        <v>0.71110227681702098</v>
      </c>
      <c r="L77" s="191">
        <v>0.23835530393905099</v>
      </c>
      <c r="M77" s="186">
        <v>0.86832118357003296</v>
      </c>
      <c r="N77" s="191">
        <v>0.293464183240782</v>
      </c>
      <c r="O77" s="186">
        <v>1.2987454946136301</v>
      </c>
      <c r="P77" s="191">
        <v>0.44349006259570301</v>
      </c>
      <c r="Q77" s="186">
        <v>0.99244265300938095</v>
      </c>
      <c r="R77" s="191">
        <v>0.34489210338071802</v>
      </c>
      <c r="S77" s="186">
        <v>1.0170584218682199</v>
      </c>
      <c r="T77" s="191">
        <v>0.33621767550190101</v>
      </c>
      <c r="U77" s="186">
        <v>0.81459809556149398</v>
      </c>
      <c r="V77" s="191">
        <v>0.2964982799693</v>
      </c>
      <c r="W77" s="186">
        <v>1.3033645549011501</v>
      </c>
      <c r="X77" s="191">
        <v>0.352640151519095</v>
      </c>
      <c r="Y77" s="186">
        <v>1.2848042972317499</v>
      </c>
      <c r="Z77" s="191">
        <v>0.36777534948852098</v>
      </c>
      <c r="AA77" s="186">
        <v>1.1959332874680699</v>
      </c>
      <c r="AB77" s="202">
        <v>0.36666280057994599</v>
      </c>
    </row>
    <row r="78" spans="1:28" ht="13" customHeight="1" x14ac:dyDescent="0.2">
      <c r="A78" s="82" t="s">
        <v>428</v>
      </c>
      <c r="B78" s="119">
        <v>1</v>
      </c>
      <c r="C78" s="186">
        <v>1.50382717697423</v>
      </c>
      <c r="D78" s="191">
        <v>0.48736846462574801</v>
      </c>
      <c r="E78" s="186">
        <v>1.5668754138585901</v>
      </c>
      <c r="F78" s="191">
        <v>0.40435603305217299</v>
      </c>
      <c r="G78" s="186">
        <v>1.98216352117746</v>
      </c>
      <c r="H78" s="191">
        <v>0.77274020505962104</v>
      </c>
      <c r="I78" s="186">
        <v>0.88455349858926802</v>
      </c>
      <c r="J78" s="191">
        <v>0.225574683350208</v>
      </c>
      <c r="K78" s="186">
        <v>1.59177741238821</v>
      </c>
      <c r="L78" s="191">
        <v>0.49694380588910497</v>
      </c>
      <c r="M78" s="186">
        <v>1.76882563686881</v>
      </c>
      <c r="N78" s="191">
        <v>0.52510937421781501</v>
      </c>
      <c r="O78" s="186">
        <v>1.5020358535912901</v>
      </c>
      <c r="P78" s="191">
        <v>0.53700976012603396</v>
      </c>
      <c r="Q78" s="186">
        <v>1.69123941192863</v>
      </c>
      <c r="R78" s="191">
        <v>0.60178715065093902</v>
      </c>
      <c r="S78" s="186">
        <v>1.27368135272884</v>
      </c>
      <c r="T78" s="191">
        <v>0.31135669872972199</v>
      </c>
      <c r="U78" s="186">
        <v>1.34010369150102</v>
      </c>
      <c r="V78" s="191">
        <v>0.25137431545426803</v>
      </c>
      <c r="W78" s="186">
        <v>1.02968287193113</v>
      </c>
      <c r="X78" s="191">
        <v>0.22791418187993501</v>
      </c>
      <c r="Y78" s="186">
        <v>1.6959326927897</v>
      </c>
      <c r="Z78" s="191">
        <v>0.457264354191732</v>
      </c>
      <c r="AA78" s="186">
        <v>1.1451202034916499</v>
      </c>
      <c r="AB78" s="202">
        <v>0.30893268343901298</v>
      </c>
    </row>
    <row r="79" spans="1:28" ht="13" customHeight="1" x14ac:dyDescent="0.2">
      <c r="A79" s="82" t="s">
        <v>378</v>
      </c>
      <c r="B79" s="119">
        <v>1</v>
      </c>
      <c r="C79" s="186">
        <v>1.7087164285576399</v>
      </c>
      <c r="D79" s="191">
        <v>0.44200227912493201</v>
      </c>
      <c r="E79" s="186">
        <v>1.6581912672235</v>
      </c>
      <c r="F79" s="191">
        <v>0.43259875150425198</v>
      </c>
      <c r="G79" s="186">
        <v>1.77593933175616</v>
      </c>
      <c r="H79" s="191">
        <v>0.458053607956039</v>
      </c>
      <c r="I79" s="186">
        <v>1.1794430053068301</v>
      </c>
      <c r="J79" s="191">
        <v>0.30646265827101499</v>
      </c>
      <c r="K79" s="186">
        <v>1.4277395396657</v>
      </c>
      <c r="L79" s="191">
        <v>0.43914948864984799</v>
      </c>
      <c r="M79" s="186">
        <v>1.26519259792253</v>
      </c>
      <c r="N79" s="191">
        <v>0.294515124362835</v>
      </c>
      <c r="O79" s="186">
        <v>1.09035691477392</v>
      </c>
      <c r="P79" s="191">
        <v>0.48686318325302302</v>
      </c>
      <c r="Q79" s="186">
        <v>1.1290397955674401</v>
      </c>
      <c r="R79" s="191">
        <v>0.31614455721591</v>
      </c>
      <c r="S79" s="186">
        <v>1.0111180571503</v>
      </c>
      <c r="T79" s="191">
        <v>0.238845365166764</v>
      </c>
      <c r="U79" s="186">
        <v>1.1532381688451701</v>
      </c>
      <c r="V79" s="191">
        <v>0.25250038245059298</v>
      </c>
      <c r="W79" s="186">
        <v>1.05382641135915</v>
      </c>
      <c r="X79" s="191">
        <v>0.240012684610966</v>
      </c>
      <c r="Y79" s="186">
        <v>1.29612756699286</v>
      </c>
      <c r="Z79" s="191">
        <v>0.305894451003211</v>
      </c>
      <c r="AA79" s="186">
        <v>1.2380316821203801</v>
      </c>
      <c r="AB79" s="202">
        <v>0.294137201185179</v>
      </c>
    </row>
    <row r="80" spans="1:28" ht="13" customHeight="1" x14ac:dyDescent="0.2">
      <c r="A80" s="82" t="s">
        <v>382</v>
      </c>
      <c r="B80" s="119">
        <v>1</v>
      </c>
      <c r="C80" s="186">
        <v>2.0886214603036</v>
      </c>
      <c r="D80" s="191">
        <v>0.30009209873840897</v>
      </c>
      <c r="E80" s="186">
        <v>2.3852454528271498</v>
      </c>
      <c r="F80" s="191">
        <v>0.39193571262496502</v>
      </c>
      <c r="G80" s="186">
        <v>2.04814902837599</v>
      </c>
      <c r="H80" s="191">
        <v>0.31008504075938198</v>
      </c>
      <c r="I80" s="186">
        <v>1.89823117620077</v>
      </c>
      <c r="J80" s="191">
        <v>0.29010511702663699</v>
      </c>
      <c r="K80" s="186">
        <v>1.60794693290027</v>
      </c>
      <c r="L80" s="191">
        <v>0.23200562099162</v>
      </c>
      <c r="M80" s="186">
        <v>1.43968563858906</v>
      </c>
      <c r="N80" s="191">
        <v>0.24612979600815499</v>
      </c>
      <c r="O80" s="186">
        <v>2.2976169124284498</v>
      </c>
      <c r="P80" s="191">
        <v>0.50449066725481195</v>
      </c>
      <c r="Q80" s="186">
        <v>1.92015866034729</v>
      </c>
      <c r="R80" s="191">
        <v>0.30976815915198702</v>
      </c>
      <c r="S80" s="186">
        <v>1.9197172795950199</v>
      </c>
      <c r="T80" s="191">
        <v>0.33937607407199999</v>
      </c>
      <c r="U80" s="186">
        <v>1.7487712036330201</v>
      </c>
      <c r="V80" s="191">
        <v>0.29374347733206202</v>
      </c>
      <c r="W80" s="186">
        <v>1.37335850086447</v>
      </c>
      <c r="X80" s="191">
        <v>0.230360563227233</v>
      </c>
      <c r="Y80" s="186">
        <v>1.45716900370004</v>
      </c>
      <c r="Z80" s="191">
        <v>0.19380437412071599</v>
      </c>
      <c r="AA80" s="186">
        <v>2.1092409420903002</v>
      </c>
      <c r="AB80" s="202">
        <v>0.37729178440588201</v>
      </c>
    </row>
    <row r="81" spans="1:28" ht="13" customHeight="1" x14ac:dyDescent="0.2">
      <c r="A81" s="82" t="s">
        <v>384</v>
      </c>
      <c r="B81" s="119">
        <v>1</v>
      </c>
      <c r="C81" s="186">
        <v>1.7331968241454001</v>
      </c>
      <c r="D81" s="191">
        <v>0.47653257780566799</v>
      </c>
      <c r="E81" s="186">
        <v>2.6158703565964898</v>
      </c>
      <c r="F81" s="191">
        <v>0.63319879991447703</v>
      </c>
      <c r="G81" s="186">
        <v>1.2111102318417699</v>
      </c>
      <c r="H81" s="191">
        <v>0.29217770240926999</v>
      </c>
      <c r="I81" s="186">
        <v>1.0069290591923299</v>
      </c>
      <c r="J81" s="191">
        <v>0.230434061044791</v>
      </c>
      <c r="K81" s="186">
        <v>1.40231866439151</v>
      </c>
      <c r="L81" s="191">
        <v>0.32566247695797801</v>
      </c>
      <c r="M81" s="186">
        <v>1.71942861919292</v>
      </c>
      <c r="N81" s="191">
        <v>0.43237768068556798</v>
      </c>
      <c r="O81" s="186">
        <v>2.9306976928137498</v>
      </c>
      <c r="P81" s="191">
        <v>1.06547052570069</v>
      </c>
      <c r="Q81" s="186">
        <v>1.44751283900728</v>
      </c>
      <c r="R81" s="191">
        <v>0.41823078784357998</v>
      </c>
      <c r="S81" s="186">
        <v>1.4788945674540701</v>
      </c>
      <c r="T81" s="191">
        <v>0.37722590289959901</v>
      </c>
      <c r="U81" s="186">
        <v>1.6016983846908399</v>
      </c>
      <c r="V81" s="191">
        <v>0.37938623635170998</v>
      </c>
      <c r="W81" s="186">
        <v>1.8582419580677501</v>
      </c>
      <c r="X81" s="191">
        <v>0.46912644255553099</v>
      </c>
      <c r="Y81" s="186">
        <v>1.31047280580708</v>
      </c>
      <c r="Z81" s="191">
        <v>0.40374314842751402</v>
      </c>
      <c r="AA81" s="186">
        <v>2.48554790557667</v>
      </c>
      <c r="AB81" s="202">
        <v>0.67291448518889296</v>
      </c>
    </row>
    <row r="82" spans="1:28" ht="13" customHeight="1" x14ac:dyDescent="0.2">
      <c r="A82" s="82" t="s">
        <v>386</v>
      </c>
      <c r="B82" s="119">
        <v>1</v>
      </c>
      <c r="C82" s="186">
        <v>1.4102573421614899</v>
      </c>
      <c r="D82" s="191">
        <v>0.356266471733235</v>
      </c>
      <c r="E82" s="186">
        <v>1.4004875404841799</v>
      </c>
      <c r="F82" s="191">
        <v>0.31063731284924501</v>
      </c>
      <c r="G82" s="186">
        <v>1.53969477402168</v>
      </c>
      <c r="H82" s="191">
        <v>0.45191151016641501</v>
      </c>
      <c r="I82" s="186">
        <v>1.0502438634648199</v>
      </c>
      <c r="J82" s="191">
        <v>0.233207887430018</v>
      </c>
      <c r="K82" s="186">
        <v>1.2704135082905901</v>
      </c>
      <c r="L82" s="191">
        <v>0.28366119261036299</v>
      </c>
      <c r="M82" s="186">
        <v>1.94518482263853</v>
      </c>
      <c r="N82" s="191">
        <v>0.38632305656889299</v>
      </c>
      <c r="O82" s="186">
        <v>1.80459548303545</v>
      </c>
      <c r="P82" s="191">
        <v>0.83750240073707305</v>
      </c>
      <c r="Q82" s="186">
        <v>1.45204000953797</v>
      </c>
      <c r="R82" s="191">
        <v>0.43048696010974002</v>
      </c>
      <c r="S82" s="186">
        <v>1.3281192170648199</v>
      </c>
      <c r="T82" s="191">
        <v>0.28299822642560202</v>
      </c>
      <c r="U82" s="186">
        <v>0.98081114242050604</v>
      </c>
      <c r="V82" s="191">
        <v>0.20765923064464201</v>
      </c>
      <c r="W82" s="186">
        <v>1.21226786741531</v>
      </c>
      <c r="X82" s="191">
        <v>0.30273837035179402</v>
      </c>
      <c r="Y82" s="186">
        <v>1.3749466750425401</v>
      </c>
      <c r="Z82" s="191">
        <v>0.35223163739736701</v>
      </c>
      <c r="AA82" s="186">
        <v>1.61794611749068</v>
      </c>
      <c r="AB82" s="202">
        <v>0.331214162520233</v>
      </c>
    </row>
    <row r="83" spans="1:28" ht="13" customHeight="1" x14ac:dyDescent="0.2">
      <c r="A83" s="82" t="s">
        <v>387</v>
      </c>
      <c r="B83" s="119">
        <v>1</v>
      </c>
      <c r="C83" s="186">
        <v>1.9673078034945899</v>
      </c>
      <c r="D83" s="191">
        <v>0.373334129296856</v>
      </c>
      <c r="E83" s="186">
        <v>2.1883362193745302</v>
      </c>
      <c r="F83" s="191">
        <v>0.41308374736199099</v>
      </c>
      <c r="G83" s="186">
        <v>1.9796296648995</v>
      </c>
      <c r="H83" s="191">
        <v>0.39893000901269599</v>
      </c>
      <c r="I83" s="186">
        <v>3.5229304470785499</v>
      </c>
      <c r="J83" s="191">
        <v>0.65914838996344105</v>
      </c>
      <c r="K83" s="186">
        <v>1.8176665867355399</v>
      </c>
      <c r="L83" s="191">
        <v>0.319131717320908</v>
      </c>
      <c r="M83" s="186">
        <v>1.8219223712672901</v>
      </c>
      <c r="N83" s="191">
        <v>0.297027290645135</v>
      </c>
      <c r="O83" s="186">
        <v>2.7842973287232802</v>
      </c>
      <c r="P83" s="191">
        <v>0.90710049019927597</v>
      </c>
      <c r="Q83" s="186">
        <v>1.7778551435604399</v>
      </c>
      <c r="R83" s="191">
        <v>0.35084406583688699</v>
      </c>
      <c r="S83" s="186">
        <v>1.9558337096726099</v>
      </c>
      <c r="T83" s="191">
        <v>0.42837281887090001</v>
      </c>
      <c r="U83" s="186">
        <v>1.81777433341532</v>
      </c>
      <c r="V83" s="191">
        <v>0.3813718708835</v>
      </c>
      <c r="W83" s="186">
        <v>1.75180369179824</v>
      </c>
      <c r="X83" s="191">
        <v>0.34417684816285798</v>
      </c>
      <c r="Y83" s="186">
        <v>1.3070015644841</v>
      </c>
      <c r="Z83" s="191">
        <v>0.25334669708697999</v>
      </c>
      <c r="AA83" s="186">
        <v>1.66976813855819</v>
      </c>
      <c r="AB83" s="202">
        <v>0.34995922187171702</v>
      </c>
    </row>
    <row r="84" spans="1:28" ht="13" customHeight="1" x14ac:dyDescent="0.2">
      <c r="A84" s="5" t="s">
        <v>436</v>
      </c>
      <c r="B84" s="120">
        <v>1</v>
      </c>
      <c r="C84" s="190">
        <v>1.71277303856999</v>
      </c>
      <c r="D84" s="195">
        <v>0.124384391328347</v>
      </c>
      <c r="E84" s="190">
        <v>1.8730407109901701</v>
      </c>
      <c r="F84" s="195">
        <v>0.12872783022890899</v>
      </c>
      <c r="G84" s="190">
        <v>1.66993943315435</v>
      </c>
      <c r="H84" s="195">
        <v>0.12857313705822801</v>
      </c>
      <c r="I84" s="190">
        <v>1.4016743067209601</v>
      </c>
      <c r="J84" s="195">
        <v>9.3094433540598098E-2</v>
      </c>
      <c r="K84" s="190">
        <v>1.57472431677585</v>
      </c>
      <c r="L84" s="195">
        <v>0.105566878772376</v>
      </c>
      <c r="M84" s="190">
        <v>1.75326143430293</v>
      </c>
      <c r="N84" s="195">
        <v>0.119783100534715</v>
      </c>
      <c r="O84" s="190">
        <v>1.8785198365826401</v>
      </c>
      <c r="P84" s="195">
        <v>0.179549216312058</v>
      </c>
      <c r="Q84" s="190">
        <v>1.41227705855574</v>
      </c>
      <c r="R84" s="195">
        <v>0.10276824238547599</v>
      </c>
      <c r="S84" s="190">
        <v>1.59328346123191</v>
      </c>
      <c r="T84" s="195">
        <v>0.108311990672144</v>
      </c>
      <c r="U84" s="190">
        <v>1.4612454645534301</v>
      </c>
      <c r="V84" s="195">
        <v>9.6899807345461206E-2</v>
      </c>
      <c r="W84" s="190">
        <v>1.5385964200903699</v>
      </c>
      <c r="X84" s="195">
        <v>0.104304190819236</v>
      </c>
      <c r="Y84" s="190">
        <v>1.45443738917026</v>
      </c>
      <c r="Z84" s="195">
        <v>0.102548245273425</v>
      </c>
      <c r="AA84" s="190">
        <v>1.7420903005728201</v>
      </c>
      <c r="AB84" s="203">
        <v>0.134864849487938</v>
      </c>
    </row>
    <row r="85" spans="1:28" ht="13" customHeight="1" x14ac:dyDescent="0.2">
      <c r="A85" s="82" t="s">
        <v>93</v>
      </c>
      <c r="B85" s="119">
        <v>1</v>
      </c>
      <c r="C85" s="186">
        <v>1.4879094283077801</v>
      </c>
      <c r="D85" s="191">
        <v>0.38561876390087402</v>
      </c>
      <c r="E85" s="186">
        <v>2.9143162051159499</v>
      </c>
      <c r="F85" s="191">
        <v>0.841301855792152</v>
      </c>
      <c r="G85" s="186">
        <v>1.61124680499609</v>
      </c>
      <c r="H85" s="191">
        <v>0.39074362459159401</v>
      </c>
      <c r="I85" s="186">
        <v>1.08263391203682</v>
      </c>
      <c r="J85" s="191">
        <v>0.22599960403133401</v>
      </c>
      <c r="K85" s="186">
        <v>1.60228464001992</v>
      </c>
      <c r="L85" s="191">
        <v>0.36514364295302398</v>
      </c>
      <c r="M85" s="186">
        <v>1.36834521337421</v>
      </c>
      <c r="N85" s="191">
        <v>0.36193853509780499</v>
      </c>
      <c r="O85" s="186">
        <v>1.69752208367556</v>
      </c>
      <c r="P85" s="191">
        <v>0.46838613064668</v>
      </c>
      <c r="Q85" s="186">
        <v>1.6305796300014901</v>
      </c>
      <c r="R85" s="191">
        <v>0.40493452712764</v>
      </c>
      <c r="S85" s="186">
        <v>1.5726093783705</v>
      </c>
      <c r="T85" s="191">
        <v>0.41060592421237702</v>
      </c>
      <c r="U85" s="186">
        <v>1.3001721688111301</v>
      </c>
      <c r="V85" s="191">
        <v>0.36736410735516201</v>
      </c>
      <c r="W85" s="186">
        <v>1.4129414282441199</v>
      </c>
      <c r="X85" s="191">
        <v>0.42197074499643</v>
      </c>
      <c r="Y85" s="186">
        <v>1.31188112631895</v>
      </c>
      <c r="Z85" s="191">
        <v>0.34957379630894703</v>
      </c>
      <c r="AA85" s="186">
        <v>1.80995419931346</v>
      </c>
      <c r="AB85" s="202">
        <v>0.50081977303242298</v>
      </c>
    </row>
    <row r="86" spans="1:28" ht="13" customHeight="1" x14ac:dyDescent="0.2">
      <c r="A86" s="82" t="s">
        <v>392</v>
      </c>
      <c r="B86" s="119">
        <v>1</v>
      </c>
      <c r="C86" s="186">
        <v>1.5013612403418399</v>
      </c>
      <c r="D86" s="191">
        <v>0.46817480950785301</v>
      </c>
      <c r="E86" s="186">
        <v>0.75975393535498703</v>
      </c>
      <c r="F86" s="191">
        <v>0.24339781560960799</v>
      </c>
      <c r="G86" s="186">
        <v>1.5373258578463</v>
      </c>
      <c r="H86" s="191">
        <v>0.53268942248582496</v>
      </c>
      <c r="I86" s="186">
        <v>1.6837426481717199</v>
      </c>
      <c r="J86" s="191">
        <v>0.51420529483426802</v>
      </c>
      <c r="K86" s="186">
        <v>1.4336276721599801</v>
      </c>
      <c r="L86" s="191">
        <v>0.35610996675582202</v>
      </c>
      <c r="M86" s="186">
        <v>1.49132899034804</v>
      </c>
      <c r="N86" s="191">
        <v>0.50589337660678402</v>
      </c>
      <c r="O86" s="186">
        <v>0.30481929164537702</v>
      </c>
      <c r="P86" s="191">
        <v>0.19752046589465899</v>
      </c>
      <c r="Q86" s="186">
        <v>1.1255050742599899</v>
      </c>
      <c r="R86" s="191">
        <v>0.44700776405140402</v>
      </c>
      <c r="S86" s="186">
        <v>1.6504352967875899</v>
      </c>
      <c r="T86" s="191">
        <v>0.46747573835321299</v>
      </c>
      <c r="U86" s="186">
        <v>1.57955488122584</v>
      </c>
      <c r="V86" s="191">
        <v>0.49652303678618798</v>
      </c>
      <c r="W86" s="186">
        <v>1.8547649996095901</v>
      </c>
      <c r="X86" s="191">
        <v>0.49593387077408502</v>
      </c>
      <c r="Y86" s="186">
        <v>1.6470673188588401</v>
      </c>
      <c r="Z86" s="191">
        <v>0.59389658794449596</v>
      </c>
      <c r="AA86" s="186">
        <v>1.82822021632208</v>
      </c>
      <c r="AB86" s="202">
        <v>0.55529105244696497</v>
      </c>
    </row>
    <row r="87" spans="1:28" ht="13" customHeight="1" x14ac:dyDescent="0.2">
      <c r="A87" s="4" t="s">
        <v>393</v>
      </c>
      <c r="B87" s="121">
        <v>1</v>
      </c>
      <c r="C87" s="196">
        <v>1.69850764885858</v>
      </c>
      <c r="D87" s="197">
        <v>0.58429237829735703</v>
      </c>
      <c r="E87" s="196">
        <v>2.3863549159564701</v>
      </c>
      <c r="F87" s="197">
        <v>0.85567764815806502</v>
      </c>
      <c r="G87" s="196">
        <v>1.2250127268317099</v>
      </c>
      <c r="H87" s="197">
        <v>0.43135565670782</v>
      </c>
      <c r="I87" s="196">
        <v>2.6435004606819898</v>
      </c>
      <c r="J87" s="197">
        <v>0.76341988068404398</v>
      </c>
      <c r="K87" s="196">
        <v>1.78498348796741</v>
      </c>
      <c r="L87" s="197">
        <v>0.38123704594401098</v>
      </c>
      <c r="M87" s="196">
        <v>2.09021527647432</v>
      </c>
      <c r="N87" s="197">
        <v>0.55785023027763203</v>
      </c>
      <c r="O87" s="196">
        <v>1.7798757133207299</v>
      </c>
      <c r="P87" s="197">
        <v>0.57504706473628597</v>
      </c>
      <c r="Q87" s="196">
        <v>2.1100683456549798</v>
      </c>
      <c r="R87" s="197">
        <v>0.68315924717433096</v>
      </c>
      <c r="S87" s="196">
        <v>1.98486174417509</v>
      </c>
      <c r="T87" s="197">
        <v>0.59061775574578801</v>
      </c>
      <c r="U87" s="196">
        <v>2.2209387725431</v>
      </c>
      <c r="V87" s="197">
        <v>0.68702679800340605</v>
      </c>
      <c r="W87" s="196">
        <v>1.8957238808839401</v>
      </c>
      <c r="X87" s="197">
        <v>0.46846954882511399</v>
      </c>
      <c r="Y87" s="196">
        <v>1.6419095299772599</v>
      </c>
      <c r="Z87" s="197">
        <v>0.60953890440358305</v>
      </c>
      <c r="AA87" s="196">
        <v>1.5851767454816801</v>
      </c>
      <c r="AB87" s="207">
        <v>0.52313644465712505</v>
      </c>
    </row>
    <row r="88" spans="1:28" ht="13" customHeight="1" x14ac:dyDescent="0.2">
      <c r="A88" s="82"/>
      <c r="B88" s="122"/>
      <c r="C88" s="186" t="s">
        <v>884</v>
      </c>
      <c r="D88" s="191" t="s">
        <v>885</v>
      </c>
      <c r="E88" s="186" t="s">
        <v>886</v>
      </c>
      <c r="F88" s="191" t="s">
        <v>887</v>
      </c>
      <c r="G88" s="186" t="s">
        <v>888</v>
      </c>
      <c r="H88" s="191" t="s">
        <v>889</v>
      </c>
      <c r="I88" s="186" t="s">
        <v>890</v>
      </c>
      <c r="J88" s="191" t="s">
        <v>891</v>
      </c>
      <c r="K88" s="186" t="s">
        <v>892</v>
      </c>
      <c r="L88" s="191" t="s">
        <v>893</v>
      </c>
      <c r="M88" s="186" t="s">
        <v>894</v>
      </c>
      <c r="N88" s="191" t="s">
        <v>895</v>
      </c>
      <c r="O88" s="186" t="s">
        <v>896</v>
      </c>
      <c r="P88" s="191" t="s">
        <v>897</v>
      </c>
      <c r="Q88" s="186" t="s">
        <v>898</v>
      </c>
      <c r="R88" s="191" t="s">
        <v>899</v>
      </c>
      <c r="S88" s="186" t="s">
        <v>900</v>
      </c>
      <c r="T88" s="191" t="s">
        <v>901</v>
      </c>
      <c r="U88" s="186" t="s">
        <v>902</v>
      </c>
      <c r="V88" s="191" t="s">
        <v>903</v>
      </c>
      <c r="W88" s="186" t="s">
        <v>904</v>
      </c>
      <c r="X88" s="191" t="s">
        <v>905</v>
      </c>
      <c r="Y88" s="186" t="s">
        <v>906</v>
      </c>
      <c r="Z88" s="191" t="s">
        <v>907</v>
      </c>
      <c r="AA88" s="186" t="s">
        <v>908</v>
      </c>
      <c r="AB88" s="202" t="s">
        <v>909</v>
      </c>
    </row>
    <row r="89" spans="1:28" ht="13" customHeight="1" x14ac:dyDescent="0.2">
      <c r="A89" s="82" t="s">
        <v>359</v>
      </c>
      <c r="B89" s="122">
        <v>3</v>
      </c>
      <c r="C89" s="186">
        <v>1.6672877005470299</v>
      </c>
      <c r="D89" s="191">
        <v>0.237014780316951</v>
      </c>
      <c r="E89" s="186">
        <v>2.4210812608280401</v>
      </c>
      <c r="F89" s="191">
        <v>0.452204634060551</v>
      </c>
      <c r="G89" s="186">
        <v>2.08919040176422</v>
      </c>
      <c r="H89" s="191">
        <v>0.29490136203846601</v>
      </c>
      <c r="I89" s="186">
        <v>1.62163416163568</v>
      </c>
      <c r="J89" s="191">
        <v>0.22284940579071499</v>
      </c>
      <c r="K89" s="186">
        <v>1.16624649394904</v>
      </c>
      <c r="L89" s="191">
        <v>0.196099003695476</v>
      </c>
      <c r="M89" s="186">
        <v>2.0674624369840902</v>
      </c>
      <c r="N89" s="191">
        <v>0.37252685178874301</v>
      </c>
      <c r="O89" s="186">
        <v>2.67336966723275</v>
      </c>
      <c r="P89" s="191">
        <v>0.62592056335117496</v>
      </c>
      <c r="Q89" s="186">
        <v>2.1716374861230698</v>
      </c>
      <c r="R89" s="191">
        <v>0.34870333475725301</v>
      </c>
      <c r="S89" s="186">
        <v>1.9196223244716499</v>
      </c>
      <c r="T89" s="191">
        <v>0.309602243379349</v>
      </c>
      <c r="U89" s="186">
        <v>1.8874121382476701</v>
      </c>
      <c r="V89" s="191">
        <v>0.30719377077875798</v>
      </c>
      <c r="W89" s="186">
        <v>1.5722718543160099</v>
      </c>
      <c r="X89" s="191">
        <v>0.23612112784895201</v>
      </c>
      <c r="Y89" s="186">
        <v>1.0687976764385001</v>
      </c>
      <c r="Z89" s="191">
        <v>0.171965805327363</v>
      </c>
      <c r="AA89" s="186">
        <v>2.5542836149059398</v>
      </c>
      <c r="AB89" s="202">
        <v>0.42245561857037001</v>
      </c>
    </row>
    <row r="90" spans="1:28" ht="13" customHeight="1" x14ac:dyDescent="0.2">
      <c r="A90" s="82" t="s">
        <v>362</v>
      </c>
      <c r="B90" s="122">
        <v>3</v>
      </c>
      <c r="C90" s="186">
        <v>1.8723309090311899</v>
      </c>
      <c r="D90" s="191">
        <v>0.43763524344279597</v>
      </c>
      <c r="E90" s="186">
        <v>1.7166552516628799</v>
      </c>
      <c r="F90" s="191">
        <v>0.31110997839839</v>
      </c>
      <c r="G90" s="186">
        <v>1.21442466883218</v>
      </c>
      <c r="H90" s="191">
        <v>0.27344296238142801</v>
      </c>
      <c r="I90" s="186">
        <v>1.1184337700534901</v>
      </c>
      <c r="J90" s="191">
        <v>0.22427707696945501</v>
      </c>
      <c r="K90" s="186">
        <v>1.6774460473180799</v>
      </c>
      <c r="L90" s="191">
        <v>0.35474329523701198</v>
      </c>
      <c r="M90" s="186">
        <v>1.28671195175675</v>
      </c>
      <c r="N90" s="191">
        <v>0.33747632711102299</v>
      </c>
      <c r="O90" s="186">
        <v>2.9062266728075499</v>
      </c>
      <c r="P90" s="191">
        <v>0.90501412980736595</v>
      </c>
      <c r="Q90" s="186">
        <v>1.1114771225122799</v>
      </c>
      <c r="R90" s="191">
        <v>0.24302619922440399</v>
      </c>
      <c r="S90" s="186">
        <v>0.82114033565165701</v>
      </c>
      <c r="T90" s="191">
        <v>0.34452023703032097</v>
      </c>
      <c r="U90" s="186">
        <v>1.5063521208369099</v>
      </c>
      <c r="V90" s="191">
        <v>0.35017025040696698</v>
      </c>
      <c r="W90" s="186">
        <v>1.7882204910342301</v>
      </c>
      <c r="X90" s="191">
        <v>0.29736260153446797</v>
      </c>
      <c r="Y90" s="186">
        <v>1.39171475984829</v>
      </c>
      <c r="Z90" s="191">
        <v>0.31516035609432103</v>
      </c>
      <c r="AA90" s="186">
        <v>2.3104370954456299</v>
      </c>
      <c r="AB90" s="202">
        <v>0.59612156061087196</v>
      </c>
    </row>
    <row r="91" spans="1:28" ht="13" customHeight="1" x14ac:dyDescent="0.2">
      <c r="A91" s="82" t="s">
        <v>84</v>
      </c>
      <c r="B91" s="122">
        <v>3</v>
      </c>
      <c r="C91" s="186">
        <v>1.24774269957676</v>
      </c>
      <c r="D91" s="191">
        <v>0.28642831870004298</v>
      </c>
      <c r="E91" s="186">
        <v>2.0147149084613298</v>
      </c>
      <c r="F91" s="191">
        <v>0.61807605477639804</v>
      </c>
      <c r="G91" s="186">
        <v>1.3655102633912799</v>
      </c>
      <c r="H91" s="191">
        <v>0.276256374017044</v>
      </c>
      <c r="I91" s="186">
        <v>1.6684114507755701</v>
      </c>
      <c r="J91" s="191">
        <v>0.47991631610209201</v>
      </c>
      <c r="K91" s="186">
        <v>1.0143627442600101</v>
      </c>
      <c r="L91" s="191">
        <v>0.204923223715126</v>
      </c>
      <c r="M91" s="186">
        <v>1.0245347940455001</v>
      </c>
      <c r="N91" s="191">
        <v>0.236603752671498</v>
      </c>
      <c r="O91" s="186">
        <v>1.3808655921153901</v>
      </c>
      <c r="P91" s="191">
        <v>0.443794285918164</v>
      </c>
      <c r="Q91" s="186">
        <v>1.07240818246475</v>
      </c>
      <c r="R91" s="191">
        <v>0.23590883106262001</v>
      </c>
      <c r="S91" s="186">
        <v>1.1001832371497799</v>
      </c>
      <c r="T91" s="191">
        <v>0.26288547974723397</v>
      </c>
      <c r="U91" s="186">
        <v>0.99016509555557497</v>
      </c>
      <c r="V91" s="191">
        <v>0.19278396261113301</v>
      </c>
      <c r="W91" s="186">
        <v>0.956506501074597</v>
      </c>
      <c r="X91" s="191">
        <v>0.21314256365210299</v>
      </c>
      <c r="Y91" s="186">
        <v>1.49582364475519</v>
      </c>
      <c r="Z91" s="191">
        <v>0.28177439432971801</v>
      </c>
      <c r="AA91" s="186">
        <v>1.3776160176879899</v>
      </c>
      <c r="AB91" s="202">
        <v>0.28677587980730401</v>
      </c>
    </row>
    <row r="92" spans="1:28" ht="13" customHeight="1" x14ac:dyDescent="0.2">
      <c r="A92" s="82" t="s">
        <v>376</v>
      </c>
      <c r="B92" s="122">
        <v>3</v>
      </c>
      <c r="C92" s="186">
        <v>0.80029840393062601</v>
      </c>
      <c r="D92" s="191">
        <v>0.227845888714657</v>
      </c>
      <c r="E92" s="186">
        <v>0.76058830174881797</v>
      </c>
      <c r="F92" s="191">
        <v>0.202076874848171</v>
      </c>
      <c r="G92" s="186">
        <v>1.41355593521496</v>
      </c>
      <c r="H92" s="191">
        <v>0.42520854784317103</v>
      </c>
      <c r="I92" s="186">
        <v>0.92265047401504696</v>
      </c>
      <c r="J92" s="191">
        <v>0.25020176103462399</v>
      </c>
      <c r="K92" s="186">
        <v>1.0251159643814101</v>
      </c>
      <c r="L92" s="191">
        <v>0.26577621132864798</v>
      </c>
      <c r="M92" s="186">
        <v>1.6516947708262799</v>
      </c>
      <c r="N92" s="191">
        <v>0.37913668501279502</v>
      </c>
      <c r="O92" s="186">
        <v>1.85427526442088</v>
      </c>
      <c r="P92" s="191">
        <v>0.54735406290479105</v>
      </c>
      <c r="Q92" s="186">
        <v>1.51095711605961</v>
      </c>
      <c r="R92" s="191">
        <v>0.43508152651720999</v>
      </c>
      <c r="S92" s="186">
        <v>1.06726658070547</v>
      </c>
      <c r="T92" s="191">
        <v>0.26553656621861799</v>
      </c>
      <c r="U92" s="186">
        <v>0.93748298946243702</v>
      </c>
      <c r="V92" s="191">
        <v>0.25068488278129403</v>
      </c>
      <c r="W92" s="186">
        <v>1.0894149058514799</v>
      </c>
      <c r="X92" s="191">
        <v>0.25332613144638499</v>
      </c>
      <c r="Y92" s="186">
        <v>0.93264930497948295</v>
      </c>
      <c r="Z92" s="191">
        <v>0.247056026234798</v>
      </c>
      <c r="AA92" s="186">
        <v>0.99609797540442402</v>
      </c>
      <c r="AB92" s="202">
        <v>0.21914055325676801</v>
      </c>
    </row>
    <row r="93" spans="1:28" ht="13" customHeight="1" x14ac:dyDescent="0.2">
      <c r="A93" s="82" t="s">
        <v>378</v>
      </c>
      <c r="B93" s="122">
        <v>3</v>
      </c>
      <c r="C93" s="186">
        <v>1.2052880921981901</v>
      </c>
      <c r="D93" s="191">
        <v>0.30554903435738101</v>
      </c>
      <c r="E93" s="186">
        <v>1.3406220970304501</v>
      </c>
      <c r="F93" s="191">
        <v>0.34783717782438101</v>
      </c>
      <c r="G93" s="186">
        <v>1.36264794265228</v>
      </c>
      <c r="H93" s="191">
        <v>0.387627220452887</v>
      </c>
      <c r="I93" s="186">
        <v>1.3506507831001799</v>
      </c>
      <c r="J93" s="191">
        <v>0.32300751835619501</v>
      </c>
      <c r="K93" s="186">
        <v>1.6202139903074</v>
      </c>
      <c r="L93" s="191">
        <v>0.46131638331207397</v>
      </c>
      <c r="M93" s="186">
        <v>1.3443925210547001</v>
      </c>
      <c r="N93" s="191">
        <v>0.35934837548703202</v>
      </c>
      <c r="O93" s="186">
        <v>1.1349182938664499</v>
      </c>
      <c r="P93" s="191">
        <v>0.41873750871703203</v>
      </c>
      <c r="Q93" s="186">
        <v>1.18468046234913</v>
      </c>
      <c r="R93" s="191">
        <v>0.29281268301985702</v>
      </c>
      <c r="S93" s="186">
        <v>0.92389549965455497</v>
      </c>
      <c r="T93" s="191">
        <v>0.28147622718548598</v>
      </c>
      <c r="U93" s="186">
        <v>0.93197790282485204</v>
      </c>
      <c r="V93" s="191">
        <v>0.27986875884305001</v>
      </c>
      <c r="W93" s="186">
        <v>1.04503349115657</v>
      </c>
      <c r="X93" s="191">
        <v>0.28797976858430302</v>
      </c>
      <c r="Y93" s="186">
        <v>1.4299222761057899</v>
      </c>
      <c r="Z93" s="191">
        <v>0.34702075304083801</v>
      </c>
      <c r="AA93" s="186">
        <v>0.85990710290033101</v>
      </c>
      <c r="AB93" s="202">
        <v>0.25572869224616401</v>
      </c>
    </row>
    <row r="94" spans="1:28" ht="13" customHeight="1" x14ac:dyDescent="0.2">
      <c r="A94" s="82" t="s">
        <v>382</v>
      </c>
      <c r="B94" s="122">
        <v>3</v>
      </c>
      <c r="C94" s="186">
        <v>1.56569065435831</v>
      </c>
      <c r="D94" s="191">
        <v>0.38101445368827502</v>
      </c>
      <c r="E94" s="186">
        <v>1.8251910940318601</v>
      </c>
      <c r="F94" s="191">
        <v>0.39352412860604702</v>
      </c>
      <c r="G94" s="186">
        <v>1.6364222051508901</v>
      </c>
      <c r="H94" s="191">
        <v>0.31967454402583201</v>
      </c>
      <c r="I94" s="186">
        <v>2.1391729536035302</v>
      </c>
      <c r="J94" s="191">
        <v>0.44963419340622801</v>
      </c>
      <c r="K94" s="186">
        <v>2.0139817143104999</v>
      </c>
      <c r="L94" s="191">
        <v>0.41271354603847399</v>
      </c>
      <c r="M94" s="186">
        <v>2.2745069317234101</v>
      </c>
      <c r="N94" s="191">
        <v>0.44558933735100797</v>
      </c>
      <c r="O94" s="186">
        <v>4.05309425368955</v>
      </c>
      <c r="P94" s="191">
        <v>1.1648764087033601</v>
      </c>
      <c r="Q94" s="186">
        <v>2.8497964667412199</v>
      </c>
      <c r="R94" s="191">
        <v>0.72548900030374097</v>
      </c>
      <c r="S94" s="186">
        <v>1.6574960158924701</v>
      </c>
      <c r="T94" s="191">
        <v>0.33492365080707298</v>
      </c>
      <c r="U94" s="186">
        <v>1.6823146804387901</v>
      </c>
      <c r="V94" s="191">
        <v>0.35896556265922802</v>
      </c>
      <c r="W94" s="186">
        <v>2.2245838357702499</v>
      </c>
      <c r="X94" s="191">
        <v>0.487044011914672</v>
      </c>
      <c r="Y94" s="186">
        <v>1.9630299530034101</v>
      </c>
      <c r="Z94" s="191">
        <v>0.391482969522779</v>
      </c>
      <c r="AA94" s="186">
        <v>2.86930290390253</v>
      </c>
      <c r="AB94" s="202">
        <v>0.76605702711717605</v>
      </c>
    </row>
    <row r="95" spans="1:28" ht="13" customHeight="1" x14ac:dyDescent="0.2">
      <c r="A95" s="82" t="s">
        <v>386</v>
      </c>
      <c r="B95" s="122">
        <v>3</v>
      </c>
      <c r="C95" s="186">
        <v>1.93037095620806</v>
      </c>
      <c r="D95" s="191">
        <v>0.41544748012824401</v>
      </c>
      <c r="E95" s="186">
        <v>2.4682757221801399</v>
      </c>
      <c r="F95" s="191">
        <v>0.47527291682085798</v>
      </c>
      <c r="G95" s="186">
        <v>1.4609139770092601</v>
      </c>
      <c r="H95" s="191">
        <v>0.323418092687287</v>
      </c>
      <c r="I95" s="186">
        <v>1.32613541733218</v>
      </c>
      <c r="J95" s="191">
        <v>0.206403759170594</v>
      </c>
      <c r="K95" s="186">
        <v>1.9269099582460301</v>
      </c>
      <c r="L95" s="191">
        <v>0.36664672015434302</v>
      </c>
      <c r="M95" s="186">
        <v>1.99723801915704</v>
      </c>
      <c r="N95" s="191">
        <v>0.41143144100357598</v>
      </c>
      <c r="O95" s="186">
        <v>2.4434685660840101</v>
      </c>
      <c r="P95" s="191">
        <v>0.64216873024073096</v>
      </c>
      <c r="Q95" s="186">
        <v>2.5098439334629998</v>
      </c>
      <c r="R95" s="191">
        <v>0.48097903695689598</v>
      </c>
      <c r="S95" s="186">
        <v>2.3636930266803602</v>
      </c>
      <c r="T95" s="191">
        <v>0.496465143340308</v>
      </c>
      <c r="U95" s="186">
        <v>1.3934085980711799</v>
      </c>
      <c r="V95" s="191">
        <v>0.35022229140098199</v>
      </c>
      <c r="W95" s="186">
        <v>2.0422794895315102</v>
      </c>
      <c r="X95" s="191">
        <v>0.410767398219545</v>
      </c>
      <c r="Y95" s="186">
        <v>1.8113271846569401</v>
      </c>
      <c r="Z95" s="191">
        <v>0.38077487178418701</v>
      </c>
      <c r="AA95" s="186">
        <v>2.62036796262427</v>
      </c>
      <c r="AB95" s="202">
        <v>0.48630491605677201</v>
      </c>
    </row>
    <row r="96" spans="1:28" ht="13" customHeight="1" x14ac:dyDescent="0.2">
      <c r="A96" s="82" t="s">
        <v>387</v>
      </c>
      <c r="B96" s="122">
        <v>3</v>
      </c>
      <c r="C96" s="186">
        <v>1.40763065567472</v>
      </c>
      <c r="D96" s="191">
        <v>0.385585284328953</v>
      </c>
      <c r="E96" s="186">
        <v>1.9119618553227899</v>
      </c>
      <c r="F96" s="191">
        <v>0.441600905083533</v>
      </c>
      <c r="G96" s="186">
        <v>1.7996306653465599</v>
      </c>
      <c r="H96" s="191">
        <v>0.35984707555476603</v>
      </c>
      <c r="I96" s="186">
        <v>1.1195028857582601</v>
      </c>
      <c r="J96" s="191">
        <v>0.234086179045642</v>
      </c>
      <c r="K96" s="186">
        <v>1.7636543809910801</v>
      </c>
      <c r="L96" s="191">
        <v>0.44320596794739597</v>
      </c>
      <c r="M96" s="186">
        <v>1.3880088627310001</v>
      </c>
      <c r="N96" s="191">
        <v>0.31014500343222201</v>
      </c>
      <c r="O96" s="186">
        <v>2.4072536645093301</v>
      </c>
      <c r="P96" s="191">
        <v>0.69576407525128003</v>
      </c>
      <c r="Q96" s="186">
        <v>2.0539734783119301</v>
      </c>
      <c r="R96" s="191">
        <v>0.48213488975651903</v>
      </c>
      <c r="S96" s="186">
        <v>1.4170013945653499</v>
      </c>
      <c r="T96" s="191">
        <v>0.40967702834720399</v>
      </c>
      <c r="U96" s="186">
        <v>1.33576096075925</v>
      </c>
      <c r="V96" s="191">
        <v>0.32733227977797802</v>
      </c>
      <c r="W96" s="186">
        <v>1.7225751021754601</v>
      </c>
      <c r="X96" s="191">
        <v>0.397465548179185</v>
      </c>
      <c r="Y96" s="186">
        <v>1.6297561418797599</v>
      </c>
      <c r="Z96" s="191">
        <v>0.48394360391642799</v>
      </c>
      <c r="AA96" s="186">
        <v>1.1282090654677099</v>
      </c>
      <c r="AB96" s="202">
        <v>0.28031458954729799</v>
      </c>
    </row>
    <row r="97" spans="1:28" ht="13" customHeight="1" x14ac:dyDescent="0.2">
      <c r="A97" s="6" t="s">
        <v>437</v>
      </c>
      <c r="B97" s="124">
        <v>3</v>
      </c>
      <c r="C97" s="200">
        <v>1.4620800089406101</v>
      </c>
      <c r="D97" s="201">
        <v>0.121286102209139</v>
      </c>
      <c r="E97" s="200">
        <v>1.80738631140829</v>
      </c>
      <c r="F97" s="201">
        <v>0.14900079537682101</v>
      </c>
      <c r="G97" s="200">
        <v>1.5427870074201999</v>
      </c>
      <c r="H97" s="201">
        <v>0.11894021718841601</v>
      </c>
      <c r="I97" s="200">
        <v>1.4083239870342401</v>
      </c>
      <c r="J97" s="201">
        <v>0.11157860684959001</v>
      </c>
      <c r="K97" s="200">
        <v>1.5259914117204401</v>
      </c>
      <c r="L97" s="201">
        <v>0.124432133291599</v>
      </c>
      <c r="M97" s="200">
        <v>1.6293187860348499</v>
      </c>
      <c r="N97" s="201">
        <v>0.12781452349810399</v>
      </c>
      <c r="O97" s="200">
        <v>2.35668399684074</v>
      </c>
      <c r="P97" s="201">
        <v>0.25421826991160201</v>
      </c>
      <c r="Q97" s="200">
        <v>1.8080967810031201</v>
      </c>
      <c r="R97" s="201">
        <v>0.153168264463551</v>
      </c>
      <c r="S97" s="200">
        <v>1.4087873018464101</v>
      </c>
      <c r="T97" s="201">
        <v>0.122466947756443</v>
      </c>
      <c r="U97" s="200">
        <v>1.3331093107745799</v>
      </c>
      <c r="V97" s="201">
        <v>0.108540074389376</v>
      </c>
      <c r="W97" s="200">
        <v>1.5551107088637599</v>
      </c>
      <c r="X97" s="201">
        <v>0.11862720751417</v>
      </c>
      <c r="Y97" s="200">
        <v>1.4653776177084199</v>
      </c>
      <c r="Z97" s="201">
        <v>0.12003938226652699</v>
      </c>
      <c r="AA97" s="200">
        <v>1.8395277172923501</v>
      </c>
      <c r="AB97" s="209">
        <v>0.15965793147653101</v>
      </c>
    </row>
    <row r="99" spans="1:28" x14ac:dyDescent="0.2">
      <c r="A99" s="177" t="s">
        <v>502</v>
      </c>
    </row>
    <row r="100" spans="1:28" x14ac:dyDescent="0.2">
      <c r="A100" s="177" t="s">
        <v>503</v>
      </c>
    </row>
    <row r="101" spans="1:28" x14ac:dyDescent="0.2">
      <c r="A101" s="177" t="s">
        <v>474</v>
      </c>
    </row>
    <row r="102" spans="1:28" x14ac:dyDescent="0.2">
      <c r="A102" s="177" t="s">
        <v>475</v>
      </c>
    </row>
    <row r="103" spans="1:28" x14ac:dyDescent="0.2">
      <c r="A103" s="177" t="s">
        <v>476</v>
      </c>
    </row>
    <row r="104" spans="1:28" x14ac:dyDescent="0.2">
      <c r="A104" s="177" t="s">
        <v>398</v>
      </c>
    </row>
    <row r="105" spans="1:28" x14ac:dyDescent="0.2">
      <c r="A105" s="177" t="s">
        <v>400</v>
      </c>
    </row>
    <row r="106" spans="1:28" x14ac:dyDescent="0.2">
      <c r="A106" s="177" t="s">
        <v>401</v>
      </c>
    </row>
    <row r="107" spans="1:28" x14ac:dyDescent="0.2">
      <c r="A107" s="177" t="s">
        <v>402</v>
      </c>
    </row>
    <row r="108" spans="1:28" x14ac:dyDescent="0.2">
      <c r="A108" s="160" t="str">
        <f>HYPERLINK("https://oecdcode.org/disclaimers/cyprus.html", "Information on data for Cyprus: https://oecdcode.org/disclaimers/cyprus.html")</f>
        <v>Information on data for Cyprus: https://oecdcode.org/disclaimers/cyprus.html</v>
      </c>
    </row>
    <row r="109" spans="1:28" x14ac:dyDescent="0.2">
      <c r="A109" s="177" t="s">
        <v>440</v>
      </c>
    </row>
  </sheetData>
  <mergeCells count="28">
    <mergeCell ref="B7:B10"/>
    <mergeCell ref="C8:D8"/>
    <mergeCell ref="C9:D9"/>
    <mergeCell ref="E8:F8"/>
    <mergeCell ref="E9:F9"/>
    <mergeCell ref="Q9:R9"/>
    <mergeCell ref="G8:H8"/>
    <mergeCell ref="G9:H9"/>
    <mergeCell ref="I8:J8"/>
    <mergeCell ref="I9:J9"/>
    <mergeCell ref="K8:L8"/>
    <mergeCell ref="K9:L9"/>
    <mergeCell ref="Y8:Z8"/>
    <mergeCell ref="Y9:Z9"/>
    <mergeCell ref="AA8:AB8"/>
    <mergeCell ref="AA9:AB9"/>
    <mergeCell ref="C7:AB7"/>
    <mergeCell ref="S8:T8"/>
    <mergeCell ref="S9:T9"/>
    <mergeCell ref="U8:V8"/>
    <mergeCell ref="U9:V9"/>
    <mergeCell ref="W8:X8"/>
    <mergeCell ref="W9:X9"/>
    <mergeCell ref="M8:N8"/>
    <mergeCell ref="M9:N9"/>
    <mergeCell ref="O8:P8"/>
    <mergeCell ref="O9:P9"/>
    <mergeCell ref="Q8:R8"/>
  </mergeCells>
  <conditionalFormatting sqref="C1:C200">
    <cfRule type="expression" dxfId="563" priority="13">
      <formula>ABS(LN(C1)/(D1/C1))&gt;1.95996398454005</formula>
    </cfRule>
  </conditionalFormatting>
  <conditionalFormatting sqref="E1:E200">
    <cfRule type="expression" dxfId="562" priority="12">
      <formula>ABS(LN(E1)/(F1/E1))&gt;1.95996398454005</formula>
    </cfRule>
  </conditionalFormatting>
  <conditionalFormatting sqref="G1:G200">
    <cfRule type="expression" dxfId="561" priority="11">
      <formula>ABS(LN(G1)/(H1/G1))&gt;1.95996398454005</formula>
    </cfRule>
  </conditionalFormatting>
  <conditionalFormatting sqref="I1:I200">
    <cfRule type="expression" dxfId="560" priority="10">
      <formula>ABS(LN(I1)/(J1/I1))&gt;1.95996398454005</formula>
    </cfRule>
  </conditionalFormatting>
  <conditionalFormatting sqref="K1:K200">
    <cfRule type="expression" dxfId="559" priority="9">
      <formula>ABS(LN(K1)/(L1/K1))&gt;1.95996398454005</formula>
    </cfRule>
  </conditionalFormatting>
  <conditionalFormatting sqref="M1:M200">
    <cfRule type="expression" dxfId="558" priority="8">
      <formula>ABS(LN(M1)/(N1/M1))&gt;1.95996398454005</formula>
    </cfRule>
  </conditionalFormatting>
  <conditionalFormatting sqref="O1:O200">
    <cfRule type="expression" dxfId="557" priority="7">
      <formula>ABS(LN(O1)/(P1/O1))&gt;1.95996398454005</formula>
    </cfRule>
  </conditionalFormatting>
  <conditionalFormatting sqref="Q1:Q200">
    <cfRule type="expression" dxfId="556" priority="6">
      <formula>ABS(LN(Q1)/(R1/Q1))&gt;1.95996398454005</formula>
    </cfRule>
  </conditionalFormatting>
  <conditionalFormatting sqref="S1:S200">
    <cfRule type="expression" dxfId="555" priority="5">
      <formula>ABS(LN(S1)/(T1/S1))&gt;1.95996398454005</formula>
    </cfRule>
  </conditionalFormatting>
  <conditionalFormatting sqref="U1:U200">
    <cfRule type="expression" dxfId="554" priority="4">
      <formula>ABS(LN(U1)/(V1/U1))&gt;1.95996398454005</formula>
    </cfRule>
  </conditionalFormatting>
  <conditionalFormatting sqref="W1:W200">
    <cfRule type="expression" dxfId="553" priority="3">
      <formula>ABS(LN(W1)/(X1/W1))&gt;1.95996398454005</formula>
    </cfRule>
  </conditionalFormatting>
  <conditionalFormatting sqref="Y1:Y200">
    <cfRule type="expression" dxfId="552" priority="2">
      <formula>ABS(LN(Y1)/(Z1/Y1))&gt;1.95996398454005</formula>
    </cfRule>
  </conditionalFormatting>
  <conditionalFormatting sqref="AA1:AA200">
    <cfRule type="expression" dxfId="551" priority="1">
      <formula>ABS(LN(AA1)/(AB1/AA1))&gt;1.95996398454005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F105"/>
  <sheetViews>
    <sheetView showGridLines="0" topLeftCell="AH56" zoomScale="125" workbookViewId="0">
      <selection activeCell="AZ94" sqref="AZ94"/>
    </sheetView>
  </sheetViews>
  <sheetFormatPr baseColWidth="10" defaultColWidth="10.83203125" defaultRowHeight="15" x14ac:dyDescent="0.2"/>
  <cols>
    <col min="1" max="1" width="30.6640625" customWidth="1"/>
    <col min="2" max="2" width="8.6640625" customWidth="1"/>
  </cols>
  <sheetData>
    <row r="1" spans="1:110" x14ac:dyDescent="0.2">
      <c r="A1" s="36" t="s">
        <v>213</v>
      </c>
    </row>
    <row r="2" spans="1:110" x14ac:dyDescent="0.2">
      <c r="A2" s="46" t="s">
        <v>214</v>
      </c>
    </row>
    <row r="3" spans="1:110" x14ac:dyDescent="0.2">
      <c r="A3" s="58" t="s">
        <v>341</v>
      </c>
    </row>
    <row r="4" spans="1:110" x14ac:dyDescent="0.2">
      <c r="A4" s="161" t="str">
        <f>HYPERLINK("#'TOC'!A1", "Back to TOC")</f>
        <v>Back to TOC</v>
      </c>
    </row>
    <row r="6" spans="1:110" ht="16" customHeight="1" x14ac:dyDescent="0.2">
      <c r="B6" s="235" t="s">
        <v>342</v>
      </c>
      <c r="C6" s="238" t="s">
        <v>504</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9"/>
    </row>
    <row r="7" spans="1:110" ht="32" customHeight="1" x14ac:dyDescent="0.2">
      <c r="B7" s="236"/>
      <c r="C7" s="240" t="s">
        <v>505</v>
      </c>
      <c r="D7" s="240"/>
      <c r="E7" s="240"/>
      <c r="F7" s="240"/>
      <c r="G7" s="240"/>
      <c r="H7" s="240"/>
      <c r="I7" s="240"/>
      <c r="J7" s="240"/>
      <c r="K7" s="240" t="s">
        <v>506</v>
      </c>
      <c r="L7" s="240"/>
      <c r="M7" s="240"/>
      <c r="N7" s="240"/>
      <c r="O7" s="240"/>
      <c r="P7" s="240"/>
      <c r="Q7" s="240"/>
      <c r="R7" s="240"/>
      <c r="S7" s="240" t="s">
        <v>507</v>
      </c>
      <c r="T7" s="240"/>
      <c r="U7" s="240"/>
      <c r="V7" s="240"/>
      <c r="W7" s="240"/>
      <c r="X7" s="240"/>
      <c r="Y7" s="240"/>
      <c r="Z7" s="240"/>
      <c r="AA7" s="240" t="s">
        <v>513</v>
      </c>
      <c r="AB7" s="240"/>
      <c r="AC7" s="240"/>
      <c r="AD7" s="240"/>
      <c r="AE7" s="240"/>
      <c r="AF7" s="240"/>
      <c r="AG7" s="240"/>
      <c r="AH7" s="240"/>
      <c r="AI7" s="240" t="s">
        <v>508</v>
      </c>
      <c r="AJ7" s="240"/>
      <c r="AK7" s="240"/>
      <c r="AL7" s="240"/>
      <c r="AM7" s="240"/>
      <c r="AN7" s="240"/>
      <c r="AO7" s="240"/>
      <c r="AP7" s="240"/>
      <c r="AQ7" s="240" t="s">
        <v>509</v>
      </c>
      <c r="AR7" s="240"/>
      <c r="AS7" s="240"/>
      <c r="AT7" s="240"/>
      <c r="AU7" s="240"/>
      <c r="AV7" s="240"/>
      <c r="AW7" s="240"/>
      <c r="AX7" s="240"/>
      <c r="AY7" s="240" t="s">
        <v>510</v>
      </c>
      <c r="AZ7" s="240"/>
      <c r="BA7" s="240"/>
      <c r="BB7" s="240"/>
      <c r="BC7" s="240"/>
      <c r="BD7" s="240"/>
      <c r="BE7" s="240"/>
      <c r="BF7" s="240"/>
      <c r="BG7" s="240" t="s">
        <v>511</v>
      </c>
      <c r="BH7" s="240"/>
      <c r="BI7" s="240"/>
      <c r="BJ7" s="240"/>
      <c r="BK7" s="240"/>
      <c r="BL7" s="240"/>
      <c r="BM7" s="240"/>
      <c r="BN7" s="240"/>
      <c r="BO7" s="240" t="s">
        <v>512</v>
      </c>
      <c r="BP7" s="240"/>
      <c r="BQ7" s="240"/>
      <c r="BR7" s="240"/>
      <c r="BS7" s="240"/>
      <c r="BT7" s="240"/>
      <c r="BU7" s="240"/>
      <c r="BV7" s="240"/>
      <c r="BW7" s="223" t="s">
        <v>420</v>
      </c>
      <c r="BX7" s="223"/>
      <c r="BY7" s="223"/>
      <c r="BZ7" s="223"/>
      <c r="CA7" s="223"/>
      <c r="CB7" s="223"/>
      <c r="CC7" s="223"/>
      <c r="CD7" s="223"/>
      <c r="CE7" s="223"/>
      <c r="CF7" s="223"/>
      <c r="CG7" s="223"/>
      <c r="CH7" s="223"/>
      <c r="CI7" s="223"/>
      <c r="CJ7" s="223"/>
      <c r="CK7" s="223"/>
      <c r="CL7" s="223"/>
      <c r="CM7" s="223"/>
      <c r="CN7" s="223"/>
      <c r="CO7" s="223" t="s">
        <v>421</v>
      </c>
      <c r="CP7" s="223"/>
      <c r="CQ7" s="223"/>
      <c r="CR7" s="223"/>
      <c r="CS7" s="223"/>
      <c r="CT7" s="223"/>
      <c r="CU7" s="223"/>
      <c r="CV7" s="223"/>
      <c r="CW7" s="223"/>
      <c r="CX7" s="223"/>
      <c r="CY7" s="223"/>
      <c r="CZ7" s="223"/>
      <c r="DA7" s="223"/>
      <c r="DB7" s="223"/>
      <c r="DC7" s="223"/>
      <c r="DD7" s="223"/>
      <c r="DE7" s="223"/>
      <c r="DF7" s="254"/>
    </row>
    <row r="8" spans="1:110" ht="16" customHeight="1" x14ac:dyDescent="0.2">
      <c r="B8" s="236"/>
      <c r="C8" s="241" t="s">
        <v>406</v>
      </c>
      <c r="D8" s="241"/>
      <c r="E8" s="241" t="s">
        <v>407</v>
      </c>
      <c r="F8" s="241"/>
      <c r="G8" s="241"/>
      <c r="H8" s="241"/>
      <c r="I8" s="241"/>
      <c r="J8" s="241"/>
      <c r="K8" s="241" t="s">
        <v>406</v>
      </c>
      <c r="L8" s="241"/>
      <c r="M8" s="241" t="s">
        <v>407</v>
      </c>
      <c r="N8" s="241"/>
      <c r="O8" s="241"/>
      <c r="P8" s="241"/>
      <c r="Q8" s="241"/>
      <c r="R8" s="241"/>
      <c r="S8" s="241" t="s">
        <v>406</v>
      </c>
      <c r="T8" s="241"/>
      <c r="U8" s="241" t="s">
        <v>407</v>
      </c>
      <c r="V8" s="241"/>
      <c r="W8" s="241"/>
      <c r="X8" s="241"/>
      <c r="Y8" s="241"/>
      <c r="Z8" s="241"/>
      <c r="AA8" s="241" t="s">
        <v>406</v>
      </c>
      <c r="AB8" s="241"/>
      <c r="AC8" s="241" t="s">
        <v>407</v>
      </c>
      <c r="AD8" s="241"/>
      <c r="AE8" s="241"/>
      <c r="AF8" s="241"/>
      <c r="AG8" s="241"/>
      <c r="AH8" s="241"/>
      <c r="AI8" s="241" t="s">
        <v>406</v>
      </c>
      <c r="AJ8" s="241"/>
      <c r="AK8" s="241" t="s">
        <v>407</v>
      </c>
      <c r="AL8" s="241"/>
      <c r="AM8" s="241"/>
      <c r="AN8" s="241"/>
      <c r="AO8" s="241"/>
      <c r="AP8" s="241"/>
      <c r="AQ8" s="241" t="s">
        <v>406</v>
      </c>
      <c r="AR8" s="241"/>
      <c r="AS8" s="241" t="s">
        <v>407</v>
      </c>
      <c r="AT8" s="241"/>
      <c r="AU8" s="241"/>
      <c r="AV8" s="241"/>
      <c r="AW8" s="241"/>
      <c r="AX8" s="241"/>
      <c r="AY8" s="241" t="s">
        <v>406</v>
      </c>
      <c r="AZ8" s="241"/>
      <c r="BA8" s="241" t="s">
        <v>407</v>
      </c>
      <c r="BB8" s="241"/>
      <c r="BC8" s="241"/>
      <c r="BD8" s="241"/>
      <c r="BE8" s="241"/>
      <c r="BF8" s="241"/>
      <c r="BG8" s="241" t="s">
        <v>406</v>
      </c>
      <c r="BH8" s="241"/>
      <c r="BI8" s="241" t="s">
        <v>407</v>
      </c>
      <c r="BJ8" s="241"/>
      <c r="BK8" s="241"/>
      <c r="BL8" s="241"/>
      <c r="BM8" s="241"/>
      <c r="BN8" s="241"/>
      <c r="BO8" s="241" t="s">
        <v>406</v>
      </c>
      <c r="BP8" s="241"/>
      <c r="BQ8" s="241" t="s">
        <v>407</v>
      </c>
      <c r="BR8" s="241"/>
      <c r="BS8" s="241"/>
      <c r="BT8" s="241"/>
      <c r="BU8" s="241"/>
      <c r="BV8" s="241"/>
      <c r="BW8" s="253" t="s">
        <v>406</v>
      </c>
      <c r="BX8" s="253"/>
      <c r="BY8" s="253"/>
      <c r="BZ8" s="253"/>
      <c r="CA8" s="253"/>
      <c r="CB8" s="253"/>
      <c r="CC8" s="253"/>
      <c r="CD8" s="253"/>
      <c r="CE8" s="253"/>
      <c r="CF8" s="253"/>
      <c r="CG8" s="253"/>
      <c r="CH8" s="253"/>
      <c r="CI8" s="253"/>
      <c r="CJ8" s="253"/>
      <c r="CK8" s="253"/>
      <c r="CL8" s="253"/>
      <c r="CM8" s="253"/>
      <c r="CN8" s="253"/>
      <c r="CO8" s="253" t="s">
        <v>406</v>
      </c>
      <c r="CP8" s="253"/>
      <c r="CQ8" s="253"/>
      <c r="CR8" s="253"/>
      <c r="CS8" s="253"/>
      <c r="CT8" s="253"/>
      <c r="CU8" s="253"/>
      <c r="CV8" s="253"/>
      <c r="CW8" s="253"/>
      <c r="CX8" s="253"/>
      <c r="CY8" s="253"/>
      <c r="CZ8" s="253"/>
      <c r="DA8" s="253"/>
      <c r="DB8" s="253"/>
      <c r="DC8" s="253"/>
      <c r="DD8" s="253"/>
      <c r="DE8" s="253"/>
      <c r="DF8" s="255"/>
    </row>
    <row r="9" spans="1:110" ht="48" customHeight="1" x14ac:dyDescent="0.2">
      <c r="B9" s="236"/>
      <c r="C9" s="241"/>
      <c r="D9" s="241"/>
      <c r="E9" s="248" t="s">
        <v>408</v>
      </c>
      <c r="F9" s="248"/>
      <c r="G9" s="248" t="s">
        <v>409</v>
      </c>
      <c r="H9" s="248"/>
      <c r="I9" s="248" t="s">
        <v>410</v>
      </c>
      <c r="J9" s="248"/>
      <c r="K9" s="241"/>
      <c r="L9" s="241"/>
      <c r="M9" s="248" t="s">
        <v>408</v>
      </c>
      <c r="N9" s="248"/>
      <c r="O9" s="248" t="s">
        <v>409</v>
      </c>
      <c r="P9" s="248"/>
      <c r="Q9" s="248" t="s">
        <v>410</v>
      </c>
      <c r="R9" s="248"/>
      <c r="S9" s="241"/>
      <c r="T9" s="241"/>
      <c r="U9" s="248" t="s">
        <v>408</v>
      </c>
      <c r="V9" s="248"/>
      <c r="W9" s="248" t="s">
        <v>409</v>
      </c>
      <c r="X9" s="248"/>
      <c r="Y9" s="248" t="s">
        <v>410</v>
      </c>
      <c r="Z9" s="248"/>
      <c r="AA9" s="241"/>
      <c r="AB9" s="241"/>
      <c r="AC9" s="248" t="s">
        <v>408</v>
      </c>
      <c r="AD9" s="248"/>
      <c r="AE9" s="248" t="s">
        <v>409</v>
      </c>
      <c r="AF9" s="248"/>
      <c r="AG9" s="248" t="s">
        <v>410</v>
      </c>
      <c r="AH9" s="248"/>
      <c r="AI9" s="241"/>
      <c r="AJ9" s="241"/>
      <c r="AK9" s="248" t="s">
        <v>408</v>
      </c>
      <c r="AL9" s="248"/>
      <c r="AM9" s="248" t="s">
        <v>409</v>
      </c>
      <c r="AN9" s="248"/>
      <c r="AO9" s="248" t="s">
        <v>410</v>
      </c>
      <c r="AP9" s="248"/>
      <c r="AQ9" s="241"/>
      <c r="AR9" s="241"/>
      <c r="AS9" s="248" t="s">
        <v>408</v>
      </c>
      <c r="AT9" s="248"/>
      <c r="AU9" s="248" t="s">
        <v>409</v>
      </c>
      <c r="AV9" s="248"/>
      <c r="AW9" s="248" t="s">
        <v>410</v>
      </c>
      <c r="AX9" s="248"/>
      <c r="AY9" s="241"/>
      <c r="AZ9" s="241"/>
      <c r="BA9" s="248" t="s">
        <v>408</v>
      </c>
      <c r="BB9" s="248"/>
      <c r="BC9" s="248" t="s">
        <v>409</v>
      </c>
      <c r="BD9" s="248"/>
      <c r="BE9" s="248" t="s">
        <v>410</v>
      </c>
      <c r="BF9" s="248"/>
      <c r="BG9" s="241"/>
      <c r="BH9" s="241"/>
      <c r="BI9" s="248" t="s">
        <v>408</v>
      </c>
      <c r="BJ9" s="248"/>
      <c r="BK9" s="248" t="s">
        <v>409</v>
      </c>
      <c r="BL9" s="248"/>
      <c r="BM9" s="248" t="s">
        <v>410</v>
      </c>
      <c r="BN9" s="248"/>
      <c r="BO9" s="241"/>
      <c r="BP9" s="241"/>
      <c r="BQ9" s="248" t="s">
        <v>408</v>
      </c>
      <c r="BR9" s="248"/>
      <c r="BS9" s="248" t="s">
        <v>409</v>
      </c>
      <c r="BT9" s="248"/>
      <c r="BU9" s="248" t="s">
        <v>410</v>
      </c>
      <c r="BV9" s="248"/>
      <c r="BW9" s="253" t="s">
        <v>505</v>
      </c>
      <c r="BX9" s="253"/>
      <c r="BY9" s="253" t="s">
        <v>506</v>
      </c>
      <c r="BZ9" s="253"/>
      <c r="CA9" s="253" t="s">
        <v>507</v>
      </c>
      <c r="CB9" s="253"/>
      <c r="CC9" s="253" t="s">
        <v>513</v>
      </c>
      <c r="CD9" s="253"/>
      <c r="CE9" s="253" t="s">
        <v>508</v>
      </c>
      <c r="CF9" s="253"/>
      <c r="CG9" s="253" t="s">
        <v>509</v>
      </c>
      <c r="CH9" s="253"/>
      <c r="CI9" s="253" t="s">
        <v>510</v>
      </c>
      <c r="CJ9" s="253"/>
      <c r="CK9" s="253" t="s">
        <v>511</v>
      </c>
      <c r="CL9" s="253"/>
      <c r="CM9" s="253" t="s">
        <v>512</v>
      </c>
      <c r="CN9" s="253"/>
      <c r="CO9" s="253" t="s">
        <v>505</v>
      </c>
      <c r="CP9" s="253"/>
      <c r="CQ9" s="253" t="s">
        <v>506</v>
      </c>
      <c r="CR9" s="253"/>
      <c r="CS9" s="253" t="s">
        <v>507</v>
      </c>
      <c r="CT9" s="253"/>
      <c r="CU9" s="253" t="s">
        <v>513</v>
      </c>
      <c r="CV9" s="253"/>
      <c r="CW9" s="253" t="s">
        <v>508</v>
      </c>
      <c r="CX9" s="253"/>
      <c r="CY9" s="253" t="s">
        <v>509</v>
      </c>
      <c r="CZ9" s="253"/>
      <c r="DA9" s="253" t="s">
        <v>510</v>
      </c>
      <c r="DB9" s="253"/>
      <c r="DC9" s="253" t="s">
        <v>511</v>
      </c>
      <c r="DD9" s="253"/>
      <c r="DE9" s="253" t="s">
        <v>512</v>
      </c>
      <c r="DF9" s="255"/>
    </row>
    <row r="10" spans="1:11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346</v>
      </c>
      <c r="AR10" s="135" t="s">
        <v>345</v>
      </c>
      <c r="AS10" s="135" t="s">
        <v>346</v>
      </c>
      <c r="AT10" s="135" t="s">
        <v>345</v>
      </c>
      <c r="AU10" s="135" t="s">
        <v>346</v>
      </c>
      <c r="AV10" s="135" t="s">
        <v>345</v>
      </c>
      <c r="AW10" s="135" t="s">
        <v>349</v>
      </c>
      <c r="AX10" s="135" t="s">
        <v>345</v>
      </c>
      <c r="AY10" s="135" t="s">
        <v>346</v>
      </c>
      <c r="AZ10" s="135" t="s">
        <v>345</v>
      </c>
      <c r="BA10" s="135" t="s">
        <v>346</v>
      </c>
      <c r="BB10" s="135" t="s">
        <v>345</v>
      </c>
      <c r="BC10" s="135" t="s">
        <v>346</v>
      </c>
      <c r="BD10" s="135" t="s">
        <v>345</v>
      </c>
      <c r="BE10" s="135" t="s">
        <v>349</v>
      </c>
      <c r="BF10" s="135" t="s">
        <v>345</v>
      </c>
      <c r="BG10" s="135" t="s">
        <v>346</v>
      </c>
      <c r="BH10" s="135" t="s">
        <v>345</v>
      </c>
      <c r="BI10" s="135" t="s">
        <v>346</v>
      </c>
      <c r="BJ10" s="135" t="s">
        <v>345</v>
      </c>
      <c r="BK10" s="135" t="s">
        <v>346</v>
      </c>
      <c r="BL10" s="135" t="s">
        <v>345</v>
      </c>
      <c r="BM10" s="135" t="s">
        <v>349</v>
      </c>
      <c r="BN10" s="135" t="s">
        <v>345</v>
      </c>
      <c r="BO10" s="135" t="s">
        <v>346</v>
      </c>
      <c r="BP10" s="135" t="s">
        <v>345</v>
      </c>
      <c r="BQ10" s="135" t="s">
        <v>346</v>
      </c>
      <c r="BR10" s="135" t="s">
        <v>345</v>
      </c>
      <c r="BS10" s="135" t="s">
        <v>346</v>
      </c>
      <c r="BT10" s="135" t="s">
        <v>345</v>
      </c>
      <c r="BU10" s="135" t="s">
        <v>349</v>
      </c>
      <c r="BV10" s="135" t="s">
        <v>345</v>
      </c>
      <c r="BW10" s="135" t="s">
        <v>349</v>
      </c>
      <c r="BX10" s="135" t="s">
        <v>345</v>
      </c>
      <c r="BY10" s="135" t="s">
        <v>349</v>
      </c>
      <c r="BZ10" s="135" t="s">
        <v>345</v>
      </c>
      <c r="CA10" s="135" t="s">
        <v>349</v>
      </c>
      <c r="CB10" s="135" t="s">
        <v>345</v>
      </c>
      <c r="CC10" s="135" t="s">
        <v>349</v>
      </c>
      <c r="CD10" s="135" t="s">
        <v>345</v>
      </c>
      <c r="CE10" s="135" t="s">
        <v>349</v>
      </c>
      <c r="CF10" s="135" t="s">
        <v>345</v>
      </c>
      <c r="CG10" s="135" t="s">
        <v>349</v>
      </c>
      <c r="CH10" s="135" t="s">
        <v>345</v>
      </c>
      <c r="CI10" s="135" t="s">
        <v>349</v>
      </c>
      <c r="CJ10" s="135" t="s">
        <v>345</v>
      </c>
      <c r="CK10" s="135" t="s">
        <v>349</v>
      </c>
      <c r="CL10" s="135" t="s">
        <v>345</v>
      </c>
      <c r="CM10" s="135" t="s">
        <v>349</v>
      </c>
      <c r="CN10" s="135" t="s">
        <v>345</v>
      </c>
      <c r="CO10" s="135" t="s">
        <v>349</v>
      </c>
      <c r="CP10" s="135" t="s">
        <v>345</v>
      </c>
      <c r="CQ10" s="135" t="s">
        <v>349</v>
      </c>
      <c r="CR10" s="135" t="s">
        <v>345</v>
      </c>
      <c r="CS10" s="135" t="s">
        <v>349</v>
      </c>
      <c r="CT10" s="135" t="s">
        <v>345</v>
      </c>
      <c r="CU10" s="135" t="s">
        <v>349</v>
      </c>
      <c r="CV10" s="135" t="s">
        <v>345</v>
      </c>
      <c r="CW10" s="135" t="s">
        <v>349</v>
      </c>
      <c r="CX10" s="135" t="s">
        <v>345</v>
      </c>
      <c r="CY10" s="135" t="s">
        <v>349</v>
      </c>
      <c r="CZ10" s="135" t="s">
        <v>345</v>
      </c>
      <c r="DA10" s="135" t="s">
        <v>349</v>
      </c>
      <c r="DB10" s="135" t="s">
        <v>345</v>
      </c>
      <c r="DC10" s="135" t="s">
        <v>349</v>
      </c>
      <c r="DD10" s="135" t="s">
        <v>345</v>
      </c>
      <c r="DE10" s="135" t="s">
        <v>349</v>
      </c>
      <c r="DF10" s="162" t="s">
        <v>345</v>
      </c>
    </row>
    <row r="11" spans="1:110" ht="13" customHeight="1" x14ac:dyDescent="0.2">
      <c r="A11" s="136"/>
      <c r="B11" s="107"/>
      <c r="C11" s="108" t="s">
        <v>910</v>
      </c>
      <c r="D11" s="109" t="s">
        <v>911</v>
      </c>
      <c r="E11" s="108" t="s">
        <v>912</v>
      </c>
      <c r="F11" s="109" t="s">
        <v>913</v>
      </c>
      <c r="G11" s="108" t="s">
        <v>914</v>
      </c>
      <c r="H11" s="109" t="s">
        <v>915</v>
      </c>
      <c r="I11" s="108" t="s">
        <v>916</v>
      </c>
      <c r="J11" s="109" t="s">
        <v>917</v>
      </c>
      <c r="K11" s="108" t="s">
        <v>918</v>
      </c>
      <c r="L11" s="109" t="s">
        <v>919</v>
      </c>
      <c r="M11" s="108" t="s">
        <v>920</v>
      </c>
      <c r="N11" s="109" t="s">
        <v>921</v>
      </c>
      <c r="O11" s="108" t="s">
        <v>922</v>
      </c>
      <c r="P11" s="109" t="s">
        <v>923</v>
      </c>
      <c r="Q11" s="108" t="s">
        <v>924</v>
      </c>
      <c r="R11" s="109" t="s">
        <v>925</v>
      </c>
      <c r="S11" s="108" t="s">
        <v>926</v>
      </c>
      <c r="T11" s="109" t="s">
        <v>927</v>
      </c>
      <c r="U11" s="108" t="s">
        <v>928</v>
      </c>
      <c r="V11" s="109" t="s">
        <v>929</v>
      </c>
      <c r="W11" s="108" t="s">
        <v>930</v>
      </c>
      <c r="X11" s="109" t="s">
        <v>931</v>
      </c>
      <c r="Y11" s="108" t="s">
        <v>932</v>
      </c>
      <c r="Z11" s="109" t="s">
        <v>933</v>
      </c>
      <c r="AA11" s="108" t="s">
        <v>934</v>
      </c>
      <c r="AB11" s="109" t="s">
        <v>935</v>
      </c>
      <c r="AC11" s="108" t="s">
        <v>936</v>
      </c>
      <c r="AD11" s="109" t="s">
        <v>937</v>
      </c>
      <c r="AE11" s="108" t="s">
        <v>938</v>
      </c>
      <c r="AF11" s="109" t="s">
        <v>939</v>
      </c>
      <c r="AG11" s="108" t="s">
        <v>940</v>
      </c>
      <c r="AH11" s="109" t="s">
        <v>941</v>
      </c>
      <c r="AI11" s="108" t="s">
        <v>942</v>
      </c>
      <c r="AJ11" s="109" t="s">
        <v>943</v>
      </c>
      <c r="AK11" s="108" t="s">
        <v>944</v>
      </c>
      <c r="AL11" s="109" t="s">
        <v>945</v>
      </c>
      <c r="AM11" s="108" t="s">
        <v>946</v>
      </c>
      <c r="AN11" s="109" t="s">
        <v>947</v>
      </c>
      <c r="AO11" s="108" t="s">
        <v>948</v>
      </c>
      <c r="AP11" s="109" t="s">
        <v>949</v>
      </c>
      <c r="AQ11" s="108" t="s">
        <v>950</v>
      </c>
      <c r="AR11" s="109" t="s">
        <v>951</v>
      </c>
      <c r="AS11" s="108" t="s">
        <v>952</v>
      </c>
      <c r="AT11" s="109" t="s">
        <v>953</v>
      </c>
      <c r="AU11" s="108" t="s">
        <v>954</v>
      </c>
      <c r="AV11" s="109" t="s">
        <v>955</v>
      </c>
      <c r="AW11" s="108" t="s">
        <v>956</v>
      </c>
      <c r="AX11" s="109" t="s">
        <v>957</v>
      </c>
      <c r="AY11" s="108" t="s">
        <v>958</v>
      </c>
      <c r="AZ11" s="109" t="s">
        <v>959</v>
      </c>
      <c r="BA11" s="108" t="s">
        <v>960</v>
      </c>
      <c r="BB11" s="109" t="s">
        <v>961</v>
      </c>
      <c r="BC11" s="108" t="s">
        <v>962</v>
      </c>
      <c r="BD11" s="109" t="s">
        <v>963</v>
      </c>
      <c r="BE11" s="108" t="s">
        <v>964</v>
      </c>
      <c r="BF11" s="109" t="s">
        <v>965</v>
      </c>
      <c r="BG11" s="108" t="s">
        <v>966</v>
      </c>
      <c r="BH11" s="109" t="s">
        <v>967</v>
      </c>
      <c r="BI11" s="108" t="s">
        <v>968</v>
      </c>
      <c r="BJ11" s="109" t="s">
        <v>969</v>
      </c>
      <c r="BK11" s="108" t="s">
        <v>970</v>
      </c>
      <c r="BL11" s="109" t="s">
        <v>971</v>
      </c>
      <c r="BM11" s="108" t="s">
        <v>972</v>
      </c>
      <c r="BN11" s="109" t="s">
        <v>973</v>
      </c>
      <c r="BO11" s="108" t="s">
        <v>974</v>
      </c>
      <c r="BP11" s="109" t="s">
        <v>975</v>
      </c>
      <c r="BQ11" s="108" t="s">
        <v>976</v>
      </c>
      <c r="BR11" s="109" t="s">
        <v>977</v>
      </c>
      <c r="BS11" s="108" t="s">
        <v>978</v>
      </c>
      <c r="BT11" s="109" t="s">
        <v>979</v>
      </c>
      <c r="BU11" s="108" t="s">
        <v>980</v>
      </c>
      <c r="BV11" s="109" t="s">
        <v>981</v>
      </c>
      <c r="BW11" s="179" t="s">
        <v>982</v>
      </c>
      <c r="BX11" s="179" t="s">
        <v>983</v>
      </c>
      <c r="BY11" s="179" t="s">
        <v>984</v>
      </c>
      <c r="BZ11" s="179" t="s">
        <v>985</v>
      </c>
      <c r="CA11" s="179" t="s">
        <v>986</v>
      </c>
      <c r="CB11" s="179" t="s">
        <v>987</v>
      </c>
      <c r="CC11" s="179" t="s">
        <v>988</v>
      </c>
      <c r="CD11" s="179" t="s">
        <v>989</v>
      </c>
      <c r="CE11" s="179" t="s">
        <v>990</v>
      </c>
      <c r="CF11" s="179" t="s">
        <v>991</v>
      </c>
      <c r="CG11" s="179" t="s">
        <v>992</v>
      </c>
      <c r="CH11" s="179" t="s">
        <v>993</v>
      </c>
      <c r="CI11" s="179" t="s">
        <v>994</v>
      </c>
      <c r="CJ11" s="179" t="s">
        <v>995</v>
      </c>
      <c r="CK11" s="179" t="s">
        <v>996</v>
      </c>
      <c r="CL11" s="179" t="s">
        <v>997</v>
      </c>
      <c r="CM11" s="179" t="s">
        <v>998</v>
      </c>
      <c r="CN11" s="179" t="s">
        <v>999</v>
      </c>
      <c r="CO11" s="179" t="s">
        <v>1000</v>
      </c>
      <c r="CP11" s="179" t="s">
        <v>1001</v>
      </c>
      <c r="CQ11" s="179" t="s">
        <v>1002</v>
      </c>
      <c r="CR11" s="179" t="s">
        <v>1003</v>
      </c>
      <c r="CS11" s="179" t="s">
        <v>1004</v>
      </c>
      <c r="CT11" s="179" t="s">
        <v>1005</v>
      </c>
      <c r="CU11" s="179" t="s">
        <v>1006</v>
      </c>
      <c r="CV11" s="179" t="s">
        <v>1007</v>
      </c>
      <c r="CW11" s="179" t="s">
        <v>1008</v>
      </c>
      <c r="CX11" s="179" t="s">
        <v>1009</v>
      </c>
      <c r="CY11" s="179" t="s">
        <v>1010</v>
      </c>
      <c r="CZ11" s="179" t="s">
        <v>1011</v>
      </c>
      <c r="DA11" s="179" t="s">
        <v>1012</v>
      </c>
      <c r="DB11" s="179" t="s">
        <v>1013</v>
      </c>
      <c r="DC11" s="179" t="s">
        <v>1014</v>
      </c>
      <c r="DD11" s="179" t="s">
        <v>1015</v>
      </c>
      <c r="DE11" s="179" t="s">
        <v>1016</v>
      </c>
      <c r="DF11" s="184" t="s">
        <v>1017</v>
      </c>
    </row>
    <row r="12" spans="1:110" ht="13" customHeight="1" x14ac:dyDescent="0.2">
      <c r="A12" s="82" t="s">
        <v>422</v>
      </c>
      <c r="B12" s="110">
        <v>2</v>
      </c>
      <c r="C12" s="7">
        <v>93.255111214928505</v>
      </c>
      <c r="D12" s="10">
        <v>0.63645480412247502</v>
      </c>
      <c r="E12" s="7">
        <v>94.956037268153096</v>
      </c>
      <c r="F12" s="10">
        <v>0.63011945204417097</v>
      </c>
      <c r="G12" s="7">
        <v>88.053372989332502</v>
      </c>
      <c r="H12" s="10">
        <v>1.5042275832350001</v>
      </c>
      <c r="I12" s="7">
        <v>-6.9026642788205503</v>
      </c>
      <c r="J12" s="10">
        <v>1.5625715121766599</v>
      </c>
      <c r="K12" s="7">
        <v>67.055192542678697</v>
      </c>
      <c r="L12" s="10">
        <v>1.1963015847364</v>
      </c>
      <c r="M12" s="7">
        <v>69.419776112095093</v>
      </c>
      <c r="N12" s="10">
        <v>1.3301137168541299</v>
      </c>
      <c r="O12" s="7">
        <v>59.776337645260099</v>
      </c>
      <c r="P12" s="10">
        <v>2.4180043147295902</v>
      </c>
      <c r="Q12" s="7">
        <v>-9.64343846683499</v>
      </c>
      <c r="R12" s="10">
        <v>2.6993935805730498</v>
      </c>
      <c r="S12" s="7">
        <v>68.158750676508603</v>
      </c>
      <c r="T12" s="10">
        <v>1.24516544240371</v>
      </c>
      <c r="U12" s="7">
        <v>70.251083614866999</v>
      </c>
      <c r="V12" s="10">
        <v>1.3096994107303599</v>
      </c>
      <c r="W12" s="7">
        <v>61.712793202877599</v>
      </c>
      <c r="X12" s="10">
        <v>2.35783419437516</v>
      </c>
      <c r="Y12" s="7">
        <v>-8.5382904119894292</v>
      </c>
      <c r="Z12" s="10">
        <v>2.4708807827873698</v>
      </c>
      <c r="AA12" s="7">
        <v>44.084311851097198</v>
      </c>
      <c r="AB12" s="10">
        <v>1.10350157182784</v>
      </c>
      <c r="AC12" s="7">
        <v>45.561138133855998</v>
      </c>
      <c r="AD12" s="10">
        <v>1.2319163495640999</v>
      </c>
      <c r="AE12" s="7">
        <v>39.4524739640283</v>
      </c>
      <c r="AF12" s="10">
        <v>2.0303224999792699</v>
      </c>
      <c r="AG12" s="7">
        <v>-6.1086641698277404</v>
      </c>
      <c r="AH12" s="10">
        <v>2.26539125370123</v>
      </c>
      <c r="AI12" s="7">
        <v>79.306815237286003</v>
      </c>
      <c r="AJ12" s="10">
        <v>1.0801737292017399</v>
      </c>
      <c r="AK12" s="7">
        <v>81.141932429007596</v>
      </c>
      <c r="AL12" s="10">
        <v>1.2439019787263399</v>
      </c>
      <c r="AM12" s="7">
        <v>73.669119190691603</v>
      </c>
      <c r="AN12" s="10">
        <v>2.1186877328940601</v>
      </c>
      <c r="AO12" s="7">
        <v>-7.4728132383159798</v>
      </c>
      <c r="AP12" s="10">
        <v>2.4436362663339599</v>
      </c>
      <c r="AQ12" s="7">
        <v>50.860636458717501</v>
      </c>
      <c r="AR12" s="10">
        <v>1.2829647411877101</v>
      </c>
      <c r="AS12" s="7">
        <v>50.015311960807601</v>
      </c>
      <c r="AT12" s="10">
        <v>1.4792713986769499</v>
      </c>
      <c r="AU12" s="7">
        <v>53.324745750698</v>
      </c>
      <c r="AV12" s="10">
        <v>1.9532964295597199</v>
      </c>
      <c r="AW12" s="7">
        <v>3.3094337898904098</v>
      </c>
      <c r="AX12" s="10">
        <v>2.2344738889020501</v>
      </c>
      <c r="AY12" s="7">
        <v>90.394756452412494</v>
      </c>
      <c r="AZ12" s="10">
        <v>0.79652174332112802</v>
      </c>
      <c r="BA12" s="7">
        <v>91.194585183495093</v>
      </c>
      <c r="BB12" s="10">
        <v>0.96395886314267898</v>
      </c>
      <c r="BC12" s="7">
        <v>87.933900282894697</v>
      </c>
      <c r="BD12" s="10">
        <v>1.5771469693225699</v>
      </c>
      <c r="BE12" s="7">
        <v>-3.2606849006003702</v>
      </c>
      <c r="BF12" s="10">
        <v>1.89645932545517</v>
      </c>
      <c r="BG12" s="7">
        <v>87.590204579038598</v>
      </c>
      <c r="BH12" s="10">
        <v>0.765698867797168</v>
      </c>
      <c r="BI12" s="7">
        <v>89.515029019644004</v>
      </c>
      <c r="BJ12" s="10">
        <v>0.85362485556706902</v>
      </c>
      <c r="BK12" s="7">
        <v>81.700174765352003</v>
      </c>
      <c r="BL12" s="10">
        <v>1.7344362360680099</v>
      </c>
      <c r="BM12" s="7">
        <v>-7.8148542542919701</v>
      </c>
      <c r="BN12" s="10">
        <v>1.9385981103622301</v>
      </c>
      <c r="BO12" s="7">
        <v>62.444499457988996</v>
      </c>
      <c r="BP12" s="10">
        <v>1.3077183897784499</v>
      </c>
      <c r="BQ12" s="7">
        <v>63.246497747922298</v>
      </c>
      <c r="BR12" s="10">
        <v>1.4762880287464</v>
      </c>
      <c r="BS12" s="7">
        <v>59.914903810132301</v>
      </c>
      <c r="BT12" s="10">
        <v>2.4406055283655999</v>
      </c>
      <c r="BU12" s="7">
        <v>-3.3315939377900001</v>
      </c>
      <c r="BV12" s="10">
        <v>2.7444170052864099</v>
      </c>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182"/>
    </row>
    <row r="13" spans="1:110" ht="13" customHeight="1" x14ac:dyDescent="0.2">
      <c r="A13" s="82" t="s">
        <v>350</v>
      </c>
      <c r="B13" s="110">
        <v>2</v>
      </c>
      <c r="C13" s="7">
        <v>72.757552073106297</v>
      </c>
      <c r="D13" s="10">
        <v>1.27357680056601</v>
      </c>
      <c r="E13" s="7">
        <v>75.166666217549604</v>
      </c>
      <c r="F13" s="10">
        <v>1.3104518918066399</v>
      </c>
      <c r="G13" s="7">
        <v>68.937655021960495</v>
      </c>
      <c r="H13" s="10">
        <v>2.2245754879650699</v>
      </c>
      <c r="I13" s="7">
        <v>-6.2290111955890799</v>
      </c>
      <c r="J13" s="10">
        <v>2.4067072046498801</v>
      </c>
      <c r="K13" s="7">
        <v>66.091061795962105</v>
      </c>
      <c r="L13" s="10">
        <v>1.1261930701448399</v>
      </c>
      <c r="M13" s="7">
        <v>66.794377178060302</v>
      </c>
      <c r="N13" s="10">
        <v>1.4870429137002701</v>
      </c>
      <c r="O13" s="7">
        <v>65.175400180008495</v>
      </c>
      <c r="P13" s="10">
        <v>1.7588421375691801</v>
      </c>
      <c r="Q13" s="7">
        <v>-1.61897699805188</v>
      </c>
      <c r="R13" s="10">
        <v>2.3142033537310902</v>
      </c>
      <c r="S13" s="7">
        <v>59.008551345492698</v>
      </c>
      <c r="T13" s="10">
        <v>1.33692353919152</v>
      </c>
      <c r="U13" s="7">
        <v>60.042596706405597</v>
      </c>
      <c r="V13" s="10">
        <v>1.5529409419240601</v>
      </c>
      <c r="W13" s="7">
        <v>57.413772265113501</v>
      </c>
      <c r="X13" s="10">
        <v>2.3838104531929498</v>
      </c>
      <c r="Y13" s="7">
        <v>-2.6288244412921502</v>
      </c>
      <c r="Z13" s="10">
        <v>2.7728989230933601</v>
      </c>
      <c r="AA13" s="7">
        <v>49.2284121323638</v>
      </c>
      <c r="AB13" s="10">
        <v>1.4239461256907999</v>
      </c>
      <c r="AC13" s="7">
        <v>51.616368982797297</v>
      </c>
      <c r="AD13" s="10">
        <v>1.8246801223368501</v>
      </c>
      <c r="AE13" s="7">
        <v>44.770100869103203</v>
      </c>
      <c r="AF13" s="10">
        <v>2.04584286192113</v>
      </c>
      <c r="AG13" s="7">
        <v>-6.8462681136941104</v>
      </c>
      <c r="AH13" s="10">
        <v>2.63975246803356</v>
      </c>
      <c r="AI13" s="7">
        <v>60.117536420356899</v>
      </c>
      <c r="AJ13" s="10">
        <v>1.52209540028611</v>
      </c>
      <c r="AK13" s="7">
        <v>60.650397832521797</v>
      </c>
      <c r="AL13" s="10">
        <v>1.89625647000194</v>
      </c>
      <c r="AM13" s="7">
        <v>59.385505411915297</v>
      </c>
      <c r="AN13" s="10">
        <v>2.25381297384047</v>
      </c>
      <c r="AO13" s="7">
        <v>-1.2648924206065399</v>
      </c>
      <c r="AP13" s="10">
        <v>2.7877114673889101</v>
      </c>
      <c r="AQ13" s="7">
        <v>41.883421398148002</v>
      </c>
      <c r="AR13" s="10">
        <v>1.5120209633475299</v>
      </c>
      <c r="AS13" s="7">
        <v>44.011542745768999</v>
      </c>
      <c r="AT13" s="10">
        <v>1.7130549675814299</v>
      </c>
      <c r="AU13" s="7">
        <v>38.6764776364219</v>
      </c>
      <c r="AV13" s="10">
        <v>2.1595852376128701</v>
      </c>
      <c r="AW13" s="7">
        <v>-5.3350651093471102</v>
      </c>
      <c r="AX13" s="10">
        <v>2.39160135779884</v>
      </c>
      <c r="AY13" s="7">
        <v>63.248082476552597</v>
      </c>
      <c r="AZ13" s="10">
        <v>1.3539045165585499</v>
      </c>
      <c r="BA13" s="7">
        <v>63.7870377935119</v>
      </c>
      <c r="BB13" s="10">
        <v>1.72930236481545</v>
      </c>
      <c r="BC13" s="7">
        <v>62.420193494333901</v>
      </c>
      <c r="BD13" s="10">
        <v>2.18676358819642</v>
      </c>
      <c r="BE13" s="7">
        <v>-1.3668442991779699</v>
      </c>
      <c r="BF13" s="10">
        <v>2.79771694154929</v>
      </c>
      <c r="BG13" s="7">
        <v>64.371110637653302</v>
      </c>
      <c r="BH13" s="10">
        <v>1.2299245126217599</v>
      </c>
      <c r="BI13" s="7">
        <v>69.380312200097407</v>
      </c>
      <c r="BJ13" s="10">
        <v>1.50863563286955</v>
      </c>
      <c r="BK13" s="7">
        <v>55.871910262232802</v>
      </c>
      <c r="BL13" s="10">
        <v>1.83347191436972</v>
      </c>
      <c r="BM13" s="7">
        <v>-13.508401937864701</v>
      </c>
      <c r="BN13" s="10">
        <v>2.3047940113130201</v>
      </c>
      <c r="BO13" s="7">
        <v>34.616539402115102</v>
      </c>
      <c r="BP13" s="10">
        <v>1.2153801271696401</v>
      </c>
      <c r="BQ13" s="7">
        <v>34.889559852095999</v>
      </c>
      <c r="BR13" s="10">
        <v>1.6005181651715701</v>
      </c>
      <c r="BS13" s="7">
        <v>34.134526807939402</v>
      </c>
      <c r="BT13" s="10">
        <v>1.9063918143882099</v>
      </c>
      <c r="BU13" s="7">
        <v>-0.75503304415654804</v>
      </c>
      <c r="BV13" s="10">
        <v>2.5675183305107701</v>
      </c>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182"/>
    </row>
    <row r="14" spans="1:110" ht="13" customHeight="1" x14ac:dyDescent="0.2">
      <c r="A14" s="82" t="s">
        <v>351</v>
      </c>
      <c r="B14" s="110">
        <v>2</v>
      </c>
      <c r="C14" s="7">
        <v>78.168056986591594</v>
      </c>
      <c r="D14" s="10">
        <v>0.74763550287608205</v>
      </c>
      <c r="E14" s="7">
        <v>79.930429830761497</v>
      </c>
      <c r="F14" s="10">
        <v>0.86286202784350297</v>
      </c>
      <c r="G14" s="7">
        <v>73.351714366443801</v>
      </c>
      <c r="H14" s="10">
        <v>1.61523648543542</v>
      </c>
      <c r="I14" s="7">
        <v>-6.57871546431765</v>
      </c>
      <c r="J14" s="10">
        <v>1.8759916679067601</v>
      </c>
      <c r="K14" s="7">
        <v>41.680714781254203</v>
      </c>
      <c r="L14" s="10">
        <v>1.04789490591451</v>
      </c>
      <c r="M14" s="7">
        <v>41.669564690400499</v>
      </c>
      <c r="N14" s="10">
        <v>1.2480793637138401</v>
      </c>
      <c r="O14" s="7">
        <v>41.604208333612803</v>
      </c>
      <c r="P14" s="10">
        <v>1.97032786261561</v>
      </c>
      <c r="Q14" s="7">
        <v>-6.5356356787631895E-2</v>
      </c>
      <c r="R14" s="10">
        <v>2.3387208142710501</v>
      </c>
      <c r="S14" s="7">
        <v>43.654614314660698</v>
      </c>
      <c r="T14" s="10">
        <v>0.966539912953156</v>
      </c>
      <c r="U14" s="7">
        <v>45.172662981528802</v>
      </c>
      <c r="V14" s="10">
        <v>1.25597874672312</v>
      </c>
      <c r="W14" s="7">
        <v>39.628807739354599</v>
      </c>
      <c r="X14" s="10">
        <v>2.1166150827527699</v>
      </c>
      <c r="Y14" s="7">
        <v>-5.54385524217418</v>
      </c>
      <c r="Z14" s="10">
        <v>2.6921661307314499</v>
      </c>
      <c r="AA14" s="7">
        <v>35.748259549872401</v>
      </c>
      <c r="AB14" s="10">
        <v>1.1467242474507</v>
      </c>
      <c r="AC14" s="7">
        <v>37.232107325732997</v>
      </c>
      <c r="AD14" s="10">
        <v>1.3317874409392001</v>
      </c>
      <c r="AE14" s="7">
        <v>31.935519740600299</v>
      </c>
      <c r="AF14" s="10">
        <v>1.9421439964826499</v>
      </c>
      <c r="AG14" s="7">
        <v>-5.2965875851326603</v>
      </c>
      <c r="AH14" s="10">
        <v>2.2293116238812698</v>
      </c>
      <c r="AI14" s="7">
        <v>54.561267036627903</v>
      </c>
      <c r="AJ14" s="10">
        <v>0.99269597242638996</v>
      </c>
      <c r="AK14" s="7">
        <v>55.768249749554101</v>
      </c>
      <c r="AL14" s="10">
        <v>1.19377214991723</v>
      </c>
      <c r="AM14" s="7">
        <v>51.777169417719797</v>
      </c>
      <c r="AN14" s="10">
        <v>1.7909233447808599</v>
      </c>
      <c r="AO14" s="7">
        <v>-3.99108033183435</v>
      </c>
      <c r="AP14" s="10">
        <v>2.13685013159707</v>
      </c>
      <c r="AQ14" s="7">
        <v>46.8198798834717</v>
      </c>
      <c r="AR14" s="10">
        <v>1.0552220321873</v>
      </c>
      <c r="AS14" s="7">
        <v>49.984081411279298</v>
      </c>
      <c r="AT14" s="10">
        <v>1.16581172062898</v>
      </c>
      <c r="AU14" s="7">
        <v>38.5534575724513</v>
      </c>
      <c r="AV14" s="10">
        <v>2.1211049298570299</v>
      </c>
      <c r="AW14" s="7">
        <v>-11.430623838828099</v>
      </c>
      <c r="AX14" s="10">
        <v>2.32293200533721</v>
      </c>
      <c r="AY14" s="7">
        <v>68.738494478828301</v>
      </c>
      <c r="AZ14" s="10">
        <v>1.07427594304666</v>
      </c>
      <c r="BA14" s="7">
        <v>68.967877985803895</v>
      </c>
      <c r="BB14" s="10">
        <v>1.1876127830454699</v>
      </c>
      <c r="BC14" s="7">
        <v>68.349508284419599</v>
      </c>
      <c r="BD14" s="10">
        <v>1.804676538049</v>
      </c>
      <c r="BE14" s="7">
        <v>-0.61836970138423897</v>
      </c>
      <c r="BF14" s="10">
        <v>1.93097539584828</v>
      </c>
      <c r="BG14" s="7">
        <v>84.240738500723893</v>
      </c>
      <c r="BH14" s="10">
        <v>0.79588119737746499</v>
      </c>
      <c r="BI14" s="7">
        <v>87.163178368799606</v>
      </c>
      <c r="BJ14" s="10">
        <v>0.80518794450322995</v>
      </c>
      <c r="BK14" s="7">
        <v>76.626724660251995</v>
      </c>
      <c r="BL14" s="10">
        <v>1.8525590713561999</v>
      </c>
      <c r="BM14" s="7">
        <v>-10.536453708547601</v>
      </c>
      <c r="BN14" s="10">
        <v>1.9972243514346</v>
      </c>
      <c r="BO14" s="7">
        <v>53.953960773200997</v>
      </c>
      <c r="BP14" s="10">
        <v>1.0928115168986401</v>
      </c>
      <c r="BQ14" s="7">
        <v>55.941461522187097</v>
      </c>
      <c r="BR14" s="10">
        <v>1.2802908997225</v>
      </c>
      <c r="BS14" s="7">
        <v>48.755503808550401</v>
      </c>
      <c r="BT14" s="10">
        <v>1.7245959313539301</v>
      </c>
      <c r="BU14" s="7">
        <v>-7.1859577136367498</v>
      </c>
      <c r="BV14" s="10">
        <v>1.99209237068144</v>
      </c>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182"/>
    </row>
    <row r="15" spans="1:110" ht="13" customHeight="1" x14ac:dyDescent="0.2">
      <c r="A15" s="82" t="s">
        <v>423</v>
      </c>
      <c r="B15" s="110">
        <v>2</v>
      </c>
      <c r="C15" s="7">
        <v>85.594082134188696</v>
      </c>
      <c r="D15" s="10">
        <v>0.94421852073166002</v>
      </c>
      <c r="E15" s="7">
        <v>86.5695523328435</v>
      </c>
      <c r="F15" s="10">
        <v>1.0283788066241499</v>
      </c>
      <c r="G15" s="7">
        <v>82.220807419886896</v>
      </c>
      <c r="H15" s="10">
        <v>1.7932990514954299</v>
      </c>
      <c r="I15" s="7">
        <v>-4.3487449129566</v>
      </c>
      <c r="J15" s="10">
        <v>1.934019863879</v>
      </c>
      <c r="K15" s="7">
        <v>81.551348250813007</v>
      </c>
      <c r="L15" s="10">
        <v>0.94865718007725697</v>
      </c>
      <c r="M15" s="7">
        <v>82.676721744298803</v>
      </c>
      <c r="N15" s="10">
        <v>1.03992716248498</v>
      </c>
      <c r="O15" s="7">
        <v>77.941879927151703</v>
      </c>
      <c r="P15" s="10">
        <v>2.01758127513801</v>
      </c>
      <c r="Q15" s="7">
        <v>-4.7348418171470597</v>
      </c>
      <c r="R15" s="10">
        <v>2.1498707838383901</v>
      </c>
      <c r="S15" s="7">
        <v>58.265585832399502</v>
      </c>
      <c r="T15" s="10">
        <v>1.13913895959455</v>
      </c>
      <c r="U15" s="7">
        <v>59.661688719050098</v>
      </c>
      <c r="V15" s="10">
        <v>1.4000734182949</v>
      </c>
      <c r="W15" s="7">
        <v>53.583510307021399</v>
      </c>
      <c r="X15" s="10">
        <v>2.2238809941464899</v>
      </c>
      <c r="Y15" s="7">
        <v>-6.0781784120287004</v>
      </c>
      <c r="Z15" s="10">
        <v>2.7305141026811599</v>
      </c>
      <c r="AA15" s="7">
        <v>50.702953596649998</v>
      </c>
      <c r="AB15" s="10">
        <v>1.1756003521502101</v>
      </c>
      <c r="AC15" s="7">
        <v>51.833738108449403</v>
      </c>
      <c r="AD15" s="10">
        <v>1.3781046116004301</v>
      </c>
      <c r="AE15" s="7">
        <v>46.997741791968799</v>
      </c>
      <c r="AF15" s="10">
        <v>2.0944762690811598</v>
      </c>
      <c r="AG15" s="7">
        <v>-4.8359963164805801</v>
      </c>
      <c r="AH15" s="10">
        <v>2.4513776210337901</v>
      </c>
      <c r="AI15" s="7">
        <v>77.075932036786696</v>
      </c>
      <c r="AJ15" s="10">
        <v>1.1346441200331501</v>
      </c>
      <c r="AK15" s="7">
        <v>78.269271442964794</v>
      </c>
      <c r="AL15" s="10">
        <v>1.2170015655555499</v>
      </c>
      <c r="AM15" s="7">
        <v>73.301364574227705</v>
      </c>
      <c r="AN15" s="10">
        <v>2.2759803834073402</v>
      </c>
      <c r="AO15" s="7">
        <v>-4.9679068687371499</v>
      </c>
      <c r="AP15" s="10">
        <v>2.3685918210070001</v>
      </c>
      <c r="AQ15" s="7">
        <v>55.794831751972097</v>
      </c>
      <c r="AR15" s="10">
        <v>1.21829686216901</v>
      </c>
      <c r="AS15" s="7">
        <v>56.508944572279603</v>
      </c>
      <c r="AT15" s="10">
        <v>1.33413696659843</v>
      </c>
      <c r="AU15" s="7">
        <v>53.259360243951797</v>
      </c>
      <c r="AV15" s="10">
        <v>2.1200494277771398</v>
      </c>
      <c r="AW15" s="7">
        <v>-3.2495843283277099</v>
      </c>
      <c r="AX15" s="10">
        <v>2.2752228814118198</v>
      </c>
      <c r="AY15" s="7">
        <v>72.395027557705603</v>
      </c>
      <c r="AZ15" s="10">
        <v>1.02246855146564</v>
      </c>
      <c r="BA15" s="7">
        <v>74.127467763935499</v>
      </c>
      <c r="BB15" s="10">
        <v>1.07756171300738</v>
      </c>
      <c r="BC15" s="7">
        <v>66.258471184396896</v>
      </c>
      <c r="BD15" s="10">
        <v>2.4660340193725401</v>
      </c>
      <c r="BE15" s="7">
        <v>-7.8689965795385497</v>
      </c>
      <c r="BF15" s="10">
        <v>2.5549632458917499</v>
      </c>
      <c r="BG15" s="7">
        <v>81.674719253051293</v>
      </c>
      <c r="BH15" s="10">
        <v>0.90012239017149798</v>
      </c>
      <c r="BI15" s="7">
        <v>83.207226534405194</v>
      </c>
      <c r="BJ15" s="10">
        <v>0.97748777804485898</v>
      </c>
      <c r="BK15" s="7">
        <v>75.964522439048594</v>
      </c>
      <c r="BL15" s="10">
        <v>2.0627006624728201</v>
      </c>
      <c r="BM15" s="7">
        <v>-7.2427040953565296</v>
      </c>
      <c r="BN15" s="10">
        <v>2.2057136964130502</v>
      </c>
      <c r="BO15" s="7">
        <v>69.060101856229593</v>
      </c>
      <c r="BP15" s="10">
        <v>1.1224278128330101</v>
      </c>
      <c r="BQ15" s="7">
        <v>69.851302392290194</v>
      </c>
      <c r="BR15" s="10">
        <v>1.3045036284854801</v>
      </c>
      <c r="BS15" s="7">
        <v>66.410044685126195</v>
      </c>
      <c r="BT15" s="10">
        <v>2.0528906336213599</v>
      </c>
      <c r="BU15" s="7">
        <v>-3.4412577071640702</v>
      </c>
      <c r="BV15" s="10">
        <v>2.3734577056096202</v>
      </c>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182"/>
    </row>
    <row r="16" spans="1:110" ht="13" customHeight="1" x14ac:dyDescent="0.2">
      <c r="A16" s="82" t="s">
        <v>424</v>
      </c>
      <c r="B16" s="110">
        <v>2</v>
      </c>
      <c r="C16" s="7">
        <v>85.631433154083496</v>
      </c>
      <c r="D16" s="10">
        <v>0.73750556165958403</v>
      </c>
      <c r="E16" s="7">
        <v>86.901399450641193</v>
      </c>
      <c r="F16" s="10">
        <v>0.95065890598939895</v>
      </c>
      <c r="G16" s="7">
        <v>83.785790529775298</v>
      </c>
      <c r="H16" s="10">
        <v>1.2800105333437399</v>
      </c>
      <c r="I16" s="7">
        <v>-3.1156089208659199</v>
      </c>
      <c r="J16" s="10">
        <v>1.6491922470659299</v>
      </c>
      <c r="K16" s="7">
        <v>72.183062482297601</v>
      </c>
      <c r="L16" s="10">
        <v>1.08191466491388</v>
      </c>
      <c r="M16" s="7">
        <v>77.285549639127296</v>
      </c>
      <c r="N16" s="10">
        <v>1.4669644866396201</v>
      </c>
      <c r="O16" s="7">
        <v>65.105633230048099</v>
      </c>
      <c r="P16" s="10">
        <v>1.71717592199386</v>
      </c>
      <c r="Q16" s="7">
        <v>-12.1799164090791</v>
      </c>
      <c r="R16" s="10">
        <v>2.3221382343424302</v>
      </c>
      <c r="S16" s="7">
        <v>68.533161195208706</v>
      </c>
      <c r="T16" s="10">
        <v>1.1207472289037399</v>
      </c>
      <c r="U16" s="7">
        <v>71.578073243444805</v>
      </c>
      <c r="V16" s="10">
        <v>1.4122691077039</v>
      </c>
      <c r="W16" s="7">
        <v>64.360114879668203</v>
      </c>
      <c r="X16" s="10">
        <v>1.72182350895946</v>
      </c>
      <c r="Y16" s="7">
        <v>-7.21795836377669</v>
      </c>
      <c r="Z16" s="10">
        <v>2.1582841080744002</v>
      </c>
      <c r="AA16" s="7">
        <v>55.788945745511597</v>
      </c>
      <c r="AB16" s="10">
        <v>1.12374991371609</v>
      </c>
      <c r="AC16" s="7">
        <v>57.792122972306501</v>
      </c>
      <c r="AD16" s="10">
        <v>1.4438212084708999</v>
      </c>
      <c r="AE16" s="7">
        <v>52.889498174467803</v>
      </c>
      <c r="AF16" s="10">
        <v>1.6957425496005301</v>
      </c>
      <c r="AG16" s="7">
        <v>-4.9026247978386799</v>
      </c>
      <c r="AH16" s="10">
        <v>2.1754133415703198</v>
      </c>
      <c r="AI16" s="7">
        <v>83.215049348420806</v>
      </c>
      <c r="AJ16" s="10">
        <v>0.75248727690233996</v>
      </c>
      <c r="AK16" s="7">
        <v>85.946196798408096</v>
      </c>
      <c r="AL16" s="10">
        <v>0.98174790302658499</v>
      </c>
      <c r="AM16" s="7">
        <v>79.391258752469199</v>
      </c>
      <c r="AN16" s="10">
        <v>1.22475918251328</v>
      </c>
      <c r="AO16" s="7">
        <v>-6.55493804593885</v>
      </c>
      <c r="AP16" s="10">
        <v>1.58354334627412</v>
      </c>
      <c r="AQ16" s="7">
        <v>62.245574472300802</v>
      </c>
      <c r="AR16" s="10">
        <v>1.1468640208599901</v>
      </c>
      <c r="AS16" s="7">
        <v>65.753742701884306</v>
      </c>
      <c r="AT16" s="10">
        <v>1.51199882346714</v>
      </c>
      <c r="AU16" s="7">
        <v>57.143268146937899</v>
      </c>
      <c r="AV16" s="10">
        <v>1.71166876512356</v>
      </c>
      <c r="AW16" s="7">
        <v>-8.6104745549463395</v>
      </c>
      <c r="AX16" s="10">
        <v>2.2460917481728302</v>
      </c>
      <c r="AY16" s="7">
        <v>75.231228457958295</v>
      </c>
      <c r="AZ16" s="10">
        <v>0.92668504556398901</v>
      </c>
      <c r="BA16" s="7">
        <v>78.333926427293406</v>
      </c>
      <c r="BB16" s="10">
        <v>1.1929228514711101</v>
      </c>
      <c r="BC16" s="7">
        <v>70.956593483797803</v>
      </c>
      <c r="BD16" s="10">
        <v>1.5933489613138101</v>
      </c>
      <c r="BE16" s="7">
        <v>-7.3773329434955999</v>
      </c>
      <c r="BF16" s="10">
        <v>2.04747004888138</v>
      </c>
      <c r="BG16" s="7">
        <v>64.954482810617293</v>
      </c>
      <c r="BH16" s="10">
        <v>1.0693180138366301</v>
      </c>
      <c r="BI16" s="7">
        <v>72.056996886295906</v>
      </c>
      <c r="BJ16" s="10">
        <v>1.2833043957874299</v>
      </c>
      <c r="BK16" s="7">
        <v>55.414930965608498</v>
      </c>
      <c r="BL16" s="10">
        <v>1.8288023395725399</v>
      </c>
      <c r="BM16" s="7">
        <v>-16.642065920687401</v>
      </c>
      <c r="BN16" s="10">
        <v>2.3091988318826702</v>
      </c>
      <c r="BO16" s="7">
        <v>58.596465125273397</v>
      </c>
      <c r="BP16" s="10">
        <v>1.1818897415585199</v>
      </c>
      <c r="BQ16" s="7">
        <v>63.921728128303002</v>
      </c>
      <c r="BR16" s="10">
        <v>1.4890880264592801</v>
      </c>
      <c r="BS16" s="7">
        <v>51.137439920384303</v>
      </c>
      <c r="BT16" s="10">
        <v>1.8390009772142</v>
      </c>
      <c r="BU16" s="7">
        <v>-12.7842882079186</v>
      </c>
      <c r="BV16" s="10">
        <v>2.3507344227111502</v>
      </c>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182"/>
    </row>
    <row r="17" spans="1:110" ht="13" customHeight="1" x14ac:dyDescent="0.2">
      <c r="A17" s="82" t="s">
        <v>352</v>
      </c>
      <c r="B17" s="110">
        <v>2</v>
      </c>
      <c r="C17" s="7">
        <v>88.181105420810795</v>
      </c>
      <c r="D17" s="10">
        <v>0.57268777303789198</v>
      </c>
      <c r="E17" s="7">
        <v>90.375638100169994</v>
      </c>
      <c r="F17" s="10">
        <v>0.55227243650279401</v>
      </c>
      <c r="G17" s="7">
        <v>83.579645692008995</v>
      </c>
      <c r="H17" s="10">
        <v>1.3643660050414701</v>
      </c>
      <c r="I17" s="7">
        <v>-6.7959924081609797</v>
      </c>
      <c r="J17" s="10">
        <v>1.4757051908254599</v>
      </c>
      <c r="K17" s="7">
        <v>56.3504716464941</v>
      </c>
      <c r="L17" s="10">
        <v>1.13024343200147</v>
      </c>
      <c r="M17" s="7">
        <v>58.0239900650434</v>
      </c>
      <c r="N17" s="10">
        <v>1.25144391472565</v>
      </c>
      <c r="O17" s="7">
        <v>52.800722134452201</v>
      </c>
      <c r="P17" s="10">
        <v>1.59388556492481</v>
      </c>
      <c r="Q17" s="7">
        <v>-5.22326793059122</v>
      </c>
      <c r="R17" s="10">
        <v>1.6120080444357101</v>
      </c>
      <c r="S17" s="7">
        <v>54.514189165258898</v>
      </c>
      <c r="T17" s="10">
        <v>1.00083668674314</v>
      </c>
      <c r="U17" s="7">
        <v>57.083680848585097</v>
      </c>
      <c r="V17" s="10">
        <v>1.2032161586966099</v>
      </c>
      <c r="W17" s="7">
        <v>48.967356728197302</v>
      </c>
      <c r="X17" s="10">
        <v>1.7447653487900201</v>
      </c>
      <c r="Y17" s="7">
        <v>-8.1163241203877607</v>
      </c>
      <c r="Z17" s="10">
        <v>2.04846693257468</v>
      </c>
      <c r="AA17" s="7">
        <v>40.866027931046702</v>
      </c>
      <c r="AB17" s="10">
        <v>0.98627987488449897</v>
      </c>
      <c r="AC17" s="7">
        <v>42.195953042113501</v>
      </c>
      <c r="AD17" s="10">
        <v>1.26508249103315</v>
      </c>
      <c r="AE17" s="7">
        <v>37.919821923655</v>
      </c>
      <c r="AF17" s="10">
        <v>1.5053568708510601</v>
      </c>
      <c r="AG17" s="7">
        <v>-4.27613111845855</v>
      </c>
      <c r="AH17" s="10">
        <v>1.9395940796586799</v>
      </c>
      <c r="AI17" s="7">
        <v>56.221911811187098</v>
      </c>
      <c r="AJ17" s="10">
        <v>1.03083483586958</v>
      </c>
      <c r="AK17" s="7">
        <v>57.508190565606597</v>
      </c>
      <c r="AL17" s="10">
        <v>1.23320451310025</v>
      </c>
      <c r="AM17" s="7">
        <v>53.400027497704301</v>
      </c>
      <c r="AN17" s="10">
        <v>1.7216190943682499</v>
      </c>
      <c r="AO17" s="7">
        <v>-4.10816306790238</v>
      </c>
      <c r="AP17" s="10">
        <v>2.04367369108436</v>
      </c>
      <c r="AQ17" s="7">
        <v>39.284753009403303</v>
      </c>
      <c r="AR17" s="10">
        <v>0.94558472927186599</v>
      </c>
      <c r="AS17" s="7">
        <v>42.633099122087103</v>
      </c>
      <c r="AT17" s="10">
        <v>1.1641436853990701</v>
      </c>
      <c r="AU17" s="7">
        <v>32.013222544873898</v>
      </c>
      <c r="AV17" s="10">
        <v>1.5758906376597901</v>
      </c>
      <c r="AW17" s="7">
        <v>-10.6198765772132</v>
      </c>
      <c r="AX17" s="10">
        <v>1.93517436913734</v>
      </c>
      <c r="AY17" s="7">
        <v>64.401485045008599</v>
      </c>
      <c r="AZ17" s="10">
        <v>0.74773312097565403</v>
      </c>
      <c r="BA17" s="7">
        <v>65.878453947332602</v>
      </c>
      <c r="BB17" s="10">
        <v>1.0652781171183701</v>
      </c>
      <c r="BC17" s="7">
        <v>61.114410541884801</v>
      </c>
      <c r="BD17" s="10">
        <v>1.6986203783983</v>
      </c>
      <c r="BE17" s="7">
        <v>-4.7640434054478096</v>
      </c>
      <c r="BF17" s="10">
        <v>2.2684511209181299</v>
      </c>
      <c r="BG17" s="7">
        <v>77.083011467415005</v>
      </c>
      <c r="BH17" s="10">
        <v>0.88830048172797904</v>
      </c>
      <c r="BI17" s="7">
        <v>81.055509104368596</v>
      </c>
      <c r="BJ17" s="10">
        <v>0.79283834456115099</v>
      </c>
      <c r="BK17" s="7">
        <v>68.583195459504296</v>
      </c>
      <c r="BL17" s="10">
        <v>1.8728539976727701</v>
      </c>
      <c r="BM17" s="7">
        <v>-12.4723136448643</v>
      </c>
      <c r="BN17" s="10">
        <v>1.8910689997409</v>
      </c>
      <c r="BO17" s="7">
        <v>46.3501650344773</v>
      </c>
      <c r="BP17" s="10">
        <v>0.896027329058939</v>
      </c>
      <c r="BQ17" s="7">
        <v>46.806230769450501</v>
      </c>
      <c r="BR17" s="10">
        <v>1.2327162660709301</v>
      </c>
      <c r="BS17" s="7">
        <v>45.342527970455798</v>
      </c>
      <c r="BT17" s="10">
        <v>1.92405225502068</v>
      </c>
      <c r="BU17" s="7">
        <v>-1.46370279899477</v>
      </c>
      <c r="BV17" s="10">
        <v>2.5452083481917001</v>
      </c>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182"/>
    </row>
    <row r="18" spans="1:110" ht="13" customHeight="1" x14ac:dyDescent="0.2">
      <c r="A18" s="111" t="s">
        <v>353</v>
      </c>
      <c r="B18" s="110">
        <v>2</v>
      </c>
      <c r="C18" s="7">
        <v>91.9493126906019</v>
      </c>
      <c r="D18" s="10">
        <v>0.69555331920929997</v>
      </c>
      <c r="E18" s="7">
        <v>94.234595991579198</v>
      </c>
      <c r="F18" s="10">
        <v>0.63363845846917399</v>
      </c>
      <c r="G18" s="7">
        <v>87.418400834301494</v>
      </c>
      <c r="H18" s="10">
        <v>1.75745629123221</v>
      </c>
      <c r="I18" s="7">
        <v>-6.8161951572777797</v>
      </c>
      <c r="J18" s="10">
        <v>1.91529712897282</v>
      </c>
      <c r="K18" s="7">
        <v>53.596258661897302</v>
      </c>
      <c r="L18" s="10">
        <v>1.52332357314147</v>
      </c>
      <c r="M18" s="7">
        <v>54.824203851337401</v>
      </c>
      <c r="N18" s="10">
        <v>1.6870071553646999</v>
      </c>
      <c r="O18" s="7">
        <v>51.149084172769598</v>
      </c>
      <c r="P18" s="10">
        <v>2.2395426563447498</v>
      </c>
      <c r="Q18" s="7">
        <v>-3.6751196785678002</v>
      </c>
      <c r="R18" s="10">
        <v>2.3251995992456198</v>
      </c>
      <c r="S18" s="7">
        <v>57.596616445202201</v>
      </c>
      <c r="T18" s="10">
        <v>1.2548626107093499</v>
      </c>
      <c r="U18" s="7">
        <v>60.670319525576801</v>
      </c>
      <c r="V18" s="10">
        <v>1.56001237562245</v>
      </c>
      <c r="W18" s="7">
        <v>51.250020681628399</v>
      </c>
      <c r="X18" s="10">
        <v>2.3159442977837998</v>
      </c>
      <c r="Y18" s="7">
        <v>-9.4202988439484407</v>
      </c>
      <c r="Z18" s="10">
        <v>2.8274800423730002</v>
      </c>
      <c r="AA18" s="7">
        <v>43.530996920374101</v>
      </c>
      <c r="AB18" s="10">
        <v>1.4107015701646599</v>
      </c>
      <c r="AC18" s="7">
        <v>44.698738212892998</v>
      </c>
      <c r="AD18" s="10">
        <v>1.8987956961811501</v>
      </c>
      <c r="AE18" s="7">
        <v>40.992117429733298</v>
      </c>
      <c r="AF18" s="10">
        <v>1.99240832470106</v>
      </c>
      <c r="AG18" s="7">
        <v>-3.70662078315969</v>
      </c>
      <c r="AH18" s="10">
        <v>2.7600952821912301</v>
      </c>
      <c r="AI18" s="7">
        <v>62.625964660734802</v>
      </c>
      <c r="AJ18" s="10">
        <v>1.44312856930643</v>
      </c>
      <c r="AK18" s="7">
        <v>64.250260118667796</v>
      </c>
      <c r="AL18" s="10">
        <v>1.79344707546288</v>
      </c>
      <c r="AM18" s="7">
        <v>59.349582956044898</v>
      </c>
      <c r="AN18" s="10">
        <v>2.4618157249913</v>
      </c>
      <c r="AO18" s="7">
        <v>-4.9006771626229604</v>
      </c>
      <c r="AP18" s="10">
        <v>3.03070133967277</v>
      </c>
      <c r="AQ18" s="7">
        <v>36.572841385069999</v>
      </c>
      <c r="AR18" s="10">
        <v>1.2402913014758301</v>
      </c>
      <c r="AS18" s="7">
        <v>40.151249196272602</v>
      </c>
      <c r="AT18" s="10">
        <v>1.52620442499021</v>
      </c>
      <c r="AU18" s="7">
        <v>29.301355021370298</v>
      </c>
      <c r="AV18" s="10">
        <v>2.08308162860913</v>
      </c>
      <c r="AW18" s="7">
        <v>-10.8498941749023</v>
      </c>
      <c r="AX18" s="10">
        <v>2.54240877075862</v>
      </c>
      <c r="AY18" s="7">
        <v>74.720817207861302</v>
      </c>
      <c r="AZ18" s="10">
        <v>1.03633154181656</v>
      </c>
      <c r="BA18" s="7">
        <v>77.593414080487193</v>
      </c>
      <c r="BB18" s="10">
        <v>1.39952535501467</v>
      </c>
      <c r="BC18" s="7">
        <v>68.887429022607193</v>
      </c>
      <c r="BD18" s="10">
        <v>2.3552586461105101</v>
      </c>
      <c r="BE18" s="7">
        <v>-8.7059850578800599</v>
      </c>
      <c r="BF18" s="10">
        <v>3.02879438557328</v>
      </c>
      <c r="BG18" s="7">
        <v>87.270825097933994</v>
      </c>
      <c r="BH18" s="10">
        <v>0.99461360168534596</v>
      </c>
      <c r="BI18" s="7">
        <v>92.074234176460806</v>
      </c>
      <c r="BJ18" s="10">
        <v>0.74201975087772398</v>
      </c>
      <c r="BK18" s="7">
        <v>77.620174339637003</v>
      </c>
      <c r="BL18" s="10">
        <v>2.1754048330284399</v>
      </c>
      <c r="BM18" s="7">
        <v>-14.4540598368239</v>
      </c>
      <c r="BN18" s="10">
        <v>2.1498939834264199</v>
      </c>
      <c r="BO18" s="7">
        <v>49.466690322517799</v>
      </c>
      <c r="BP18" s="10">
        <v>1.17400123771522</v>
      </c>
      <c r="BQ18" s="7">
        <v>50.437257972785197</v>
      </c>
      <c r="BR18" s="10">
        <v>1.57304410152514</v>
      </c>
      <c r="BS18" s="7">
        <v>47.368585219790099</v>
      </c>
      <c r="BT18" s="10">
        <v>2.7492487651550301</v>
      </c>
      <c r="BU18" s="7">
        <v>-3.0686727529950999</v>
      </c>
      <c r="BV18" s="10">
        <v>3.5410930844170299</v>
      </c>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182"/>
    </row>
    <row r="19" spans="1:110" ht="13" customHeight="1" x14ac:dyDescent="0.2">
      <c r="A19" s="111" t="s">
        <v>354</v>
      </c>
      <c r="B19" s="110">
        <v>2</v>
      </c>
      <c r="C19" s="7">
        <v>82.133344396987098</v>
      </c>
      <c r="D19" s="10">
        <v>1.02589797534106</v>
      </c>
      <c r="E19" s="7">
        <v>84.482905932412507</v>
      </c>
      <c r="F19" s="10">
        <v>1.1759211734638499</v>
      </c>
      <c r="G19" s="7">
        <v>76.673564955068201</v>
      </c>
      <c r="H19" s="10">
        <v>2.3895796470653901</v>
      </c>
      <c r="I19" s="7">
        <v>-7.8093409773442302</v>
      </c>
      <c r="J19" s="10">
        <v>2.8247445421158299</v>
      </c>
      <c r="K19" s="7">
        <v>60.781000359221999</v>
      </c>
      <c r="L19" s="10">
        <v>1.6372940103368001</v>
      </c>
      <c r="M19" s="7">
        <v>62.9225411400109</v>
      </c>
      <c r="N19" s="10">
        <v>1.77854147574697</v>
      </c>
      <c r="O19" s="7">
        <v>55.777475364354203</v>
      </c>
      <c r="P19" s="10">
        <v>2.4829904970237102</v>
      </c>
      <c r="Q19" s="7">
        <v>-7.1450657756567297</v>
      </c>
      <c r="R19" s="10">
        <v>2.6228985803137501</v>
      </c>
      <c r="S19" s="7">
        <v>49.565324976866897</v>
      </c>
      <c r="T19" s="10">
        <v>1.45505885344528</v>
      </c>
      <c r="U19" s="7">
        <v>51.596260776953201</v>
      </c>
      <c r="V19" s="10">
        <v>1.70088587957125</v>
      </c>
      <c r="W19" s="7">
        <v>44.873835153041803</v>
      </c>
      <c r="X19" s="10">
        <v>2.3962423644145598</v>
      </c>
      <c r="Y19" s="7">
        <v>-6.72242562391141</v>
      </c>
      <c r="Z19" s="10">
        <v>2.7987273874872001</v>
      </c>
      <c r="AA19" s="7">
        <v>36.599818670311699</v>
      </c>
      <c r="AB19" s="10">
        <v>1.3073539251586701</v>
      </c>
      <c r="AC19" s="7">
        <v>38.3855331043493</v>
      </c>
      <c r="AD19" s="10">
        <v>1.57305258357106</v>
      </c>
      <c r="AE19" s="7">
        <v>32.400848666149798</v>
      </c>
      <c r="AF19" s="10">
        <v>1.92027241773933</v>
      </c>
      <c r="AG19" s="7">
        <v>-5.9846844381994897</v>
      </c>
      <c r="AH19" s="10">
        <v>2.3330118805297899</v>
      </c>
      <c r="AI19" s="7">
        <v>45.971922112229798</v>
      </c>
      <c r="AJ19" s="10">
        <v>1.3956013419375399</v>
      </c>
      <c r="AK19" s="7">
        <v>47.244673389756898</v>
      </c>
      <c r="AL19" s="10">
        <v>1.6374251305223999</v>
      </c>
      <c r="AM19" s="7">
        <v>42.715529587573997</v>
      </c>
      <c r="AN19" s="10">
        <v>2.3258035983516399</v>
      </c>
      <c r="AO19" s="7">
        <v>-4.5291438021828396</v>
      </c>
      <c r="AP19" s="10">
        <v>2.7038869472228502</v>
      </c>
      <c r="AQ19" s="7">
        <v>43.612843044507002</v>
      </c>
      <c r="AR19" s="10">
        <v>1.3878352466487001</v>
      </c>
      <c r="AS19" s="7">
        <v>46.405542605067602</v>
      </c>
      <c r="AT19" s="10">
        <v>1.5936470875095401</v>
      </c>
      <c r="AU19" s="7">
        <v>36.8546484966432</v>
      </c>
      <c r="AV19" s="10">
        <v>2.0559341201741499</v>
      </c>
      <c r="AW19" s="7">
        <v>-9.5508941084243606</v>
      </c>
      <c r="AX19" s="10">
        <v>2.3544074744988701</v>
      </c>
      <c r="AY19" s="7">
        <v>47.805727595319503</v>
      </c>
      <c r="AZ19" s="10">
        <v>1.0658908785604899</v>
      </c>
      <c r="BA19" s="7">
        <v>47.928292485179099</v>
      </c>
      <c r="BB19" s="10">
        <v>1.44239175650018</v>
      </c>
      <c r="BC19" s="7">
        <v>47.1454151056261</v>
      </c>
      <c r="BD19" s="10">
        <v>2.04029268874076</v>
      </c>
      <c r="BE19" s="7">
        <v>-0.78287737955297798</v>
      </c>
      <c r="BF19" s="10">
        <v>2.6842100186318798</v>
      </c>
      <c r="BG19" s="7">
        <v>60.819501993959399</v>
      </c>
      <c r="BH19" s="10">
        <v>1.2621340559163701</v>
      </c>
      <c r="BI19" s="7">
        <v>64.322936557345997</v>
      </c>
      <c r="BJ19" s="10">
        <v>1.40991983097731</v>
      </c>
      <c r="BK19" s="7">
        <v>52.411208077641298</v>
      </c>
      <c r="BL19" s="10">
        <v>2.1571801125836201</v>
      </c>
      <c r="BM19" s="7">
        <v>-11.9117284797046</v>
      </c>
      <c r="BN19" s="10">
        <v>2.5523702570269</v>
      </c>
      <c r="BO19" s="7">
        <v>41.356418110564903</v>
      </c>
      <c r="BP19" s="10">
        <v>1.36545117544983</v>
      </c>
      <c r="BQ19" s="7">
        <v>41.275734067011904</v>
      </c>
      <c r="BR19" s="10">
        <v>1.6908300020334499</v>
      </c>
      <c r="BS19" s="7">
        <v>41.6961984498476</v>
      </c>
      <c r="BT19" s="10">
        <v>2.2489134140129599</v>
      </c>
      <c r="BU19" s="7">
        <v>0.42046438283566101</v>
      </c>
      <c r="BV19" s="10">
        <v>2.7907908215987498</v>
      </c>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182"/>
    </row>
    <row r="20" spans="1:110" ht="13" customHeight="1" x14ac:dyDescent="0.2">
      <c r="A20" s="82" t="s">
        <v>355</v>
      </c>
      <c r="B20" s="110">
        <v>2</v>
      </c>
      <c r="C20" s="7">
        <v>87.804945938460904</v>
      </c>
      <c r="D20" s="10">
        <v>1.0525601582256801</v>
      </c>
      <c r="E20" s="7">
        <v>89.519248213988305</v>
      </c>
      <c r="F20" s="10">
        <v>1.10361872504313</v>
      </c>
      <c r="G20" s="7">
        <v>85.0224874615039</v>
      </c>
      <c r="H20" s="10">
        <v>1.8517387685912601</v>
      </c>
      <c r="I20" s="7">
        <v>-4.49676075248445</v>
      </c>
      <c r="J20" s="10">
        <v>1.964938682978</v>
      </c>
      <c r="K20" s="7">
        <v>66.152383692159503</v>
      </c>
      <c r="L20" s="10">
        <v>1.1830599830656601</v>
      </c>
      <c r="M20" s="7">
        <v>69.773501993343999</v>
      </c>
      <c r="N20" s="10">
        <v>1.38114843544459</v>
      </c>
      <c r="O20" s="7">
        <v>59.503625874600097</v>
      </c>
      <c r="P20" s="10">
        <v>2.3228273716738501</v>
      </c>
      <c r="Q20" s="7">
        <v>-10.2698761187439</v>
      </c>
      <c r="R20" s="10">
        <v>2.7346881997895198</v>
      </c>
      <c r="S20" s="7">
        <v>69.460947685725301</v>
      </c>
      <c r="T20" s="10">
        <v>1.3328290058010801</v>
      </c>
      <c r="U20" s="7">
        <v>71.580617321059293</v>
      </c>
      <c r="V20" s="10">
        <v>1.43877369649002</v>
      </c>
      <c r="W20" s="7">
        <v>66.219282506510794</v>
      </c>
      <c r="X20" s="10">
        <v>2.27991321177789</v>
      </c>
      <c r="Y20" s="7">
        <v>-5.3613348145484796</v>
      </c>
      <c r="Z20" s="10">
        <v>2.5610631164012601</v>
      </c>
      <c r="AA20" s="7">
        <v>50.815646517806599</v>
      </c>
      <c r="AB20" s="10">
        <v>1.39760933652162</v>
      </c>
      <c r="AC20" s="7">
        <v>53.250253753428197</v>
      </c>
      <c r="AD20" s="10">
        <v>1.78893896924683</v>
      </c>
      <c r="AE20" s="7">
        <v>46.089025026442002</v>
      </c>
      <c r="AF20" s="10">
        <v>2.48806842978912</v>
      </c>
      <c r="AG20" s="7">
        <v>-7.16122872698622</v>
      </c>
      <c r="AH20" s="10">
        <v>3.1430823025433301</v>
      </c>
      <c r="AI20" s="7">
        <v>81.553385318273698</v>
      </c>
      <c r="AJ20" s="10">
        <v>1.0684426766361099</v>
      </c>
      <c r="AK20" s="7">
        <v>83.669563640680906</v>
      </c>
      <c r="AL20" s="10">
        <v>1.22067113664448</v>
      </c>
      <c r="AM20" s="7">
        <v>78.014536499725295</v>
      </c>
      <c r="AN20" s="10">
        <v>1.8535521989774399</v>
      </c>
      <c r="AO20" s="7">
        <v>-5.6550271409555997</v>
      </c>
      <c r="AP20" s="10">
        <v>2.1037794013064</v>
      </c>
      <c r="AQ20" s="7">
        <v>82.432460688198304</v>
      </c>
      <c r="AR20" s="10">
        <v>1.0617276880336499</v>
      </c>
      <c r="AS20" s="7">
        <v>84.032033930936294</v>
      </c>
      <c r="AT20" s="10">
        <v>1.14942084393271</v>
      </c>
      <c r="AU20" s="7">
        <v>79.561031624271294</v>
      </c>
      <c r="AV20" s="10">
        <v>1.8661866106315099</v>
      </c>
      <c r="AW20" s="7">
        <v>-4.47100230666494</v>
      </c>
      <c r="AX20" s="10">
        <v>2.0657283161122102</v>
      </c>
      <c r="AY20" s="7">
        <v>88.331309548962096</v>
      </c>
      <c r="AZ20" s="10">
        <v>0.98224578885926805</v>
      </c>
      <c r="BA20" s="7">
        <v>88.891775314741693</v>
      </c>
      <c r="BB20" s="10">
        <v>1.1345379877688999</v>
      </c>
      <c r="BC20" s="7">
        <v>87.4318979065729</v>
      </c>
      <c r="BD20" s="10">
        <v>1.4863253531621601</v>
      </c>
      <c r="BE20" s="7">
        <v>-1.4598774081688399</v>
      </c>
      <c r="BF20" s="10">
        <v>1.65590917463451</v>
      </c>
      <c r="BG20" s="7">
        <v>79.725227615253104</v>
      </c>
      <c r="BH20" s="10">
        <v>1.04628386267356</v>
      </c>
      <c r="BI20" s="7">
        <v>83.469730131496107</v>
      </c>
      <c r="BJ20" s="10">
        <v>1.2043731916181699</v>
      </c>
      <c r="BK20" s="7">
        <v>73.439593937698007</v>
      </c>
      <c r="BL20" s="10">
        <v>1.63349120085366</v>
      </c>
      <c r="BM20" s="7">
        <v>-10.0301361937981</v>
      </c>
      <c r="BN20" s="10">
        <v>1.8524645651546301</v>
      </c>
      <c r="BO20" s="7">
        <v>76.147765143292006</v>
      </c>
      <c r="BP20" s="10">
        <v>1.2708492694151801</v>
      </c>
      <c r="BQ20" s="7">
        <v>79.685237680362107</v>
      </c>
      <c r="BR20" s="10">
        <v>1.2705306396584399</v>
      </c>
      <c r="BS20" s="7">
        <v>70.123247225093607</v>
      </c>
      <c r="BT20" s="10">
        <v>2.19363972438591</v>
      </c>
      <c r="BU20" s="7">
        <v>-9.5619904552685302</v>
      </c>
      <c r="BV20" s="10">
        <v>2.2777596662677801</v>
      </c>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182"/>
    </row>
    <row r="21" spans="1:110" ht="13" customHeight="1" x14ac:dyDescent="0.2">
      <c r="A21" s="82" t="s">
        <v>356</v>
      </c>
      <c r="B21" s="110">
        <v>2</v>
      </c>
      <c r="C21" s="7">
        <v>62.284507004883601</v>
      </c>
      <c r="D21" s="10">
        <v>1.2752478388197499</v>
      </c>
      <c r="E21" s="7">
        <v>63.750557478259203</v>
      </c>
      <c r="F21" s="10">
        <v>1.4778234181607299</v>
      </c>
      <c r="G21" s="7">
        <v>56.845967129745603</v>
      </c>
      <c r="H21" s="10">
        <v>2.52473856958636</v>
      </c>
      <c r="I21" s="7">
        <v>-6.9045903485135698</v>
      </c>
      <c r="J21" s="10">
        <v>2.9476475026430502</v>
      </c>
      <c r="K21" s="7">
        <v>30.936826471086398</v>
      </c>
      <c r="L21" s="10">
        <v>1.3125031199113999</v>
      </c>
      <c r="M21" s="7">
        <v>30.7200295744945</v>
      </c>
      <c r="N21" s="10">
        <v>1.59694015740108</v>
      </c>
      <c r="O21" s="7">
        <v>31.691711990501201</v>
      </c>
      <c r="P21" s="10">
        <v>2.2914110635534799</v>
      </c>
      <c r="Q21" s="7">
        <v>0.97168241600666105</v>
      </c>
      <c r="R21" s="10">
        <v>2.88821599219128</v>
      </c>
      <c r="S21" s="7">
        <v>23.709281032284899</v>
      </c>
      <c r="T21" s="10">
        <v>1.3404608503087201</v>
      </c>
      <c r="U21" s="7">
        <v>23.4331890976976</v>
      </c>
      <c r="V21" s="10">
        <v>1.46196772612015</v>
      </c>
      <c r="W21" s="7">
        <v>24.670322863168899</v>
      </c>
      <c r="X21" s="10">
        <v>2.2459354133579899</v>
      </c>
      <c r="Y21" s="7">
        <v>1.23713376547127</v>
      </c>
      <c r="Z21" s="10">
        <v>2.3895950224813198</v>
      </c>
      <c r="AA21" s="7">
        <v>20.8901843494113</v>
      </c>
      <c r="AB21" s="10">
        <v>1.1088134626748301</v>
      </c>
      <c r="AC21" s="7">
        <v>20.528005129834799</v>
      </c>
      <c r="AD21" s="10">
        <v>1.2171006314708801</v>
      </c>
      <c r="AE21" s="7">
        <v>22.1766618230745</v>
      </c>
      <c r="AF21" s="10">
        <v>2.06767852661637</v>
      </c>
      <c r="AG21" s="7">
        <v>1.64865669323963</v>
      </c>
      <c r="AH21" s="10">
        <v>2.2522886227990999</v>
      </c>
      <c r="AI21" s="7">
        <v>46.286423427766003</v>
      </c>
      <c r="AJ21" s="10">
        <v>1.3787111166341</v>
      </c>
      <c r="AK21" s="7">
        <v>45.694073618328403</v>
      </c>
      <c r="AL21" s="10">
        <v>1.52629453197621</v>
      </c>
      <c r="AM21" s="7">
        <v>48.430604712191602</v>
      </c>
      <c r="AN21" s="10">
        <v>2.5682687018916601</v>
      </c>
      <c r="AO21" s="7">
        <v>2.7365310938632299</v>
      </c>
      <c r="AP21" s="10">
        <v>2.8201280436168399</v>
      </c>
      <c r="AQ21" s="7">
        <v>25.313760792737199</v>
      </c>
      <c r="AR21" s="10">
        <v>1.2460701087183099</v>
      </c>
      <c r="AS21" s="7">
        <v>24.772722251518701</v>
      </c>
      <c r="AT21" s="10">
        <v>1.4357455398271799</v>
      </c>
      <c r="AU21" s="7">
        <v>27.2506908516919</v>
      </c>
      <c r="AV21" s="10">
        <v>2.2083857376726002</v>
      </c>
      <c r="AW21" s="7">
        <v>2.4779686001731802</v>
      </c>
      <c r="AX21" s="10">
        <v>2.5481739382284299</v>
      </c>
      <c r="AY21" s="7">
        <v>47.7349649125062</v>
      </c>
      <c r="AZ21" s="10">
        <v>1.2866456800710599</v>
      </c>
      <c r="BA21" s="7">
        <v>46.691993025970604</v>
      </c>
      <c r="BB21" s="10">
        <v>1.4610602702839299</v>
      </c>
      <c r="BC21" s="7">
        <v>51.538054923265904</v>
      </c>
      <c r="BD21" s="10">
        <v>2.61362642205094</v>
      </c>
      <c r="BE21" s="7">
        <v>4.8460618972952902</v>
      </c>
      <c r="BF21" s="10">
        <v>2.9615297284576898</v>
      </c>
      <c r="BG21" s="7">
        <v>63.155880689746198</v>
      </c>
      <c r="BH21" s="10">
        <v>1.38024157092251</v>
      </c>
      <c r="BI21" s="7">
        <v>65.386288411190094</v>
      </c>
      <c r="BJ21" s="10">
        <v>1.5721496345910999</v>
      </c>
      <c r="BK21" s="7">
        <v>54.906771832594998</v>
      </c>
      <c r="BL21" s="10">
        <v>2.6306382554369798</v>
      </c>
      <c r="BM21" s="7">
        <v>-10.479516578595099</v>
      </c>
      <c r="BN21" s="10">
        <v>3.0520635613382199</v>
      </c>
      <c r="BO21" s="7">
        <v>32.701628556904097</v>
      </c>
      <c r="BP21" s="10">
        <v>1.1761992817020599</v>
      </c>
      <c r="BQ21" s="7">
        <v>32.393132455570502</v>
      </c>
      <c r="BR21" s="10">
        <v>1.30245558155198</v>
      </c>
      <c r="BS21" s="7">
        <v>33.793573246798601</v>
      </c>
      <c r="BT21" s="10">
        <v>2.5028714827473499</v>
      </c>
      <c r="BU21" s="7">
        <v>1.40044079122815</v>
      </c>
      <c r="BV21" s="10">
        <v>2.77343876867995</v>
      </c>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182"/>
    </row>
    <row r="22" spans="1:110" ht="13" customHeight="1" x14ac:dyDescent="0.2">
      <c r="A22" s="82" t="s">
        <v>357</v>
      </c>
      <c r="B22" s="110">
        <v>2</v>
      </c>
      <c r="C22" s="7">
        <v>70.060623679568195</v>
      </c>
      <c r="D22" s="10">
        <v>1.67826978177504</v>
      </c>
      <c r="E22" s="7">
        <v>72.200488287622704</v>
      </c>
      <c r="F22" s="10">
        <v>2.3135368611374401</v>
      </c>
      <c r="G22" s="7">
        <v>66.772262202951296</v>
      </c>
      <c r="H22" s="10">
        <v>2.4600964251434299</v>
      </c>
      <c r="I22" s="7">
        <v>-5.4282260846713699</v>
      </c>
      <c r="J22" s="10">
        <v>3.4413485299577902</v>
      </c>
      <c r="K22" s="7">
        <v>55.716353940422799</v>
      </c>
      <c r="L22" s="10">
        <v>2.22256538164944</v>
      </c>
      <c r="M22" s="7">
        <v>57.082941628744301</v>
      </c>
      <c r="N22" s="10">
        <v>2.9334058035217598</v>
      </c>
      <c r="O22" s="7">
        <v>53.513647532877599</v>
      </c>
      <c r="P22" s="10">
        <v>3.18287216585657</v>
      </c>
      <c r="Q22" s="7">
        <v>-3.5692940958666299</v>
      </c>
      <c r="R22" s="10">
        <v>4.2243191196635896</v>
      </c>
      <c r="S22" s="7">
        <v>60.4882691551446</v>
      </c>
      <c r="T22" s="10">
        <v>2.05754494189314</v>
      </c>
      <c r="U22" s="7">
        <v>63.196646690609697</v>
      </c>
      <c r="V22" s="10">
        <v>2.6123358608415201</v>
      </c>
      <c r="W22" s="7">
        <v>56.189114733551101</v>
      </c>
      <c r="X22" s="10">
        <v>3.02387121813479</v>
      </c>
      <c r="Y22" s="7">
        <v>-7.0075319570586103</v>
      </c>
      <c r="Z22" s="10">
        <v>3.8391859530493799</v>
      </c>
      <c r="AA22" s="7">
        <v>44.094827104591197</v>
      </c>
      <c r="AB22" s="10">
        <v>2.1553939022307098</v>
      </c>
      <c r="AC22" s="7">
        <v>47.940167127384697</v>
      </c>
      <c r="AD22" s="10">
        <v>2.3282728760998399</v>
      </c>
      <c r="AE22" s="7">
        <v>37.756187027546503</v>
      </c>
      <c r="AF22" s="10">
        <v>3.5704189756955</v>
      </c>
      <c r="AG22" s="7">
        <v>-10.1839800998382</v>
      </c>
      <c r="AH22" s="10">
        <v>3.8676420861050902</v>
      </c>
      <c r="AI22" s="7">
        <v>76.846040759536095</v>
      </c>
      <c r="AJ22" s="10">
        <v>1.6125715055468499</v>
      </c>
      <c r="AK22" s="7">
        <v>75.408350014695202</v>
      </c>
      <c r="AL22" s="10">
        <v>2.32957992795275</v>
      </c>
      <c r="AM22" s="7">
        <v>78.905391018570995</v>
      </c>
      <c r="AN22" s="10">
        <v>2.2954776263026999</v>
      </c>
      <c r="AO22" s="7">
        <v>3.4970410038758399</v>
      </c>
      <c r="AP22" s="10">
        <v>3.44857859669689</v>
      </c>
      <c r="AQ22" s="7">
        <v>68.425519047460099</v>
      </c>
      <c r="AR22" s="10">
        <v>1.90412255193108</v>
      </c>
      <c r="AS22" s="7">
        <v>67.416234856913604</v>
      </c>
      <c r="AT22" s="10">
        <v>2.7316555714295601</v>
      </c>
      <c r="AU22" s="7">
        <v>69.6560339429751</v>
      </c>
      <c r="AV22" s="10">
        <v>2.4004038744219902</v>
      </c>
      <c r="AW22" s="7">
        <v>2.23979908606155</v>
      </c>
      <c r="AX22" s="10">
        <v>3.68488415443605</v>
      </c>
      <c r="AY22" s="7">
        <v>80.557119657597099</v>
      </c>
      <c r="AZ22" s="10">
        <v>1.6767691370143101</v>
      </c>
      <c r="BA22" s="7">
        <v>79.406825084438793</v>
      </c>
      <c r="BB22" s="10">
        <v>2.3536943753850101</v>
      </c>
      <c r="BC22" s="7">
        <v>82.155533563510303</v>
      </c>
      <c r="BD22" s="10">
        <v>2.1129699260703001</v>
      </c>
      <c r="BE22" s="7">
        <v>2.7487084790714502</v>
      </c>
      <c r="BF22" s="10">
        <v>3.1240051788543499</v>
      </c>
      <c r="BG22" s="7">
        <v>81.801626237007099</v>
      </c>
      <c r="BH22" s="10">
        <v>1.3946377811163699</v>
      </c>
      <c r="BI22" s="7">
        <v>81.942666137688704</v>
      </c>
      <c r="BJ22" s="10">
        <v>1.97952698452867</v>
      </c>
      <c r="BK22" s="7">
        <v>82.001645215094996</v>
      </c>
      <c r="BL22" s="10">
        <v>2.3132023941614901</v>
      </c>
      <c r="BM22" s="7">
        <v>5.8979077406320399E-2</v>
      </c>
      <c r="BN22" s="10">
        <v>3.2431597267049699</v>
      </c>
      <c r="BO22" s="7">
        <v>62.185635328355303</v>
      </c>
      <c r="BP22" s="10">
        <v>1.91756213499837</v>
      </c>
      <c r="BQ22" s="7">
        <v>63.169626109166202</v>
      </c>
      <c r="BR22" s="10">
        <v>2.4846564333740799</v>
      </c>
      <c r="BS22" s="7">
        <v>60.721356265708799</v>
      </c>
      <c r="BT22" s="10">
        <v>2.3688312843296901</v>
      </c>
      <c r="BU22" s="7">
        <v>-2.4482698434574699</v>
      </c>
      <c r="BV22" s="10">
        <v>3.0446088915119902</v>
      </c>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182"/>
    </row>
    <row r="23" spans="1:110" ht="13" customHeight="1" x14ac:dyDescent="0.2">
      <c r="A23" s="82" t="s">
        <v>358</v>
      </c>
      <c r="B23" s="110">
        <v>2</v>
      </c>
      <c r="C23" s="7">
        <v>64.736767768012896</v>
      </c>
      <c r="D23" s="10">
        <v>1.98930479957743</v>
      </c>
      <c r="E23" s="7">
        <v>63.863328506105198</v>
      </c>
      <c r="F23" s="10">
        <v>2.76906114130129</v>
      </c>
      <c r="G23" s="7">
        <v>65.582699187790197</v>
      </c>
      <c r="H23" s="10">
        <v>2.2043085397273599</v>
      </c>
      <c r="I23" s="7">
        <v>1.7193706816849601</v>
      </c>
      <c r="J23" s="10">
        <v>3.1515834069891602</v>
      </c>
      <c r="K23" s="7">
        <v>52.680171881751001</v>
      </c>
      <c r="L23" s="10">
        <v>2.1078451372923701</v>
      </c>
      <c r="M23" s="7">
        <v>53.216764830529002</v>
      </c>
      <c r="N23" s="10">
        <v>2.9589256117304301</v>
      </c>
      <c r="O23" s="7">
        <v>51.9817323843913</v>
      </c>
      <c r="P23" s="10">
        <v>2.4358235996905901</v>
      </c>
      <c r="Q23" s="7">
        <v>-1.23503244613768</v>
      </c>
      <c r="R23" s="10">
        <v>3.4739694472612501</v>
      </c>
      <c r="S23" s="7">
        <v>53.613449686310503</v>
      </c>
      <c r="T23" s="10">
        <v>1.7138851399460999</v>
      </c>
      <c r="U23" s="7">
        <v>54.513663962664701</v>
      </c>
      <c r="V23" s="10">
        <v>2.6147677585035098</v>
      </c>
      <c r="W23" s="7">
        <v>52.504652369271398</v>
      </c>
      <c r="X23" s="10">
        <v>2.0454321729162501</v>
      </c>
      <c r="Y23" s="7">
        <v>-2.0090115933933101</v>
      </c>
      <c r="Z23" s="10">
        <v>3.29501715424324</v>
      </c>
      <c r="AA23" s="7">
        <v>36.684725880795803</v>
      </c>
      <c r="AB23" s="10">
        <v>1.41495657821752</v>
      </c>
      <c r="AC23" s="7">
        <v>39.688362995697801</v>
      </c>
      <c r="AD23" s="10">
        <v>2.2905878138028299</v>
      </c>
      <c r="AE23" s="7">
        <v>33.487909226638003</v>
      </c>
      <c r="AF23" s="10">
        <v>2.16284553887006</v>
      </c>
      <c r="AG23" s="7">
        <v>-6.2004537690598802</v>
      </c>
      <c r="AH23" s="10">
        <v>3.43166938778857</v>
      </c>
      <c r="AI23" s="7">
        <v>68.886533794402496</v>
      </c>
      <c r="AJ23" s="10">
        <v>2.0538458720307999</v>
      </c>
      <c r="AK23" s="7">
        <v>68.631482182793306</v>
      </c>
      <c r="AL23" s="10">
        <v>2.3919108519008199</v>
      </c>
      <c r="AM23" s="7">
        <v>69.077616346760706</v>
      </c>
      <c r="AN23" s="10">
        <v>2.2984627333448402</v>
      </c>
      <c r="AO23" s="7">
        <v>0.44613416396734401</v>
      </c>
      <c r="AP23" s="10">
        <v>2.2991084112318299</v>
      </c>
      <c r="AQ23" s="7">
        <v>61.863686618077502</v>
      </c>
      <c r="AR23" s="10">
        <v>1.4527997908074799</v>
      </c>
      <c r="AS23" s="7">
        <v>62.165704062551001</v>
      </c>
      <c r="AT23" s="10">
        <v>1.8640561033589</v>
      </c>
      <c r="AU23" s="7">
        <v>61.345991763376801</v>
      </c>
      <c r="AV23" s="10">
        <v>1.94421132377703</v>
      </c>
      <c r="AW23" s="7">
        <v>-0.81971229917419897</v>
      </c>
      <c r="AX23" s="10">
        <v>2.4259363113689498</v>
      </c>
      <c r="AY23" s="7">
        <v>76.182194566486103</v>
      </c>
      <c r="AZ23" s="10">
        <v>1.57733401658974</v>
      </c>
      <c r="BA23" s="7">
        <v>76.795160664929995</v>
      </c>
      <c r="BB23" s="10">
        <v>2.0739588921036298</v>
      </c>
      <c r="BC23" s="7">
        <v>75.443953845016097</v>
      </c>
      <c r="BD23" s="10">
        <v>1.8004266464043199</v>
      </c>
      <c r="BE23" s="7">
        <v>-1.35120681991388</v>
      </c>
      <c r="BF23" s="10">
        <v>2.28674911701949</v>
      </c>
      <c r="BG23" s="7">
        <v>73.588187443527602</v>
      </c>
      <c r="BH23" s="10">
        <v>1.8941310072448301</v>
      </c>
      <c r="BI23" s="7">
        <v>75.017759088819901</v>
      </c>
      <c r="BJ23" s="10">
        <v>2.3604898605535398</v>
      </c>
      <c r="BK23" s="7">
        <v>72.057584211045096</v>
      </c>
      <c r="BL23" s="10">
        <v>2.1326439205300201</v>
      </c>
      <c r="BM23" s="7">
        <v>-2.9601748777747501</v>
      </c>
      <c r="BN23" s="10">
        <v>2.4000919512634602</v>
      </c>
      <c r="BO23" s="7">
        <v>60.307290632034601</v>
      </c>
      <c r="BP23" s="10">
        <v>1.81112758453352</v>
      </c>
      <c r="BQ23" s="7">
        <v>61.564404762876002</v>
      </c>
      <c r="BR23" s="10">
        <v>2.4330985670416898</v>
      </c>
      <c r="BS23" s="7">
        <v>58.6657699019202</v>
      </c>
      <c r="BT23" s="10">
        <v>2.2724019836621601</v>
      </c>
      <c r="BU23" s="7">
        <v>-2.8986348609557999</v>
      </c>
      <c r="BV23" s="10">
        <v>3.04200657536708</v>
      </c>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182"/>
    </row>
    <row r="24" spans="1:110" ht="13" customHeight="1" x14ac:dyDescent="0.2">
      <c r="A24" s="82" t="s">
        <v>425</v>
      </c>
      <c r="B24" s="110">
        <v>2</v>
      </c>
      <c r="C24" s="7">
        <v>72.039789636473003</v>
      </c>
      <c r="D24" s="10">
        <v>1.2115691716198</v>
      </c>
      <c r="E24" s="7">
        <v>73.770361011810394</v>
      </c>
      <c r="F24" s="10">
        <v>1.6288705982521801</v>
      </c>
      <c r="G24" s="7">
        <v>69.469722937468205</v>
      </c>
      <c r="H24" s="10">
        <v>1.72279691544754</v>
      </c>
      <c r="I24" s="7">
        <v>-4.3006380743421602</v>
      </c>
      <c r="J24" s="10">
        <v>2.3050348897587698</v>
      </c>
      <c r="K24" s="7">
        <v>53.103240734003499</v>
      </c>
      <c r="L24" s="10">
        <v>1.3464960062708999</v>
      </c>
      <c r="M24" s="7">
        <v>55.346175617064802</v>
      </c>
      <c r="N24" s="10">
        <v>1.95669148248827</v>
      </c>
      <c r="O24" s="7">
        <v>49.8803614748049</v>
      </c>
      <c r="P24" s="10">
        <v>2.37066671652302</v>
      </c>
      <c r="Q24" s="7">
        <v>-5.4658141422599202</v>
      </c>
      <c r="R24" s="10">
        <v>3.3384955167633299</v>
      </c>
      <c r="S24" s="7">
        <v>57.6742039314274</v>
      </c>
      <c r="T24" s="10">
        <v>1.57616085747771</v>
      </c>
      <c r="U24" s="7">
        <v>62.085458160216902</v>
      </c>
      <c r="V24" s="10">
        <v>2.0908033693729302</v>
      </c>
      <c r="W24" s="7">
        <v>51.451271649511597</v>
      </c>
      <c r="X24" s="10">
        <v>2.7420484425648901</v>
      </c>
      <c r="Y24" s="7">
        <v>-10.6341865107053</v>
      </c>
      <c r="Z24" s="10">
        <v>3.6146004796648898</v>
      </c>
      <c r="AA24" s="7">
        <v>45.917038776365096</v>
      </c>
      <c r="AB24" s="10">
        <v>1.4740482651762199</v>
      </c>
      <c r="AC24" s="7">
        <v>48.563079550679298</v>
      </c>
      <c r="AD24" s="10">
        <v>1.7940265859109801</v>
      </c>
      <c r="AE24" s="7">
        <v>42.137885751840898</v>
      </c>
      <c r="AF24" s="10">
        <v>2.5450662180574599</v>
      </c>
      <c r="AG24" s="7">
        <v>-6.4251937988384098</v>
      </c>
      <c r="AH24" s="10">
        <v>3.1006046878210198</v>
      </c>
      <c r="AI24" s="7">
        <v>66.430049416152002</v>
      </c>
      <c r="AJ24" s="10">
        <v>1.47716541356424</v>
      </c>
      <c r="AK24" s="7">
        <v>66.5768653259465</v>
      </c>
      <c r="AL24" s="10">
        <v>1.93396927287885</v>
      </c>
      <c r="AM24" s="7">
        <v>66.0158232205155</v>
      </c>
      <c r="AN24" s="10">
        <v>2.1103221414583899</v>
      </c>
      <c r="AO24" s="7">
        <v>-0.56104210543098498</v>
      </c>
      <c r="AP24" s="10">
        <v>2.7503150583218701</v>
      </c>
      <c r="AQ24" s="7">
        <v>55.6928097894763</v>
      </c>
      <c r="AR24" s="10">
        <v>1.21094760375413</v>
      </c>
      <c r="AS24" s="7">
        <v>54.873639209998402</v>
      </c>
      <c r="AT24" s="10">
        <v>1.6783911254688499</v>
      </c>
      <c r="AU24" s="7">
        <v>56.664181736411201</v>
      </c>
      <c r="AV24" s="10">
        <v>2.05957667631094</v>
      </c>
      <c r="AW24" s="7">
        <v>1.79054252641289</v>
      </c>
      <c r="AX24" s="10">
        <v>2.8359093544583498</v>
      </c>
      <c r="AY24" s="7">
        <v>71.852529576802795</v>
      </c>
      <c r="AZ24" s="10">
        <v>1.4443901828324499</v>
      </c>
      <c r="BA24" s="7">
        <v>73.323289171310705</v>
      </c>
      <c r="BB24" s="10">
        <v>1.7267682356151099</v>
      </c>
      <c r="BC24" s="7">
        <v>69.883130527275597</v>
      </c>
      <c r="BD24" s="10">
        <v>2.05809856660058</v>
      </c>
      <c r="BE24" s="7">
        <v>-3.4401586440351402</v>
      </c>
      <c r="BF24" s="10">
        <v>2.43405394981002</v>
      </c>
      <c r="BG24" s="7">
        <v>67.197044608198098</v>
      </c>
      <c r="BH24" s="10">
        <v>1.45835831042608</v>
      </c>
      <c r="BI24" s="7">
        <v>71.613375790512904</v>
      </c>
      <c r="BJ24" s="10">
        <v>1.6723394475726701</v>
      </c>
      <c r="BK24" s="7">
        <v>60.982282366394301</v>
      </c>
      <c r="BL24" s="10">
        <v>2.4886663356854402</v>
      </c>
      <c r="BM24" s="7">
        <v>-10.6310934241186</v>
      </c>
      <c r="BN24" s="10">
        <v>2.8195060662747702</v>
      </c>
      <c r="BO24" s="7">
        <v>51.539935537120897</v>
      </c>
      <c r="BP24" s="10">
        <v>1.23452009051749</v>
      </c>
      <c r="BQ24" s="7">
        <v>54.199967055887498</v>
      </c>
      <c r="BR24" s="10">
        <v>1.81639529100758</v>
      </c>
      <c r="BS24" s="7">
        <v>47.408104035537498</v>
      </c>
      <c r="BT24" s="10">
        <v>2.19885880829451</v>
      </c>
      <c r="BU24" s="7">
        <v>-6.7918630203499903</v>
      </c>
      <c r="BV24" s="10">
        <v>3.13412981221845</v>
      </c>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182"/>
    </row>
    <row r="25" spans="1:110" ht="13" customHeight="1" x14ac:dyDescent="0.2">
      <c r="A25" s="82" t="s">
        <v>359</v>
      </c>
      <c r="B25" s="110">
        <v>2</v>
      </c>
      <c r="C25" s="7">
        <v>77.698832913459199</v>
      </c>
      <c r="D25" s="10">
        <v>0.98909594561349701</v>
      </c>
      <c r="E25" s="7">
        <v>80.385415900340007</v>
      </c>
      <c r="F25" s="10">
        <v>1.0552479350461299</v>
      </c>
      <c r="G25" s="7">
        <v>67.5807076070368</v>
      </c>
      <c r="H25" s="10">
        <v>2.87582021771281</v>
      </c>
      <c r="I25" s="7">
        <v>-12.8047082933032</v>
      </c>
      <c r="J25" s="10">
        <v>3.0826155865017699</v>
      </c>
      <c r="K25" s="7">
        <v>49.249787093987202</v>
      </c>
      <c r="L25" s="10">
        <v>1.33147336829629</v>
      </c>
      <c r="M25" s="7">
        <v>52.072960926590902</v>
      </c>
      <c r="N25" s="10">
        <v>1.47655941560044</v>
      </c>
      <c r="O25" s="7">
        <v>37.825730087026599</v>
      </c>
      <c r="P25" s="10">
        <v>2.83735716009341</v>
      </c>
      <c r="Q25" s="7">
        <v>-14.247230839564301</v>
      </c>
      <c r="R25" s="10">
        <v>3.1145139925589098</v>
      </c>
      <c r="S25" s="7">
        <v>57.368143739569</v>
      </c>
      <c r="T25" s="10">
        <v>1.42737111434619</v>
      </c>
      <c r="U25" s="7">
        <v>59.663127355878501</v>
      </c>
      <c r="V25" s="10">
        <v>1.59412642733253</v>
      </c>
      <c r="W25" s="7">
        <v>48.535376642312599</v>
      </c>
      <c r="X25" s="10">
        <v>2.7904444650601801</v>
      </c>
      <c r="Y25" s="7">
        <v>-11.1277507135659</v>
      </c>
      <c r="Z25" s="10">
        <v>3.0599921637216601</v>
      </c>
      <c r="AA25" s="7">
        <v>40.297617085706101</v>
      </c>
      <c r="AB25" s="10">
        <v>1.5047635971828801</v>
      </c>
      <c r="AC25" s="7">
        <v>41.920390713050502</v>
      </c>
      <c r="AD25" s="10">
        <v>1.67244688410158</v>
      </c>
      <c r="AE25" s="7">
        <v>33.450518080983301</v>
      </c>
      <c r="AF25" s="10">
        <v>2.7996207737340599</v>
      </c>
      <c r="AG25" s="7">
        <v>-8.4698726320671796</v>
      </c>
      <c r="AH25" s="10">
        <v>3.1194332378476499</v>
      </c>
      <c r="AI25" s="7">
        <v>70.021024082350607</v>
      </c>
      <c r="AJ25" s="10">
        <v>1.0378034307242701</v>
      </c>
      <c r="AK25" s="7">
        <v>71.996394543527103</v>
      </c>
      <c r="AL25" s="10">
        <v>1.1603936458969999</v>
      </c>
      <c r="AM25" s="7">
        <v>62.838709662901401</v>
      </c>
      <c r="AN25" s="10">
        <v>2.79061346128162</v>
      </c>
      <c r="AO25" s="7">
        <v>-9.15768488062578</v>
      </c>
      <c r="AP25" s="10">
        <v>3.1454740695789498</v>
      </c>
      <c r="AQ25" s="7">
        <v>58.0148525589508</v>
      </c>
      <c r="AR25" s="10">
        <v>1.3173782581755999</v>
      </c>
      <c r="AS25" s="7">
        <v>59.832099077761399</v>
      </c>
      <c r="AT25" s="10">
        <v>1.4822438996640299</v>
      </c>
      <c r="AU25" s="7">
        <v>50.936641780193199</v>
      </c>
      <c r="AV25" s="10">
        <v>2.6080852064298501</v>
      </c>
      <c r="AW25" s="7">
        <v>-8.8954572975682105</v>
      </c>
      <c r="AX25" s="10">
        <v>2.9010398975277898</v>
      </c>
      <c r="AY25" s="7">
        <v>70.927792171507207</v>
      </c>
      <c r="AZ25" s="10">
        <v>1.3074321432945999</v>
      </c>
      <c r="BA25" s="7">
        <v>72.281508615099895</v>
      </c>
      <c r="BB25" s="10">
        <v>1.4871886431394901</v>
      </c>
      <c r="BC25" s="7">
        <v>66.074136021277198</v>
      </c>
      <c r="BD25" s="10">
        <v>2.4178596873510698</v>
      </c>
      <c r="BE25" s="7">
        <v>-6.2073725938227504</v>
      </c>
      <c r="BF25" s="10">
        <v>2.76174202909572</v>
      </c>
      <c r="BG25" s="7">
        <v>76.850283485735005</v>
      </c>
      <c r="BH25" s="10">
        <v>1.06278276524707</v>
      </c>
      <c r="BI25" s="7">
        <v>79.651145191840996</v>
      </c>
      <c r="BJ25" s="10">
        <v>1.1545697362234499</v>
      </c>
      <c r="BK25" s="7">
        <v>65.659896120512599</v>
      </c>
      <c r="BL25" s="10">
        <v>2.7590266786717801</v>
      </c>
      <c r="BM25" s="7">
        <v>-13.9912490713283</v>
      </c>
      <c r="BN25" s="10">
        <v>2.97765966130379</v>
      </c>
      <c r="BO25" s="7">
        <v>58.374372390528698</v>
      </c>
      <c r="BP25" s="10">
        <v>1.26805581115974</v>
      </c>
      <c r="BQ25" s="7">
        <v>60.3066734955108</v>
      </c>
      <c r="BR25" s="10">
        <v>1.4958803071839999</v>
      </c>
      <c r="BS25" s="7">
        <v>51.047709123340397</v>
      </c>
      <c r="BT25" s="10">
        <v>2.79507558425317</v>
      </c>
      <c r="BU25" s="7">
        <v>-9.2589643721704604</v>
      </c>
      <c r="BV25" s="10">
        <v>3.3569146145041202</v>
      </c>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182"/>
    </row>
    <row r="26" spans="1:110" ht="13" customHeight="1" x14ac:dyDescent="0.2">
      <c r="A26" s="82" t="s">
        <v>360</v>
      </c>
      <c r="B26" s="110">
        <v>2</v>
      </c>
      <c r="C26" s="7">
        <v>89.340471201987995</v>
      </c>
      <c r="D26" s="10">
        <v>0.99275154904847196</v>
      </c>
      <c r="E26" s="7">
        <v>92.501538817536201</v>
      </c>
      <c r="F26" s="10">
        <v>1.0609807160040901</v>
      </c>
      <c r="G26" s="7">
        <v>80.8723680665004</v>
      </c>
      <c r="H26" s="10">
        <v>2.3292526671359202</v>
      </c>
      <c r="I26" s="7">
        <v>-11.629170751035799</v>
      </c>
      <c r="J26" s="10">
        <v>2.5233292135422101</v>
      </c>
      <c r="K26" s="7">
        <v>53.3196715603654</v>
      </c>
      <c r="L26" s="10">
        <v>1.5624327075590401</v>
      </c>
      <c r="M26" s="7">
        <v>55.225027556466699</v>
      </c>
      <c r="N26" s="10">
        <v>1.8814775462637201</v>
      </c>
      <c r="O26" s="7">
        <v>49.1213328158371</v>
      </c>
      <c r="P26" s="10">
        <v>2.8166052751919799</v>
      </c>
      <c r="Q26" s="7">
        <v>-6.1036947406295896</v>
      </c>
      <c r="R26" s="10">
        <v>3.3429956154496399</v>
      </c>
      <c r="S26" s="7">
        <v>64.897134844873193</v>
      </c>
      <c r="T26" s="10">
        <v>1.63541995574584</v>
      </c>
      <c r="U26" s="7">
        <v>67.739688880763296</v>
      </c>
      <c r="V26" s="10">
        <v>1.8318912394282401</v>
      </c>
      <c r="W26" s="7">
        <v>57.828771131214197</v>
      </c>
      <c r="X26" s="10">
        <v>3.2112155918748999</v>
      </c>
      <c r="Y26" s="7">
        <v>-9.9109177495490801</v>
      </c>
      <c r="Z26" s="10">
        <v>3.68031115748063</v>
      </c>
      <c r="AA26" s="7">
        <v>31.072387287702</v>
      </c>
      <c r="AB26" s="10">
        <v>1.28961753628609</v>
      </c>
      <c r="AC26" s="7">
        <v>32.832674381422699</v>
      </c>
      <c r="AD26" s="10">
        <v>1.52095593107425</v>
      </c>
      <c r="AE26" s="7">
        <v>27.113725814259102</v>
      </c>
      <c r="AF26" s="10">
        <v>3.05102069153227</v>
      </c>
      <c r="AG26" s="7">
        <v>-5.71894856716359</v>
      </c>
      <c r="AH26" s="10">
        <v>3.5973451166919501</v>
      </c>
      <c r="AI26" s="7">
        <v>75.119376133742193</v>
      </c>
      <c r="AJ26" s="10">
        <v>1.32105083797682</v>
      </c>
      <c r="AK26" s="7">
        <v>76.407039605098205</v>
      </c>
      <c r="AL26" s="10">
        <v>1.4422794376275201</v>
      </c>
      <c r="AM26" s="7">
        <v>71.4580602689622</v>
      </c>
      <c r="AN26" s="10">
        <v>2.9189307098627402</v>
      </c>
      <c r="AO26" s="7">
        <v>-4.9489793361360297</v>
      </c>
      <c r="AP26" s="10">
        <v>3.2194321113130502</v>
      </c>
      <c r="AQ26" s="7">
        <v>61.5407858744965</v>
      </c>
      <c r="AR26" s="10">
        <v>1.44427787149003</v>
      </c>
      <c r="AS26" s="7">
        <v>63.440607595876003</v>
      </c>
      <c r="AT26" s="10">
        <v>1.8158984218413601</v>
      </c>
      <c r="AU26" s="7">
        <v>56.3569075754381</v>
      </c>
      <c r="AV26" s="10">
        <v>2.9348927945355401</v>
      </c>
      <c r="AW26" s="7">
        <v>-7.0837000204379104</v>
      </c>
      <c r="AX26" s="10">
        <v>3.6422561863280101</v>
      </c>
      <c r="AY26" s="7">
        <v>79.439889675635499</v>
      </c>
      <c r="AZ26" s="10">
        <v>1.36424323082685</v>
      </c>
      <c r="BA26" s="7">
        <v>80.649700997258293</v>
      </c>
      <c r="BB26" s="10">
        <v>1.5749389297864</v>
      </c>
      <c r="BC26" s="7">
        <v>75.8149347360592</v>
      </c>
      <c r="BD26" s="10">
        <v>2.6406778827097299</v>
      </c>
      <c r="BE26" s="7">
        <v>-4.8347662611991797</v>
      </c>
      <c r="BF26" s="10">
        <v>3.0342838305220998</v>
      </c>
      <c r="BG26" s="7">
        <v>83.401682068647204</v>
      </c>
      <c r="BH26" s="10">
        <v>1.2847130061501799</v>
      </c>
      <c r="BI26" s="7">
        <v>86.612408184801097</v>
      </c>
      <c r="BJ26" s="10">
        <v>1.3528251114271801</v>
      </c>
      <c r="BK26" s="7">
        <v>74.311687733115406</v>
      </c>
      <c r="BL26" s="10">
        <v>2.9638978515777099</v>
      </c>
      <c r="BM26" s="7">
        <v>-12.3007204516857</v>
      </c>
      <c r="BN26" s="10">
        <v>3.2408500511702201</v>
      </c>
      <c r="BO26" s="7">
        <v>49.916699500953101</v>
      </c>
      <c r="BP26" s="10">
        <v>1.57480458978336</v>
      </c>
      <c r="BQ26" s="7">
        <v>49.806957003190902</v>
      </c>
      <c r="BR26" s="10">
        <v>1.8393822612677799</v>
      </c>
      <c r="BS26" s="7">
        <v>50.207108019725403</v>
      </c>
      <c r="BT26" s="10">
        <v>3.2617705102600798</v>
      </c>
      <c r="BU26" s="7">
        <v>0.40015101653457902</v>
      </c>
      <c r="BV26" s="10">
        <v>3.8277677856837098</v>
      </c>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182"/>
    </row>
    <row r="27" spans="1:110" ht="13" customHeight="1" x14ac:dyDescent="0.2">
      <c r="A27" s="82" t="s">
        <v>361</v>
      </c>
      <c r="B27" s="110">
        <v>2</v>
      </c>
      <c r="C27" s="7">
        <v>70.1869339817422</v>
      </c>
      <c r="D27" s="10">
        <v>0.72898310164129898</v>
      </c>
      <c r="E27" s="7">
        <v>73.126214925255198</v>
      </c>
      <c r="F27" s="10">
        <v>0.82009381242162405</v>
      </c>
      <c r="G27" s="7">
        <v>61.393442150084802</v>
      </c>
      <c r="H27" s="10">
        <v>1.53363976618206</v>
      </c>
      <c r="I27" s="7">
        <v>-11.732772775170501</v>
      </c>
      <c r="J27" s="10">
        <v>1.75747713922191</v>
      </c>
      <c r="K27" s="7">
        <v>31.451040628743701</v>
      </c>
      <c r="L27" s="10">
        <v>0.70746444761709304</v>
      </c>
      <c r="M27" s="7">
        <v>31.0434456710618</v>
      </c>
      <c r="N27" s="10">
        <v>0.76912544029082497</v>
      </c>
      <c r="O27" s="7">
        <v>32.581811792587999</v>
      </c>
      <c r="P27" s="10">
        <v>1.6771035723735399</v>
      </c>
      <c r="Q27" s="7">
        <v>1.5383661215261799</v>
      </c>
      <c r="R27" s="10">
        <v>1.8546576687146601</v>
      </c>
      <c r="S27" s="7">
        <v>44.671250003230703</v>
      </c>
      <c r="T27" s="10">
        <v>0.96912393675845299</v>
      </c>
      <c r="U27" s="7">
        <v>45.983723683410098</v>
      </c>
      <c r="V27" s="10">
        <v>1.0030882135990999</v>
      </c>
      <c r="W27" s="7">
        <v>40.612069997883303</v>
      </c>
      <c r="X27" s="10">
        <v>1.7137844270009901</v>
      </c>
      <c r="Y27" s="7">
        <v>-5.3716536855267698</v>
      </c>
      <c r="Z27" s="10">
        <v>1.74882097261272</v>
      </c>
      <c r="AA27" s="7">
        <v>26.379228002052699</v>
      </c>
      <c r="AB27" s="10">
        <v>0.85003687852385901</v>
      </c>
      <c r="AC27" s="7">
        <v>26.917970221313301</v>
      </c>
      <c r="AD27" s="10">
        <v>0.87994571842559299</v>
      </c>
      <c r="AE27" s="7">
        <v>24.587854805960401</v>
      </c>
      <c r="AF27" s="10">
        <v>1.57642232988658</v>
      </c>
      <c r="AG27" s="7">
        <v>-2.3301154153528598</v>
      </c>
      <c r="AH27" s="10">
        <v>1.6215016198496499</v>
      </c>
      <c r="AI27" s="7">
        <v>59.951012423323398</v>
      </c>
      <c r="AJ27" s="10">
        <v>0.94708219602854005</v>
      </c>
      <c r="AK27" s="7">
        <v>59.487236784575302</v>
      </c>
      <c r="AL27" s="10">
        <v>1.05337350355306</v>
      </c>
      <c r="AM27" s="7">
        <v>61.292790367457798</v>
      </c>
      <c r="AN27" s="10">
        <v>1.6453634759148701</v>
      </c>
      <c r="AO27" s="7">
        <v>1.80555358288252</v>
      </c>
      <c r="AP27" s="10">
        <v>1.8177584133917599</v>
      </c>
      <c r="AQ27" s="7">
        <v>32.0872349488181</v>
      </c>
      <c r="AR27" s="10">
        <v>0.97126236571987201</v>
      </c>
      <c r="AS27" s="7">
        <v>33.687175377928298</v>
      </c>
      <c r="AT27" s="10">
        <v>1.0267798254541101</v>
      </c>
      <c r="AU27" s="7">
        <v>27.200828678418802</v>
      </c>
      <c r="AV27" s="10">
        <v>1.7288300652589701</v>
      </c>
      <c r="AW27" s="7">
        <v>-6.4863466995095402</v>
      </c>
      <c r="AX27" s="10">
        <v>1.7398703557169899</v>
      </c>
      <c r="AY27" s="7">
        <v>56.632046999264098</v>
      </c>
      <c r="AZ27" s="10">
        <v>0.88361867082147705</v>
      </c>
      <c r="BA27" s="7">
        <v>57.0717295752602</v>
      </c>
      <c r="BB27" s="10">
        <v>0.98908994102016001</v>
      </c>
      <c r="BC27" s="7">
        <v>55.3095186476802</v>
      </c>
      <c r="BD27" s="10">
        <v>1.8724725598145899</v>
      </c>
      <c r="BE27" s="7">
        <v>-1.76221092757997</v>
      </c>
      <c r="BF27" s="10">
        <v>2.0937400992780102</v>
      </c>
      <c r="BG27" s="7">
        <v>71.858557308773797</v>
      </c>
      <c r="BH27" s="10">
        <v>0.884348759821452</v>
      </c>
      <c r="BI27" s="7">
        <v>75.622266073054007</v>
      </c>
      <c r="BJ27" s="10">
        <v>0.88063812379044504</v>
      </c>
      <c r="BK27" s="7">
        <v>60.6189732297901</v>
      </c>
      <c r="BL27" s="10">
        <v>1.90155454968155</v>
      </c>
      <c r="BM27" s="7">
        <v>-15.0032928432639</v>
      </c>
      <c r="BN27" s="10">
        <v>1.91833965481222</v>
      </c>
      <c r="BO27" s="7">
        <v>48.823003341640799</v>
      </c>
      <c r="BP27" s="10">
        <v>0.87048469041606802</v>
      </c>
      <c r="BQ27" s="7">
        <v>50.384843085737799</v>
      </c>
      <c r="BR27" s="10">
        <v>0.95868191900343802</v>
      </c>
      <c r="BS27" s="7">
        <v>44.115440827234202</v>
      </c>
      <c r="BT27" s="10">
        <v>1.70720366758214</v>
      </c>
      <c r="BU27" s="7">
        <v>-6.2694022585036402</v>
      </c>
      <c r="BV27" s="10">
        <v>1.8914810468755201</v>
      </c>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182"/>
    </row>
    <row r="28" spans="1:110" ht="13" customHeight="1" x14ac:dyDescent="0.2">
      <c r="A28" s="82" t="s">
        <v>362</v>
      </c>
      <c r="B28" s="110">
        <v>2</v>
      </c>
      <c r="C28" s="7">
        <v>84.658618464190297</v>
      </c>
      <c r="D28" s="10">
        <v>0.83447351078589105</v>
      </c>
      <c r="E28" s="7">
        <v>89.152993533011596</v>
      </c>
      <c r="F28" s="10">
        <v>1.1866703191753301</v>
      </c>
      <c r="G28" s="7">
        <v>78.442017136379405</v>
      </c>
      <c r="H28" s="10">
        <v>1.59253297067467</v>
      </c>
      <c r="I28" s="7">
        <v>-10.7109763966322</v>
      </c>
      <c r="J28" s="10">
        <v>2.1939429293923101</v>
      </c>
      <c r="K28" s="7">
        <v>43.819390179006099</v>
      </c>
      <c r="L28" s="10">
        <v>1.3390305239086899</v>
      </c>
      <c r="M28" s="7">
        <v>44.139166565625402</v>
      </c>
      <c r="N28" s="10">
        <v>1.887628671027</v>
      </c>
      <c r="O28" s="7">
        <v>43.303807861255102</v>
      </c>
      <c r="P28" s="10">
        <v>1.9877247622643099</v>
      </c>
      <c r="Q28" s="7">
        <v>-0.83535870437028603</v>
      </c>
      <c r="R28" s="10">
        <v>2.8109222341488702</v>
      </c>
      <c r="S28" s="7">
        <v>53.938458806489699</v>
      </c>
      <c r="T28" s="10">
        <v>1.6375335577703001</v>
      </c>
      <c r="U28" s="7">
        <v>57.171389770392899</v>
      </c>
      <c r="V28" s="10">
        <v>1.9222626226244499</v>
      </c>
      <c r="W28" s="7">
        <v>49.4247432480825</v>
      </c>
      <c r="X28" s="10">
        <v>2.3213808083573899</v>
      </c>
      <c r="Y28" s="7">
        <v>-7.7466465223104102</v>
      </c>
      <c r="Z28" s="10">
        <v>2.71798932431162</v>
      </c>
      <c r="AA28" s="7">
        <v>43.709668464759801</v>
      </c>
      <c r="AB28" s="10">
        <v>1.2035225915830401</v>
      </c>
      <c r="AC28" s="7">
        <v>46.2463013109898</v>
      </c>
      <c r="AD28" s="10">
        <v>1.78846425309543</v>
      </c>
      <c r="AE28" s="7">
        <v>40.165874078255101</v>
      </c>
      <c r="AF28" s="10">
        <v>1.8341780358336</v>
      </c>
      <c r="AG28" s="7">
        <v>-6.0804272327347402</v>
      </c>
      <c r="AH28" s="10">
        <v>2.7302575247599701</v>
      </c>
      <c r="AI28" s="7">
        <v>50.485141806358101</v>
      </c>
      <c r="AJ28" s="10">
        <v>1.50493076120248</v>
      </c>
      <c r="AK28" s="7">
        <v>52.994397510368699</v>
      </c>
      <c r="AL28" s="10">
        <v>2.0091693801392401</v>
      </c>
      <c r="AM28" s="7">
        <v>46.973748108284298</v>
      </c>
      <c r="AN28" s="10">
        <v>2.2580645128055701</v>
      </c>
      <c r="AO28" s="7">
        <v>-6.0206494020843904</v>
      </c>
      <c r="AP28" s="10">
        <v>3.04203898324152</v>
      </c>
      <c r="AQ28" s="7">
        <v>28.228021165089</v>
      </c>
      <c r="AR28" s="10">
        <v>1.4398021819603799</v>
      </c>
      <c r="AS28" s="7">
        <v>31.159559786556901</v>
      </c>
      <c r="AT28" s="10">
        <v>1.7256768522345201</v>
      </c>
      <c r="AU28" s="7">
        <v>24.235620807305398</v>
      </c>
      <c r="AV28" s="10">
        <v>2.2707371848879201</v>
      </c>
      <c r="AW28" s="7">
        <v>-6.9239389792515196</v>
      </c>
      <c r="AX28" s="10">
        <v>2.72783741073283</v>
      </c>
      <c r="AY28" s="7">
        <v>51.350975800455998</v>
      </c>
      <c r="AZ28" s="10">
        <v>1.35037575542196</v>
      </c>
      <c r="BA28" s="7">
        <v>51.354333854090498</v>
      </c>
      <c r="BB28" s="10">
        <v>1.88588203457587</v>
      </c>
      <c r="BC28" s="7">
        <v>51.326904467972803</v>
      </c>
      <c r="BD28" s="10">
        <v>2.3033091805007699</v>
      </c>
      <c r="BE28" s="7">
        <v>-2.74293861176957E-2</v>
      </c>
      <c r="BF28" s="10">
        <v>3.1838457305060999</v>
      </c>
      <c r="BG28" s="7">
        <v>82.039834872498005</v>
      </c>
      <c r="BH28" s="10">
        <v>1.0799991579233801</v>
      </c>
      <c r="BI28" s="7">
        <v>87.556530095295201</v>
      </c>
      <c r="BJ28" s="10">
        <v>1.2630646252120901</v>
      </c>
      <c r="BK28" s="7">
        <v>74.395938081568701</v>
      </c>
      <c r="BL28" s="10">
        <v>1.6659462118838599</v>
      </c>
      <c r="BM28" s="7">
        <v>-13.1605920137265</v>
      </c>
      <c r="BN28" s="10">
        <v>1.8759858647798999</v>
      </c>
      <c r="BO28" s="7">
        <v>50.317257797250903</v>
      </c>
      <c r="BP28" s="10">
        <v>1.4662204721619401</v>
      </c>
      <c r="BQ28" s="7">
        <v>52.5116170224873</v>
      </c>
      <c r="BR28" s="10">
        <v>1.69026727179031</v>
      </c>
      <c r="BS28" s="7">
        <v>47.291828361103804</v>
      </c>
      <c r="BT28" s="10">
        <v>2.27119540894524</v>
      </c>
      <c r="BU28" s="7">
        <v>-5.2197886613834497</v>
      </c>
      <c r="BV28" s="10">
        <v>2.6466263491572599</v>
      </c>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182"/>
    </row>
    <row r="29" spans="1:110" ht="13" customHeight="1" x14ac:dyDescent="0.2">
      <c r="A29" s="82" t="s">
        <v>363</v>
      </c>
      <c r="B29" s="110">
        <v>2</v>
      </c>
      <c r="C29" s="7">
        <v>84.825784179739998</v>
      </c>
      <c r="D29" s="10">
        <v>0.79765519082691705</v>
      </c>
      <c r="E29" s="7">
        <v>86.977278892499498</v>
      </c>
      <c r="F29" s="10">
        <v>0.84258988094467502</v>
      </c>
      <c r="G29" s="7">
        <v>73.075949079037301</v>
      </c>
      <c r="H29" s="10">
        <v>2.67649114491353</v>
      </c>
      <c r="I29" s="7">
        <v>-13.901329813462199</v>
      </c>
      <c r="J29" s="10">
        <v>2.8280815298903299</v>
      </c>
      <c r="K29" s="7">
        <v>68.416740373196703</v>
      </c>
      <c r="L29" s="10">
        <v>1.20077291339037</v>
      </c>
      <c r="M29" s="7">
        <v>70.7673707543359</v>
      </c>
      <c r="N29" s="10">
        <v>1.28220651325227</v>
      </c>
      <c r="O29" s="7">
        <v>55.784245754529302</v>
      </c>
      <c r="P29" s="10">
        <v>2.9999348213877099</v>
      </c>
      <c r="Q29" s="7">
        <v>-14.9831249998066</v>
      </c>
      <c r="R29" s="10">
        <v>3.1194693834746601</v>
      </c>
      <c r="S29" s="7">
        <v>66.627465593002995</v>
      </c>
      <c r="T29" s="10">
        <v>1.0491819570994001</v>
      </c>
      <c r="U29" s="7">
        <v>67.422492093989703</v>
      </c>
      <c r="V29" s="10">
        <v>1.1511346988368301</v>
      </c>
      <c r="W29" s="7">
        <v>62.156462127195702</v>
      </c>
      <c r="X29" s="10">
        <v>3.4502874108196901</v>
      </c>
      <c r="Y29" s="7">
        <v>-5.2660299667939796</v>
      </c>
      <c r="Z29" s="10">
        <v>3.7572704550167502</v>
      </c>
      <c r="AA29" s="7">
        <v>53.729678445784501</v>
      </c>
      <c r="AB29" s="10">
        <v>1.23709412593652</v>
      </c>
      <c r="AC29" s="7">
        <v>54.339368146179503</v>
      </c>
      <c r="AD29" s="10">
        <v>1.2715695210001401</v>
      </c>
      <c r="AE29" s="7">
        <v>50.400516656656002</v>
      </c>
      <c r="AF29" s="10">
        <v>3.3824280398612099</v>
      </c>
      <c r="AG29" s="7">
        <v>-3.9388514895235902</v>
      </c>
      <c r="AH29" s="10">
        <v>3.48894168947428</v>
      </c>
      <c r="AI29" s="7">
        <v>62.294457612629003</v>
      </c>
      <c r="AJ29" s="10">
        <v>1.2936589615986001</v>
      </c>
      <c r="AK29" s="7">
        <v>63.2297783544049</v>
      </c>
      <c r="AL29" s="10">
        <v>1.4939363425288701</v>
      </c>
      <c r="AM29" s="7">
        <v>56.916307372517103</v>
      </c>
      <c r="AN29" s="10">
        <v>2.6420316400201602</v>
      </c>
      <c r="AO29" s="7">
        <v>-6.3134709818878401</v>
      </c>
      <c r="AP29" s="10">
        <v>3.1130923978160299</v>
      </c>
      <c r="AQ29" s="7">
        <v>44.693251816281098</v>
      </c>
      <c r="AR29" s="10">
        <v>1.37322227220479</v>
      </c>
      <c r="AS29" s="7">
        <v>45.948942265808299</v>
      </c>
      <c r="AT29" s="10">
        <v>1.55376241823538</v>
      </c>
      <c r="AU29" s="7">
        <v>37.903915363616001</v>
      </c>
      <c r="AV29" s="10">
        <v>3.14798730603178</v>
      </c>
      <c r="AW29" s="7">
        <v>-8.0450269021923297</v>
      </c>
      <c r="AX29" s="10">
        <v>3.5581962030334799</v>
      </c>
      <c r="AY29" s="7">
        <v>69.881017389008605</v>
      </c>
      <c r="AZ29" s="10">
        <v>1.0534097681890799</v>
      </c>
      <c r="BA29" s="7">
        <v>71.649552217490694</v>
      </c>
      <c r="BB29" s="10">
        <v>1.1927040493882499</v>
      </c>
      <c r="BC29" s="7">
        <v>60.232391108648898</v>
      </c>
      <c r="BD29" s="10">
        <v>3.01498329673425</v>
      </c>
      <c r="BE29" s="7">
        <v>-11.4171611088418</v>
      </c>
      <c r="BF29" s="10">
        <v>3.3628652791006401</v>
      </c>
      <c r="BG29" s="7">
        <v>79.964977966863501</v>
      </c>
      <c r="BH29" s="10">
        <v>0.92096170878036998</v>
      </c>
      <c r="BI29" s="7">
        <v>83.015947641529905</v>
      </c>
      <c r="BJ29" s="10">
        <v>1.0444071009773599</v>
      </c>
      <c r="BK29" s="7">
        <v>63.5965981437297</v>
      </c>
      <c r="BL29" s="10">
        <v>2.3644441120996</v>
      </c>
      <c r="BM29" s="7">
        <v>-19.419349497800201</v>
      </c>
      <c r="BN29" s="10">
        <v>2.6402576665386102</v>
      </c>
      <c r="BO29" s="7">
        <v>59.122154841844001</v>
      </c>
      <c r="BP29" s="10">
        <v>1.30333597432688</v>
      </c>
      <c r="BQ29" s="7">
        <v>61.040136424580801</v>
      </c>
      <c r="BR29" s="10">
        <v>1.4092499062441599</v>
      </c>
      <c r="BS29" s="7">
        <v>48.667780016981503</v>
      </c>
      <c r="BT29" s="10">
        <v>3.0767170031547302</v>
      </c>
      <c r="BU29" s="7">
        <v>-12.372356407599201</v>
      </c>
      <c r="BV29" s="10">
        <v>3.2427493655211599</v>
      </c>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182"/>
    </row>
    <row r="30" spans="1:110" ht="13" customHeight="1" x14ac:dyDescent="0.2">
      <c r="A30" s="82" t="s">
        <v>364</v>
      </c>
      <c r="B30" s="110">
        <v>2</v>
      </c>
      <c r="C30" s="7">
        <v>67.015066500386595</v>
      </c>
      <c r="D30" s="10">
        <v>1.0607663933743301</v>
      </c>
      <c r="E30" s="7">
        <v>70.827304461091003</v>
      </c>
      <c r="F30" s="10">
        <v>1.1785715095876399</v>
      </c>
      <c r="G30" s="7">
        <v>58.297393997033197</v>
      </c>
      <c r="H30" s="10">
        <v>2.2036907377413302</v>
      </c>
      <c r="I30" s="7">
        <v>-12.529910464057799</v>
      </c>
      <c r="J30" s="10">
        <v>2.4426789152545401</v>
      </c>
      <c r="K30" s="7">
        <v>53.115490306790498</v>
      </c>
      <c r="L30" s="10">
        <v>1.0904602319677299</v>
      </c>
      <c r="M30" s="7">
        <v>54.765092866102002</v>
      </c>
      <c r="N30" s="10">
        <v>1.24599733940512</v>
      </c>
      <c r="O30" s="7">
        <v>49.363201112122297</v>
      </c>
      <c r="P30" s="10">
        <v>1.9067569791174801</v>
      </c>
      <c r="Q30" s="7">
        <v>-5.4018917539797098</v>
      </c>
      <c r="R30" s="10">
        <v>2.1675390335462499</v>
      </c>
      <c r="S30" s="7">
        <v>50.865387445694502</v>
      </c>
      <c r="T30" s="10">
        <v>1.2258141060239001</v>
      </c>
      <c r="U30" s="7">
        <v>52.552861627352797</v>
      </c>
      <c r="V30" s="10">
        <v>1.6118798216691801</v>
      </c>
      <c r="W30" s="7">
        <v>46.592611605101602</v>
      </c>
      <c r="X30" s="10">
        <v>1.8383744847042001</v>
      </c>
      <c r="Y30" s="7">
        <v>-5.9602500222511896</v>
      </c>
      <c r="Z30" s="10">
        <v>2.4879344851154999</v>
      </c>
      <c r="AA30" s="7">
        <v>27.590667336170899</v>
      </c>
      <c r="AB30" s="10">
        <v>1.11745851467135</v>
      </c>
      <c r="AC30" s="7">
        <v>29.332214915596101</v>
      </c>
      <c r="AD30" s="10">
        <v>1.2812778158320199</v>
      </c>
      <c r="AE30" s="7">
        <v>23.436069751831599</v>
      </c>
      <c r="AF30" s="10">
        <v>1.6331385651330701</v>
      </c>
      <c r="AG30" s="7">
        <v>-5.8961451637644702</v>
      </c>
      <c r="AH30" s="10">
        <v>1.86399751107284</v>
      </c>
      <c r="AI30" s="7">
        <v>46.117904101675798</v>
      </c>
      <c r="AJ30" s="10">
        <v>1.13071750933385</v>
      </c>
      <c r="AK30" s="7">
        <v>47.317198752529897</v>
      </c>
      <c r="AL30" s="10">
        <v>1.42336573178355</v>
      </c>
      <c r="AM30" s="7">
        <v>43.392647982214903</v>
      </c>
      <c r="AN30" s="10">
        <v>1.8438036491762699</v>
      </c>
      <c r="AO30" s="7">
        <v>-3.92455077031499</v>
      </c>
      <c r="AP30" s="10">
        <v>2.35006503267453</v>
      </c>
      <c r="AQ30" s="7">
        <v>32.0772732520375</v>
      </c>
      <c r="AR30" s="10">
        <v>1.15699461493063</v>
      </c>
      <c r="AS30" s="7">
        <v>34.423818457856299</v>
      </c>
      <c r="AT30" s="10">
        <v>1.3875021002502299</v>
      </c>
      <c r="AU30" s="7">
        <v>25.9553429076417</v>
      </c>
      <c r="AV30" s="10">
        <v>1.8818876735188601</v>
      </c>
      <c r="AW30" s="7">
        <v>-8.4684755502145705</v>
      </c>
      <c r="AX30" s="10">
        <v>2.2483778757827402</v>
      </c>
      <c r="AY30" s="7">
        <v>57.396056702639299</v>
      </c>
      <c r="AZ30" s="10">
        <v>1.01714127354927</v>
      </c>
      <c r="BA30" s="7">
        <v>58.891894434241699</v>
      </c>
      <c r="BB30" s="10">
        <v>1.1629304836741301</v>
      </c>
      <c r="BC30" s="7">
        <v>54.551312988834603</v>
      </c>
      <c r="BD30" s="10">
        <v>1.6455581566369799</v>
      </c>
      <c r="BE30" s="7">
        <v>-4.3405814454070804</v>
      </c>
      <c r="BF30" s="10">
        <v>1.85703258375328</v>
      </c>
      <c r="BG30" s="7">
        <v>64.078164021275697</v>
      </c>
      <c r="BH30" s="10">
        <v>1.03281010442803</v>
      </c>
      <c r="BI30" s="7">
        <v>68.2981613564626</v>
      </c>
      <c r="BJ30" s="10">
        <v>1.1585985984660401</v>
      </c>
      <c r="BK30" s="7">
        <v>53.983155091939402</v>
      </c>
      <c r="BL30" s="10">
        <v>1.7573257676404801</v>
      </c>
      <c r="BM30" s="7">
        <v>-14.3150062645232</v>
      </c>
      <c r="BN30" s="10">
        <v>1.96091074460009</v>
      </c>
      <c r="BO30" s="7">
        <v>54.680808945559399</v>
      </c>
      <c r="BP30" s="10">
        <v>1.1484521312992599</v>
      </c>
      <c r="BQ30" s="7">
        <v>55.8689353795464</v>
      </c>
      <c r="BR30" s="10">
        <v>1.4949196455126701</v>
      </c>
      <c r="BS30" s="7">
        <v>51.936613972365798</v>
      </c>
      <c r="BT30" s="10">
        <v>2.0227950961497299</v>
      </c>
      <c r="BU30" s="7">
        <v>-3.93232140718065</v>
      </c>
      <c r="BV30" s="10">
        <v>2.6581594172685699</v>
      </c>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182"/>
    </row>
    <row r="31" spans="1:110" ht="13" customHeight="1" x14ac:dyDescent="0.2">
      <c r="A31" s="82" t="s">
        <v>365</v>
      </c>
      <c r="B31" s="110">
        <v>2</v>
      </c>
      <c r="C31" s="7">
        <v>73.529721092991096</v>
      </c>
      <c r="D31" s="10">
        <v>1.0899427661016401</v>
      </c>
      <c r="E31" s="7">
        <v>75.9463435496275</v>
      </c>
      <c r="F31" s="10">
        <v>1.3745726609656199</v>
      </c>
      <c r="G31" s="7">
        <v>68.482906397981793</v>
      </c>
      <c r="H31" s="10">
        <v>2.2722753513115701</v>
      </c>
      <c r="I31" s="7">
        <v>-7.4634371516456897</v>
      </c>
      <c r="J31" s="10">
        <v>2.8355762237429301</v>
      </c>
      <c r="K31" s="7">
        <v>62.4526488843509</v>
      </c>
      <c r="L31" s="10">
        <v>1.32430857532041</v>
      </c>
      <c r="M31" s="7">
        <v>62.7018536629202</v>
      </c>
      <c r="N31" s="10">
        <v>1.72201490376957</v>
      </c>
      <c r="O31" s="7">
        <v>61.837243999678797</v>
      </c>
      <c r="P31" s="10">
        <v>2.4741800065637198</v>
      </c>
      <c r="Q31" s="7">
        <v>-0.86460966324141697</v>
      </c>
      <c r="R31" s="10">
        <v>3.2212273457671201</v>
      </c>
      <c r="S31" s="7">
        <v>61.855353368948002</v>
      </c>
      <c r="T31" s="10">
        <v>1.28483773236661</v>
      </c>
      <c r="U31" s="7">
        <v>63.826889616262903</v>
      </c>
      <c r="V31" s="10">
        <v>1.5432541257202299</v>
      </c>
      <c r="W31" s="7">
        <v>57.545733566191103</v>
      </c>
      <c r="X31" s="10">
        <v>2.04239310979428</v>
      </c>
      <c r="Y31" s="7">
        <v>-6.2811560500717896</v>
      </c>
      <c r="Z31" s="10">
        <v>2.46603304522593</v>
      </c>
      <c r="AA31" s="7">
        <v>41.514468229887903</v>
      </c>
      <c r="AB31" s="10">
        <v>1.29719825502294</v>
      </c>
      <c r="AC31" s="7">
        <v>44.494505215109903</v>
      </c>
      <c r="AD31" s="10">
        <v>1.6884780892857301</v>
      </c>
      <c r="AE31" s="7">
        <v>35.289204232659202</v>
      </c>
      <c r="AF31" s="10">
        <v>1.9949836570450299</v>
      </c>
      <c r="AG31" s="7">
        <v>-9.2053009824507406</v>
      </c>
      <c r="AH31" s="10">
        <v>2.6250875937791101</v>
      </c>
      <c r="AI31" s="7">
        <v>53.874050129697402</v>
      </c>
      <c r="AJ31" s="10">
        <v>1.1568821163553999</v>
      </c>
      <c r="AK31" s="7">
        <v>55.983998704978099</v>
      </c>
      <c r="AL31" s="10">
        <v>1.3407548587554099</v>
      </c>
      <c r="AM31" s="7">
        <v>49.767505946469001</v>
      </c>
      <c r="AN31" s="10">
        <v>2.15225457747108</v>
      </c>
      <c r="AO31" s="7">
        <v>-6.2164927585090997</v>
      </c>
      <c r="AP31" s="10">
        <v>2.5188639221673399</v>
      </c>
      <c r="AQ31" s="7">
        <v>60.282273397856898</v>
      </c>
      <c r="AR31" s="10">
        <v>1.26818911323039</v>
      </c>
      <c r="AS31" s="7">
        <v>63.204534711747201</v>
      </c>
      <c r="AT31" s="10">
        <v>1.4959639963998801</v>
      </c>
      <c r="AU31" s="7">
        <v>54.657042920960201</v>
      </c>
      <c r="AV31" s="10">
        <v>2.2763642848890302</v>
      </c>
      <c r="AW31" s="7">
        <v>-8.5474917907870296</v>
      </c>
      <c r="AX31" s="10">
        <v>2.7047456749062002</v>
      </c>
      <c r="AY31" s="7">
        <v>66.608097407554098</v>
      </c>
      <c r="AZ31" s="10">
        <v>1.23055909493594</v>
      </c>
      <c r="BA31" s="7">
        <v>67.762683958722405</v>
      </c>
      <c r="BB31" s="10">
        <v>1.4564114717699801</v>
      </c>
      <c r="BC31" s="7">
        <v>64.547599363612804</v>
      </c>
      <c r="BD31" s="10">
        <v>2.2870503942667102</v>
      </c>
      <c r="BE31" s="7">
        <v>-3.2150845951095199</v>
      </c>
      <c r="BF31" s="10">
        <v>2.6661855665959502</v>
      </c>
      <c r="BG31" s="7">
        <v>75.594002531366201</v>
      </c>
      <c r="BH31" s="10">
        <v>1.1004613774483301</v>
      </c>
      <c r="BI31" s="7">
        <v>79.338250341930504</v>
      </c>
      <c r="BJ31" s="10">
        <v>1.43383271241961</v>
      </c>
      <c r="BK31" s="7">
        <v>68.515688850504404</v>
      </c>
      <c r="BL31" s="10">
        <v>2.0663803826414102</v>
      </c>
      <c r="BM31" s="7">
        <v>-10.8225614914261</v>
      </c>
      <c r="BN31" s="10">
        <v>2.6243992500317401</v>
      </c>
      <c r="BO31" s="7">
        <v>61.325987855888599</v>
      </c>
      <c r="BP31" s="10">
        <v>1.3720172525323899</v>
      </c>
      <c r="BQ31" s="7">
        <v>61.5734542044246</v>
      </c>
      <c r="BR31" s="10">
        <v>1.69594448156504</v>
      </c>
      <c r="BS31" s="7">
        <v>60.755086669639503</v>
      </c>
      <c r="BT31" s="10">
        <v>2.30123023098268</v>
      </c>
      <c r="BU31" s="7">
        <v>-0.81836753478513902</v>
      </c>
      <c r="BV31" s="10">
        <v>2.8256061006697299</v>
      </c>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182"/>
    </row>
    <row r="32" spans="1:110" ht="13" customHeight="1" x14ac:dyDescent="0.2">
      <c r="A32" s="82" t="s">
        <v>366</v>
      </c>
      <c r="B32" s="110">
        <v>2</v>
      </c>
      <c r="C32" s="7">
        <v>86.130242164617698</v>
      </c>
      <c r="D32" s="10">
        <v>0.64807952540667602</v>
      </c>
      <c r="E32" s="7">
        <v>87.903085453733695</v>
      </c>
      <c r="F32" s="10">
        <v>0.73355770814725896</v>
      </c>
      <c r="G32" s="7">
        <v>79.485521801757002</v>
      </c>
      <c r="H32" s="10">
        <v>1.73707792870661</v>
      </c>
      <c r="I32" s="7">
        <v>-8.4175636519767405</v>
      </c>
      <c r="J32" s="10">
        <v>1.9798978577280999</v>
      </c>
      <c r="K32" s="7">
        <v>50.295598939967299</v>
      </c>
      <c r="L32" s="10">
        <v>1.16245203227091</v>
      </c>
      <c r="M32" s="7">
        <v>51.068575738099</v>
      </c>
      <c r="N32" s="10">
        <v>1.4378988886191999</v>
      </c>
      <c r="O32" s="7">
        <v>47.491557742102202</v>
      </c>
      <c r="P32" s="10">
        <v>2.12810822206727</v>
      </c>
      <c r="Q32" s="7">
        <v>-3.5770179959967701</v>
      </c>
      <c r="R32" s="10">
        <v>2.7383863189561999</v>
      </c>
      <c r="S32" s="7">
        <v>61.329869348882902</v>
      </c>
      <c r="T32" s="10">
        <v>0.872511484720363</v>
      </c>
      <c r="U32" s="7">
        <v>62.946572547573801</v>
      </c>
      <c r="V32" s="10">
        <v>1.02562554175696</v>
      </c>
      <c r="W32" s="7">
        <v>55.407945205830103</v>
      </c>
      <c r="X32" s="10">
        <v>2.4290471933886599</v>
      </c>
      <c r="Y32" s="7">
        <v>-7.5386273417436698</v>
      </c>
      <c r="Z32" s="10">
        <v>2.83127792988964</v>
      </c>
      <c r="AA32" s="7">
        <v>45.0651430587573</v>
      </c>
      <c r="AB32" s="10">
        <v>1.0651701287753901</v>
      </c>
      <c r="AC32" s="7">
        <v>46.540494749328701</v>
      </c>
      <c r="AD32" s="10">
        <v>1.2846890446597401</v>
      </c>
      <c r="AE32" s="7">
        <v>39.606810597875103</v>
      </c>
      <c r="AF32" s="10">
        <v>2.54222200829811</v>
      </c>
      <c r="AG32" s="7">
        <v>-6.9336841514536403</v>
      </c>
      <c r="AH32" s="10">
        <v>3.0391641669625198</v>
      </c>
      <c r="AI32" s="7">
        <v>72.284299016652795</v>
      </c>
      <c r="AJ32" s="10">
        <v>0.89922850952814504</v>
      </c>
      <c r="AK32" s="7">
        <v>72.973822665306301</v>
      </c>
      <c r="AL32" s="10">
        <v>0.97979973614404303</v>
      </c>
      <c r="AM32" s="7">
        <v>69.894747495466305</v>
      </c>
      <c r="AN32" s="10">
        <v>2.0167446580256101</v>
      </c>
      <c r="AO32" s="7">
        <v>-3.0790751698399998</v>
      </c>
      <c r="AP32" s="10">
        <v>2.22309433078799</v>
      </c>
      <c r="AQ32" s="7">
        <v>55.315712412081602</v>
      </c>
      <c r="AR32" s="10">
        <v>0.93611448912593298</v>
      </c>
      <c r="AS32" s="7">
        <v>56.474651309257297</v>
      </c>
      <c r="AT32" s="10">
        <v>1.0981781532403401</v>
      </c>
      <c r="AU32" s="7">
        <v>51.304355284447297</v>
      </c>
      <c r="AV32" s="10">
        <v>2.45613815455425</v>
      </c>
      <c r="AW32" s="7">
        <v>-5.1702960248099501</v>
      </c>
      <c r="AX32" s="10">
        <v>2.8496272994870999</v>
      </c>
      <c r="AY32" s="7">
        <v>61.295328817770297</v>
      </c>
      <c r="AZ32" s="10">
        <v>1.10846993177358</v>
      </c>
      <c r="BA32" s="7">
        <v>60.852300318652198</v>
      </c>
      <c r="BB32" s="10">
        <v>1.3695733575489999</v>
      </c>
      <c r="BC32" s="7">
        <v>63.1549866612446</v>
      </c>
      <c r="BD32" s="10">
        <v>2.0035552713445299</v>
      </c>
      <c r="BE32" s="7">
        <v>2.30268634259245</v>
      </c>
      <c r="BF32" s="10">
        <v>2.58624560888626</v>
      </c>
      <c r="BG32" s="7">
        <v>81.647185235418306</v>
      </c>
      <c r="BH32" s="10">
        <v>0.74346105068593304</v>
      </c>
      <c r="BI32" s="7">
        <v>85.015828867677399</v>
      </c>
      <c r="BJ32" s="10">
        <v>0.747774198616313</v>
      </c>
      <c r="BK32" s="7">
        <v>69.311920548484096</v>
      </c>
      <c r="BL32" s="10">
        <v>2.1848791195996502</v>
      </c>
      <c r="BM32" s="7">
        <v>-15.7039083191933</v>
      </c>
      <c r="BN32" s="10">
        <v>2.3249142413116499</v>
      </c>
      <c r="BO32" s="7">
        <v>44.332419410285702</v>
      </c>
      <c r="BP32" s="10">
        <v>1.09987737596081</v>
      </c>
      <c r="BQ32" s="7">
        <v>44.522629528489603</v>
      </c>
      <c r="BR32" s="10">
        <v>1.2540614243143</v>
      </c>
      <c r="BS32" s="7">
        <v>43.869583178145398</v>
      </c>
      <c r="BT32" s="10">
        <v>2.5686388145231498</v>
      </c>
      <c r="BU32" s="7">
        <v>-0.65304635034415504</v>
      </c>
      <c r="BV32" s="10">
        <v>2.9307110798961298</v>
      </c>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182"/>
    </row>
    <row r="33" spans="1:110" ht="13" customHeight="1" x14ac:dyDescent="0.2">
      <c r="A33" s="82" t="s">
        <v>367</v>
      </c>
      <c r="B33" s="110">
        <v>2</v>
      </c>
      <c r="C33" s="7">
        <v>77.915635334048602</v>
      </c>
      <c r="D33" s="10">
        <v>1.41810899351858</v>
      </c>
      <c r="E33" s="7">
        <v>82.354209317873796</v>
      </c>
      <c r="F33" s="10">
        <v>1.54700277992992</v>
      </c>
      <c r="G33" s="7">
        <v>65.042817767732004</v>
      </c>
      <c r="H33" s="10">
        <v>3.0762202721613998</v>
      </c>
      <c r="I33" s="7">
        <v>-17.311391550141799</v>
      </c>
      <c r="J33" s="10">
        <v>3.2960810012030399</v>
      </c>
      <c r="K33" s="7">
        <v>51.010663001691697</v>
      </c>
      <c r="L33" s="10">
        <v>1.7615367603058001</v>
      </c>
      <c r="M33" s="7">
        <v>53.112099705304402</v>
      </c>
      <c r="N33" s="10">
        <v>2.0227564828565301</v>
      </c>
      <c r="O33" s="7">
        <v>44.758767797090002</v>
      </c>
      <c r="P33" s="10">
        <v>3.2620406078899702</v>
      </c>
      <c r="Q33" s="7">
        <v>-8.3533319082143809</v>
      </c>
      <c r="R33" s="10">
        <v>3.7473014629356198</v>
      </c>
      <c r="S33" s="7">
        <v>58.936967918419001</v>
      </c>
      <c r="T33" s="10">
        <v>1.75699888553646</v>
      </c>
      <c r="U33" s="7">
        <v>62.036711697151901</v>
      </c>
      <c r="V33" s="10">
        <v>2.0392487253381502</v>
      </c>
      <c r="W33" s="7">
        <v>49.764815717785503</v>
      </c>
      <c r="X33" s="10">
        <v>3.4787350103207499</v>
      </c>
      <c r="Y33" s="7">
        <v>-12.2718959793664</v>
      </c>
      <c r="Z33" s="10">
        <v>3.9934246331067098</v>
      </c>
      <c r="AA33" s="7">
        <v>51.224376741597602</v>
      </c>
      <c r="AB33" s="10">
        <v>1.8795364505221599</v>
      </c>
      <c r="AC33" s="7">
        <v>54.326068573710799</v>
      </c>
      <c r="AD33" s="10">
        <v>2.2492184254978902</v>
      </c>
      <c r="AE33" s="7">
        <v>41.937709698406302</v>
      </c>
      <c r="AF33" s="10">
        <v>3.13839731389149</v>
      </c>
      <c r="AG33" s="7">
        <v>-12.388358875304499</v>
      </c>
      <c r="AH33" s="10">
        <v>3.7879963455026999</v>
      </c>
      <c r="AI33" s="7">
        <v>63.566532177980299</v>
      </c>
      <c r="AJ33" s="10">
        <v>1.5633407467569</v>
      </c>
      <c r="AK33" s="7">
        <v>67.098341772786398</v>
      </c>
      <c r="AL33" s="10">
        <v>1.8414604432347501</v>
      </c>
      <c r="AM33" s="7">
        <v>53.305519283087797</v>
      </c>
      <c r="AN33" s="10">
        <v>3.5564759329881701</v>
      </c>
      <c r="AO33" s="7">
        <v>-13.792822489698599</v>
      </c>
      <c r="AP33" s="10">
        <v>4.1705461882366199</v>
      </c>
      <c r="AQ33" s="7">
        <v>47.259802967067003</v>
      </c>
      <c r="AR33" s="10">
        <v>1.6054200493386701</v>
      </c>
      <c r="AS33" s="7">
        <v>52.567461182661503</v>
      </c>
      <c r="AT33" s="10">
        <v>1.9026933775346799</v>
      </c>
      <c r="AU33" s="7">
        <v>31.495501570031099</v>
      </c>
      <c r="AV33" s="10">
        <v>3.2755251120067599</v>
      </c>
      <c r="AW33" s="7">
        <v>-21.071959612630302</v>
      </c>
      <c r="AX33" s="10">
        <v>3.8795186882319301</v>
      </c>
      <c r="AY33" s="7">
        <v>68.842766239160696</v>
      </c>
      <c r="AZ33" s="10">
        <v>1.51050439597083</v>
      </c>
      <c r="BA33" s="7">
        <v>71.960560102252998</v>
      </c>
      <c r="BB33" s="10">
        <v>1.6079369615382699</v>
      </c>
      <c r="BC33" s="7">
        <v>59.6433926346715</v>
      </c>
      <c r="BD33" s="10">
        <v>3.38814811825638</v>
      </c>
      <c r="BE33" s="7">
        <v>-12.3171674675816</v>
      </c>
      <c r="BF33" s="10">
        <v>3.6992959554391001</v>
      </c>
      <c r="BG33" s="7">
        <v>76.986383300200202</v>
      </c>
      <c r="BH33" s="10">
        <v>1.5371624196579301</v>
      </c>
      <c r="BI33" s="7">
        <v>83.718675025137401</v>
      </c>
      <c r="BJ33" s="10">
        <v>1.58870992688785</v>
      </c>
      <c r="BK33" s="7">
        <v>57.215737742827201</v>
      </c>
      <c r="BL33" s="10">
        <v>3.7293165594227502</v>
      </c>
      <c r="BM33" s="7">
        <v>-26.502937282310199</v>
      </c>
      <c r="BN33" s="10">
        <v>4.0656453056101096</v>
      </c>
      <c r="BO33" s="7">
        <v>54.914656578561797</v>
      </c>
      <c r="BP33" s="10">
        <v>1.80193016327249</v>
      </c>
      <c r="BQ33" s="7">
        <v>59.429213696850503</v>
      </c>
      <c r="BR33" s="10">
        <v>2.1588017762329401</v>
      </c>
      <c r="BS33" s="7">
        <v>41.705741723039601</v>
      </c>
      <c r="BT33" s="10">
        <v>3.7323732716397502</v>
      </c>
      <c r="BU33" s="7">
        <v>-17.723471973810899</v>
      </c>
      <c r="BV33" s="10">
        <v>4.4361143165387702</v>
      </c>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182"/>
    </row>
    <row r="34" spans="1:110" ht="13" customHeight="1" x14ac:dyDescent="0.2">
      <c r="A34" s="82" t="s">
        <v>368</v>
      </c>
      <c r="B34" s="110">
        <v>2</v>
      </c>
      <c r="C34" s="7">
        <v>87.422584943714995</v>
      </c>
      <c r="D34" s="10">
        <v>0.78733679460949701</v>
      </c>
      <c r="E34" s="7">
        <v>90.409952467264702</v>
      </c>
      <c r="F34" s="10">
        <v>0.75324462831647598</v>
      </c>
      <c r="G34" s="7">
        <v>77.340757834969295</v>
      </c>
      <c r="H34" s="10">
        <v>2.6682280408610399</v>
      </c>
      <c r="I34" s="7">
        <v>-13.0691946322954</v>
      </c>
      <c r="J34" s="10">
        <v>2.8491764729979998</v>
      </c>
      <c r="K34" s="7">
        <v>70.940391076546007</v>
      </c>
      <c r="L34" s="10">
        <v>1.29071220541608</v>
      </c>
      <c r="M34" s="7">
        <v>72.971600236996395</v>
      </c>
      <c r="N34" s="10">
        <v>1.4338657743772101</v>
      </c>
      <c r="O34" s="7">
        <v>64.688578476198998</v>
      </c>
      <c r="P34" s="10">
        <v>3.0047399636580501</v>
      </c>
      <c r="Q34" s="7">
        <v>-8.2830217607973804</v>
      </c>
      <c r="R34" s="10">
        <v>3.3916407906730299</v>
      </c>
      <c r="S34" s="7">
        <v>70.163671675253894</v>
      </c>
      <c r="T34" s="10">
        <v>1.4297875604846799</v>
      </c>
      <c r="U34" s="7">
        <v>71.531677196222105</v>
      </c>
      <c r="V34" s="10">
        <v>1.57924726180802</v>
      </c>
      <c r="W34" s="7">
        <v>65.779942058409702</v>
      </c>
      <c r="X34" s="10">
        <v>2.7625481812208701</v>
      </c>
      <c r="Y34" s="7">
        <v>-5.7517351378124202</v>
      </c>
      <c r="Z34" s="10">
        <v>3.0092617076585002</v>
      </c>
      <c r="AA34" s="7">
        <v>61.347955490936101</v>
      </c>
      <c r="AB34" s="10">
        <v>1.3250562045540499</v>
      </c>
      <c r="AC34" s="7">
        <v>63.762080480753603</v>
      </c>
      <c r="AD34" s="10">
        <v>1.5066353594570101</v>
      </c>
      <c r="AE34" s="7">
        <v>53.749090536562697</v>
      </c>
      <c r="AF34" s="10">
        <v>2.67306599595093</v>
      </c>
      <c r="AG34" s="7">
        <v>-10.012989944190901</v>
      </c>
      <c r="AH34" s="10">
        <v>3.0409565005994899</v>
      </c>
      <c r="AI34" s="7">
        <v>85.458209665865397</v>
      </c>
      <c r="AJ34" s="10">
        <v>1.0137663181019101</v>
      </c>
      <c r="AK34" s="7">
        <v>87.650971260634293</v>
      </c>
      <c r="AL34" s="10">
        <v>0.92887072567378404</v>
      </c>
      <c r="AM34" s="7">
        <v>78.298938508881903</v>
      </c>
      <c r="AN34" s="10">
        <v>2.8840168005370299</v>
      </c>
      <c r="AO34" s="7">
        <v>-9.3520327517524198</v>
      </c>
      <c r="AP34" s="10">
        <v>2.9630014599369598</v>
      </c>
      <c r="AQ34" s="7">
        <v>59.353051327397999</v>
      </c>
      <c r="AR34" s="10">
        <v>1.3778116451981099</v>
      </c>
      <c r="AS34" s="7">
        <v>61.3083995438963</v>
      </c>
      <c r="AT34" s="10">
        <v>1.5733714068378799</v>
      </c>
      <c r="AU34" s="7">
        <v>53.687325565812301</v>
      </c>
      <c r="AV34" s="10">
        <v>2.6436437619365498</v>
      </c>
      <c r="AW34" s="7">
        <v>-7.6210739780839596</v>
      </c>
      <c r="AX34" s="10">
        <v>3.05168610726456</v>
      </c>
      <c r="AY34" s="7">
        <v>79.744039054697296</v>
      </c>
      <c r="AZ34" s="10">
        <v>1.0810336999944801</v>
      </c>
      <c r="BA34" s="7">
        <v>81.409479051995305</v>
      </c>
      <c r="BB34" s="10">
        <v>1.18422594205673</v>
      </c>
      <c r="BC34" s="7">
        <v>73.887996901807895</v>
      </c>
      <c r="BD34" s="10">
        <v>2.9557741014083101</v>
      </c>
      <c r="BE34" s="7">
        <v>-7.5214821501873503</v>
      </c>
      <c r="BF34" s="10">
        <v>3.2731642030437702</v>
      </c>
      <c r="BG34" s="7">
        <v>84.391623507168205</v>
      </c>
      <c r="BH34" s="10">
        <v>1.05340813379978</v>
      </c>
      <c r="BI34" s="7">
        <v>86.888694855132798</v>
      </c>
      <c r="BJ34" s="10">
        <v>1.0408125807111199</v>
      </c>
      <c r="BK34" s="7">
        <v>75.988172686381802</v>
      </c>
      <c r="BL34" s="10">
        <v>2.4172737885075799</v>
      </c>
      <c r="BM34" s="7">
        <v>-10.900522168750999</v>
      </c>
      <c r="BN34" s="10">
        <v>2.44880890033745</v>
      </c>
      <c r="BO34" s="7">
        <v>62.161269826078602</v>
      </c>
      <c r="BP34" s="10">
        <v>1.31957143833761</v>
      </c>
      <c r="BQ34" s="7">
        <v>63.457058682481701</v>
      </c>
      <c r="BR34" s="10">
        <v>1.4668344265295099</v>
      </c>
      <c r="BS34" s="7">
        <v>57.4451518685282</v>
      </c>
      <c r="BT34" s="10">
        <v>3.1030932890243199</v>
      </c>
      <c r="BU34" s="7">
        <v>-6.0119068139535203</v>
      </c>
      <c r="BV34" s="10">
        <v>3.41952471179536</v>
      </c>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182"/>
    </row>
    <row r="35" spans="1:110" ht="13" customHeight="1" x14ac:dyDescent="0.2">
      <c r="A35" s="82" t="s">
        <v>369</v>
      </c>
      <c r="B35" s="110">
        <v>2</v>
      </c>
      <c r="C35" s="7">
        <v>59.872916298749203</v>
      </c>
      <c r="D35" s="10">
        <v>1.1602962947517199</v>
      </c>
      <c r="E35" s="7">
        <v>62.9259244809815</v>
      </c>
      <c r="F35" s="10">
        <v>1.2535202640980101</v>
      </c>
      <c r="G35" s="7">
        <v>50.431784501075903</v>
      </c>
      <c r="H35" s="10">
        <v>2.0983027534250702</v>
      </c>
      <c r="I35" s="7">
        <v>-12.494139979905601</v>
      </c>
      <c r="J35" s="10">
        <v>2.2566895500843702</v>
      </c>
      <c r="K35" s="7">
        <v>19.160624641319</v>
      </c>
      <c r="L35" s="10">
        <v>0.87337904367976005</v>
      </c>
      <c r="M35" s="7">
        <v>18.523352776520301</v>
      </c>
      <c r="N35" s="10">
        <v>0.918170845903309</v>
      </c>
      <c r="O35" s="7">
        <v>21.753392337498401</v>
      </c>
      <c r="P35" s="10">
        <v>1.75926841986189</v>
      </c>
      <c r="Q35" s="7">
        <v>3.2300395609780899</v>
      </c>
      <c r="R35" s="10">
        <v>1.81674506623552</v>
      </c>
      <c r="S35" s="7">
        <v>27.399388421893502</v>
      </c>
      <c r="T35" s="10">
        <v>1.02474643936819</v>
      </c>
      <c r="U35" s="7">
        <v>27.873989606054899</v>
      </c>
      <c r="V35" s="10">
        <v>1.1720859231748</v>
      </c>
      <c r="W35" s="7">
        <v>25.844053406744699</v>
      </c>
      <c r="X35" s="10">
        <v>1.8948401640796499</v>
      </c>
      <c r="Y35" s="7">
        <v>-2.0299361993102099</v>
      </c>
      <c r="Z35" s="10">
        <v>2.1520599448542201</v>
      </c>
      <c r="AA35" s="7">
        <v>20.278984265003199</v>
      </c>
      <c r="AB35" s="10">
        <v>0.94113960133711405</v>
      </c>
      <c r="AC35" s="7">
        <v>19.891239815326401</v>
      </c>
      <c r="AD35" s="10">
        <v>1.0822854710782499</v>
      </c>
      <c r="AE35" s="7">
        <v>22.023546862126299</v>
      </c>
      <c r="AF35" s="10">
        <v>1.85100252833281</v>
      </c>
      <c r="AG35" s="7">
        <v>2.1323070467999101</v>
      </c>
      <c r="AH35" s="10">
        <v>2.12566622831423</v>
      </c>
      <c r="AI35" s="7">
        <v>39.582044030359498</v>
      </c>
      <c r="AJ35" s="10">
        <v>0.95069230587772902</v>
      </c>
      <c r="AK35" s="7">
        <v>40.3753008670176</v>
      </c>
      <c r="AL35" s="10">
        <v>1.0957787224756801</v>
      </c>
      <c r="AM35" s="7">
        <v>37.244765779442403</v>
      </c>
      <c r="AN35" s="10">
        <v>2.1716194227407102</v>
      </c>
      <c r="AO35" s="7">
        <v>-3.13053508757524</v>
      </c>
      <c r="AP35" s="10">
        <v>2.4581182558643402</v>
      </c>
      <c r="AQ35" s="7">
        <v>45.590720910351301</v>
      </c>
      <c r="AR35" s="10">
        <v>1.07924913976242</v>
      </c>
      <c r="AS35" s="7">
        <v>47.941778796187599</v>
      </c>
      <c r="AT35" s="10">
        <v>1.2582289376748299</v>
      </c>
      <c r="AU35" s="7">
        <v>38.061183732702503</v>
      </c>
      <c r="AV35" s="10">
        <v>2.15172359635821</v>
      </c>
      <c r="AW35" s="7">
        <v>-9.8805950634850905</v>
      </c>
      <c r="AX35" s="10">
        <v>2.5608463370778098</v>
      </c>
      <c r="AY35" s="7">
        <v>60.378119471172603</v>
      </c>
      <c r="AZ35" s="10">
        <v>0.87833933447595502</v>
      </c>
      <c r="BA35" s="7">
        <v>62.713187605551397</v>
      </c>
      <c r="BB35" s="10">
        <v>0.95119464228837802</v>
      </c>
      <c r="BC35" s="7">
        <v>52.825607489310201</v>
      </c>
      <c r="BD35" s="10">
        <v>2.4077963088963901</v>
      </c>
      <c r="BE35" s="7">
        <v>-9.8875801162411694</v>
      </c>
      <c r="BF35" s="10">
        <v>2.6426740582148498</v>
      </c>
      <c r="BG35" s="7">
        <v>66.539398773807306</v>
      </c>
      <c r="BH35" s="10">
        <v>0.97308875649332605</v>
      </c>
      <c r="BI35" s="7">
        <v>70.091330874633002</v>
      </c>
      <c r="BJ35" s="10">
        <v>1.09258996352613</v>
      </c>
      <c r="BK35" s="7">
        <v>54.970296581447997</v>
      </c>
      <c r="BL35" s="10">
        <v>2.1221159696066798</v>
      </c>
      <c r="BM35" s="7">
        <v>-15.121034293185099</v>
      </c>
      <c r="BN35" s="10">
        <v>2.4282948922574401</v>
      </c>
      <c r="BO35" s="7">
        <v>38.310511243711503</v>
      </c>
      <c r="BP35" s="10">
        <v>0.92279100876958198</v>
      </c>
      <c r="BQ35" s="7">
        <v>39.929046001458403</v>
      </c>
      <c r="BR35" s="10">
        <v>1.0582568381798201</v>
      </c>
      <c r="BS35" s="7">
        <v>33.316938444210798</v>
      </c>
      <c r="BT35" s="10">
        <v>1.94575561470823</v>
      </c>
      <c r="BU35" s="7">
        <v>-6.61210755724764</v>
      </c>
      <c r="BV35" s="10">
        <v>2.2357494707714598</v>
      </c>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182"/>
    </row>
    <row r="36" spans="1:110" ht="13" customHeight="1" x14ac:dyDescent="0.2">
      <c r="A36" s="82" t="s">
        <v>370</v>
      </c>
      <c r="B36" s="110">
        <v>2</v>
      </c>
      <c r="C36" s="7">
        <v>35.902246048703297</v>
      </c>
      <c r="D36" s="10">
        <v>1.10885683071584</v>
      </c>
      <c r="E36" s="7">
        <v>34.875551703119001</v>
      </c>
      <c r="F36" s="10">
        <v>1.75254552650087</v>
      </c>
      <c r="G36" s="7">
        <v>36.722016036966501</v>
      </c>
      <c r="H36" s="10">
        <v>1.60816303007426</v>
      </c>
      <c r="I36" s="7">
        <v>1.84646433384751</v>
      </c>
      <c r="J36" s="10">
        <v>2.5241896183774601</v>
      </c>
      <c r="K36" s="7">
        <v>30.323932846894401</v>
      </c>
      <c r="L36" s="10">
        <v>0.98126865592228496</v>
      </c>
      <c r="M36" s="7">
        <v>30.286571481119999</v>
      </c>
      <c r="N36" s="10">
        <v>1.7043746742143</v>
      </c>
      <c r="O36" s="7">
        <v>30.502295668157899</v>
      </c>
      <c r="P36" s="10">
        <v>1.2248556602354701</v>
      </c>
      <c r="Q36" s="7">
        <v>0.215724187037903</v>
      </c>
      <c r="R36" s="10">
        <v>2.12883941529733</v>
      </c>
      <c r="S36" s="7">
        <v>37.953699064598098</v>
      </c>
      <c r="T36" s="10">
        <v>1.0104039696015801</v>
      </c>
      <c r="U36" s="7">
        <v>41.486612597747701</v>
      </c>
      <c r="V36" s="10">
        <v>1.7627487646698501</v>
      </c>
      <c r="W36" s="7">
        <v>35.428801371162699</v>
      </c>
      <c r="X36" s="10">
        <v>1.31747960107067</v>
      </c>
      <c r="Y36" s="7">
        <v>-6.0578112265850699</v>
      </c>
      <c r="Z36" s="10">
        <v>2.26858226646412</v>
      </c>
      <c r="AA36" s="7">
        <v>29.560325272732499</v>
      </c>
      <c r="AB36" s="10">
        <v>0.95077122300671002</v>
      </c>
      <c r="AC36" s="7">
        <v>29.412626687610601</v>
      </c>
      <c r="AD36" s="10">
        <v>1.6652678861632599</v>
      </c>
      <c r="AE36" s="7">
        <v>29.516771731868399</v>
      </c>
      <c r="AF36" s="10">
        <v>1.1975749308866399</v>
      </c>
      <c r="AG36" s="7">
        <v>0.104145044257809</v>
      </c>
      <c r="AH36" s="10">
        <v>2.0906634348090898</v>
      </c>
      <c r="AI36" s="7">
        <v>39.697131636639398</v>
      </c>
      <c r="AJ36" s="10">
        <v>1.0655027370611101</v>
      </c>
      <c r="AK36" s="7">
        <v>34.729089132835199</v>
      </c>
      <c r="AL36" s="10">
        <v>1.62272273473991</v>
      </c>
      <c r="AM36" s="7">
        <v>42.945421206501599</v>
      </c>
      <c r="AN36" s="10">
        <v>1.4787203101184401</v>
      </c>
      <c r="AO36" s="7">
        <v>8.2163320736663508</v>
      </c>
      <c r="AP36" s="10">
        <v>2.25857312796904</v>
      </c>
      <c r="AQ36" s="7">
        <v>24.08477491583</v>
      </c>
      <c r="AR36" s="10">
        <v>0.87393322611803204</v>
      </c>
      <c r="AS36" s="7">
        <v>22.842178051602499</v>
      </c>
      <c r="AT36" s="10">
        <v>1.3174087226848501</v>
      </c>
      <c r="AU36" s="7">
        <v>24.843435766951899</v>
      </c>
      <c r="AV36" s="10">
        <v>1.1353359071907601</v>
      </c>
      <c r="AW36" s="7">
        <v>2.0012577153493298</v>
      </c>
      <c r="AX36" s="10">
        <v>1.7014677447326301</v>
      </c>
      <c r="AY36" s="7">
        <v>39.643753844037803</v>
      </c>
      <c r="AZ36" s="10">
        <v>1.1898711446685799</v>
      </c>
      <c r="BA36" s="7">
        <v>36.141836044826498</v>
      </c>
      <c r="BB36" s="10">
        <v>1.8821790063466499</v>
      </c>
      <c r="BC36" s="7">
        <v>42.100331781289697</v>
      </c>
      <c r="BD36" s="10">
        <v>1.46281681427115</v>
      </c>
      <c r="BE36" s="7">
        <v>5.9584957364632398</v>
      </c>
      <c r="BF36" s="10">
        <v>2.31474869061207</v>
      </c>
      <c r="BG36" s="7">
        <v>45.125441786049898</v>
      </c>
      <c r="BH36" s="10">
        <v>0.984132967970899</v>
      </c>
      <c r="BI36" s="7">
        <v>44.270158206326599</v>
      </c>
      <c r="BJ36" s="10">
        <v>1.64818848585412</v>
      </c>
      <c r="BK36" s="7">
        <v>45.724180188835803</v>
      </c>
      <c r="BL36" s="10">
        <v>1.3956563348092701</v>
      </c>
      <c r="BM36" s="7">
        <v>1.45402198250922</v>
      </c>
      <c r="BN36" s="10">
        <v>2.3146508031984001</v>
      </c>
      <c r="BO36" s="7">
        <v>27.449389942059799</v>
      </c>
      <c r="BP36" s="10">
        <v>0.95146013154893705</v>
      </c>
      <c r="BQ36" s="7">
        <v>24.411423463039899</v>
      </c>
      <c r="BR36" s="10">
        <v>1.4378384691727299</v>
      </c>
      <c r="BS36" s="7">
        <v>29.5409841671107</v>
      </c>
      <c r="BT36" s="10">
        <v>1.2666138775090401</v>
      </c>
      <c r="BU36" s="7">
        <v>5.1295607040707702</v>
      </c>
      <c r="BV36" s="10">
        <v>1.8882195011587499</v>
      </c>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182"/>
    </row>
    <row r="37" spans="1:110" ht="13" customHeight="1" x14ac:dyDescent="0.2">
      <c r="A37" s="82" t="s">
        <v>371</v>
      </c>
      <c r="B37" s="110">
        <v>2</v>
      </c>
      <c r="C37" s="7">
        <v>83.194395493280993</v>
      </c>
      <c r="D37" s="10">
        <v>0.81142698719919903</v>
      </c>
      <c r="E37" s="7">
        <v>85.358520404007194</v>
      </c>
      <c r="F37" s="10">
        <v>0.85065368104203398</v>
      </c>
      <c r="G37" s="7">
        <v>75.623382270696197</v>
      </c>
      <c r="H37" s="10">
        <v>1.9964053039882499</v>
      </c>
      <c r="I37" s="7">
        <v>-9.7351381333110005</v>
      </c>
      <c r="J37" s="10">
        <v>2.1411189949502001</v>
      </c>
      <c r="K37" s="7">
        <v>83.189965349604805</v>
      </c>
      <c r="L37" s="10">
        <v>0.79207645533644799</v>
      </c>
      <c r="M37" s="7">
        <v>84.788167175324404</v>
      </c>
      <c r="N37" s="10">
        <v>0.857096425362874</v>
      </c>
      <c r="O37" s="7">
        <v>77.610002592456496</v>
      </c>
      <c r="P37" s="10">
        <v>1.6647495658135201</v>
      </c>
      <c r="Q37" s="7">
        <v>-7.1781645828679403</v>
      </c>
      <c r="R37" s="10">
        <v>1.8256167263862599</v>
      </c>
      <c r="S37" s="7">
        <v>51.868606042100502</v>
      </c>
      <c r="T37" s="10">
        <v>1.00236748904842</v>
      </c>
      <c r="U37" s="7">
        <v>53.083431239525197</v>
      </c>
      <c r="V37" s="10">
        <v>1.14774746418538</v>
      </c>
      <c r="W37" s="7">
        <v>47.5492776212553</v>
      </c>
      <c r="X37" s="10">
        <v>2.0281443820348901</v>
      </c>
      <c r="Y37" s="7">
        <v>-5.5341536182699196</v>
      </c>
      <c r="Z37" s="10">
        <v>2.2995780799665702</v>
      </c>
      <c r="AA37" s="7">
        <v>48.119182566728099</v>
      </c>
      <c r="AB37" s="10">
        <v>0.95649156018632797</v>
      </c>
      <c r="AC37" s="7">
        <v>49.121424877795199</v>
      </c>
      <c r="AD37" s="10">
        <v>1.0665297314209801</v>
      </c>
      <c r="AE37" s="7">
        <v>44.562693638963303</v>
      </c>
      <c r="AF37" s="10">
        <v>2.1131461228627999</v>
      </c>
      <c r="AG37" s="7">
        <v>-4.5587312388319399</v>
      </c>
      <c r="AH37" s="10">
        <v>2.3524746325071102</v>
      </c>
      <c r="AI37" s="7">
        <v>72.885721517843507</v>
      </c>
      <c r="AJ37" s="10">
        <v>0.91668828857798101</v>
      </c>
      <c r="AK37" s="7">
        <v>73.934986037714097</v>
      </c>
      <c r="AL37" s="10">
        <v>0.96665901254426301</v>
      </c>
      <c r="AM37" s="7">
        <v>69.250615926161601</v>
      </c>
      <c r="AN37" s="10">
        <v>2.0129869417957802</v>
      </c>
      <c r="AO37" s="7">
        <v>-4.6843701115525702</v>
      </c>
      <c r="AP37" s="10">
        <v>2.14077837379042</v>
      </c>
      <c r="AQ37" s="7">
        <v>47.724488870671003</v>
      </c>
      <c r="AR37" s="10">
        <v>1.1912587930765</v>
      </c>
      <c r="AS37" s="7">
        <v>48.203843892890703</v>
      </c>
      <c r="AT37" s="10">
        <v>1.2359115960876399</v>
      </c>
      <c r="AU37" s="7">
        <v>45.970149680467898</v>
      </c>
      <c r="AV37" s="10">
        <v>2.2347324702818998</v>
      </c>
      <c r="AW37" s="7">
        <v>-2.2336942124227601</v>
      </c>
      <c r="AX37" s="10">
        <v>2.2540429643671001</v>
      </c>
      <c r="AY37" s="7">
        <v>68.655532299853107</v>
      </c>
      <c r="AZ37" s="10">
        <v>0.92347309827565005</v>
      </c>
      <c r="BA37" s="7">
        <v>69.876217649486406</v>
      </c>
      <c r="BB37" s="10">
        <v>0.941093487441657</v>
      </c>
      <c r="BC37" s="7">
        <v>64.342269902790207</v>
      </c>
      <c r="BD37" s="10">
        <v>1.95727919890721</v>
      </c>
      <c r="BE37" s="7">
        <v>-5.5339477466962803</v>
      </c>
      <c r="BF37" s="10">
        <v>2.0011453797468</v>
      </c>
      <c r="BG37" s="7">
        <v>81.301620982996397</v>
      </c>
      <c r="BH37" s="10">
        <v>0.73180535710893302</v>
      </c>
      <c r="BI37" s="7">
        <v>82.641019518147402</v>
      </c>
      <c r="BJ37" s="10">
        <v>0.776906018359936</v>
      </c>
      <c r="BK37" s="7">
        <v>76.543063631255507</v>
      </c>
      <c r="BL37" s="10">
        <v>1.6312282190957099</v>
      </c>
      <c r="BM37" s="7">
        <v>-6.0979558868919401</v>
      </c>
      <c r="BN37" s="10">
        <v>1.74505669000329</v>
      </c>
      <c r="BO37" s="7">
        <v>66.721103750078598</v>
      </c>
      <c r="BP37" s="10">
        <v>1.0337348502624299</v>
      </c>
      <c r="BQ37" s="7">
        <v>68.028836387969505</v>
      </c>
      <c r="BR37" s="10">
        <v>1.14733778881174</v>
      </c>
      <c r="BS37" s="7">
        <v>62.067396453361397</v>
      </c>
      <c r="BT37" s="10">
        <v>1.9665445226195299</v>
      </c>
      <c r="BU37" s="7">
        <v>-5.9614399346081601</v>
      </c>
      <c r="BV37" s="10">
        <v>2.1573766833138301</v>
      </c>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182"/>
    </row>
    <row r="38" spans="1:110" ht="13" customHeight="1" x14ac:dyDescent="0.2">
      <c r="A38" s="82" t="s">
        <v>372</v>
      </c>
      <c r="B38" s="110">
        <v>2</v>
      </c>
      <c r="C38" s="7">
        <v>55.190590928842099</v>
      </c>
      <c r="D38" s="10">
        <v>1.10605694630171</v>
      </c>
      <c r="E38" s="7">
        <v>54.981149849118196</v>
      </c>
      <c r="F38" s="10">
        <v>1.3680368667339899</v>
      </c>
      <c r="G38" s="7">
        <v>56.015176405723601</v>
      </c>
      <c r="H38" s="10">
        <v>2.2779603915616402</v>
      </c>
      <c r="I38" s="7">
        <v>1.0340265566053899</v>
      </c>
      <c r="J38" s="10">
        <v>2.8008501312862899</v>
      </c>
      <c r="K38" s="7">
        <v>45.2137446615274</v>
      </c>
      <c r="L38" s="10">
        <v>1.29224694566514</v>
      </c>
      <c r="M38" s="7">
        <v>45.961212367702799</v>
      </c>
      <c r="N38" s="10">
        <v>1.4039109312501501</v>
      </c>
      <c r="O38" s="7">
        <v>43.496718225354101</v>
      </c>
      <c r="P38" s="10">
        <v>2.5686206350333198</v>
      </c>
      <c r="Q38" s="7">
        <v>-2.4644941423487099</v>
      </c>
      <c r="R38" s="10">
        <v>2.8224010180680201</v>
      </c>
      <c r="S38" s="7">
        <v>41.175130569766097</v>
      </c>
      <c r="T38" s="10">
        <v>1.1333620024031299</v>
      </c>
      <c r="U38" s="7">
        <v>41.133433469797303</v>
      </c>
      <c r="V38" s="10">
        <v>1.24052495684872</v>
      </c>
      <c r="W38" s="7">
        <v>41.462800441432897</v>
      </c>
      <c r="X38" s="10">
        <v>2.4209100024935601</v>
      </c>
      <c r="Y38" s="7">
        <v>0.32936697163559397</v>
      </c>
      <c r="Z38" s="10">
        <v>2.7036649010210398</v>
      </c>
      <c r="AA38" s="7">
        <v>37.338440959544798</v>
      </c>
      <c r="AB38" s="10">
        <v>1.01592645535228</v>
      </c>
      <c r="AC38" s="7">
        <v>38.949348420477499</v>
      </c>
      <c r="AD38" s="10">
        <v>1.2525265464550801</v>
      </c>
      <c r="AE38" s="7">
        <v>33.717426309269001</v>
      </c>
      <c r="AF38" s="10">
        <v>2.4863979151587499</v>
      </c>
      <c r="AG38" s="7">
        <v>-5.2319221112085499</v>
      </c>
      <c r="AH38" s="10">
        <v>3.0050386880987001</v>
      </c>
      <c r="AI38" s="7">
        <v>56.326126496559297</v>
      </c>
      <c r="AJ38" s="10">
        <v>1.1387209534043801</v>
      </c>
      <c r="AK38" s="7">
        <v>55.8116639552739</v>
      </c>
      <c r="AL38" s="10">
        <v>1.39611452788748</v>
      </c>
      <c r="AM38" s="7">
        <v>57.773738572107398</v>
      </c>
      <c r="AN38" s="10">
        <v>2.1086995982927998</v>
      </c>
      <c r="AO38" s="7">
        <v>1.9620746168335399</v>
      </c>
      <c r="AP38" s="10">
        <v>2.5803843060334399</v>
      </c>
      <c r="AQ38" s="7">
        <v>27.678767676794699</v>
      </c>
      <c r="AR38" s="10">
        <v>1.1254877958413401</v>
      </c>
      <c r="AS38" s="7">
        <v>28.2737025531558</v>
      </c>
      <c r="AT38" s="10">
        <v>1.34755563383018</v>
      </c>
      <c r="AU38" s="7">
        <v>26.1603423885004</v>
      </c>
      <c r="AV38" s="10">
        <v>2.2868435259502</v>
      </c>
      <c r="AW38" s="7">
        <v>-2.1133601646553601</v>
      </c>
      <c r="AX38" s="10">
        <v>2.74928841039439</v>
      </c>
      <c r="AY38" s="7">
        <v>55.081020465344302</v>
      </c>
      <c r="AZ38" s="10">
        <v>1.16972918040209</v>
      </c>
      <c r="BA38" s="7">
        <v>54.2639809221875</v>
      </c>
      <c r="BB38" s="10">
        <v>1.42378807249364</v>
      </c>
      <c r="BC38" s="7">
        <v>57.513778641938401</v>
      </c>
      <c r="BD38" s="10">
        <v>2.1407368358247698</v>
      </c>
      <c r="BE38" s="7">
        <v>3.2497977197508399</v>
      </c>
      <c r="BF38" s="10">
        <v>2.5774470635569799</v>
      </c>
      <c r="BG38" s="7">
        <v>50.786809139595398</v>
      </c>
      <c r="BH38" s="10">
        <v>1.07918605067462</v>
      </c>
      <c r="BI38" s="7">
        <v>50.769423594795498</v>
      </c>
      <c r="BJ38" s="10">
        <v>1.4243530016341499</v>
      </c>
      <c r="BK38" s="7">
        <v>51.161223910007301</v>
      </c>
      <c r="BL38" s="10">
        <v>2.1492147961048098</v>
      </c>
      <c r="BM38" s="7">
        <v>0.391800315211839</v>
      </c>
      <c r="BN38" s="10">
        <v>2.7783466534168402</v>
      </c>
      <c r="BO38" s="7">
        <v>37.8013234111122</v>
      </c>
      <c r="BP38" s="10">
        <v>1.2517644037465401</v>
      </c>
      <c r="BQ38" s="7">
        <v>36.4561513430152</v>
      </c>
      <c r="BR38" s="10">
        <v>1.3198986536017201</v>
      </c>
      <c r="BS38" s="7">
        <v>41.379624435715897</v>
      </c>
      <c r="BT38" s="10">
        <v>2.725451005754</v>
      </c>
      <c r="BU38" s="7">
        <v>4.9234730927007497</v>
      </c>
      <c r="BV38" s="10">
        <v>2.97092054320738</v>
      </c>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182"/>
    </row>
    <row r="39" spans="1:110" ht="13" customHeight="1" x14ac:dyDescent="0.2">
      <c r="A39" s="82" t="s">
        <v>426</v>
      </c>
      <c r="B39" s="110">
        <v>2</v>
      </c>
      <c r="C39" s="7">
        <v>83.582337701739704</v>
      </c>
      <c r="D39" s="10">
        <v>0.87381438969902203</v>
      </c>
      <c r="E39" s="7">
        <v>86.380899572896496</v>
      </c>
      <c r="F39" s="10">
        <v>1.0353009657882799</v>
      </c>
      <c r="G39" s="7">
        <v>79.295959665326293</v>
      </c>
      <c r="H39" s="10">
        <v>1.54875758965177</v>
      </c>
      <c r="I39" s="7">
        <v>-7.08493990757023</v>
      </c>
      <c r="J39" s="10">
        <v>1.8206266538882601</v>
      </c>
      <c r="K39" s="7">
        <v>59.784401688336601</v>
      </c>
      <c r="L39" s="10">
        <v>1.3093756213277401</v>
      </c>
      <c r="M39" s="7">
        <v>62.228937620867399</v>
      </c>
      <c r="N39" s="10">
        <v>1.6621055905455999</v>
      </c>
      <c r="O39" s="7">
        <v>55.9741593869201</v>
      </c>
      <c r="P39" s="10">
        <v>1.97777420850508</v>
      </c>
      <c r="Q39" s="7">
        <v>-6.2547782339473201</v>
      </c>
      <c r="R39" s="10">
        <v>2.53602716112034</v>
      </c>
      <c r="S39" s="7">
        <v>60.594010902952</v>
      </c>
      <c r="T39" s="10">
        <v>1.3211652760650501</v>
      </c>
      <c r="U39" s="7">
        <v>62.385424722424901</v>
      </c>
      <c r="V39" s="10">
        <v>1.60816454946705</v>
      </c>
      <c r="W39" s="7">
        <v>57.896859263075903</v>
      </c>
      <c r="X39" s="10">
        <v>2.0306854567585599</v>
      </c>
      <c r="Y39" s="7">
        <v>-4.4885654593490703</v>
      </c>
      <c r="Z39" s="10">
        <v>2.4644473872777</v>
      </c>
      <c r="AA39" s="7">
        <v>39.020233842986002</v>
      </c>
      <c r="AB39" s="10">
        <v>1.2744331531883299</v>
      </c>
      <c r="AC39" s="7">
        <v>39.2869156937954</v>
      </c>
      <c r="AD39" s="10">
        <v>1.4797940454621099</v>
      </c>
      <c r="AE39" s="7">
        <v>38.551399458672599</v>
      </c>
      <c r="AF39" s="10">
        <v>2.3149073726763301</v>
      </c>
      <c r="AG39" s="7">
        <v>-0.73551623512280195</v>
      </c>
      <c r="AH39" s="10">
        <v>2.72302509580443</v>
      </c>
      <c r="AI39" s="7">
        <v>67.958126089707093</v>
      </c>
      <c r="AJ39" s="10">
        <v>1.3191026278459299</v>
      </c>
      <c r="AK39" s="7">
        <v>70.735777011195907</v>
      </c>
      <c r="AL39" s="10">
        <v>1.56400612555601</v>
      </c>
      <c r="AM39" s="7">
        <v>63.827630658715997</v>
      </c>
      <c r="AN39" s="10">
        <v>2.1884494918839099</v>
      </c>
      <c r="AO39" s="7">
        <v>-6.9081463524798501</v>
      </c>
      <c r="AP39" s="10">
        <v>2.5834670731842699</v>
      </c>
      <c r="AQ39" s="7">
        <v>44.945184132072903</v>
      </c>
      <c r="AR39" s="10">
        <v>1.4044649099009701</v>
      </c>
      <c r="AS39" s="7">
        <v>44.595507586218297</v>
      </c>
      <c r="AT39" s="10">
        <v>1.6587305200392</v>
      </c>
      <c r="AU39" s="7">
        <v>45.935450750961998</v>
      </c>
      <c r="AV39" s="10">
        <v>2.1696257255977698</v>
      </c>
      <c r="AW39" s="7">
        <v>1.3399431647436399</v>
      </c>
      <c r="AX39" s="10">
        <v>2.56232057868421</v>
      </c>
      <c r="AY39" s="7">
        <v>85.494602337777806</v>
      </c>
      <c r="AZ39" s="10">
        <v>0.96279642358687101</v>
      </c>
      <c r="BA39" s="7">
        <v>87.866555464967803</v>
      </c>
      <c r="BB39" s="10">
        <v>1.06450624509868</v>
      </c>
      <c r="BC39" s="7">
        <v>82.062427443978706</v>
      </c>
      <c r="BD39" s="10">
        <v>1.6596014653454401</v>
      </c>
      <c r="BE39" s="7">
        <v>-5.8041280209890704</v>
      </c>
      <c r="BF39" s="10">
        <v>1.92187133217646</v>
      </c>
      <c r="BG39" s="7">
        <v>81.402965026168303</v>
      </c>
      <c r="BH39" s="10">
        <v>1.0616772698896599</v>
      </c>
      <c r="BI39" s="7">
        <v>85.536634865017504</v>
      </c>
      <c r="BJ39" s="10">
        <v>1.0891345718137699</v>
      </c>
      <c r="BK39" s="7">
        <v>74.8952865503895</v>
      </c>
      <c r="BL39" s="10">
        <v>1.9131142915005399</v>
      </c>
      <c r="BM39" s="7">
        <v>-10.6413483146281</v>
      </c>
      <c r="BN39" s="10">
        <v>2.0432916591672399</v>
      </c>
      <c r="BO39" s="7">
        <v>60.509554387048901</v>
      </c>
      <c r="BP39" s="10">
        <v>1.31091582013545</v>
      </c>
      <c r="BQ39" s="7">
        <v>60.944038616944503</v>
      </c>
      <c r="BR39" s="10">
        <v>1.44902322475178</v>
      </c>
      <c r="BS39" s="7">
        <v>59.858074624695</v>
      </c>
      <c r="BT39" s="10">
        <v>2.1380398064289299</v>
      </c>
      <c r="BU39" s="7">
        <v>-1.0859639922495501</v>
      </c>
      <c r="BV39" s="10">
        <v>2.3721892919094199</v>
      </c>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182"/>
    </row>
    <row r="40" spans="1:110" ht="13" customHeight="1" x14ac:dyDescent="0.2">
      <c r="A40" s="82" t="s">
        <v>373</v>
      </c>
      <c r="B40" s="110">
        <v>2</v>
      </c>
      <c r="C40" s="7">
        <v>87.850771669121798</v>
      </c>
      <c r="D40" s="10">
        <v>0.77936879374271195</v>
      </c>
      <c r="E40" s="7">
        <v>90.274194727633201</v>
      </c>
      <c r="F40" s="10">
        <v>0.67873580285277202</v>
      </c>
      <c r="G40" s="7">
        <v>73.444532211892593</v>
      </c>
      <c r="H40" s="10">
        <v>3.10338764385294</v>
      </c>
      <c r="I40" s="7">
        <v>-16.829662515740601</v>
      </c>
      <c r="J40" s="10">
        <v>3.0545385223675199</v>
      </c>
      <c r="K40" s="7">
        <v>73.774804159303301</v>
      </c>
      <c r="L40" s="10">
        <v>1.23738638154852</v>
      </c>
      <c r="M40" s="7">
        <v>75.971725272603607</v>
      </c>
      <c r="N40" s="10">
        <v>1.34032195096022</v>
      </c>
      <c r="O40" s="7">
        <v>60.832892916685303</v>
      </c>
      <c r="P40" s="10">
        <v>3.19480823163053</v>
      </c>
      <c r="Q40" s="7">
        <v>-15.1388323559183</v>
      </c>
      <c r="R40" s="10">
        <v>3.4864654139608602</v>
      </c>
      <c r="S40" s="7">
        <v>73.990271972588701</v>
      </c>
      <c r="T40" s="10">
        <v>0.95582355879229197</v>
      </c>
      <c r="U40" s="7">
        <v>76.254186460182197</v>
      </c>
      <c r="V40" s="10">
        <v>0.97013623878697597</v>
      </c>
      <c r="W40" s="7">
        <v>60.590211502536498</v>
      </c>
      <c r="X40" s="10">
        <v>3.20202354825296</v>
      </c>
      <c r="Y40" s="7">
        <v>-15.663974957645699</v>
      </c>
      <c r="Z40" s="10">
        <v>3.3386020449800502</v>
      </c>
      <c r="AA40" s="7">
        <v>63.408029919529</v>
      </c>
      <c r="AB40" s="10">
        <v>1.28551382082682</v>
      </c>
      <c r="AC40" s="7">
        <v>65.753160252281006</v>
      </c>
      <c r="AD40" s="10">
        <v>1.3356593256402201</v>
      </c>
      <c r="AE40" s="7">
        <v>49.380134178958201</v>
      </c>
      <c r="AF40" s="10">
        <v>2.9471834333748799</v>
      </c>
      <c r="AG40" s="7">
        <v>-16.373026073322901</v>
      </c>
      <c r="AH40" s="10">
        <v>3.0463120604606599</v>
      </c>
      <c r="AI40" s="7">
        <v>62.056031485984398</v>
      </c>
      <c r="AJ40" s="10">
        <v>1.17709485813165</v>
      </c>
      <c r="AK40" s="7">
        <v>62.582366348407803</v>
      </c>
      <c r="AL40" s="10">
        <v>1.2489055515554901</v>
      </c>
      <c r="AM40" s="7">
        <v>59.150852108939503</v>
      </c>
      <c r="AN40" s="10">
        <v>2.7164580279972199</v>
      </c>
      <c r="AO40" s="7">
        <v>-3.43151423946831</v>
      </c>
      <c r="AP40" s="10">
        <v>2.8793735445083701</v>
      </c>
      <c r="AQ40" s="7">
        <v>43.071515389711898</v>
      </c>
      <c r="AR40" s="10">
        <v>1.1945921809878699</v>
      </c>
      <c r="AS40" s="7">
        <v>43.5674808974237</v>
      </c>
      <c r="AT40" s="10">
        <v>1.2212286478821901</v>
      </c>
      <c r="AU40" s="7">
        <v>40.078498483508902</v>
      </c>
      <c r="AV40" s="10">
        <v>3.33040966012135</v>
      </c>
      <c r="AW40" s="7">
        <v>-3.4889824139147501</v>
      </c>
      <c r="AX40" s="10">
        <v>3.4145047076784798</v>
      </c>
      <c r="AY40" s="7">
        <v>55.646965974153197</v>
      </c>
      <c r="AZ40" s="10">
        <v>1.37555652502774</v>
      </c>
      <c r="BA40" s="7">
        <v>55.854152673788597</v>
      </c>
      <c r="BB40" s="10">
        <v>1.39340516794683</v>
      </c>
      <c r="BC40" s="7">
        <v>54.629238537623102</v>
      </c>
      <c r="BD40" s="10">
        <v>3.2812249710545101</v>
      </c>
      <c r="BE40" s="7">
        <v>-1.2249141361654701</v>
      </c>
      <c r="BF40" s="10">
        <v>3.2593010692535902</v>
      </c>
      <c r="BG40" s="7">
        <v>78.700707640426103</v>
      </c>
      <c r="BH40" s="10">
        <v>0.88506516410816705</v>
      </c>
      <c r="BI40" s="7">
        <v>80.880464033760703</v>
      </c>
      <c r="BJ40" s="10">
        <v>1.07126286010533</v>
      </c>
      <c r="BK40" s="7">
        <v>65.8492592005407</v>
      </c>
      <c r="BL40" s="10">
        <v>2.7505589408257598</v>
      </c>
      <c r="BM40" s="7">
        <v>-15.03120483322</v>
      </c>
      <c r="BN40" s="10">
        <v>3.2783079620962901</v>
      </c>
      <c r="BO40" s="7">
        <v>46.959684997750699</v>
      </c>
      <c r="BP40" s="10">
        <v>1.45547227297422</v>
      </c>
      <c r="BQ40" s="7">
        <v>47.636845147147497</v>
      </c>
      <c r="BR40" s="10">
        <v>1.6298926690364699</v>
      </c>
      <c r="BS40" s="7">
        <v>42.889626774798799</v>
      </c>
      <c r="BT40" s="10">
        <v>3.0772238932038598</v>
      </c>
      <c r="BU40" s="7">
        <v>-4.7472183723487298</v>
      </c>
      <c r="BV40" s="10">
        <v>3.5082212561058501</v>
      </c>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182"/>
    </row>
    <row r="41" spans="1:110" ht="13" customHeight="1" x14ac:dyDescent="0.2">
      <c r="A41" s="82" t="s">
        <v>374</v>
      </c>
      <c r="B41" s="110">
        <v>2</v>
      </c>
      <c r="C41" s="7">
        <v>63.401533031344997</v>
      </c>
      <c r="D41" s="10">
        <v>1.1656473985142199</v>
      </c>
      <c r="E41" s="7">
        <v>65.656547631455496</v>
      </c>
      <c r="F41" s="10">
        <v>1.20130099796062</v>
      </c>
      <c r="G41" s="7">
        <v>50.292030842174803</v>
      </c>
      <c r="H41" s="10">
        <v>2.8300788572553</v>
      </c>
      <c r="I41" s="7">
        <v>-15.3645167892807</v>
      </c>
      <c r="J41" s="10">
        <v>2.9611424491601799</v>
      </c>
      <c r="K41" s="7">
        <v>45.670996992999797</v>
      </c>
      <c r="L41" s="10">
        <v>1.3299517126464699</v>
      </c>
      <c r="M41" s="7">
        <v>47.601245565774299</v>
      </c>
      <c r="N41" s="10">
        <v>1.3012520846384601</v>
      </c>
      <c r="O41" s="7">
        <v>34.159703508995101</v>
      </c>
      <c r="P41" s="10">
        <v>3.1553981316427402</v>
      </c>
      <c r="Q41" s="7">
        <v>-13.4415420567792</v>
      </c>
      <c r="R41" s="10">
        <v>3.1096137419939098</v>
      </c>
      <c r="S41" s="7">
        <v>50.979896733723002</v>
      </c>
      <c r="T41" s="10">
        <v>1.15302055675144</v>
      </c>
      <c r="U41" s="7">
        <v>53.218695276070598</v>
      </c>
      <c r="V41" s="10">
        <v>1.05050696182418</v>
      </c>
      <c r="W41" s="7">
        <v>37.971975000019903</v>
      </c>
      <c r="X41" s="10">
        <v>4.0961176263630996</v>
      </c>
      <c r="Y41" s="7">
        <v>-15.2467202760507</v>
      </c>
      <c r="Z41" s="10">
        <v>4.1343914710023304</v>
      </c>
      <c r="AA41" s="7">
        <v>43.975556273882198</v>
      </c>
      <c r="AB41" s="10">
        <v>1.03548471451373</v>
      </c>
      <c r="AC41" s="7">
        <v>45.5244574477531</v>
      </c>
      <c r="AD41" s="10">
        <v>1.1584337138762599</v>
      </c>
      <c r="AE41" s="7">
        <v>35.054555684274902</v>
      </c>
      <c r="AF41" s="10">
        <v>3.2679164566755099</v>
      </c>
      <c r="AG41" s="7">
        <v>-10.4699017634781</v>
      </c>
      <c r="AH41" s="10">
        <v>3.6551865527780998</v>
      </c>
      <c r="AI41" s="7">
        <v>51.013603534676498</v>
      </c>
      <c r="AJ41" s="10">
        <v>0.97473555150932401</v>
      </c>
      <c r="AK41" s="7">
        <v>51.465568809566001</v>
      </c>
      <c r="AL41" s="10">
        <v>1.0702508310506</v>
      </c>
      <c r="AM41" s="7">
        <v>48.581717314648003</v>
      </c>
      <c r="AN41" s="10">
        <v>2.5805751793343599</v>
      </c>
      <c r="AO41" s="7">
        <v>-2.88385149491805</v>
      </c>
      <c r="AP41" s="10">
        <v>2.82691704977195</v>
      </c>
      <c r="AQ41" s="7">
        <v>30.741001649575999</v>
      </c>
      <c r="AR41" s="10">
        <v>1.0815123068513499</v>
      </c>
      <c r="AS41" s="7">
        <v>31.108311846767599</v>
      </c>
      <c r="AT41" s="10">
        <v>1.20790911980453</v>
      </c>
      <c r="AU41" s="7">
        <v>28.592422192465001</v>
      </c>
      <c r="AV41" s="10">
        <v>2.16868380349089</v>
      </c>
      <c r="AW41" s="7">
        <v>-2.5158896543025802</v>
      </c>
      <c r="AX41" s="10">
        <v>2.4843342999054601</v>
      </c>
      <c r="AY41" s="7">
        <v>38.6597120009951</v>
      </c>
      <c r="AZ41" s="10">
        <v>1.03297037425121</v>
      </c>
      <c r="BA41" s="7">
        <v>38.962791352941302</v>
      </c>
      <c r="BB41" s="10">
        <v>1.07987948519914</v>
      </c>
      <c r="BC41" s="7">
        <v>36.914118405517101</v>
      </c>
      <c r="BD41" s="10">
        <v>2.76459228090205</v>
      </c>
      <c r="BE41" s="7">
        <v>-2.0486729474242602</v>
      </c>
      <c r="BF41" s="10">
        <v>2.91089985542654</v>
      </c>
      <c r="BG41" s="7">
        <v>58.430735781867902</v>
      </c>
      <c r="BH41" s="10">
        <v>1.03033761537236</v>
      </c>
      <c r="BI41" s="7">
        <v>59.9629432460681</v>
      </c>
      <c r="BJ41" s="10">
        <v>1.1303772153634299</v>
      </c>
      <c r="BK41" s="7">
        <v>49.535744081391101</v>
      </c>
      <c r="BL41" s="10">
        <v>2.53550407242308</v>
      </c>
      <c r="BM41" s="7">
        <v>-10.4271991646771</v>
      </c>
      <c r="BN41" s="10">
        <v>2.81257181465448</v>
      </c>
      <c r="BO41" s="7">
        <v>47.188351563404701</v>
      </c>
      <c r="BP41" s="10">
        <v>1.3533252922122401</v>
      </c>
      <c r="BQ41" s="7">
        <v>48.6857077509259</v>
      </c>
      <c r="BR41" s="10">
        <v>1.23774096181997</v>
      </c>
      <c r="BS41" s="7">
        <v>38.3207372466157</v>
      </c>
      <c r="BT41" s="10">
        <v>4.1846534218943097</v>
      </c>
      <c r="BU41" s="7">
        <v>-10.3649705043102</v>
      </c>
      <c r="BV41" s="10">
        <v>4.07671762107086</v>
      </c>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182"/>
    </row>
    <row r="42" spans="1:110" ht="13" customHeight="1" x14ac:dyDescent="0.2">
      <c r="A42" s="82" t="s">
        <v>375</v>
      </c>
      <c r="B42" s="110">
        <v>2</v>
      </c>
      <c r="C42" s="7">
        <v>80.579552122107103</v>
      </c>
      <c r="D42" s="10">
        <v>1.07108501071566</v>
      </c>
      <c r="E42" s="7">
        <v>84.033903252445796</v>
      </c>
      <c r="F42" s="10">
        <v>1.19301683764289</v>
      </c>
      <c r="G42" s="7">
        <v>72.717448486430399</v>
      </c>
      <c r="H42" s="10">
        <v>2.0863998591915598</v>
      </c>
      <c r="I42" s="7">
        <v>-11.316454766015401</v>
      </c>
      <c r="J42" s="10">
        <v>2.3684094196443901</v>
      </c>
      <c r="K42" s="7">
        <v>60.219966781108603</v>
      </c>
      <c r="L42" s="10">
        <v>1.44612714379068</v>
      </c>
      <c r="M42" s="7">
        <v>61.376436199816801</v>
      </c>
      <c r="N42" s="10">
        <v>1.6535454164819301</v>
      </c>
      <c r="O42" s="7">
        <v>57.562512361667999</v>
      </c>
      <c r="P42" s="10">
        <v>2.3615596125302698</v>
      </c>
      <c r="Q42" s="7">
        <v>-3.8139238381487601</v>
      </c>
      <c r="R42" s="10">
        <v>2.6958036559786902</v>
      </c>
      <c r="S42" s="7">
        <v>69.709638491385604</v>
      </c>
      <c r="T42" s="10">
        <v>1.4301298590571601</v>
      </c>
      <c r="U42" s="7">
        <v>74.231407576026299</v>
      </c>
      <c r="V42" s="10">
        <v>1.6581630108008201</v>
      </c>
      <c r="W42" s="7">
        <v>59.6057832388815</v>
      </c>
      <c r="X42" s="10">
        <v>2.4176478963353998</v>
      </c>
      <c r="Y42" s="7">
        <v>-14.6256243371447</v>
      </c>
      <c r="Z42" s="10">
        <v>2.8434224837967901</v>
      </c>
      <c r="AA42" s="7">
        <v>46.971948430243899</v>
      </c>
      <c r="AB42" s="10">
        <v>1.4856959549079101</v>
      </c>
      <c r="AC42" s="7">
        <v>49.238798959208999</v>
      </c>
      <c r="AD42" s="10">
        <v>1.9494719655574699</v>
      </c>
      <c r="AE42" s="7">
        <v>41.979770755143399</v>
      </c>
      <c r="AF42" s="10">
        <v>2.49795230176667</v>
      </c>
      <c r="AG42" s="7">
        <v>-7.2590282040656202</v>
      </c>
      <c r="AH42" s="10">
        <v>3.31176498928841</v>
      </c>
      <c r="AI42" s="7">
        <v>68.866647953462106</v>
      </c>
      <c r="AJ42" s="10">
        <v>1.4266350072018801</v>
      </c>
      <c r="AK42" s="7">
        <v>69.19334022084</v>
      </c>
      <c r="AL42" s="10">
        <v>1.8045104656984201</v>
      </c>
      <c r="AM42" s="7">
        <v>67.980603258043999</v>
      </c>
      <c r="AN42" s="10">
        <v>2.1881092572535001</v>
      </c>
      <c r="AO42" s="7">
        <v>-1.2127369627960101</v>
      </c>
      <c r="AP42" s="10">
        <v>2.79543009450567</v>
      </c>
      <c r="AQ42" s="7">
        <v>50.830551389160703</v>
      </c>
      <c r="AR42" s="10">
        <v>1.4922402873143901</v>
      </c>
      <c r="AS42" s="7">
        <v>52.579608744238001</v>
      </c>
      <c r="AT42" s="10">
        <v>1.6788327257161499</v>
      </c>
      <c r="AU42" s="7">
        <v>46.920389827434299</v>
      </c>
      <c r="AV42" s="10">
        <v>2.4772522131676</v>
      </c>
      <c r="AW42" s="7">
        <v>-5.6592189168036802</v>
      </c>
      <c r="AX42" s="10">
        <v>2.7025510610334802</v>
      </c>
      <c r="AY42" s="7">
        <v>63.569028337213403</v>
      </c>
      <c r="AZ42" s="10">
        <v>1.4306430701998001</v>
      </c>
      <c r="BA42" s="7">
        <v>65.352170882920504</v>
      </c>
      <c r="BB42" s="10">
        <v>1.6009517874411301</v>
      </c>
      <c r="BC42" s="7">
        <v>59.293661916311102</v>
      </c>
      <c r="BD42" s="10">
        <v>2.2801062571762198</v>
      </c>
      <c r="BE42" s="7">
        <v>-6.0585089666093896</v>
      </c>
      <c r="BF42" s="10">
        <v>2.5192816419372499</v>
      </c>
      <c r="BG42" s="7">
        <v>75.537613455594396</v>
      </c>
      <c r="BH42" s="10">
        <v>1.0995780168937299</v>
      </c>
      <c r="BI42" s="7">
        <v>81.602213838396196</v>
      </c>
      <c r="BJ42" s="10">
        <v>1.1859160401820401</v>
      </c>
      <c r="BK42" s="7">
        <v>61.906874941735701</v>
      </c>
      <c r="BL42" s="10">
        <v>2.1564479461490702</v>
      </c>
      <c r="BM42" s="7">
        <v>-19.695338896660498</v>
      </c>
      <c r="BN42" s="10">
        <v>2.4075972033358299</v>
      </c>
      <c r="BO42" s="7">
        <v>40.523629925429901</v>
      </c>
      <c r="BP42" s="10">
        <v>1.4085291383209599</v>
      </c>
      <c r="BQ42" s="7">
        <v>43.026697708436402</v>
      </c>
      <c r="BR42" s="10">
        <v>1.69314297422265</v>
      </c>
      <c r="BS42" s="7">
        <v>35.097071242486798</v>
      </c>
      <c r="BT42" s="10">
        <v>2.4710862632273298</v>
      </c>
      <c r="BU42" s="7">
        <v>-7.9296264659495499</v>
      </c>
      <c r="BV42" s="10">
        <v>2.9527025758159802</v>
      </c>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182"/>
    </row>
    <row r="43" spans="1:110" ht="13" customHeight="1" x14ac:dyDescent="0.2">
      <c r="A43" s="82" t="s">
        <v>427</v>
      </c>
      <c r="B43" s="110">
        <v>2</v>
      </c>
      <c r="C43" s="7">
        <v>73.309637086691097</v>
      </c>
      <c r="D43" s="10">
        <v>1.59488691001084</v>
      </c>
      <c r="E43" s="7">
        <v>79.346203147333</v>
      </c>
      <c r="F43" s="10">
        <v>1.56552658966209</v>
      </c>
      <c r="G43" s="7">
        <v>57.599993899361799</v>
      </c>
      <c r="H43" s="10">
        <v>3.6140465539223601</v>
      </c>
      <c r="I43" s="7">
        <v>-21.746209247971201</v>
      </c>
      <c r="J43" s="10">
        <v>3.8539392044104099</v>
      </c>
      <c r="K43" s="7">
        <v>42.905004947592502</v>
      </c>
      <c r="L43" s="10">
        <v>1.75206990038362</v>
      </c>
      <c r="M43" s="7">
        <v>46.8505107776055</v>
      </c>
      <c r="N43" s="10">
        <v>2.1740848107620199</v>
      </c>
      <c r="O43" s="7">
        <v>31.984421693240702</v>
      </c>
      <c r="P43" s="10">
        <v>2.8642710455170901</v>
      </c>
      <c r="Q43" s="7">
        <v>-14.8660890843648</v>
      </c>
      <c r="R43" s="10">
        <v>3.70045778310226</v>
      </c>
      <c r="S43" s="7">
        <v>52.855316562088497</v>
      </c>
      <c r="T43" s="10">
        <v>1.8260245354386999</v>
      </c>
      <c r="U43" s="7">
        <v>55.606767889279197</v>
      </c>
      <c r="V43" s="10">
        <v>2.14087833478728</v>
      </c>
      <c r="W43" s="7">
        <v>45.314798836179101</v>
      </c>
      <c r="X43" s="10">
        <v>3.4457067586196399</v>
      </c>
      <c r="Y43" s="7">
        <v>-10.2919690531001</v>
      </c>
      <c r="Z43" s="10">
        <v>4.0575508659153501</v>
      </c>
      <c r="AA43" s="7">
        <v>38.959664268449202</v>
      </c>
      <c r="AB43" s="10">
        <v>1.7189257011605901</v>
      </c>
      <c r="AC43" s="7">
        <v>41.293033686879703</v>
      </c>
      <c r="AD43" s="10">
        <v>2.0275568001396298</v>
      </c>
      <c r="AE43" s="7">
        <v>32.6851046159044</v>
      </c>
      <c r="AF43" s="10">
        <v>2.9346656200584902</v>
      </c>
      <c r="AG43" s="7">
        <v>-8.60792907097529</v>
      </c>
      <c r="AH43" s="10">
        <v>3.5487175633626902</v>
      </c>
      <c r="AI43" s="7">
        <v>71.279530693354303</v>
      </c>
      <c r="AJ43" s="10">
        <v>1.66475221740504</v>
      </c>
      <c r="AK43" s="7">
        <v>77.316222490461399</v>
      </c>
      <c r="AL43" s="10">
        <v>1.93696996525101</v>
      </c>
      <c r="AM43" s="7">
        <v>56.589585441359802</v>
      </c>
      <c r="AN43" s="10">
        <v>3.5114914454934301</v>
      </c>
      <c r="AO43" s="7">
        <v>-20.726637049101601</v>
      </c>
      <c r="AP43" s="10">
        <v>4.1434735455158203</v>
      </c>
      <c r="AQ43" s="7">
        <v>63.080480559010802</v>
      </c>
      <c r="AR43" s="10">
        <v>1.8664141559051399</v>
      </c>
      <c r="AS43" s="7">
        <v>68.769336244151503</v>
      </c>
      <c r="AT43" s="10">
        <v>2.0557318295002101</v>
      </c>
      <c r="AU43" s="7">
        <v>48.758705496945304</v>
      </c>
      <c r="AV43" s="10">
        <v>3.7058811045820299</v>
      </c>
      <c r="AW43" s="7">
        <v>-20.010630747206299</v>
      </c>
      <c r="AX43" s="10">
        <v>4.1731751516270101</v>
      </c>
      <c r="AY43" s="7">
        <v>72.0408177306021</v>
      </c>
      <c r="AZ43" s="10">
        <v>1.61768167781567</v>
      </c>
      <c r="BA43" s="7">
        <v>77.7735802348367</v>
      </c>
      <c r="BB43" s="10">
        <v>1.6899307004297199</v>
      </c>
      <c r="BC43" s="7">
        <v>57.536885915468602</v>
      </c>
      <c r="BD43" s="10">
        <v>3.5278726348054401</v>
      </c>
      <c r="BE43" s="7">
        <v>-20.236694319368102</v>
      </c>
      <c r="BF43" s="10">
        <v>3.7833795703244202</v>
      </c>
      <c r="BG43" s="7">
        <v>83.038445835897406</v>
      </c>
      <c r="BH43" s="10">
        <v>1.4019656114489201</v>
      </c>
      <c r="BI43" s="7">
        <v>88.145851348314395</v>
      </c>
      <c r="BJ43" s="10">
        <v>1.43281449953002</v>
      </c>
      <c r="BK43" s="7">
        <v>70.339351486121501</v>
      </c>
      <c r="BL43" s="10">
        <v>3.5401709278436302</v>
      </c>
      <c r="BM43" s="7">
        <v>-17.806499862192901</v>
      </c>
      <c r="BN43" s="10">
        <v>3.8550956783488299</v>
      </c>
      <c r="BO43" s="7">
        <v>66.066634171023793</v>
      </c>
      <c r="BP43" s="10">
        <v>1.7696230839149201</v>
      </c>
      <c r="BQ43" s="7">
        <v>70.075241557781794</v>
      </c>
      <c r="BR43" s="10">
        <v>1.9601960466005699</v>
      </c>
      <c r="BS43" s="7">
        <v>56.153735289788798</v>
      </c>
      <c r="BT43" s="10">
        <v>3.7716823967660198</v>
      </c>
      <c r="BU43" s="7">
        <v>-13.921506267992999</v>
      </c>
      <c r="BV43" s="10">
        <v>4.1709138620091899</v>
      </c>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182"/>
    </row>
    <row r="44" spans="1:110" ht="13" customHeight="1" x14ac:dyDescent="0.2">
      <c r="A44" s="82" t="s">
        <v>428</v>
      </c>
      <c r="B44" s="110">
        <v>2</v>
      </c>
      <c r="C44" s="7">
        <v>74.4951926807272</v>
      </c>
      <c r="D44" s="10">
        <v>0.94379186486455402</v>
      </c>
      <c r="E44" s="7">
        <v>75.154017144798502</v>
      </c>
      <c r="F44" s="10">
        <v>1.8198088967511801</v>
      </c>
      <c r="G44" s="7">
        <v>74.011514101867505</v>
      </c>
      <c r="H44" s="10">
        <v>1.4061977131350401</v>
      </c>
      <c r="I44" s="7">
        <v>-1.1425030429310501</v>
      </c>
      <c r="J44" s="10">
        <v>2.5985493745774999</v>
      </c>
      <c r="K44" s="7">
        <v>50.361654759339501</v>
      </c>
      <c r="L44" s="10">
        <v>1.33427458322923</v>
      </c>
      <c r="M44" s="7">
        <v>53.227178712301303</v>
      </c>
      <c r="N44" s="10">
        <v>2.0192842157423998</v>
      </c>
      <c r="O44" s="7">
        <v>47.892882858579597</v>
      </c>
      <c r="P44" s="10">
        <v>1.6267194177972999</v>
      </c>
      <c r="Q44" s="7">
        <v>-5.3342958537216498</v>
      </c>
      <c r="R44" s="10">
        <v>2.4291306985554999</v>
      </c>
      <c r="S44" s="7">
        <v>50.243291091863199</v>
      </c>
      <c r="T44" s="10">
        <v>1.41464717216497</v>
      </c>
      <c r="U44" s="7">
        <v>55.541992672723303</v>
      </c>
      <c r="V44" s="10">
        <v>1.9874683969017399</v>
      </c>
      <c r="W44" s="7">
        <v>46.014534515680801</v>
      </c>
      <c r="X44" s="10">
        <v>1.8615975654597301</v>
      </c>
      <c r="Y44" s="7">
        <v>-9.5274581570424299</v>
      </c>
      <c r="Z44" s="10">
        <v>2.4744034237528498</v>
      </c>
      <c r="AA44" s="7">
        <v>35.491853576456201</v>
      </c>
      <c r="AB44" s="10">
        <v>1.23236577942621</v>
      </c>
      <c r="AC44" s="7">
        <v>39.9008341142967</v>
      </c>
      <c r="AD44" s="10">
        <v>1.96433200593361</v>
      </c>
      <c r="AE44" s="7">
        <v>31.848210056139798</v>
      </c>
      <c r="AF44" s="10">
        <v>1.8046972011910101</v>
      </c>
      <c r="AG44" s="7">
        <v>-8.0526240581568302</v>
      </c>
      <c r="AH44" s="10">
        <v>2.7535201670221401</v>
      </c>
      <c r="AI44" s="7">
        <v>62.761259642660796</v>
      </c>
      <c r="AJ44" s="10">
        <v>1.40904517557917</v>
      </c>
      <c r="AK44" s="7">
        <v>64.216577326087901</v>
      </c>
      <c r="AL44" s="10">
        <v>1.69237976229839</v>
      </c>
      <c r="AM44" s="7">
        <v>61.528952469742698</v>
      </c>
      <c r="AN44" s="10">
        <v>1.8593856702265501</v>
      </c>
      <c r="AO44" s="7">
        <v>-2.6876248563451699</v>
      </c>
      <c r="AP44" s="10">
        <v>2.14380804055159</v>
      </c>
      <c r="AQ44" s="7">
        <v>45.545307391275699</v>
      </c>
      <c r="AR44" s="10">
        <v>1.3948292124313</v>
      </c>
      <c r="AS44" s="7">
        <v>44.8498164372647</v>
      </c>
      <c r="AT44" s="10">
        <v>2.2223573993760999</v>
      </c>
      <c r="AU44" s="7">
        <v>46.0160730974413</v>
      </c>
      <c r="AV44" s="10">
        <v>1.7715010176550301</v>
      </c>
      <c r="AW44" s="7">
        <v>1.1662566601765401</v>
      </c>
      <c r="AX44" s="10">
        <v>2.8456386813146302</v>
      </c>
      <c r="AY44" s="7">
        <v>60.675654777242599</v>
      </c>
      <c r="AZ44" s="10">
        <v>1.1992164407961601</v>
      </c>
      <c r="BA44" s="7">
        <v>59.248741969424998</v>
      </c>
      <c r="BB44" s="10">
        <v>2.03252228607125</v>
      </c>
      <c r="BC44" s="7">
        <v>61.869120623673197</v>
      </c>
      <c r="BD44" s="10">
        <v>1.54506419835472</v>
      </c>
      <c r="BE44" s="7">
        <v>2.6203786542482099</v>
      </c>
      <c r="BF44" s="10">
        <v>2.6423831107754201</v>
      </c>
      <c r="BG44" s="7">
        <v>46.088472163783699</v>
      </c>
      <c r="BH44" s="10">
        <v>1.15193337102154</v>
      </c>
      <c r="BI44" s="7">
        <v>48.881774988299803</v>
      </c>
      <c r="BJ44" s="10">
        <v>1.92101032341833</v>
      </c>
      <c r="BK44" s="7">
        <v>43.7952207986026</v>
      </c>
      <c r="BL44" s="10">
        <v>1.4975328195072299</v>
      </c>
      <c r="BM44" s="7">
        <v>-5.0865541896972699</v>
      </c>
      <c r="BN44" s="10">
        <v>2.48137250294503</v>
      </c>
      <c r="BO44" s="7">
        <v>43.389685319543197</v>
      </c>
      <c r="BP44" s="10">
        <v>1.4199397002970799</v>
      </c>
      <c r="BQ44" s="7">
        <v>45.522251943774698</v>
      </c>
      <c r="BR44" s="10">
        <v>1.7917901726133401</v>
      </c>
      <c r="BS44" s="7">
        <v>41.559428948033499</v>
      </c>
      <c r="BT44" s="10">
        <v>1.9930137812548701</v>
      </c>
      <c r="BU44" s="7">
        <v>-3.9628229957411398</v>
      </c>
      <c r="BV44" s="10">
        <v>2.4902764630472398</v>
      </c>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182"/>
    </row>
    <row r="45" spans="1:110" ht="13" customHeight="1" x14ac:dyDescent="0.2">
      <c r="A45" s="82" t="s">
        <v>429</v>
      </c>
      <c r="B45" s="110">
        <v>2</v>
      </c>
      <c r="C45" s="7">
        <v>77.216949863334605</v>
      </c>
      <c r="D45" s="10">
        <v>0.94743608335918394</v>
      </c>
      <c r="E45" s="7">
        <v>81.872044701174104</v>
      </c>
      <c r="F45" s="10">
        <v>1.1246533982568001</v>
      </c>
      <c r="G45" s="7">
        <v>68.537210124541801</v>
      </c>
      <c r="H45" s="10">
        <v>1.6506539623110801</v>
      </c>
      <c r="I45" s="7">
        <v>-13.3348345766323</v>
      </c>
      <c r="J45" s="10">
        <v>1.9752145287932601</v>
      </c>
      <c r="K45" s="7">
        <v>44.188092774238697</v>
      </c>
      <c r="L45" s="10">
        <v>1.2166673136241899</v>
      </c>
      <c r="M45" s="7">
        <v>45.323685698301396</v>
      </c>
      <c r="N45" s="10">
        <v>1.53966128879314</v>
      </c>
      <c r="O45" s="7">
        <v>41.957769403419803</v>
      </c>
      <c r="P45" s="10">
        <v>1.94707162117622</v>
      </c>
      <c r="Q45" s="7">
        <v>-3.3659162948816199</v>
      </c>
      <c r="R45" s="10">
        <v>2.4324342658655</v>
      </c>
      <c r="S45" s="7">
        <v>50.909596505496999</v>
      </c>
      <c r="T45" s="10">
        <v>1.18141483403346</v>
      </c>
      <c r="U45" s="7">
        <v>53.569997305943303</v>
      </c>
      <c r="V45" s="10">
        <v>1.4002148386931601</v>
      </c>
      <c r="W45" s="7">
        <v>45.620550592996899</v>
      </c>
      <c r="X45" s="10">
        <v>2.0504620576827901</v>
      </c>
      <c r="Y45" s="7">
        <v>-7.9494467129463597</v>
      </c>
      <c r="Z45" s="10">
        <v>2.44685716604695</v>
      </c>
      <c r="AA45" s="7">
        <v>34.021551314236198</v>
      </c>
      <c r="AB45" s="10">
        <v>0.99915111847355198</v>
      </c>
      <c r="AC45" s="7">
        <v>34.068014281458503</v>
      </c>
      <c r="AD45" s="10">
        <v>1.2926877309522</v>
      </c>
      <c r="AE45" s="7">
        <v>33.757132507387396</v>
      </c>
      <c r="AF45" s="10">
        <v>1.76417758356136</v>
      </c>
      <c r="AG45" s="7">
        <v>-0.31088177407113399</v>
      </c>
      <c r="AH45" s="10">
        <v>2.2486806978186</v>
      </c>
      <c r="AI45" s="7">
        <v>59.9005006457744</v>
      </c>
      <c r="AJ45" s="10">
        <v>1.28763335577993</v>
      </c>
      <c r="AK45" s="7">
        <v>60.629735511624197</v>
      </c>
      <c r="AL45" s="10">
        <v>1.4240862798907501</v>
      </c>
      <c r="AM45" s="7">
        <v>58.165044962055902</v>
      </c>
      <c r="AN45" s="10">
        <v>2.0117406191532998</v>
      </c>
      <c r="AO45" s="7">
        <v>-2.46469054956831</v>
      </c>
      <c r="AP45" s="10">
        <v>2.1494548482503899</v>
      </c>
      <c r="AQ45" s="7">
        <v>36.133911352880602</v>
      </c>
      <c r="AR45" s="10">
        <v>1.1850751508478401</v>
      </c>
      <c r="AS45" s="7">
        <v>35.628074971860599</v>
      </c>
      <c r="AT45" s="10">
        <v>1.4038645780121899</v>
      </c>
      <c r="AU45" s="7">
        <v>37.270313565189603</v>
      </c>
      <c r="AV45" s="10">
        <v>1.8645228287000899</v>
      </c>
      <c r="AW45" s="7">
        <v>1.6422385933289301</v>
      </c>
      <c r="AX45" s="10">
        <v>2.1739983770385298</v>
      </c>
      <c r="AY45" s="7">
        <v>62.5182806703408</v>
      </c>
      <c r="AZ45" s="10">
        <v>1.01912750652007</v>
      </c>
      <c r="BA45" s="7">
        <v>63.839125913322398</v>
      </c>
      <c r="BB45" s="10">
        <v>1.2842787060668199</v>
      </c>
      <c r="BC45" s="7">
        <v>60.154160685986199</v>
      </c>
      <c r="BD45" s="10">
        <v>1.69524050754878</v>
      </c>
      <c r="BE45" s="7">
        <v>-3.6849652273362001</v>
      </c>
      <c r="BF45" s="10">
        <v>2.1147490872155501</v>
      </c>
      <c r="BG45" s="7">
        <v>70.334593197543597</v>
      </c>
      <c r="BH45" s="10">
        <v>1.11206691631871</v>
      </c>
      <c r="BI45" s="7">
        <v>75.440966504291396</v>
      </c>
      <c r="BJ45" s="10">
        <v>1.2970525411732401</v>
      </c>
      <c r="BK45" s="7">
        <v>60.270657389018901</v>
      </c>
      <c r="BL45" s="10">
        <v>1.84249081383193</v>
      </c>
      <c r="BM45" s="7">
        <v>-15.1703091152725</v>
      </c>
      <c r="BN45" s="10">
        <v>2.1944320398744499</v>
      </c>
      <c r="BO45" s="7">
        <v>54.311325315605004</v>
      </c>
      <c r="BP45" s="10">
        <v>1.29476125286292</v>
      </c>
      <c r="BQ45" s="7">
        <v>56.403929719804303</v>
      </c>
      <c r="BR45" s="10">
        <v>1.4884140303043401</v>
      </c>
      <c r="BS45" s="7">
        <v>50.035039348380998</v>
      </c>
      <c r="BT45" s="10">
        <v>1.9871459326905101</v>
      </c>
      <c r="BU45" s="7">
        <v>-6.36889037142332</v>
      </c>
      <c r="BV45" s="10">
        <v>2.1918402423430599</v>
      </c>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182"/>
    </row>
    <row r="46" spans="1:110" ht="13" customHeight="1" x14ac:dyDescent="0.2">
      <c r="A46" s="82" t="s">
        <v>430</v>
      </c>
      <c r="B46" s="110">
        <v>2</v>
      </c>
      <c r="C46" s="7">
        <v>83.500000672957597</v>
      </c>
      <c r="D46" s="10">
        <v>1.08008823592379</v>
      </c>
      <c r="E46" s="7">
        <v>85.334701055857707</v>
      </c>
      <c r="F46" s="10">
        <v>1.16406858065695</v>
      </c>
      <c r="G46" s="7">
        <v>76.838866672616007</v>
      </c>
      <c r="H46" s="10">
        <v>2.6890122475296399</v>
      </c>
      <c r="I46" s="7">
        <v>-8.4958343832416308</v>
      </c>
      <c r="J46" s="10">
        <v>2.90399564965103</v>
      </c>
      <c r="K46" s="7">
        <v>48.406831438782298</v>
      </c>
      <c r="L46" s="10">
        <v>1.52721159137822</v>
      </c>
      <c r="M46" s="7">
        <v>48.115572449283498</v>
      </c>
      <c r="N46" s="10">
        <v>1.93866762991543</v>
      </c>
      <c r="O46" s="7">
        <v>49.153955566581999</v>
      </c>
      <c r="P46" s="10">
        <v>2.69818239623967</v>
      </c>
      <c r="Q46" s="7">
        <v>1.0383831172984599</v>
      </c>
      <c r="R46" s="10">
        <v>3.5992850149769899</v>
      </c>
      <c r="S46" s="7">
        <v>56.623469306250598</v>
      </c>
      <c r="T46" s="10">
        <v>1.31321895967964</v>
      </c>
      <c r="U46" s="7">
        <v>58.128403290627901</v>
      </c>
      <c r="V46" s="10">
        <v>1.541460689819</v>
      </c>
      <c r="W46" s="7">
        <v>52.187018594102703</v>
      </c>
      <c r="X46" s="10">
        <v>2.7058730951100198</v>
      </c>
      <c r="Y46" s="7">
        <v>-5.9413846965252199</v>
      </c>
      <c r="Z46" s="10">
        <v>3.1689113663950899</v>
      </c>
      <c r="AA46" s="7">
        <v>41.463819574001697</v>
      </c>
      <c r="AB46" s="10">
        <v>1.2485883510421301</v>
      </c>
      <c r="AC46" s="7">
        <v>43.276606001417598</v>
      </c>
      <c r="AD46" s="10">
        <v>1.53844211420967</v>
      </c>
      <c r="AE46" s="7">
        <v>35.732053904781701</v>
      </c>
      <c r="AF46" s="10">
        <v>2.2873630318430198</v>
      </c>
      <c r="AG46" s="7">
        <v>-7.5445520966358499</v>
      </c>
      <c r="AH46" s="10">
        <v>2.9053393974202701</v>
      </c>
      <c r="AI46" s="7">
        <v>73.9579140027097</v>
      </c>
      <c r="AJ46" s="10">
        <v>1.24599078232668</v>
      </c>
      <c r="AK46" s="7">
        <v>74.284105541339201</v>
      </c>
      <c r="AL46" s="10">
        <v>1.3718224022421901</v>
      </c>
      <c r="AM46" s="7">
        <v>72.571867994627794</v>
      </c>
      <c r="AN46" s="10">
        <v>3.0876720434075602</v>
      </c>
      <c r="AO46" s="7">
        <v>-1.7122375467114399</v>
      </c>
      <c r="AP46" s="10">
        <v>3.4217233275079399</v>
      </c>
      <c r="AQ46" s="7">
        <v>55.973554200905703</v>
      </c>
      <c r="AR46" s="10">
        <v>1.3949094378998299</v>
      </c>
      <c r="AS46" s="7">
        <v>56.905443479457801</v>
      </c>
      <c r="AT46" s="10">
        <v>1.6603735942740001</v>
      </c>
      <c r="AU46" s="7">
        <v>52.698366458547298</v>
      </c>
      <c r="AV46" s="10">
        <v>2.7143671547213999</v>
      </c>
      <c r="AW46" s="7">
        <v>-4.2070770209104902</v>
      </c>
      <c r="AX46" s="10">
        <v>3.2336530657492002</v>
      </c>
      <c r="AY46" s="7">
        <v>74.268038747561903</v>
      </c>
      <c r="AZ46" s="10">
        <v>1.3620348426679101</v>
      </c>
      <c r="BA46" s="7">
        <v>74.031138860614703</v>
      </c>
      <c r="BB46" s="10">
        <v>1.50152037044075</v>
      </c>
      <c r="BC46" s="7">
        <v>74.926664201364005</v>
      </c>
      <c r="BD46" s="10">
        <v>2.6033066675454699</v>
      </c>
      <c r="BE46" s="7">
        <v>0.89552534074925905</v>
      </c>
      <c r="BF46" s="10">
        <v>2.8199902503599401</v>
      </c>
      <c r="BG46" s="7">
        <v>87.645706475414698</v>
      </c>
      <c r="BH46" s="10">
        <v>0.96619042901005103</v>
      </c>
      <c r="BI46" s="7">
        <v>90.106211327404793</v>
      </c>
      <c r="BJ46" s="10">
        <v>0.95076241367754499</v>
      </c>
      <c r="BK46" s="7">
        <v>79.046236645298805</v>
      </c>
      <c r="BL46" s="10">
        <v>2.4323745945241599</v>
      </c>
      <c r="BM46" s="7">
        <v>-11.059974682106001</v>
      </c>
      <c r="BN46" s="10">
        <v>2.44536813541227</v>
      </c>
      <c r="BO46" s="7">
        <v>51.997967345972697</v>
      </c>
      <c r="BP46" s="10">
        <v>1.70429930531826</v>
      </c>
      <c r="BQ46" s="7">
        <v>53.613565099679597</v>
      </c>
      <c r="BR46" s="10">
        <v>1.99512204756998</v>
      </c>
      <c r="BS46" s="7">
        <v>46.604013848463403</v>
      </c>
      <c r="BT46" s="10">
        <v>2.7163790535836299</v>
      </c>
      <c r="BU46" s="7">
        <v>-7.0095512512161298</v>
      </c>
      <c r="BV46" s="10">
        <v>3.3210319485263402</v>
      </c>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182"/>
    </row>
    <row r="47" spans="1:110" ht="13" customHeight="1" x14ac:dyDescent="0.2">
      <c r="A47" s="82" t="s">
        <v>376</v>
      </c>
      <c r="B47" s="110">
        <v>2</v>
      </c>
      <c r="C47" s="7">
        <v>83.361151556206295</v>
      </c>
      <c r="D47" s="10">
        <v>0.76659858356688804</v>
      </c>
      <c r="E47" s="7">
        <v>85.383351856772094</v>
      </c>
      <c r="F47" s="10">
        <v>0.85355499647912203</v>
      </c>
      <c r="G47" s="7">
        <v>76.999025587148296</v>
      </c>
      <c r="H47" s="10">
        <v>2.2391186442220801</v>
      </c>
      <c r="I47" s="7">
        <v>-8.3843262696237595</v>
      </c>
      <c r="J47" s="10">
        <v>2.5349542391942999</v>
      </c>
      <c r="K47" s="7">
        <v>38.7744161470753</v>
      </c>
      <c r="L47" s="10">
        <v>1.1821591840155099</v>
      </c>
      <c r="M47" s="7">
        <v>40.536195061080399</v>
      </c>
      <c r="N47" s="10">
        <v>1.3067774643430801</v>
      </c>
      <c r="O47" s="7">
        <v>33.286940673278302</v>
      </c>
      <c r="P47" s="10">
        <v>2.0220545507555099</v>
      </c>
      <c r="Q47" s="7">
        <v>-7.2492543878020497</v>
      </c>
      <c r="R47" s="10">
        <v>2.1859860517051</v>
      </c>
      <c r="S47" s="7">
        <v>61.3697528081168</v>
      </c>
      <c r="T47" s="10">
        <v>1.09004064462992</v>
      </c>
      <c r="U47" s="7">
        <v>62.725623432507298</v>
      </c>
      <c r="V47" s="10">
        <v>1.20130342693192</v>
      </c>
      <c r="W47" s="7">
        <v>57.081930211933603</v>
      </c>
      <c r="X47" s="10">
        <v>2.08598178776242</v>
      </c>
      <c r="Y47" s="7">
        <v>-5.6436932205737396</v>
      </c>
      <c r="Z47" s="10">
        <v>2.2929861828265401</v>
      </c>
      <c r="AA47" s="7">
        <v>32.1815808482568</v>
      </c>
      <c r="AB47" s="10">
        <v>1.03323460327026</v>
      </c>
      <c r="AC47" s="7">
        <v>33.859478113488699</v>
      </c>
      <c r="AD47" s="10">
        <v>1.2302756096824701</v>
      </c>
      <c r="AE47" s="7">
        <v>26.702257926809001</v>
      </c>
      <c r="AF47" s="10">
        <v>1.8968080861512799</v>
      </c>
      <c r="AG47" s="7">
        <v>-7.1572201866796297</v>
      </c>
      <c r="AH47" s="10">
        <v>2.27434657950797</v>
      </c>
      <c r="AI47" s="7">
        <v>70.081597977080094</v>
      </c>
      <c r="AJ47" s="10">
        <v>0.92860046554015696</v>
      </c>
      <c r="AK47" s="7">
        <v>71.658018384851701</v>
      </c>
      <c r="AL47" s="10">
        <v>1.12839458186902</v>
      </c>
      <c r="AM47" s="7">
        <v>65.096639542937695</v>
      </c>
      <c r="AN47" s="10">
        <v>2.3571671309497102</v>
      </c>
      <c r="AO47" s="7">
        <v>-6.5613788419139398</v>
      </c>
      <c r="AP47" s="10">
        <v>2.7873755096039701</v>
      </c>
      <c r="AQ47" s="7">
        <v>56.4004402468602</v>
      </c>
      <c r="AR47" s="10">
        <v>1.1212725373344601</v>
      </c>
      <c r="AS47" s="7">
        <v>58.647808761443201</v>
      </c>
      <c r="AT47" s="10">
        <v>1.2517899215547501</v>
      </c>
      <c r="AU47" s="7">
        <v>49.445811677296497</v>
      </c>
      <c r="AV47" s="10">
        <v>2.0874576601632899</v>
      </c>
      <c r="AW47" s="7">
        <v>-9.2019970841467504</v>
      </c>
      <c r="AX47" s="10">
        <v>2.2975045752343899</v>
      </c>
      <c r="AY47" s="7">
        <v>77.840426150442497</v>
      </c>
      <c r="AZ47" s="10">
        <v>0.97212772718081197</v>
      </c>
      <c r="BA47" s="7">
        <v>79.107826816302506</v>
      </c>
      <c r="BB47" s="10">
        <v>1.1034958450585901</v>
      </c>
      <c r="BC47" s="7">
        <v>73.949134545125006</v>
      </c>
      <c r="BD47" s="10">
        <v>2.2141137596897802</v>
      </c>
      <c r="BE47" s="7">
        <v>-5.1586922711775101</v>
      </c>
      <c r="BF47" s="10">
        <v>2.5048968609782101</v>
      </c>
      <c r="BG47" s="7">
        <v>83.444598165949003</v>
      </c>
      <c r="BH47" s="10">
        <v>0.86313044042708198</v>
      </c>
      <c r="BI47" s="7">
        <v>86.357408637835306</v>
      </c>
      <c r="BJ47" s="10">
        <v>0.90905112558451395</v>
      </c>
      <c r="BK47" s="7">
        <v>74.2729904335703</v>
      </c>
      <c r="BL47" s="10">
        <v>2.0541123322423802</v>
      </c>
      <c r="BM47" s="7">
        <v>-12.084418204265001</v>
      </c>
      <c r="BN47" s="10">
        <v>2.1634273506777402</v>
      </c>
      <c r="BO47" s="7">
        <v>49.884601413963402</v>
      </c>
      <c r="BP47" s="10">
        <v>1.0025226186136</v>
      </c>
      <c r="BQ47" s="7">
        <v>51.000914341650102</v>
      </c>
      <c r="BR47" s="10">
        <v>1.23039785359187</v>
      </c>
      <c r="BS47" s="7">
        <v>46.5201536864164</v>
      </c>
      <c r="BT47" s="10">
        <v>2.1344652093775101</v>
      </c>
      <c r="BU47" s="7">
        <v>-4.4807606552336203</v>
      </c>
      <c r="BV47" s="10">
        <v>2.5988718471190899</v>
      </c>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182"/>
    </row>
    <row r="48" spans="1:110" ht="13" customHeight="1" x14ac:dyDescent="0.2">
      <c r="A48" s="82" t="s">
        <v>377</v>
      </c>
      <c r="B48" s="110">
        <v>2</v>
      </c>
      <c r="C48" s="7">
        <v>71.863451694417293</v>
      </c>
      <c r="D48" s="10">
        <v>1.3323054946876101</v>
      </c>
      <c r="E48" s="7">
        <v>74.034643887076598</v>
      </c>
      <c r="F48" s="10">
        <v>1.4439722567378801</v>
      </c>
      <c r="G48" s="7">
        <v>64.8121416454198</v>
      </c>
      <c r="H48" s="10">
        <v>2.2008410236550802</v>
      </c>
      <c r="I48" s="7">
        <v>-9.2225022416568301</v>
      </c>
      <c r="J48" s="10">
        <v>2.3004250060045699</v>
      </c>
      <c r="K48" s="7">
        <v>41.977171214868697</v>
      </c>
      <c r="L48" s="10">
        <v>1.1567888401667701</v>
      </c>
      <c r="M48" s="7">
        <v>41.241868987580702</v>
      </c>
      <c r="N48" s="10">
        <v>1.34992199174866</v>
      </c>
      <c r="O48" s="7">
        <v>44.116720866764098</v>
      </c>
      <c r="P48" s="10">
        <v>2.2721565976927298</v>
      </c>
      <c r="Q48" s="7">
        <v>2.8748518791834501</v>
      </c>
      <c r="R48" s="10">
        <v>2.66653430064077</v>
      </c>
      <c r="S48" s="7">
        <v>42.503344589924602</v>
      </c>
      <c r="T48" s="10">
        <v>1.2577688868963901</v>
      </c>
      <c r="U48" s="7">
        <v>42.597063404972602</v>
      </c>
      <c r="V48" s="10">
        <v>1.3215635352211801</v>
      </c>
      <c r="W48" s="7">
        <v>41.854448730352701</v>
      </c>
      <c r="X48" s="10">
        <v>2.1241741350939498</v>
      </c>
      <c r="Y48" s="7">
        <v>-0.74261467461994402</v>
      </c>
      <c r="Z48" s="10">
        <v>2.13313860007286</v>
      </c>
      <c r="AA48" s="7">
        <v>28.081798000069899</v>
      </c>
      <c r="AB48" s="10">
        <v>1.3172216494298099</v>
      </c>
      <c r="AC48" s="7">
        <v>27.163274301709599</v>
      </c>
      <c r="AD48" s="10">
        <v>1.4230129747262299</v>
      </c>
      <c r="AE48" s="7">
        <v>30.707231115825302</v>
      </c>
      <c r="AF48" s="10">
        <v>2.0962370942896902</v>
      </c>
      <c r="AG48" s="7">
        <v>3.5439568141156599</v>
      </c>
      <c r="AH48" s="10">
        <v>2.1821038718211301</v>
      </c>
      <c r="AI48" s="7">
        <v>58.447336525360797</v>
      </c>
      <c r="AJ48" s="10">
        <v>1.28469301515169</v>
      </c>
      <c r="AK48" s="7">
        <v>58.266897639681602</v>
      </c>
      <c r="AL48" s="10">
        <v>1.4263045196299899</v>
      </c>
      <c r="AM48" s="7">
        <v>58.992213396820098</v>
      </c>
      <c r="AN48" s="10">
        <v>2.5082775991388901</v>
      </c>
      <c r="AO48" s="7">
        <v>0.72531575713844598</v>
      </c>
      <c r="AP48" s="10">
        <v>2.7844467734688298</v>
      </c>
      <c r="AQ48" s="7">
        <v>39.211723228914103</v>
      </c>
      <c r="AR48" s="10">
        <v>1.27004357517657</v>
      </c>
      <c r="AS48" s="7">
        <v>39.446485972375903</v>
      </c>
      <c r="AT48" s="10">
        <v>1.3338786094608499</v>
      </c>
      <c r="AU48" s="7">
        <v>38.387840783693697</v>
      </c>
      <c r="AV48" s="10">
        <v>2.3896529841449698</v>
      </c>
      <c r="AW48" s="7">
        <v>-1.05864518868216</v>
      </c>
      <c r="AX48" s="10">
        <v>2.4312402420774202</v>
      </c>
      <c r="AY48" s="7">
        <v>44.083209765307402</v>
      </c>
      <c r="AZ48" s="10">
        <v>1.2174489394797099</v>
      </c>
      <c r="BA48" s="7">
        <v>44.594263099178399</v>
      </c>
      <c r="BB48" s="10">
        <v>1.3820518187195401</v>
      </c>
      <c r="BC48" s="7">
        <v>42.4703527349685</v>
      </c>
      <c r="BD48" s="10">
        <v>2.6031956961091498</v>
      </c>
      <c r="BE48" s="7">
        <v>-2.12391036420988</v>
      </c>
      <c r="BF48" s="10">
        <v>2.9274976845352301</v>
      </c>
      <c r="BG48" s="7">
        <v>75.319385671107696</v>
      </c>
      <c r="BH48" s="10">
        <v>1.1077218327146401</v>
      </c>
      <c r="BI48" s="7">
        <v>78.908600077923296</v>
      </c>
      <c r="BJ48" s="10">
        <v>1.1138441080534101</v>
      </c>
      <c r="BK48" s="7">
        <v>64.060011946857799</v>
      </c>
      <c r="BL48" s="10">
        <v>2.2685345982224998</v>
      </c>
      <c r="BM48" s="7">
        <v>-14.848588131065499</v>
      </c>
      <c r="BN48" s="10">
        <v>2.3065729595184301</v>
      </c>
      <c r="BO48" s="7">
        <v>32.230974754117703</v>
      </c>
      <c r="BP48" s="10">
        <v>1.1258380445385201</v>
      </c>
      <c r="BQ48" s="7">
        <v>31.651042528989599</v>
      </c>
      <c r="BR48" s="10">
        <v>1.16416755788462</v>
      </c>
      <c r="BS48" s="7">
        <v>34.115528223138</v>
      </c>
      <c r="BT48" s="10">
        <v>2.1629099117680801</v>
      </c>
      <c r="BU48" s="7">
        <v>2.4644856941483702</v>
      </c>
      <c r="BV48" s="10">
        <v>2.21209075487354</v>
      </c>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182"/>
    </row>
    <row r="49" spans="1:110" ht="13" customHeight="1" x14ac:dyDescent="0.2">
      <c r="A49" s="82" t="s">
        <v>378</v>
      </c>
      <c r="B49" s="110">
        <v>2</v>
      </c>
      <c r="C49" s="7">
        <v>83.078120587290798</v>
      </c>
      <c r="D49" s="10">
        <v>0.912812269949968</v>
      </c>
      <c r="E49" s="7">
        <v>87.717531505879705</v>
      </c>
      <c r="F49" s="10">
        <v>1.19552163387983</v>
      </c>
      <c r="G49" s="7">
        <v>78.946079268760101</v>
      </c>
      <c r="H49" s="10">
        <v>1.37296311120977</v>
      </c>
      <c r="I49" s="7">
        <v>-8.7714522371196004</v>
      </c>
      <c r="J49" s="10">
        <v>1.88925520382872</v>
      </c>
      <c r="K49" s="7">
        <v>76.383570865156102</v>
      </c>
      <c r="L49" s="10">
        <v>0.97382987887585004</v>
      </c>
      <c r="M49" s="7">
        <v>83.941894802780695</v>
      </c>
      <c r="N49" s="10">
        <v>1.29141568371604</v>
      </c>
      <c r="O49" s="7">
        <v>69.244318531351894</v>
      </c>
      <c r="P49" s="10">
        <v>1.6269990868677</v>
      </c>
      <c r="Q49" s="7">
        <v>-14.697576271428799</v>
      </c>
      <c r="R49" s="10">
        <v>2.2072196146173599</v>
      </c>
      <c r="S49" s="7">
        <v>67.939368240935295</v>
      </c>
      <c r="T49" s="10">
        <v>1.08654680293288</v>
      </c>
      <c r="U49" s="7">
        <v>70.103569259329205</v>
      </c>
      <c r="V49" s="10">
        <v>1.4963193915737201</v>
      </c>
      <c r="W49" s="7">
        <v>66.210262361197195</v>
      </c>
      <c r="X49" s="10">
        <v>1.7588205844834499</v>
      </c>
      <c r="Y49" s="7">
        <v>-3.89330689813205</v>
      </c>
      <c r="Z49" s="10">
        <v>2.4280898590659801</v>
      </c>
      <c r="AA49" s="7">
        <v>58.1673051719809</v>
      </c>
      <c r="AB49" s="10">
        <v>1.13343580707317</v>
      </c>
      <c r="AC49" s="7">
        <v>62.149453609087999</v>
      </c>
      <c r="AD49" s="10">
        <v>1.64363297434116</v>
      </c>
      <c r="AE49" s="7">
        <v>54.540402502876802</v>
      </c>
      <c r="AF49" s="10">
        <v>1.7248027355544</v>
      </c>
      <c r="AG49" s="7">
        <v>-7.6090511062111599</v>
      </c>
      <c r="AH49" s="10">
        <v>2.48873641439374</v>
      </c>
      <c r="AI49" s="7">
        <v>79.316893414152105</v>
      </c>
      <c r="AJ49" s="10">
        <v>0.907137289342274</v>
      </c>
      <c r="AK49" s="7">
        <v>82.137939612028305</v>
      </c>
      <c r="AL49" s="10">
        <v>1.35140182789524</v>
      </c>
      <c r="AM49" s="7">
        <v>76.943516758056703</v>
      </c>
      <c r="AN49" s="10">
        <v>1.1983793277886701</v>
      </c>
      <c r="AO49" s="7">
        <v>-5.1944228539716004</v>
      </c>
      <c r="AP49" s="10">
        <v>1.79994822454037</v>
      </c>
      <c r="AQ49" s="7">
        <v>59.340019436747397</v>
      </c>
      <c r="AR49" s="10">
        <v>1.24174701138557</v>
      </c>
      <c r="AS49" s="7">
        <v>64.255389524013495</v>
      </c>
      <c r="AT49" s="10">
        <v>1.9645859874402101</v>
      </c>
      <c r="AU49" s="7">
        <v>54.614606879956803</v>
      </c>
      <c r="AV49" s="10">
        <v>1.68072427380346</v>
      </c>
      <c r="AW49" s="7">
        <v>-9.6407826440567099</v>
      </c>
      <c r="AX49" s="10">
        <v>2.6853530717336</v>
      </c>
      <c r="AY49" s="7">
        <v>76.029643015155699</v>
      </c>
      <c r="AZ49" s="10">
        <v>1.0159434755960499</v>
      </c>
      <c r="BA49" s="7">
        <v>79.042493370369499</v>
      </c>
      <c r="BB49" s="10">
        <v>1.3608309934732801</v>
      </c>
      <c r="BC49" s="7">
        <v>73.558249926189205</v>
      </c>
      <c r="BD49" s="10">
        <v>1.5193061883004</v>
      </c>
      <c r="BE49" s="7">
        <v>-5.4842434441802901</v>
      </c>
      <c r="BF49" s="10">
        <v>2.0578470022049</v>
      </c>
      <c r="BG49" s="7">
        <v>49.232902682704001</v>
      </c>
      <c r="BH49" s="10">
        <v>1.3339480381651401</v>
      </c>
      <c r="BI49" s="7">
        <v>49.468868652575402</v>
      </c>
      <c r="BJ49" s="10">
        <v>1.9554117855511699</v>
      </c>
      <c r="BK49" s="7">
        <v>49.261947079368497</v>
      </c>
      <c r="BL49" s="10">
        <v>1.7332095954409801</v>
      </c>
      <c r="BM49" s="7">
        <v>-0.206921573206898</v>
      </c>
      <c r="BN49" s="10">
        <v>2.54260756262167</v>
      </c>
      <c r="BO49" s="7">
        <v>53.9136898559941</v>
      </c>
      <c r="BP49" s="10">
        <v>1.32209990228434</v>
      </c>
      <c r="BQ49" s="7">
        <v>60.324602479164199</v>
      </c>
      <c r="BR49" s="10">
        <v>1.9654145998340899</v>
      </c>
      <c r="BS49" s="7">
        <v>47.973684506999</v>
      </c>
      <c r="BT49" s="10">
        <v>1.8149448737445799</v>
      </c>
      <c r="BU49" s="7">
        <v>-12.350917972165201</v>
      </c>
      <c r="BV49" s="10">
        <v>2.6968313040600602</v>
      </c>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182"/>
    </row>
    <row r="50" spans="1:110" ht="13" customHeight="1" x14ac:dyDescent="0.2">
      <c r="A50" s="82" t="s">
        <v>431</v>
      </c>
      <c r="B50" s="110">
        <v>2</v>
      </c>
      <c r="C50" s="7">
        <v>83.472719308426505</v>
      </c>
      <c r="D50" s="10">
        <v>0.76228684702215599</v>
      </c>
      <c r="E50" s="7">
        <v>87.284091008928399</v>
      </c>
      <c r="F50" s="10">
        <v>0.92580898435910497</v>
      </c>
      <c r="G50" s="7">
        <v>74.7412150055967</v>
      </c>
      <c r="H50" s="10">
        <v>1.46176168008605</v>
      </c>
      <c r="I50" s="7">
        <v>-12.542876003331701</v>
      </c>
      <c r="J50" s="10">
        <v>1.8362156645113199</v>
      </c>
      <c r="K50" s="7">
        <v>41.051383135978</v>
      </c>
      <c r="L50" s="10">
        <v>1.11320454027821</v>
      </c>
      <c r="M50" s="7">
        <v>43.982137562215399</v>
      </c>
      <c r="N50" s="10">
        <v>1.21165894343055</v>
      </c>
      <c r="O50" s="7">
        <v>34.4639607805086</v>
      </c>
      <c r="P50" s="10">
        <v>2.0351913676945501</v>
      </c>
      <c r="Q50" s="7">
        <v>-9.5181767817067495</v>
      </c>
      <c r="R50" s="10">
        <v>2.2051431426586898</v>
      </c>
      <c r="S50" s="7">
        <v>55.459795694180698</v>
      </c>
      <c r="T50" s="10">
        <v>1.19759434958035</v>
      </c>
      <c r="U50" s="7">
        <v>60.686017401243298</v>
      </c>
      <c r="V50" s="10">
        <v>1.3649024114711099</v>
      </c>
      <c r="W50" s="7">
        <v>43.458586454364799</v>
      </c>
      <c r="X50" s="10">
        <v>1.9956704925642601</v>
      </c>
      <c r="Y50" s="7">
        <v>-17.227430946878499</v>
      </c>
      <c r="Z50" s="10">
        <v>2.2275057029315599</v>
      </c>
      <c r="AA50" s="7">
        <v>37.682046343313601</v>
      </c>
      <c r="AB50" s="10">
        <v>1.18823649196214</v>
      </c>
      <c r="AC50" s="7">
        <v>41.0854198084307</v>
      </c>
      <c r="AD50" s="10">
        <v>1.37840874674737</v>
      </c>
      <c r="AE50" s="7">
        <v>29.951429964734398</v>
      </c>
      <c r="AF50" s="10">
        <v>1.92410841493398</v>
      </c>
      <c r="AG50" s="7">
        <v>-11.1339898436963</v>
      </c>
      <c r="AH50" s="10">
        <v>2.2184772979440601</v>
      </c>
      <c r="AI50" s="7">
        <v>72.7217358250481</v>
      </c>
      <c r="AJ50" s="10">
        <v>1.14698107932548</v>
      </c>
      <c r="AK50" s="7">
        <v>75.023494478095003</v>
      </c>
      <c r="AL50" s="10">
        <v>1.2565558595292301</v>
      </c>
      <c r="AM50" s="7">
        <v>67.705065189232798</v>
      </c>
      <c r="AN50" s="10">
        <v>1.8859482596235699</v>
      </c>
      <c r="AO50" s="7">
        <v>-7.3184292888622897</v>
      </c>
      <c r="AP50" s="10">
        <v>2.0196936211905698</v>
      </c>
      <c r="AQ50" s="7">
        <v>50.714184986661898</v>
      </c>
      <c r="AR50" s="10">
        <v>1.19651351007602</v>
      </c>
      <c r="AS50" s="7">
        <v>52.855893179260299</v>
      </c>
      <c r="AT50" s="10">
        <v>1.3425579565144301</v>
      </c>
      <c r="AU50" s="7">
        <v>45.782158683136601</v>
      </c>
      <c r="AV50" s="10">
        <v>1.8680120125822699</v>
      </c>
      <c r="AW50" s="7">
        <v>-7.0737344961236799</v>
      </c>
      <c r="AX50" s="10">
        <v>2.0326824044729399</v>
      </c>
      <c r="AY50" s="7">
        <v>75.153136278811999</v>
      </c>
      <c r="AZ50" s="10">
        <v>1.0226764326214399</v>
      </c>
      <c r="BA50" s="7">
        <v>78.406212843304601</v>
      </c>
      <c r="BB50" s="10">
        <v>1.2294343718531899</v>
      </c>
      <c r="BC50" s="7">
        <v>67.644773883862001</v>
      </c>
      <c r="BD50" s="10">
        <v>1.8068492340558999</v>
      </c>
      <c r="BE50" s="7">
        <v>-10.7614389594426</v>
      </c>
      <c r="BF50" s="10">
        <v>2.1446630840755101</v>
      </c>
      <c r="BG50" s="7">
        <v>79.982698348789995</v>
      </c>
      <c r="BH50" s="10">
        <v>0.96050391573817295</v>
      </c>
      <c r="BI50" s="7">
        <v>83.825926142016996</v>
      </c>
      <c r="BJ50" s="10">
        <v>1.0633273084556301</v>
      </c>
      <c r="BK50" s="7">
        <v>71.008293091146598</v>
      </c>
      <c r="BL50" s="10">
        <v>1.6454186040863801</v>
      </c>
      <c r="BM50" s="7">
        <v>-12.817633050870301</v>
      </c>
      <c r="BN50" s="10">
        <v>1.79418305797005</v>
      </c>
      <c r="BO50" s="7">
        <v>47.859246454518598</v>
      </c>
      <c r="BP50" s="10">
        <v>1.1448719636042799</v>
      </c>
      <c r="BQ50" s="7">
        <v>50.295081960155599</v>
      </c>
      <c r="BR50" s="10">
        <v>1.28711828861702</v>
      </c>
      <c r="BS50" s="7">
        <v>42.317324105707002</v>
      </c>
      <c r="BT50" s="10">
        <v>2.0152746835398498</v>
      </c>
      <c r="BU50" s="7">
        <v>-7.97775785444865</v>
      </c>
      <c r="BV50" s="10">
        <v>2.2444911518866402</v>
      </c>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182"/>
    </row>
    <row r="51" spans="1:110" ht="13" customHeight="1" x14ac:dyDescent="0.2">
      <c r="A51" s="82" t="s">
        <v>379</v>
      </c>
      <c r="B51" s="110">
        <v>2</v>
      </c>
      <c r="C51" s="7">
        <v>77.461815820148601</v>
      </c>
      <c r="D51" s="10">
        <v>0.89206385309727898</v>
      </c>
      <c r="E51" s="7">
        <v>79.184245559938404</v>
      </c>
      <c r="F51" s="10">
        <v>1.07677402837248</v>
      </c>
      <c r="G51" s="7">
        <v>72.744433247452903</v>
      </c>
      <c r="H51" s="10">
        <v>1.6234551907496899</v>
      </c>
      <c r="I51" s="7">
        <v>-6.4398123124854596</v>
      </c>
      <c r="J51" s="10">
        <v>1.94412327620086</v>
      </c>
      <c r="K51" s="7">
        <v>70.972358976442905</v>
      </c>
      <c r="L51" s="10">
        <v>0.87011580775598096</v>
      </c>
      <c r="M51" s="7">
        <v>71.391630507773897</v>
      </c>
      <c r="N51" s="10">
        <v>1.0351873949530099</v>
      </c>
      <c r="O51" s="7">
        <v>69.933993718609202</v>
      </c>
      <c r="P51" s="10">
        <v>1.80738689407361</v>
      </c>
      <c r="Q51" s="7">
        <v>-1.45763678916471</v>
      </c>
      <c r="R51" s="10">
        <v>2.1338061702319999</v>
      </c>
      <c r="S51" s="7">
        <v>61.217429139433797</v>
      </c>
      <c r="T51" s="10">
        <v>0.97672872852494497</v>
      </c>
      <c r="U51" s="7">
        <v>61.6425739751066</v>
      </c>
      <c r="V51" s="10">
        <v>1.1269572975834901</v>
      </c>
      <c r="W51" s="7">
        <v>60.134963889460202</v>
      </c>
      <c r="X51" s="10">
        <v>1.92935350182955</v>
      </c>
      <c r="Y51" s="7">
        <v>-1.5076100856463499</v>
      </c>
      <c r="Z51" s="10">
        <v>2.2010177688771102</v>
      </c>
      <c r="AA51" s="7">
        <v>55.533519925557798</v>
      </c>
      <c r="AB51" s="10">
        <v>1.1602412225413099</v>
      </c>
      <c r="AC51" s="7">
        <v>56.5231273832879</v>
      </c>
      <c r="AD51" s="10">
        <v>1.3835641078064</v>
      </c>
      <c r="AE51" s="7">
        <v>52.904872964932999</v>
      </c>
      <c r="AF51" s="10">
        <v>1.7801397902373299</v>
      </c>
      <c r="AG51" s="7">
        <v>-3.6182544183549901</v>
      </c>
      <c r="AH51" s="10">
        <v>2.1380862003664798</v>
      </c>
      <c r="AI51" s="7">
        <v>57.3518298694854</v>
      </c>
      <c r="AJ51" s="10">
        <v>1.0295973819792399</v>
      </c>
      <c r="AK51" s="7">
        <v>55.830426889837497</v>
      </c>
      <c r="AL51" s="10">
        <v>1.2230986951080201</v>
      </c>
      <c r="AM51" s="7">
        <v>61.412651626468602</v>
      </c>
      <c r="AN51" s="10">
        <v>1.7725416446661599</v>
      </c>
      <c r="AO51" s="7">
        <v>5.5822247366311304</v>
      </c>
      <c r="AP51" s="10">
        <v>2.1342331428328398</v>
      </c>
      <c r="AQ51" s="7">
        <v>31.591734540768599</v>
      </c>
      <c r="AR51" s="10">
        <v>0.94463437383031701</v>
      </c>
      <c r="AS51" s="7">
        <v>31.370821174007499</v>
      </c>
      <c r="AT51" s="10">
        <v>1.0976826270048901</v>
      </c>
      <c r="AU51" s="7">
        <v>32.096333085798598</v>
      </c>
      <c r="AV51" s="10">
        <v>1.7854615263004101</v>
      </c>
      <c r="AW51" s="7">
        <v>0.72551191179110597</v>
      </c>
      <c r="AX51" s="10">
        <v>2.07977036687398</v>
      </c>
      <c r="AY51" s="7">
        <v>65.961064669571101</v>
      </c>
      <c r="AZ51" s="10">
        <v>1.01792501100941</v>
      </c>
      <c r="BA51" s="7">
        <v>66.296624959261194</v>
      </c>
      <c r="BB51" s="10">
        <v>1.1938413653376101</v>
      </c>
      <c r="BC51" s="7">
        <v>65.130737298035399</v>
      </c>
      <c r="BD51" s="10">
        <v>1.7013494683869299</v>
      </c>
      <c r="BE51" s="7">
        <v>-1.1658876612258</v>
      </c>
      <c r="BF51" s="10">
        <v>1.9979136371534301</v>
      </c>
      <c r="BG51" s="7">
        <v>65.654474401673795</v>
      </c>
      <c r="BH51" s="10">
        <v>0.99292770799297703</v>
      </c>
      <c r="BI51" s="7">
        <v>66.806923853854201</v>
      </c>
      <c r="BJ51" s="10">
        <v>1.1571929651917601</v>
      </c>
      <c r="BK51" s="7">
        <v>62.517206456067903</v>
      </c>
      <c r="BL51" s="10">
        <v>1.8424412200993701</v>
      </c>
      <c r="BM51" s="7">
        <v>-4.2897173977862302</v>
      </c>
      <c r="BN51" s="10">
        <v>2.14466636778663</v>
      </c>
      <c r="BO51" s="7">
        <v>57.4356377367112</v>
      </c>
      <c r="BP51" s="10">
        <v>1.1010327858855</v>
      </c>
      <c r="BQ51" s="7">
        <v>58.175294462273698</v>
      </c>
      <c r="BR51" s="10">
        <v>1.3009330071993701</v>
      </c>
      <c r="BS51" s="7">
        <v>55.203600780156002</v>
      </c>
      <c r="BT51" s="10">
        <v>1.9333645807856299</v>
      </c>
      <c r="BU51" s="7">
        <v>-2.9716936821176998</v>
      </c>
      <c r="BV51" s="10">
        <v>2.2957299409985401</v>
      </c>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182"/>
    </row>
    <row r="52" spans="1:110" ht="13" customHeight="1" x14ac:dyDescent="0.2">
      <c r="A52" s="82" t="s">
        <v>380</v>
      </c>
      <c r="B52" s="110">
        <v>2</v>
      </c>
      <c r="C52" s="7">
        <v>64.576609062568195</v>
      </c>
      <c r="D52" s="10">
        <v>1.10851867550759</v>
      </c>
      <c r="E52" s="7">
        <v>68.639293523211194</v>
      </c>
      <c r="F52" s="10">
        <v>1.49160127385104</v>
      </c>
      <c r="G52" s="7">
        <v>57.822089620285702</v>
      </c>
      <c r="H52" s="10">
        <v>1.7242402983202501</v>
      </c>
      <c r="I52" s="7">
        <v>-10.8172039029256</v>
      </c>
      <c r="J52" s="10">
        <v>2.3743300555603502</v>
      </c>
      <c r="K52" s="7">
        <v>49.6338795365116</v>
      </c>
      <c r="L52" s="10">
        <v>1.2620956571524899</v>
      </c>
      <c r="M52" s="7">
        <v>52.283090638624898</v>
      </c>
      <c r="N52" s="10">
        <v>1.5107920700078901</v>
      </c>
      <c r="O52" s="7">
        <v>45.240367093344702</v>
      </c>
      <c r="P52" s="10">
        <v>2.3074100862457398</v>
      </c>
      <c r="Q52" s="7">
        <v>-7.0427235452802002</v>
      </c>
      <c r="R52" s="10">
        <v>2.8197074775707001</v>
      </c>
      <c r="S52" s="7">
        <v>54.015149960833703</v>
      </c>
      <c r="T52" s="10">
        <v>1.2384719289950701</v>
      </c>
      <c r="U52" s="7">
        <v>57.270439840981901</v>
      </c>
      <c r="V52" s="10">
        <v>1.43080644198434</v>
      </c>
      <c r="W52" s="7">
        <v>48.621945305417903</v>
      </c>
      <c r="X52" s="10">
        <v>2.3307953988265702</v>
      </c>
      <c r="Y52" s="7">
        <v>-8.6484945355640299</v>
      </c>
      <c r="Z52" s="10">
        <v>2.77606331089269</v>
      </c>
      <c r="AA52" s="7">
        <v>44.402075340444803</v>
      </c>
      <c r="AB52" s="10">
        <v>1.1833097518820801</v>
      </c>
      <c r="AC52" s="7">
        <v>48.5384601091463</v>
      </c>
      <c r="AD52" s="10">
        <v>1.3611256037599699</v>
      </c>
      <c r="AE52" s="7">
        <v>37.534834651601003</v>
      </c>
      <c r="AF52" s="10">
        <v>2.0564595193191302</v>
      </c>
      <c r="AG52" s="7">
        <v>-11.003625457545301</v>
      </c>
      <c r="AH52" s="10">
        <v>2.3716322667726102</v>
      </c>
      <c r="AI52" s="7">
        <v>55.2338451505858</v>
      </c>
      <c r="AJ52" s="10">
        <v>0.94553656083565296</v>
      </c>
      <c r="AK52" s="7">
        <v>56.361219191077403</v>
      </c>
      <c r="AL52" s="10">
        <v>1.43128956555273</v>
      </c>
      <c r="AM52" s="7">
        <v>53.364227841256401</v>
      </c>
      <c r="AN52" s="10">
        <v>1.74890706139573</v>
      </c>
      <c r="AO52" s="7">
        <v>-2.9969913498209899</v>
      </c>
      <c r="AP52" s="10">
        <v>2.5536695643287901</v>
      </c>
      <c r="AQ52" s="7">
        <v>37.515387605454499</v>
      </c>
      <c r="AR52" s="10">
        <v>1.59566255868521</v>
      </c>
      <c r="AS52" s="7">
        <v>38.212303673637798</v>
      </c>
      <c r="AT52" s="10">
        <v>2.22007694887425</v>
      </c>
      <c r="AU52" s="7">
        <v>36.355443376786198</v>
      </c>
      <c r="AV52" s="10">
        <v>2.05349671112468</v>
      </c>
      <c r="AW52" s="7">
        <v>-1.8568602968516099</v>
      </c>
      <c r="AX52" s="10">
        <v>3.00616065434548</v>
      </c>
      <c r="AY52" s="7">
        <v>54.371528788945497</v>
      </c>
      <c r="AZ52" s="10">
        <v>1.3515145872546499</v>
      </c>
      <c r="BA52" s="7">
        <v>56.935671603023202</v>
      </c>
      <c r="BB52" s="10">
        <v>1.8475501579628399</v>
      </c>
      <c r="BC52" s="7">
        <v>50.107540280796101</v>
      </c>
      <c r="BD52" s="10">
        <v>2.2537539124708101</v>
      </c>
      <c r="BE52" s="7">
        <v>-6.8281313222271196</v>
      </c>
      <c r="BF52" s="10">
        <v>3.0951767130390002</v>
      </c>
      <c r="BG52" s="7">
        <v>51.012608165988702</v>
      </c>
      <c r="BH52" s="10">
        <v>1.1298869315834601</v>
      </c>
      <c r="BI52" s="7">
        <v>55.829281098031501</v>
      </c>
      <c r="BJ52" s="10">
        <v>1.7545033411593001</v>
      </c>
      <c r="BK52" s="7">
        <v>43.0057967841772</v>
      </c>
      <c r="BL52" s="10">
        <v>1.7233879351457599</v>
      </c>
      <c r="BM52" s="7">
        <v>-12.823484313854401</v>
      </c>
      <c r="BN52" s="10">
        <v>2.7336243679121401</v>
      </c>
      <c r="BO52" s="7">
        <v>33.919357056919701</v>
      </c>
      <c r="BP52" s="10">
        <v>1.41038467805967</v>
      </c>
      <c r="BQ52" s="7">
        <v>35.454006137516302</v>
      </c>
      <c r="BR52" s="10">
        <v>2.2923853474502298</v>
      </c>
      <c r="BS52" s="7">
        <v>31.374389247333799</v>
      </c>
      <c r="BT52" s="10">
        <v>2.3012756749941699</v>
      </c>
      <c r="BU52" s="7">
        <v>-4.0796168901825398</v>
      </c>
      <c r="BV52" s="10">
        <v>3.7385641645015002</v>
      </c>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182"/>
    </row>
    <row r="53" spans="1:110" ht="13" customHeight="1" x14ac:dyDescent="0.2">
      <c r="A53" s="82" t="s">
        <v>381</v>
      </c>
      <c r="B53" s="110">
        <v>2</v>
      </c>
      <c r="C53" s="7">
        <v>83.617540949093595</v>
      </c>
      <c r="D53" s="10">
        <v>0.87544904661622602</v>
      </c>
      <c r="E53" s="7">
        <v>86.185322303484895</v>
      </c>
      <c r="F53" s="10">
        <v>0.90126443520373001</v>
      </c>
      <c r="G53" s="7">
        <v>73.009438194683995</v>
      </c>
      <c r="H53" s="10">
        <v>2.1902289394991099</v>
      </c>
      <c r="I53" s="7">
        <v>-13.175884108800799</v>
      </c>
      <c r="J53" s="10">
        <v>2.3351557423429301</v>
      </c>
      <c r="K53" s="7">
        <v>52.838208581041101</v>
      </c>
      <c r="L53" s="10">
        <v>1.0185967355908201</v>
      </c>
      <c r="M53" s="7">
        <v>55.270188153937298</v>
      </c>
      <c r="N53" s="10">
        <v>1.18780929785739</v>
      </c>
      <c r="O53" s="7">
        <v>42.621845504795402</v>
      </c>
      <c r="P53" s="10">
        <v>2.2247696229888798</v>
      </c>
      <c r="Q53" s="7">
        <v>-12.648342649142</v>
      </c>
      <c r="R53" s="10">
        <v>2.5868964472295102</v>
      </c>
      <c r="S53" s="7">
        <v>63.052984667965198</v>
      </c>
      <c r="T53" s="10">
        <v>0.97551196082529801</v>
      </c>
      <c r="U53" s="7">
        <v>65.240999904695897</v>
      </c>
      <c r="V53" s="10">
        <v>1.0774299157360001</v>
      </c>
      <c r="W53" s="7">
        <v>54.079560044971203</v>
      </c>
      <c r="X53" s="10">
        <v>2.5764172333567399</v>
      </c>
      <c r="Y53" s="7">
        <v>-11.1614398597247</v>
      </c>
      <c r="Z53" s="10">
        <v>2.8799884523754899</v>
      </c>
      <c r="AA53" s="7">
        <v>40.1155483513365</v>
      </c>
      <c r="AB53" s="10">
        <v>1.11002676749278</v>
      </c>
      <c r="AC53" s="7">
        <v>41.353359889499501</v>
      </c>
      <c r="AD53" s="10">
        <v>1.2554361002082399</v>
      </c>
      <c r="AE53" s="7">
        <v>34.968900213039099</v>
      </c>
      <c r="AF53" s="10">
        <v>2.09644751703259</v>
      </c>
      <c r="AG53" s="7">
        <v>-6.3844596764603896</v>
      </c>
      <c r="AH53" s="10">
        <v>2.40535677712497</v>
      </c>
      <c r="AI53" s="7">
        <v>73.103480134501794</v>
      </c>
      <c r="AJ53" s="10">
        <v>0.91660581860197898</v>
      </c>
      <c r="AK53" s="7">
        <v>74.948898056594601</v>
      </c>
      <c r="AL53" s="10">
        <v>0.99977439495335096</v>
      </c>
      <c r="AM53" s="7">
        <v>65.556301344785894</v>
      </c>
      <c r="AN53" s="10">
        <v>2.3876163855187902</v>
      </c>
      <c r="AO53" s="7">
        <v>-9.3925967118087108</v>
      </c>
      <c r="AP53" s="10">
        <v>2.6284703335700699</v>
      </c>
      <c r="AQ53" s="7">
        <v>45.6785824326724</v>
      </c>
      <c r="AR53" s="10">
        <v>0.99685907179625499</v>
      </c>
      <c r="AS53" s="7">
        <v>47.1130979584212</v>
      </c>
      <c r="AT53" s="10">
        <v>1.1606606566790101</v>
      </c>
      <c r="AU53" s="7">
        <v>39.709803697521302</v>
      </c>
      <c r="AV53" s="10">
        <v>2.3113510253826499</v>
      </c>
      <c r="AW53" s="7">
        <v>-7.4032942608998802</v>
      </c>
      <c r="AX53" s="10">
        <v>2.6986549236311701</v>
      </c>
      <c r="AY53" s="7">
        <v>76.188349316480497</v>
      </c>
      <c r="AZ53" s="10">
        <v>0.90882931356674002</v>
      </c>
      <c r="BA53" s="7">
        <v>77.910856183657302</v>
      </c>
      <c r="BB53" s="10">
        <v>0.96223073728822905</v>
      </c>
      <c r="BC53" s="7">
        <v>69.022988146358102</v>
      </c>
      <c r="BD53" s="10">
        <v>2.2626855069996199</v>
      </c>
      <c r="BE53" s="7">
        <v>-8.8878680372991994</v>
      </c>
      <c r="BF53" s="10">
        <v>2.4379336980484898</v>
      </c>
      <c r="BG53" s="7">
        <v>77.783061605621697</v>
      </c>
      <c r="BH53" s="10">
        <v>0.86462458686344501</v>
      </c>
      <c r="BI53" s="7">
        <v>81.629241241159093</v>
      </c>
      <c r="BJ53" s="10">
        <v>0.89701466175524502</v>
      </c>
      <c r="BK53" s="7">
        <v>61.8006991547906</v>
      </c>
      <c r="BL53" s="10">
        <v>2.0470087594841799</v>
      </c>
      <c r="BM53" s="7">
        <v>-19.8285420863685</v>
      </c>
      <c r="BN53" s="10">
        <v>2.1999801889185102</v>
      </c>
      <c r="BO53" s="7">
        <v>61.134028645485699</v>
      </c>
      <c r="BP53" s="10">
        <v>1.0661551193509999</v>
      </c>
      <c r="BQ53" s="7">
        <v>64.168500882450303</v>
      </c>
      <c r="BR53" s="10">
        <v>1.22893658457721</v>
      </c>
      <c r="BS53" s="7">
        <v>48.475509047826897</v>
      </c>
      <c r="BT53" s="10">
        <v>2.0493021377363201</v>
      </c>
      <c r="BU53" s="7">
        <v>-15.692991834623401</v>
      </c>
      <c r="BV53" s="10">
        <v>2.4329325991022999</v>
      </c>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182"/>
    </row>
    <row r="54" spans="1:110" s="293" customFormat="1" ht="13" customHeight="1" x14ac:dyDescent="0.2">
      <c r="A54" s="287" t="s">
        <v>382</v>
      </c>
      <c r="B54" s="288">
        <v>2</v>
      </c>
      <c r="C54" s="289">
        <v>82.116147006031198</v>
      </c>
      <c r="D54" s="290">
        <v>1.02246387469901</v>
      </c>
      <c r="E54" s="289">
        <v>84.766906576369706</v>
      </c>
      <c r="F54" s="290">
        <v>1.02002362795707</v>
      </c>
      <c r="G54" s="289">
        <v>71.993566545996998</v>
      </c>
      <c r="H54" s="290">
        <v>2.88916101233221</v>
      </c>
      <c r="I54" s="289">
        <v>-12.773340030372699</v>
      </c>
      <c r="J54" s="290">
        <v>3.0403663210002598</v>
      </c>
      <c r="K54" s="289">
        <v>45.570652554434901</v>
      </c>
      <c r="L54" s="290">
        <v>1.34024133631565</v>
      </c>
      <c r="M54" s="289">
        <v>46.679074100035201</v>
      </c>
      <c r="N54" s="290">
        <v>1.562965132922</v>
      </c>
      <c r="O54" s="289">
        <v>41.083226675158997</v>
      </c>
      <c r="P54" s="290">
        <v>2.9540542383850998</v>
      </c>
      <c r="Q54" s="289">
        <v>-5.5958474248762</v>
      </c>
      <c r="R54" s="290">
        <v>3.4479307246403601</v>
      </c>
      <c r="S54" s="289">
        <v>58.127443370622103</v>
      </c>
      <c r="T54" s="290">
        <v>1.3109951793255801</v>
      </c>
      <c r="U54" s="289">
        <v>58.640354732238798</v>
      </c>
      <c r="V54" s="290">
        <v>1.4742280101963099</v>
      </c>
      <c r="W54" s="289">
        <v>55.966071707761202</v>
      </c>
      <c r="X54" s="290">
        <v>3.2464678233681399</v>
      </c>
      <c r="Y54" s="289">
        <v>-2.6742830244776301</v>
      </c>
      <c r="Z54" s="290">
        <v>3.6409150747716801</v>
      </c>
      <c r="AA54" s="289">
        <v>35.2278072950593</v>
      </c>
      <c r="AB54" s="290">
        <v>1.1890032846443701</v>
      </c>
      <c r="AC54" s="289">
        <v>36.022944092354699</v>
      </c>
      <c r="AD54" s="290">
        <v>1.33787506198433</v>
      </c>
      <c r="AE54" s="289">
        <v>31.876897462193799</v>
      </c>
      <c r="AF54" s="290">
        <v>2.4040969587878802</v>
      </c>
      <c r="AG54" s="289">
        <v>-4.1460466301609102</v>
      </c>
      <c r="AH54" s="290">
        <v>2.69013036820713</v>
      </c>
      <c r="AI54" s="289">
        <v>63.697882048603397</v>
      </c>
      <c r="AJ54" s="290">
        <v>1.3676373018022601</v>
      </c>
      <c r="AK54" s="289">
        <v>65.028565829138898</v>
      </c>
      <c r="AL54" s="290">
        <v>1.4301710819728299</v>
      </c>
      <c r="AM54" s="289">
        <v>58.630129098038601</v>
      </c>
      <c r="AN54" s="290">
        <v>3.07502662789812</v>
      </c>
      <c r="AO54" s="289">
        <v>-6.3984367311003201</v>
      </c>
      <c r="AP54" s="290">
        <v>3.2457762740527301</v>
      </c>
      <c r="AQ54" s="289">
        <v>47.315055207844097</v>
      </c>
      <c r="AR54" s="290">
        <v>1.3473480892779099</v>
      </c>
      <c r="AS54" s="289">
        <v>49.6372093015123</v>
      </c>
      <c r="AT54" s="290">
        <v>1.4817459158784201</v>
      </c>
      <c r="AU54" s="289">
        <v>38.551819030940102</v>
      </c>
      <c r="AV54" s="290">
        <v>2.8755903996779302</v>
      </c>
      <c r="AW54" s="289">
        <v>-11.0853902705722</v>
      </c>
      <c r="AX54" s="290">
        <v>3.1426466705309899</v>
      </c>
      <c r="AY54" s="289">
        <v>77.012688724218805</v>
      </c>
      <c r="AZ54" s="290">
        <v>1.0342488419138101</v>
      </c>
      <c r="BA54" s="289">
        <v>78.587267638192898</v>
      </c>
      <c r="BB54" s="290">
        <v>1.1589951479474101</v>
      </c>
      <c r="BC54" s="289">
        <v>70.824619295989905</v>
      </c>
      <c r="BD54" s="290">
        <v>2.5348872570438199</v>
      </c>
      <c r="BE54" s="289">
        <v>-7.7626483422030104</v>
      </c>
      <c r="BF54" s="290">
        <v>2.8688614227543798</v>
      </c>
      <c r="BG54" s="289">
        <v>85.699894165216094</v>
      </c>
      <c r="BH54" s="290">
        <v>0.84877969301910605</v>
      </c>
      <c r="BI54" s="289">
        <v>88.553108974027097</v>
      </c>
      <c r="BJ54" s="290">
        <v>0.96247714997337597</v>
      </c>
      <c r="BK54" s="289">
        <v>74.836553159340795</v>
      </c>
      <c r="BL54" s="290">
        <v>2.3186841265112199</v>
      </c>
      <c r="BM54" s="289">
        <v>-13.7165558146863</v>
      </c>
      <c r="BN54" s="290">
        <v>2.6591689692498801</v>
      </c>
      <c r="BO54" s="289">
        <v>67.168884459264305</v>
      </c>
      <c r="BP54" s="290">
        <v>1.36740586476113</v>
      </c>
      <c r="BQ54" s="289">
        <v>69.1053712147841</v>
      </c>
      <c r="BR54" s="290">
        <v>1.47430035692655</v>
      </c>
      <c r="BS54" s="289">
        <v>59.786466937195399</v>
      </c>
      <c r="BT54" s="290">
        <v>2.8175300774198</v>
      </c>
      <c r="BU54" s="289">
        <v>-9.3189042775887394</v>
      </c>
      <c r="BV54" s="290">
        <v>3.0003265036795699</v>
      </c>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2"/>
    </row>
    <row r="55" spans="1:110" ht="13" customHeight="1" x14ac:dyDescent="0.2">
      <c r="A55" s="82" t="s">
        <v>383</v>
      </c>
      <c r="B55" s="110">
        <v>2</v>
      </c>
      <c r="C55" s="7">
        <v>73.864277431742394</v>
      </c>
      <c r="D55" s="10">
        <v>1.31226154211204</v>
      </c>
      <c r="E55" s="7">
        <v>75.611899433533793</v>
      </c>
      <c r="F55" s="10">
        <v>1.65403677707159</v>
      </c>
      <c r="G55" s="7">
        <v>71.289906169044798</v>
      </c>
      <c r="H55" s="10">
        <v>2.0237284606663999</v>
      </c>
      <c r="I55" s="7">
        <v>-4.3219932644890102</v>
      </c>
      <c r="J55" s="10">
        <v>2.5273738957320502</v>
      </c>
      <c r="K55" s="7">
        <v>61.476210651108602</v>
      </c>
      <c r="L55" s="10">
        <v>1.2537531725984501</v>
      </c>
      <c r="M55" s="7">
        <v>63.341886544304998</v>
      </c>
      <c r="N55" s="10">
        <v>1.73637680960618</v>
      </c>
      <c r="O55" s="7">
        <v>58.848285490721601</v>
      </c>
      <c r="P55" s="10">
        <v>2.2302537177797799</v>
      </c>
      <c r="Q55" s="7">
        <v>-4.4936010535833599</v>
      </c>
      <c r="R55" s="10">
        <v>3.04180097575935</v>
      </c>
      <c r="S55" s="7">
        <v>51.642824784510999</v>
      </c>
      <c r="T55" s="10">
        <v>1.3130653528484799</v>
      </c>
      <c r="U55" s="7">
        <v>54.750530233081903</v>
      </c>
      <c r="V55" s="10">
        <v>1.6224603594823801</v>
      </c>
      <c r="W55" s="7">
        <v>46.450192827629003</v>
      </c>
      <c r="X55" s="10">
        <v>2.2795067410942602</v>
      </c>
      <c r="Y55" s="7">
        <v>-8.3003374054529093</v>
      </c>
      <c r="Z55" s="10">
        <v>2.8452459867165101</v>
      </c>
      <c r="AA55" s="7">
        <v>43.269916382147301</v>
      </c>
      <c r="AB55" s="10">
        <v>1.3238175025896599</v>
      </c>
      <c r="AC55" s="7">
        <v>47.072822950426797</v>
      </c>
      <c r="AD55" s="10">
        <v>1.69063975697195</v>
      </c>
      <c r="AE55" s="7">
        <v>37.765618937358198</v>
      </c>
      <c r="AF55" s="10">
        <v>2.1910825331705599</v>
      </c>
      <c r="AG55" s="7">
        <v>-9.3072040130686808</v>
      </c>
      <c r="AH55" s="10">
        <v>2.84146555202621</v>
      </c>
      <c r="AI55" s="7">
        <v>73.630136055161799</v>
      </c>
      <c r="AJ55" s="10">
        <v>1.3053679922789001</v>
      </c>
      <c r="AK55" s="7">
        <v>74.700605250680695</v>
      </c>
      <c r="AL55" s="10">
        <v>1.61435419749048</v>
      </c>
      <c r="AM55" s="7">
        <v>71.484075262067194</v>
      </c>
      <c r="AN55" s="10">
        <v>2.2539273199896002</v>
      </c>
      <c r="AO55" s="7">
        <v>-3.2165299886134999</v>
      </c>
      <c r="AP55" s="10">
        <v>2.8189775302309301</v>
      </c>
      <c r="AQ55" s="7">
        <v>56.0311986385937</v>
      </c>
      <c r="AR55" s="10">
        <v>1.54289214696622</v>
      </c>
      <c r="AS55" s="7">
        <v>56.339843750588201</v>
      </c>
      <c r="AT55" s="10">
        <v>2.0828968215180401</v>
      </c>
      <c r="AU55" s="7">
        <v>54.608583841990303</v>
      </c>
      <c r="AV55" s="10">
        <v>2.6397268326761898</v>
      </c>
      <c r="AW55" s="7">
        <v>-1.7312599085979301</v>
      </c>
      <c r="AX55" s="10">
        <v>3.4545581058055501</v>
      </c>
      <c r="AY55" s="7">
        <v>63.646950462518298</v>
      </c>
      <c r="AZ55" s="10">
        <v>1.4174545959610201</v>
      </c>
      <c r="BA55" s="7">
        <v>66.045866592813397</v>
      </c>
      <c r="BB55" s="10">
        <v>1.7583600243122499</v>
      </c>
      <c r="BC55" s="7">
        <v>59.5638863076571</v>
      </c>
      <c r="BD55" s="10">
        <v>2.4425528037659698</v>
      </c>
      <c r="BE55" s="7">
        <v>-6.4819802851563004</v>
      </c>
      <c r="BF55" s="10">
        <v>3.0795390371470099</v>
      </c>
      <c r="BG55" s="7">
        <v>69.905081359156796</v>
      </c>
      <c r="BH55" s="10">
        <v>1.3412365459692299</v>
      </c>
      <c r="BI55" s="7">
        <v>72.686779157796394</v>
      </c>
      <c r="BJ55" s="10">
        <v>1.56297465684202</v>
      </c>
      <c r="BK55" s="7">
        <v>65.340207927397898</v>
      </c>
      <c r="BL55" s="10">
        <v>2.2492769882111898</v>
      </c>
      <c r="BM55" s="7">
        <v>-7.34657123039847</v>
      </c>
      <c r="BN55" s="10">
        <v>2.6406030591868301</v>
      </c>
      <c r="BO55" s="7">
        <v>49.385291875843102</v>
      </c>
      <c r="BP55" s="10">
        <v>1.4619711908302799</v>
      </c>
      <c r="BQ55" s="7">
        <v>51.3561429078378</v>
      </c>
      <c r="BR55" s="10">
        <v>1.8022911493854299</v>
      </c>
      <c r="BS55" s="7">
        <v>45.465512303465502</v>
      </c>
      <c r="BT55" s="10">
        <v>2.4828013825303401</v>
      </c>
      <c r="BU55" s="7">
        <v>-5.8906306043722996</v>
      </c>
      <c r="BV55" s="10">
        <v>2.96826315882319</v>
      </c>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182"/>
    </row>
    <row r="56" spans="1:110" ht="13" customHeight="1" x14ac:dyDescent="0.2">
      <c r="A56" s="82" t="s">
        <v>384</v>
      </c>
      <c r="B56" s="110">
        <v>2</v>
      </c>
      <c r="C56" s="7">
        <v>63.669852466850998</v>
      </c>
      <c r="D56" s="10">
        <v>0.83483814000060597</v>
      </c>
      <c r="E56" s="7">
        <v>67.046990845221103</v>
      </c>
      <c r="F56" s="10">
        <v>1.0046758484748599</v>
      </c>
      <c r="G56" s="7">
        <v>58.3643258225827</v>
      </c>
      <c r="H56" s="10">
        <v>1.4922827532949099</v>
      </c>
      <c r="I56" s="7">
        <v>-8.6826650226383997</v>
      </c>
      <c r="J56" s="10">
        <v>1.8143974123287401</v>
      </c>
      <c r="K56" s="7">
        <v>42.337348567944197</v>
      </c>
      <c r="L56" s="10">
        <v>0.849437524543186</v>
      </c>
      <c r="M56" s="7">
        <v>44.787224242988998</v>
      </c>
      <c r="N56" s="10">
        <v>1.06554063087189</v>
      </c>
      <c r="O56" s="7">
        <v>38.056030589431103</v>
      </c>
      <c r="P56" s="10">
        <v>1.54507138727098</v>
      </c>
      <c r="Q56" s="7">
        <v>-6.7311936535578898</v>
      </c>
      <c r="R56" s="10">
        <v>1.9178451766148199</v>
      </c>
      <c r="S56" s="7">
        <v>55.293705663482697</v>
      </c>
      <c r="T56" s="10">
        <v>0.92012016443035305</v>
      </c>
      <c r="U56" s="7">
        <v>58.412563399198397</v>
      </c>
      <c r="V56" s="10">
        <v>1.0715654490972999</v>
      </c>
      <c r="W56" s="7">
        <v>50.257486097873901</v>
      </c>
      <c r="X56" s="10">
        <v>1.54741591065449</v>
      </c>
      <c r="Y56" s="7">
        <v>-8.1550773013245301</v>
      </c>
      <c r="Z56" s="10">
        <v>1.8200559727879999</v>
      </c>
      <c r="AA56" s="7">
        <v>37.8255788549017</v>
      </c>
      <c r="AB56" s="10">
        <v>0.82153230363791097</v>
      </c>
      <c r="AC56" s="7">
        <v>40.693348918826103</v>
      </c>
      <c r="AD56" s="10">
        <v>1.2012871243816701</v>
      </c>
      <c r="AE56" s="7">
        <v>33.075780167947499</v>
      </c>
      <c r="AF56" s="10">
        <v>1.18770766243839</v>
      </c>
      <c r="AG56" s="7">
        <v>-7.6175687508785703</v>
      </c>
      <c r="AH56" s="10">
        <v>1.7685535910544301</v>
      </c>
      <c r="AI56" s="7">
        <v>58.949577736199899</v>
      </c>
      <c r="AJ56" s="10">
        <v>0.89466259540187798</v>
      </c>
      <c r="AK56" s="7">
        <v>61.753770947389803</v>
      </c>
      <c r="AL56" s="10">
        <v>1.2188003071942299</v>
      </c>
      <c r="AM56" s="7">
        <v>54.444451900995603</v>
      </c>
      <c r="AN56" s="10">
        <v>1.60151335962605</v>
      </c>
      <c r="AO56" s="7">
        <v>-7.3093190463941902</v>
      </c>
      <c r="AP56" s="10">
        <v>2.15891731226594</v>
      </c>
      <c r="AQ56" s="7">
        <v>56.137515467067097</v>
      </c>
      <c r="AR56" s="10">
        <v>0.90416426907742098</v>
      </c>
      <c r="AS56" s="7">
        <v>60.044812861958199</v>
      </c>
      <c r="AT56" s="10">
        <v>1.1792325539063699</v>
      </c>
      <c r="AU56" s="7">
        <v>49.960480188860501</v>
      </c>
      <c r="AV56" s="10">
        <v>1.58585859605502</v>
      </c>
      <c r="AW56" s="7">
        <v>-10.0843326730977</v>
      </c>
      <c r="AX56" s="10">
        <v>2.0867831562848802</v>
      </c>
      <c r="AY56" s="7">
        <v>75.4523779248549</v>
      </c>
      <c r="AZ56" s="10">
        <v>0.73756231785516502</v>
      </c>
      <c r="BA56" s="7">
        <v>78.689388142331396</v>
      </c>
      <c r="BB56" s="10">
        <v>1.0525014736876099</v>
      </c>
      <c r="BC56" s="7">
        <v>70.629924615660201</v>
      </c>
      <c r="BD56" s="10">
        <v>1.2717492384528399</v>
      </c>
      <c r="BE56" s="7">
        <v>-8.0594635266712498</v>
      </c>
      <c r="BF56" s="10">
        <v>1.80528996702891</v>
      </c>
      <c r="BG56" s="7">
        <v>72.528716211937706</v>
      </c>
      <c r="BH56" s="10">
        <v>0.81450160129150995</v>
      </c>
      <c r="BI56" s="7">
        <v>78.888645272527</v>
      </c>
      <c r="BJ56" s="10">
        <v>1.08320458175893</v>
      </c>
      <c r="BK56" s="7">
        <v>62.6103739421022</v>
      </c>
      <c r="BL56" s="10">
        <v>1.43625109851313</v>
      </c>
      <c r="BM56" s="7">
        <v>-16.278271330424801</v>
      </c>
      <c r="BN56" s="10">
        <v>1.8948923724542199</v>
      </c>
      <c r="BO56" s="7">
        <v>49.101270847469998</v>
      </c>
      <c r="BP56" s="10">
        <v>0.84991206803572705</v>
      </c>
      <c r="BQ56" s="7">
        <v>51.086731806941799</v>
      </c>
      <c r="BR56" s="10">
        <v>1.1147682904070999</v>
      </c>
      <c r="BS56" s="7">
        <v>46.039416190207099</v>
      </c>
      <c r="BT56" s="10">
        <v>1.4651549095769401</v>
      </c>
      <c r="BU56" s="7">
        <v>-5.0473156167346698</v>
      </c>
      <c r="BV56" s="10">
        <v>1.9306563144645199</v>
      </c>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182"/>
    </row>
    <row r="57" spans="1:110" ht="13" customHeight="1" x14ac:dyDescent="0.2">
      <c r="A57" s="82" t="s">
        <v>385</v>
      </c>
      <c r="B57" s="110">
        <v>2</v>
      </c>
      <c r="C57" s="7">
        <v>62.8970762844883</v>
      </c>
      <c r="D57" s="10">
        <v>1.6907304168491599</v>
      </c>
      <c r="E57" s="7">
        <v>65.561737049207593</v>
      </c>
      <c r="F57" s="10">
        <v>1.9799745845093899</v>
      </c>
      <c r="G57" s="7">
        <v>58.008431808204598</v>
      </c>
      <c r="H57" s="10">
        <v>2.73306341538993</v>
      </c>
      <c r="I57" s="7">
        <v>-7.5533052410030299</v>
      </c>
      <c r="J57" s="10">
        <v>3.2661942549403</v>
      </c>
      <c r="K57" s="7">
        <v>46.887058380745103</v>
      </c>
      <c r="L57" s="10">
        <v>1.7117944516802901</v>
      </c>
      <c r="M57" s="7">
        <v>50.378865269343201</v>
      </c>
      <c r="N57" s="10">
        <v>2.3574272657951698</v>
      </c>
      <c r="O57" s="7">
        <v>40.690370715282398</v>
      </c>
      <c r="P57" s="10">
        <v>2.6341489599649299</v>
      </c>
      <c r="Q57" s="7">
        <v>-9.6884945540607692</v>
      </c>
      <c r="R57" s="10">
        <v>3.71221715632774</v>
      </c>
      <c r="S57" s="7">
        <v>51.058193961986603</v>
      </c>
      <c r="T57" s="10">
        <v>1.5117704951375099</v>
      </c>
      <c r="U57" s="7">
        <v>55.061583833285603</v>
      </c>
      <c r="V57" s="10">
        <v>1.88824553439781</v>
      </c>
      <c r="W57" s="7">
        <v>43.969213275948697</v>
      </c>
      <c r="X57" s="10">
        <v>2.5581654941432102</v>
      </c>
      <c r="Y57" s="7">
        <v>-11.092370557336899</v>
      </c>
      <c r="Z57" s="10">
        <v>3.27376980868809</v>
      </c>
      <c r="AA57" s="7">
        <v>33.799202745803903</v>
      </c>
      <c r="AB57" s="10">
        <v>1.22502802113363</v>
      </c>
      <c r="AC57" s="7">
        <v>36.550582089590797</v>
      </c>
      <c r="AD57" s="10">
        <v>1.9533138941357699</v>
      </c>
      <c r="AE57" s="7">
        <v>28.801964350786999</v>
      </c>
      <c r="AF57" s="10">
        <v>2.3680907297862799</v>
      </c>
      <c r="AG57" s="7">
        <v>-7.7486177388037296</v>
      </c>
      <c r="AH57" s="10">
        <v>3.6002756358003598</v>
      </c>
      <c r="AI57" s="7">
        <v>59.069872425387302</v>
      </c>
      <c r="AJ57" s="10">
        <v>1.52580271232938</v>
      </c>
      <c r="AK57" s="7">
        <v>62.570304920512001</v>
      </c>
      <c r="AL57" s="10">
        <v>1.7216239782594001</v>
      </c>
      <c r="AM57" s="7">
        <v>53.098464999796199</v>
      </c>
      <c r="AN57" s="10">
        <v>2.62847650800592</v>
      </c>
      <c r="AO57" s="7">
        <v>-9.4718399207158104</v>
      </c>
      <c r="AP57" s="10">
        <v>3.0452626546633401</v>
      </c>
      <c r="AQ57" s="7">
        <v>49.960879787534701</v>
      </c>
      <c r="AR57" s="10">
        <v>1.5739849747742301</v>
      </c>
      <c r="AS57" s="7">
        <v>55.574890597202703</v>
      </c>
      <c r="AT57" s="10">
        <v>1.88452065829115</v>
      </c>
      <c r="AU57" s="7">
        <v>39.903041344934202</v>
      </c>
      <c r="AV57" s="10">
        <v>2.3617588430073901</v>
      </c>
      <c r="AW57" s="7">
        <v>-15.671849252268499</v>
      </c>
      <c r="AX57" s="10">
        <v>2.8273063284570599</v>
      </c>
      <c r="AY57" s="7">
        <v>61.068707086230802</v>
      </c>
      <c r="AZ57" s="10">
        <v>1.66370211835943</v>
      </c>
      <c r="BA57" s="7">
        <v>64.165337924527506</v>
      </c>
      <c r="BB57" s="10">
        <v>1.9600461462808001</v>
      </c>
      <c r="BC57" s="7">
        <v>55.688891059518198</v>
      </c>
      <c r="BD57" s="10">
        <v>2.5057551524452499</v>
      </c>
      <c r="BE57" s="7">
        <v>-8.4764468650093097</v>
      </c>
      <c r="BF57" s="10">
        <v>2.9650585418844901</v>
      </c>
      <c r="BG57" s="7">
        <v>69.805524763102895</v>
      </c>
      <c r="BH57" s="10">
        <v>1.2301189493935301</v>
      </c>
      <c r="BI57" s="7">
        <v>74.680332809860403</v>
      </c>
      <c r="BJ57" s="10">
        <v>1.5957898909203501</v>
      </c>
      <c r="BK57" s="7">
        <v>61.111272812757001</v>
      </c>
      <c r="BL57" s="10">
        <v>2.2338479450648099</v>
      </c>
      <c r="BM57" s="7">
        <v>-13.5690599971034</v>
      </c>
      <c r="BN57" s="10">
        <v>2.9770454981981098</v>
      </c>
      <c r="BO57" s="7">
        <v>49.794863294342001</v>
      </c>
      <c r="BP57" s="10">
        <v>1.6471808107567101</v>
      </c>
      <c r="BQ57" s="7">
        <v>51.896081621850598</v>
      </c>
      <c r="BR57" s="10">
        <v>2.1509024389385498</v>
      </c>
      <c r="BS57" s="7">
        <v>46.121783231202201</v>
      </c>
      <c r="BT57" s="10">
        <v>2.78038065851237</v>
      </c>
      <c r="BU57" s="7">
        <v>-5.77429839064843</v>
      </c>
      <c r="BV57" s="10">
        <v>3.6541522700732698</v>
      </c>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182"/>
    </row>
    <row r="58" spans="1:110" ht="13" customHeight="1" x14ac:dyDescent="0.2">
      <c r="A58" s="82" t="s">
        <v>386</v>
      </c>
      <c r="B58" s="110">
        <v>2</v>
      </c>
      <c r="C58" s="7">
        <v>81.182386199113395</v>
      </c>
      <c r="D58" s="10">
        <v>0.8299347950514</v>
      </c>
      <c r="E58" s="7">
        <v>85.554449684460806</v>
      </c>
      <c r="F58" s="10">
        <v>0.92183046181282302</v>
      </c>
      <c r="G58" s="7">
        <v>74.552542228599407</v>
      </c>
      <c r="H58" s="10">
        <v>1.52093804701802</v>
      </c>
      <c r="I58" s="7">
        <v>-11.001907455861501</v>
      </c>
      <c r="J58" s="10">
        <v>1.78577322463726</v>
      </c>
      <c r="K58" s="7">
        <v>54.394199293423597</v>
      </c>
      <c r="L58" s="10">
        <v>1.2253053842099999</v>
      </c>
      <c r="M58" s="7">
        <v>58.134677053089902</v>
      </c>
      <c r="N58" s="10">
        <v>1.3951222509177099</v>
      </c>
      <c r="O58" s="7">
        <v>48.737686020464203</v>
      </c>
      <c r="P58" s="10">
        <v>1.9981647404051399</v>
      </c>
      <c r="Q58" s="7">
        <v>-9.39699103262571</v>
      </c>
      <c r="R58" s="10">
        <v>2.3087914642450098</v>
      </c>
      <c r="S58" s="7">
        <v>65.563079284566598</v>
      </c>
      <c r="T58" s="10">
        <v>1.3194605516075799</v>
      </c>
      <c r="U58" s="7">
        <v>71.521571968404203</v>
      </c>
      <c r="V58" s="10">
        <v>1.41036884810092</v>
      </c>
      <c r="W58" s="7">
        <v>56.618250081232802</v>
      </c>
      <c r="X58" s="10">
        <v>2.01839090561166</v>
      </c>
      <c r="Y58" s="7">
        <v>-14.903321887171399</v>
      </c>
      <c r="Z58" s="10">
        <v>2.1509391365695598</v>
      </c>
      <c r="AA58" s="7">
        <v>51.405600537734401</v>
      </c>
      <c r="AB58" s="10">
        <v>1.02311691176869</v>
      </c>
      <c r="AC58" s="7">
        <v>56.891048883576197</v>
      </c>
      <c r="AD58" s="10">
        <v>1.2826751232176401</v>
      </c>
      <c r="AE58" s="7">
        <v>43.158389387980499</v>
      </c>
      <c r="AF58" s="10">
        <v>1.66685064217413</v>
      </c>
      <c r="AG58" s="7">
        <v>-13.7326594955957</v>
      </c>
      <c r="AH58" s="10">
        <v>2.0976495561104298</v>
      </c>
      <c r="AI58" s="7">
        <v>78.609946066116805</v>
      </c>
      <c r="AJ58" s="10">
        <v>0.95234793584524002</v>
      </c>
      <c r="AK58" s="7">
        <v>82.628604190632799</v>
      </c>
      <c r="AL58" s="10">
        <v>1.0528032685606901</v>
      </c>
      <c r="AM58" s="7">
        <v>72.6499318104146</v>
      </c>
      <c r="AN58" s="10">
        <v>1.44072595929678</v>
      </c>
      <c r="AO58" s="7">
        <v>-9.9786723802181996</v>
      </c>
      <c r="AP58" s="10">
        <v>1.5724781448425</v>
      </c>
      <c r="AQ58" s="7">
        <v>64.373304304780206</v>
      </c>
      <c r="AR58" s="10">
        <v>1.09813434760007</v>
      </c>
      <c r="AS58" s="7">
        <v>68.688440256459799</v>
      </c>
      <c r="AT58" s="10">
        <v>1.28618544996118</v>
      </c>
      <c r="AU58" s="7">
        <v>57.885031651313</v>
      </c>
      <c r="AV58" s="10">
        <v>1.64208184909828</v>
      </c>
      <c r="AW58" s="7">
        <v>-10.803408605146901</v>
      </c>
      <c r="AX58" s="10">
        <v>1.90357679627873</v>
      </c>
      <c r="AY58" s="7">
        <v>78.744120497287398</v>
      </c>
      <c r="AZ58" s="10">
        <v>0.97620292077173998</v>
      </c>
      <c r="BA58" s="7">
        <v>83.772073682015403</v>
      </c>
      <c r="BB58" s="10">
        <v>0.98596109688103795</v>
      </c>
      <c r="BC58" s="7">
        <v>71.175348522910895</v>
      </c>
      <c r="BD58" s="10">
        <v>1.6409019660397399</v>
      </c>
      <c r="BE58" s="7">
        <v>-12.596725159104601</v>
      </c>
      <c r="BF58" s="10">
        <v>1.7485310591885901</v>
      </c>
      <c r="BG58" s="7">
        <v>78.487293551565003</v>
      </c>
      <c r="BH58" s="10">
        <v>0.91247983938341304</v>
      </c>
      <c r="BI58" s="7">
        <v>83.128935416319607</v>
      </c>
      <c r="BJ58" s="10">
        <v>0.98075581147665203</v>
      </c>
      <c r="BK58" s="7">
        <v>71.541862257158996</v>
      </c>
      <c r="BL58" s="10">
        <v>1.5856345238565099</v>
      </c>
      <c r="BM58" s="7">
        <v>-11.5870731591606</v>
      </c>
      <c r="BN58" s="10">
        <v>1.78479423605031</v>
      </c>
      <c r="BO58" s="7">
        <v>69.781441231618601</v>
      </c>
      <c r="BP58" s="10">
        <v>0.99740869913771701</v>
      </c>
      <c r="BQ58" s="7">
        <v>75.242348618210002</v>
      </c>
      <c r="BR58" s="10">
        <v>1.0808278462874601</v>
      </c>
      <c r="BS58" s="7">
        <v>61.600976983240301</v>
      </c>
      <c r="BT58" s="10">
        <v>1.85532834588863</v>
      </c>
      <c r="BU58" s="7">
        <v>-13.641371634969699</v>
      </c>
      <c r="BV58" s="10">
        <v>2.1391417890853002</v>
      </c>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182"/>
    </row>
    <row r="59" spans="1:110" ht="13" customHeight="1" x14ac:dyDescent="0.2">
      <c r="A59" s="82" t="s">
        <v>387</v>
      </c>
      <c r="B59" s="110">
        <v>2</v>
      </c>
      <c r="C59" s="7">
        <v>86.239131586235999</v>
      </c>
      <c r="D59" s="10">
        <v>1.0686802843352099</v>
      </c>
      <c r="E59" s="7">
        <v>87.661590101769605</v>
      </c>
      <c r="F59" s="10">
        <v>1.22804866112378</v>
      </c>
      <c r="G59" s="7">
        <v>83.316571254269405</v>
      </c>
      <c r="H59" s="10">
        <v>2.2199313970018602</v>
      </c>
      <c r="I59" s="7">
        <v>-4.3450188475001399</v>
      </c>
      <c r="J59" s="10">
        <v>2.6506108014901102</v>
      </c>
      <c r="K59" s="7">
        <v>70.549552183690196</v>
      </c>
      <c r="L59" s="10">
        <v>1.62312462411821</v>
      </c>
      <c r="M59" s="7">
        <v>73.802693393766106</v>
      </c>
      <c r="N59" s="10">
        <v>1.8990865178986001</v>
      </c>
      <c r="O59" s="7">
        <v>62.817050927390703</v>
      </c>
      <c r="P59" s="10">
        <v>2.8789722483266398</v>
      </c>
      <c r="Q59" s="7">
        <v>-10.985642466375401</v>
      </c>
      <c r="R59" s="10">
        <v>3.4181688808096502</v>
      </c>
      <c r="S59" s="7">
        <v>64.924906079057095</v>
      </c>
      <c r="T59" s="10">
        <v>1.68635610878119</v>
      </c>
      <c r="U59" s="7">
        <v>65.142448089128095</v>
      </c>
      <c r="V59" s="10">
        <v>1.87288141583413</v>
      </c>
      <c r="W59" s="7">
        <v>64.266393958660601</v>
      </c>
      <c r="X59" s="10">
        <v>2.7184916709439499</v>
      </c>
      <c r="Y59" s="7">
        <v>-0.876054130467537</v>
      </c>
      <c r="Z59" s="10">
        <v>3.0456369628627198</v>
      </c>
      <c r="AA59" s="7">
        <v>57.5813965249462</v>
      </c>
      <c r="AB59" s="10">
        <v>1.74647702689393</v>
      </c>
      <c r="AC59" s="7">
        <v>58.110751042542901</v>
      </c>
      <c r="AD59" s="10">
        <v>2.0827987522796598</v>
      </c>
      <c r="AE59" s="7">
        <v>56.011886559047703</v>
      </c>
      <c r="AF59" s="10">
        <v>2.5126592874087499</v>
      </c>
      <c r="AG59" s="7">
        <v>-2.0988644834952002</v>
      </c>
      <c r="AH59" s="10">
        <v>3.03937773064701</v>
      </c>
      <c r="AI59" s="7">
        <v>82.850267622203404</v>
      </c>
      <c r="AJ59" s="10">
        <v>1.19974567331585</v>
      </c>
      <c r="AK59" s="7">
        <v>84.393068754839504</v>
      </c>
      <c r="AL59" s="10">
        <v>1.4927977541422399</v>
      </c>
      <c r="AM59" s="7">
        <v>79.065922074593004</v>
      </c>
      <c r="AN59" s="10">
        <v>2.4039792228065</v>
      </c>
      <c r="AO59" s="7">
        <v>-5.32714668024646</v>
      </c>
      <c r="AP59" s="10">
        <v>2.9558345468246801</v>
      </c>
      <c r="AQ59" s="7">
        <v>60.504896329867599</v>
      </c>
      <c r="AR59" s="10">
        <v>1.9711315060958801</v>
      </c>
      <c r="AS59" s="7">
        <v>60.936434611479797</v>
      </c>
      <c r="AT59" s="10">
        <v>2.6535917599513801</v>
      </c>
      <c r="AU59" s="7">
        <v>59.1117127236204</v>
      </c>
      <c r="AV59" s="10">
        <v>2.3975055740636599</v>
      </c>
      <c r="AW59" s="7">
        <v>-1.8247218878593501</v>
      </c>
      <c r="AX59" s="10">
        <v>3.6228375541197901</v>
      </c>
      <c r="AY59" s="7">
        <v>75.282778517730407</v>
      </c>
      <c r="AZ59" s="10">
        <v>1.18035078613134</v>
      </c>
      <c r="BA59" s="7">
        <v>75.116427728054902</v>
      </c>
      <c r="BB59" s="10">
        <v>1.5272895503694599</v>
      </c>
      <c r="BC59" s="7">
        <v>75.409660716288798</v>
      </c>
      <c r="BD59" s="10">
        <v>2.3152406939252299</v>
      </c>
      <c r="BE59" s="7">
        <v>0.29323298823386801</v>
      </c>
      <c r="BF59" s="10">
        <v>2.9457560166360302</v>
      </c>
      <c r="BG59" s="7">
        <v>77.571906364346802</v>
      </c>
      <c r="BH59" s="10">
        <v>1.35623593849335</v>
      </c>
      <c r="BI59" s="7">
        <v>79.742979789004494</v>
      </c>
      <c r="BJ59" s="10">
        <v>1.58908377418713</v>
      </c>
      <c r="BK59" s="7">
        <v>72.063123673494999</v>
      </c>
      <c r="BL59" s="10">
        <v>1.6573592405411</v>
      </c>
      <c r="BM59" s="7">
        <v>-7.6798561155095797</v>
      </c>
      <c r="BN59" s="10">
        <v>1.9483994474346</v>
      </c>
      <c r="BO59" s="7">
        <v>58.165406788822999</v>
      </c>
      <c r="BP59" s="10">
        <v>1.8606454623350199</v>
      </c>
      <c r="BQ59" s="7">
        <v>59.1359591640798</v>
      </c>
      <c r="BR59" s="10">
        <v>2.4295756306824101</v>
      </c>
      <c r="BS59" s="7">
        <v>55.978373330717901</v>
      </c>
      <c r="BT59" s="10">
        <v>2.3867317222089102</v>
      </c>
      <c r="BU59" s="7">
        <v>-3.1575858333619</v>
      </c>
      <c r="BV59" s="10">
        <v>3.3846664235558399</v>
      </c>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182"/>
    </row>
    <row r="60" spans="1:110" ht="13" customHeight="1" x14ac:dyDescent="0.2">
      <c r="A60" s="82" t="s">
        <v>388</v>
      </c>
      <c r="B60" s="110">
        <v>2</v>
      </c>
      <c r="C60" s="7">
        <v>73.755205977070901</v>
      </c>
      <c r="D60" s="10">
        <v>2.2912463369502598</v>
      </c>
      <c r="E60" s="7">
        <v>77.969233260973297</v>
      </c>
      <c r="F60" s="10">
        <v>1.89192891164887</v>
      </c>
      <c r="G60" s="7">
        <v>66.799523440195898</v>
      </c>
      <c r="H60" s="10">
        <v>5.3565272652811498</v>
      </c>
      <c r="I60" s="7">
        <v>-11.169709820777401</v>
      </c>
      <c r="J60" s="10">
        <v>5.6912994135791903</v>
      </c>
      <c r="K60" s="7">
        <v>60.9992017155977</v>
      </c>
      <c r="L60" s="10">
        <v>1.99498476964057</v>
      </c>
      <c r="M60" s="7">
        <v>62.9834494943088</v>
      </c>
      <c r="N60" s="10">
        <v>2.1618277032520399</v>
      </c>
      <c r="O60" s="7">
        <v>57.828153069329304</v>
      </c>
      <c r="P60" s="10">
        <v>2.98927779204781</v>
      </c>
      <c r="Q60" s="7">
        <v>-5.1552964249795297</v>
      </c>
      <c r="R60" s="10">
        <v>3.0583115644836001</v>
      </c>
      <c r="S60" s="7">
        <v>64.569198589936207</v>
      </c>
      <c r="T60" s="10">
        <v>2.6897108157560501</v>
      </c>
      <c r="U60" s="7">
        <v>70.103312664198299</v>
      </c>
      <c r="V60" s="10">
        <v>2.1165180713492502</v>
      </c>
      <c r="W60" s="7">
        <v>56.440102522929301</v>
      </c>
      <c r="X60" s="10">
        <v>5.5416196166006904</v>
      </c>
      <c r="Y60" s="7">
        <v>-13.663210141268999</v>
      </c>
      <c r="Z60" s="10">
        <v>5.4349313726792596</v>
      </c>
      <c r="AA60" s="7">
        <v>53.901526050889103</v>
      </c>
      <c r="AB60" s="10">
        <v>2.7452106843992699</v>
      </c>
      <c r="AC60" s="7">
        <v>58.1274685086902</v>
      </c>
      <c r="AD60" s="10">
        <v>2.2568170146218498</v>
      </c>
      <c r="AE60" s="7">
        <v>47.707833752684003</v>
      </c>
      <c r="AF60" s="10">
        <v>5.9822687508727901</v>
      </c>
      <c r="AG60" s="7">
        <v>-10.4196347560063</v>
      </c>
      <c r="AH60" s="10">
        <v>6.1950662831918999</v>
      </c>
      <c r="AI60" s="7">
        <v>68.659246270538802</v>
      </c>
      <c r="AJ60" s="10">
        <v>2.6272339938210298</v>
      </c>
      <c r="AK60" s="7">
        <v>67.912277327168198</v>
      </c>
      <c r="AL60" s="10">
        <v>2.0531642718719199</v>
      </c>
      <c r="AM60" s="7">
        <v>69.665378776195695</v>
      </c>
      <c r="AN60" s="10">
        <v>5.6900205855169697</v>
      </c>
      <c r="AO60" s="7">
        <v>1.7531014490275001</v>
      </c>
      <c r="AP60" s="10">
        <v>5.7023978148250398</v>
      </c>
      <c r="AQ60" s="7">
        <v>44.241628690996698</v>
      </c>
      <c r="AR60" s="10">
        <v>2.3147185828653898</v>
      </c>
      <c r="AS60" s="7">
        <v>47.553226442802497</v>
      </c>
      <c r="AT60" s="10">
        <v>2.38416602680533</v>
      </c>
      <c r="AU60" s="7">
        <v>37.613850592983297</v>
      </c>
      <c r="AV60" s="10">
        <v>3.9629900749896101</v>
      </c>
      <c r="AW60" s="7">
        <v>-9.9393758498192106</v>
      </c>
      <c r="AX60" s="10">
        <v>4.2401446062233399</v>
      </c>
      <c r="AY60" s="7">
        <v>64.680410175878805</v>
      </c>
      <c r="AZ60" s="10">
        <v>2.4291680202093802</v>
      </c>
      <c r="BA60" s="7">
        <v>66.248103278832403</v>
      </c>
      <c r="BB60" s="10">
        <v>2.4426398561761702</v>
      </c>
      <c r="BC60" s="7">
        <v>61.435995754917101</v>
      </c>
      <c r="BD60" s="10">
        <v>5.0203180207964602</v>
      </c>
      <c r="BE60" s="7">
        <v>-4.8121075239152198</v>
      </c>
      <c r="BF60" s="10">
        <v>5.50163509824303</v>
      </c>
      <c r="BG60" s="7">
        <v>70.975788049664203</v>
      </c>
      <c r="BH60" s="10">
        <v>2.0032469948869398</v>
      </c>
      <c r="BI60" s="7">
        <v>77.353251514935195</v>
      </c>
      <c r="BJ60" s="10">
        <v>2.0100150320288099</v>
      </c>
      <c r="BK60" s="7">
        <v>59.773690963698698</v>
      </c>
      <c r="BL60" s="10">
        <v>3.5030340397197599</v>
      </c>
      <c r="BM60" s="7">
        <v>-17.579560551236501</v>
      </c>
      <c r="BN60" s="10">
        <v>3.7948438122769201</v>
      </c>
      <c r="BO60" s="7">
        <v>40.226061232626499</v>
      </c>
      <c r="BP60" s="10">
        <v>2.08691489866013</v>
      </c>
      <c r="BQ60" s="7">
        <v>43.813620900708898</v>
      </c>
      <c r="BR60" s="10">
        <v>2.5457628328934101</v>
      </c>
      <c r="BS60" s="7">
        <v>34.6187077573449</v>
      </c>
      <c r="BT60" s="10">
        <v>3.2995676340746298</v>
      </c>
      <c r="BU60" s="7">
        <v>-9.1949131433639604</v>
      </c>
      <c r="BV60" s="10">
        <v>4.0438265478443496</v>
      </c>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182"/>
    </row>
    <row r="61" spans="1:110" ht="13" customHeight="1" x14ac:dyDescent="0.2">
      <c r="A61" s="82" t="s">
        <v>432</v>
      </c>
      <c r="B61" s="110">
        <v>2</v>
      </c>
      <c r="C61" s="7">
        <v>84.921918928500602</v>
      </c>
      <c r="D61" s="10">
        <v>0.72254519111180804</v>
      </c>
      <c r="E61" s="7">
        <v>88.4450915803436</v>
      </c>
      <c r="F61" s="10">
        <v>0.81567371750297102</v>
      </c>
      <c r="G61" s="7">
        <v>78.732832129925001</v>
      </c>
      <c r="H61" s="10">
        <v>1.30598810399119</v>
      </c>
      <c r="I61" s="7">
        <v>-9.7122594504185091</v>
      </c>
      <c r="J61" s="10">
        <v>1.5020949795277401</v>
      </c>
      <c r="K61" s="7">
        <v>85.924697904736504</v>
      </c>
      <c r="L61" s="10">
        <v>0.764561211868649</v>
      </c>
      <c r="M61" s="7">
        <v>89.381205639715503</v>
      </c>
      <c r="N61" s="10">
        <v>0.73559512523426995</v>
      </c>
      <c r="O61" s="7">
        <v>79.8549573337921</v>
      </c>
      <c r="P61" s="10">
        <v>1.5996178702802899</v>
      </c>
      <c r="Q61" s="7">
        <v>-9.5262483059234508</v>
      </c>
      <c r="R61" s="10">
        <v>1.7130132839102199</v>
      </c>
      <c r="S61" s="7">
        <v>63.406359460442701</v>
      </c>
      <c r="T61" s="10">
        <v>1.11674031101508</v>
      </c>
      <c r="U61" s="7">
        <v>65.233978671932405</v>
      </c>
      <c r="V61" s="10">
        <v>1.43501379340144</v>
      </c>
      <c r="W61" s="7">
        <v>60.103915510328001</v>
      </c>
      <c r="X61" s="10">
        <v>1.6505076439092199</v>
      </c>
      <c r="Y61" s="7">
        <v>-5.1300631616043901</v>
      </c>
      <c r="Z61" s="10">
        <v>2.10321871842832</v>
      </c>
      <c r="AA61" s="7">
        <v>49.782158204227102</v>
      </c>
      <c r="AB61" s="10">
        <v>1.12274608455678</v>
      </c>
      <c r="AC61" s="7">
        <v>49.773841926925797</v>
      </c>
      <c r="AD61" s="10">
        <v>1.4131763342859101</v>
      </c>
      <c r="AE61" s="7">
        <v>49.640061600987401</v>
      </c>
      <c r="AF61" s="10">
        <v>1.71018414799411</v>
      </c>
      <c r="AG61" s="7">
        <v>-0.13378032593834599</v>
      </c>
      <c r="AH61" s="10">
        <v>2.1496317900699</v>
      </c>
      <c r="AI61" s="7">
        <v>75.777207676741</v>
      </c>
      <c r="AJ61" s="10">
        <v>1.048406714592</v>
      </c>
      <c r="AK61" s="7">
        <v>77.570014983423505</v>
      </c>
      <c r="AL61" s="10">
        <v>1.0475235427538501</v>
      </c>
      <c r="AM61" s="7">
        <v>72.577942394400296</v>
      </c>
      <c r="AN61" s="10">
        <v>1.76091431236767</v>
      </c>
      <c r="AO61" s="7">
        <v>-4.9920725890231799</v>
      </c>
      <c r="AP61" s="10">
        <v>1.7311061690568801</v>
      </c>
      <c r="AQ61" s="7">
        <v>60.299543875275702</v>
      </c>
      <c r="AR61" s="10">
        <v>1.25937978990701</v>
      </c>
      <c r="AS61" s="7">
        <v>61.4576465867531</v>
      </c>
      <c r="AT61" s="10">
        <v>1.3909971993591099</v>
      </c>
      <c r="AU61" s="7">
        <v>58.339245844967401</v>
      </c>
      <c r="AV61" s="10">
        <v>2.0259062227612499</v>
      </c>
      <c r="AW61" s="7">
        <v>-3.11840074178571</v>
      </c>
      <c r="AX61" s="10">
        <v>2.2018918584364999</v>
      </c>
      <c r="AY61" s="7">
        <v>70.298573023706496</v>
      </c>
      <c r="AZ61" s="10">
        <v>1.11674302939001</v>
      </c>
      <c r="BA61" s="7">
        <v>73.467276013570597</v>
      </c>
      <c r="BB61" s="10">
        <v>1.2522795373125</v>
      </c>
      <c r="BC61" s="7">
        <v>64.686999832126006</v>
      </c>
      <c r="BD61" s="10">
        <v>1.68727813538967</v>
      </c>
      <c r="BE61" s="7">
        <v>-8.7802761814445596</v>
      </c>
      <c r="BF61" s="10">
        <v>1.87205533685074</v>
      </c>
      <c r="BG61" s="7">
        <v>82.027559732451394</v>
      </c>
      <c r="BH61" s="10">
        <v>0.86687783987602196</v>
      </c>
      <c r="BI61" s="7">
        <v>85.066854761281903</v>
      </c>
      <c r="BJ61" s="10">
        <v>0.83354635408850997</v>
      </c>
      <c r="BK61" s="7">
        <v>76.673008024752207</v>
      </c>
      <c r="BL61" s="10">
        <v>1.67145503952347</v>
      </c>
      <c r="BM61" s="7">
        <v>-8.3938467365296194</v>
      </c>
      <c r="BN61" s="10">
        <v>1.7810035820183601</v>
      </c>
      <c r="BO61" s="7">
        <v>58.954500783393698</v>
      </c>
      <c r="BP61" s="10">
        <v>1.1743204091805299</v>
      </c>
      <c r="BQ61" s="7">
        <v>60.600413831801603</v>
      </c>
      <c r="BR61" s="10">
        <v>1.41804164224017</v>
      </c>
      <c r="BS61" s="7">
        <v>56.141181767594297</v>
      </c>
      <c r="BT61" s="10">
        <v>2.0009544143243301</v>
      </c>
      <c r="BU61" s="7">
        <v>-4.4592320642072201</v>
      </c>
      <c r="BV61" s="10">
        <v>2.4306901361558402</v>
      </c>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182"/>
    </row>
    <row r="62" spans="1:110" ht="13" customHeight="1" x14ac:dyDescent="0.2">
      <c r="A62" s="82" t="s">
        <v>389</v>
      </c>
      <c r="B62" s="110">
        <v>2</v>
      </c>
      <c r="C62" s="7">
        <v>73.028132452661097</v>
      </c>
      <c r="D62" s="10">
        <v>0.96493499962987295</v>
      </c>
      <c r="E62" s="7">
        <v>74.412467567543203</v>
      </c>
      <c r="F62" s="10">
        <v>1.0891205295472901</v>
      </c>
      <c r="G62" s="7">
        <v>69.899884992982706</v>
      </c>
      <c r="H62" s="10">
        <v>1.83632213430302</v>
      </c>
      <c r="I62" s="7">
        <v>-4.5125825745604704</v>
      </c>
      <c r="J62" s="10">
        <v>2.0576368204182298</v>
      </c>
      <c r="K62" s="7">
        <v>47.524196636791203</v>
      </c>
      <c r="L62" s="10">
        <v>1.0368093168136201</v>
      </c>
      <c r="M62" s="7">
        <v>49.288021234785703</v>
      </c>
      <c r="N62" s="10">
        <v>1.2515395045049</v>
      </c>
      <c r="O62" s="7">
        <v>43.516897994954597</v>
      </c>
      <c r="P62" s="10">
        <v>1.90148375764487</v>
      </c>
      <c r="Q62" s="7">
        <v>-5.7711232398310699</v>
      </c>
      <c r="R62" s="10">
        <v>2.29209197107975</v>
      </c>
      <c r="S62" s="7">
        <v>50.105439753114901</v>
      </c>
      <c r="T62" s="10">
        <v>1.0907964821043199</v>
      </c>
      <c r="U62" s="7">
        <v>51.4272394625849</v>
      </c>
      <c r="V62" s="10">
        <v>1.23830928694178</v>
      </c>
      <c r="W62" s="7">
        <v>47.143588505718803</v>
      </c>
      <c r="X62" s="10">
        <v>1.8903883830935799</v>
      </c>
      <c r="Y62" s="7">
        <v>-4.2836509568660803</v>
      </c>
      <c r="Z62" s="10">
        <v>2.1152443453104901</v>
      </c>
      <c r="AA62" s="7">
        <v>29.550769320587101</v>
      </c>
      <c r="AB62" s="10">
        <v>0.84808308037536495</v>
      </c>
      <c r="AC62" s="7">
        <v>30.2891457057869</v>
      </c>
      <c r="AD62" s="10">
        <v>0.959068799446121</v>
      </c>
      <c r="AE62" s="7">
        <v>27.9064929376114</v>
      </c>
      <c r="AF62" s="10">
        <v>1.69233644020477</v>
      </c>
      <c r="AG62" s="7">
        <v>-2.3826527681754399</v>
      </c>
      <c r="AH62" s="10">
        <v>1.9276210382696299</v>
      </c>
      <c r="AI62" s="7">
        <v>61.4966183928642</v>
      </c>
      <c r="AJ62" s="10">
        <v>1.081078102385</v>
      </c>
      <c r="AK62" s="7">
        <v>62.542879605884899</v>
      </c>
      <c r="AL62" s="10">
        <v>1.18643258193039</v>
      </c>
      <c r="AM62" s="7">
        <v>59.126478560616199</v>
      </c>
      <c r="AN62" s="10">
        <v>1.9304912038561099</v>
      </c>
      <c r="AO62" s="7">
        <v>-3.4164010452687799</v>
      </c>
      <c r="AP62" s="10">
        <v>2.09643725968479</v>
      </c>
      <c r="AQ62" s="7">
        <v>44.744830546910201</v>
      </c>
      <c r="AR62" s="10">
        <v>1.0440373317853799</v>
      </c>
      <c r="AS62" s="7">
        <v>43.640303529479198</v>
      </c>
      <c r="AT62" s="10">
        <v>1.19753596112089</v>
      </c>
      <c r="AU62" s="7">
        <v>47.409037548076398</v>
      </c>
      <c r="AV62" s="10">
        <v>1.7219892499165601</v>
      </c>
      <c r="AW62" s="7">
        <v>3.7687340185971201</v>
      </c>
      <c r="AX62" s="10">
        <v>1.94581961069703</v>
      </c>
      <c r="AY62" s="7">
        <v>70.819449021600505</v>
      </c>
      <c r="AZ62" s="10">
        <v>0.95013253656153496</v>
      </c>
      <c r="BA62" s="7">
        <v>71.835794026656004</v>
      </c>
      <c r="BB62" s="10">
        <v>1.0183456603302801</v>
      </c>
      <c r="BC62" s="7">
        <v>68.553076902215807</v>
      </c>
      <c r="BD62" s="10">
        <v>1.7660873309407901</v>
      </c>
      <c r="BE62" s="7">
        <v>-3.2827171244401798</v>
      </c>
      <c r="BF62" s="10">
        <v>1.88509676070669</v>
      </c>
      <c r="BG62" s="7">
        <v>59.956314022539601</v>
      </c>
      <c r="BH62" s="10">
        <v>1.0718494082146199</v>
      </c>
      <c r="BI62" s="7">
        <v>61.027565835870902</v>
      </c>
      <c r="BJ62" s="10">
        <v>1.1852053178206401</v>
      </c>
      <c r="BK62" s="7">
        <v>57.521552405375601</v>
      </c>
      <c r="BL62" s="10">
        <v>1.89066491161513</v>
      </c>
      <c r="BM62" s="7">
        <v>-3.5060134304953299</v>
      </c>
      <c r="BN62" s="10">
        <v>2.0689399281209999</v>
      </c>
      <c r="BO62" s="7">
        <v>56.495743710935599</v>
      </c>
      <c r="BP62" s="10">
        <v>1.1187859369356199</v>
      </c>
      <c r="BQ62" s="7">
        <v>58.109113160609397</v>
      </c>
      <c r="BR62" s="10">
        <v>1.1459687702214101</v>
      </c>
      <c r="BS62" s="7">
        <v>52.757815393518101</v>
      </c>
      <c r="BT62" s="10">
        <v>2.2688494117704798</v>
      </c>
      <c r="BU62" s="7">
        <v>-5.3512977670913902</v>
      </c>
      <c r="BV62" s="10">
        <v>2.39544538754568</v>
      </c>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182"/>
    </row>
    <row r="63" spans="1:110" ht="13" customHeight="1" x14ac:dyDescent="0.2">
      <c r="A63" s="112" t="s">
        <v>433</v>
      </c>
      <c r="B63" s="113">
        <v>2</v>
      </c>
      <c r="C63" s="34">
        <v>73.849848196835893</v>
      </c>
      <c r="D63" s="35">
        <v>0.22469153554881599</v>
      </c>
      <c r="E63" s="34">
        <v>76.2414946510752</v>
      </c>
      <c r="F63" s="35">
        <v>0.26116051422164099</v>
      </c>
      <c r="G63" s="34">
        <v>67.137991328572596</v>
      </c>
      <c r="H63" s="35">
        <v>0.469770859596293</v>
      </c>
      <c r="I63" s="34">
        <v>-9.1035033225026591</v>
      </c>
      <c r="J63" s="35">
        <v>0.53401516223846102</v>
      </c>
      <c r="K63" s="34">
        <v>50.4250369685655</v>
      </c>
      <c r="L63" s="35">
        <v>0.26197118991213098</v>
      </c>
      <c r="M63" s="34">
        <v>51.775273055484298</v>
      </c>
      <c r="N63" s="35">
        <v>0.32478059927457897</v>
      </c>
      <c r="O63" s="34">
        <v>46.554388816545298</v>
      </c>
      <c r="P63" s="35">
        <v>0.46786267412937099</v>
      </c>
      <c r="Q63" s="34">
        <v>-5.2208842389389298</v>
      </c>
      <c r="R63" s="35">
        <v>0.56139309840170304</v>
      </c>
      <c r="S63" s="34">
        <v>55.722145043470803</v>
      </c>
      <c r="T63" s="35">
        <v>0.26302867944435299</v>
      </c>
      <c r="U63" s="34">
        <v>57.976605859902797</v>
      </c>
      <c r="V63" s="35">
        <v>0.30671697970728601</v>
      </c>
      <c r="W63" s="34">
        <v>50.419880491486303</v>
      </c>
      <c r="X63" s="35">
        <v>0.52149796521526504</v>
      </c>
      <c r="Y63" s="34">
        <v>-7.5567253684165596</v>
      </c>
      <c r="Z63" s="35">
        <v>0.59492678792907505</v>
      </c>
      <c r="AA63" s="34">
        <v>41.6141658553206</v>
      </c>
      <c r="AB63" s="35">
        <v>0.25598316709011099</v>
      </c>
      <c r="AC63" s="34">
        <v>43.685211546603</v>
      </c>
      <c r="AD63" s="35">
        <v>0.30436731582375198</v>
      </c>
      <c r="AE63" s="34">
        <v>36.625817290011497</v>
      </c>
      <c r="AF63" s="35">
        <v>0.49207499552751399</v>
      </c>
      <c r="AG63" s="34">
        <v>-7.0593942565914896</v>
      </c>
      <c r="AH63" s="35">
        <v>0.57802529287876903</v>
      </c>
      <c r="AI63" s="34">
        <v>61.922200000659302</v>
      </c>
      <c r="AJ63" s="35">
        <v>0.25346108445951199</v>
      </c>
      <c r="AK63" s="34">
        <v>62.852882066201097</v>
      </c>
      <c r="AL63" s="35">
        <v>0.29235203755914002</v>
      </c>
      <c r="AM63" s="34">
        <v>59.104199941740603</v>
      </c>
      <c r="AN63" s="35">
        <v>0.48808589862898499</v>
      </c>
      <c r="AO63" s="34">
        <v>-3.74868212446047</v>
      </c>
      <c r="AP63" s="35">
        <v>0.55730493599395303</v>
      </c>
      <c r="AQ63" s="34">
        <v>46.833867848651501</v>
      </c>
      <c r="AR63" s="35">
        <v>0.25217976215494797</v>
      </c>
      <c r="AS63" s="34">
        <v>48.805823179581701</v>
      </c>
      <c r="AT63" s="35">
        <v>0.29985336120521899</v>
      </c>
      <c r="AU63" s="34">
        <v>41.735310574121002</v>
      </c>
      <c r="AV63" s="35">
        <v>0.46071074615570601</v>
      </c>
      <c r="AW63" s="34">
        <v>-7.0705126054606398</v>
      </c>
      <c r="AX63" s="35">
        <v>0.53931485237531596</v>
      </c>
      <c r="AY63" s="34">
        <v>65.607219429277194</v>
      </c>
      <c r="AZ63" s="35">
        <v>0.243573316992935</v>
      </c>
      <c r="BA63" s="34">
        <v>66.650337751326006</v>
      </c>
      <c r="BB63" s="35">
        <v>0.28894821345500099</v>
      </c>
      <c r="BC63" s="34">
        <v>62.728054593645801</v>
      </c>
      <c r="BD63" s="35">
        <v>0.47268763585645401</v>
      </c>
      <c r="BE63" s="34">
        <v>-3.9222831576802899</v>
      </c>
      <c r="BF63" s="35">
        <v>0.54552274358341601</v>
      </c>
      <c r="BG63" s="34">
        <v>73.733189768455802</v>
      </c>
      <c r="BH63" s="35">
        <v>0.21844989975751899</v>
      </c>
      <c r="BI63" s="34">
        <v>77.122170744302196</v>
      </c>
      <c r="BJ63" s="35">
        <v>0.25502909437757298</v>
      </c>
      <c r="BK63" s="34">
        <v>64.888292958544</v>
      </c>
      <c r="BL63" s="35">
        <v>0.43329199346831998</v>
      </c>
      <c r="BM63" s="34">
        <v>-12.2338777857582</v>
      </c>
      <c r="BN63" s="35">
        <v>0.49715508867182301</v>
      </c>
      <c r="BO63" s="34">
        <v>51.164054256785001</v>
      </c>
      <c r="BP63" s="35">
        <v>0.25909111748073999</v>
      </c>
      <c r="BQ63" s="34">
        <v>52.6816831958565</v>
      </c>
      <c r="BR63" s="35">
        <v>0.31467390730801298</v>
      </c>
      <c r="BS63" s="34">
        <v>46.889998302129598</v>
      </c>
      <c r="BT63" s="35">
        <v>0.48443986044870602</v>
      </c>
      <c r="BU63" s="34">
        <v>-5.7916848937268801</v>
      </c>
      <c r="BV63" s="35">
        <v>0.57200897403100104</v>
      </c>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182"/>
    </row>
    <row r="64" spans="1:110" ht="13" customHeight="1" x14ac:dyDescent="0.2">
      <c r="A64" s="114" t="s">
        <v>434</v>
      </c>
      <c r="B64" s="115">
        <v>2</v>
      </c>
      <c r="C64" s="38">
        <v>72.674114018266096</v>
      </c>
      <c r="D64" s="39">
        <v>0.337448796692979</v>
      </c>
      <c r="E64" s="38">
        <v>75.273067150593306</v>
      </c>
      <c r="F64" s="39">
        <v>0.390869557565029</v>
      </c>
      <c r="G64" s="38">
        <v>65.878781850055105</v>
      </c>
      <c r="H64" s="39">
        <v>0.69549937767096803</v>
      </c>
      <c r="I64" s="38">
        <v>-9.3942853005382005</v>
      </c>
      <c r="J64" s="39">
        <v>0.80124837727908904</v>
      </c>
      <c r="K64" s="38">
        <v>44.551289359921199</v>
      </c>
      <c r="L64" s="39">
        <v>0.38273186827761502</v>
      </c>
      <c r="M64" s="38">
        <v>45.2308016877939</v>
      </c>
      <c r="N64" s="39">
        <v>0.478410517739356</v>
      </c>
      <c r="O64" s="38">
        <v>42.978217831750499</v>
      </c>
      <c r="P64" s="39">
        <v>0.70431355040274901</v>
      </c>
      <c r="Q64" s="38">
        <v>-2.2525838560434002</v>
      </c>
      <c r="R64" s="39">
        <v>0.88980630448292297</v>
      </c>
      <c r="S64" s="38">
        <v>51.239564388091999</v>
      </c>
      <c r="T64" s="39">
        <v>0.37396241384321799</v>
      </c>
      <c r="U64" s="38">
        <v>53.005753145023</v>
      </c>
      <c r="V64" s="39">
        <v>0.43820254596173702</v>
      </c>
      <c r="W64" s="38">
        <v>46.9439252279927</v>
      </c>
      <c r="X64" s="39">
        <v>0.675334050988176</v>
      </c>
      <c r="Y64" s="38">
        <v>-6.0618279170303397</v>
      </c>
      <c r="Z64" s="39">
        <v>0.79020381125212302</v>
      </c>
      <c r="AA64" s="38">
        <v>35.643986148777898</v>
      </c>
      <c r="AB64" s="39">
        <v>0.35960336030155399</v>
      </c>
      <c r="AC64" s="38">
        <v>37.249309800822502</v>
      </c>
      <c r="AD64" s="39">
        <v>0.45881459906210997</v>
      </c>
      <c r="AE64" s="38">
        <v>31.9542275786281</v>
      </c>
      <c r="AF64" s="39">
        <v>0.60935994445891895</v>
      </c>
      <c r="AG64" s="38">
        <v>-5.2950822221944804</v>
      </c>
      <c r="AH64" s="39">
        <v>0.77715027327977304</v>
      </c>
      <c r="AI64" s="38">
        <v>58.030540792313801</v>
      </c>
      <c r="AJ64" s="39">
        <v>0.35094192904237598</v>
      </c>
      <c r="AK64" s="38">
        <v>59.392988764132603</v>
      </c>
      <c r="AL64" s="39">
        <v>0.41399864061756098</v>
      </c>
      <c r="AM64" s="38">
        <v>55.115229082413002</v>
      </c>
      <c r="AN64" s="39">
        <v>0.734628024551362</v>
      </c>
      <c r="AO64" s="38">
        <v>-4.27775968171958</v>
      </c>
      <c r="AP64" s="39">
        <v>0.854894077243471</v>
      </c>
      <c r="AQ64" s="38">
        <v>50.1092204605456</v>
      </c>
      <c r="AR64" s="39">
        <v>0.38045952895008101</v>
      </c>
      <c r="AS64" s="38">
        <v>52.439091915402201</v>
      </c>
      <c r="AT64" s="39">
        <v>0.45393157314385402</v>
      </c>
      <c r="AU64" s="38">
        <v>44.660029011482699</v>
      </c>
      <c r="AV64" s="39">
        <v>0.71217416478012296</v>
      </c>
      <c r="AW64" s="38">
        <v>-7.7790629039194998</v>
      </c>
      <c r="AX64" s="39">
        <v>0.853172040089616</v>
      </c>
      <c r="AY64" s="38">
        <v>65.804772061327597</v>
      </c>
      <c r="AZ64" s="39">
        <v>0.35284780665292298</v>
      </c>
      <c r="BA64" s="38">
        <v>67.118530992537799</v>
      </c>
      <c r="BB64" s="39">
        <v>0.41553977216919702</v>
      </c>
      <c r="BC64" s="38">
        <v>62.8907077724053</v>
      </c>
      <c r="BD64" s="39">
        <v>0.70456605586991194</v>
      </c>
      <c r="BE64" s="38">
        <v>-4.2278232201324801</v>
      </c>
      <c r="BF64" s="39">
        <v>0.81221399918957804</v>
      </c>
      <c r="BG64" s="38">
        <v>75.728145472499193</v>
      </c>
      <c r="BH64" s="39">
        <v>0.31665046400413999</v>
      </c>
      <c r="BI64" s="38">
        <v>79.617014188863607</v>
      </c>
      <c r="BJ64" s="39">
        <v>0.37777499810973098</v>
      </c>
      <c r="BK64" s="38">
        <v>66.097794831262803</v>
      </c>
      <c r="BL64" s="39">
        <v>0.658570104466768</v>
      </c>
      <c r="BM64" s="38">
        <v>-13.5192193576008</v>
      </c>
      <c r="BN64" s="39">
        <v>0.76396134393555903</v>
      </c>
      <c r="BO64" s="38">
        <v>49.427728087543002</v>
      </c>
      <c r="BP64" s="39">
        <v>0.40325077813135302</v>
      </c>
      <c r="BQ64" s="38">
        <v>50.658673741027002</v>
      </c>
      <c r="BR64" s="39">
        <v>0.48628435297410699</v>
      </c>
      <c r="BS64" s="38">
        <v>46.103648449170301</v>
      </c>
      <c r="BT64" s="39">
        <v>0.69745184380424596</v>
      </c>
      <c r="BU64" s="38">
        <v>-4.5550252918566896</v>
      </c>
      <c r="BV64" s="39">
        <v>0.84863669146708998</v>
      </c>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182"/>
    </row>
    <row r="65" spans="1:110" ht="13" customHeight="1" x14ac:dyDescent="0.2">
      <c r="A65" s="116" t="s">
        <v>435</v>
      </c>
      <c r="B65" s="117">
        <v>2</v>
      </c>
      <c r="C65" s="48">
        <v>76.457949524417003</v>
      </c>
      <c r="D65" s="49">
        <v>0.157784924260708</v>
      </c>
      <c r="E65" s="48">
        <v>78.943684641462696</v>
      </c>
      <c r="F65" s="49">
        <v>0.18459883367616201</v>
      </c>
      <c r="G65" s="48">
        <v>70.146896509330602</v>
      </c>
      <c r="H65" s="49">
        <v>0.321758006169861</v>
      </c>
      <c r="I65" s="48">
        <v>-8.7967881321320505</v>
      </c>
      <c r="J65" s="49">
        <v>0.36835488784658199</v>
      </c>
      <c r="K65" s="48">
        <v>54.450334237758398</v>
      </c>
      <c r="L65" s="49">
        <v>0.186345122605238</v>
      </c>
      <c r="M65" s="48">
        <v>56.276638480413403</v>
      </c>
      <c r="N65" s="49">
        <v>0.229557540773588</v>
      </c>
      <c r="O65" s="48">
        <v>50.182715319405503</v>
      </c>
      <c r="P65" s="49">
        <v>0.33281683353408198</v>
      </c>
      <c r="Q65" s="48">
        <v>-6.0939231610078703</v>
      </c>
      <c r="R65" s="49">
        <v>0.400315439222791</v>
      </c>
      <c r="S65" s="48">
        <v>56.3731836424205</v>
      </c>
      <c r="T65" s="49">
        <v>0.191490046873211</v>
      </c>
      <c r="U65" s="48">
        <v>58.623443024375902</v>
      </c>
      <c r="V65" s="49">
        <v>0.22393331346275899</v>
      </c>
      <c r="W65" s="48">
        <v>51.397817273757198</v>
      </c>
      <c r="X65" s="49">
        <v>0.36124272629599002</v>
      </c>
      <c r="Y65" s="48">
        <v>-7.2256257506187396</v>
      </c>
      <c r="Z65" s="49">
        <v>0.41507677361690398</v>
      </c>
      <c r="AA65" s="48">
        <v>42.119794770202397</v>
      </c>
      <c r="AB65" s="49">
        <v>0.18583852227880199</v>
      </c>
      <c r="AC65" s="48">
        <v>44.017027620436899</v>
      </c>
      <c r="AD65" s="49">
        <v>0.22365574015532</v>
      </c>
      <c r="AE65" s="48">
        <v>37.906405179035097</v>
      </c>
      <c r="AF65" s="49">
        <v>0.342670740751995</v>
      </c>
      <c r="AG65" s="48">
        <v>-6.11062244140179</v>
      </c>
      <c r="AH65" s="49">
        <v>0.40710875923765</v>
      </c>
      <c r="AI65" s="48">
        <v>65.407246177078207</v>
      </c>
      <c r="AJ65" s="49">
        <v>0.18012741261564799</v>
      </c>
      <c r="AK65" s="48">
        <v>66.591948425896206</v>
      </c>
      <c r="AL65" s="49">
        <v>0.20927115639879601</v>
      </c>
      <c r="AM65" s="48">
        <v>62.467991385872601</v>
      </c>
      <c r="AN65" s="49">
        <v>0.34137953302128798</v>
      </c>
      <c r="AO65" s="48">
        <v>-4.1239570400236696</v>
      </c>
      <c r="AP65" s="49">
        <v>0.39193555248040202</v>
      </c>
      <c r="AQ65" s="48">
        <v>48.753689334596501</v>
      </c>
      <c r="AR65" s="49">
        <v>0.19005496373441699</v>
      </c>
      <c r="AS65" s="48">
        <v>50.311306077918097</v>
      </c>
      <c r="AT65" s="49">
        <v>0.230200326871981</v>
      </c>
      <c r="AU65" s="48">
        <v>44.9441240134881</v>
      </c>
      <c r="AV65" s="49">
        <v>0.33231487841226198</v>
      </c>
      <c r="AW65" s="48">
        <v>-5.3671820644300299</v>
      </c>
      <c r="AX65" s="49">
        <v>0.39424921511802902</v>
      </c>
      <c r="AY65" s="48">
        <v>67.437758021705093</v>
      </c>
      <c r="AZ65" s="49">
        <v>0.17421795180962099</v>
      </c>
      <c r="BA65" s="48">
        <v>68.723002019689602</v>
      </c>
      <c r="BB65" s="49">
        <v>0.20797562559610899</v>
      </c>
      <c r="BC65" s="48">
        <v>64.327536059939703</v>
      </c>
      <c r="BD65" s="49">
        <v>0.33093776609700298</v>
      </c>
      <c r="BE65" s="48">
        <v>-4.3954659597498198</v>
      </c>
      <c r="BF65" s="49">
        <v>0.38485431682474303</v>
      </c>
      <c r="BG65" s="48">
        <v>72.990107054308893</v>
      </c>
      <c r="BH65" s="49">
        <v>0.16100346755874001</v>
      </c>
      <c r="BI65" s="48">
        <v>76.2818300997276</v>
      </c>
      <c r="BJ65" s="49">
        <v>0.18940281736364301</v>
      </c>
      <c r="BK65" s="48">
        <v>64.950675303273101</v>
      </c>
      <c r="BL65" s="49">
        <v>0.31218154980483598</v>
      </c>
      <c r="BM65" s="48">
        <v>-11.3311547964546</v>
      </c>
      <c r="BN65" s="49">
        <v>0.35955646342324998</v>
      </c>
      <c r="BO65" s="48">
        <v>52.419444466333701</v>
      </c>
      <c r="BP65" s="49">
        <v>0.19116552178867399</v>
      </c>
      <c r="BQ65" s="48">
        <v>54.096318933845197</v>
      </c>
      <c r="BR65" s="49">
        <v>0.231849662058453</v>
      </c>
      <c r="BS65" s="48">
        <v>48.464533382723999</v>
      </c>
      <c r="BT65" s="49">
        <v>0.349292632671107</v>
      </c>
      <c r="BU65" s="48">
        <v>-5.6317855511211796</v>
      </c>
      <c r="BV65" s="49">
        <v>0.41413131394698999</v>
      </c>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182"/>
    </row>
    <row r="66" spans="1:110" ht="13" customHeight="1" x14ac:dyDescent="0.2">
      <c r="A66" s="82" t="s">
        <v>391</v>
      </c>
      <c r="B66" s="110">
        <v>2</v>
      </c>
      <c r="C66" s="7">
        <v>78.423873822830402</v>
      </c>
      <c r="D66" s="10">
        <v>1.9839264536202501</v>
      </c>
      <c r="E66" s="7">
        <v>79.012174958187998</v>
      </c>
      <c r="F66" s="10">
        <v>2.8504961627560199</v>
      </c>
      <c r="G66" s="7">
        <v>77.701001487158607</v>
      </c>
      <c r="H66" s="10">
        <v>2.7856318433067799</v>
      </c>
      <c r="I66" s="7">
        <v>-1.31117347102948</v>
      </c>
      <c r="J66" s="10">
        <v>4.0518347049354997</v>
      </c>
      <c r="K66" s="7">
        <v>73.570384162515197</v>
      </c>
      <c r="L66" s="10">
        <v>1.7255102105629501</v>
      </c>
      <c r="M66" s="7">
        <v>77.919855241553606</v>
      </c>
      <c r="N66" s="10">
        <v>2.54986375980693</v>
      </c>
      <c r="O66" s="7">
        <v>67.9035162969369</v>
      </c>
      <c r="P66" s="10">
        <v>2.4742285590709501</v>
      </c>
      <c r="Q66" s="7">
        <v>-10.016338944616599</v>
      </c>
      <c r="R66" s="10">
        <v>3.8065145953894701</v>
      </c>
      <c r="S66" s="7">
        <v>65.9431670193147</v>
      </c>
      <c r="T66" s="10">
        <v>1.78429046816172</v>
      </c>
      <c r="U66" s="7">
        <v>65.907725678153099</v>
      </c>
      <c r="V66" s="10">
        <v>2.3384006275116098</v>
      </c>
      <c r="W66" s="7">
        <v>66.629500473302599</v>
      </c>
      <c r="X66" s="10">
        <v>3.35246522190472</v>
      </c>
      <c r="Y66" s="7">
        <v>0.72177479514942899</v>
      </c>
      <c r="Z66" s="10">
        <v>4.1541172799250301</v>
      </c>
      <c r="AA66" s="7">
        <v>44.659018877901197</v>
      </c>
      <c r="AB66" s="10">
        <v>2.0979127455093098</v>
      </c>
      <c r="AC66" s="7">
        <v>46.299171963110901</v>
      </c>
      <c r="AD66" s="10">
        <v>2.7110185406879901</v>
      </c>
      <c r="AE66" s="7">
        <v>42.280214166449497</v>
      </c>
      <c r="AF66" s="10">
        <v>3.38893833837807</v>
      </c>
      <c r="AG66" s="7">
        <v>-4.0189577966613603</v>
      </c>
      <c r="AH66" s="10">
        <v>4.2395594185086001</v>
      </c>
      <c r="AI66" s="7">
        <v>62.628860779218897</v>
      </c>
      <c r="AJ66" s="10">
        <v>1.7576561282475101</v>
      </c>
      <c r="AK66" s="7">
        <v>60.347688817041899</v>
      </c>
      <c r="AL66" s="10">
        <v>2.4183137019156802</v>
      </c>
      <c r="AM66" s="7">
        <v>66.547248265425196</v>
      </c>
      <c r="AN66" s="10">
        <v>3.8305891337911202</v>
      </c>
      <c r="AO66" s="7">
        <v>6.1995594483833703</v>
      </c>
      <c r="AP66" s="10">
        <v>5.0856513500771703</v>
      </c>
      <c r="AQ66" s="7">
        <v>40.1363291790937</v>
      </c>
      <c r="AR66" s="10">
        <v>2.0846871874097799</v>
      </c>
      <c r="AS66" s="7">
        <v>41.223737085337604</v>
      </c>
      <c r="AT66" s="10">
        <v>2.8131414609235201</v>
      </c>
      <c r="AU66" s="7">
        <v>38.152784046331597</v>
      </c>
      <c r="AV66" s="10">
        <v>4.01076419295363</v>
      </c>
      <c r="AW66" s="7">
        <v>-3.0709530390059401</v>
      </c>
      <c r="AX66" s="10">
        <v>5.25405417116073</v>
      </c>
      <c r="AY66" s="7">
        <v>62.602768299008403</v>
      </c>
      <c r="AZ66" s="10">
        <v>1.7791792084589499</v>
      </c>
      <c r="BA66" s="7">
        <v>62.0940117546793</v>
      </c>
      <c r="BB66" s="10">
        <v>2.4836949543306801</v>
      </c>
      <c r="BC66" s="7">
        <v>63.711128335021698</v>
      </c>
      <c r="BD66" s="10">
        <v>2.9229971319488199</v>
      </c>
      <c r="BE66" s="7">
        <v>1.6171165803424601</v>
      </c>
      <c r="BF66" s="10">
        <v>3.8428159761224201</v>
      </c>
      <c r="BG66" s="7">
        <v>75.518774028672695</v>
      </c>
      <c r="BH66" s="10">
        <v>1.51276185207548</v>
      </c>
      <c r="BI66" s="7">
        <v>78.250849773053503</v>
      </c>
      <c r="BJ66" s="10">
        <v>2.4269838346941701</v>
      </c>
      <c r="BK66" s="7">
        <v>71.406195538495496</v>
      </c>
      <c r="BL66" s="10">
        <v>2.9219840178075001</v>
      </c>
      <c r="BM66" s="7">
        <v>-6.8446542345580399</v>
      </c>
      <c r="BN66" s="10">
        <v>4.24842264406991</v>
      </c>
      <c r="BO66" s="7">
        <v>41.469919122416002</v>
      </c>
      <c r="BP66" s="10">
        <v>1.8088552628788701</v>
      </c>
      <c r="BQ66" s="7">
        <v>41.202450357675197</v>
      </c>
      <c r="BR66" s="10">
        <v>2.0798538403553599</v>
      </c>
      <c r="BS66" s="7">
        <v>42.073050582323198</v>
      </c>
      <c r="BT66" s="10">
        <v>3.5666554669569699</v>
      </c>
      <c r="BU66" s="7">
        <v>0.87060022464792997</v>
      </c>
      <c r="BV66" s="10">
        <v>4.1776329947447399</v>
      </c>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182"/>
    </row>
    <row r="67" spans="1:110" ht="13" customHeight="1" x14ac:dyDescent="0.2">
      <c r="A67" s="82" t="s">
        <v>392</v>
      </c>
      <c r="B67" s="110">
        <v>2</v>
      </c>
      <c r="C67" s="7">
        <v>69.523685516248094</v>
      </c>
      <c r="D67" s="10">
        <v>2.3619388352809199</v>
      </c>
      <c r="E67" s="7">
        <v>68.870884085782706</v>
      </c>
      <c r="F67" s="10">
        <v>2.3643493255920598</v>
      </c>
      <c r="G67" s="7">
        <v>70.236106349864698</v>
      </c>
      <c r="H67" s="10">
        <v>3.8280315329548702</v>
      </c>
      <c r="I67" s="7">
        <v>1.36522226408199</v>
      </c>
      <c r="J67" s="10">
        <v>4.01646750846992</v>
      </c>
      <c r="K67" s="7">
        <v>37.357624684845398</v>
      </c>
      <c r="L67" s="10">
        <v>2.3737462427878699</v>
      </c>
      <c r="M67" s="7">
        <v>35.874132707231297</v>
      </c>
      <c r="N67" s="10">
        <v>3.01412614170227</v>
      </c>
      <c r="O67" s="7">
        <v>39.386771091335298</v>
      </c>
      <c r="P67" s="10">
        <v>3.9589508009570702</v>
      </c>
      <c r="Q67" s="7">
        <v>3.5126383841039899</v>
      </c>
      <c r="R67" s="10">
        <v>5.14714289341374</v>
      </c>
      <c r="S67" s="7">
        <v>38.342644992088204</v>
      </c>
      <c r="T67" s="10">
        <v>2.0311956744405801</v>
      </c>
      <c r="U67" s="7">
        <v>41.257227081714802</v>
      </c>
      <c r="V67" s="10">
        <v>3.3325078303058202</v>
      </c>
      <c r="W67" s="7">
        <v>34.535760824314103</v>
      </c>
      <c r="X67" s="10">
        <v>1.70413019314903</v>
      </c>
      <c r="Y67" s="7">
        <v>-6.7214662574007296</v>
      </c>
      <c r="Z67" s="10">
        <v>3.8130972115231501</v>
      </c>
      <c r="AA67" s="7">
        <v>36.783050170425099</v>
      </c>
      <c r="AB67" s="10">
        <v>2.2030951132700198</v>
      </c>
      <c r="AC67" s="7">
        <v>37.070113384054601</v>
      </c>
      <c r="AD67" s="10">
        <v>3.1373877771480698</v>
      </c>
      <c r="AE67" s="7">
        <v>36.335883152287899</v>
      </c>
      <c r="AF67" s="10">
        <v>3.1527375284151802</v>
      </c>
      <c r="AG67" s="7">
        <v>-0.73423023176667401</v>
      </c>
      <c r="AH67" s="10">
        <v>4.5297248815882103</v>
      </c>
      <c r="AI67" s="7">
        <v>45.255758153200802</v>
      </c>
      <c r="AJ67" s="10">
        <v>2.21140116182025</v>
      </c>
      <c r="AK67" s="7">
        <v>44.2851378010132</v>
      </c>
      <c r="AL67" s="10">
        <v>3.2806844451486801</v>
      </c>
      <c r="AM67" s="7">
        <v>46.454046548050101</v>
      </c>
      <c r="AN67" s="10">
        <v>3.1662894594711899</v>
      </c>
      <c r="AO67" s="7">
        <v>2.1689087470369</v>
      </c>
      <c r="AP67" s="10">
        <v>4.7816264756310698</v>
      </c>
      <c r="AQ67" s="7">
        <v>27.660422438880101</v>
      </c>
      <c r="AR67" s="10">
        <v>2.1651723293057898</v>
      </c>
      <c r="AS67" s="7">
        <v>29.698340679148899</v>
      </c>
      <c r="AT67" s="10">
        <v>2.9502108037462</v>
      </c>
      <c r="AU67" s="7">
        <v>24.922332454250999</v>
      </c>
      <c r="AV67" s="10">
        <v>3.0542353277953902</v>
      </c>
      <c r="AW67" s="7">
        <v>-4.7760082248979296</v>
      </c>
      <c r="AX67" s="10">
        <v>4.0599134454162797</v>
      </c>
      <c r="AY67" s="7">
        <v>63.958500916533403</v>
      </c>
      <c r="AZ67" s="10">
        <v>2.1499127200269301</v>
      </c>
      <c r="BA67" s="7">
        <v>63.6735386583196</v>
      </c>
      <c r="BB67" s="10">
        <v>2.9305389909832198</v>
      </c>
      <c r="BC67" s="7">
        <v>64.176462192020097</v>
      </c>
      <c r="BD67" s="10">
        <v>3.28263415203799</v>
      </c>
      <c r="BE67" s="7">
        <v>0.50292353370051801</v>
      </c>
      <c r="BF67" s="10">
        <v>4.4636661501033803</v>
      </c>
      <c r="BG67" s="7">
        <v>71.382232848296496</v>
      </c>
      <c r="BH67" s="10">
        <v>2.0055883703825499</v>
      </c>
      <c r="BI67" s="7">
        <v>79.9416362115618</v>
      </c>
      <c r="BJ67" s="10">
        <v>2.22760044717405</v>
      </c>
      <c r="BK67" s="7">
        <v>60.469537587825897</v>
      </c>
      <c r="BL67" s="10">
        <v>3.2929795114650799</v>
      </c>
      <c r="BM67" s="7">
        <v>-19.472098623735899</v>
      </c>
      <c r="BN67" s="10">
        <v>3.6627741780464702</v>
      </c>
      <c r="BO67" s="7">
        <v>43.812420891547703</v>
      </c>
      <c r="BP67" s="10">
        <v>2.60600592995837</v>
      </c>
      <c r="BQ67" s="7">
        <v>44.126700074843797</v>
      </c>
      <c r="BR67" s="10">
        <v>3.8927442598867299</v>
      </c>
      <c r="BS67" s="7">
        <v>43.554749937163699</v>
      </c>
      <c r="BT67" s="10">
        <v>3.02571836291941</v>
      </c>
      <c r="BU67" s="7">
        <v>-0.57195013768010505</v>
      </c>
      <c r="BV67" s="10">
        <v>4.8230220778642998</v>
      </c>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182"/>
    </row>
    <row r="68" spans="1:110" ht="13" customHeight="1" x14ac:dyDescent="0.2">
      <c r="A68" s="82" t="s">
        <v>393</v>
      </c>
      <c r="B68" s="110">
        <v>2</v>
      </c>
      <c r="C68" s="7">
        <v>66.590987555267802</v>
      </c>
      <c r="D68" s="10">
        <v>2.0254017953775798</v>
      </c>
      <c r="E68" s="7">
        <v>69.514893163811394</v>
      </c>
      <c r="F68" s="10">
        <v>2.6653092944896501</v>
      </c>
      <c r="G68" s="7">
        <v>60.218849671450201</v>
      </c>
      <c r="H68" s="10">
        <v>3.8687891754534101</v>
      </c>
      <c r="I68" s="7">
        <v>-9.2960434923612603</v>
      </c>
      <c r="J68" s="10">
        <v>4.9806375853255096</v>
      </c>
      <c r="K68" s="7">
        <v>59.663683784538897</v>
      </c>
      <c r="L68" s="10">
        <v>2.4931024995134301</v>
      </c>
      <c r="M68" s="7">
        <v>60.690007510916601</v>
      </c>
      <c r="N68" s="10">
        <v>3.14169466161818</v>
      </c>
      <c r="O68" s="7">
        <v>57.142186323615597</v>
      </c>
      <c r="P68" s="10">
        <v>4.1175213126195702</v>
      </c>
      <c r="Q68" s="7">
        <v>-3.5478211873009502</v>
      </c>
      <c r="R68" s="10">
        <v>5.1692724436903799</v>
      </c>
      <c r="S68" s="7">
        <v>56.700136125787601</v>
      </c>
      <c r="T68" s="10">
        <v>2.2170763219019798</v>
      </c>
      <c r="U68" s="7">
        <v>58.050582210097403</v>
      </c>
      <c r="V68" s="10">
        <v>2.7119975766399902</v>
      </c>
      <c r="W68" s="7">
        <v>53.862649654534401</v>
      </c>
      <c r="X68" s="10">
        <v>4.1405910676803002</v>
      </c>
      <c r="Y68" s="7">
        <v>-4.1879325555630702</v>
      </c>
      <c r="Z68" s="10">
        <v>5.1200595091914396</v>
      </c>
      <c r="AA68" s="7">
        <v>40.844747234763702</v>
      </c>
      <c r="AB68" s="10">
        <v>2.5367559426823001</v>
      </c>
      <c r="AC68" s="7">
        <v>42.672184221158098</v>
      </c>
      <c r="AD68" s="10">
        <v>2.8301827444106502</v>
      </c>
      <c r="AE68" s="7">
        <v>37.1729280074317</v>
      </c>
      <c r="AF68" s="10">
        <v>3.7345643159522401</v>
      </c>
      <c r="AG68" s="7">
        <v>-5.4992562137264098</v>
      </c>
      <c r="AH68" s="10">
        <v>4.0370419312271304</v>
      </c>
      <c r="AI68" s="7">
        <v>62.331035988826201</v>
      </c>
      <c r="AJ68" s="10">
        <v>2.4087358393935001</v>
      </c>
      <c r="AK68" s="7">
        <v>61.569580550557703</v>
      </c>
      <c r="AL68" s="10">
        <v>2.8723827031952198</v>
      </c>
      <c r="AM68" s="7">
        <v>63.497326702391298</v>
      </c>
      <c r="AN68" s="10">
        <v>3.40000224505807</v>
      </c>
      <c r="AO68" s="7">
        <v>1.9277461518335299</v>
      </c>
      <c r="AP68" s="10">
        <v>3.9476456185629401</v>
      </c>
      <c r="AQ68" s="7">
        <v>45.523821966372097</v>
      </c>
      <c r="AR68" s="10">
        <v>2.3116119636738399</v>
      </c>
      <c r="AS68" s="7">
        <v>48.938577189490204</v>
      </c>
      <c r="AT68" s="10">
        <v>2.4109915284438799</v>
      </c>
      <c r="AU68" s="7">
        <v>38.000960199278602</v>
      </c>
      <c r="AV68" s="10">
        <v>4.0197783890727097</v>
      </c>
      <c r="AW68" s="7">
        <v>-10.9376169902116</v>
      </c>
      <c r="AX68" s="10">
        <v>4.3048111867070702</v>
      </c>
      <c r="AY68" s="7">
        <v>67.040483573712706</v>
      </c>
      <c r="AZ68" s="10">
        <v>1.87029260070838</v>
      </c>
      <c r="BA68" s="7">
        <v>70.227060805500201</v>
      </c>
      <c r="BB68" s="10">
        <v>2.2789299918045298</v>
      </c>
      <c r="BC68" s="7">
        <v>60.179532206623897</v>
      </c>
      <c r="BD68" s="10">
        <v>3.9878038723056402</v>
      </c>
      <c r="BE68" s="7">
        <v>-10.0475285988762</v>
      </c>
      <c r="BF68" s="10">
        <v>5.0427585258240599</v>
      </c>
      <c r="BG68" s="7">
        <v>68.1084524449317</v>
      </c>
      <c r="BH68" s="10">
        <v>1.8697286078749999</v>
      </c>
      <c r="BI68" s="7">
        <v>73.586529493787395</v>
      </c>
      <c r="BJ68" s="10">
        <v>2.1855572452787202</v>
      </c>
      <c r="BK68" s="7">
        <v>57.624908749016399</v>
      </c>
      <c r="BL68" s="10">
        <v>3.3002110762591199</v>
      </c>
      <c r="BM68" s="7">
        <v>-15.961620744771</v>
      </c>
      <c r="BN68" s="10">
        <v>4.1177725121720297</v>
      </c>
      <c r="BO68" s="7">
        <v>32.999036513534698</v>
      </c>
      <c r="BP68" s="10">
        <v>1.9935989029138099</v>
      </c>
      <c r="BQ68" s="7">
        <v>30.387253006584199</v>
      </c>
      <c r="BR68" s="10">
        <v>2.2393122417123998</v>
      </c>
      <c r="BS68" s="7">
        <v>38.001082732291998</v>
      </c>
      <c r="BT68" s="10">
        <v>3.8574743375340801</v>
      </c>
      <c r="BU68" s="7">
        <v>7.61382972570778</v>
      </c>
      <c r="BV68" s="10">
        <v>4.4514046806306702</v>
      </c>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182"/>
    </row>
    <row r="69" spans="1:110" ht="13" customHeight="1" x14ac:dyDescent="0.2">
      <c r="A69" s="4" t="s">
        <v>394</v>
      </c>
      <c r="B69" s="118">
        <v>2</v>
      </c>
      <c r="C69" s="169">
        <v>65.256823785453705</v>
      </c>
      <c r="D69" s="170">
        <v>2.24843634024429</v>
      </c>
      <c r="E69" s="169">
        <v>66.991635041734199</v>
      </c>
      <c r="F69" s="170">
        <v>2.5901491821736302</v>
      </c>
      <c r="G69" s="169">
        <v>62.055582981786998</v>
      </c>
      <c r="H69" s="170">
        <v>3.3339222248064999</v>
      </c>
      <c r="I69" s="169">
        <v>-4.9360520599471398</v>
      </c>
      <c r="J69" s="170">
        <v>3.7784118052618099</v>
      </c>
      <c r="K69" s="169">
        <v>49.915696136416798</v>
      </c>
      <c r="L69" s="170">
        <v>2.2533799128827301</v>
      </c>
      <c r="M69" s="169">
        <v>51.355698781334603</v>
      </c>
      <c r="N69" s="170">
        <v>2.3346431309583502</v>
      </c>
      <c r="O69" s="169">
        <v>47.2748679686485</v>
      </c>
      <c r="P69" s="170">
        <v>3.93433816723631</v>
      </c>
      <c r="Q69" s="169">
        <v>-4.0808308126861004</v>
      </c>
      <c r="R69" s="170">
        <v>4.2444167483466098</v>
      </c>
      <c r="S69" s="169">
        <v>43.834254356826897</v>
      </c>
      <c r="T69" s="170">
        <v>2.1913637870314799</v>
      </c>
      <c r="U69" s="169">
        <v>43.407394568889103</v>
      </c>
      <c r="V69" s="170">
        <v>2.82200657732067</v>
      </c>
      <c r="W69" s="169">
        <v>44.132670729118303</v>
      </c>
      <c r="X69" s="170">
        <v>3.2742742900352702</v>
      </c>
      <c r="Y69" s="169">
        <v>0.72527616022922803</v>
      </c>
      <c r="Z69" s="170">
        <v>4.2354758999984803</v>
      </c>
      <c r="AA69" s="169">
        <v>32.1961759133928</v>
      </c>
      <c r="AB69" s="170">
        <v>1.8685590577756801</v>
      </c>
      <c r="AC69" s="169">
        <v>31.5072381602095</v>
      </c>
      <c r="AD69" s="170">
        <v>2.7349946672697798</v>
      </c>
      <c r="AE69" s="169">
        <v>33.3553637904187</v>
      </c>
      <c r="AF69" s="170">
        <v>2.3979450754472298</v>
      </c>
      <c r="AG69" s="169">
        <v>1.84812563020915</v>
      </c>
      <c r="AH69" s="170">
        <v>3.7066143275230998</v>
      </c>
      <c r="AI69" s="169">
        <v>48.979123291851302</v>
      </c>
      <c r="AJ69" s="170">
        <v>2.3087600375020498</v>
      </c>
      <c r="AK69" s="169">
        <v>53.638597115977397</v>
      </c>
      <c r="AL69" s="170">
        <v>2.9811052466983199</v>
      </c>
      <c r="AM69" s="169">
        <v>41.061466742349403</v>
      </c>
      <c r="AN69" s="170">
        <v>3.7350974383494502</v>
      </c>
      <c r="AO69" s="169">
        <v>-12.577130373628</v>
      </c>
      <c r="AP69" s="170">
        <v>4.9494854566258697</v>
      </c>
      <c r="AQ69" s="169">
        <v>34.7589358799422</v>
      </c>
      <c r="AR69" s="170">
        <v>2.2029692136793599</v>
      </c>
      <c r="AS69" s="169">
        <v>40.252081296433602</v>
      </c>
      <c r="AT69" s="170">
        <v>2.7228157377459201</v>
      </c>
      <c r="AU69" s="169">
        <v>25.804765165338601</v>
      </c>
      <c r="AV69" s="170">
        <v>3.3166717848383498</v>
      </c>
      <c r="AW69" s="169">
        <v>-14.447316131094899</v>
      </c>
      <c r="AX69" s="170">
        <v>4.1527022745319497</v>
      </c>
      <c r="AY69" s="169">
        <v>47.538117908008203</v>
      </c>
      <c r="AZ69" s="170">
        <v>2.5204166838446702</v>
      </c>
      <c r="BA69" s="169">
        <v>53.6532190012787</v>
      </c>
      <c r="BB69" s="170">
        <v>2.9798588884781201</v>
      </c>
      <c r="BC69" s="169">
        <v>37.4360361936617</v>
      </c>
      <c r="BD69" s="170">
        <v>3.0159940301076502</v>
      </c>
      <c r="BE69" s="169">
        <v>-16.2171828076171</v>
      </c>
      <c r="BF69" s="170">
        <v>3.4784501774806</v>
      </c>
      <c r="BG69" s="169">
        <v>69.431094222729101</v>
      </c>
      <c r="BH69" s="170">
        <v>1.9162399863689601</v>
      </c>
      <c r="BI69" s="169">
        <v>74.155144989010196</v>
      </c>
      <c r="BJ69" s="170">
        <v>2.1921691292396299</v>
      </c>
      <c r="BK69" s="169">
        <v>61.492646506392802</v>
      </c>
      <c r="BL69" s="170">
        <v>3.7287291352427099</v>
      </c>
      <c r="BM69" s="169">
        <v>-12.6624984826174</v>
      </c>
      <c r="BN69" s="170">
        <v>4.5284608091967602</v>
      </c>
      <c r="BO69" s="169">
        <v>31.374275858979399</v>
      </c>
      <c r="BP69" s="170">
        <v>2.1423720093982701</v>
      </c>
      <c r="BQ69" s="169">
        <v>30.9930605943897</v>
      </c>
      <c r="BR69" s="170">
        <v>2.29697422262065</v>
      </c>
      <c r="BS69" s="169">
        <v>32.024038727301303</v>
      </c>
      <c r="BT69" s="170">
        <v>3.4449038562531298</v>
      </c>
      <c r="BU69" s="169">
        <v>1.0309781329115899</v>
      </c>
      <c r="BV69" s="170">
        <v>3.6428241953235099</v>
      </c>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83"/>
    </row>
    <row r="70" spans="1:110" ht="13" customHeight="1" x14ac:dyDescent="0.2">
      <c r="A70" s="82"/>
      <c r="B70" s="119"/>
      <c r="C70" s="7" t="s">
        <v>910</v>
      </c>
      <c r="D70" s="10" t="s">
        <v>911</v>
      </c>
      <c r="E70" s="7" t="s">
        <v>912</v>
      </c>
      <c r="F70" s="10" t="s">
        <v>913</v>
      </c>
      <c r="G70" s="7" t="s">
        <v>914</v>
      </c>
      <c r="H70" s="10" t="s">
        <v>915</v>
      </c>
      <c r="I70" s="7" t="s">
        <v>916</v>
      </c>
      <c r="J70" s="10" t="s">
        <v>917</v>
      </c>
      <c r="K70" s="7" t="s">
        <v>918</v>
      </c>
      <c r="L70" s="10" t="s">
        <v>919</v>
      </c>
      <c r="M70" s="7" t="s">
        <v>920</v>
      </c>
      <c r="N70" s="10" t="s">
        <v>921</v>
      </c>
      <c r="O70" s="7" t="s">
        <v>922</v>
      </c>
      <c r="P70" s="10" t="s">
        <v>923</v>
      </c>
      <c r="Q70" s="7" t="s">
        <v>924</v>
      </c>
      <c r="R70" s="10" t="s">
        <v>925</v>
      </c>
      <c r="S70" s="7" t="s">
        <v>926</v>
      </c>
      <c r="T70" s="10" t="s">
        <v>927</v>
      </c>
      <c r="U70" s="7" t="s">
        <v>928</v>
      </c>
      <c r="V70" s="10" t="s">
        <v>929</v>
      </c>
      <c r="W70" s="7" t="s">
        <v>930</v>
      </c>
      <c r="X70" s="10" t="s">
        <v>931</v>
      </c>
      <c r="Y70" s="7" t="s">
        <v>932</v>
      </c>
      <c r="Z70" s="10" t="s">
        <v>933</v>
      </c>
      <c r="AA70" s="7" t="s">
        <v>934</v>
      </c>
      <c r="AB70" s="10" t="s">
        <v>935</v>
      </c>
      <c r="AC70" s="7" t="s">
        <v>936</v>
      </c>
      <c r="AD70" s="10" t="s">
        <v>937</v>
      </c>
      <c r="AE70" s="7" t="s">
        <v>938</v>
      </c>
      <c r="AF70" s="10" t="s">
        <v>939</v>
      </c>
      <c r="AG70" s="7" t="s">
        <v>940</v>
      </c>
      <c r="AH70" s="10" t="s">
        <v>941</v>
      </c>
      <c r="AI70" s="7" t="s">
        <v>942</v>
      </c>
      <c r="AJ70" s="10" t="s">
        <v>943</v>
      </c>
      <c r="AK70" s="7" t="s">
        <v>944</v>
      </c>
      <c r="AL70" s="10" t="s">
        <v>945</v>
      </c>
      <c r="AM70" s="7" t="s">
        <v>946</v>
      </c>
      <c r="AN70" s="10" t="s">
        <v>947</v>
      </c>
      <c r="AO70" s="7" t="s">
        <v>948</v>
      </c>
      <c r="AP70" s="10" t="s">
        <v>949</v>
      </c>
      <c r="AQ70" s="7" t="s">
        <v>950</v>
      </c>
      <c r="AR70" s="10" t="s">
        <v>951</v>
      </c>
      <c r="AS70" s="7" t="s">
        <v>952</v>
      </c>
      <c r="AT70" s="10" t="s">
        <v>953</v>
      </c>
      <c r="AU70" s="7" t="s">
        <v>954</v>
      </c>
      <c r="AV70" s="10" t="s">
        <v>955</v>
      </c>
      <c r="AW70" s="7" t="s">
        <v>956</v>
      </c>
      <c r="AX70" s="10" t="s">
        <v>957</v>
      </c>
      <c r="AY70" s="7" t="s">
        <v>958</v>
      </c>
      <c r="AZ70" s="10" t="s">
        <v>959</v>
      </c>
      <c r="BA70" s="7" t="s">
        <v>960</v>
      </c>
      <c r="BB70" s="10" t="s">
        <v>961</v>
      </c>
      <c r="BC70" s="7" t="s">
        <v>962</v>
      </c>
      <c r="BD70" s="10" t="s">
        <v>963</v>
      </c>
      <c r="BE70" s="7" t="s">
        <v>964</v>
      </c>
      <c r="BF70" s="10" t="s">
        <v>965</v>
      </c>
      <c r="BG70" s="7" t="s">
        <v>966</v>
      </c>
      <c r="BH70" s="10" t="s">
        <v>967</v>
      </c>
      <c r="BI70" s="7" t="s">
        <v>968</v>
      </c>
      <c r="BJ70" s="10" t="s">
        <v>969</v>
      </c>
      <c r="BK70" s="7" t="s">
        <v>970</v>
      </c>
      <c r="BL70" s="10" t="s">
        <v>971</v>
      </c>
      <c r="BM70" s="7" t="s">
        <v>972</v>
      </c>
      <c r="BN70" s="10" t="s">
        <v>973</v>
      </c>
      <c r="BO70" s="7" t="s">
        <v>974</v>
      </c>
      <c r="BP70" s="10" t="s">
        <v>975</v>
      </c>
      <c r="BQ70" s="7" t="s">
        <v>976</v>
      </c>
      <c r="BR70" s="10" t="s">
        <v>977</v>
      </c>
      <c r="BS70" s="7" t="s">
        <v>978</v>
      </c>
      <c r="BT70" s="10" t="s">
        <v>979</v>
      </c>
      <c r="BU70" s="7" t="s">
        <v>980</v>
      </c>
      <c r="BV70" s="10" t="s">
        <v>981</v>
      </c>
      <c r="BW70" s="7" t="s">
        <v>982</v>
      </c>
      <c r="BX70" s="10" t="s">
        <v>983</v>
      </c>
      <c r="BY70" s="7" t="s">
        <v>984</v>
      </c>
      <c r="BZ70" s="10" t="s">
        <v>985</v>
      </c>
      <c r="CA70" s="7" t="s">
        <v>986</v>
      </c>
      <c r="CB70" s="10" t="s">
        <v>987</v>
      </c>
      <c r="CC70" s="7" t="s">
        <v>988</v>
      </c>
      <c r="CD70" s="10" t="s">
        <v>989</v>
      </c>
      <c r="CE70" s="7" t="s">
        <v>990</v>
      </c>
      <c r="CF70" s="10" t="s">
        <v>991</v>
      </c>
      <c r="CG70" s="7" t="s">
        <v>992</v>
      </c>
      <c r="CH70" s="10" t="s">
        <v>993</v>
      </c>
      <c r="CI70" s="7" t="s">
        <v>994</v>
      </c>
      <c r="CJ70" s="10" t="s">
        <v>995</v>
      </c>
      <c r="CK70" s="7" t="s">
        <v>996</v>
      </c>
      <c r="CL70" s="10" t="s">
        <v>997</v>
      </c>
      <c r="CM70" s="7" t="s">
        <v>998</v>
      </c>
      <c r="CN70" s="10" t="s">
        <v>999</v>
      </c>
      <c r="CO70" s="65" t="s">
        <v>1000</v>
      </c>
      <c r="CP70" s="65" t="s">
        <v>1001</v>
      </c>
      <c r="CQ70" s="65" t="s">
        <v>1002</v>
      </c>
      <c r="CR70" s="65" t="s">
        <v>1003</v>
      </c>
      <c r="CS70" s="65" t="s">
        <v>1004</v>
      </c>
      <c r="CT70" s="65" t="s">
        <v>1005</v>
      </c>
      <c r="CU70" s="65" t="s">
        <v>1006</v>
      </c>
      <c r="CV70" s="65" t="s">
        <v>1007</v>
      </c>
      <c r="CW70" s="65" t="s">
        <v>1008</v>
      </c>
      <c r="CX70" s="65" t="s">
        <v>1009</v>
      </c>
      <c r="CY70" s="65" t="s">
        <v>1010</v>
      </c>
      <c r="CZ70" s="65" t="s">
        <v>1011</v>
      </c>
      <c r="DA70" s="65" t="s">
        <v>1012</v>
      </c>
      <c r="DB70" s="65" t="s">
        <v>1013</v>
      </c>
      <c r="DC70" s="65" t="s">
        <v>1014</v>
      </c>
      <c r="DD70" s="65" t="s">
        <v>1015</v>
      </c>
      <c r="DE70" s="65" t="s">
        <v>1016</v>
      </c>
      <c r="DF70" s="182" t="s">
        <v>1017</v>
      </c>
    </row>
    <row r="71" spans="1:110" ht="13" customHeight="1" x14ac:dyDescent="0.2">
      <c r="A71" s="82" t="s">
        <v>350</v>
      </c>
      <c r="B71" s="119">
        <v>1</v>
      </c>
      <c r="C71" s="7">
        <v>70.417045817284006</v>
      </c>
      <c r="D71" s="10">
        <v>1.1639131660572699</v>
      </c>
      <c r="E71" s="7">
        <v>72.643136700229604</v>
      </c>
      <c r="F71" s="10">
        <v>1.2836212136564999</v>
      </c>
      <c r="G71" s="7">
        <v>57.551605140963403</v>
      </c>
      <c r="H71" s="10">
        <v>3.4506966528274901</v>
      </c>
      <c r="I71" s="7">
        <v>-15.091531559266199</v>
      </c>
      <c r="J71" s="10">
        <v>3.7970550615248699</v>
      </c>
      <c r="K71" s="7">
        <v>66.199390751531197</v>
      </c>
      <c r="L71" s="10">
        <v>1.3155884732271601</v>
      </c>
      <c r="M71" s="7">
        <v>66.722390881084607</v>
      </c>
      <c r="N71" s="10">
        <v>1.36176091594767</v>
      </c>
      <c r="O71" s="7">
        <v>62.566384503951397</v>
      </c>
      <c r="P71" s="10">
        <v>3.6670668863284201</v>
      </c>
      <c r="Q71" s="7">
        <v>-4.1560063771331404</v>
      </c>
      <c r="R71" s="10">
        <v>3.7999615716119299</v>
      </c>
      <c r="S71" s="7">
        <v>63.951698671694302</v>
      </c>
      <c r="T71" s="10">
        <v>1.3491181574526701</v>
      </c>
      <c r="U71" s="7">
        <v>65.109923451777902</v>
      </c>
      <c r="V71" s="10">
        <v>1.44200658831077</v>
      </c>
      <c r="W71" s="7">
        <v>56.222342449414498</v>
      </c>
      <c r="X71" s="10">
        <v>3.3688973619098301</v>
      </c>
      <c r="Y71" s="7">
        <v>-8.8875810023633708</v>
      </c>
      <c r="Z71" s="10">
        <v>3.6526982822469098</v>
      </c>
      <c r="AA71" s="7">
        <v>55.211149359187402</v>
      </c>
      <c r="AB71" s="10">
        <v>1.31283316296564</v>
      </c>
      <c r="AC71" s="7">
        <v>56.390326253290901</v>
      </c>
      <c r="AD71" s="10">
        <v>1.4446564975248799</v>
      </c>
      <c r="AE71" s="7">
        <v>48.055041913603297</v>
      </c>
      <c r="AF71" s="10">
        <v>3.3383075406439802</v>
      </c>
      <c r="AG71" s="7">
        <v>-8.3352843396876199</v>
      </c>
      <c r="AH71" s="10">
        <v>3.6791336430180901</v>
      </c>
      <c r="AI71" s="7">
        <v>66.106386118520305</v>
      </c>
      <c r="AJ71" s="10">
        <v>1.4171890270104699</v>
      </c>
      <c r="AK71" s="7">
        <v>66.578726156818206</v>
      </c>
      <c r="AL71" s="10">
        <v>1.6180512301761301</v>
      </c>
      <c r="AM71" s="7">
        <v>64.161402615910205</v>
      </c>
      <c r="AN71" s="10">
        <v>3.2368620568526998</v>
      </c>
      <c r="AO71" s="7">
        <v>-2.4173235409079998</v>
      </c>
      <c r="AP71" s="10">
        <v>3.73107796985926</v>
      </c>
      <c r="AQ71" s="7">
        <v>48.385055162982297</v>
      </c>
      <c r="AR71" s="10">
        <v>1.63940380051746</v>
      </c>
      <c r="AS71" s="7">
        <v>49.0258858937325</v>
      </c>
      <c r="AT71" s="10">
        <v>1.70987007107153</v>
      </c>
      <c r="AU71" s="7">
        <v>45.047490534505897</v>
      </c>
      <c r="AV71" s="10">
        <v>3.8161937602682299</v>
      </c>
      <c r="AW71" s="7">
        <v>-3.9783953592265999</v>
      </c>
      <c r="AX71" s="10">
        <v>3.9041484671926101</v>
      </c>
      <c r="AY71" s="7">
        <v>64.512010804471601</v>
      </c>
      <c r="AZ71" s="10">
        <v>1.3538899968839799</v>
      </c>
      <c r="BA71" s="7">
        <v>65.281453133099404</v>
      </c>
      <c r="BB71" s="10">
        <v>1.3937909187427</v>
      </c>
      <c r="BC71" s="7">
        <v>61.1411353471998</v>
      </c>
      <c r="BD71" s="10">
        <v>3.8892025423920802</v>
      </c>
      <c r="BE71" s="7">
        <v>-4.1403177858996498</v>
      </c>
      <c r="BF71" s="10">
        <v>3.9793389673819402</v>
      </c>
      <c r="BG71" s="7">
        <v>77.093917517141804</v>
      </c>
      <c r="BH71" s="10">
        <v>1.23714866599045</v>
      </c>
      <c r="BI71" s="7">
        <v>80.471402910880897</v>
      </c>
      <c r="BJ71" s="10">
        <v>1.1999476964595499</v>
      </c>
      <c r="BK71" s="7">
        <v>57.788754799201797</v>
      </c>
      <c r="BL71" s="10">
        <v>3.96055692376614</v>
      </c>
      <c r="BM71" s="7">
        <v>-22.6826481116791</v>
      </c>
      <c r="BN71" s="10">
        <v>4.0939826976550204</v>
      </c>
      <c r="BO71" s="7">
        <v>35.118478421604003</v>
      </c>
      <c r="BP71" s="10">
        <v>1.4642108296404399</v>
      </c>
      <c r="BQ71" s="7">
        <v>36.070321781394398</v>
      </c>
      <c r="BR71" s="10">
        <v>1.59446106908786</v>
      </c>
      <c r="BS71" s="7">
        <v>30.161346744285499</v>
      </c>
      <c r="BT71" s="10">
        <v>3.0847249176872702</v>
      </c>
      <c r="BU71" s="7">
        <v>-5.9089750371088101</v>
      </c>
      <c r="BV71" s="10">
        <v>3.3419406578806199</v>
      </c>
      <c r="BW71" s="7">
        <v>-2.3405062558223202</v>
      </c>
      <c r="BX71" s="10">
        <v>1.7253091679642201</v>
      </c>
      <c r="BY71" s="7">
        <v>0.10832895556913499</v>
      </c>
      <c r="BZ71" s="10">
        <v>1.7317863211523601</v>
      </c>
      <c r="CA71" s="7">
        <v>4.9431473262016103</v>
      </c>
      <c r="CB71" s="10">
        <v>1.8993378721051399</v>
      </c>
      <c r="CC71" s="7">
        <v>5.9827372268235903</v>
      </c>
      <c r="CD71" s="10">
        <v>1.9367894781447501</v>
      </c>
      <c r="CE71" s="7">
        <v>5.9888496981634498</v>
      </c>
      <c r="CF71" s="10">
        <v>2.0797113131035698</v>
      </c>
      <c r="CG71" s="7">
        <v>6.5016337648343701</v>
      </c>
      <c r="CH71" s="10">
        <v>2.2302134908464502</v>
      </c>
      <c r="CI71" s="7">
        <v>1.2639283279189899</v>
      </c>
      <c r="CJ71" s="10">
        <v>1.91469986254247</v>
      </c>
      <c r="CK71" s="7">
        <v>12.722806879488401</v>
      </c>
      <c r="CL71" s="10">
        <v>1.7444916533219099</v>
      </c>
      <c r="CM71" s="7">
        <v>0.50193901948894404</v>
      </c>
      <c r="CN71" s="10">
        <v>1.90290888041315</v>
      </c>
      <c r="CO71" s="65"/>
      <c r="CP71" s="65"/>
      <c r="CQ71" s="65"/>
      <c r="CR71" s="65"/>
      <c r="CS71" s="65"/>
      <c r="CT71" s="65"/>
      <c r="CU71" s="65"/>
      <c r="CV71" s="65"/>
      <c r="CW71" s="65"/>
      <c r="CX71" s="65"/>
      <c r="CY71" s="65"/>
      <c r="CZ71" s="65"/>
      <c r="DA71" s="65"/>
      <c r="DB71" s="65"/>
      <c r="DC71" s="65"/>
      <c r="DD71" s="65"/>
      <c r="DE71" s="65"/>
      <c r="DF71" s="182"/>
    </row>
    <row r="72" spans="1:110" ht="13" customHeight="1" x14ac:dyDescent="0.2">
      <c r="A72" s="82" t="s">
        <v>352</v>
      </c>
      <c r="B72" s="119">
        <v>1</v>
      </c>
      <c r="C72" s="7">
        <v>87.464939600702607</v>
      </c>
      <c r="D72" s="10">
        <v>0.80352091046528795</v>
      </c>
      <c r="E72" s="7">
        <v>88.150388995110305</v>
      </c>
      <c r="F72" s="10">
        <v>0.83315808821264303</v>
      </c>
      <c r="G72" s="7">
        <v>83.322911972681595</v>
      </c>
      <c r="H72" s="10">
        <v>2.02609581767789</v>
      </c>
      <c r="I72" s="7">
        <v>-4.8274770224287096</v>
      </c>
      <c r="J72" s="10">
        <v>2.0815020176843499</v>
      </c>
      <c r="K72" s="7">
        <v>57.573582973255903</v>
      </c>
      <c r="L72" s="10">
        <v>1.0506021812348301</v>
      </c>
      <c r="M72" s="7">
        <v>57.665696541487698</v>
      </c>
      <c r="N72" s="10">
        <v>1.1494737603032299</v>
      </c>
      <c r="O72" s="7">
        <v>57.2369549099663</v>
      </c>
      <c r="P72" s="10">
        <v>2.4408385274876698</v>
      </c>
      <c r="Q72" s="7">
        <v>-0.42874163152141198</v>
      </c>
      <c r="R72" s="10">
        <v>2.7266143946457002</v>
      </c>
      <c r="S72" s="7">
        <v>51.3418317312751</v>
      </c>
      <c r="T72" s="10">
        <v>1.0077392310195501</v>
      </c>
      <c r="U72" s="7">
        <v>51.925123699563201</v>
      </c>
      <c r="V72" s="10">
        <v>1.1084495043627101</v>
      </c>
      <c r="W72" s="7">
        <v>47.821647117956502</v>
      </c>
      <c r="X72" s="10">
        <v>2.58544995717868</v>
      </c>
      <c r="Y72" s="7">
        <v>-4.1034765816067296</v>
      </c>
      <c r="Z72" s="10">
        <v>2.8751365405209399</v>
      </c>
      <c r="AA72" s="7">
        <v>36.760362905596097</v>
      </c>
      <c r="AB72" s="10">
        <v>1.07782459522537</v>
      </c>
      <c r="AC72" s="7">
        <v>36.411569053200999</v>
      </c>
      <c r="AD72" s="10">
        <v>1.14301887387113</v>
      </c>
      <c r="AE72" s="7">
        <v>39.0722223263882</v>
      </c>
      <c r="AF72" s="10">
        <v>2.5682446385095101</v>
      </c>
      <c r="AG72" s="7">
        <v>2.66065327318712</v>
      </c>
      <c r="AH72" s="10">
        <v>2.7070212935459699</v>
      </c>
      <c r="AI72" s="7">
        <v>56.318154349174598</v>
      </c>
      <c r="AJ72" s="10">
        <v>1.00560114192549</v>
      </c>
      <c r="AK72" s="7">
        <v>56.492278648586698</v>
      </c>
      <c r="AL72" s="10">
        <v>1.0970546443967599</v>
      </c>
      <c r="AM72" s="7">
        <v>55.452009830781101</v>
      </c>
      <c r="AN72" s="10">
        <v>2.5701498653646602</v>
      </c>
      <c r="AO72" s="7">
        <v>-1.0402688178055499</v>
      </c>
      <c r="AP72" s="10">
        <v>2.8005230057673001</v>
      </c>
      <c r="AQ72" s="7">
        <v>44.392541484015602</v>
      </c>
      <c r="AR72" s="10">
        <v>1.0990499955212401</v>
      </c>
      <c r="AS72" s="7">
        <v>45.0707711364619</v>
      </c>
      <c r="AT72" s="10">
        <v>1.1869016001826</v>
      </c>
      <c r="AU72" s="7">
        <v>40.026457578408497</v>
      </c>
      <c r="AV72" s="10">
        <v>2.4337203959120499</v>
      </c>
      <c r="AW72" s="7">
        <v>-5.0443135580533696</v>
      </c>
      <c r="AX72" s="10">
        <v>2.6181933056327198</v>
      </c>
      <c r="AY72" s="7">
        <v>65.363971813817201</v>
      </c>
      <c r="AZ72" s="10">
        <v>1.04883200405733</v>
      </c>
      <c r="BA72" s="7">
        <v>65.529321268943505</v>
      </c>
      <c r="BB72" s="10">
        <v>1.0961071726710601</v>
      </c>
      <c r="BC72" s="7">
        <v>64.155246365398398</v>
      </c>
      <c r="BD72" s="10">
        <v>2.7368727075562802</v>
      </c>
      <c r="BE72" s="7">
        <v>-1.3740749035451401</v>
      </c>
      <c r="BF72" s="10">
        <v>2.8476464594724602</v>
      </c>
      <c r="BG72" s="7">
        <v>86.731249134370501</v>
      </c>
      <c r="BH72" s="10">
        <v>0.66910242775347395</v>
      </c>
      <c r="BI72" s="7">
        <v>88.174473194201994</v>
      </c>
      <c r="BJ72" s="10">
        <v>0.65238834865427697</v>
      </c>
      <c r="BK72" s="7">
        <v>77.917532701108698</v>
      </c>
      <c r="BL72" s="10">
        <v>2.27653210898485</v>
      </c>
      <c r="BM72" s="7">
        <v>-10.2569404930933</v>
      </c>
      <c r="BN72" s="10">
        <v>2.309635123863</v>
      </c>
      <c r="BO72" s="7">
        <v>39.434751251223702</v>
      </c>
      <c r="BP72" s="10">
        <v>1.0723067057510201</v>
      </c>
      <c r="BQ72" s="7">
        <v>39.315308312267</v>
      </c>
      <c r="BR72" s="10">
        <v>1.1497516709564799</v>
      </c>
      <c r="BS72" s="7">
        <v>40.319889301152401</v>
      </c>
      <c r="BT72" s="10">
        <v>2.8547772877253501</v>
      </c>
      <c r="BU72" s="7">
        <v>1.00458098888544</v>
      </c>
      <c r="BV72" s="10">
        <v>3.0587534981442102</v>
      </c>
      <c r="BW72" s="7">
        <v>-0.71616582010815899</v>
      </c>
      <c r="BX72" s="10">
        <v>0.98672039552350699</v>
      </c>
      <c r="BY72" s="7">
        <v>1.2231113267617599</v>
      </c>
      <c r="BZ72" s="10">
        <v>1.54311864702551</v>
      </c>
      <c r="CA72" s="7">
        <v>-3.1723574339837999</v>
      </c>
      <c r="CB72" s="10">
        <v>1.42028603853831</v>
      </c>
      <c r="CC72" s="7">
        <v>-4.1056650254506097</v>
      </c>
      <c r="CD72" s="10">
        <v>1.4609770188729601</v>
      </c>
      <c r="CE72" s="7">
        <v>9.6242537987471594E-2</v>
      </c>
      <c r="CF72" s="10">
        <v>1.4400882318400201</v>
      </c>
      <c r="CG72" s="7">
        <v>5.1077884746123701</v>
      </c>
      <c r="CH72" s="10">
        <v>1.44984184409451</v>
      </c>
      <c r="CI72" s="7">
        <v>0.96248676880863104</v>
      </c>
      <c r="CJ72" s="10">
        <v>1.2880812835139299</v>
      </c>
      <c r="CK72" s="7">
        <v>9.6482376669555006</v>
      </c>
      <c r="CL72" s="10">
        <v>1.11210422383145</v>
      </c>
      <c r="CM72" s="7">
        <v>-6.9154137832535696</v>
      </c>
      <c r="CN72" s="10">
        <v>1.39739280290801</v>
      </c>
      <c r="CO72" s="65"/>
      <c r="CP72" s="65"/>
      <c r="CQ72" s="65"/>
      <c r="CR72" s="65"/>
      <c r="CS72" s="65"/>
      <c r="CT72" s="65"/>
      <c r="CU72" s="65"/>
      <c r="CV72" s="65"/>
      <c r="CW72" s="65"/>
      <c r="CX72" s="65"/>
      <c r="CY72" s="65"/>
      <c r="CZ72" s="65"/>
      <c r="DA72" s="65"/>
      <c r="DB72" s="65"/>
      <c r="DC72" s="65"/>
      <c r="DD72" s="65"/>
      <c r="DE72" s="65"/>
      <c r="DF72" s="182"/>
    </row>
    <row r="73" spans="1:110" ht="13" customHeight="1" x14ac:dyDescent="0.2">
      <c r="A73" s="111" t="s">
        <v>354</v>
      </c>
      <c r="B73" s="119">
        <v>1</v>
      </c>
      <c r="C73" s="7">
        <v>85.3925700726667</v>
      </c>
      <c r="D73" s="10">
        <v>1.1471958978569201</v>
      </c>
      <c r="E73" s="7">
        <v>86.078991883806793</v>
      </c>
      <c r="F73" s="10">
        <v>1.2084929335379899</v>
      </c>
      <c r="G73" s="7">
        <v>81.660296446616798</v>
      </c>
      <c r="H73" s="10">
        <v>2.8488064885635498</v>
      </c>
      <c r="I73" s="7">
        <v>-4.41869543719005</v>
      </c>
      <c r="J73" s="10">
        <v>2.9626614809030301</v>
      </c>
      <c r="K73" s="7">
        <v>63.264399312248202</v>
      </c>
      <c r="L73" s="10">
        <v>1.42385309496771</v>
      </c>
      <c r="M73" s="7">
        <v>63.638400309470804</v>
      </c>
      <c r="N73" s="10">
        <v>1.50390386941196</v>
      </c>
      <c r="O73" s="7">
        <v>61.837697052328302</v>
      </c>
      <c r="P73" s="10">
        <v>3.0821700570444102</v>
      </c>
      <c r="Q73" s="7">
        <v>-1.8007032571424999</v>
      </c>
      <c r="R73" s="10">
        <v>3.2713616572700199</v>
      </c>
      <c r="S73" s="7">
        <v>47.232900826678801</v>
      </c>
      <c r="T73" s="10">
        <v>1.4550531051128499</v>
      </c>
      <c r="U73" s="7">
        <v>47.801332584485202</v>
      </c>
      <c r="V73" s="10">
        <v>1.6658099912059099</v>
      </c>
      <c r="W73" s="7">
        <v>44.4851558559034</v>
      </c>
      <c r="X73" s="10">
        <v>3.0654858207570701</v>
      </c>
      <c r="Y73" s="7">
        <v>-3.3161767285818202</v>
      </c>
      <c r="Z73" s="10">
        <v>3.6227284681373901</v>
      </c>
      <c r="AA73" s="7">
        <v>38.771927253439998</v>
      </c>
      <c r="AB73" s="10">
        <v>1.6110722259828101</v>
      </c>
      <c r="AC73" s="7">
        <v>38.7187226749</v>
      </c>
      <c r="AD73" s="10">
        <v>1.6551093832428301</v>
      </c>
      <c r="AE73" s="7">
        <v>39.678872894117397</v>
      </c>
      <c r="AF73" s="10">
        <v>3.5224984890825901</v>
      </c>
      <c r="AG73" s="7">
        <v>0.96015021921738997</v>
      </c>
      <c r="AH73" s="10">
        <v>3.5143031930124802</v>
      </c>
      <c r="AI73" s="7">
        <v>47.696849556919297</v>
      </c>
      <c r="AJ73" s="10">
        <v>1.25367991283451</v>
      </c>
      <c r="AK73" s="7">
        <v>46.759843731997599</v>
      </c>
      <c r="AL73" s="10">
        <v>1.3629413066401299</v>
      </c>
      <c r="AM73" s="7">
        <v>53.302617752859</v>
      </c>
      <c r="AN73" s="10">
        <v>3.2025358825884398</v>
      </c>
      <c r="AO73" s="7">
        <v>6.5427740208614198</v>
      </c>
      <c r="AP73" s="10">
        <v>3.4294721233469501</v>
      </c>
      <c r="AQ73" s="7">
        <v>48.088785077339303</v>
      </c>
      <c r="AR73" s="10">
        <v>1.5500615494312799</v>
      </c>
      <c r="AS73" s="7">
        <v>48.374416620736099</v>
      </c>
      <c r="AT73" s="10">
        <v>1.6209070307598801</v>
      </c>
      <c r="AU73" s="7">
        <v>46.782208901515197</v>
      </c>
      <c r="AV73" s="10">
        <v>3.87739738269098</v>
      </c>
      <c r="AW73" s="7">
        <v>-1.5922077192208199</v>
      </c>
      <c r="AX73" s="10">
        <v>3.9977119728480002</v>
      </c>
      <c r="AY73" s="7">
        <v>49.8415196592154</v>
      </c>
      <c r="AZ73" s="10">
        <v>1.49987766059626</v>
      </c>
      <c r="BA73" s="7">
        <v>48.893464199004598</v>
      </c>
      <c r="BB73" s="10">
        <v>1.6167123001713399</v>
      </c>
      <c r="BC73" s="7">
        <v>55.410284927629903</v>
      </c>
      <c r="BD73" s="10">
        <v>3.3589772597546999</v>
      </c>
      <c r="BE73" s="7">
        <v>6.5168207286252402</v>
      </c>
      <c r="BF73" s="10">
        <v>3.5860118651374999</v>
      </c>
      <c r="BG73" s="7">
        <v>75.046666225935098</v>
      </c>
      <c r="BH73" s="10">
        <v>1.2764030220918201</v>
      </c>
      <c r="BI73" s="7">
        <v>76.669126952631501</v>
      </c>
      <c r="BJ73" s="10">
        <v>1.3272316373725299</v>
      </c>
      <c r="BK73" s="7">
        <v>65.902399843796402</v>
      </c>
      <c r="BL73" s="10">
        <v>3.2731931077577001</v>
      </c>
      <c r="BM73" s="7">
        <v>-10.7667271088352</v>
      </c>
      <c r="BN73" s="10">
        <v>3.4068937557977201</v>
      </c>
      <c r="BO73" s="7">
        <v>38.199208654084103</v>
      </c>
      <c r="BP73" s="10">
        <v>1.4281777211230999</v>
      </c>
      <c r="BQ73" s="7">
        <v>38.103034657656998</v>
      </c>
      <c r="BR73" s="10">
        <v>1.57885559318736</v>
      </c>
      <c r="BS73" s="7">
        <v>39.370483316628203</v>
      </c>
      <c r="BT73" s="10">
        <v>4.0052028588498203</v>
      </c>
      <c r="BU73" s="7">
        <v>1.26744865897117</v>
      </c>
      <c r="BV73" s="10">
        <v>4.4247668682782804</v>
      </c>
      <c r="BW73" s="7">
        <v>3.2592256756795899</v>
      </c>
      <c r="BX73" s="10">
        <v>1.5390013267923599</v>
      </c>
      <c r="BY73" s="7">
        <v>2.4833989530261702</v>
      </c>
      <c r="BZ73" s="10">
        <v>2.16981319756652</v>
      </c>
      <c r="CA73" s="7">
        <v>-2.33242415018805</v>
      </c>
      <c r="CB73" s="10">
        <v>2.0577598999125302</v>
      </c>
      <c r="CC73" s="7">
        <v>2.17210858312832</v>
      </c>
      <c r="CD73" s="10">
        <v>2.0747838448766198</v>
      </c>
      <c r="CE73" s="7">
        <v>1.72492744468949</v>
      </c>
      <c r="CF73" s="10">
        <v>1.87601077541218</v>
      </c>
      <c r="CG73" s="7">
        <v>4.4759420328322799</v>
      </c>
      <c r="CH73" s="10">
        <v>2.0805714308491701</v>
      </c>
      <c r="CI73" s="7">
        <v>2.03579206389582</v>
      </c>
      <c r="CJ73" s="10">
        <v>1.8400424891165399</v>
      </c>
      <c r="CK73" s="7">
        <v>14.227164231975699</v>
      </c>
      <c r="CL73" s="10">
        <v>1.7950451386828801</v>
      </c>
      <c r="CM73" s="7">
        <v>-3.15720945648081</v>
      </c>
      <c r="CN73" s="10">
        <v>1.97589182792219</v>
      </c>
      <c r="CO73" s="65"/>
      <c r="CP73" s="65"/>
      <c r="CQ73" s="65"/>
      <c r="CR73" s="65"/>
      <c r="CS73" s="65"/>
      <c r="CT73" s="65"/>
      <c r="CU73" s="65"/>
      <c r="CV73" s="65"/>
      <c r="CW73" s="65"/>
      <c r="CX73" s="65"/>
      <c r="CY73" s="65"/>
      <c r="CZ73" s="65"/>
      <c r="DA73" s="65"/>
      <c r="DB73" s="65"/>
      <c r="DC73" s="65"/>
      <c r="DD73" s="65"/>
      <c r="DE73" s="65"/>
      <c r="DF73" s="182"/>
    </row>
    <row r="74" spans="1:110" ht="13" customHeight="1" x14ac:dyDescent="0.2">
      <c r="A74" s="82" t="s">
        <v>355</v>
      </c>
      <c r="B74" s="119">
        <v>1</v>
      </c>
      <c r="C74" s="7">
        <v>90.067912632828694</v>
      </c>
      <c r="D74" s="10">
        <v>0.91397736583404798</v>
      </c>
      <c r="E74" s="7">
        <v>90.903446541438697</v>
      </c>
      <c r="F74" s="10">
        <v>0.93215953332188894</v>
      </c>
      <c r="G74" s="7">
        <v>83.974998385282504</v>
      </c>
      <c r="H74" s="10">
        <v>2.8528506224505401</v>
      </c>
      <c r="I74" s="7">
        <v>-6.9284481561561204</v>
      </c>
      <c r="J74" s="10">
        <v>2.96204936936206</v>
      </c>
      <c r="K74" s="7">
        <v>70.891331811569103</v>
      </c>
      <c r="L74" s="10">
        <v>1.4029681060785499</v>
      </c>
      <c r="M74" s="7">
        <v>72.404696324465405</v>
      </c>
      <c r="N74" s="10">
        <v>1.4406055441179</v>
      </c>
      <c r="O74" s="7">
        <v>60.7330674986204</v>
      </c>
      <c r="P74" s="10">
        <v>4.2867565860130803</v>
      </c>
      <c r="Q74" s="7">
        <v>-11.671628825845</v>
      </c>
      <c r="R74" s="10">
        <v>4.4315803290159304</v>
      </c>
      <c r="S74" s="7">
        <v>72.154606169089504</v>
      </c>
      <c r="T74" s="10">
        <v>1.15584030339804</v>
      </c>
      <c r="U74" s="7">
        <v>72.868902044627603</v>
      </c>
      <c r="V74" s="10">
        <v>1.2534042456649901</v>
      </c>
      <c r="W74" s="7">
        <v>67.683145768285499</v>
      </c>
      <c r="X74" s="10">
        <v>3.24216178438936</v>
      </c>
      <c r="Y74" s="7">
        <v>-5.1857562763421896</v>
      </c>
      <c r="Z74" s="10">
        <v>3.4824047559078202</v>
      </c>
      <c r="AA74" s="7">
        <v>50.183061247120101</v>
      </c>
      <c r="AB74" s="10">
        <v>1.3609483329019201</v>
      </c>
      <c r="AC74" s="7">
        <v>50.952975501891501</v>
      </c>
      <c r="AD74" s="10">
        <v>1.4321798613296799</v>
      </c>
      <c r="AE74" s="7">
        <v>44.870731413510498</v>
      </c>
      <c r="AF74" s="10">
        <v>4.1003828837099796</v>
      </c>
      <c r="AG74" s="7">
        <v>-6.0822440883809001</v>
      </c>
      <c r="AH74" s="10">
        <v>4.3548411902222002</v>
      </c>
      <c r="AI74" s="7">
        <v>87.572702576148302</v>
      </c>
      <c r="AJ74" s="10">
        <v>0.98821375160725999</v>
      </c>
      <c r="AK74" s="7">
        <v>88.533659050523994</v>
      </c>
      <c r="AL74" s="10">
        <v>0.89538708517943999</v>
      </c>
      <c r="AM74" s="7">
        <v>80.467478558859398</v>
      </c>
      <c r="AN74" s="10">
        <v>3.2688028639437898</v>
      </c>
      <c r="AO74" s="7">
        <v>-8.0661804916645394</v>
      </c>
      <c r="AP74" s="10">
        <v>3.1767758756531599</v>
      </c>
      <c r="AQ74" s="7">
        <v>86.285713649035003</v>
      </c>
      <c r="AR74" s="10">
        <v>1.0852927444154601</v>
      </c>
      <c r="AS74" s="7">
        <v>87.339885889704206</v>
      </c>
      <c r="AT74" s="10">
        <v>1.1146172238419101</v>
      </c>
      <c r="AU74" s="7">
        <v>78.978890555576697</v>
      </c>
      <c r="AV74" s="10">
        <v>3.2765080845793602</v>
      </c>
      <c r="AW74" s="7">
        <v>-8.3609953341275105</v>
      </c>
      <c r="AX74" s="10">
        <v>3.4207930137277001</v>
      </c>
      <c r="AY74" s="7">
        <v>91.174935391779798</v>
      </c>
      <c r="AZ74" s="10">
        <v>0.84828368698155598</v>
      </c>
      <c r="BA74" s="7">
        <v>92.294200496501304</v>
      </c>
      <c r="BB74" s="10">
        <v>0.74746625511254605</v>
      </c>
      <c r="BC74" s="7">
        <v>83.092395581314705</v>
      </c>
      <c r="BD74" s="10">
        <v>3.5353210810050699</v>
      </c>
      <c r="BE74" s="7">
        <v>-9.2018049151865906</v>
      </c>
      <c r="BF74" s="10">
        <v>3.5111444496539499</v>
      </c>
      <c r="BG74" s="7">
        <v>87.402622436698095</v>
      </c>
      <c r="BH74" s="10">
        <v>0.85295746286490903</v>
      </c>
      <c r="BI74" s="7">
        <v>88.118345293844399</v>
      </c>
      <c r="BJ74" s="10">
        <v>0.83448814429893403</v>
      </c>
      <c r="BK74" s="7">
        <v>82.667320591183596</v>
      </c>
      <c r="BL74" s="10">
        <v>2.8395083365883198</v>
      </c>
      <c r="BM74" s="7">
        <v>-5.4510247026608596</v>
      </c>
      <c r="BN74" s="10">
        <v>2.8795569115893098</v>
      </c>
      <c r="BO74" s="7">
        <v>79.528126916710093</v>
      </c>
      <c r="BP74" s="10">
        <v>1.3044495017518201</v>
      </c>
      <c r="BQ74" s="7">
        <v>80.379875060250498</v>
      </c>
      <c r="BR74" s="10">
        <v>1.3496500160514899</v>
      </c>
      <c r="BS74" s="7">
        <v>72.827288651667899</v>
      </c>
      <c r="BT74" s="10">
        <v>3.72915958138304</v>
      </c>
      <c r="BU74" s="7">
        <v>-7.5525864085826404</v>
      </c>
      <c r="BV74" s="10">
        <v>3.8599029415112298</v>
      </c>
      <c r="BW74" s="7">
        <v>2.2629666943678202</v>
      </c>
      <c r="BX74" s="10">
        <v>1.39400054230299</v>
      </c>
      <c r="BY74" s="7">
        <v>4.7389481194096401</v>
      </c>
      <c r="BZ74" s="10">
        <v>1.83519765426097</v>
      </c>
      <c r="CA74" s="7">
        <v>2.6936584833642199</v>
      </c>
      <c r="CB74" s="10">
        <v>1.7641995254687</v>
      </c>
      <c r="CC74" s="7">
        <v>-0.63258527068646897</v>
      </c>
      <c r="CD74" s="10">
        <v>1.9507670856257899</v>
      </c>
      <c r="CE74" s="7">
        <v>6.0193172578745502</v>
      </c>
      <c r="CF74" s="10">
        <v>1.45538179599823</v>
      </c>
      <c r="CG74" s="7">
        <v>3.8532529608366799</v>
      </c>
      <c r="CH74" s="10">
        <v>1.5182641484992401</v>
      </c>
      <c r="CI74" s="7">
        <v>2.8436258428177399</v>
      </c>
      <c r="CJ74" s="10">
        <v>1.29784128587851</v>
      </c>
      <c r="CK74" s="7">
        <v>7.6773948214450503</v>
      </c>
      <c r="CL74" s="10">
        <v>1.3499060540452601</v>
      </c>
      <c r="CM74" s="7">
        <v>3.3803617734181901</v>
      </c>
      <c r="CN74" s="10">
        <v>1.8211662110289899</v>
      </c>
      <c r="CO74" s="65"/>
      <c r="CP74" s="65"/>
      <c r="CQ74" s="65"/>
      <c r="CR74" s="65"/>
      <c r="CS74" s="65"/>
      <c r="CT74" s="65"/>
      <c r="CU74" s="65"/>
      <c r="CV74" s="65"/>
      <c r="CW74" s="65"/>
      <c r="CX74" s="65"/>
      <c r="CY74" s="65"/>
      <c r="CZ74" s="65"/>
      <c r="DA74" s="65"/>
      <c r="DB74" s="65"/>
      <c r="DC74" s="65"/>
      <c r="DD74" s="65"/>
      <c r="DE74" s="65"/>
      <c r="DF74" s="182"/>
    </row>
    <row r="75" spans="1:110" ht="13" customHeight="1" x14ac:dyDescent="0.2">
      <c r="A75" s="82" t="s">
        <v>365</v>
      </c>
      <c r="B75" s="119">
        <v>1</v>
      </c>
      <c r="C75" s="7">
        <v>69.079393835282005</v>
      </c>
      <c r="D75" s="10">
        <v>1.5495716302234199</v>
      </c>
      <c r="E75" s="7">
        <v>69.904564053539602</v>
      </c>
      <c r="F75" s="10">
        <v>1.6769191487024699</v>
      </c>
      <c r="G75" s="7">
        <v>62.618237317738597</v>
      </c>
      <c r="H75" s="10">
        <v>4.7068764785042498</v>
      </c>
      <c r="I75" s="7">
        <v>-7.2863267358009303</v>
      </c>
      <c r="J75" s="10">
        <v>5.0289069309435499</v>
      </c>
      <c r="K75" s="7">
        <v>61.204809723830401</v>
      </c>
      <c r="L75" s="10">
        <v>1.7742745255197701</v>
      </c>
      <c r="M75" s="7">
        <v>61.019507517291103</v>
      </c>
      <c r="N75" s="10">
        <v>1.9372895771655001</v>
      </c>
      <c r="O75" s="7">
        <v>61.359453800399898</v>
      </c>
      <c r="P75" s="10">
        <v>4.5636516292923401</v>
      </c>
      <c r="Q75" s="7">
        <v>0.33994628310875202</v>
      </c>
      <c r="R75" s="10">
        <v>5.0062247398734296</v>
      </c>
      <c r="S75" s="7">
        <v>57.037664598193999</v>
      </c>
      <c r="T75" s="10">
        <v>1.68658070699479</v>
      </c>
      <c r="U75" s="7">
        <v>58.694896888878901</v>
      </c>
      <c r="V75" s="10">
        <v>1.70923727068793</v>
      </c>
      <c r="W75" s="7">
        <v>44.5998623672238</v>
      </c>
      <c r="X75" s="10">
        <v>4.9926770540212404</v>
      </c>
      <c r="Y75" s="7">
        <v>-14.0950345216551</v>
      </c>
      <c r="Z75" s="10">
        <v>5.1255685373488999</v>
      </c>
      <c r="AA75" s="7">
        <v>32.649876085131098</v>
      </c>
      <c r="AB75" s="10">
        <v>1.6331664813006499</v>
      </c>
      <c r="AC75" s="7">
        <v>33.516332431622097</v>
      </c>
      <c r="AD75" s="10">
        <v>1.60024028629058</v>
      </c>
      <c r="AE75" s="7">
        <v>25.6795638805355</v>
      </c>
      <c r="AF75" s="10">
        <v>4.0580371536273399</v>
      </c>
      <c r="AG75" s="7">
        <v>-7.8367685510865197</v>
      </c>
      <c r="AH75" s="10">
        <v>3.9754214434852102</v>
      </c>
      <c r="AI75" s="7">
        <v>55.067830092340699</v>
      </c>
      <c r="AJ75" s="10">
        <v>1.7671276068725601</v>
      </c>
      <c r="AK75" s="7">
        <v>54.329796237143803</v>
      </c>
      <c r="AL75" s="10">
        <v>1.8447975161204599</v>
      </c>
      <c r="AM75" s="7">
        <v>59.688718419249703</v>
      </c>
      <c r="AN75" s="10">
        <v>4.6251311553778303</v>
      </c>
      <c r="AO75" s="7">
        <v>5.35892218210597</v>
      </c>
      <c r="AP75" s="10">
        <v>4.8309608512346696</v>
      </c>
      <c r="AQ75" s="7">
        <v>65.081413721645703</v>
      </c>
      <c r="AR75" s="10">
        <v>1.66675958284746</v>
      </c>
      <c r="AS75" s="7">
        <v>65.578567899156795</v>
      </c>
      <c r="AT75" s="10">
        <v>1.78582793862217</v>
      </c>
      <c r="AU75" s="7">
        <v>62.025038593173001</v>
      </c>
      <c r="AV75" s="10">
        <v>4.3988522096629801</v>
      </c>
      <c r="AW75" s="7">
        <v>-3.55352930598379</v>
      </c>
      <c r="AX75" s="10">
        <v>4.6577840757594702</v>
      </c>
      <c r="AY75" s="7">
        <v>66.446169960509494</v>
      </c>
      <c r="AZ75" s="10">
        <v>1.5835163477944501</v>
      </c>
      <c r="BA75" s="7">
        <v>66.477158735748105</v>
      </c>
      <c r="BB75" s="10">
        <v>1.75208020026582</v>
      </c>
      <c r="BC75" s="7">
        <v>66.504010062944204</v>
      </c>
      <c r="BD75" s="10">
        <v>3.99103311704136</v>
      </c>
      <c r="BE75" s="7">
        <v>2.68513271960273E-2</v>
      </c>
      <c r="BF75" s="10">
        <v>4.4605194933723302</v>
      </c>
      <c r="BG75" s="7">
        <v>82.597341825962701</v>
      </c>
      <c r="BH75" s="10">
        <v>1.41196744609388</v>
      </c>
      <c r="BI75" s="7">
        <v>84.659575751735105</v>
      </c>
      <c r="BJ75" s="10">
        <v>1.4710225021424399</v>
      </c>
      <c r="BK75" s="7">
        <v>67.930930754766294</v>
      </c>
      <c r="BL75" s="10">
        <v>4.6513713366572604</v>
      </c>
      <c r="BM75" s="7">
        <v>-16.7286449969688</v>
      </c>
      <c r="BN75" s="10">
        <v>4.7919975724766504</v>
      </c>
      <c r="BO75" s="7">
        <v>59.213195241734702</v>
      </c>
      <c r="BP75" s="10">
        <v>1.75861842313721</v>
      </c>
      <c r="BQ75" s="7">
        <v>60.450082352349</v>
      </c>
      <c r="BR75" s="10">
        <v>1.8406412385733699</v>
      </c>
      <c r="BS75" s="7">
        <v>49.932321978980497</v>
      </c>
      <c r="BT75" s="10">
        <v>4.5398177238051698</v>
      </c>
      <c r="BU75" s="7">
        <v>-10.5177603733685</v>
      </c>
      <c r="BV75" s="10">
        <v>4.7118976040689402</v>
      </c>
      <c r="BW75" s="7">
        <v>-4.45032725770902</v>
      </c>
      <c r="BX75" s="10">
        <v>1.8945045448799001</v>
      </c>
      <c r="BY75" s="7">
        <v>-1.2478391605205399</v>
      </c>
      <c r="BZ75" s="10">
        <v>2.2140106807727</v>
      </c>
      <c r="CA75" s="7">
        <v>-4.8176887707539597</v>
      </c>
      <c r="CB75" s="10">
        <v>2.12022698778221</v>
      </c>
      <c r="CC75" s="7">
        <v>-8.8645921447568199</v>
      </c>
      <c r="CD75" s="10">
        <v>2.0856548296586599</v>
      </c>
      <c r="CE75" s="7">
        <v>1.1937799626432599</v>
      </c>
      <c r="CF75" s="10">
        <v>2.1121354620653698</v>
      </c>
      <c r="CG75" s="7">
        <v>4.7991403237887598</v>
      </c>
      <c r="CH75" s="10">
        <v>2.0943712980104401</v>
      </c>
      <c r="CI75" s="7">
        <v>-0.16192744704453299</v>
      </c>
      <c r="CJ75" s="10">
        <v>2.00544252220348</v>
      </c>
      <c r="CK75" s="7">
        <v>7.0033392945964401</v>
      </c>
      <c r="CL75" s="10">
        <v>1.7901584600488201</v>
      </c>
      <c r="CM75" s="7">
        <v>-2.1127926141539</v>
      </c>
      <c r="CN75" s="10">
        <v>2.2305089328321799</v>
      </c>
      <c r="CO75" s="65"/>
      <c r="CP75" s="65"/>
      <c r="CQ75" s="65"/>
      <c r="CR75" s="65"/>
      <c r="CS75" s="65"/>
      <c r="CT75" s="65"/>
      <c r="CU75" s="65"/>
      <c r="CV75" s="65"/>
      <c r="CW75" s="65"/>
      <c r="CX75" s="65"/>
      <c r="CY75" s="65"/>
      <c r="CZ75" s="65"/>
      <c r="DA75" s="65"/>
      <c r="DB75" s="65"/>
      <c r="DC75" s="65"/>
      <c r="DD75" s="65"/>
      <c r="DE75" s="65"/>
      <c r="DF75" s="182"/>
    </row>
    <row r="76" spans="1:110" ht="13" customHeight="1" x14ac:dyDescent="0.2">
      <c r="A76" s="82" t="s">
        <v>370</v>
      </c>
      <c r="B76" s="119">
        <v>1</v>
      </c>
      <c r="C76" s="7">
        <v>29.747114585062999</v>
      </c>
      <c r="D76" s="10">
        <v>0.97544559948260801</v>
      </c>
      <c r="E76" s="7">
        <v>29.482500084912001</v>
      </c>
      <c r="F76" s="10">
        <v>1.2795818399536001</v>
      </c>
      <c r="G76" s="7">
        <v>30.322381432420901</v>
      </c>
      <c r="H76" s="10">
        <v>1.79480430017696</v>
      </c>
      <c r="I76" s="7">
        <v>0.83988134750895305</v>
      </c>
      <c r="J76" s="10">
        <v>2.3281295179882302</v>
      </c>
      <c r="K76" s="7">
        <v>33.574960511498901</v>
      </c>
      <c r="L76" s="10">
        <v>1.0080942268984301</v>
      </c>
      <c r="M76" s="7">
        <v>34.983986002685597</v>
      </c>
      <c r="N76" s="10">
        <v>1.34682191298007</v>
      </c>
      <c r="O76" s="7">
        <v>31.437236550012599</v>
      </c>
      <c r="P76" s="10">
        <v>1.6229219646305399</v>
      </c>
      <c r="Q76" s="7">
        <v>-3.5467494526729899</v>
      </c>
      <c r="R76" s="10">
        <v>2.1622001904223001</v>
      </c>
      <c r="S76" s="7">
        <v>36.905160511422899</v>
      </c>
      <c r="T76" s="10">
        <v>1.11637327566168</v>
      </c>
      <c r="U76" s="7">
        <v>39.346942924022898</v>
      </c>
      <c r="V76" s="10">
        <v>1.3493539973364299</v>
      </c>
      <c r="W76" s="7">
        <v>33.382498515282002</v>
      </c>
      <c r="X76" s="10">
        <v>1.78463987186618</v>
      </c>
      <c r="Y76" s="7">
        <v>-5.9644444087408903</v>
      </c>
      <c r="Z76" s="10">
        <v>2.1291286117973698</v>
      </c>
      <c r="AA76" s="7">
        <v>28.222441959524701</v>
      </c>
      <c r="AB76" s="10">
        <v>1.1213658325245699</v>
      </c>
      <c r="AC76" s="7">
        <v>30.338546873572501</v>
      </c>
      <c r="AD76" s="10">
        <v>1.33032685675748</v>
      </c>
      <c r="AE76" s="7">
        <v>24.991142073141098</v>
      </c>
      <c r="AF76" s="10">
        <v>1.7458759341768399</v>
      </c>
      <c r="AG76" s="7">
        <v>-5.34740480043149</v>
      </c>
      <c r="AH76" s="10">
        <v>2.0130318898989801</v>
      </c>
      <c r="AI76" s="7">
        <v>33.425491810670202</v>
      </c>
      <c r="AJ76" s="10">
        <v>1.0956882148278899</v>
      </c>
      <c r="AK76" s="7">
        <v>30.963021133817399</v>
      </c>
      <c r="AL76" s="10">
        <v>1.2666506305411001</v>
      </c>
      <c r="AM76" s="7">
        <v>37.338860611914498</v>
      </c>
      <c r="AN76" s="10">
        <v>1.86312798756381</v>
      </c>
      <c r="AO76" s="7">
        <v>6.3758394780971201</v>
      </c>
      <c r="AP76" s="10">
        <v>2.16718995542415</v>
      </c>
      <c r="AQ76" s="7">
        <v>22.0802524329753</v>
      </c>
      <c r="AR76" s="10">
        <v>0.93915818470851897</v>
      </c>
      <c r="AS76" s="7">
        <v>21.046758765123599</v>
      </c>
      <c r="AT76" s="10">
        <v>1.1523155442366799</v>
      </c>
      <c r="AU76" s="7">
        <v>23.605443626676099</v>
      </c>
      <c r="AV76" s="10">
        <v>1.6339278882232</v>
      </c>
      <c r="AW76" s="7">
        <v>2.5586848615525</v>
      </c>
      <c r="AX76" s="10">
        <v>1.99930596382019</v>
      </c>
      <c r="AY76" s="7">
        <v>35.367983156504899</v>
      </c>
      <c r="AZ76" s="10">
        <v>1.00349538058413</v>
      </c>
      <c r="BA76" s="7">
        <v>34.583729079629997</v>
      </c>
      <c r="BB76" s="10">
        <v>1.34825107378216</v>
      </c>
      <c r="BC76" s="7">
        <v>36.594569140500496</v>
      </c>
      <c r="BD76" s="10">
        <v>1.5345160844653101</v>
      </c>
      <c r="BE76" s="7">
        <v>2.0108400608705201</v>
      </c>
      <c r="BF76" s="10">
        <v>2.0605893592410198</v>
      </c>
      <c r="BG76" s="7">
        <v>42.146179187166901</v>
      </c>
      <c r="BH76" s="10">
        <v>1.22695461450544</v>
      </c>
      <c r="BI76" s="7">
        <v>42.389126795047297</v>
      </c>
      <c r="BJ76" s="10">
        <v>1.4044714168651</v>
      </c>
      <c r="BK76" s="7">
        <v>42.272274951972797</v>
      </c>
      <c r="BL76" s="10">
        <v>2.0562220893444501</v>
      </c>
      <c r="BM76" s="7">
        <v>-0.116851843074549</v>
      </c>
      <c r="BN76" s="10">
        <v>2.3636937932741202</v>
      </c>
      <c r="BO76" s="7">
        <v>24.149568847714502</v>
      </c>
      <c r="BP76" s="10">
        <v>1.1365646069953399</v>
      </c>
      <c r="BQ76" s="7">
        <v>22.4211230956173</v>
      </c>
      <c r="BR76" s="10">
        <v>1.4350428310404699</v>
      </c>
      <c r="BS76" s="7">
        <v>26.883599922598101</v>
      </c>
      <c r="BT76" s="10">
        <v>1.70970584923237</v>
      </c>
      <c r="BU76" s="7">
        <v>4.46247682698076</v>
      </c>
      <c r="BV76" s="10">
        <v>2.15590276650711</v>
      </c>
      <c r="BW76" s="7">
        <v>-6.1551314636402799</v>
      </c>
      <c r="BX76" s="10">
        <v>1.47684040728007</v>
      </c>
      <c r="BY76" s="7">
        <v>3.25102766460448</v>
      </c>
      <c r="BZ76" s="10">
        <v>1.4068198695645</v>
      </c>
      <c r="CA76" s="7">
        <v>-1.0485385531751901</v>
      </c>
      <c r="CB76" s="10">
        <v>1.50572423517662</v>
      </c>
      <c r="CC76" s="7">
        <v>-1.33788331320783</v>
      </c>
      <c r="CD76" s="10">
        <v>1.4701793254059801</v>
      </c>
      <c r="CE76" s="7">
        <v>-6.2716398259692303</v>
      </c>
      <c r="CF76" s="10">
        <v>1.52834182917221</v>
      </c>
      <c r="CG76" s="7">
        <v>-2.0045224828547101</v>
      </c>
      <c r="CH76" s="10">
        <v>1.28287855217011</v>
      </c>
      <c r="CI76" s="7">
        <v>-4.2757706875328996</v>
      </c>
      <c r="CJ76" s="10">
        <v>1.55653343034083</v>
      </c>
      <c r="CK76" s="7">
        <v>-2.9792625988829702</v>
      </c>
      <c r="CL76" s="10">
        <v>1.57287485983577</v>
      </c>
      <c r="CM76" s="7">
        <v>-3.2998210943452499</v>
      </c>
      <c r="CN76" s="10">
        <v>1.4822467702112201</v>
      </c>
      <c r="CO76" s="65"/>
      <c r="CP76" s="65"/>
      <c r="CQ76" s="65"/>
      <c r="CR76" s="65"/>
      <c r="CS76" s="65"/>
      <c r="CT76" s="65"/>
      <c r="CU76" s="65"/>
      <c r="CV76" s="65"/>
      <c r="CW76" s="65"/>
      <c r="CX76" s="65"/>
      <c r="CY76" s="65"/>
      <c r="CZ76" s="65"/>
      <c r="DA76" s="65"/>
      <c r="DB76" s="65"/>
      <c r="DC76" s="65"/>
      <c r="DD76" s="65"/>
      <c r="DE76" s="65"/>
      <c r="DF76" s="182"/>
    </row>
    <row r="77" spans="1:110" ht="13" customHeight="1" x14ac:dyDescent="0.2">
      <c r="A77" s="82" t="s">
        <v>372</v>
      </c>
      <c r="B77" s="119">
        <v>1</v>
      </c>
      <c r="C77" s="7">
        <v>49.76462100885</v>
      </c>
      <c r="D77" s="10">
        <v>1.22359337465789</v>
      </c>
      <c r="E77" s="7">
        <v>50.876881683598398</v>
      </c>
      <c r="F77" s="10">
        <v>1.35189995494186</v>
      </c>
      <c r="G77" s="7">
        <v>45.765035266885903</v>
      </c>
      <c r="H77" s="10">
        <v>2.7930510508607602</v>
      </c>
      <c r="I77" s="7">
        <v>-5.1118464167125</v>
      </c>
      <c r="J77" s="10">
        <v>3.0814308098377201</v>
      </c>
      <c r="K77" s="7">
        <v>45.936422470432497</v>
      </c>
      <c r="L77" s="10">
        <v>1.22115352045401</v>
      </c>
      <c r="M77" s="7">
        <v>47.265459190530102</v>
      </c>
      <c r="N77" s="10">
        <v>1.22263662853573</v>
      </c>
      <c r="O77" s="7">
        <v>41.846382653164099</v>
      </c>
      <c r="P77" s="10">
        <v>3.21418559756501</v>
      </c>
      <c r="Q77" s="7">
        <v>-5.4190765373659904</v>
      </c>
      <c r="R77" s="10">
        <v>3.3950818388121902</v>
      </c>
      <c r="S77" s="7">
        <v>45.318511380353598</v>
      </c>
      <c r="T77" s="10">
        <v>1.13529381566181</v>
      </c>
      <c r="U77" s="7">
        <v>46.594675939616202</v>
      </c>
      <c r="V77" s="10">
        <v>1.37467355359318</v>
      </c>
      <c r="W77" s="7">
        <v>41.423626993383998</v>
      </c>
      <c r="X77" s="10">
        <v>2.5864030357577601</v>
      </c>
      <c r="Y77" s="7">
        <v>-5.1710489462322196</v>
      </c>
      <c r="Z77" s="10">
        <v>3.0860706788779302</v>
      </c>
      <c r="AA77" s="7">
        <v>40.795354890178501</v>
      </c>
      <c r="AB77" s="10">
        <v>1.2528348385163099</v>
      </c>
      <c r="AC77" s="7">
        <v>41.457855760705002</v>
      </c>
      <c r="AD77" s="10">
        <v>1.3616099025607999</v>
      </c>
      <c r="AE77" s="7">
        <v>38.794728865620598</v>
      </c>
      <c r="AF77" s="10">
        <v>2.3266763353966402</v>
      </c>
      <c r="AG77" s="7">
        <v>-2.6631268950844098</v>
      </c>
      <c r="AH77" s="10">
        <v>2.4916056674701799</v>
      </c>
      <c r="AI77" s="7">
        <v>56.8445095543902</v>
      </c>
      <c r="AJ77" s="10">
        <v>1.27500795379351</v>
      </c>
      <c r="AK77" s="7">
        <v>56.268705680119702</v>
      </c>
      <c r="AL77" s="10">
        <v>1.4347276481870499</v>
      </c>
      <c r="AM77" s="7">
        <v>58.3193284169988</v>
      </c>
      <c r="AN77" s="10">
        <v>2.9111527656996299</v>
      </c>
      <c r="AO77" s="7">
        <v>2.0506227368791299</v>
      </c>
      <c r="AP77" s="10">
        <v>3.2739491366430702</v>
      </c>
      <c r="AQ77" s="7">
        <v>27.278729343796801</v>
      </c>
      <c r="AR77" s="10">
        <v>1.2154178278177901</v>
      </c>
      <c r="AS77" s="7">
        <v>27.010144347674199</v>
      </c>
      <c r="AT77" s="10">
        <v>1.36559221916956</v>
      </c>
      <c r="AU77" s="7">
        <v>28.2243655678995</v>
      </c>
      <c r="AV77" s="10">
        <v>2.5802883360197901</v>
      </c>
      <c r="AW77" s="7">
        <v>1.21422122022531</v>
      </c>
      <c r="AX77" s="10">
        <v>2.91379542939629</v>
      </c>
      <c r="AY77" s="7">
        <v>52.153267655803802</v>
      </c>
      <c r="AZ77" s="10">
        <v>1.32599896841833</v>
      </c>
      <c r="BA77" s="7">
        <v>51.579483551220001</v>
      </c>
      <c r="BB77" s="10">
        <v>1.4472220963673501</v>
      </c>
      <c r="BC77" s="7">
        <v>53.963412658602302</v>
      </c>
      <c r="BD77" s="10">
        <v>3.1497973109985802</v>
      </c>
      <c r="BE77" s="7">
        <v>2.3839291073823099</v>
      </c>
      <c r="BF77" s="10">
        <v>3.48507578524762</v>
      </c>
      <c r="BG77" s="7">
        <v>45.555696111698602</v>
      </c>
      <c r="BH77" s="10">
        <v>1.2174481368499701</v>
      </c>
      <c r="BI77" s="7">
        <v>46.4820594484572</v>
      </c>
      <c r="BJ77" s="10">
        <v>1.4075627898012899</v>
      </c>
      <c r="BK77" s="7">
        <v>42.404895451571598</v>
      </c>
      <c r="BL77" s="10">
        <v>3.0060420662307501</v>
      </c>
      <c r="BM77" s="7">
        <v>-4.0771639968855897</v>
      </c>
      <c r="BN77" s="10">
        <v>3.4706779662839198</v>
      </c>
      <c r="BO77" s="7">
        <v>36.106752544625003</v>
      </c>
      <c r="BP77" s="10">
        <v>1.16795069113133</v>
      </c>
      <c r="BQ77" s="7">
        <v>35.9544418393751</v>
      </c>
      <c r="BR77" s="10">
        <v>1.39574735974154</v>
      </c>
      <c r="BS77" s="7">
        <v>36.392962847354603</v>
      </c>
      <c r="BT77" s="10">
        <v>2.3309927198657299</v>
      </c>
      <c r="BU77" s="7">
        <v>0.43852100797954602</v>
      </c>
      <c r="BV77" s="10">
        <v>2.79651865715338</v>
      </c>
      <c r="BW77" s="7">
        <v>-5.4259699199921601</v>
      </c>
      <c r="BX77" s="10">
        <v>1.64940677668335</v>
      </c>
      <c r="BY77" s="7">
        <v>0.72267780890518896</v>
      </c>
      <c r="BZ77" s="10">
        <v>1.77795334277874</v>
      </c>
      <c r="CA77" s="7">
        <v>4.1433808105875096</v>
      </c>
      <c r="CB77" s="10">
        <v>1.6041824947215899</v>
      </c>
      <c r="CC77" s="7">
        <v>3.4569139306337</v>
      </c>
      <c r="CD77" s="10">
        <v>1.61297913665517</v>
      </c>
      <c r="CE77" s="7">
        <v>0.51838305783086702</v>
      </c>
      <c r="CF77" s="10">
        <v>1.70948258018585</v>
      </c>
      <c r="CG77" s="7">
        <v>-0.40003833299789798</v>
      </c>
      <c r="CH77" s="10">
        <v>1.6564912540563299</v>
      </c>
      <c r="CI77" s="7">
        <v>-2.92775280954059</v>
      </c>
      <c r="CJ77" s="10">
        <v>1.7682023695636799</v>
      </c>
      <c r="CK77" s="7">
        <v>-5.2311130278968001</v>
      </c>
      <c r="CL77" s="10">
        <v>1.62690580486092</v>
      </c>
      <c r="CM77" s="7">
        <v>-1.6945708664872099</v>
      </c>
      <c r="CN77" s="10">
        <v>1.7120230545763899</v>
      </c>
      <c r="CO77" s="65"/>
      <c r="CP77" s="65"/>
      <c r="CQ77" s="65"/>
      <c r="CR77" s="65"/>
      <c r="CS77" s="65"/>
      <c r="CT77" s="65"/>
      <c r="CU77" s="65"/>
      <c r="CV77" s="65"/>
      <c r="CW77" s="65"/>
      <c r="CX77" s="65"/>
      <c r="CY77" s="65"/>
      <c r="CZ77" s="65"/>
      <c r="DA77" s="65"/>
      <c r="DB77" s="65"/>
      <c r="DC77" s="65"/>
      <c r="DD77" s="65"/>
      <c r="DE77" s="65"/>
      <c r="DF77" s="182"/>
    </row>
    <row r="78" spans="1:110" ht="13" customHeight="1" x14ac:dyDescent="0.2">
      <c r="A78" s="82" t="s">
        <v>428</v>
      </c>
      <c r="B78" s="119">
        <v>1</v>
      </c>
      <c r="C78" s="7">
        <v>73.838358306371006</v>
      </c>
      <c r="D78" s="10">
        <v>1.28862663537883</v>
      </c>
      <c r="E78" s="7">
        <v>76.598143231307304</v>
      </c>
      <c r="F78" s="10">
        <v>1.24720217598344</v>
      </c>
      <c r="G78" s="7">
        <v>68.836831608320594</v>
      </c>
      <c r="H78" s="10">
        <v>2.19521731386941</v>
      </c>
      <c r="I78" s="7">
        <v>-7.7613116229866304</v>
      </c>
      <c r="J78" s="10">
        <v>2.1297564698681999</v>
      </c>
      <c r="K78" s="7">
        <v>59.187304875243697</v>
      </c>
      <c r="L78" s="10">
        <v>1.2740329299964599</v>
      </c>
      <c r="M78" s="7">
        <v>63.620711786608197</v>
      </c>
      <c r="N78" s="10">
        <v>1.58012963988941</v>
      </c>
      <c r="O78" s="7">
        <v>51.010233010735099</v>
      </c>
      <c r="P78" s="10">
        <v>2.1194596489090101</v>
      </c>
      <c r="Q78" s="7">
        <v>-12.6104787758731</v>
      </c>
      <c r="R78" s="10">
        <v>2.7041192808457701</v>
      </c>
      <c r="S78" s="7">
        <v>50.209193850399203</v>
      </c>
      <c r="T78" s="10">
        <v>1.2775821890179699</v>
      </c>
      <c r="U78" s="7">
        <v>53.339563155034</v>
      </c>
      <c r="V78" s="10">
        <v>1.5562773152576299</v>
      </c>
      <c r="W78" s="7">
        <v>44.511193763502199</v>
      </c>
      <c r="X78" s="10">
        <v>2.0887223891988098</v>
      </c>
      <c r="Y78" s="7">
        <v>-8.8283693915317496</v>
      </c>
      <c r="Z78" s="10">
        <v>2.6120113204624702</v>
      </c>
      <c r="AA78" s="7">
        <v>36.932051791732697</v>
      </c>
      <c r="AB78" s="10">
        <v>1.32286021496579</v>
      </c>
      <c r="AC78" s="7">
        <v>39.909984907134501</v>
      </c>
      <c r="AD78" s="10">
        <v>1.52389293651532</v>
      </c>
      <c r="AE78" s="7">
        <v>31.315727431867401</v>
      </c>
      <c r="AF78" s="10">
        <v>2.1451963118871999</v>
      </c>
      <c r="AG78" s="7">
        <v>-8.5942574752670495</v>
      </c>
      <c r="AH78" s="10">
        <v>2.5531739374493201</v>
      </c>
      <c r="AI78" s="7">
        <v>63.846777806492</v>
      </c>
      <c r="AJ78" s="10">
        <v>1.25167343594436</v>
      </c>
      <c r="AK78" s="7">
        <v>65.223575750614799</v>
      </c>
      <c r="AL78" s="10">
        <v>1.4530311403070899</v>
      </c>
      <c r="AM78" s="7">
        <v>61.592068588065302</v>
      </c>
      <c r="AN78" s="10">
        <v>2.3166105768802199</v>
      </c>
      <c r="AO78" s="7">
        <v>-3.6315071625494602</v>
      </c>
      <c r="AP78" s="10">
        <v>2.7668918441401198</v>
      </c>
      <c r="AQ78" s="7">
        <v>47.007903883819999</v>
      </c>
      <c r="AR78" s="10">
        <v>1.29400796682492</v>
      </c>
      <c r="AS78" s="7">
        <v>48.036465219207003</v>
      </c>
      <c r="AT78" s="10">
        <v>1.7426132841217301</v>
      </c>
      <c r="AU78" s="7">
        <v>45.2715808159532</v>
      </c>
      <c r="AV78" s="10">
        <v>2.3207046158065499</v>
      </c>
      <c r="AW78" s="7">
        <v>-2.7648844032538502</v>
      </c>
      <c r="AX78" s="10">
        <v>3.1233618737139999</v>
      </c>
      <c r="AY78" s="7">
        <v>61.417164913757603</v>
      </c>
      <c r="AZ78" s="10">
        <v>1.3316571544598901</v>
      </c>
      <c r="BA78" s="7">
        <v>62.156731120616101</v>
      </c>
      <c r="BB78" s="10">
        <v>1.6635260347929299</v>
      </c>
      <c r="BC78" s="7">
        <v>59.899651405055202</v>
      </c>
      <c r="BD78" s="10">
        <v>2.11966407680596</v>
      </c>
      <c r="BE78" s="7">
        <v>-2.2570797155608999</v>
      </c>
      <c r="BF78" s="10">
        <v>2.6353676413964902</v>
      </c>
      <c r="BG78" s="7">
        <v>35.562599671974098</v>
      </c>
      <c r="BH78" s="10">
        <v>1.0888636527978801</v>
      </c>
      <c r="BI78" s="7">
        <v>35.978826626915698</v>
      </c>
      <c r="BJ78" s="10">
        <v>1.4704020700189899</v>
      </c>
      <c r="BK78" s="7">
        <v>34.752743124301297</v>
      </c>
      <c r="BL78" s="10">
        <v>1.89465063613352</v>
      </c>
      <c r="BM78" s="7">
        <v>-1.2260835026143799</v>
      </c>
      <c r="BN78" s="10">
        <v>2.5689996759197902</v>
      </c>
      <c r="BO78" s="7">
        <v>40.655811653761397</v>
      </c>
      <c r="BP78" s="10">
        <v>1.3783482941365099</v>
      </c>
      <c r="BQ78" s="7">
        <v>44.457950057282503</v>
      </c>
      <c r="BR78" s="10">
        <v>1.7247045676839501</v>
      </c>
      <c r="BS78" s="7">
        <v>34.002046549426801</v>
      </c>
      <c r="BT78" s="10">
        <v>1.98591120042656</v>
      </c>
      <c r="BU78" s="7">
        <v>-10.4559035078556</v>
      </c>
      <c r="BV78" s="10">
        <v>2.49487494907468</v>
      </c>
      <c r="BW78" s="7">
        <v>-0.65683437435620795</v>
      </c>
      <c r="BX78" s="10">
        <v>1.5972794650881399</v>
      </c>
      <c r="BY78" s="7">
        <v>8.8256501159042209</v>
      </c>
      <c r="BZ78" s="10">
        <v>1.84484377933929</v>
      </c>
      <c r="CA78" s="7">
        <v>-3.4097241464003503E-2</v>
      </c>
      <c r="CB78" s="10">
        <v>1.90615919361692</v>
      </c>
      <c r="CC78" s="7">
        <v>1.44019821527656</v>
      </c>
      <c r="CD78" s="10">
        <v>1.80795037615531</v>
      </c>
      <c r="CE78" s="7">
        <v>1.0855181638311999</v>
      </c>
      <c r="CF78" s="10">
        <v>1.8847001610526</v>
      </c>
      <c r="CG78" s="7">
        <v>1.46259649254429</v>
      </c>
      <c r="CH78" s="10">
        <v>1.90263111244878</v>
      </c>
      <c r="CI78" s="7">
        <v>0.74151013651501796</v>
      </c>
      <c r="CJ78" s="10">
        <v>1.79204655321786</v>
      </c>
      <c r="CK78" s="7">
        <v>-10.525872491809499</v>
      </c>
      <c r="CL78" s="10">
        <v>1.58511026293358</v>
      </c>
      <c r="CM78" s="7">
        <v>-2.7338736657817599</v>
      </c>
      <c r="CN78" s="10">
        <v>1.97890696406596</v>
      </c>
      <c r="CO78" s="65"/>
      <c r="CP78" s="65"/>
      <c r="CQ78" s="65"/>
      <c r="CR78" s="65"/>
      <c r="CS78" s="65"/>
      <c r="CT78" s="65"/>
      <c r="CU78" s="65"/>
      <c r="CV78" s="65"/>
      <c r="CW78" s="65"/>
      <c r="CX78" s="65"/>
      <c r="CY78" s="65"/>
      <c r="CZ78" s="65"/>
      <c r="DA78" s="65"/>
      <c r="DB78" s="65"/>
      <c r="DC78" s="65"/>
      <c r="DD78" s="65"/>
      <c r="DE78" s="65"/>
      <c r="DF78" s="182"/>
    </row>
    <row r="79" spans="1:110" ht="13" customHeight="1" x14ac:dyDescent="0.2">
      <c r="A79" s="82" t="s">
        <v>378</v>
      </c>
      <c r="B79" s="119">
        <v>1</v>
      </c>
      <c r="C79" s="7">
        <v>84.901136605527995</v>
      </c>
      <c r="D79" s="10">
        <v>0.871197730189194</v>
      </c>
      <c r="E79" s="7">
        <v>86.727803105190205</v>
      </c>
      <c r="F79" s="10">
        <v>1.0228543379819901</v>
      </c>
      <c r="G79" s="7">
        <v>82.342149453608997</v>
      </c>
      <c r="H79" s="10">
        <v>1.6240874551867299</v>
      </c>
      <c r="I79" s="7">
        <v>-4.3856536515812099</v>
      </c>
      <c r="J79" s="10">
        <v>1.9330680776353</v>
      </c>
      <c r="K79" s="7">
        <v>81.669060025895206</v>
      </c>
      <c r="L79" s="10">
        <v>0.88733423620581198</v>
      </c>
      <c r="M79" s="7">
        <v>85.631499110140894</v>
      </c>
      <c r="N79" s="10">
        <v>1.06717873318857</v>
      </c>
      <c r="O79" s="7">
        <v>75.976268606482506</v>
      </c>
      <c r="P79" s="10">
        <v>1.58174378430241</v>
      </c>
      <c r="Q79" s="7">
        <v>-9.6552305036584301</v>
      </c>
      <c r="R79" s="10">
        <v>1.89859298583347</v>
      </c>
      <c r="S79" s="7">
        <v>71.552883836602504</v>
      </c>
      <c r="T79" s="10">
        <v>1.13172361394358</v>
      </c>
      <c r="U79" s="7">
        <v>74.4141382790216</v>
      </c>
      <c r="V79" s="10">
        <v>1.57321804221661</v>
      </c>
      <c r="W79" s="7">
        <v>68.0872275805946</v>
      </c>
      <c r="X79" s="10">
        <v>1.6254313821486699</v>
      </c>
      <c r="Y79" s="7">
        <v>-6.3269106984269596</v>
      </c>
      <c r="Z79" s="10">
        <v>2.2551253000105498</v>
      </c>
      <c r="AA79" s="7">
        <v>62.542090912277502</v>
      </c>
      <c r="AB79" s="10">
        <v>1.0744627169132499</v>
      </c>
      <c r="AC79" s="7">
        <v>66.826085105085596</v>
      </c>
      <c r="AD79" s="10">
        <v>1.3861001039910901</v>
      </c>
      <c r="AE79" s="7">
        <v>56.439406690180498</v>
      </c>
      <c r="AF79" s="10">
        <v>1.60045789498383</v>
      </c>
      <c r="AG79" s="7">
        <v>-10.3866784149051</v>
      </c>
      <c r="AH79" s="10">
        <v>2.1070745045322701</v>
      </c>
      <c r="AI79" s="7">
        <v>81.675776567044593</v>
      </c>
      <c r="AJ79" s="10">
        <v>0.86377545795506505</v>
      </c>
      <c r="AK79" s="7">
        <v>84.689871328888103</v>
      </c>
      <c r="AL79" s="10">
        <v>1.13147049879352</v>
      </c>
      <c r="AM79" s="7">
        <v>77.320037095297593</v>
      </c>
      <c r="AN79" s="10">
        <v>1.4070276560900701</v>
      </c>
      <c r="AO79" s="7">
        <v>-7.3698342335905398</v>
      </c>
      <c r="AP79" s="10">
        <v>1.80943468947804</v>
      </c>
      <c r="AQ79" s="7">
        <v>62.692422220293899</v>
      </c>
      <c r="AR79" s="10">
        <v>1.3868712335076501</v>
      </c>
      <c r="AS79" s="7">
        <v>66.269365750117601</v>
      </c>
      <c r="AT79" s="10">
        <v>1.8821235818388899</v>
      </c>
      <c r="AU79" s="7">
        <v>58.070229546044402</v>
      </c>
      <c r="AV79" s="10">
        <v>2.0564377864778201</v>
      </c>
      <c r="AW79" s="7">
        <v>-8.1991362040732803</v>
      </c>
      <c r="AX79" s="10">
        <v>2.8150923125716099</v>
      </c>
      <c r="AY79" s="7">
        <v>79.990405340203793</v>
      </c>
      <c r="AZ79" s="10">
        <v>0.95132772647687502</v>
      </c>
      <c r="BA79" s="7">
        <v>82.508554238613996</v>
      </c>
      <c r="BB79" s="10">
        <v>1.27584554489294</v>
      </c>
      <c r="BC79" s="7">
        <v>76.704921374888698</v>
      </c>
      <c r="BD79" s="10">
        <v>1.45273165462747</v>
      </c>
      <c r="BE79" s="7">
        <v>-5.8036328637252401</v>
      </c>
      <c r="BF79" s="10">
        <v>1.94260839637835</v>
      </c>
      <c r="BG79" s="7">
        <v>68.249443901565996</v>
      </c>
      <c r="BH79" s="10">
        <v>1.2232943272391399</v>
      </c>
      <c r="BI79" s="7">
        <v>72.805834676375596</v>
      </c>
      <c r="BJ79" s="10">
        <v>1.49432351220588</v>
      </c>
      <c r="BK79" s="7">
        <v>61.455720081703603</v>
      </c>
      <c r="BL79" s="10">
        <v>2.13967108994439</v>
      </c>
      <c r="BM79" s="7">
        <v>-11.350114594671901</v>
      </c>
      <c r="BN79" s="10">
        <v>2.6156417797845202</v>
      </c>
      <c r="BO79" s="7">
        <v>60.169765418087401</v>
      </c>
      <c r="BP79" s="10">
        <v>1.3035406970649701</v>
      </c>
      <c r="BQ79" s="7">
        <v>66.014800191290803</v>
      </c>
      <c r="BR79" s="10">
        <v>1.49324124714233</v>
      </c>
      <c r="BS79" s="7">
        <v>51.819457097656198</v>
      </c>
      <c r="BT79" s="10">
        <v>2.4661051222549801</v>
      </c>
      <c r="BU79" s="7">
        <v>-14.1953430936346</v>
      </c>
      <c r="BV79" s="10">
        <v>2.9028942778753599</v>
      </c>
      <c r="BW79" s="7">
        <v>1.82301601823717</v>
      </c>
      <c r="BX79" s="10">
        <v>1.2618287226315701</v>
      </c>
      <c r="BY79" s="7">
        <v>5.2854891607390897</v>
      </c>
      <c r="BZ79" s="10">
        <v>1.31746221188097</v>
      </c>
      <c r="CA79" s="7">
        <v>3.6135155956671698</v>
      </c>
      <c r="CB79" s="10">
        <v>1.56887931126686</v>
      </c>
      <c r="CC79" s="7">
        <v>4.3747857402965602</v>
      </c>
      <c r="CD79" s="10">
        <v>1.56177682746038</v>
      </c>
      <c r="CE79" s="7">
        <v>2.35888315289252</v>
      </c>
      <c r="CF79" s="10">
        <v>1.2525997379373599</v>
      </c>
      <c r="CG79" s="7">
        <v>3.3524027835464199</v>
      </c>
      <c r="CH79" s="10">
        <v>1.86154437460299</v>
      </c>
      <c r="CI79" s="7">
        <v>3.9607623250480901</v>
      </c>
      <c r="CJ79" s="10">
        <v>1.39182096146374</v>
      </c>
      <c r="CK79" s="7">
        <v>19.016541218861999</v>
      </c>
      <c r="CL79" s="10">
        <v>1.80993546282184</v>
      </c>
      <c r="CM79" s="7">
        <v>6.2560755620932804</v>
      </c>
      <c r="CN79" s="10">
        <v>1.8566546530049399</v>
      </c>
      <c r="CO79" s="65"/>
      <c r="CP79" s="65"/>
      <c r="CQ79" s="65"/>
      <c r="CR79" s="65"/>
      <c r="CS79" s="65"/>
      <c r="CT79" s="65"/>
      <c r="CU79" s="65"/>
      <c r="CV79" s="65"/>
      <c r="CW79" s="65"/>
      <c r="CX79" s="65"/>
      <c r="CY79" s="65"/>
      <c r="CZ79" s="65"/>
      <c r="DA79" s="65"/>
      <c r="DB79" s="65"/>
      <c r="DC79" s="65"/>
      <c r="DD79" s="65"/>
      <c r="DE79" s="65"/>
      <c r="DF79" s="182"/>
    </row>
    <row r="80" spans="1:110" s="293" customFormat="1" ht="13" customHeight="1" x14ac:dyDescent="0.2">
      <c r="A80" s="287" t="s">
        <v>382</v>
      </c>
      <c r="B80" s="288">
        <v>1</v>
      </c>
      <c r="C80" s="289">
        <v>84.000324573736293</v>
      </c>
      <c r="D80" s="290">
        <v>0.76502589643049301</v>
      </c>
      <c r="E80" s="289">
        <v>85.754063547455601</v>
      </c>
      <c r="F80" s="290">
        <v>0.834907287565537</v>
      </c>
      <c r="G80" s="289">
        <v>69.562964537321903</v>
      </c>
      <c r="H80" s="290">
        <v>3.1912135487044502</v>
      </c>
      <c r="I80" s="289">
        <v>-16.191099010133701</v>
      </c>
      <c r="J80" s="290">
        <v>3.4695525020758802</v>
      </c>
      <c r="K80" s="289">
        <v>47.926518583260098</v>
      </c>
      <c r="L80" s="290">
        <v>1.0161006174860101</v>
      </c>
      <c r="M80" s="289">
        <v>49.584411149758303</v>
      </c>
      <c r="N80" s="290">
        <v>1.10027949085716</v>
      </c>
      <c r="O80" s="289">
        <v>33.776329415675498</v>
      </c>
      <c r="P80" s="290">
        <v>3.2850952685147901</v>
      </c>
      <c r="Q80" s="289">
        <v>-15.808081734082799</v>
      </c>
      <c r="R80" s="290">
        <v>3.5218064030021599</v>
      </c>
      <c r="S80" s="289">
        <v>57.818574729975502</v>
      </c>
      <c r="T80" s="290">
        <v>1.12704516468769</v>
      </c>
      <c r="U80" s="289">
        <v>59.542187703797403</v>
      </c>
      <c r="V80" s="290">
        <v>1.1417426917443201</v>
      </c>
      <c r="W80" s="289">
        <v>42.419081728611303</v>
      </c>
      <c r="X80" s="290">
        <v>3.2662091985174202</v>
      </c>
      <c r="Y80" s="289">
        <v>-17.1231059751861</v>
      </c>
      <c r="Z80" s="290">
        <v>3.3773987364870002</v>
      </c>
      <c r="AA80" s="289">
        <v>37.437061011584099</v>
      </c>
      <c r="AB80" s="290">
        <v>1.0334728006412801</v>
      </c>
      <c r="AC80" s="289">
        <v>38.582750042242402</v>
      </c>
      <c r="AD80" s="290">
        <v>1.0729830045211399</v>
      </c>
      <c r="AE80" s="289">
        <v>26.8121580968741</v>
      </c>
      <c r="AF80" s="290">
        <v>2.99140971949396</v>
      </c>
      <c r="AG80" s="289">
        <v>-11.770591945368301</v>
      </c>
      <c r="AH80" s="290">
        <v>3.2023510708754102</v>
      </c>
      <c r="AI80" s="289">
        <v>66.845098868546103</v>
      </c>
      <c r="AJ80" s="290">
        <v>1.0994267454536899</v>
      </c>
      <c r="AK80" s="289">
        <v>67.799977756039794</v>
      </c>
      <c r="AL80" s="290">
        <v>1.1501920773780601</v>
      </c>
      <c r="AM80" s="289">
        <v>59.485154753140598</v>
      </c>
      <c r="AN80" s="290">
        <v>3.2790993071338601</v>
      </c>
      <c r="AO80" s="289">
        <v>-8.3148230028992405</v>
      </c>
      <c r="AP80" s="290">
        <v>3.39220197781068</v>
      </c>
      <c r="AQ80" s="289">
        <v>50.619348479899898</v>
      </c>
      <c r="AR80" s="290">
        <v>1.20441773553571</v>
      </c>
      <c r="AS80" s="289">
        <v>52.302061407460997</v>
      </c>
      <c r="AT80" s="290">
        <v>1.27246473320764</v>
      </c>
      <c r="AU80" s="289">
        <v>37.237174433039598</v>
      </c>
      <c r="AV80" s="290">
        <v>3.3652979911073801</v>
      </c>
      <c r="AW80" s="289">
        <v>-15.0648869744214</v>
      </c>
      <c r="AX80" s="290">
        <v>3.5140616622197198</v>
      </c>
      <c r="AY80" s="289">
        <v>79.031283372804197</v>
      </c>
      <c r="AZ80" s="290">
        <v>0.95389760924415401</v>
      </c>
      <c r="BA80" s="289">
        <v>79.674318314607703</v>
      </c>
      <c r="BB80" s="290">
        <v>1.0101145606266499</v>
      </c>
      <c r="BC80" s="289">
        <v>74.943257557138693</v>
      </c>
      <c r="BD80" s="290">
        <v>2.5709709672595999</v>
      </c>
      <c r="BE80" s="289">
        <v>-4.7310607574690202</v>
      </c>
      <c r="BF80" s="290">
        <v>2.7781929170923001</v>
      </c>
      <c r="BG80" s="289">
        <v>90.256416276487002</v>
      </c>
      <c r="BH80" s="290">
        <v>0.64148447818627796</v>
      </c>
      <c r="BI80" s="289">
        <v>91.958160712696198</v>
      </c>
      <c r="BJ80" s="290">
        <v>0.58944663056226698</v>
      </c>
      <c r="BK80" s="289">
        <v>76.083058798186499</v>
      </c>
      <c r="BL80" s="290">
        <v>2.6028479620610199</v>
      </c>
      <c r="BM80" s="289">
        <v>-15.8751019145096</v>
      </c>
      <c r="BN80" s="290">
        <v>2.6265487773340901</v>
      </c>
      <c r="BO80" s="289">
        <v>68.853762391828099</v>
      </c>
      <c r="BP80" s="290">
        <v>1.12786807122859</v>
      </c>
      <c r="BQ80" s="289">
        <v>70.319365145602106</v>
      </c>
      <c r="BR80" s="290">
        <v>1.1564388522029101</v>
      </c>
      <c r="BS80" s="289">
        <v>57.349166651477702</v>
      </c>
      <c r="BT80" s="290">
        <v>3.41614730941849</v>
      </c>
      <c r="BU80" s="289">
        <v>-12.9701984941244</v>
      </c>
      <c r="BV80" s="290">
        <v>3.5261125916763199</v>
      </c>
      <c r="BW80" s="289">
        <v>1.88417756770508</v>
      </c>
      <c r="BX80" s="290">
        <v>1.2769874695054</v>
      </c>
      <c r="BY80" s="289">
        <v>2.3558660288251501</v>
      </c>
      <c r="BZ80" s="290">
        <v>1.6818761263614499</v>
      </c>
      <c r="CA80" s="289">
        <v>-0.30886864064660102</v>
      </c>
      <c r="CB80" s="290">
        <v>1.72885487056051</v>
      </c>
      <c r="CC80" s="289">
        <v>2.20925371652483</v>
      </c>
      <c r="CD80" s="290">
        <v>1.57537133418139</v>
      </c>
      <c r="CE80" s="289">
        <v>3.1472168199426598</v>
      </c>
      <c r="CF80" s="290">
        <v>1.7547566662930401</v>
      </c>
      <c r="CG80" s="289">
        <v>3.30429327205586</v>
      </c>
      <c r="CH80" s="290">
        <v>1.8071992019016101</v>
      </c>
      <c r="CI80" s="289">
        <v>2.0185946485853599</v>
      </c>
      <c r="CJ80" s="290">
        <v>1.4069795008889701</v>
      </c>
      <c r="CK80" s="289">
        <v>4.55652211127091</v>
      </c>
      <c r="CL80" s="290">
        <v>1.06392166207646</v>
      </c>
      <c r="CM80" s="289">
        <v>1.6848779325638401</v>
      </c>
      <c r="CN80" s="290">
        <v>1.7725363705944199</v>
      </c>
      <c r="CO80" s="291"/>
      <c r="CP80" s="291"/>
      <c r="CQ80" s="291"/>
      <c r="CR80" s="291"/>
      <c r="CS80" s="291"/>
      <c r="CT80" s="291"/>
      <c r="CU80" s="291"/>
      <c r="CV80" s="291"/>
      <c r="CW80" s="291"/>
      <c r="CX80" s="291"/>
      <c r="CY80" s="291"/>
      <c r="CZ80" s="291"/>
      <c r="DA80" s="291"/>
      <c r="DB80" s="291"/>
      <c r="DC80" s="291"/>
      <c r="DD80" s="291"/>
      <c r="DE80" s="291"/>
      <c r="DF80" s="292"/>
    </row>
    <row r="81" spans="1:110" ht="13" customHeight="1" x14ac:dyDescent="0.2">
      <c r="A81" s="82" t="s">
        <v>384</v>
      </c>
      <c r="B81" s="119">
        <v>1</v>
      </c>
      <c r="C81" s="7">
        <v>60.987245388606503</v>
      </c>
      <c r="D81" s="10">
        <v>1.0494401146129</v>
      </c>
      <c r="E81" s="7">
        <v>62.786305950692501</v>
      </c>
      <c r="F81" s="10">
        <v>1.0291480867784</v>
      </c>
      <c r="G81" s="7">
        <v>55.720081941548102</v>
      </c>
      <c r="H81" s="10">
        <v>2.1685434108275099</v>
      </c>
      <c r="I81" s="7">
        <v>-7.0662240091444302</v>
      </c>
      <c r="J81" s="10">
        <v>2.1832573256781198</v>
      </c>
      <c r="K81" s="7">
        <v>44.098963960665003</v>
      </c>
      <c r="L81" s="10">
        <v>1.1447586767167499</v>
      </c>
      <c r="M81" s="7">
        <v>46.066822860915899</v>
      </c>
      <c r="N81" s="10">
        <v>1.3576292479596299</v>
      </c>
      <c r="O81" s="7">
        <v>37.618998827800603</v>
      </c>
      <c r="P81" s="10">
        <v>2.0305620689674102</v>
      </c>
      <c r="Q81" s="7">
        <v>-8.4478240331152605</v>
      </c>
      <c r="R81" s="10">
        <v>2.4568364651860999</v>
      </c>
      <c r="S81" s="7">
        <v>56.7412407117532</v>
      </c>
      <c r="T81" s="10">
        <v>1.1041551560670999</v>
      </c>
      <c r="U81" s="7">
        <v>57.881336305238797</v>
      </c>
      <c r="V81" s="10">
        <v>1.16076403144709</v>
      </c>
      <c r="W81" s="7">
        <v>53.291281529373499</v>
      </c>
      <c r="X81" s="10">
        <v>2.26091692865662</v>
      </c>
      <c r="Y81" s="7">
        <v>-4.5900547758653003</v>
      </c>
      <c r="Z81" s="10">
        <v>2.3829135237034098</v>
      </c>
      <c r="AA81" s="7">
        <v>37.202297364024702</v>
      </c>
      <c r="AB81" s="10">
        <v>1.0722566206072399</v>
      </c>
      <c r="AC81" s="7">
        <v>37.948265279902202</v>
      </c>
      <c r="AD81" s="10">
        <v>1.1827064771581</v>
      </c>
      <c r="AE81" s="7">
        <v>35.038527338910498</v>
      </c>
      <c r="AF81" s="10">
        <v>2.3257586185507502</v>
      </c>
      <c r="AG81" s="7">
        <v>-2.9097379409917199</v>
      </c>
      <c r="AH81" s="10">
        <v>2.5878702937562998</v>
      </c>
      <c r="AI81" s="7">
        <v>64.430161834044299</v>
      </c>
      <c r="AJ81" s="10">
        <v>1.00413497124231</v>
      </c>
      <c r="AK81" s="7">
        <v>65.596745345863695</v>
      </c>
      <c r="AL81" s="10">
        <v>1.1758773116985901</v>
      </c>
      <c r="AM81" s="7">
        <v>60.912388469657699</v>
      </c>
      <c r="AN81" s="10">
        <v>1.93435410871945</v>
      </c>
      <c r="AO81" s="7">
        <v>-4.68435687620598</v>
      </c>
      <c r="AP81" s="10">
        <v>2.2400344973161102</v>
      </c>
      <c r="AQ81" s="7">
        <v>61.054870371960597</v>
      </c>
      <c r="AR81" s="10">
        <v>0.99616139066466103</v>
      </c>
      <c r="AS81" s="7">
        <v>63.219027371378701</v>
      </c>
      <c r="AT81" s="10">
        <v>1.1502038146186999</v>
      </c>
      <c r="AU81" s="7">
        <v>54.560075622328903</v>
      </c>
      <c r="AV81" s="10">
        <v>2.13983467406372</v>
      </c>
      <c r="AW81" s="7">
        <v>-8.6589517490498196</v>
      </c>
      <c r="AX81" s="10">
        <v>2.4605801240640899</v>
      </c>
      <c r="AY81" s="7">
        <v>77.028501100509203</v>
      </c>
      <c r="AZ81" s="10">
        <v>0.86355186268740003</v>
      </c>
      <c r="BA81" s="7">
        <v>79.003605424564</v>
      </c>
      <c r="BB81" s="10">
        <v>0.98344355718599996</v>
      </c>
      <c r="BC81" s="7">
        <v>71.436818906364806</v>
      </c>
      <c r="BD81" s="10">
        <v>1.8731850541380599</v>
      </c>
      <c r="BE81" s="7">
        <v>-7.5667865181992102</v>
      </c>
      <c r="BF81" s="10">
        <v>2.1049453263456899</v>
      </c>
      <c r="BG81" s="7">
        <v>83.713788242403098</v>
      </c>
      <c r="BH81" s="10">
        <v>0.83601731262062495</v>
      </c>
      <c r="BI81" s="7">
        <v>86.211859597038497</v>
      </c>
      <c r="BJ81" s="10">
        <v>0.72873062261051202</v>
      </c>
      <c r="BK81" s="7">
        <v>76.529118605447906</v>
      </c>
      <c r="BL81" s="10">
        <v>2.0570800846397699</v>
      </c>
      <c r="BM81" s="7">
        <v>-9.6827409915905296</v>
      </c>
      <c r="BN81" s="10">
        <v>1.99800692437589</v>
      </c>
      <c r="BO81" s="7">
        <v>49.261318769642401</v>
      </c>
      <c r="BP81" s="10">
        <v>1.12607594481127</v>
      </c>
      <c r="BQ81" s="7">
        <v>50.164101967133199</v>
      </c>
      <c r="BR81" s="10">
        <v>1.25455984618146</v>
      </c>
      <c r="BS81" s="7">
        <v>46.677387198404297</v>
      </c>
      <c r="BT81" s="10">
        <v>2.1257555639531098</v>
      </c>
      <c r="BU81" s="7">
        <v>-3.4867147687288398</v>
      </c>
      <c r="BV81" s="10">
        <v>2.4069412769973901</v>
      </c>
      <c r="BW81" s="7">
        <v>-2.6826070782445801</v>
      </c>
      <c r="BX81" s="10">
        <v>1.3409993565093199</v>
      </c>
      <c r="BY81" s="7">
        <v>1.76161539272078</v>
      </c>
      <c r="BZ81" s="10">
        <v>1.4254881746336401</v>
      </c>
      <c r="CA81" s="7">
        <v>1.44753504827052</v>
      </c>
      <c r="CB81" s="10">
        <v>1.4372820619700599</v>
      </c>
      <c r="CC81" s="7">
        <v>-0.62328149087701201</v>
      </c>
      <c r="CD81" s="10">
        <v>1.35079590847644</v>
      </c>
      <c r="CE81" s="7">
        <v>5.4805840978444396</v>
      </c>
      <c r="CF81" s="10">
        <v>1.34488222535768</v>
      </c>
      <c r="CG81" s="7">
        <v>4.9173549048934397</v>
      </c>
      <c r="CH81" s="10">
        <v>1.3453068578310501</v>
      </c>
      <c r="CI81" s="7">
        <v>1.5761231756543199</v>
      </c>
      <c r="CJ81" s="10">
        <v>1.13565839594077</v>
      </c>
      <c r="CK81" s="7">
        <v>11.1850720304655</v>
      </c>
      <c r="CL81" s="10">
        <v>1.1671922744380401</v>
      </c>
      <c r="CM81" s="7">
        <v>0.16004792217241701</v>
      </c>
      <c r="CN81" s="10">
        <v>1.41081450122805</v>
      </c>
      <c r="CO81" s="65"/>
      <c r="CP81" s="65"/>
      <c r="CQ81" s="65"/>
      <c r="CR81" s="65"/>
      <c r="CS81" s="65"/>
      <c r="CT81" s="65"/>
      <c r="CU81" s="65"/>
      <c r="CV81" s="65"/>
      <c r="CW81" s="65"/>
      <c r="CX81" s="65"/>
      <c r="CY81" s="65"/>
      <c r="CZ81" s="65"/>
      <c r="DA81" s="65"/>
      <c r="DB81" s="65"/>
      <c r="DC81" s="65"/>
      <c r="DD81" s="65"/>
      <c r="DE81" s="65"/>
      <c r="DF81" s="182"/>
    </row>
    <row r="82" spans="1:110" ht="13" customHeight="1" x14ac:dyDescent="0.2">
      <c r="A82" s="82" t="s">
        <v>386</v>
      </c>
      <c r="B82" s="119">
        <v>1</v>
      </c>
      <c r="C82" s="7">
        <v>84.073154970510501</v>
      </c>
      <c r="D82" s="10">
        <v>0.849105733209645</v>
      </c>
      <c r="E82" s="7">
        <v>86.697007426402706</v>
      </c>
      <c r="F82" s="10">
        <v>0.90103897043486803</v>
      </c>
      <c r="G82" s="7">
        <v>78.442110449248901</v>
      </c>
      <c r="H82" s="10">
        <v>1.6218066618904901</v>
      </c>
      <c r="I82" s="7">
        <v>-8.2548969771538498</v>
      </c>
      <c r="J82" s="10">
        <v>1.7533607601887999</v>
      </c>
      <c r="K82" s="7">
        <v>55.945852772457002</v>
      </c>
      <c r="L82" s="10">
        <v>1.04478342090022</v>
      </c>
      <c r="M82" s="7">
        <v>59.947677617730001</v>
      </c>
      <c r="N82" s="10">
        <v>1.2653051528072601</v>
      </c>
      <c r="O82" s="7">
        <v>47.432946440463901</v>
      </c>
      <c r="P82" s="10">
        <v>1.9658228530394399</v>
      </c>
      <c r="Q82" s="7">
        <v>-12.5147311772661</v>
      </c>
      <c r="R82" s="10">
        <v>2.3875860849549002</v>
      </c>
      <c r="S82" s="7">
        <v>68.291791074717906</v>
      </c>
      <c r="T82" s="10">
        <v>1.09645143615489</v>
      </c>
      <c r="U82" s="7">
        <v>72.762277374799893</v>
      </c>
      <c r="V82" s="10">
        <v>1.21189244904142</v>
      </c>
      <c r="W82" s="7">
        <v>58.797573777181903</v>
      </c>
      <c r="X82" s="10">
        <v>2.0427516603903699</v>
      </c>
      <c r="Y82" s="7">
        <v>-13.964703597618</v>
      </c>
      <c r="Z82" s="10">
        <v>2.2749396557973398</v>
      </c>
      <c r="AA82" s="7">
        <v>50.363437811960402</v>
      </c>
      <c r="AB82" s="10">
        <v>1.1842816010011299</v>
      </c>
      <c r="AC82" s="7">
        <v>54.261911132874801</v>
      </c>
      <c r="AD82" s="10">
        <v>1.3806266339845701</v>
      </c>
      <c r="AE82" s="7">
        <v>42.022911515980198</v>
      </c>
      <c r="AF82" s="10">
        <v>1.7702353100718899</v>
      </c>
      <c r="AG82" s="7">
        <v>-12.2389996168945</v>
      </c>
      <c r="AH82" s="10">
        <v>2.0361012493273498</v>
      </c>
      <c r="AI82" s="7">
        <v>80.900891885157293</v>
      </c>
      <c r="AJ82" s="10">
        <v>1.1584817949566399</v>
      </c>
      <c r="AK82" s="7">
        <v>83.308203407615295</v>
      </c>
      <c r="AL82" s="10">
        <v>1.1848149440811999</v>
      </c>
      <c r="AM82" s="7">
        <v>75.867151506042603</v>
      </c>
      <c r="AN82" s="10">
        <v>1.9467164657448699</v>
      </c>
      <c r="AO82" s="7">
        <v>-7.4410519015727203</v>
      </c>
      <c r="AP82" s="10">
        <v>1.94916714881636</v>
      </c>
      <c r="AQ82" s="7">
        <v>66.333711132704806</v>
      </c>
      <c r="AR82" s="10">
        <v>1.0213339706290201</v>
      </c>
      <c r="AS82" s="7">
        <v>69.889773185076393</v>
      </c>
      <c r="AT82" s="10">
        <v>1.1370193600368399</v>
      </c>
      <c r="AU82" s="7">
        <v>58.948794229124204</v>
      </c>
      <c r="AV82" s="10">
        <v>1.5942800809662001</v>
      </c>
      <c r="AW82" s="7">
        <v>-10.9409789559522</v>
      </c>
      <c r="AX82" s="10">
        <v>1.8144436635958301</v>
      </c>
      <c r="AY82" s="7">
        <v>82.371943341676399</v>
      </c>
      <c r="AZ82" s="10">
        <v>0.96360277392424998</v>
      </c>
      <c r="BA82" s="7">
        <v>85.600224643707506</v>
      </c>
      <c r="BB82" s="10">
        <v>0.86462603481023903</v>
      </c>
      <c r="BC82" s="7">
        <v>75.468746268977199</v>
      </c>
      <c r="BD82" s="10">
        <v>1.9772716518134199</v>
      </c>
      <c r="BE82" s="7">
        <v>-10.1314783747303</v>
      </c>
      <c r="BF82" s="10">
        <v>1.99423880277892</v>
      </c>
      <c r="BG82" s="7">
        <v>83.111203982211805</v>
      </c>
      <c r="BH82" s="10">
        <v>0.90865217215086203</v>
      </c>
      <c r="BI82" s="7">
        <v>85.630983618079497</v>
      </c>
      <c r="BJ82" s="10">
        <v>0.98838351780128297</v>
      </c>
      <c r="BK82" s="7">
        <v>77.866212710012306</v>
      </c>
      <c r="BL82" s="10">
        <v>1.7437610050524801</v>
      </c>
      <c r="BM82" s="7">
        <v>-7.7647709080671898</v>
      </c>
      <c r="BN82" s="10">
        <v>1.9757179030964001</v>
      </c>
      <c r="BO82" s="7">
        <v>73.564219642743197</v>
      </c>
      <c r="BP82" s="10">
        <v>1.18070000909102</v>
      </c>
      <c r="BQ82" s="7">
        <v>77.025631024571595</v>
      </c>
      <c r="BR82" s="10">
        <v>1.2411783885465999</v>
      </c>
      <c r="BS82" s="7">
        <v>66.301834470084898</v>
      </c>
      <c r="BT82" s="10">
        <v>2.0207090557331702</v>
      </c>
      <c r="BU82" s="7">
        <v>-10.7237965544867</v>
      </c>
      <c r="BV82" s="10">
        <v>2.1890917446660101</v>
      </c>
      <c r="BW82" s="7">
        <v>2.8907687713971599</v>
      </c>
      <c r="BX82" s="10">
        <v>1.18733833013446</v>
      </c>
      <c r="BY82" s="7">
        <v>1.55165347903336</v>
      </c>
      <c r="BZ82" s="10">
        <v>1.61026261248344</v>
      </c>
      <c r="CA82" s="7">
        <v>2.7287117901512898</v>
      </c>
      <c r="CB82" s="10">
        <v>1.71557042965152</v>
      </c>
      <c r="CC82" s="7">
        <v>-1.042162725774</v>
      </c>
      <c r="CD82" s="10">
        <v>1.5650211262525799</v>
      </c>
      <c r="CE82" s="7">
        <v>2.2909458190404699</v>
      </c>
      <c r="CF82" s="10">
        <v>1.4996821863830501</v>
      </c>
      <c r="CG82" s="7">
        <v>1.9604068279245399</v>
      </c>
      <c r="CH82" s="10">
        <v>1.4996740062226399</v>
      </c>
      <c r="CI82" s="7">
        <v>3.62782284438897</v>
      </c>
      <c r="CJ82" s="10">
        <v>1.3716786972311601</v>
      </c>
      <c r="CK82" s="7">
        <v>4.6239104306467897</v>
      </c>
      <c r="CL82" s="10">
        <v>1.28773763913138</v>
      </c>
      <c r="CM82" s="7">
        <v>3.7827784111245402</v>
      </c>
      <c r="CN82" s="10">
        <v>1.54559911509522</v>
      </c>
      <c r="CO82" s="65"/>
      <c r="CP82" s="65"/>
      <c r="CQ82" s="65"/>
      <c r="CR82" s="65"/>
      <c r="CS82" s="65"/>
      <c r="CT82" s="65"/>
      <c r="CU82" s="65"/>
      <c r="CV82" s="65"/>
      <c r="CW82" s="65"/>
      <c r="CX82" s="65"/>
      <c r="CY82" s="65"/>
      <c r="CZ82" s="65"/>
      <c r="DA82" s="65"/>
      <c r="DB82" s="65"/>
      <c r="DC82" s="65"/>
      <c r="DD82" s="65"/>
      <c r="DE82" s="65"/>
      <c r="DF82" s="182"/>
    </row>
    <row r="83" spans="1:110" ht="13" customHeight="1" x14ac:dyDescent="0.2">
      <c r="A83" s="82" t="s">
        <v>387</v>
      </c>
      <c r="B83" s="119">
        <v>1</v>
      </c>
      <c r="C83" s="7">
        <v>87.778336046577806</v>
      </c>
      <c r="D83" s="10">
        <v>1.0832597764607099</v>
      </c>
      <c r="E83" s="7">
        <v>89.383381691959002</v>
      </c>
      <c r="F83" s="10">
        <v>0.74201932067490295</v>
      </c>
      <c r="G83" s="7">
        <v>77.167447284094706</v>
      </c>
      <c r="H83" s="10">
        <v>5.3135952447588801</v>
      </c>
      <c r="I83" s="7">
        <v>-12.2159344078643</v>
      </c>
      <c r="J83" s="10">
        <v>5.1852997985927001</v>
      </c>
      <c r="K83" s="7">
        <v>73.335805210993698</v>
      </c>
      <c r="L83" s="10">
        <v>1.1558837972378799</v>
      </c>
      <c r="M83" s="7">
        <v>75.110313991412994</v>
      </c>
      <c r="N83" s="10">
        <v>1.3492952464607799</v>
      </c>
      <c r="O83" s="7">
        <v>61.7934896159489</v>
      </c>
      <c r="P83" s="10">
        <v>2.8912822140463801</v>
      </c>
      <c r="Q83" s="7">
        <v>-13.316824375464099</v>
      </c>
      <c r="R83" s="10">
        <v>3.41969827966911</v>
      </c>
      <c r="S83" s="7">
        <v>63.106888063963098</v>
      </c>
      <c r="T83" s="10">
        <v>1.62709748067093</v>
      </c>
      <c r="U83" s="7">
        <v>63.977401928970203</v>
      </c>
      <c r="V83" s="10">
        <v>1.8357994618378599</v>
      </c>
      <c r="W83" s="7">
        <v>57.7340463033864</v>
      </c>
      <c r="X83" s="10">
        <v>3.7621513345827502</v>
      </c>
      <c r="Y83" s="7">
        <v>-6.2433556255837397</v>
      </c>
      <c r="Z83" s="10">
        <v>4.2779739581154201</v>
      </c>
      <c r="AA83" s="7">
        <v>58.567510670785097</v>
      </c>
      <c r="AB83" s="10">
        <v>1.6650022625237</v>
      </c>
      <c r="AC83" s="7">
        <v>59.149009872485102</v>
      </c>
      <c r="AD83" s="10">
        <v>2.0041452823860899</v>
      </c>
      <c r="AE83" s="7">
        <v>54.399408520584103</v>
      </c>
      <c r="AF83" s="10">
        <v>4.8389996752928299</v>
      </c>
      <c r="AG83" s="7">
        <v>-4.7496013519010001</v>
      </c>
      <c r="AH83" s="10">
        <v>5.7374525672701404</v>
      </c>
      <c r="AI83" s="7">
        <v>83.272587684397493</v>
      </c>
      <c r="AJ83" s="10">
        <v>1.0526733671827599</v>
      </c>
      <c r="AK83" s="7">
        <v>83.911577581996397</v>
      </c>
      <c r="AL83" s="10">
        <v>1.0800184599077001</v>
      </c>
      <c r="AM83" s="7">
        <v>79.160618518919804</v>
      </c>
      <c r="AN83" s="10">
        <v>3.3051372127516099</v>
      </c>
      <c r="AO83" s="7">
        <v>-4.7509590630766496</v>
      </c>
      <c r="AP83" s="10">
        <v>3.46797263607366</v>
      </c>
      <c r="AQ83" s="7">
        <v>58.980134223415597</v>
      </c>
      <c r="AR83" s="10">
        <v>1.1199698548502801</v>
      </c>
      <c r="AS83" s="7">
        <v>59.900536595746097</v>
      </c>
      <c r="AT83" s="10">
        <v>1.2100220104962001</v>
      </c>
      <c r="AU83" s="7">
        <v>52.991313456758</v>
      </c>
      <c r="AV83" s="10">
        <v>3.8217328346517099</v>
      </c>
      <c r="AW83" s="7">
        <v>-6.9092231389881702</v>
      </c>
      <c r="AX83" s="10">
        <v>4.1055289814053699</v>
      </c>
      <c r="AY83" s="7">
        <v>77.169394879289598</v>
      </c>
      <c r="AZ83" s="10">
        <v>1.08931443833576</v>
      </c>
      <c r="BA83" s="7">
        <v>78.280212424330202</v>
      </c>
      <c r="BB83" s="10">
        <v>1.1295528146826901</v>
      </c>
      <c r="BC83" s="7">
        <v>69.6430349944022</v>
      </c>
      <c r="BD83" s="10">
        <v>3.3553629628667601</v>
      </c>
      <c r="BE83" s="7">
        <v>-8.6371774299280393</v>
      </c>
      <c r="BF83" s="10">
        <v>3.5559774920843301</v>
      </c>
      <c r="BG83" s="7">
        <v>82.507313719449698</v>
      </c>
      <c r="BH83" s="10">
        <v>1.1084361590137899</v>
      </c>
      <c r="BI83" s="7">
        <v>84.609070929644304</v>
      </c>
      <c r="BJ83" s="10">
        <v>1.0289874347343999</v>
      </c>
      <c r="BK83" s="7">
        <v>68.255518325709801</v>
      </c>
      <c r="BL83" s="10">
        <v>4.0621469324074004</v>
      </c>
      <c r="BM83" s="7">
        <v>-16.353552603934499</v>
      </c>
      <c r="BN83" s="10">
        <v>4.1060336614055002</v>
      </c>
      <c r="BO83" s="7">
        <v>56.109893735472298</v>
      </c>
      <c r="BP83" s="10">
        <v>1.5588192756572199</v>
      </c>
      <c r="BQ83" s="7">
        <v>58.031070631146001</v>
      </c>
      <c r="BR83" s="10">
        <v>1.50773914548386</v>
      </c>
      <c r="BS83" s="7">
        <v>42.848078583240401</v>
      </c>
      <c r="BT83" s="10">
        <v>4.5901297539337103</v>
      </c>
      <c r="BU83" s="7">
        <v>-15.1829920479056</v>
      </c>
      <c r="BV83" s="10">
        <v>4.6515148722068398</v>
      </c>
      <c r="BW83" s="7">
        <v>1.53920446034181</v>
      </c>
      <c r="BX83" s="10">
        <v>1.52168633214092</v>
      </c>
      <c r="BY83" s="7">
        <v>2.7862530273034598</v>
      </c>
      <c r="BZ83" s="10">
        <v>1.99263666987636</v>
      </c>
      <c r="CA83" s="7">
        <v>-1.81801801509395</v>
      </c>
      <c r="CB83" s="10">
        <v>2.3433401667767599</v>
      </c>
      <c r="CC83" s="7">
        <v>0.98611414583897505</v>
      </c>
      <c r="CD83" s="10">
        <v>2.4129679939189601</v>
      </c>
      <c r="CE83" s="7">
        <v>0.42232006219406099</v>
      </c>
      <c r="CF83" s="10">
        <v>1.59609238411065</v>
      </c>
      <c r="CG83" s="7">
        <v>-1.5247621064519199</v>
      </c>
      <c r="CH83" s="10">
        <v>2.2670888580064901</v>
      </c>
      <c r="CI83" s="7">
        <v>1.88661636155913</v>
      </c>
      <c r="CJ83" s="10">
        <v>1.60618614235325</v>
      </c>
      <c r="CK83" s="7">
        <v>4.9354073551028703</v>
      </c>
      <c r="CL83" s="10">
        <v>1.75157261895423</v>
      </c>
      <c r="CM83" s="7">
        <v>-2.0555130533507202</v>
      </c>
      <c r="CN83" s="10">
        <v>2.4273275573495199</v>
      </c>
      <c r="CO83" s="65"/>
      <c r="CP83" s="65"/>
      <c r="CQ83" s="65"/>
      <c r="CR83" s="65"/>
      <c r="CS83" s="65"/>
      <c r="CT83" s="65"/>
      <c r="CU83" s="65"/>
      <c r="CV83" s="65"/>
      <c r="CW83" s="65"/>
      <c r="CX83" s="65"/>
      <c r="CY83" s="65"/>
      <c r="CZ83" s="65"/>
      <c r="DA83" s="65"/>
      <c r="DB83" s="65"/>
      <c r="DC83" s="65"/>
      <c r="DD83" s="65"/>
      <c r="DE83" s="65"/>
      <c r="DF83" s="182"/>
    </row>
    <row r="84" spans="1:110" ht="13" customHeight="1" x14ac:dyDescent="0.2">
      <c r="A84" s="5" t="s">
        <v>436</v>
      </c>
      <c r="B84" s="120">
        <v>1</v>
      </c>
      <c r="C84" s="87">
        <v>72.676631947611696</v>
      </c>
      <c r="D84" s="88">
        <v>0.30828949006432099</v>
      </c>
      <c r="E84" s="87">
        <v>74.158968584319695</v>
      </c>
      <c r="F84" s="88">
        <v>0.32498079373393501</v>
      </c>
      <c r="G84" s="87">
        <v>66.302229565843007</v>
      </c>
      <c r="H84" s="88">
        <v>0.87613373371849501</v>
      </c>
      <c r="I84" s="87">
        <v>-7.8567390184766301</v>
      </c>
      <c r="J84" s="88">
        <v>0.92333916946866701</v>
      </c>
      <c r="K84" s="87">
        <v>58.128666972552701</v>
      </c>
      <c r="L84" s="88">
        <v>0.34999476245134598</v>
      </c>
      <c r="M84" s="87">
        <v>60.001931081175897</v>
      </c>
      <c r="N84" s="88">
        <v>0.39461597542096799</v>
      </c>
      <c r="O84" s="87">
        <v>51.898978819435101</v>
      </c>
      <c r="P84" s="88">
        <v>0.85677918934604702</v>
      </c>
      <c r="Q84" s="87">
        <v>-8.1029522617407999</v>
      </c>
      <c r="R84" s="88">
        <v>0.94841974021259001</v>
      </c>
      <c r="S84" s="87">
        <v>57.869170444120101</v>
      </c>
      <c r="T84" s="88">
        <v>0.36135755560131799</v>
      </c>
      <c r="U84" s="87">
        <v>59.704780807945703</v>
      </c>
      <c r="V84" s="88">
        <v>0.407378541181735</v>
      </c>
      <c r="W84" s="87">
        <v>51.331127324516402</v>
      </c>
      <c r="X84" s="88">
        <v>0.85170642253917495</v>
      </c>
      <c r="Y84" s="87">
        <v>-8.3736534834293703</v>
      </c>
      <c r="Z84" s="88">
        <v>0.93739419932954005</v>
      </c>
      <c r="AA84" s="87">
        <v>43.905558000758496</v>
      </c>
      <c r="AB84" s="88">
        <v>0.36826065806818897</v>
      </c>
      <c r="AC84" s="87">
        <v>45.478801017834002</v>
      </c>
      <c r="AD84" s="88">
        <v>0.411176515540571</v>
      </c>
      <c r="AE84" s="87">
        <v>38.957630838932999</v>
      </c>
      <c r="AF84" s="88">
        <v>0.86423198685119296</v>
      </c>
      <c r="AG84" s="87">
        <v>-6.5211701789009604</v>
      </c>
      <c r="AH84" s="88">
        <v>0.95331169011106298</v>
      </c>
      <c r="AI84" s="87">
        <v>66.358864095577204</v>
      </c>
      <c r="AJ84" s="88">
        <v>0.342835041595908</v>
      </c>
      <c r="AK84" s="87">
        <v>66.974678173168996</v>
      </c>
      <c r="AL84" s="88">
        <v>0.375987980056953</v>
      </c>
      <c r="AM84" s="87">
        <v>64.147101448736393</v>
      </c>
      <c r="AN84" s="88">
        <v>0.82352637524206296</v>
      </c>
      <c r="AO84" s="87">
        <v>-2.8275767244325398</v>
      </c>
      <c r="AP84" s="88">
        <v>0.88932728494701596</v>
      </c>
      <c r="AQ84" s="87">
        <v>53.349341342212099</v>
      </c>
      <c r="AR84" s="88">
        <v>0.35890502596805601</v>
      </c>
      <c r="AS84" s="87">
        <v>54.557436955070003</v>
      </c>
      <c r="AT84" s="88">
        <v>0.41024052152173002</v>
      </c>
      <c r="AU84" s="87">
        <v>48.748904546623997</v>
      </c>
      <c r="AV84" s="88">
        <v>0.84395499210993996</v>
      </c>
      <c r="AW84" s="87">
        <v>-5.8085324084460197</v>
      </c>
      <c r="AX84" s="88">
        <v>0.92875480027494695</v>
      </c>
      <c r="AY84" s="87">
        <v>69.335585977593993</v>
      </c>
      <c r="AZ84" s="88">
        <v>0.326753454850504</v>
      </c>
      <c r="BA84" s="87">
        <v>70.247416035965202</v>
      </c>
      <c r="BB84" s="88">
        <v>0.364109346784322</v>
      </c>
      <c r="BC84" s="87">
        <v>66.128933305232195</v>
      </c>
      <c r="BD84" s="88">
        <v>0.81312734179409596</v>
      </c>
      <c r="BE84" s="87">
        <v>-4.1184827307329401</v>
      </c>
      <c r="BF84" s="88">
        <v>0.88211545459583895</v>
      </c>
      <c r="BG84" s="87">
        <v>72.077314333927504</v>
      </c>
      <c r="BH84" s="88">
        <v>0.30656928720664101</v>
      </c>
      <c r="BI84" s="87">
        <v>73.957476629576405</v>
      </c>
      <c r="BJ84" s="88">
        <v>0.33321699470703903</v>
      </c>
      <c r="BK84" s="87">
        <v>63.827006741263801</v>
      </c>
      <c r="BL84" s="88">
        <v>0.84387927082519798</v>
      </c>
      <c r="BM84" s="87">
        <v>-10.130469888312501</v>
      </c>
      <c r="BN84" s="88">
        <v>0.89782900359239204</v>
      </c>
      <c r="BO84" s="87">
        <v>51.847137069595597</v>
      </c>
      <c r="BP84" s="88">
        <v>0.37920911889182501</v>
      </c>
      <c r="BQ84" s="87">
        <v>53.383672621523303</v>
      </c>
      <c r="BR84" s="88">
        <v>0.41675546201618502</v>
      </c>
      <c r="BS84" s="87">
        <v>46.292948333027503</v>
      </c>
      <c r="BT84" s="88">
        <v>0.88154477596804104</v>
      </c>
      <c r="BU84" s="87">
        <v>-7.0907242884958404</v>
      </c>
      <c r="BV84" s="88">
        <v>0.947953018364596</v>
      </c>
      <c r="BW84" s="87">
        <v>1.09272597820371E-2</v>
      </c>
      <c r="BX84" s="88">
        <v>0.426127168821965</v>
      </c>
      <c r="BY84" s="87">
        <v>1.82296999183556</v>
      </c>
      <c r="BZ84" s="88">
        <v>0.50167520256842102</v>
      </c>
      <c r="CA84" s="87">
        <v>0.23558277643666201</v>
      </c>
      <c r="CB84" s="88">
        <v>0.48485436249584501</v>
      </c>
      <c r="CC84" s="87">
        <v>-0.68561921085350797</v>
      </c>
      <c r="CD84" s="88">
        <v>0.49598937710781699</v>
      </c>
      <c r="CE84" s="87">
        <v>1.6076473467505199</v>
      </c>
      <c r="CF84" s="88">
        <v>0.482961621424293</v>
      </c>
      <c r="CG84" s="87">
        <v>2.85403164881102</v>
      </c>
      <c r="CH84" s="88">
        <v>0.497546977897808</v>
      </c>
      <c r="CI84" s="87">
        <v>1.1492211996221999</v>
      </c>
      <c r="CJ84" s="88">
        <v>0.45385356896932799</v>
      </c>
      <c r="CK84" s="87">
        <v>7.1130611761285998</v>
      </c>
      <c r="CL84" s="88">
        <v>0.41423789962358998</v>
      </c>
      <c r="CM84" s="87">
        <v>-1.30551569878819</v>
      </c>
      <c r="CN84" s="88">
        <v>0.50291450672976501</v>
      </c>
      <c r="CO84" s="65"/>
      <c r="CP84" s="65"/>
      <c r="CQ84" s="65"/>
      <c r="CR84" s="65"/>
      <c r="CS84" s="65"/>
      <c r="CT84" s="65"/>
      <c r="CU84" s="65"/>
      <c r="CV84" s="65"/>
      <c r="CW84" s="65"/>
      <c r="CX84" s="65"/>
      <c r="CY84" s="65"/>
      <c r="CZ84" s="65"/>
      <c r="DA84" s="65"/>
      <c r="DB84" s="65"/>
      <c r="DC84" s="65"/>
      <c r="DD84" s="65"/>
      <c r="DE84" s="65"/>
      <c r="DF84" s="182"/>
    </row>
    <row r="85" spans="1:110" ht="13" customHeight="1" x14ac:dyDescent="0.2">
      <c r="A85" s="82" t="s">
        <v>93</v>
      </c>
      <c r="B85" s="119">
        <v>1</v>
      </c>
      <c r="C85" s="7">
        <v>88.874204581025893</v>
      </c>
      <c r="D85" s="10">
        <v>1.05943276232775</v>
      </c>
      <c r="E85" s="7">
        <v>89.540259124930998</v>
      </c>
      <c r="F85" s="10">
        <v>1.09223739924845</v>
      </c>
      <c r="G85" s="7">
        <v>84.537776274714204</v>
      </c>
      <c r="H85" s="10">
        <v>2.9038859125649799</v>
      </c>
      <c r="I85" s="7">
        <v>-5.0024828502167802</v>
      </c>
      <c r="J85" s="10">
        <v>2.97853179433418</v>
      </c>
      <c r="K85" s="7">
        <v>53.718767047033403</v>
      </c>
      <c r="L85" s="10">
        <v>1.46202121046547</v>
      </c>
      <c r="M85" s="7">
        <v>53.674775300686697</v>
      </c>
      <c r="N85" s="10">
        <v>1.6335201040964</v>
      </c>
      <c r="O85" s="7">
        <v>53.870927960484899</v>
      </c>
      <c r="P85" s="10">
        <v>3.4231928286415299</v>
      </c>
      <c r="Q85" s="7">
        <v>0.19615265979822299</v>
      </c>
      <c r="R85" s="10">
        <v>3.9088369969457002</v>
      </c>
      <c r="S85" s="7">
        <v>54.1265390826916</v>
      </c>
      <c r="T85" s="10">
        <v>1.34416895871034</v>
      </c>
      <c r="U85" s="7">
        <v>54.683729231995301</v>
      </c>
      <c r="V85" s="10">
        <v>1.4401191975374099</v>
      </c>
      <c r="W85" s="7">
        <v>50.2455048482297</v>
      </c>
      <c r="X85" s="10">
        <v>3.7651276768575102</v>
      </c>
      <c r="Y85" s="7">
        <v>-4.4382243837656796</v>
      </c>
      <c r="Z85" s="10">
        <v>4.0470481399353497</v>
      </c>
      <c r="AA85" s="7">
        <v>35.387270065465998</v>
      </c>
      <c r="AB85" s="10">
        <v>1.43678797860192</v>
      </c>
      <c r="AC85" s="7">
        <v>34.857178876188001</v>
      </c>
      <c r="AD85" s="10">
        <v>1.5561827289060799</v>
      </c>
      <c r="AE85" s="7">
        <v>38.628380420732803</v>
      </c>
      <c r="AF85" s="10">
        <v>3.82698135294121</v>
      </c>
      <c r="AG85" s="7">
        <v>3.7712015445447702</v>
      </c>
      <c r="AH85" s="10">
        <v>4.1498072571013802</v>
      </c>
      <c r="AI85" s="7">
        <v>62.164415500210602</v>
      </c>
      <c r="AJ85" s="10">
        <v>1.3895839809274699</v>
      </c>
      <c r="AK85" s="7">
        <v>63.0020888528867</v>
      </c>
      <c r="AL85" s="10">
        <v>1.53088576644915</v>
      </c>
      <c r="AM85" s="7">
        <v>57.021573532620003</v>
      </c>
      <c r="AN85" s="10">
        <v>3.7324277375584201</v>
      </c>
      <c r="AO85" s="7">
        <v>-5.9805153202666803</v>
      </c>
      <c r="AP85" s="10">
        <v>4.1063382416059202</v>
      </c>
      <c r="AQ85" s="7">
        <v>41.898636256724799</v>
      </c>
      <c r="AR85" s="10">
        <v>1.4795639408689001</v>
      </c>
      <c r="AS85" s="7">
        <v>42.873094857753898</v>
      </c>
      <c r="AT85" s="10">
        <v>1.6331313154569</v>
      </c>
      <c r="AU85" s="7">
        <v>35.105969423838502</v>
      </c>
      <c r="AV85" s="10">
        <v>3.29145255290002</v>
      </c>
      <c r="AW85" s="7">
        <v>-7.7671254339153197</v>
      </c>
      <c r="AX85" s="10">
        <v>3.67284486776098</v>
      </c>
      <c r="AY85" s="7">
        <v>75.893209389157704</v>
      </c>
      <c r="AZ85" s="10">
        <v>1.30002890791396</v>
      </c>
      <c r="BA85" s="7">
        <v>76.638873001558807</v>
      </c>
      <c r="BB85" s="10">
        <v>1.29180832204423</v>
      </c>
      <c r="BC85" s="7">
        <v>70.623127311143193</v>
      </c>
      <c r="BD85" s="10">
        <v>3.91147908273292</v>
      </c>
      <c r="BE85" s="7">
        <v>-6.0157456904155904</v>
      </c>
      <c r="BF85" s="10">
        <v>3.91536861834643</v>
      </c>
      <c r="BG85" s="7">
        <v>94.636671793838701</v>
      </c>
      <c r="BH85" s="10">
        <v>0.6480588785493</v>
      </c>
      <c r="BI85" s="7">
        <v>95.846762207830906</v>
      </c>
      <c r="BJ85" s="10">
        <v>0.593371446704548</v>
      </c>
      <c r="BK85" s="7">
        <v>86.708127728577495</v>
      </c>
      <c r="BL85" s="10">
        <v>2.6863161209930202</v>
      </c>
      <c r="BM85" s="7">
        <v>-9.1386344792534508</v>
      </c>
      <c r="BN85" s="10">
        <v>2.72205559401108</v>
      </c>
      <c r="BO85" s="7">
        <v>40.274120245019397</v>
      </c>
      <c r="BP85" s="10">
        <v>1.3902931580931299</v>
      </c>
      <c r="BQ85" s="7">
        <v>40.1271441088684</v>
      </c>
      <c r="BR85" s="10">
        <v>1.51193428293337</v>
      </c>
      <c r="BS85" s="7">
        <v>41.017549787501103</v>
      </c>
      <c r="BT85" s="10">
        <v>3.4273638493259999</v>
      </c>
      <c r="BU85" s="7">
        <v>0.89040567863273901</v>
      </c>
      <c r="BV85" s="10">
        <v>3.7439627160381801</v>
      </c>
      <c r="BW85" s="7">
        <v>-3.07510810957596</v>
      </c>
      <c r="BX85" s="10">
        <v>1.2673563815109301</v>
      </c>
      <c r="BY85" s="7">
        <v>0.122508385136172</v>
      </c>
      <c r="BZ85" s="10">
        <v>2.1114025500456899</v>
      </c>
      <c r="CA85" s="7">
        <v>-3.4700773625105898</v>
      </c>
      <c r="CB85" s="10">
        <v>1.83887747316582</v>
      </c>
      <c r="CC85" s="7">
        <v>-8.1437268549081008</v>
      </c>
      <c r="CD85" s="10">
        <v>2.0135636606573999</v>
      </c>
      <c r="CE85" s="7">
        <v>-0.46154916052417899</v>
      </c>
      <c r="CF85" s="10">
        <v>2.0033880571668199</v>
      </c>
      <c r="CG85" s="7">
        <v>5.3257948716548604</v>
      </c>
      <c r="CH85" s="10">
        <v>1.9306558387335999</v>
      </c>
      <c r="CI85" s="7">
        <v>1.1723921812964</v>
      </c>
      <c r="CJ85" s="10">
        <v>1.6625457064321201</v>
      </c>
      <c r="CK85" s="7">
        <v>7.36584669590472</v>
      </c>
      <c r="CL85" s="10">
        <v>1.1871126849309901</v>
      </c>
      <c r="CM85" s="7">
        <v>-9.1925700774984005</v>
      </c>
      <c r="CN85" s="10">
        <v>1.81966864335171</v>
      </c>
      <c r="CO85" s="65"/>
      <c r="CP85" s="65"/>
      <c r="CQ85" s="65"/>
      <c r="CR85" s="65"/>
      <c r="CS85" s="65"/>
      <c r="CT85" s="65"/>
      <c r="CU85" s="65"/>
      <c r="CV85" s="65"/>
      <c r="CW85" s="65"/>
      <c r="CX85" s="65"/>
      <c r="CY85" s="65"/>
      <c r="CZ85" s="65"/>
      <c r="DA85" s="65"/>
      <c r="DB85" s="65"/>
      <c r="DC85" s="65"/>
      <c r="DD85" s="65"/>
      <c r="DE85" s="65"/>
      <c r="DF85" s="182"/>
    </row>
    <row r="86" spans="1:110" ht="13" customHeight="1" x14ac:dyDescent="0.2">
      <c r="A86" s="82" t="s">
        <v>392</v>
      </c>
      <c r="B86" s="119">
        <v>1</v>
      </c>
      <c r="C86" s="7">
        <v>79.157595177545005</v>
      </c>
      <c r="D86" s="10">
        <v>1.67707548340428</v>
      </c>
      <c r="E86" s="7">
        <v>80.440320669424906</v>
      </c>
      <c r="F86" s="10">
        <v>1.73204373138374</v>
      </c>
      <c r="G86" s="7">
        <v>73.088936282166003</v>
      </c>
      <c r="H86" s="10">
        <v>3.6318111051086102</v>
      </c>
      <c r="I86" s="7">
        <v>-7.3513843872589701</v>
      </c>
      <c r="J86" s="10">
        <v>3.7238687356128199</v>
      </c>
      <c r="K86" s="7">
        <v>32.9645666763316</v>
      </c>
      <c r="L86" s="10">
        <v>2.1041006426456899</v>
      </c>
      <c r="M86" s="7">
        <v>30.729616052513499</v>
      </c>
      <c r="N86" s="10">
        <v>2.1249569239627202</v>
      </c>
      <c r="O86" s="7">
        <v>44.100919840056903</v>
      </c>
      <c r="P86" s="10">
        <v>4.3048895176314703</v>
      </c>
      <c r="Q86" s="7">
        <v>13.3713037875434</v>
      </c>
      <c r="R86" s="10">
        <v>4.0350416851569504</v>
      </c>
      <c r="S86" s="7">
        <v>38.236812730637297</v>
      </c>
      <c r="T86" s="10">
        <v>1.8534609435268199</v>
      </c>
      <c r="U86" s="7">
        <v>39.1811047659412</v>
      </c>
      <c r="V86" s="10">
        <v>2.08342920974115</v>
      </c>
      <c r="W86" s="7">
        <v>35.253138190708</v>
      </c>
      <c r="X86" s="10">
        <v>3.94451430914794</v>
      </c>
      <c r="Y86" s="7">
        <v>-3.9279665752332402</v>
      </c>
      <c r="Z86" s="10">
        <v>4.5199435647341302</v>
      </c>
      <c r="AA86" s="7">
        <v>25.8472685934602</v>
      </c>
      <c r="AB86" s="10">
        <v>1.5455413320379401</v>
      </c>
      <c r="AC86" s="7">
        <v>27.085347904681701</v>
      </c>
      <c r="AD86" s="10">
        <v>1.8802162831848599</v>
      </c>
      <c r="AE86" s="7">
        <v>20.029873642723601</v>
      </c>
      <c r="AF86" s="10">
        <v>3.30414026713806</v>
      </c>
      <c r="AG86" s="7">
        <v>-7.0554742619581203</v>
      </c>
      <c r="AH86" s="10">
        <v>3.95469371789124</v>
      </c>
      <c r="AI86" s="7">
        <v>45.207689931340902</v>
      </c>
      <c r="AJ86" s="10">
        <v>1.8587604131955</v>
      </c>
      <c r="AK86" s="7">
        <v>42.961044474086798</v>
      </c>
      <c r="AL86" s="10">
        <v>2.0375618661221</v>
      </c>
      <c r="AM86" s="7">
        <v>55.184978684264301</v>
      </c>
      <c r="AN86" s="10">
        <v>4.1317782413520199</v>
      </c>
      <c r="AO86" s="7">
        <v>12.2239342101775</v>
      </c>
      <c r="AP86" s="10">
        <v>4.38852956198778</v>
      </c>
      <c r="AQ86" s="7">
        <v>30.546626298280199</v>
      </c>
      <c r="AR86" s="10">
        <v>1.7961635207259601</v>
      </c>
      <c r="AS86" s="7">
        <v>29.9398910719028</v>
      </c>
      <c r="AT86" s="10">
        <v>2.0983212991297999</v>
      </c>
      <c r="AU86" s="7">
        <v>32.106575647811397</v>
      </c>
      <c r="AV86" s="10">
        <v>4.39113731669533</v>
      </c>
      <c r="AW86" s="7">
        <v>2.1666845759085902</v>
      </c>
      <c r="AX86" s="10">
        <v>4.9912948845786103</v>
      </c>
      <c r="AY86" s="7">
        <v>67.734543484225597</v>
      </c>
      <c r="AZ86" s="10">
        <v>1.89032572597158</v>
      </c>
      <c r="BA86" s="7">
        <v>66.688699530398793</v>
      </c>
      <c r="BB86" s="10">
        <v>1.96566234397308</v>
      </c>
      <c r="BC86" s="7">
        <v>72.544189820000298</v>
      </c>
      <c r="BD86" s="10">
        <v>4.2177110833171003</v>
      </c>
      <c r="BE86" s="7">
        <v>5.8554902896015504</v>
      </c>
      <c r="BF86" s="10">
        <v>4.31122878720989</v>
      </c>
      <c r="BG86" s="7">
        <v>84.679873335820105</v>
      </c>
      <c r="BH86" s="10">
        <v>1.30488821214064</v>
      </c>
      <c r="BI86" s="7">
        <v>87.950138100887102</v>
      </c>
      <c r="BJ86" s="10">
        <v>1.1166933429138</v>
      </c>
      <c r="BK86" s="7">
        <v>69.845104322983502</v>
      </c>
      <c r="BL86" s="10">
        <v>4.1340137013392297</v>
      </c>
      <c r="BM86" s="7">
        <v>-18.1050337779036</v>
      </c>
      <c r="BN86" s="10">
        <v>4.2337061670659901</v>
      </c>
      <c r="BO86" s="7">
        <v>40.8235587496956</v>
      </c>
      <c r="BP86" s="10">
        <v>1.99783248285427</v>
      </c>
      <c r="BQ86" s="7">
        <v>41.618430366131101</v>
      </c>
      <c r="BR86" s="10">
        <v>2.2421299052367298</v>
      </c>
      <c r="BS86" s="7">
        <v>37.476425111344099</v>
      </c>
      <c r="BT86" s="10">
        <v>4.4046887914805204</v>
      </c>
      <c r="BU86" s="7">
        <v>-4.1420052547869899</v>
      </c>
      <c r="BV86" s="10">
        <v>4.9321267259010204</v>
      </c>
      <c r="BW86" s="7">
        <v>9.6339096612970003</v>
      </c>
      <c r="BX86" s="10">
        <v>2.8967804954196801</v>
      </c>
      <c r="BY86" s="7">
        <v>-4.3930580085138198</v>
      </c>
      <c r="BZ86" s="10">
        <v>3.1720515032911298</v>
      </c>
      <c r="CA86" s="7">
        <v>-0.10583226145089999</v>
      </c>
      <c r="CB86" s="10">
        <v>2.74974059450077</v>
      </c>
      <c r="CC86" s="7">
        <v>-10.9357815769648</v>
      </c>
      <c r="CD86" s="10">
        <v>2.6911570164432801</v>
      </c>
      <c r="CE86" s="7">
        <v>-4.8068221859850303E-2</v>
      </c>
      <c r="CF86" s="10">
        <v>2.8888207580538201</v>
      </c>
      <c r="CG86" s="7">
        <v>2.8862038594000801</v>
      </c>
      <c r="CH86" s="10">
        <v>2.8132142841913299</v>
      </c>
      <c r="CI86" s="7">
        <v>3.7760425676921998</v>
      </c>
      <c r="CJ86" s="10">
        <v>2.8627706953235998</v>
      </c>
      <c r="CK86" s="7">
        <v>13.2976404875235</v>
      </c>
      <c r="CL86" s="10">
        <v>2.3927218721776602</v>
      </c>
      <c r="CM86" s="7">
        <v>-2.9888621418521502</v>
      </c>
      <c r="CN86" s="10">
        <v>3.2836871861561199</v>
      </c>
      <c r="CO86" s="65"/>
      <c r="CP86" s="65"/>
      <c r="CQ86" s="65"/>
      <c r="CR86" s="65"/>
      <c r="CS86" s="65"/>
      <c r="CT86" s="65"/>
      <c r="CU86" s="65"/>
      <c r="CV86" s="65"/>
      <c r="CW86" s="65"/>
      <c r="CX86" s="65"/>
      <c r="CY86" s="65"/>
      <c r="CZ86" s="65"/>
      <c r="DA86" s="65"/>
      <c r="DB86" s="65"/>
      <c r="DC86" s="65"/>
      <c r="DD86" s="65"/>
      <c r="DE86" s="65"/>
      <c r="DF86" s="182"/>
    </row>
    <row r="87" spans="1:110" ht="13" customHeight="1" x14ac:dyDescent="0.2">
      <c r="A87" s="4" t="s">
        <v>393</v>
      </c>
      <c r="B87" s="121">
        <v>1</v>
      </c>
      <c r="C87" s="169">
        <v>68.975205142203507</v>
      </c>
      <c r="D87" s="170">
        <v>2.0821154610503001</v>
      </c>
      <c r="E87" s="169">
        <v>69.453891497880306</v>
      </c>
      <c r="F87" s="170">
        <v>2.21356935425012</v>
      </c>
      <c r="G87" s="169">
        <v>64.969709909279402</v>
      </c>
      <c r="H87" s="170">
        <v>4.8113952880730402</v>
      </c>
      <c r="I87" s="169">
        <v>-4.4841815886009497</v>
      </c>
      <c r="J87" s="170">
        <v>5.1540233197254297</v>
      </c>
      <c r="K87" s="169">
        <v>59.255572405003598</v>
      </c>
      <c r="L87" s="170">
        <v>1.9058359761825401</v>
      </c>
      <c r="M87" s="169">
        <v>59.849530541116003</v>
      </c>
      <c r="N87" s="170">
        <v>1.9382680441122999</v>
      </c>
      <c r="O87" s="169">
        <v>54.281210977819697</v>
      </c>
      <c r="P87" s="170">
        <v>5.5552077983433996</v>
      </c>
      <c r="Q87" s="169">
        <v>-5.5683195632962601</v>
      </c>
      <c r="R87" s="170">
        <v>5.6072231402667798</v>
      </c>
      <c r="S87" s="169">
        <v>58.0074139237989</v>
      </c>
      <c r="T87" s="170">
        <v>1.55950586263774</v>
      </c>
      <c r="U87" s="169">
        <v>58.5515209631291</v>
      </c>
      <c r="V87" s="170">
        <v>1.60421678005774</v>
      </c>
      <c r="W87" s="169">
        <v>53.450552245938802</v>
      </c>
      <c r="X87" s="170">
        <v>5.8987256134166</v>
      </c>
      <c r="Y87" s="169">
        <v>-5.1009687171903098</v>
      </c>
      <c r="Z87" s="170">
        <v>6.1560504684335102</v>
      </c>
      <c r="AA87" s="169">
        <v>44.938406705210703</v>
      </c>
      <c r="AB87" s="170">
        <v>1.9622968238418601</v>
      </c>
      <c r="AC87" s="169">
        <v>46.101085412197399</v>
      </c>
      <c r="AD87" s="170">
        <v>1.92639407511046</v>
      </c>
      <c r="AE87" s="169">
        <v>35.282594028052102</v>
      </c>
      <c r="AF87" s="170">
        <v>5.6135549991535099</v>
      </c>
      <c r="AG87" s="169">
        <v>-10.8184913841454</v>
      </c>
      <c r="AH87" s="170">
        <v>5.5895036310291504</v>
      </c>
      <c r="AI87" s="169">
        <v>64.507682670253303</v>
      </c>
      <c r="AJ87" s="170">
        <v>2.2338793736393101</v>
      </c>
      <c r="AK87" s="169">
        <v>63.718889506084999</v>
      </c>
      <c r="AL87" s="170">
        <v>2.2581025822082799</v>
      </c>
      <c r="AM87" s="169">
        <v>71.107765872512601</v>
      </c>
      <c r="AN87" s="170">
        <v>5.3111687577387796</v>
      </c>
      <c r="AO87" s="169">
        <v>7.3888763664276702</v>
      </c>
      <c r="AP87" s="170">
        <v>5.2108920389123803</v>
      </c>
      <c r="AQ87" s="169">
        <v>47.170840700728903</v>
      </c>
      <c r="AR87" s="170">
        <v>2.0862874509178901</v>
      </c>
      <c r="AS87" s="169">
        <v>46.8541001070123</v>
      </c>
      <c r="AT87" s="170">
        <v>2.29951812962502</v>
      </c>
      <c r="AU87" s="169">
        <v>49.819265914441701</v>
      </c>
      <c r="AV87" s="170">
        <v>4.9825965919980302</v>
      </c>
      <c r="AW87" s="169">
        <v>2.96516580742946</v>
      </c>
      <c r="AX87" s="170">
        <v>5.6066244974657504</v>
      </c>
      <c r="AY87" s="169">
        <v>66.927776467605298</v>
      </c>
      <c r="AZ87" s="170">
        <v>2.3298922952594801</v>
      </c>
      <c r="BA87" s="169">
        <v>66.9987136300971</v>
      </c>
      <c r="BB87" s="170">
        <v>2.40336786490011</v>
      </c>
      <c r="BC87" s="169">
        <v>66.335159331645002</v>
      </c>
      <c r="BD87" s="170">
        <v>5.3716332269113103</v>
      </c>
      <c r="BE87" s="169">
        <v>-0.66355429845214098</v>
      </c>
      <c r="BF87" s="170">
        <v>5.4296056691594803</v>
      </c>
      <c r="BG87" s="169">
        <v>84.3937961573411</v>
      </c>
      <c r="BH87" s="170">
        <v>1.6244105612883899</v>
      </c>
      <c r="BI87" s="169">
        <v>85.499485005085205</v>
      </c>
      <c r="BJ87" s="170">
        <v>1.60398632332831</v>
      </c>
      <c r="BK87" s="169">
        <v>75.133722727443995</v>
      </c>
      <c r="BL87" s="170">
        <v>4.9594894749741103</v>
      </c>
      <c r="BM87" s="169">
        <v>-10.365762277641201</v>
      </c>
      <c r="BN87" s="170">
        <v>4.9504780319801096</v>
      </c>
      <c r="BO87" s="169">
        <v>30.4953314652663</v>
      </c>
      <c r="BP87" s="170">
        <v>1.7337607127393899</v>
      </c>
      <c r="BQ87" s="169">
        <v>29.863657659394899</v>
      </c>
      <c r="BR87" s="170">
        <v>1.8244564792329101</v>
      </c>
      <c r="BS87" s="169">
        <v>35.896937495395001</v>
      </c>
      <c r="BT87" s="170">
        <v>5.5159926564231201</v>
      </c>
      <c r="BU87" s="169">
        <v>6.0332798360001298</v>
      </c>
      <c r="BV87" s="170">
        <v>5.8042391573748704</v>
      </c>
      <c r="BW87" s="169">
        <v>2.3842175869356601</v>
      </c>
      <c r="BX87" s="170">
        <v>2.9047301468231801</v>
      </c>
      <c r="BY87" s="169">
        <v>-0.40811137953527099</v>
      </c>
      <c r="BZ87" s="170">
        <v>3.1381158106723399</v>
      </c>
      <c r="CA87" s="169">
        <v>1.3072777980113099</v>
      </c>
      <c r="CB87" s="170">
        <v>2.7106246425390399</v>
      </c>
      <c r="CC87" s="169">
        <v>4.0936594704469904</v>
      </c>
      <c r="CD87" s="170">
        <v>3.20713883977507</v>
      </c>
      <c r="CE87" s="169">
        <v>2.1766466814271102</v>
      </c>
      <c r="CF87" s="170">
        <v>3.2851522643478601</v>
      </c>
      <c r="CG87" s="169">
        <v>1.6470187343568099</v>
      </c>
      <c r="CH87" s="170">
        <v>3.1138633878925202</v>
      </c>
      <c r="CI87" s="169">
        <v>-0.11270710610743601</v>
      </c>
      <c r="CJ87" s="170">
        <v>2.9877068999106999</v>
      </c>
      <c r="CK87" s="169">
        <v>16.2853437124094</v>
      </c>
      <c r="CL87" s="170">
        <v>2.4768114055638999</v>
      </c>
      <c r="CM87" s="169">
        <v>-2.50370504826844</v>
      </c>
      <c r="CN87" s="170">
        <v>2.6420376217491199</v>
      </c>
      <c r="CO87" s="178"/>
      <c r="CP87" s="178"/>
      <c r="CQ87" s="178"/>
      <c r="CR87" s="178"/>
      <c r="CS87" s="178"/>
      <c r="CT87" s="178"/>
      <c r="CU87" s="178"/>
      <c r="CV87" s="178"/>
      <c r="CW87" s="178"/>
      <c r="CX87" s="178"/>
      <c r="CY87" s="178"/>
      <c r="CZ87" s="178"/>
      <c r="DA87" s="178"/>
      <c r="DB87" s="178"/>
      <c r="DC87" s="178"/>
      <c r="DD87" s="178"/>
      <c r="DE87" s="178"/>
      <c r="DF87" s="183"/>
    </row>
    <row r="88" spans="1:110" ht="13" customHeight="1" x14ac:dyDescent="0.2">
      <c r="A88" s="82"/>
      <c r="B88" s="122"/>
      <c r="C88" s="7" t="s">
        <v>910</v>
      </c>
      <c r="D88" s="10" t="s">
        <v>911</v>
      </c>
      <c r="E88" s="7" t="s">
        <v>912</v>
      </c>
      <c r="F88" s="10" t="s">
        <v>913</v>
      </c>
      <c r="G88" s="7" t="s">
        <v>914</v>
      </c>
      <c r="H88" s="10" t="s">
        <v>915</v>
      </c>
      <c r="I88" s="7" t="s">
        <v>916</v>
      </c>
      <c r="J88" s="10" t="s">
        <v>917</v>
      </c>
      <c r="K88" s="7" t="s">
        <v>918</v>
      </c>
      <c r="L88" s="10" t="s">
        <v>919</v>
      </c>
      <c r="M88" s="7" t="s">
        <v>920</v>
      </c>
      <c r="N88" s="10" t="s">
        <v>921</v>
      </c>
      <c r="O88" s="7" t="s">
        <v>922</v>
      </c>
      <c r="P88" s="10" t="s">
        <v>923</v>
      </c>
      <c r="Q88" s="7" t="s">
        <v>924</v>
      </c>
      <c r="R88" s="10" t="s">
        <v>925</v>
      </c>
      <c r="S88" s="7" t="s">
        <v>926</v>
      </c>
      <c r="T88" s="10" t="s">
        <v>927</v>
      </c>
      <c r="U88" s="7" t="s">
        <v>928</v>
      </c>
      <c r="V88" s="10" t="s">
        <v>929</v>
      </c>
      <c r="W88" s="7" t="s">
        <v>930</v>
      </c>
      <c r="X88" s="10" t="s">
        <v>931</v>
      </c>
      <c r="Y88" s="7" t="s">
        <v>932</v>
      </c>
      <c r="Z88" s="10" t="s">
        <v>933</v>
      </c>
      <c r="AA88" s="7" t="s">
        <v>934</v>
      </c>
      <c r="AB88" s="10" t="s">
        <v>935</v>
      </c>
      <c r="AC88" s="7" t="s">
        <v>936</v>
      </c>
      <c r="AD88" s="10" t="s">
        <v>937</v>
      </c>
      <c r="AE88" s="7" t="s">
        <v>938</v>
      </c>
      <c r="AF88" s="10" t="s">
        <v>939</v>
      </c>
      <c r="AG88" s="7" t="s">
        <v>940</v>
      </c>
      <c r="AH88" s="10" t="s">
        <v>941</v>
      </c>
      <c r="AI88" s="7" t="s">
        <v>942</v>
      </c>
      <c r="AJ88" s="10" t="s">
        <v>943</v>
      </c>
      <c r="AK88" s="7" t="s">
        <v>944</v>
      </c>
      <c r="AL88" s="10" t="s">
        <v>945</v>
      </c>
      <c r="AM88" s="7" t="s">
        <v>946</v>
      </c>
      <c r="AN88" s="10" t="s">
        <v>947</v>
      </c>
      <c r="AO88" s="7" t="s">
        <v>948</v>
      </c>
      <c r="AP88" s="10" t="s">
        <v>949</v>
      </c>
      <c r="AQ88" s="7" t="s">
        <v>950</v>
      </c>
      <c r="AR88" s="10" t="s">
        <v>951</v>
      </c>
      <c r="AS88" s="7" t="s">
        <v>952</v>
      </c>
      <c r="AT88" s="10" t="s">
        <v>953</v>
      </c>
      <c r="AU88" s="7" t="s">
        <v>954</v>
      </c>
      <c r="AV88" s="10" t="s">
        <v>955</v>
      </c>
      <c r="AW88" s="7" t="s">
        <v>956</v>
      </c>
      <c r="AX88" s="10" t="s">
        <v>957</v>
      </c>
      <c r="AY88" s="7" t="s">
        <v>958</v>
      </c>
      <c r="AZ88" s="10" t="s">
        <v>959</v>
      </c>
      <c r="BA88" s="7" t="s">
        <v>960</v>
      </c>
      <c r="BB88" s="10" t="s">
        <v>961</v>
      </c>
      <c r="BC88" s="7" t="s">
        <v>962</v>
      </c>
      <c r="BD88" s="10" t="s">
        <v>963</v>
      </c>
      <c r="BE88" s="7" t="s">
        <v>964</v>
      </c>
      <c r="BF88" s="10" t="s">
        <v>965</v>
      </c>
      <c r="BG88" s="7" t="s">
        <v>966</v>
      </c>
      <c r="BH88" s="10" t="s">
        <v>967</v>
      </c>
      <c r="BI88" s="7" t="s">
        <v>968</v>
      </c>
      <c r="BJ88" s="10" t="s">
        <v>969</v>
      </c>
      <c r="BK88" s="7" t="s">
        <v>970</v>
      </c>
      <c r="BL88" s="10" t="s">
        <v>971</v>
      </c>
      <c r="BM88" s="7" t="s">
        <v>972</v>
      </c>
      <c r="BN88" s="10" t="s">
        <v>973</v>
      </c>
      <c r="BO88" s="7" t="s">
        <v>974</v>
      </c>
      <c r="BP88" s="10" t="s">
        <v>975</v>
      </c>
      <c r="BQ88" s="7" t="s">
        <v>976</v>
      </c>
      <c r="BR88" s="10" t="s">
        <v>977</v>
      </c>
      <c r="BS88" s="7" t="s">
        <v>978</v>
      </c>
      <c r="BT88" s="10" t="s">
        <v>979</v>
      </c>
      <c r="BU88" s="7" t="s">
        <v>980</v>
      </c>
      <c r="BV88" s="10" t="s">
        <v>981</v>
      </c>
      <c r="BW88" s="65" t="s">
        <v>982</v>
      </c>
      <c r="BX88" s="65" t="s">
        <v>983</v>
      </c>
      <c r="BY88" s="65" t="s">
        <v>984</v>
      </c>
      <c r="BZ88" s="65" t="s">
        <v>985</v>
      </c>
      <c r="CA88" s="65" t="s">
        <v>986</v>
      </c>
      <c r="CB88" s="65" t="s">
        <v>987</v>
      </c>
      <c r="CC88" s="65" t="s">
        <v>988</v>
      </c>
      <c r="CD88" s="65" t="s">
        <v>989</v>
      </c>
      <c r="CE88" s="65" t="s">
        <v>990</v>
      </c>
      <c r="CF88" s="65" t="s">
        <v>991</v>
      </c>
      <c r="CG88" s="65" t="s">
        <v>992</v>
      </c>
      <c r="CH88" s="65" t="s">
        <v>993</v>
      </c>
      <c r="CI88" s="65" t="s">
        <v>994</v>
      </c>
      <c r="CJ88" s="65" t="s">
        <v>995</v>
      </c>
      <c r="CK88" s="65" t="s">
        <v>996</v>
      </c>
      <c r="CL88" s="65" t="s">
        <v>997</v>
      </c>
      <c r="CM88" s="65" t="s">
        <v>998</v>
      </c>
      <c r="CN88" s="65" t="s">
        <v>999</v>
      </c>
      <c r="CO88" s="7" t="s">
        <v>1000</v>
      </c>
      <c r="CP88" s="10" t="s">
        <v>1001</v>
      </c>
      <c r="CQ88" s="7" t="s">
        <v>1002</v>
      </c>
      <c r="CR88" s="10" t="s">
        <v>1003</v>
      </c>
      <c r="CS88" s="7" t="s">
        <v>1004</v>
      </c>
      <c r="CT88" s="10" t="s">
        <v>1005</v>
      </c>
      <c r="CU88" s="7" t="s">
        <v>1006</v>
      </c>
      <c r="CV88" s="10" t="s">
        <v>1007</v>
      </c>
      <c r="CW88" s="7" t="s">
        <v>1008</v>
      </c>
      <c r="CX88" s="10" t="s">
        <v>1009</v>
      </c>
      <c r="CY88" s="7" t="s">
        <v>1010</v>
      </c>
      <c r="CZ88" s="10" t="s">
        <v>1011</v>
      </c>
      <c r="DA88" s="7" t="s">
        <v>1012</v>
      </c>
      <c r="DB88" s="10" t="s">
        <v>1013</v>
      </c>
      <c r="DC88" s="7" t="s">
        <v>1014</v>
      </c>
      <c r="DD88" s="10" t="s">
        <v>1015</v>
      </c>
      <c r="DE88" s="7" t="s">
        <v>1016</v>
      </c>
      <c r="DF88" s="123" t="s">
        <v>1017</v>
      </c>
    </row>
    <row r="89" spans="1:110" ht="13" customHeight="1" x14ac:dyDescent="0.2">
      <c r="A89" s="82" t="s">
        <v>359</v>
      </c>
      <c r="B89" s="122">
        <v>3</v>
      </c>
      <c r="C89" s="7">
        <v>77.130039060367494</v>
      </c>
      <c r="D89" s="10">
        <v>0.97518429960487796</v>
      </c>
      <c r="E89" s="7">
        <v>82.644201205974497</v>
      </c>
      <c r="F89" s="10">
        <v>1.0604836024634301</v>
      </c>
      <c r="G89" s="7">
        <v>64.6974533503045</v>
      </c>
      <c r="H89" s="10">
        <v>2.0718563098164902</v>
      </c>
      <c r="I89" s="7">
        <v>-17.946747855669901</v>
      </c>
      <c r="J89" s="10">
        <v>2.4449974195836699</v>
      </c>
      <c r="K89" s="7">
        <v>48.427054500223001</v>
      </c>
      <c r="L89" s="10">
        <v>1.1126007589611999</v>
      </c>
      <c r="M89" s="7">
        <v>52.575145787365699</v>
      </c>
      <c r="N89" s="10">
        <v>1.41449145157554</v>
      </c>
      <c r="O89" s="7">
        <v>38.910632874091498</v>
      </c>
      <c r="P89" s="10">
        <v>1.82841531621119</v>
      </c>
      <c r="Q89" s="7">
        <v>-13.664512913274301</v>
      </c>
      <c r="R89" s="10">
        <v>2.4279458757093999</v>
      </c>
      <c r="S89" s="7">
        <v>55.412549790013799</v>
      </c>
      <c r="T89" s="10">
        <v>1.17931429013278</v>
      </c>
      <c r="U89" s="7">
        <v>58.818401257198602</v>
      </c>
      <c r="V89" s="10">
        <v>1.37173000958922</v>
      </c>
      <c r="W89" s="7">
        <v>47.669900978726602</v>
      </c>
      <c r="X89" s="10">
        <v>2.20283767548516</v>
      </c>
      <c r="Y89" s="7">
        <v>-11.148500278472</v>
      </c>
      <c r="Z89" s="10">
        <v>2.6445807527648499</v>
      </c>
      <c r="AA89" s="7">
        <v>41.504388658807997</v>
      </c>
      <c r="AB89" s="10">
        <v>1.1194141298985201</v>
      </c>
      <c r="AC89" s="7">
        <v>45.1464126841582</v>
      </c>
      <c r="AD89" s="10">
        <v>1.36660144530215</v>
      </c>
      <c r="AE89" s="7">
        <v>33.379515331298798</v>
      </c>
      <c r="AF89" s="10">
        <v>1.94703319153071</v>
      </c>
      <c r="AG89" s="7">
        <v>-11.766897352859401</v>
      </c>
      <c r="AH89" s="10">
        <v>2.3986190570158299</v>
      </c>
      <c r="AI89" s="7">
        <v>68.430894620322505</v>
      </c>
      <c r="AJ89" s="10">
        <v>1.1489009536878301</v>
      </c>
      <c r="AK89" s="7">
        <v>71.304032010135501</v>
      </c>
      <c r="AL89" s="10">
        <v>1.26363565754204</v>
      </c>
      <c r="AM89" s="7">
        <v>62.154053579515903</v>
      </c>
      <c r="AN89" s="10">
        <v>2.0586020612444602</v>
      </c>
      <c r="AO89" s="7">
        <v>-9.1499784306195302</v>
      </c>
      <c r="AP89" s="10">
        <v>2.3400392768074898</v>
      </c>
      <c r="AQ89" s="7">
        <v>56.020627633640103</v>
      </c>
      <c r="AR89" s="10">
        <v>1.023056832999</v>
      </c>
      <c r="AS89" s="7">
        <v>59.959655758138901</v>
      </c>
      <c r="AT89" s="10">
        <v>1.18916454923084</v>
      </c>
      <c r="AU89" s="7">
        <v>47.104731380941999</v>
      </c>
      <c r="AV89" s="10">
        <v>1.9985115872497601</v>
      </c>
      <c r="AW89" s="7">
        <v>-12.8549243771969</v>
      </c>
      <c r="AX89" s="10">
        <v>2.4309469555418999</v>
      </c>
      <c r="AY89" s="7">
        <v>67.344995285640195</v>
      </c>
      <c r="AZ89" s="10">
        <v>1.14698912876916</v>
      </c>
      <c r="BA89" s="7">
        <v>70.686224672627105</v>
      </c>
      <c r="BB89" s="10">
        <v>1.26871596883367</v>
      </c>
      <c r="BC89" s="7">
        <v>59.927635414609597</v>
      </c>
      <c r="BD89" s="10">
        <v>2.2112110952149799</v>
      </c>
      <c r="BE89" s="7">
        <v>-10.7585892580174</v>
      </c>
      <c r="BF89" s="10">
        <v>2.5301896129980199</v>
      </c>
      <c r="BG89" s="7">
        <v>75.212697525077303</v>
      </c>
      <c r="BH89" s="10">
        <v>1.15079868065956</v>
      </c>
      <c r="BI89" s="7">
        <v>81.743124088381904</v>
      </c>
      <c r="BJ89" s="10">
        <v>1.01790742604697</v>
      </c>
      <c r="BK89" s="7">
        <v>60.409414448993701</v>
      </c>
      <c r="BL89" s="10">
        <v>2.2130619818590098</v>
      </c>
      <c r="BM89" s="7">
        <v>-21.3337096393882</v>
      </c>
      <c r="BN89" s="10">
        <v>2.30610249107175</v>
      </c>
      <c r="BO89" s="7">
        <v>58.716329840750497</v>
      </c>
      <c r="BP89" s="10">
        <v>1.4910230120494099</v>
      </c>
      <c r="BQ89" s="7">
        <v>62.339542292979502</v>
      </c>
      <c r="BR89" s="10">
        <v>1.5044306844784101</v>
      </c>
      <c r="BS89" s="7">
        <v>50.365818565637099</v>
      </c>
      <c r="BT89" s="10">
        <v>2.3996319211648101</v>
      </c>
      <c r="BU89" s="7">
        <v>-11.973723727342399</v>
      </c>
      <c r="BV89" s="10">
        <v>2.4056496155726901</v>
      </c>
      <c r="BW89" s="65"/>
      <c r="BX89" s="65"/>
      <c r="BY89" s="65"/>
      <c r="BZ89" s="65"/>
      <c r="CA89" s="65"/>
      <c r="CB89" s="65"/>
      <c r="CC89" s="65"/>
      <c r="CD89" s="65"/>
      <c r="CE89" s="65"/>
      <c r="CF89" s="65"/>
      <c r="CG89" s="65"/>
      <c r="CH89" s="65"/>
      <c r="CI89" s="65"/>
      <c r="CJ89" s="65"/>
      <c r="CK89" s="65"/>
      <c r="CL89" s="65"/>
      <c r="CM89" s="65"/>
      <c r="CN89" s="65"/>
      <c r="CO89" s="7">
        <v>-0.56879385309163399</v>
      </c>
      <c r="CP89" s="10">
        <v>1.38899071552869</v>
      </c>
      <c r="CQ89" s="7">
        <v>-0.82273259376424301</v>
      </c>
      <c r="CR89" s="10">
        <v>1.7351373949411999</v>
      </c>
      <c r="CS89" s="7">
        <v>-1.9555939495552399</v>
      </c>
      <c r="CT89" s="10">
        <v>1.8515319313966101</v>
      </c>
      <c r="CU89" s="7">
        <v>1.20677157310186</v>
      </c>
      <c r="CV89" s="10">
        <v>1.8754736675366099</v>
      </c>
      <c r="CW89" s="7">
        <v>-1.5901294620280899</v>
      </c>
      <c r="CX89" s="10">
        <v>1.54822781340727</v>
      </c>
      <c r="CY89" s="7">
        <v>-1.9942249253106801</v>
      </c>
      <c r="CZ89" s="10">
        <v>1.66797204972377</v>
      </c>
      <c r="DA89" s="7">
        <v>-3.5827968858670398</v>
      </c>
      <c r="DB89" s="10">
        <v>1.7392420391752701</v>
      </c>
      <c r="DC89" s="7">
        <v>-1.6375859606577401</v>
      </c>
      <c r="DD89" s="10">
        <v>1.56647528212672</v>
      </c>
      <c r="DE89" s="7">
        <v>0.34195745022179802</v>
      </c>
      <c r="DF89" s="123">
        <v>1.9573234690967301</v>
      </c>
    </row>
    <row r="90" spans="1:110" ht="13" customHeight="1" x14ac:dyDescent="0.2">
      <c r="A90" s="82" t="s">
        <v>362</v>
      </c>
      <c r="B90" s="122">
        <v>3</v>
      </c>
      <c r="C90" s="7">
        <v>83.125842152399102</v>
      </c>
      <c r="D90" s="10">
        <v>1.00934358278937</v>
      </c>
      <c r="E90" s="7">
        <v>86.072963874967499</v>
      </c>
      <c r="F90" s="10">
        <v>1.5175921611947001</v>
      </c>
      <c r="G90" s="7">
        <v>79.734111140760305</v>
      </c>
      <c r="H90" s="10">
        <v>1.42770739490847</v>
      </c>
      <c r="I90" s="7">
        <v>-6.3388527342072098</v>
      </c>
      <c r="J90" s="10">
        <v>2.12318546692538</v>
      </c>
      <c r="K90" s="7">
        <v>40.7315572097339</v>
      </c>
      <c r="L90" s="10">
        <v>1.68630825484011</v>
      </c>
      <c r="M90" s="7">
        <v>41.326780833882303</v>
      </c>
      <c r="N90" s="10">
        <v>2.3346540025191</v>
      </c>
      <c r="O90" s="7">
        <v>39.894011560331201</v>
      </c>
      <c r="P90" s="10">
        <v>2.66394596978378</v>
      </c>
      <c r="Q90" s="7">
        <v>-1.4327692735511299</v>
      </c>
      <c r="R90" s="10">
        <v>3.6592293417491399</v>
      </c>
      <c r="S90" s="7">
        <v>55.432750346058398</v>
      </c>
      <c r="T90" s="10">
        <v>1.64246923217976</v>
      </c>
      <c r="U90" s="7">
        <v>59.412992297937599</v>
      </c>
      <c r="V90" s="10">
        <v>2.1359896555132298</v>
      </c>
      <c r="W90" s="7">
        <v>50.946390821857797</v>
      </c>
      <c r="X90" s="10">
        <v>2.0708418250646798</v>
      </c>
      <c r="Y90" s="7">
        <v>-8.4666014760798003</v>
      </c>
      <c r="Z90" s="10">
        <v>2.6520102895490401</v>
      </c>
      <c r="AA90" s="7">
        <v>51.082686786558398</v>
      </c>
      <c r="AB90" s="10">
        <v>1.74779217114856</v>
      </c>
      <c r="AC90" s="7">
        <v>54.609428980110501</v>
      </c>
      <c r="AD90" s="10">
        <v>1.9445875811475599</v>
      </c>
      <c r="AE90" s="7">
        <v>47.1128440895681</v>
      </c>
      <c r="AF90" s="10">
        <v>2.37781170744449</v>
      </c>
      <c r="AG90" s="7">
        <v>-7.4965848905423798</v>
      </c>
      <c r="AH90" s="10">
        <v>2.5191208374388099</v>
      </c>
      <c r="AI90" s="7">
        <v>54.4709197151533</v>
      </c>
      <c r="AJ90" s="10">
        <v>1.50401247872255</v>
      </c>
      <c r="AK90" s="7">
        <v>56.702848237281799</v>
      </c>
      <c r="AL90" s="10">
        <v>2.1480576656446</v>
      </c>
      <c r="AM90" s="7">
        <v>52.049302809636302</v>
      </c>
      <c r="AN90" s="10">
        <v>2.1713374080105101</v>
      </c>
      <c r="AO90" s="7">
        <v>-4.65354542764545</v>
      </c>
      <c r="AP90" s="10">
        <v>3.1375089662222999</v>
      </c>
      <c r="AQ90" s="7">
        <v>27.6142976759443</v>
      </c>
      <c r="AR90" s="10">
        <v>1.1919495834706899</v>
      </c>
      <c r="AS90" s="7">
        <v>34.319399775693803</v>
      </c>
      <c r="AT90" s="10">
        <v>1.69812337711825</v>
      </c>
      <c r="AU90" s="7">
        <v>20.1546337274387</v>
      </c>
      <c r="AV90" s="10">
        <v>1.6170986014412301</v>
      </c>
      <c r="AW90" s="7">
        <v>-14.1647660482551</v>
      </c>
      <c r="AX90" s="10">
        <v>2.3502478708671202</v>
      </c>
      <c r="AY90" s="7">
        <v>51.380548956138497</v>
      </c>
      <c r="AZ90" s="10">
        <v>1.33899399352354</v>
      </c>
      <c r="BA90" s="7">
        <v>53.936020272434902</v>
      </c>
      <c r="BB90" s="10">
        <v>1.7913233328023701</v>
      </c>
      <c r="BC90" s="7">
        <v>48.389877228998898</v>
      </c>
      <c r="BD90" s="10">
        <v>2.27923121482447</v>
      </c>
      <c r="BE90" s="7">
        <v>-5.5461430434360599</v>
      </c>
      <c r="BF90" s="10">
        <v>3.0709612126568602</v>
      </c>
      <c r="BG90" s="7">
        <v>73.029162270008499</v>
      </c>
      <c r="BH90" s="10">
        <v>1.5714926228002399</v>
      </c>
      <c r="BI90" s="7">
        <v>76.494508709659598</v>
      </c>
      <c r="BJ90" s="10">
        <v>2.0596770287674402</v>
      </c>
      <c r="BK90" s="7">
        <v>68.945876573391303</v>
      </c>
      <c r="BL90" s="10">
        <v>1.9137515394386899</v>
      </c>
      <c r="BM90" s="7">
        <v>-7.5486321362683499</v>
      </c>
      <c r="BN90" s="10">
        <v>2.4079640436758898</v>
      </c>
      <c r="BO90" s="7">
        <v>57.366545431230499</v>
      </c>
      <c r="BP90" s="10">
        <v>1.63905289859684</v>
      </c>
      <c r="BQ90" s="7">
        <v>59.924758394126897</v>
      </c>
      <c r="BR90" s="10">
        <v>2.1391942892677598</v>
      </c>
      <c r="BS90" s="7">
        <v>54.560479053007597</v>
      </c>
      <c r="BT90" s="10">
        <v>2.2489209400124701</v>
      </c>
      <c r="BU90" s="7">
        <v>-5.3642793411193299</v>
      </c>
      <c r="BV90" s="10">
        <v>2.9294611458922399</v>
      </c>
      <c r="BW90" s="65"/>
      <c r="BX90" s="65"/>
      <c r="BY90" s="65"/>
      <c r="BZ90" s="65"/>
      <c r="CA90" s="65"/>
      <c r="CB90" s="65"/>
      <c r="CC90" s="65"/>
      <c r="CD90" s="65"/>
      <c r="CE90" s="65"/>
      <c r="CF90" s="65"/>
      <c r="CG90" s="65"/>
      <c r="CH90" s="65"/>
      <c r="CI90" s="65"/>
      <c r="CJ90" s="65"/>
      <c r="CK90" s="65"/>
      <c r="CL90" s="65"/>
      <c r="CM90" s="65"/>
      <c r="CN90" s="65"/>
      <c r="CO90" s="7">
        <v>-1.5327763117912001</v>
      </c>
      <c r="CP90" s="10">
        <v>1.3096260948535701</v>
      </c>
      <c r="CQ90" s="7">
        <v>-3.08783296927218</v>
      </c>
      <c r="CR90" s="10">
        <v>2.1532854604768699</v>
      </c>
      <c r="CS90" s="7">
        <v>1.4942915395687599</v>
      </c>
      <c r="CT90" s="10">
        <v>2.3193148409564799</v>
      </c>
      <c r="CU90" s="7">
        <v>7.3730183217986101</v>
      </c>
      <c r="CV90" s="10">
        <v>2.1220848479688499</v>
      </c>
      <c r="CW90" s="7">
        <v>3.9857779087951899</v>
      </c>
      <c r="CX90" s="10">
        <v>2.1276442682381398</v>
      </c>
      <c r="CY90" s="7">
        <v>-0.61372348914469699</v>
      </c>
      <c r="CZ90" s="10">
        <v>1.86916401974622</v>
      </c>
      <c r="DA90" s="7">
        <v>2.9573155682498999E-2</v>
      </c>
      <c r="DB90" s="10">
        <v>1.90168861686753</v>
      </c>
      <c r="DC90" s="7">
        <v>-9.0106726024895192</v>
      </c>
      <c r="DD90" s="10">
        <v>1.90682648519229</v>
      </c>
      <c r="DE90" s="7">
        <v>7.0492876339795698</v>
      </c>
      <c r="DF90" s="123">
        <v>2.1991582201800601</v>
      </c>
    </row>
    <row r="91" spans="1:110" ht="13" customHeight="1" x14ac:dyDescent="0.2">
      <c r="A91" s="82" t="s">
        <v>84</v>
      </c>
      <c r="B91" s="122">
        <v>3</v>
      </c>
      <c r="C91" s="7">
        <v>89.407964864205198</v>
      </c>
      <c r="D91" s="10">
        <v>0.86225986210012695</v>
      </c>
      <c r="E91" s="7">
        <v>91.761884712678395</v>
      </c>
      <c r="F91" s="10">
        <v>0.91245731662515694</v>
      </c>
      <c r="G91" s="7">
        <v>85.625241162663201</v>
      </c>
      <c r="H91" s="10">
        <v>1.66297044644633</v>
      </c>
      <c r="I91" s="7">
        <v>-6.1366435500151804</v>
      </c>
      <c r="J91" s="10">
        <v>1.8891948796006801</v>
      </c>
      <c r="K91" s="7">
        <v>51.279841799776399</v>
      </c>
      <c r="L91" s="10">
        <v>1.3558446665661901</v>
      </c>
      <c r="M91" s="7">
        <v>51.267713396296401</v>
      </c>
      <c r="N91" s="10">
        <v>1.60838837068519</v>
      </c>
      <c r="O91" s="7">
        <v>51.217029006542901</v>
      </c>
      <c r="P91" s="10">
        <v>2.2248688433063202</v>
      </c>
      <c r="Q91" s="7">
        <v>-5.0684389753421003E-2</v>
      </c>
      <c r="R91" s="10">
        <v>2.6520736454306002</v>
      </c>
      <c r="S91" s="7">
        <v>54.601530587206298</v>
      </c>
      <c r="T91" s="10">
        <v>1.08717380377286</v>
      </c>
      <c r="U91" s="7">
        <v>56.530993507453502</v>
      </c>
      <c r="V91" s="10">
        <v>1.3886595947995399</v>
      </c>
      <c r="W91" s="7">
        <v>51.181436512738799</v>
      </c>
      <c r="X91" s="10">
        <v>2.0105309797705799</v>
      </c>
      <c r="Y91" s="7">
        <v>-5.3495569947146899</v>
      </c>
      <c r="Z91" s="10">
        <v>2.5324813464206102</v>
      </c>
      <c r="AA91" s="7">
        <v>46.518835583608599</v>
      </c>
      <c r="AB91" s="10">
        <v>1.25953057427594</v>
      </c>
      <c r="AC91" s="7">
        <v>47.344102342236901</v>
      </c>
      <c r="AD91" s="10">
        <v>1.76267268616856</v>
      </c>
      <c r="AE91" s="7">
        <v>45.148638399539301</v>
      </c>
      <c r="AF91" s="10">
        <v>1.94202748996009</v>
      </c>
      <c r="AG91" s="7">
        <v>-2.1954639426976401</v>
      </c>
      <c r="AH91" s="10">
        <v>2.7729636353620699</v>
      </c>
      <c r="AI91" s="7">
        <v>63.498017573096099</v>
      </c>
      <c r="AJ91" s="10">
        <v>1.201044072425</v>
      </c>
      <c r="AK91" s="7">
        <v>66.227902584016206</v>
      </c>
      <c r="AL91" s="10">
        <v>1.4719880447451199</v>
      </c>
      <c r="AM91" s="7">
        <v>59.5032703376596</v>
      </c>
      <c r="AN91" s="10">
        <v>2.1017530877169999</v>
      </c>
      <c r="AO91" s="7">
        <v>-6.7246322463566104</v>
      </c>
      <c r="AP91" s="10">
        <v>2.6365910089640301</v>
      </c>
      <c r="AQ91" s="7">
        <v>35.360888891137499</v>
      </c>
      <c r="AR91" s="10">
        <v>1.3129366364777899</v>
      </c>
      <c r="AS91" s="7">
        <v>37.668423717123702</v>
      </c>
      <c r="AT91" s="10">
        <v>1.6618290628374699</v>
      </c>
      <c r="AU91" s="7">
        <v>31.6549421523682</v>
      </c>
      <c r="AV91" s="10">
        <v>2.0293443153474602</v>
      </c>
      <c r="AW91" s="7">
        <v>-6.0134815647554998</v>
      </c>
      <c r="AX91" s="10">
        <v>2.5673889304375401</v>
      </c>
      <c r="AY91" s="7">
        <v>75.2697340211555</v>
      </c>
      <c r="AZ91" s="10">
        <v>1.11142978366027</v>
      </c>
      <c r="BA91" s="7">
        <v>76.807005107298195</v>
      </c>
      <c r="BB91" s="10">
        <v>1.48110135693336</v>
      </c>
      <c r="BC91" s="7">
        <v>73.137280739283995</v>
      </c>
      <c r="BD91" s="10">
        <v>1.9489393200513001</v>
      </c>
      <c r="BE91" s="7">
        <v>-3.66972436801422</v>
      </c>
      <c r="BF91" s="10">
        <v>2.6421371465352101</v>
      </c>
      <c r="BG91" s="7">
        <v>81.145162828530104</v>
      </c>
      <c r="BH91" s="10">
        <v>1.12888973921903</v>
      </c>
      <c r="BI91" s="7">
        <v>87.405239416021203</v>
      </c>
      <c r="BJ91" s="10">
        <v>1.07701510601905</v>
      </c>
      <c r="BK91" s="7">
        <v>71.1492633988573</v>
      </c>
      <c r="BL91" s="10">
        <v>1.9415705510542001</v>
      </c>
      <c r="BM91" s="7">
        <v>-16.255976017163899</v>
      </c>
      <c r="BN91" s="10">
        <v>1.9971574847529601</v>
      </c>
      <c r="BO91" s="7">
        <v>55.285376744133202</v>
      </c>
      <c r="BP91" s="10">
        <v>1.4181677098925001</v>
      </c>
      <c r="BQ91" s="7">
        <v>55.000407326770699</v>
      </c>
      <c r="BR91" s="10">
        <v>1.66939862087249</v>
      </c>
      <c r="BS91" s="7">
        <v>55.511514833333599</v>
      </c>
      <c r="BT91" s="10">
        <v>2.5639740284825798</v>
      </c>
      <c r="BU91" s="7">
        <v>0.51110750656293602</v>
      </c>
      <c r="BV91" s="10">
        <v>3.0379156548892499</v>
      </c>
      <c r="BW91" s="65"/>
      <c r="BX91" s="65"/>
      <c r="BY91" s="65"/>
      <c r="BZ91" s="65"/>
      <c r="CA91" s="65"/>
      <c r="CB91" s="65"/>
      <c r="CC91" s="65"/>
      <c r="CD91" s="65"/>
      <c r="CE91" s="65"/>
      <c r="CF91" s="65"/>
      <c r="CG91" s="65"/>
      <c r="CH91" s="65"/>
      <c r="CI91" s="65"/>
      <c r="CJ91" s="65"/>
      <c r="CK91" s="65"/>
      <c r="CL91" s="65"/>
      <c r="CM91" s="65"/>
      <c r="CN91" s="65"/>
      <c r="CO91" s="7">
        <v>-2.5413478263967302</v>
      </c>
      <c r="CP91" s="10">
        <v>1.1078296302464601</v>
      </c>
      <c r="CQ91" s="7">
        <v>-2.3164168621208598</v>
      </c>
      <c r="CR91" s="10">
        <v>2.0393208350685001</v>
      </c>
      <c r="CS91" s="7">
        <v>-2.9950858579959299</v>
      </c>
      <c r="CT91" s="10">
        <v>1.6603093240014799</v>
      </c>
      <c r="CU91" s="7">
        <v>2.9878386632345202</v>
      </c>
      <c r="CV91" s="10">
        <v>1.8911626549826199</v>
      </c>
      <c r="CW91" s="7">
        <v>0.87205291236131199</v>
      </c>
      <c r="CX91" s="10">
        <v>1.87753213859461</v>
      </c>
      <c r="CY91" s="7">
        <v>-1.21195249393246</v>
      </c>
      <c r="CZ91" s="10">
        <v>1.80613541129181</v>
      </c>
      <c r="DA91" s="7">
        <v>0.54891681329422704</v>
      </c>
      <c r="DB91" s="10">
        <v>1.51962469990817</v>
      </c>
      <c r="DC91" s="7">
        <v>-6.1256622694038496</v>
      </c>
      <c r="DD91" s="10">
        <v>1.50454254176195</v>
      </c>
      <c r="DE91" s="7">
        <v>5.8186864216153804</v>
      </c>
      <c r="DF91" s="123">
        <v>1.84105365471477</v>
      </c>
    </row>
    <row r="92" spans="1:110" ht="13" customHeight="1" x14ac:dyDescent="0.2">
      <c r="A92" s="82" t="s">
        <v>376</v>
      </c>
      <c r="B92" s="122">
        <v>3</v>
      </c>
      <c r="C92" s="7">
        <v>81.721584931841093</v>
      </c>
      <c r="D92" s="10">
        <v>0.85133489605868595</v>
      </c>
      <c r="E92" s="7">
        <v>83.159707660248998</v>
      </c>
      <c r="F92" s="10">
        <v>0.95970862670665502</v>
      </c>
      <c r="G92" s="7">
        <v>78.525533131531603</v>
      </c>
      <c r="H92" s="10">
        <v>1.6227132917765701</v>
      </c>
      <c r="I92" s="7">
        <v>-4.6341745287173897</v>
      </c>
      <c r="J92" s="10">
        <v>1.8340490183950799</v>
      </c>
      <c r="K92" s="7">
        <v>33.8846571733743</v>
      </c>
      <c r="L92" s="10">
        <v>1.07708340200296</v>
      </c>
      <c r="M92" s="7">
        <v>35.352293644929098</v>
      </c>
      <c r="N92" s="10">
        <v>1.2354281124149999</v>
      </c>
      <c r="O92" s="7">
        <v>30.456784534262201</v>
      </c>
      <c r="P92" s="10">
        <v>1.6029346532551401</v>
      </c>
      <c r="Q92" s="7">
        <v>-4.89550911066691</v>
      </c>
      <c r="R92" s="10">
        <v>1.7660182584051201</v>
      </c>
      <c r="S92" s="7">
        <v>58.6621228959687</v>
      </c>
      <c r="T92" s="10">
        <v>1.1175553768278199</v>
      </c>
      <c r="U92" s="7">
        <v>60.725664722342401</v>
      </c>
      <c r="V92" s="10">
        <v>1.299737582471</v>
      </c>
      <c r="W92" s="7">
        <v>54.163689617988197</v>
      </c>
      <c r="X92" s="10">
        <v>1.95038637038361</v>
      </c>
      <c r="Y92" s="7">
        <v>-6.56197510435425</v>
      </c>
      <c r="Z92" s="10">
        <v>2.2655181513260798</v>
      </c>
      <c r="AA92" s="7">
        <v>29.471073029542399</v>
      </c>
      <c r="AB92" s="10">
        <v>1.0486983050665999</v>
      </c>
      <c r="AC92" s="7">
        <v>31.1003824165787</v>
      </c>
      <c r="AD92" s="10">
        <v>1.3214966673686299</v>
      </c>
      <c r="AE92" s="7">
        <v>25.6324349023919</v>
      </c>
      <c r="AF92" s="10">
        <v>1.7427109117428901</v>
      </c>
      <c r="AG92" s="7">
        <v>-5.4679475141867497</v>
      </c>
      <c r="AH92" s="10">
        <v>2.2094168969952599</v>
      </c>
      <c r="AI92" s="7">
        <v>66.138475664669599</v>
      </c>
      <c r="AJ92" s="10">
        <v>1.04182801141895</v>
      </c>
      <c r="AK92" s="7">
        <v>67.490038088235394</v>
      </c>
      <c r="AL92" s="10">
        <v>1.3300764731636201</v>
      </c>
      <c r="AM92" s="7">
        <v>63.291806459276899</v>
      </c>
      <c r="AN92" s="10">
        <v>1.8109884522075801</v>
      </c>
      <c r="AO92" s="7">
        <v>-4.1982316289584203</v>
      </c>
      <c r="AP92" s="10">
        <v>2.3167551140030498</v>
      </c>
      <c r="AQ92" s="7">
        <v>53.858005752198103</v>
      </c>
      <c r="AR92" s="10">
        <v>1.16073445488092</v>
      </c>
      <c r="AS92" s="7">
        <v>55.6074471578683</v>
      </c>
      <c r="AT92" s="10">
        <v>1.4290437991960001</v>
      </c>
      <c r="AU92" s="7">
        <v>50.119174850338602</v>
      </c>
      <c r="AV92" s="10">
        <v>1.8579662148551199</v>
      </c>
      <c r="AW92" s="7">
        <v>-5.4882723075296598</v>
      </c>
      <c r="AX92" s="10">
        <v>2.2841039644814898</v>
      </c>
      <c r="AY92" s="7">
        <v>72.820728687825095</v>
      </c>
      <c r="AZ92" s="10">
        <v>0.88632290485170495</v>
      </c>
      <c r="BA92" s="7">
        <v>74.765159212298599</v>
      </c>
      <c r="BB92" s="10">
        <v>1.1876322300076301</v>
      </c>
      <c r="BC92" s="7">
        <v>68.552710570907706</v>
      </c>
      <c r="BD92" s="10">
        <v>1.59393214659811</v>
      </c>
      <c r="BE92" s="7">
        <v>-6.2124486413908899</v>
      </c>
      <c r="BF92" s="10">
        <v>2.1313080338058401</v>
      </c>
      <c r="BG92" s="7">
        <v>79.898248281285007</v>
      </c>
      <c r="BH92" s="10">
        <v>0.83914203000472498</v>
      </c>
      <c r="BI92" s="7">
        <v>84.248335272355902</v>
      </c>
      <c r="BJ92" s="10">
        <v>1.0289442053653299</v>
      </c>
      <c r="BK92" s="7">
        <v>70.242429725571796</v>
      </c>
      <c r="BL92" s="10">
        <v>1.58581106952619</v>
      </c>
      <c r="BM92" s="7">
        <v>-14.005905546784099</v>
      </c>
      <c r="BN92" s="10">
        <v>1.9152079628541201</v>
      </c>
      <c r="BO92" s="7">
        <v>46.6695377848365</v>
      </c>
      <c r="BP92" s="10">
        <v>1.1961123467516801</v>
      </c>
      <c r="BQ92" s="7">
        <v>49.2798697231662</v>
      </c>
      <c r="BR92" s="10">
        <v>1.55053525014843</v>
      </c>
      <c r="BS92" s="7">
        <v>40.851954728845598</v>
      </c>
      <c r="BT92" s="10">
        <v>1.8492651446430699</v>
      </c>
      <c r="BU92" s="7">
        <v>-8.42791499432062</v>
      </c>
      <c r="BV92" s="10">
        <v>2.4468156394567</v>
      </c>
      <c r="BW92" s="65"/>
      <c r="BX92" s="65"/>
      <c r="BY92" s="65"/>
      <c r="BZ92" s="65"/>
      <c r="CA92" s="65"/>
      <c r="CB92" s="65"/>
      <c r="CC92" s="65"/>
      <c r="CD92" s="65"/>
      <c r="CE92" s="65"/>
      <c r="CF92" s="65"/>
      <c r="CG92" s="65"/>
      <c r="CH92" s="65"/>
      <c r="CI92" s="65"/>
      <c r="CJ92" s="65"/>
      <c r="CK92" s="65"/>
      <c r="CL92" s="65"/>
      <c r="CM92" s="65"/>
      <c r="CN92" s="65"/>
      <c r="CO92" s="7">
        <v>-1.6395666243651199</v>
      </c>
      <c r="CP92" s="10">
        <v>1.14561969849248</v>
      </c>
      <c r="CQ92" s="7">
        <v>-4.8897589737009604</v>
      </c>
      <c r="CR92" s="10">
        <v>1.5992526352088601</v>
      </c>
      <c r="CS92" s="7">
        <v>-2.70762991214806</v>
      </c>
      <c r="CT92" s="10">
        <v>1.5611273577841001</v>
      </c>
      <c r="CU92" s="7">
        <v>-2.7105078187144298</v>
      </c>
      <c r="CV92" s="10">
        <v>1.4721894852377599</v>
      </c>
      <c r="CW92" s="7">
        <v>-3.9431223124105399</v>
      </c>
      <c r="CX92" s="10">
        <v>1.3956018164141799</v>
      </c>
      <c r="CY92" s="7">
        <v>-2.5424344946620998</v>
      </c>
      <c r="CZ92" s="10">
        <v>1.6138638659218401</v>
      </c>
      <c r="DA92" s="7">
        <v>-5.0196974626174597</v>
      </c>
      <c r="DB92" s="10">
        <v>1.3155229415021601</v>
      </c>
      <c r="DC92" s="7">
        <v>-3.54634988466398</v>
      </c>
      <c r="DD92" s="10">
        <v>1.2038079181133099</v>
      </c>
      <c r="DE92" s="7">
        <v>-3.2150636291269099</v>
      </c>
      <c r="DF92" s="123">
        <v>1.5606845763586199</v>
      </c>
    </row>
    <row r="93" spans="1:110" ht="13" customHeight="1" x14ac:dyDescent="0.2">
      <c r="A93" s="82" t="s">
        <v>378</v>
      </c>
      <c r="B93" s="122">
        <v>3</v>
      </c>
      <c r="C93" s="7">
        <v>84.886339593923495</v>
      </c>
      <c r="D93" s="10">
        <v>0.69909520659394897</v>
      </c>
      <c r="E93" s="7">
        <v>88.364260728087203</v>
      </c>
      <c r="F93" s="10">
        <v>0.86861269938067798</v>
      </c>
      <c r="G93" s="7">
        <v>80.330902306739205</v>
      </c>
      <c r="H93" s="10">
        <v>1.1354770691832099</v>
      </c>
      <c r="I93" s="7">
        <v>-8.0333584213479696</v>
      </c>
      <c r="J93" s="10">
        <v>1.4253223801330801</v>
      </c>
      <c r="K93" s="7">
        <v>79.792331406980296</v>
      </c>
      <c r="L93" s="10">
        <v>1.0464821354336</v>
      </c>
      <c r="M93" s="7">
        <v>85.955573042354303</v>
      </c>
      <c r="N93" s="10">
        <v>1.5060691339538499</v>
      </c>
      <c r="O93" s="7">
        <v>72.132432074672096</v>
      </c>
      <c r="P93" s="10">
        <v>1.4605577299986701</v>
      </c>
      <c r="Q93" s="7">
        <v>-13.823140967682299</v>
      </c>
      <c r="R93" s="10">
        <v>2.0753852548480598</v>
      </c>
      <c r="S93" s="7">
        <v>72.658195750019004</v>
      </c>
      <c r="T93" s="10">
        <v>0.84874349006015903</v>
      </c>
      <c r="U93" s="7">
        <v>77.353546783291506</v>
      </c>
      <c r="V93" s="10">
        <v>1.1197269044051901</v>
      </c>
      <c r="W93" s="7">
        <v>66.779084650034505</v>
      </c>
      <c r="X93" s="10">
        <v>1.22298348553043</v>
      </c>
      <c r="Y93" s="7">
        <v>-10.574462133257001</v>
      </c>
      <c r="Z93" s="10">
        <v>1.620310351171</v>
      </c>
      <c r="AA93" s="7">
        <v>62.134676622629499</v>
      </c>
      <c r="AB93" s="10">
        <v>0.94054823523604902</v>
      </c>
      <c r="AC93" s="7">
        <v>67.360811259709806</v>
      </c>
      <c r="AD93" s="10">
        <v>1.29961496520915</v>
      </c>
      <c r="AE93" s="7">
        <v>55.716316273993797</v>
      </c>
      <c r="AF93" s="10">
        <v>1.3885068825509299</v>
      </c>
      <c r="AG93" s="7">
        <v>-11.644494985715999</v>
      </c>
      <c r="AH93" s="10">
        <v>1.9328522870770599</v>
      </c>
      <c r="AI93" s="7">
        <v>82.214093168820099</v>
      </c>
      <c r="AJ93" s="10">
        <v>0.82182026088100701</v>
      </c>
      <c r="AK93" s="7">
        <v>85.452110664453599</v>
      </c>
      <c r="AL93" s="10">
        <v>1.1181831364772701</v>
      </c>
      <c r="AM93" s="7">
        <v>78.210195685240294</v>
      </c>
      <c r="AN93" s="10">
        <v>1.1864913665405099</v>
      </c>
      <c r="AO93" s="7">
        <v>-7.2419149792133499</v>
      </c>
      <c r="AP93" s="10">
        <v>1.6233618151828</v>
      </c>
      <c r="AQ93" s="7">
        <v>62.506908876779903</v>
      </c>
      <c r="AR93" s="10">
        <v>1.0689637868481501</v>
      </c>
      <c r="AS93" s="7">
        <v>66.194084896597502</v>
      </c>
      <c r="AT93" s="10">
        <v>1.6150129968167</v>
      </c>
      <c r="AU93" s="7">
        <v>58.3713181965025</v>
      </c>
      <c r="AV93" s="10">
        <v>1.3552475071197201</v>
      </c>
      <c r="AW93" s="7">
        <v>-7.8227667000950403</v>
      </c>
      <c r="AX93" s="10">
        <v>2.1061501961080502</v>
      </c>
      <c r="AY93" s="7">
        <v>78.862811569937193</v>
      </c>
      <c r="AZ93" s="10">
        <v>0.74949648479681896</v>
      </c>
      <c r="BA93" s="7">
        <v>82.084089731683704</v>
      </c>
      <c r="BB93" s="10">
        <v>1.05746342452699</v>
      </c>
      <c r="BC93" s="7">
        <v>74.690093954930504</v>
      </c>
      <c r="BD93" s="10">
        <v>1.0382947654810899</v>
      </c>
      <c r="BE93" s="7">
        <v>-7.3939957767531599</v>
      </c>
      <c r="BF93" s="10">
        <v>1.48049143379128</v>
      </c>
      <c r="BG93" s="7">
        <v>40.980832211249997</v>
      </c>
      <c r="BH93" s="10">
        <v>1.0799141869689699</v>
      </c>
      <c r="BI93" s="7">
        <v>41.042568738659398</v>
      </c>
      <c r="BJ93" s="10">
        <v>1.6954480105194101</v>
      </c>
      <c r="BK93" s="7">
        <v>40.953796942224002</v>
      </c>
      <c r="BL93" s="10">
        <v>1.3024420360921001</v>
      </c>
      <c r="BM93" s="7">
        <v>-8.8771796435331396E-2</v>
      </c>
      <c r="BN93" s="10">
        <v>2.15585350632742</v>
      </c>
      <c r="BO93" s="7">
        <v>54.6446361818236</v>
      </c>
      <c r="BP93" s="10">
        <v>1.09065798655177</v>
      </c>
      <c r="BQ93" s="7">
        <v>61.100082417981497</v>
      </c>
      <c r="BR93" s="10">
        <v>1.5551412530259101</v>
      </c>
      <c r="BS93" s="7">
        <v>46.755987578032098</v>
      </c>
      <c r="BT93" s="10">
        <v>1.40576550624311</v>
      </c>
      <c r="BU93" s="7">
        <v>-14.344094839949401</v>
      </c>
      <c r="BV93" s="10">
        <v>2.07562761288019</v>
      </c>
      <c r="BW93" s="65"/>
      <c r="BX93" s="65"/>
      <c r="BY93" s="65"/>
      <c r="BZ93" s="65"/>
      <c r="CA93" s="65"/>
      <c r="CB93" s="65"/>
      <c r="CC93" s="65"/>
      <c r="CD93" s="65"/>
      <c r="CE93" s="65"/>
      <c r="CF93" s="65"/>
      <c r="CG93" s="65"/>
      <c r="CH93" s="65"/>
      <c r="CI93" s="65"/>
      <c r="CJ93" s="65"/>
      <c r="CK93" s="65"/>
      <c r="CL93" s="65"/>
      <c r="CM93" s="65"/>
      <c r="CN93" s="65"/>
      <c r="CO93" s="7">
        <v>1.8082190066327499</v>
      </c>
      <c r="CP93" s="10">
        <v>1.1497653447786</v>
      </c>
      <c r="CQ93" s="7">
        <v>3.4087605418241398</v>
      </c>
      <c r="CR93" s="10">
        <v>1.4294997351426899</v>
      </c>
      <c r="CS93" s="7">
        <v>4.71882750908365</v>
      </c>
      <c r="CT93" s="10">
        <v>1.3787492400299499</v>
      </c>
      <c r="CU93" s="7">
        <v>3.96737145064859</v>
      </c>
      <c r="CV93" s="10">
        <v>1.47285698951434</v>
      </c>
      <c r="CW93" s="7">
        <v>2.8971997546680699</v>
      </c>
      <c r="CX93" s="10">
        <v>1.2240451800933601</v>
      </c>
      <c r="CY93" s="7">
        <v>3.1668894400324699</v>
      </c>
      <c r="CZ93" s="10">
        <v>1.6384807651839399</v>
      </c>
      <c r="DA93" s="7">
        <v>2.8331685547814698</v>
      </c>
      <c r="DB93" s="10">
        <v>1.26249203020414</v>
      </c>
      <c r="DC93" s="7">
        <v>-8.2520704714539406</v>
      </c>
      <c r="DD93" s="10">
        <v>1.7162843644750401</v>
      </c>
      <c r="DE93" s="7">
        <v>0.73094632582946395</v>
      </c>
      <c r="DF93" s="123">
        <v>1.71390868929748</v>
      </c>
    </row>
    <row r="94" spans="1:110" s="293" customFormat="1" ht="13" customHeight="1" x14ac:dyDescent="0.2">
      <c r="A94" s="287" t="s">
        <v>382</v>
      </c>
      <c r="B94" s="288">
        <v>3</v>
      </c>
      <c r="C94" s="289">
        <v>81.279823013652802</v>
      </c>
      <c r="D94" s="290">
        <v>1.11262458338357</v>
      </c>
      <c r="E94" s="289">
        <v>85.440600930212099</v>
      </c>
      <c r="F94" s="290">
        <v>1.11675425316676</v>
      </c>
      <c r="G94" s="289">
        <v>71.257328593391705</v>
      </c>
      <c r="H94" s="290">
        <v>2.2867644504178002</v>
      </c>
      <c r="I94" s="289">
        <v>-14.1832723368204</v>
      </c>
      <c r="J94" s="290">
        <v>2.4155783727854598</v>
      </c>
      <c r="K94" s="289">
        <v>42.229458525976398</v>
      </c>
      <c r="L94" s="290">
        <v>1.32915505335038</v>
      </c>
      <c r="M94" s="289">
        <v>44.037238507965803</v>
      </c>
      <c r="N94" s="290">
        <v>1.7144459918283299</v>
      </c>
      <c r="O94" s="289">
        <v>37.7198774968452</v>
      </c>
      <c r="P94" s="290">
        <v>2.5366203712888198</v>
      </c>
      <c r="Q94" s="289">
        <v>-6.3173610111206502</v>
      </c>
      <c r="R94" s="290">
        <v>3.2520186561088198</v>
      </c>
      <c r="S94" s="289">
        <v>53.894564000579599</v>
      </c>
      <c r="T94" s="290">
        <v>1.28493625576599</v>
      </c>
      <c r="U94" s="289">
        <v>57.596464559525302</v>
      </c>
      <c r="V94" s="290">
        <v>1.5634937995359099</v>
      </c>
      <c r="W94" s="289">
        <v>44.8781703723836</v>
      </c>
      <c r="X94" s="290">
        <v>2.2026750940442201</v>
      </c>
      <c r="Y94" s="289">
        <v>-12.7182941871417</v>
      </c>
      <c r="Z94" s="290">
        <v>2.67299932819473</v>
      </c>
      <c r="AA94" s="289">
        <v>36.2995277440778</v>
      </c>
      <c r="AB94" s="290">
        <v>1.3251615495015601</v>
      </c>
      <c r="AC94" s="289">
        <v>40.061484636028801</v>
      </c>
      <c r="AD94" s="290">
        <v>1.67219730983947</v>
      </c>
      <c r="AE94" s="289">
        <v>27.0212009549859</v>
      </c>
      <c r="AF94" s="290">
        <v>2.2948163955603502</v>
      </c>
      <c r="AG94" s="289">
        <v>-13.040283681042901</v>
      </c>
      <c r="AH94" s="290">
        <v>2.9063209087404198</v>
      </c>
      <c r="AI94" s="289">
        <v>60.837190973263198</v>
      </c>
      <c r="AJ94" s="290">
        <v>1.3123866078500801</v>
      </c>
      <c r="AK94" s="289">
        <v>62.971545342121601</v>
      </c>
      <c r="AL94" s="290">
        <v>1.51599688463499</v>
      </c>
      <c r="AM94" s="289">
        <v>55.500549125853098</v>
      </c>
      <c r="AN94" s="290">
        <v>2.60758714628414</v>
      </c>
      <c r="AO94" s="289">
        <v>-7.4709962162684702</v>
      </c>
      <c r="AP94" s="290">
        <v>3.05318206435485</v>
      </c>
      <c r="AQ94" s="289">
        <v>43.607612156017296</v>
      </c>
      <c r="AR94" s="290">
        <v>1.3816764082297199</v>
      </c>
      <c r="AS94" s="289">
        <v>47.267677179017397</v>
      </c>
      <c r="AT94" s="290">
        <v>1.58961298372042</v>
      </c>
      <c r="AU94" s="289">
        <v>34.735130139527001</v>
      </c>
      <c r="AV94" s="290">
        <v>2.9088574252095998</v>
      </c>
      <c r="AW94" s="289">
        <v>-12.532547039490399</v>
      </c>
      <c r="AX94" s="290">
        <v>3.3710264602809099</v>
      </c>
      <c r="AY94" s="289">
        <v>73.513796125089499</v>
      </c>
      <c r="AZ94" s="290">
        <v>1.1467315675995899</v>
      </c>
      <c r="BA94" s="289">
        <v>75.067817237072802</v>
      </c>
      <c r="BB94" s="290">
        <v>1.3942316186578401</v>
      </c>
      <c r="BC94" s="289">
        <v>69.350731982566003</v>
      </c>
      <c r="BD94" s="290">
        <v>2.43813826068522</v>
      </c>
      <c r="BE94" s="289">
        <v>-5.7170852545067996</v>
      </c>
      <c r="BF94" s="290">
        <v>2.9537759744427499</v>
      </c>
      <c r="BG94" s="289">
        <v>82.066082427874207</v>
      </c>
      <c r="BH94" s="290">
        <v>0.92087646508437904</v>
      </c>
      <c r="BI94" s="289">
        <v>85.938754663592505</v>
      </c>
      <c r="BJ94" s="290">
        <v>1.0416105612434601</v>
      </c>
      <c r="BK94" s="289">
        <v>72.480162826267403</v>
      </c>
      <c r="BL94" s="290">
        <v>2.1612614853051002</v>
      </c>
      <c r="BM94" s="289">
        <v>-13.4585918373251</v>
      </c>
      <c r="BN94" s="290">
        <v>2.5406035447899802</v>
      </c>
      <c r="BO94" s="289">
        <v>67.995810264687805</v>
      </c>
      <c r="BP94" s="290">
        <v>1.1659672165655299</v>
      </c>
      <c r="BQ94" s="289">
        <v>73.525743681000606</v>
      </c>
      <c r="BR94" s="290">
        <v>1.4337123419158</v>
      </c>
      <c r="BS94" s="289">
        <v>54.053977408279401</v>
      </c>
      <c r="BT94" s="290">
        <v>2.4344928958054699</v>
      </c>
      <c r="BU94" s="289">
        <v>-19.4717662727213</v>
      </c>
      <c r="BV94" s="290">
        <v>2.9504654318354202</v>
      </c>
      <c r="BW94" s="291"/>
      <c r="BX94" s="291"/>
      <c r="BY94" s="291"/>
      <c r="BZ94" s="291"/>
      <c r="CA94" s="291"/>
      <c r="CB94" s="291"/>
      <c r="CC94" s="291"/>
      <c r="CD94" s="291"/>
      <c r="CE94" s="291"/>
      <c r="CF94" s="291"/>
      <c r="CG94" s="291"/>
      <c r="CH94" s="291"/>
      <c r="CI94" s="291"/>
      <c r="CJ94" s="291"/>
      <c r="CK94" s="291"/>
      <c r="CL94" s="291"/>
      <c r="CM94" s="291"/>
      <c r="CN94" s="291"/>
      <c r="CO94" s="289">
        <v>-0.83632399237848198</v>
      </c>
      <c r="CP94" s="290">
        <v>1.5110810165619799</v>
      </c>
      <c r="CQ94" s="289">
        <v>-3.3411940284585402</v>
      </c>
      <c r="CR94" s="290">
        <v>1.8875645672177701</v>
      </c>
      <c r="CS94" s="289">
        <v>-4.2328793700425003</v>
      </c>
      <c r="CT94" s="290">
        <v>1.8356932046496299</v>
      </c>
      <c r="CU94" s="289">
        <v>1.0717204490185099</v>
      </c>
      <c r="CV94" s="290">
        <v>1.7803881439653799</v>
      </c>
      <c r="CW94" s="289">
        <v>-2.8606910753402901</v>
      </c>
      <c r="CX94" s="290">
        <v>1.89546574691952</v>
      </c>
      <c r="CY94" s="289">
        <v>-3.70744305182681</v>
      </c>
      <c r="CZ94" s="290">
        <v>1.9298643918004701</v>
      </c>
      <c r="DA94" s="289">
        <v>-3.49889259912932</v>
      </c>
      <c r="DB94" s="290">
        <v>1.54423571877142</v>
      </c>
      <c r="DC94" s="289">
        <v>-3.6338117373419201</v>
      </c>
      <c r="DD94" s="290">
        <v>1.2523739182959299</v>
      </c>
      <c r="DE94" s="289">
        <v>0.82692580542350003</v>
      </c>
      <c r="DF94" s="294">
        <v>1.7970192956918101</v>
      </c>
    </row>
    <row r="95" spans="1:110" ht="13" customHeight="1" x14ac:dyDescent="0.2">
      <c r="A95" s="82" t="s">
        <v>386</v>
      </c>
      <c r="B95" s="122">
        <v>3</v>
      </c>
      <c r="C95" s="7">
        <v>82.026252968372305</v>
      </c>
      <c r="D95" s="10">
        <v>0.73518261525010897</v>
      </c>
      <c r="E95" s="7">
        <v>88.375317317270202</v>
      </c>
      <c r="F95" s="10">
        <v>0.85672867318508805</v>
      </c>
      <c r="G95" s="7">
        <v>74.207173145954698</v>
      </c>
      <c r="H95" s="10">
        <v>1.19429870837421</v>
      </c>
      <c r="I95" s="7">
        <v>-14.168144171315401</v>
      </c>
      <c r="J95" s="10">
        <v>1.4103544350831101</v>
      </c>
      <c r="K95" s="7">
        <v>53.741484350261601</v>
      </c>
      <c r="L95" s="10">
        <v>1.02346391937464</v>
      </c>
      <c r="M95" s="7">
        <v>59.720502126287798</v>
      </c>
      <c r="N95" s="10">
        <v>1.3025123866844801</v>
      </c>
      <c r="O95" s="7">
        <v>46.812722848668201</v>
      </c>
      <c r="P95" s="10">
        <v>1.38456069352732</v>
      </c>
      <c r="Q95" s="7">
        <v>-12.9077792776196</v>
      </c>
      <c r="R95" s="10">
        <v>1.83813150022506</v>
      </c>
      <c r="S95" s="7">
        <v>64.388122413762602</v>
      </c>
      <c r="T95" s="10">
        <v>1.0876027711641501</v>
      </c>
      <c r="U95" s="7">
        <v>71.369049934526004</v>
      </c>
      <c r="V95" s="10">
        <v>1.3591984482878401</v>
      </c>
      <c r="W95" s="7">
        <v>56.011901017155601</v>
      </c>
      <c r="X95" s="10">
        <v>1.4766537315163999</v>
      </c>
      <c r="Y95" s="7">
        <v>-15.357148917370401</v>
      </c>
      <c r="Z95" s="10">
        <v>1.9126448567586101</v>
      </c>
      <c r="AA95" s="7">
        <v>49.741127709007898</v>
      </c>
      <c r="AB95" s="10">
        <v>1.10562828752652</v>
      </c>
      <c r="AC95" s="7">
        <v>56.636072857272502</v>
      </c>
      <c r="AD95" s="10">
        <v>1.5906611430011699</v>
      </c>
      <c r="AE95" s="7">
        <v>41.249207249254098</v>
      </c>
      <c r="AF95" s="10">
        <v>1.31301532697497</v>
      </c>
      <c r="AG95" s="7">
        <v>-15.3868656080184</v>
      </c>
      <c r="AH95" s="10">
        <v>1.9482122348400399</v>
      </c>
      <c r="AI95" s="7">
        <v>78.612880440155294</v>
      </c>
      <c r="AJ95" s="10">
        <v>0.76877179357048697</v>
      </c>
      <c r="AK95" s="7">
        <v>84.076042716916604</v>
      </c>
      <c r="AL95" s="10">
        <v>0.91164549135667905</v>
      </c>
      <c r="AM95" s="7">
        <v>71.745517470468698</v>
      </c>
      <c r="AN95" s="10">
        <v>1.27620814862591</v>
      </c>
      <c r="AO95" s="7">
        <v>-12.3305252464479</v>
      </c>
      <c r="AP95" s="10">
        <v>1.5625121202083601</v>
      </c>
      <c r="AQ95" s="7">
        <v>63.663123061587399</v>
      </c>
      <c r="AR95" s="10">
        <v>0.88848662080598295</v>
      </c>
      <c r="AS95" s="7">
        <v>70.672426924430098</v>
      </c>
      <c r="AT95" s="10">
        <v>1.1165087825070901</v>
      </c>
      <c r="AU95" s="7">
        <v>54.993097584627399</v>
      </c>
      <c r="AV95" s="10">
        <v>1.2740747189911099</v>
      </c>
      <c r="AW95" s="7">
        <v>-15.679329339802701</v>
      </c>
      <c r="AX95" s="10">
        <v>1.60458628821654</v>
      </c>
      <c r="AY95" s="7">
        <v>79.475855719292795</v>
      </c>
      <c r="AZ95" s="10">
        <v>0.79024320181461705</v>
      </c>
      <c r="BA95" s="7">
        <v>85.075730450637806</v>
      </c>
      <c r="BB95" s="10">
        <v>0.965328409912801</v>
      </c>
      <c r="BC95" s="7">
        <v>72.450169107611003</v>
      </c>
      <c r="BD95" s="10">
        <v>1.1825078592210101</v>
      </c>
      <c r="BE95" s="7">
        <v>-12.625561343026799</v>
      </c>
      <c r="BF95" s="10">
        <v>1.4271773580784199</v>
      </c>
      <c r="BG95" s="7">
        <v>79.940264094348194</v>
      </c>
      <c r="BH95" s="10">
        <v>0.83444827805050104</v>
      </c>
      <c r="BI95" s="7">
        <v>85.750142836790005</v>
      </c>
      <c r="BJ95" s="10">
        <v>1.00023585748709</v>
      </c>
      <c r="BK95" s="7">
        <v>72.638412773159502</v>
      </c>
      <c r="BL95" s="10">
        <v>1.2199706557388501</v>
      </c>
      <c r="BM95" s="7">
        <v>-13.111730063630599</v>
      </c>
      <c r="BN95" s="10">
        <v>1.4338642279924501</v>
      </c>
      <c r="BO95" s="7">
        <v>69.252760768535595</v>
      </c>
      <c r="BP95" s="10">
        <v>0.99344812594404597</v>
      </c>
      <c r="BQ95" s="7">
        <v>77.801007534786393</v>
      </c>
      <c r="BR95" s="10">
        <v>1.22213006219083</v>
      </c>
      <c r="BS95" s="7">
        <v>58.858908905240398</v>
      </c>
      <c r="BT95" s="10">
        <v>1.3872775714005301</v>
      </c>
      <c r="BU95" s="7">
        <v>-18.942098629545999</v>
      </c>
      <c r="BV95" s="10">
        <v>1.69736341393332</v>
      </c>
      <c r="BW95" s="65"/>
      <c r="BX95" s="65"/>
      <c r="BY95" s="65"/>
      <c r="BZ95" s="65"/>
      <c r="CA95" s="65"/>
      <c r="CB95" s="65"/>
      <c r="CC95" s="65"/>
      <c r="CD95" s="65"/>
      <c r="CE95" s="65"/>
      <c r="CF95" s="65"/>
      <c r="CG95" s="65"/>
      <c r="CH95" s="65"/>
      <c r="CI95" s="65"/>
      <c r="CJ95" s="65"/>
      <c r="CK95" s="65"/>
      <c r="CL95" s="65"/>
      <c r="CM95" s="65"/>
      <c r="CN95" s="65"/>
      <c r="CO95" s="7">
        <v>0.84386676925896598</v>
      </c>
      <c r="CP95" s="10">
        <v>1.1087313659327001</v>
      </c>
      <c r="CQ95" s="7">
        <v>-0.65271494316206002</v>
      </c>
      <c r="CR95" s="10">
        <v>1.5965123484758099</v>
      </c>
      <c r="CS95" s="7">
        <v>-1.1749568708039699</v>
      </c>
      <c r="CT95" s="10">
        <v>1.70992863450277</v>
      </c>
      <c r="CU95" s="7">
        <v>-1.6644728287265</v>
      </c>
      <c r="CV95" s="10">
        <v>1.50638047163588</v>
      </c>
      <c r="CW95" s="7">
        <v>2.9343740384888402E-3</v>
      </c>
      <c r="CX95" s="10">
        <v>1.22391856816468</v>
      </c>
      <c r="CY95" s="7">
        <v>-0.71018124319282805</v>
      </c>
      <c r="CZ95" s="10">
        <v>1.41255354614622</v>
      </c>
      <c r="DA95" s="7">
        <v>0.73173522200539798</v>
      </c>
      <c r="DB95" s="10">
        <v>1.2559683358021001</v>
      </c>
      <c r="DC95" s="7">
        <v>1.4529705427831201</v>
      </c>
      <c r="DD95" s="10">
        <v>1.2364964156934</v>
      </c>
      <c r="DE95" s="7">
        <v>-0.52868046308304895</v>
      </c>
      <c r="DF95" s="123">
        <v>1.4077511470630499</v>
      </c>
    </row>
    <row r="96" spans="1:110" ht="13" customHeight="1" x14ac:dyDescent="0.2">
      <c r="A96" s="82" t="s">
        <v>387</v>
      </c>
      <c r="B96" s="122">
        <v>3</v>
      </c>
      <c r="C96" s="7">
        <v>89.005377314943402</v>
      </c>
      <c r="D96" s="10">
        <v>1.2823668929773</v>
      </c>
      <c r="E96" s="7">
        <v>92.352350130138205</v>
      </c>
      <c r="F96" s="10">
        <v>1.02875011906039</v>
      </c>
      <c r="G96" s="7">
        <v>83.931181685539997</v>
      </c>
      <c r="H96" s="10">
        <v>1.9674971161832999</v>
      </c>
      <c r="I96" s="7">
        <v>-8.4211684445982407</v>
      </c>
      <c r="J96" s="10">
        <v>1.69190309514509</v>
      </c>
      <c r="K96" s="7">
        <v>68.314762483115601</v>
      </c>
      <c r="L96" s="10">
        <v>1.50755246656023</v>
      </c>
      <c r="M96" s="7">
        <v>71.255574010211703</v>
      </c>
      <c r="N96" s="10">
        <v>1.6407253893684299</v>
      </c>
      <c r="O96" s="7">
        <v>63.839715725140302</v>
      </c>
      <c r="P96" s="10">
        <v>2.1935708733602501</v>
      </c>
      <c r="Q96" s="7">
        <v>-7.4158582850714296</v>
      </c>
      <c r="R96" s="10">
        <v>2.3528028920896999</v>
      </c>
      <c r="S96" s="7">
        <v>63.941430315768301</v>
      </c>
      <c r="T96" s="10">
        <v>1.81050167759338</v>
      </c>
      <c r="U96" s="7">
        <v>67.6078155587212</v>
      </c>
      <c r="V96" s="10">
        <v>2.1004980611785999</v>
      </c>
      <c r="W96" s="7">
        <v>58.454500740947303</v>
      </c>
      <c r="X96" s="10">
        <v>2.9231108261380401</v>
      </c>
      <c r="Y96" s="7">
        <v>-9.1533148177738504</v>
      </c>
      <c r="Z96" s="10">
        <v>3.3082857295162502</v>
      </c>
      <c r="AA96" s="7">
        <v>57.116022497591104</v>
      </c>
      <c r="AB96" s="10">
        <v>1.6294887291631299</v>
      </c>
      <c r="AC96" s="7">
        <v>59.542905422468301</v>
      </c>
      <c r="AD96" s="10">
        <v>1.52183680605814</v>
      </c>
      <c r="AE96" s="7">
        <v>53.369479586651799</v>
      </c>
      <c r="AF96" s="10">
        <v>2.6735620048045798</v>
      </c>
      <c r="AG96" s="7">
        <v>-6.1734258358164702</v>
      </c>
      <c r="AH96" s="10">
        <v>2.7135940370746701</v>
      </c>
      <c r="AI96" s="7">
        <v>83.815881866870498</v>
      </c>
      <c r="AJ96" s="10">
        <v>0.94912771569102905</v>
      </c>
      <c r="AK96" s="7">
        <v>86.5974659419105</v>
      </c>
      <c r="AL96" s="10">
        <v>0.99188095265578102</v>
      </c>
      <c r="AM96" s="7">
        <v>79.7003361126106</v>
      </c>
      <c r="AN96" s="10">
        <v>1.88803315744589</v>
      </c>
      <c r="AO96" s="7">
        <v>-6.8971298292999101</v>
      </c>
      <c r="AP96" s="10">
        <v>2.19880595859378</v>
      </c>
      <c r="AQ96" s="7">
        <v>62.933212597578397</v>
      </c>
      <c r="AR96" s="10">
        <v>1.67476180449153</v>
      </c>
      <c r="AS96" s="7">
        <v>66.158466888510404</v>
      </c>
      <c r="AT96" s="10">
        <v>1.78019358289657</v>
      </c>
      <c r="AU96" s="7">
        <v>57.981099348190902</v>
      </c>
      <c r="AV96" s="10">
        <v>2.9780855571567901</v>
      </c>
      <c r="AW96" s="7">
        <v>-8.1773675403194801</v>
      </c>
      <c r="AX96" s="10">
        <v>3.2374304804451399</v>
      </c>
      <c r="AY96" s="7">
        <v>76.058089693543494</v>
      </c>
      <c r="AZ96" s="10">
        <v>1.4493842804835799</v>
      </c>
      <c r="BA96" s="7">
        <v>78.592883864181701</v>
      </c>
      <c r="BB96" s="10">
        <v>1.42512338788337</v>
      </c>
      <c r="BC96" s="7">
        <v>72.273344640150498</v>
      </c>
      <c r="BD96" s="10">
        <v>2.1855532052445499</v>
      </c>
      <c r="BE96" s="7">
        <v>-6.3195392240312298</v>
      </c>
      <c r="BF96" s="10">
        <v>2.0853783210012899</v>
      </c>
      <c r="BG96" s="7">
        <v>78.003132118987907</v>
      </c>
      <c r="BH96" s="10">
        <v>1.4642773787963701</v>
      </c>
      <c r="BI96" s="7">
        <v>83.618267335051399</v>
      </c>
      <c r="BJ96" s="10">
        <v>1.49793913078256</v>
      </c>
      <c r="BK96" s="7">
        <v>69.5435165351672</v>
      </c>
      <c r="BL96" s="10">
        <v>1.56906173178222</v>
      </c>
      <c r="BM96" s="7">
        <v>-14.0747507998842</v>
      </c>
      <c r="BN96" s="10">
        <v>1.8439877376881599</v>
      </c>
      <c r="BO96" s="7">
        <v>57.387532347443198</v>
      </c>
      <c r="BP96" s="10">
        <v>1.6070783346528501</v>
      </c>
      <c r="BQ96" s="7">
        <v>59.792250793462799</v>
      </c>
      <c r="BR96" s="10">
        <v>1.34499416017358</v>
      </c>
      <c r="BS96" s="7">
        <v>53.779585026079999</v>
      </c>
      <c r="BT96" s="10">
        <v>3.1131695793103602</v>
      </c>
      <c r="BU96" s="7">
        <v>-6.0126657673828596</v>
      </c>
      <c r="BV96" s="10">
        <v>3.0717935960040599</v>
      </c>
      <c r="BW96" s="65"/>
      <c r="BX96" s="65"/>
      <c r="BY96" s="65"/>
      <c r="BZ96" s="65"/>
      <c r="CA96" s="65"/>
      <c r="CB96" s="65"/>
      <c r="CC96" s="65"/>
      <c r="CD96" s="65"/>
      <c r="CE96" s="65"/>
      <c r="CF96" s="65"/>
      <c r="CG96" s="65"/>
      <c r="CH96" s="65"/>
      <c r="CI96" s="65"/>
      <c r="CJ96" s="65"/>
      <c r="CK96" s="65"/>
      <c r="CL96" s="65"/>
      <c r="CM96" s="65"/>
      <c r="CN96" s="65"/>
      <c r="CO96" s="7">
        <v>2.7662457287073501</v>
      </c>
      <c r="CP96" s="10">
        <v>1.6692939819968899</v>
      </c>
      <c r="CQ96" s="7">
        <v>-2.2347897005746802</v>
      </c>
      <c r="CR96" s="10">
        <v>2.2152309100521999</v>
      </c>
      <c r="CS96" s="7">
        <v>-0.98347576328877295</v>
      </c>
      <c r="CT96" s="10">
        <v>2.4742096213118399</v>
      </c>
      <c r="CU96" s="7">
        <v>-0.46537402735508199</v>
      </c>
      <c r="CV96" s="10">
        <v>2.3886011646857099</v>
      </c>
      <c r="CW96" s="7">
        <v>0.96561424466708001</v>
      </c>
      <c r="CX96" s="10">
        <v>1.5297820437346601</v>
      </c>
      <c r="CY96" s="7">
        <v>2.4283162677108399</v>
      </c>
      <c r="CZ96" s="10">
        <v>2.5865394866708602</v>
      </c>
      <c r="DA96" s="7">
        <v>0.77531117581303</v>
      </c>
      <c r="DB96" s="10">
        <v>1.8692091297748801</v>
      </c>
      <c r="DC96" s="7">
        <v>0.431225754641062</v>
      </c>
      <c r="DD96" s="10">
        <v>1.99586676983102</v>
      </c>
      <c r="DE96" s="7">
        <v>-0.777874441379794</v>
      </c>
      <c r="DF96" s="123">
        <v>2.45859763080876</v>
      </c>
    </row>
    <row r="97" spans="1:110" ht="13" customHeight="1" x14ac:dyDescent="0.2">
      <c r="A97" s="6" t="s">
        <v>437</v>
      </c>
      <c r="B97" s="124">
        <v>3</v>
      </c>
      <c r="C97" s="180">
        <v>83.572902987463095</v>
      </c>
      <c r="D97" s="181">
        <v>0.33887792692281898</v>
      </c>
      <c r="E97" s="180">
        <v>87.271410819947107</v>
      </c>
      <c r="F97" s="181">
        <v>0.37448442374289398</v>
      </c>
      <c r="G97" s="180">
        <v>77.288615564610694</v>
      </c>
      <c r="H97" s="181">
        <v>0.60654761046143402</v>
      </c>
      <c r="I97" s="180">
        <v>-9.9827952553364696</v>
      </c>
      <c r="J97" s="181">
        <v>0.68621380234698603</v>
      </c>
      <c r="K97" s="180">
        <v>52.300143431180203</v>
      </c>
      <c r="L97" s="181">
        <v>0.45521132186105401</v>
      </c>
      <c r="M97" s="180">
        <v>55.186352668661598</v>
      </c>
      <c r="N97" s="181">
        <v>0.57500922228866302</v>
      </c>
      <c r="O97" s="180">
        <v>47.622900765069197</v>
      </c>
      <c r="P97" s="181">
        <v>0.72084569313818703</v>
      </c>
      <c r="Q97" s="180">
        <v>-7.5634519035924601</v>
      </c>
      <c r="R97" s="181">
        <v>0.91202430937967005</v>
      </c>
      <c r="S97" s="180">
        <v>59.873908262422098</v>
      </c>
      <c r="T97" s="181">
        <v>0.456747794862784</v>
      </c>
      <c r="U97" s="180">
        <v>63.676866077624503</v>
      </c>
      <c r="V97" s="181">
        <v>0.55929087369720298</v>
      </c>
      <c r="W97" s="180">
        <v>53.760634338979003</v>
      </c>
      <c r="X97" s="181">
        <v>0.72950829784369098</v>
      </c>
      <c r="Y97" s="180">
        <v>-9.9162317386454593</v>
      </c>
      <c r="Z97" s="181">
        <v>0.88340866867149104</v>
      </c>
      <c r="AA97" s="180">
        <v>46.733542328977997</v>
      </c>
      <c r="AB97" s="181">
        <v>0.45948990763640601</v>
      </c>
      <c r="AC97" s="180">
        <v>50.2252000748204</v>
      </c>
      <c r="AD97" s="181">
        <v>0.556689739785033</v>
      </c>
      <c r="AE97" s="180">
        <v>41.078704598460497</v>
      </c>
      <c r="AF97" s="181">
        <v>0.71062819429010005</v>
      </c>
      <c r="AG97" s="180">
        <v>-9.1464954763599806</v>
      </c>
      <c r="AH97" s="181">
        <v>0.86613307490404301</v>
      </c>
      <c r="AI97" s="180">
        <v>69.752294252793803</v>
      </c>
      <c r="AJ97" s="181">
        <v>0.39527561681225098</v>
      </c>
      <c r="AK97" s="180">
        <v>72.602748198133895</v>
      </c>
      <c r="AL97" s="181">
        <v>0.492288730785851</v>
      </c>
      <c r="AM97" s="180">
        <v>65.269378947532701</v>
      </c>
      <c r="AN97" s="181">
        <v>0.68522627116338597</v>
      </c>
      <c r="AO97" s="180">
        <v>-7.3333692506011996</v>
      </c>
      <c r="AP97" s="181">
        <v>0.85579028541764401</v>
      </c>
      <c r="AQ97" s="180">
        <v>50.695584580610401</v>
      </c>
      <c r="AR97" s="181">
        <v>0.436327805221844</v>
      </c>
      <c r="AS97" s="180">
        <v>54.730947787172497</v>
      </c>
      <c r="AT97" s="181">
        <v>0.53985522965472699</v>
      </c>
      <c r="AU97" s="180">
        <v>44.389265922491902</v>
      </c>
      <c r="AV97" s="181">
        <v>0.73919023006175799</v>
      </c>
      <c r="AW97" s="180">
        <v>-10.3416818646806</v>
      </c>
      <c r="AX97" s="181">
        <v>0.90222923840406</v>
      </c>
      <c r="AY97" s="180">
        <v>71.840820007327807</v>
      </c>
      <c r="AZ97" s="181">
        <v>0.38993731089228401</v>
      </c>
      <c r="BA97" s="180">
        <v>74.626866318529295</v>
      </c>
      <c r="BB97" s="181">
        <v>0.475124282192188</v>
      </c>
      <c r="BC97" s="180">
        <v>67.346480454882297</v>
      </c>
      <c r="BD97" s="181">
        <v>0.68031329464526002</v>
      </c>
      <c r="BE97" s="180">
        <v>-7.2803858636470702</v>
      </c>
      <c r="BF97" s="181">
        <v>0.83533591885681402</v>
      </c>
      <c r="BG97" s="180">
        <v>73.784447719670098</v>
      </c>
      <c r="BH97" s="181">
        <v>0.40749076566832299</v>
      </c>
      <c r="BI97" s="180">
        <v>78.280117632564</v>
      </c>
      <c r="BJ97" s="181">
        <v>0.479271625669206</v>
      </c>
      <c r="BK97" s="180">
        <v>65.795359152954006</v>
      </c>
      <c r="BL97" s="181">
        <v>0.62702510450460403</v>
      </c>
      <c r="BM97" s="180">
        <v>-12.484758479610001</v>
      </c>
      <c r="BN97" s="181">
        <v>0.74300579582669901</v>
      </c>
      <c r="BO97" s="180">
        <v>58.4148161704301</v>
      </c>
      <c r="BP97" s="181">
        <v>0.47549616804252798</v>
      </c>
      <c r="BQ97" s="180">
        <v>62.345457770534303</v>
      </c>
      <c r="BR97" s="181">
        <v>0.55631490892350099</v>
      </c>
      <c r="BS97" s="180">
        <v>51.842278262306998</v>
      </c>
      <c r="BT97" s="181">
        <v>0.79381318009723301</v>
      </c>
      <c r="BU97" s="180">
        <v>-10.503179508227401</v>
      </c>
      <c r="BV97" s="181">
        <v>0.92630959394259205</v>
      </c>
      <c r="BW97" s="178"/>
      <c r="BX97" s="178"/>
      <c r="BY97" s="178"/>
      <c r="BZ97" s="178"/>
      <c r="CA97" s="178"/>
      <c r="CB97" s="178"/>
      <c r="CC97" s="178"/>
      <c r="CD97" s="178"/>
      <c r="CE97" s="178"/>
      <c r="CF97" s="178"/>
      <c r="CG97" s="178"/>
      <c r="CH97" s="178"/>
      <c r="CI97" s="178"/>
      <c r="CJ97" s="178"/>
      <c r="CK97" s="178"/>
      <c r="CL97" s="178"/>
      <c r="CM97" s="178"/>
      <c r="CN97" s="178"/>
      <c r="CO97" s="180">
        <v>-0.212559637928011</v>
      </c>
      <c r="CP97" s="181">
        <v>0.46444356031865902</v>
      </c>
      <c r="CQ97" s="180">
        <v>-1.7420849411536701</v>
      </c>
      <c r="CR97" s="181">
        <v>0.65462593881289899</v>
      </c>
      <c r="CS97" s="180">
        <v>-0.97956283439775604</v>
      </c>
      <c r="CT97" s="181">
        <v>0.66517650027096997</v>
      </c>
      <c r="CU97" s="180">
        <v>1.47079572287576</v>
      </c>
      <c r="CV97" s="181">
        <v>0.65045862367982998</v>
      </c>
      <c r="CW97" s="180">
        <v>4.1204543093902798E-2</v>
      </c>
      <c r="CX97" s="181">
        <v>0.577250996362486</v>
      </c>
      <c r="CY97" s="180">
        <v>-0.64809424879078203</v>
      </c>
      <c r="CZ97" s="181">
        <v>0.65236440663078299</v>
      </c>
      <c r="DA97" s="180">
        <v>-0.89783525325464997</v>
      </c>
      <c r="DB97" s="181">
        <v>0.55524757453006501</v>
      </c>
      <c r="DC97" s="180">
        <v>-3.7902445785733501</v>
      </c>
      <c r="DD97" s="181">
        <v>0.55662366406947705</v>
      </c>
      <c r="DE97" s="180">
        <v>1.28077313793499</v>
      </c>
      <c r="DF97" s="185">
        <v>0.66948970647775097</v>
      </c>
    </row>
    <row r="99" spans="1:110" x14ac:dyDescent="0.2">
      <c r="A99" s="177" t="s">
        <v>514</v>
      </c>
    </row>
    <row r="100" spans="1:110" x14ac:dyDescent="0.2">
      <c r="A100" s="177" t="s">
        <v>398</v>
      </c>
    </row>
    <row r="101" spans="1:110" x14ac:dyDescent="0.2">
      <c r="A101" s="177" t="s">
        <v>400</v>
      </c>
    </row>
    <row r="102" spans="1:110" x14ac:dyDescent="0.2">
      <c r="A102" s="177" t="s">
        <v>401</v>
      </c>
    </row>
    <row r="103" spans="1:110" x14ac:dyDescent="0.2">
      <c r="A103" s="177" t="s">
        <v>402</v>
      </c>
    </row>
    <row r="104" spans="1:110" x14ac:dyDescent="0.2">
      <c r="A104" s="160" t="str">
        <f>HYPERLINK("https://oecdcode.org/disclaimers/cyprus.html", "Information on data for Cyprus: https://oecdcode.org/disclaimers/cyprus.html")</f>
        <v>Information on data for Cyprus: https://oecdcode.org/disclaimers/cyprus.html</v>
      </c>
    </row>
    <row r="105" spans="1:110" x14ac:dyDescent="0.2">
      <c r="A105" s="177" t="s">
        <v>440</v>
      </c>
    </row>
  </sheetData>
  <mergeCells count="78">
    <mergeCell ref="B6:B10"/>
    <mergeCell ref="C6:DF6"/>
    <mergeCell ref="C7:J7"/>
    <mergeCell ref="C8:D9"/>
    <mergeCell ref="E8:J8"/>
    <mergeCell ref="E9:F9"/>
    <mergeCell ref="G9:H9"/>
    <mergeCell ref="I9:J9"/>
    <mergeCell ref="K7:R7"/>
    <mergeCell ref="K8:L9"/>
    <mergeCell ref="M8:R8"/>
    <mergeCell ref="M9:N9"/>
    <mergeCell ref="O9:P9"/>
    <mergeCell ref="Q9:R9"/>
    <mergeCell ref="S7:Z7"/>
    <mergeCell ref="S8:T9"/>
    <mergeCell ref="U8:Z8"/>
    <mergeCell ref="U9:V9"/>
    <mergeCell ref="W9:X9"/>
    <mergeCell ref="Y9:Z9"/>
    <mergeCell ref="AA7:AH7"/>
    <mergeCell ref="AA8:AB9"/>
    <mergeCell ref="AC8:AH8"/>
    <mergeCell ref="AC9:AD9"/>
    <mergeCell ref="AE9:AF9"/>
    <mergeCell ref="AG9:AH9"/>
    <mergeCell ref="AI7:AP7"/>
    <mergeCell ref="AI8:AJ9"/>
    <mergeCell ref="AK8:AP8"/>
    <mergeCell ref="AK9:AL9"/>
    <mergeCell ref="AM9:AN9"/>
    <mergeCell ref="AO9:AP9"/>
    <mergeCell ref="AQ7:AX7"/>
    <mergeCell ref="AQ8:AR9"/>
    <mergeCell ref="AS8:AX8"/>
    <mergeCell ref="AS9:AT9"/>
    <mergeCell ref="AU9:AV9"/>
    <mergeCell ref="AW9:AX9"/>
    <mergeCell ref="AY7:BF7"/>
    <mergeCell ref="AY8:AZ9"/>
    <mergeCell ref="BA8:BF8"/>
    <mergeCell ref="BA9:BB9"/>
    <mergeCell ref="BC9:BD9"/>
    <mergeCell ref="BE9:BF9"/>
    <mergeCell ref="BG7:BN7"/>
    <mergeCell ref="BG8:BH9"/>
    <mergeCell ref="BI8:BN8"/>
    <mergeCell ref="BI9:BJ9"/>
    <mergeCell ref="BK9:BL9"/>
    <mergeCell ref="BM9:BN9"/>
    <mergeCell ref="BO7:BV7"/>
    <mergeCell ref="BO8:BP9"/>
    <mergeCell ref="BQ8:BV8"/>
    <mergeCell ref="BQ9:BR9"/>
    <mergeCell ref="BS9:BT9"/>
    <mergeCell ref="BU9:BV9"/>
    <mergeCell ref="BW7:CN7"/>
    <mergeCell ref="BW8:CN8"/>
    <mergeCell ref="BW9:BX9"/>
    <mergeCell ref="BY9:BZ9"/>
    <mergeCell ref="CA9:CB9"/>
    <mergeCell ref="CC9:CD9"/>
    <mergeCell ref="CE9:CF9"/>
    <mergeCell ref="CG9:CH9"/>
    <mergeCell ref="CI9:CJ9"/>
    <mergeCell ref="CK9:CL9"/>
    <mergeCell ref="CM9:CN9"/>
    <mergeCell ref="CO7:DF7"/>
    <mergeCell ref="CO8:DF8"/>
    <mergeCell ref="CO9:CP9"/>
    <mergeCell ref="CQ9:CR9"/>
    <mergeCell ref="CS9:CT9"/>
    <mergeCell ref="CU9:CV9"/>
    <mergeCell ref="CW9:CX9"/>
    <mergeCell ref="CY9:CZ9"/>
    <mergeCell ref="DA9:DB9"/>
    <mergeCell ref="DC9:DD9"/>
    <mergeCell ref="DE9:DF9"/>
  </mergeCells>
  <conditionalFormatting sqref="I1:I200">
    <cfRule type="expression" dxfId="550" priority="27">
      <formula>ABS(I1/J1)&gt;1.95996398454005</formula>
    </cfRule>
  </conditionalFormatting>
  <conditionalFormatting sqref="Q1:Q200">
    <cfRule type="expression" dxfId="549" priority="26">
      <formula>ABS(Q1/R1)&gt;1.95996398454005</formula>
    </cfRule>
  </conditionalFormatting>
  <conditionalFormatting sqref="Y1:Y200">
    <cfRule type="expression" dxfId="548" priority="25">
      <formula>ABS(Y1/Z1)&gt;1.95996398454005</formula>
    </cfRule>
  </conditionalFormatting>
  <conditionalFormatting sqref="AG1:AG200">
    <cfRule type="expression" dxfId="547" priority="24">
      <formula>ABS(AG1/AH1)&gt;1.95996398454005</formula>
    </cfRule>
  </conditionalFormatting>
  <conditionalFormatting sqref="AO1:AO200">
    <cfRule type="expression" dxfId="546" priority="23">
      <formula>ABS(AO1/AP1)&gt;1.95996398454005</formula>
    </cfRule>
  </conditionalFormatting>
  <conditionalFormatting sqref="AW1:AW200">
    <cfRule type="expression" dxfId="545" priority="22">
      <formula>ABS(AW1/AX1)&gt;1.95996398454005</formula>
    </cfRule>
  </conditionalFormatting>
  <conditionalFormatting sqref="BE1:BE200">
    <cfRule type="expression" dxfId="544" priority="21">
      <formula>ABS(BE1/BF1)&gt;1.95996398454005</formula>
    </cfRule>
  </conditionalFormatting>
  <conditionalFormatting sqref="BM1:BM200">
    <cfRule type="expression" dxfId="543" priority="20">
      <formula>ABS(BM1/BN1)&gt;1.95996398454005</formula>
    </cfRule>
  </conditionalFormatting>
  <conditionalFormatting sqref="BU1:BU200">
    <cfRule type="expression" dxfId="542" priority="19">
      <formula>ABS(BU1/BV1)&gt;1.95996398454005</formula>
    </cfRule>
  </conditionalFormatting>
  <conditionalFormatting sqref="BW1:BW200">
    <cfRule type="expression" dxfId="541" priority="18">
      <formula>ABS(BW1/BX1)&gt;1.95996398454005</formula>
    </cfRule>
  </conditionalFormatting>
  <conditionalFormatting sqref="BY1:BY200">
    <cfRule type="expression" dxfId="540" priority="17">
      <formula>ABS(BY1/BZ1)&gt;1.95996398454005</formula>
    </cfRule>
  </conditionalFormatting>
  <conditionalFormatting sqref="CA1:CA200">
    <cfRule type="expression" dxfId="539" priority="16">
      <formula>ABS(CA1/CB1)&gt;1.95996398454005</formula>
    </cfRule>
  </conditionalFormatting>
  <conditionalFormatting sqref="CC1:CC200">
    <cfRule type="expression" dxfId="538" priority="15">
      <formula>ABS(CC1/CD1)&gt;1.95996398454005</formula>
    </cfRule>
  </conditionalFormatting>
  <conditionalFormatting sqref="CE1:CE200">
    <cfRule type="expression" dxfId="537" priority="14">
      <formula>ABS(CE1/CF1)&gt;1.95996398454005</formula>
    </cfRule>
  </conditionalFormatting>
  <conditionalFormatting sqref="CG1:CG200">
    <cfRule type="expression" dxfId="536" priority="13">
      <formula>ABS(CG1/CH1)&gt;1.95996398454005</formula>
    </cfRule>
  </conditionalFormatting>
  <conditionalFormatting sqref="CI1:CI200">
    <cfRule type="expression" dxfId="535" priority="12">
      <formula>ABS(CI1/CJ1)&gt;1.95996398454005</formula>
    </cfRule>
  </conditionalFormatting>
  <conditionalFormatting sqref="CK1:CK200">
    <cfRule type="expression" dxfId="534" priority="11">
      <formula>ABS(CK1/CL1)&gt;1.95996398454005</formula>
    </cfRule>
  </conditionalFormatting>
  <conditionalFormatting sqref="CM1:CM200">
    <cfRule type="expression" dxfId="533" priority="10">
      <formula>ABS(CM1/CN1)&gt;1.95996398454005</formula>
    </cfRule>
  </conditionalFormatting>
  <conditionalFormatting sqref="CO1:CO200">
    <cfRule type="expression" dxfId="532" priority="9">
      <formula>ABS(CO1/CP1)&gt;1.95996398454005</formula>
    </cfRule>
  </conditionalFormatting>
  <conditionalFormatting sqref="CQ1:CQ200">
    <cfRule type="expression" dxfId="531" priority="8">
      <formula>ABS(CQ1/CR1)&gt;1.95996398454005</formula>
    </cfRule>
  </conditionalFormatting>
  <conditionalFormatting sqref="CS1:CS200">
    <cfRule type="expression" dxfId="530" priority="7">
      <formula>ABS(CS1/CT1)&gt;1.95996398454005</formula>
    </cfRule>
  </conditionalFormatting>
  <conditionalFormatting sqref="CU1:CU200">
    <cfRule type="expression" dxfId="529" priority="6">
      <formula>ABS(CU1/CV1)&gt;1.95996398454005</formula>
    </cfRule>
  </conditionalFormatting>
  <conditionalFormatting sqref="CW1:CW200">
    <cfRule type="expression" dxfId="528" priority="5">
      <formula>ABS(CW1/CX1)&gt;1.95996398454005</formula>
    </cfRule>
  </conditionalFormatting>
  <conditionalFormatting sqref="CY1:CY200">
    <cfRule type="expression" dxfId="527" priority="4">
      <formula>ABS(CY1/CZ1)&gt;1.95996398454005</formula>
    </cfRule>
  </conditionalFormatting>
  <conditionalFormatting sqref="DA1:DA200">
    <cfRule type="expression" dxfId="526" priority="3">
      <formula>ABS(DA1/DB1)&gt;1.95996398454005</formula>
    </cfRule>
  </conditionalFormatting>
  <conditionalFormatting sqref="DC1:DC200">
    <cfRule type="expression" dxfId="525" priority="2">
      <formula>ABS(DC1/DD1)&gt;1.95996398454005</formula>
    </cfRule>
  </conditionalFormatting>
  <conditionalFormatting sqref="DE1:DE200">
    <cfRule type="expression" dxfId="524" priority="1">
      <formula>ABS(DE1/DF1)&gt;1.95996398454005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X105"/>
  <sheetViews>
    <sheetView showGridLines="0" tabSelected="1" topLeftCell="AD53" zoomScale="124" workbookViewId="0">
      <selection activeCell="AG10" sqref="AG1:AG1048576"/>
    </sheetView>
  </sheetViews>
  <sheetFormatPr baseColWidth="10" defaultColWidth="10.83203125" defaultRowHeight="15" x14ac:dyDescent="0.2"/>
  <cols>
    <col min="1" max="1" width="30.6640625" customWidth="1"/>
    <col min="2" max="2" width="8.6640625" customWidth="1"/>
  </cols>
  <sheetData>
    <row r="1" spans="1:128" x14ac:dyDescent="0.2">
      <c r="A1" s="36" t="s">
        <v>215</v>
      </c>
    </row>
    <row r="2" spans="1:128" x14ac:dyDescent="0.2">
      <c r="A2" s="46" t="s">
        <v>216</v>
      </c>
    </row>
    <row r="3" spans="1:128" x14ac:dyDescent="0.2">
      <c r="A3" s="58" t="s">
        <v>341</v>
      </c>
    </row>
    <row r="4" spans="1:128" x14ac:dyDescent="0.2">
      <c r="A4" s="161" t="str">
        <f>HYPERLINK("#'TOC'!A1", "Back to TOC")</f>
        <v>Back to TOC</v>
      </c>
    </row>
    <row r="6" spans="1:128" ht="16" customHeight="1" x14ac:dyDescent="0.2">
      <c r="B6" s="235" t="s">
        <v>342</v>
      </c>
      <c r="C6" s="238" t="s">
        <v>504</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9"/>
    </row>
    <row r="7" spans="1:128" ht="32" customHeight="1" x14ac:dyDescent="0.2">
      <c r="B7" s="236"/>
      <c r="C7" s="240" t="s">
        <v>505</v>
      </c>
      <c r="D7" s="240"/>
      <c r="E7" s="240"/>
      <c r="F7" s="240"/>
      <c r="G7" s="240"/>
      <c r="H7" s="240"/>
      <c r="I7" s="240"/>
      <c r="J7" s="240"/>
      <c r="K7" s="240"/>
      <c r="L7" s="240"/>
      <c r="M7" s="240" t="s">
        <v>506</v>
      </c>
      <c r="N7" s="240"/>
      <c r="O7" s="240"/>
      <c r="P7" s="240"/>
      <c r="Q7" s="240"/>
      <c r="R7" s="240"/>
      <c r="S7" s="240"/>
      <c r="T7" s="240"/>
      <c r="U7" s="240"/>
      <c r="V7" s="240"/>
      <c r="W7" s="240" t="s">
        <v>507</v>
      </c>
      <c r="X7" s="240"/>
      <c r="Y7" s="240"/>
      <c r="Z7" s="240"/>
      <c r="AA7" s="240"/>
      <c r="AB7" s="240"/>
      <c r="AC7" s="240"/>
      <c r="AD7" s="240"/>
      <c r="AE7" s="240"/>
      <c r="AF7" s="240"/>
      <c r="AG7" s="240" t="s">
        <v>513</v>
      </c>
      <c r="AH7" s="240"/>
      <c r="AI7" s="240"/>
      <c r="AJ7" s="240"/>
      <c r="AK7" s="240"/>
      <c r="AL7" s="240"/>
      <c r="AM7" s="240"/>
      <c r="AN7" s="240"/>
      <c r="AO7" s="240"/>
      <c r="AP7" s="240"/>
      <c r="AQ7" s="240" t="s">
        <v>508</v>
      </c>
      <c r="AR7" s="240"/>
      <c r="AS7" s="240"/>
      <c r="AT7" s="240"/>
      <c r="AU7" s="240"/>
      <c r="AV7" s="240"/>
      <c r="AW7" s="240"/>
      <c r="AX7" s="240"/>
      <c r="AY7" s="240"/>
      <c r="AZ7" s="240"/>
      <c r="BA7" s="240" t="s">
        <v>509</v>
      </c>
      <c r="BB7" s="240"/>
      <c r="BC7" s="240"/>
      <c r="BD7" s="240"/>
      <c r="BE7" s="240"/>
      <c r="BF7" s="240"/>
      <c r="BG7" s="240"/>
      <c r="BH7" s="240"/>
      <c r="BI7" s="240"/>
      <c r="BJ7" s="240"/>
      <c r="BK7" s="240" t="s">
        <v>510</v>
      </c>
      <c r="BL7" s="240"/>
      <c r="BM7" s="240"/>
      <c r="BN7" s="240"/>
      <c r="BO7" s="240"/>
      <c r="BP7" s="240"/>
      <c r="BQ7" s="240"/>
      <c r="BR7" s="240"/>
      <c r="BS7" s="240"/>
      <c r="BT7" s="240"/>
      <c r="BU7" s="240" t="s">
        <v>511</v>
      </c>
      <c r="BV7" s="240"/>
      <c r="BW7" s="240"/>
      <c r="BX7" s="240"/>
      <c r="BY7" s="240"/>
      <c r="BZ7" s="240"/>
      <c r="CA7" s="240"/>
      <c r="CB7" s="240"/>
      <c r="CC7" s="240"/>
      <c r="CD7" s="240"/>
      <c r="CE7" s="240" t="s">
        <v>512</v>
      </c>
      <c r="CF7" s="240"/>
      <c r="CG7" s="240"/>
      <c r="CH7" s="240"/>
      <c r="CI7" s="240"/>
      <c r="CJ7" s="240"/>
      <c r="CK7" s="240"/>
      <c r="CL7" s="240"/>
      <c r="CM7" s="240"/>
      <c r="CN7" s="240"/>
      <c r="CO7" s="223" t="s">
        <v>420</v>
      </c>
      <c r="CP7" s="223"/>
      <c r="CQ7" s="223"/>
      <c r="CR7" s="223"/>
      <c r="CS7" s="223"/>
      <c r="CT7" s="223"/>
      <c r="CU7" s="223"/>
      <c r="CV7" s="223"/>
      <c r="CW7" s="223"/>
      <c r="CX7" s="223"/>
      <c r="CY7" s="223"/>
      <c r="CZ7" s="223"/>
      <c r="DA7" s="223"/>
      <c r="DB7" s="223"/>
      <c r="DC7" s="223"/>
      <c r="DD7" s="223"/>
      <c r="DE7" s="223"/>
      <c r="DF7" s="223"/>
      <c r="DG7" s="223" t="s">
        <v>421</v>
      </c>
      <c r="DH7" s="223"/>
      <c r="DI7" s="223"/>
      <c r="DJ7" s="223"/>
      <c r="DK7" s="223"/>
      <c r="DL7" s="223"/>
      <c r="DM7" s="223"/>
      <c r="DN7" s="223"/>
      <c r="DO7" s="223"/>
      <c r="DP7" s="223"/>
      <c r="DQ7" s="223"/>
      <c r="DR7" s="223"/>
      <c r="DS7" s="223"/>
      <c r="DT7" s="223"/>
      <c r="DU7" s="223"/>
      <c r="DV7" s="223"/>
      <c r="DW7" s="223"/>
      <c r="DX7" s="254"/>
    </row>
    <row r="8" spans="1:128" ht="16" customHeight="1" x14ac:dyDescent="0.2">
      <c r="B8" s="236"/>
      <c r="C8" s="241" t="s">
        <v>406</v>
      </c>
      <c r="D8" s="241"/>
      <c r="E8" s="241" t="s">
        <v>411</v>
      </c>
      <c r="F8" s="241"/>
      <c r="G8" s="241"/>
      <c r="H8" s="241"/>
      <c r="I8" s="241"/>
      <c r="J8" s="241"/>
      <c r="K8" s="241"/>
      <c r="L8" s="241"/>
      <c r="M8" s="241" t="s">
        <v>406</v>
      </c>
      <c r="N8" s="241"/>
      <c r="O8" s="241" t="s">
        <v>411</v>
      </c>
      <c r="P8" s="241"/>
      <c r="Q8" s="241"/>
      <c r="R8" s="241"/>
      <c r="S8" s="241"/>
      <c r="T8" s="241"/>
      <c r="U8" s="241"/>
      <c r="V8" s="241"/>
      <c r="W8" s="241" t="s">
        <v>406</v>
      </c>
      <c r="X8" s="241"/>
      <c r="Y8" s="241" t="s">
        <v>411</v>
      </c>
      <c r="Z8" s="241"/>
      <c r="AA8" s="241"/>
      <c r="AB8" s="241"/>
      <c r="AC8" s="241"/>
      <c r="AD8" s="241"/>
      <c r="AE8" s="241"/>
      <c r="AF8" s="241"/>
      <c r="AG8" s="241" t="s">
        <v>406</v>
      </c>
      <c r="AH8" s="241"/>
      <c r="AI8" s="241" t="s">
        <v>411</v>
      </c>
      <c r="AJ8" s="241"/>
      <c r="AK8" s="241"/>
      <c r="AL8" s="241"/>
      <c r="AM8" s="241"/>
      <c r="AN8" s="241"/>
      <c r="AO8" s="241"/>
      <c r="AP8" s="241"/>
      <c r="AQ8" s="241" t="s">
        <v>406</v>
      </c>
      <c r="AR8" s="241"/>
      <c r="AS8" s="241" t="s">
        <v>411</v>
      </c>
      <c r="AT8" s="241"/>
      <c r="AU8" s="241"/>
      <c r="AV8" s="241"/>
      <c r="AW8" s="241"/>
      <c r="AX8" s="241"/>
      <c r="AY8" s="241"/>
      <c r="AZ8" s="241"/>
      <c r="BA8" s="241" t="s">
        <v>406</v>
      </c>
      <c r="BB8" s="241"/>
      <c r="BC8" s="241" t="s">
        <v>411</v>
      </c>
      <c r="BD8" s="241"/>
      <c r="BE8" s="241"/>
      <c r="BF8" s="241"/>
      <c r="BG8" s="241"/>
      <c r="BH8" s="241"/>
      <c r="BI8" s="241"/>
      <c r="BJ8" s="241"/>
      <c r="BK8" s="241" t="s">
        <v>406</v>
      </c>
      <c r="BL8" s="241"/>
      <c r="BM8" s="241" t="s">
        <v>411</v>
      </c>
      <c r="BN8" s="241"/>
      <c r="BO8" s="241"/>
      <c r="BP8" s="241"/>
      <c r="BQ8" s="241"/>
      <c r="BR8" s="241"/>
      <c r="BS8" s="241"/>
      <c r="BT8" s="241"/>
      <c r="BU8" s="241" t="s">
        <v>406</v>
      </c>
      <c r="BV8" s="241"/>
      <c r="BW8" s="241" t="s">
        <v>411</v>
      </c>
      <c r="BX8" s="241"/>
      <c r="BY8" s="241"/>
      <c r="BZ8" s="241"/>
      <c r="CA8" s="241"/>
      <c r="CB8" s="241"/>
      <c r="CC8" s="241"/>
      <c r="CD8" s="241"/>
      <c r="CE8" s="241" t="s">
        <v>406</v>
      </c>
      <c r="CF8" s="241"/>
      <c r="CG8" s="241" t="s">
        <v>411</v>
      </c>
      <c r="CH8" s="241"/>
      <c r="CI8" s="241"/>
      <c r="CJ8" s="241"/>
      <c r="CK8" s="241"/>
      <c r="CL8" s="241"/>
      <c r="CM8" s="241"/>
      <c r="CN8" s="241"/>
      <c r="CO8" s="253" t="s">
        <v>406</v>
      </c>
      <c r="CP8" s="253"/>
      <c r="CQ8" s="253"/>
      <c r="CR8" s="253"/>
      <c r="CS8" s="253"/>
      <c r="CT8" s="253"/>
      <c r="CU8" s="253"/>
      <c r="CV8" s="253"/>
      <c r="CW8" s="253"/>
      <c r="CX8" s="253"/>
      <c r="CY8" s="253"/>
      <c r="CZ8" s="253"/>
      <c r="DA8" s="253"/>
      <c r="DB8" s="253"/>
      <c r="DC8" s="253"/>
      <c r="DD8" s="253"/>
      <c r="DE8" s="253"/>
      <c r="DF8" s="253"/>
      <c r="DG8" s="253" t="s">
        <v>406</v>
      </c>
      <c r="DH8" s="253"/>
      <c r="DI8" s="253"/>
      <c r="DJ8" s="253"/>
      <c r="DK8" s="253"/>
      <c r="DL8" s="253"/>
      <c r="DM8" s="253"/>
      <c r="DN8" s="253"/>
      <c r="DO8" s="253"/>
      <c r="DP8" s="253"/>
      <c r="DQ8" s="253"/>
      <c r="DR8" s="253"/>
      <c r="DS8" s="253"/>
      <c r="DT8" s="253"/>
      <c r="DU8" s="253"/>
      <c r="DV8" s="253"/>
      <c r="DW8" s="253"/>
      <c r="DX8" s="255"/>
    </row>
    <row r="9" spans="1:128" ht="48" customHeight="1" x14ac:dyDescent="0.2">
      <c r="B9" s="236"/>
      <c r="C9" s="241"/>
      <c r="D9" s="241"/>
      <c r="E9" s="248" t="s">
        <v>412</v>
      </c>
      <c r="F9" s="248"/>
      <c r="G9" s="248" t="s">
        <v>413</v>
      </c>
      <c r="H9" s="248"/>
      <c r="I9" s="248" t="s">
        <v>414</v>
      </c>
      <c r="J9" s="248"/>
      <c r="K9" s="248" t="s">
        <v>415</v>
      </c>
      <c r="L9" s="248"/>
      <c r="M9" s="241"/>
      <c r="N9" s="241"/>
      <c r="O9" s="248" t="s">
        <v>412</v>
      </c>
      <c r="P9" s="248"/>
      <c r="Q9" s="248" t="s">
        <v>413</v>
      </c>
      <c r="R9" s="248"/>
      <c r="S9" s="248" t="s">
        <v>414</v>
      </c>
      <c r="T9" s="248"/>
      <c r="U9" s="248" t="s">
        <v>415</v>
      </c>
      <c r="V9" s="248"/>
      <c r="W9" s="241"/>
      <c r="X9" s="241"/>
      <c r="Y9" s="248" t="s">
        <v>412</v>
      </c>
      <c r="Z9" s="248"/>
      <c r="AA9" s="248" t="s">
        <v>413</v>
      </c>
      <c r="AB9" s="248"/>
      <c r="AC9" s="248" t="s">
        <v>414</v>
      </c>
      <c r="AD9" s="248"/>
      <c r="AE9" s="248" t="s">
        <v>415</v>
      </c>
      <c r="AF9" s="248"/>
      <c r="AG9" s="241"/>
      <c r="AH9" s="241"/>
      <c r="AI9" s="248" t="s">
        <v>412</v>
      </c>
      <c r="AJ9" s="248"/>
      <c r="AK9" s="248" t="s">
        <v>413</v>
      </c>
      <c r="AL9" s="248"/>
      <c r="AM9" s="248" t="s">
        <v>414</v>
      </c>
      <c r="AN9" s="248"/>
      <c r="AO9" s="248" t="s">
        <v>415</v>
      </c>
      <c r="AP9" s="248"/>
      <c r="AQ9" s="241"/>
      <c r="AR9" s="241"/>
      <c r="AS9" s="248" t="s">
        <v>412</v>
      </c>
      <c r="AT9" s="248"/>
      <c r="AU9" s="248" t="s">
        <v>413</v>
      </c>
      <c r="AV9" s="248"/>
      <c r="AW9" s="248" t="s">
        <v>414</v>
      </c>
      <c r="AX9" s="248"/>
      <c r="AY9" s="248" t="s">
        <v>415</v>
      </c>
      <c r="AZ9" s="248"/>
      <c r="BA9" s="241"/>
      <c r="BB9" s="241"/>
      <c r="BC9" s="248" t="s">
        <v>412</v>
      </c>
      <c r="BD9" s="248"/>
      <c r="BE9" s="248" t="s">
        <v>413</v>
      </c>
      <c r="BF9" s="248"/>
      <c r="BG9" s="248" t="s">
        <v>414</v>
      </c>
      <c r="BH9" s="248"/>
      <c r="BI9" s="248" t="s">
        <v>415</v>
      </c>
      <c r="BJ9" s="248"/>
      <c r="BK9" s="241"/>
      <c r="BL9" s="241"/>
      <c r="BM9" s="248" t="s">
        <v>412</v>
      </c>
      <c r="BN9" s="248"/>
      <c r="BO9" s="248" t="s">
        <v>413</v>
      </c>
      <c r="BP9" s="248"/>
      <c r="BQ9" s="248" t="s">
        <v>414</v>
      </c>
      <c r="BR9" s="248"/>
      <c r="BS9" s="248" t="s">
        <v>415</v>
      </c>
      <c r="BT9" s="248"/>
      <c r="BU9" s="241"/>
      <c r="BV9" s="241"/>
      <c r="BW9" s="248" t="s">
        <v>412</v>
      </c>
      <c r="BX9" s="248"/>
      <c r="BY9" s="248" t="s">
        <v>413</v>
      </c>
      <c r="BZ9" s="248"/>
      <c r="CA9" s="248" t="s">
        <v>414</v>
      </c>
      <c r="CB9" s="248"/>
      <c r="CC9" s="248" t="s">
        <v>415</v>
      </c>
      <c r="CD9" s="248"/>
      <c r="CE9" s="241"/>
      <c r="CF9" s="241"/>
      <c r="CG9" s="248" t="s">
        <v>412</v>
      </c>
      <c r="CH9" s="248"/>
      <c r="CI9" s="248" t="s">
        <v>413</v>
      </c>
      <c r="CJ9" s="248"/>
      <c r="CK9" s="248" t="s">
        <v>414</v>
      </c>
      <c r="CL9" s="248"/>
      <c r="CM9" s="248" t="s">
        <v>415</v>
      </c>
      <c r="CN9" s="248"/>
      <c r="CO9" s="253" t="s">
        <v>505</v>
      </c>
      <c r="CP9" s="253"/>
      <c r="CQ9" s="253" t="s">
        <v>506</v>
      </c>
      <c r="CR9" s="253"/>
      <c r="CS9" s="253" t="s">
        <v>507</v>
      </c>
      <c r="CT9" s="253"/>
      <c r="CU9" s="253" t="s">
        <v>513</v>
      </c>
      <c r="CV9" s="253"/>
      <c r="CW9" s="253" t="s">
        <v>508</v>
      </c>
      <c r="CX9" s="253"/>
      <c r="CY9" s="253" t="s">
        <v>509</v>
      </c>
      <c r="CZ9" s="253"/>
      <c r="DA9" s="253" t="s">
        <v>510</v>
      </c>
      <c r="DB9" s="253"/>
      <c r="DC9" s="253" t="s">
        <v>511</v>
      </c>
      <c r="DD9" s="253"/>
      <c r="DE9" s="253" t="s">
        <v>512</v>
      </c>
      <c r="DF9" s="253"/>
      <c r="DG9" s="253" t="s">
        <v>505</v>
      </c>
      <c r="DH9" s="253"/>
      <c r="DI9" s="253" t="s">
        <v>506</v>
      </c>
      <c r="DJ9" s="253"/>
      <c r="DK9" s="253" t="s">
        <v>507</v>
      </c>
      <c r="DL9" s="253"/>
      <c r="DM9" s="253" t="s">
        <v>513</v>
      </c>
      <c r="DN9" s="253"/>
      <c r="DO9" s="253" t="s">
        <v>508</v>
      </c>
      <c r="DP9" s="253"/>
      <c r="DQ9" s="253" t="s">
        <v>509</v>
      </c>
      <c r="DR9" s="253"/>
      <c r="DS9" s="253" t="s">
        <v>510</v>
      </c>
      <c r="DT9" s="253"/>
      <c r="DU9" s="253" t="s">
        <v>511</v>
      </c>
      <c r="DV9" s="253"/>
      <c r="DW9" s="253" t="s">
        <v>512</v>
      </c>
      <c r="DX9" s="255"/>
    </row>
    <row r="10" spans="1:128"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346</v>
      </c>
      <c r="R10" s="135" t="s">
        <v>345</v>
      </c>
      <c r="S10" s="135" t="s">
        <v>346</v>
      </c>
      <c r="T10" s="135" t="s">
        <v>345</v>
      </c>
      <c r="U10" s="135" t="s">
        <v>349</v>
      </c>
      <c r="V10" s="135" t="s">
        <v>345</v>
      </c>
      <c r="W10" s="135" t="s">
        <v>346</v>
      </c>
      <c r="X10" s="135" t="s">
        <v>345</v>
      </c>
      <c r="Y10" s="135" t="s">
        <v>346</v>
      </c>
      <c r="Z10" s="135" t="s">
        <v>345</v>
      </c>
      <c r="AA10" s="135" t="s">
        <v>346</v>
      </c>
      <c r="AB10" s="135" t="s">
        <v>345</v>
      </c>
      <c r="AC10" s="135" t="s">
        <v>346</v>
      </c>
      <c r="AD10" s="135" t="s">
        <v>345</v>
      </c>
      <c r="AE10" s="135" t="s">
        <v>349</v>
      </c>
      <c r="AF10" s="135" t="s">
        <v>345</v>
      </c>
      <c r="AG10" s="135" t="s">
        <v>346</v>
      </c>
      <c r="AH10" s="135" t="s">
        <v>345</v>
      </c>
      <c r="AI10" s="135" t="s">
        <v>346</v>
      </c>
      <c r="AJ10" s="135" t="s">
        <v>345</v>
      </c>
      <c r="AK10" s="135" t="s">
        <v>346</v>
      </c>
      <c r="AL10" s="135" t="s">
        <v>345</v>
      </c>
      <c r="AM10" s="135" t="s">
        <v>346</v>
      </c>
      <c r="AN10" s="135" t="s">
        <v>345</v>
      </c>
      <c r="AO10" s="135" t="s">
        <v>349</v>
      </c>
      <c r="AP10" s="135" t="s">
        <v>345</v>
      </c>
      <c r="AQ10" s="135" t="s">
        <v>346</v>
      </c>
      <c r="AR10" s="135" t="s">
        <v>345</v>
      </c>
      <c r="AS10" s="135" t="s">
        <v>346</v>
      </c>
      <c r="AT10" s="135" t="s">
        <v>345</v>
      </c>
      <c r="AU10" s="135" t="s">
        <v>346</v>
      </c>
      <c r="AV10" s="135" t="s">
        <v>345</v>
      </c>
      <c r="AW10" s="135" t="s">
        <v>346</v>
      </c>
      <c r="AX10" s="135" t="s">
        <v>345</v>
      </c>
      <c r="AY10" s="135" t="s">
        <v>349</v>
      </c>
      <c r="AZ10" s="135" t="s">
        <v>345</v>
      </c>
      <c r="BA10" s="135" t="s">
        <v>346</v>
      </c>
      <c r="BB10" s="135" t="s">
        <v>345</v>
      </c>
      <c r="BC10" s="135" t="s">
        <v>346</v>
      </c>
      <c r="BD10" s="135" t="s">
        <v>345</v>
      </c>
      <c r="BE10" s="135" t="s">
        <v>346</v>
      </c>
      <c r="BF10" s="135" t="s">
        <v>345</v>
      </c>
      <c r="BG10" s="135" t="s">
        <v>346</v>
      </c>
      <c r="BH10" s="135" t="s">
        <v>345</v>
      </c>
      <c r="BI10" s="135" t="s">
        <v>349</v>
      </c>
      <c r="BJ10" s="135" t="s">
        <v>345</v>
      </c>
      <c r="BK10" s="135" t="s">
        <v>346</v>
      </c>
      <c r="BL10" s="135" t="s">
        <v>345</v>
      </c>
      <c r="BM10" s="135" t="s">
        <v>346</v>
      </c>
      <c r="BN10" s="135" t="s">
        <v>345</v>
      </c>
      <c r="BO10" s="135" t="s">
        <v>346</v>
      </c>
      <c r="BP10" s="135" t="s">
        <v>345</v>
      </c>
      <c r="BQ10" s="135" t="s">
        <v>346</v>
      </c>
      <c r="BR10" s="135" t="s">
        <v>345</v>
      </c>
      <c r="BS10" s="135" t="s">
        <v>349</v>
      </c>
      <c r="BT10" s="135" t="s">
        <v>345</v>
      </c>
      <c r="BU10" s="135" t="s">
        <v>346</v>
      </c>
      <c r="BV10" s="135" t="s">
        <v>345</v>
      </c>
      <c r="BW10" s="135" t="s">
        <v>346</v>
      </c>
      <c r="BX10" s="135" t="s">
        <v>345</v>
      </c>
      <c r="BY10" s="135" t="s">
        <v>346</v>
      </c>
      <c r="BZ10" s="135" t="s">
        <v>345</v>
      </c>
      <c r="CA10" s="135" t="s">
        <v>346</v>
      </c>
      <c r="CB10" s="135" t="s">
        <v>345</v>
      </c>
      <c r="CC10" s="135" t="s">
        <v>349</v>
      </c>
      <c r="CD10" s="135" t="s">
        <v>345</v>
      </c>
      <c r="CE10" s="135" t="s">
        <v>346</v>
      </c>
      <c r="CF10" s="135" t="s">
        <v>345</v>
      </c>
      <c r="CG10" s="135" t="s">
        <v>346</v>
      </c>
      <c r="CH10" s="135" t="s">
        <v>345</v>
      </c>
      <c r="CI10" s="135" t="s">
        <v>346</v>
      </c>
      <c r="CJ10" s="135" t="s">
        <v>345</v>
      </c>
      <c r="CK10" s="135" t="s">
        <v>346</v>
      </c>
      <c r="CL10" s="135" t="s">
        <v>345</v>
      </c>
      <c r="CM10" s="135" t="s">
        <v>349</v>
      </c>
      <c r="CN10" s="135" t="s">
        <v>345</v>
      </c>
      <c r="CO10" s="135" t="s">
        <v>349</v>
      </c>
      <c r="CP10" s="135" t="s">
        <v>345</v>
      </c>
      <c r="CQ10" s="135" t="s">
        <v>349</v>
      </c>
      <c r="CR10" s="135" t="s">
        <v>345</v>
      </c>
      <c r="CS10" s="135" t="s">
        <v>349</v>
      </c>
      <c r="CT10" s="135" t="s">
        <v>345</v>
      </c>
      <c r="CU10" s="135" t="s">
        <v>349</v>
      </c>
      <c r="CV10" s="135" t="s">
        <v>345</v>
      </c>
      <c r="CW10" s="135" t="s">
        <v>349</v>
      </c>
      <c r="CX10" s="135" t="s">
        <v>345</v>
      </c>
      <c r="CY10" s="135" t="s">
        <v>349</v>
      </c>
      <c r="CZ10" s="135" t="s">
        <v>345</v>
      </c>
      <c r="DA10" s="135" t="s">
        <v>349</v>
      </c>
      <c r="DB10" s="135" t="s">
        <v>345</v>
      </c>
      <c r="DC10" s="135" t="s">
        <v>349</v>
      </c>
      <c r="DD10" s="135" t="s">
        <v>345</v>
      </c>
      <c r="DE10" s="135" t="s">
        <v>349</v>
      </c>
      <c r="DF10" s="135" t="s">
        <v>345</v>
      </c>
      <c r="DG10" s="135" t="s">
        <v>349</v>
      </c>
      <c r="DH10" s="135" t="s">
        <v>345</v>
      </c>
      <c r="DI10" s="135" t="s">
        <v>349</v>
      </c>
      <c r="DJ10" s="135" t="s">
        <v>345</v>
      </c>
      <c r="DK10" s="135" t="s">
        <v>349</v>
      </c>
      <c r="DL10" s="135" t="s">
        <v>345</v>
      </c>
      <c r="DM10" s="135" t="s">
        <v>349</v>
      </c>
      <c r="DN10" s="135" t="s">
        <v>345</v>
      </c>
      <c r="DO10" s="135" t="s">
        <v>349</v>
      </c>
      <c r="DP10" s="135" t="s">
        <v>345</v>
      </c>
      <c r="DQ10" s="135" t="s">
        <v>349</v>
      </c>
      <c r="DR10" s="135" t="s">
        <v>345</v>
      </c>
      <c r="DS10" s="135" t="s">
        <v>349</v>
      </c>
      <c r="DT10" s="135" t="s">
        <v>345</v>
      </c>
      <c r="DU10" s="135" t="s">
        <v>349</v>
      </c>
      <c r="DV10" s="135" t="s">
        <v>345</v>
      </c>
      <c r="DW10" s="135" t="s">
        <v>349</v>
      </c>
      <c r="DX10" s="162" t="s">
        <v>345</v>
      </c>
    </row>
    <row r="11" spans="1:128" ht="13" customHeight="1" x14ac:dyDescent="0.2">
      <c r="A11" s="136"/>
      <c r="B11" s="107"/>
      <c r="C11" s="108" t="s">
        <v>910</v>
      </c>
      <c r="D11" s="109" t="s">
        <v>911</v>
      </c>
      <c r="E11" s="108" t="s">
        <v>1018</v>
      </c>
      <c r="F11" s="109" t="s">
        <v>1019</v>
      </c>
      <c r="G11" s="108" t="s">
        <v>1020</v>
      </c>
      <c r="H11" s="109" t="s">
        <v>1021</v>
      </c>
      <c r="I11" s="108" t="s">
        <v>1022</v>
      </c>
      <c r="J11" s="109" t="s">
        <v>1023</v>
      </c>
      <c r="K11" s="108" t="s">
        <v>1024</v>
      </c>
      <c r="L11" s="109" t="s">
        <v>1025</v>
      </c>
      <c r="M11" s="108" t="s">
        <v>918</v>
      </c>
      <c r="N11" s="109" t="s">
        <v>919</v>
      </c>
      <c r="O11" s="108" t="s">
        <v>1026</v>
      </c>
      <c r="P11" s="109" t="s">
        <v>1027</v>
      </c>
      <c r="Q11" s="108" t="s">
        <v>1028</v>
      </c>
      <c r="R11" s="109" t="s">
        <v>1029</v>
      </c>
      <c r="S11" s="108" t="s">
        <v>1030</v>
      </c>
      <c r="T11" s="109" t="s">
        <v>1031</v>
      </c>
      <c r="U11" s="108" t="s">
        <v>1032</v>
      </c>
      <c r="V11" s="109" t="s">
        <v>1033</v>
      </c>
      <c r="W11" s="108" t="s">
        <v>926</v>
      </c>
      <c r="X11" s="109" t="s">
        <v>927</v>
      </c>
      <c r="Y11" s="108" t="s">
        <v>1034</v>
      </c>
      <c r="Z11" s="109" t="s">
        <v>1035</v>
      </c>
      <c r="AA11" s="108" t="s">
        <v>1036</v>
      </c>
      <c r="AB11" s="109" t="s">
        <v>1037</v>
      </c>
      <c r="AC11" s="108" t="s">
        <v>1038</v>
      </c>
      <c r="AD11" s="109" t="s">
        <v>1039</v>
      </c>
      <c r="AE11" s="108" t="s">
        <v>1040</v>
      </c>
      <c r="AF11" s="109" t="s">
        <v>1041</v>
      </c>
      <c r="AG11" s="108" t="s">
        <v>934</v>
      </c>
      <c r="AH11" s="109" t="s">
        <v>935</v>
      </c>
      <c r="AI11" s="108" t="s">
        <v>1042</v>
      </c>
      <c r="AJ11" s="109" t="s">
        <v>1043</v>
      </c>
      <c r="AK11" s="108" t="s">
        <v>1044</v>
      </c>
      <c r="AL11" s="109" t="s">
        <v>1045</v>
      </c>
      <c r="AM11" s="108" t="s">
        <v>1046</v>
      </c>
      <c r="AN11" s="109" t="s">
        <v>1047</v>
      </c>
      <c r="AO11" s="108" t="s">
        <v>1048</v>
      </c>
      <c r="AP11" s="109" t="s">
        <v>1049</v>
      </c>
      <c r="AQ11" s="108" t="s">
        <v>942</v>
      </c>
      <c r="AR11" s="109" t="s">
        <v>943</v>
      </c>
      <c r="AS11" s="108" t="s">
        <v>1050</v>
      </c>
      <c r="AT11" s="109" t="s">
        <v>1051</v>
      </c>
      <c r="AU11" s="108" t="s">
        <v>1052</v>
      </c>
      <c r="AV11" s="109" t="s">
        <v>1053</v>
      </c>
      <c r="AW11" s="108" t="s">
        <v>1054</v>
      </c>
      <c r="AX11" s="109" t="s">
        <v>1055</v>
      </c>
      <c r="AY11" s="108" t="s">
        <v>1056</v>
      </c>
      <c r="AZ11" s="109" t="s">
        <v>1057</v>
      </c>
      <c r="BA11" s="108" t="s">
        <v>950</v>
      </c>
      <c r="BB11" s="109" t="s">
        <v>951</v>
      </c>
      <c r="BC11" s="108" t="s">
        <v>1058</v>
      </c>
      <c r="BD11" s="109" t="s">
        <v>1059</v>
      </c>
      <c r="BE11" s="108" t="s">
        <v>1060</v>
      </c>
      <c r="BF11" s="109" t="s">
        <v>1061</v>
      </c>
      <c r="BG11" s="108" t="s">
        <v>1062</v>
      </c>
      <c r="BH11" s="109" t="s">
        <v>1063</v>
      </c>
      <c r="BI11" s="108" t="s">
        <v>1064</v>
      </c>
      <c r="BJ11" s="109" t="s">
        <v>1065</v>
      </c>
      <c r="BK11" s="108" t="s">
        <v>958</v>
      </c>
      <c r="BL11" s="109" t="s">
        <v>959</v>
      </c>
      <c r="BM11" s="108" t="s">
        <v>1066</v>
      </c>
      <c r="BN11" s="109" t="s">
        <v>1067</v>
      </c>
      <c r="BO11" s="108" t="s">
        <v>1068</v>
      </c>
      <c r="BP11" s="109" t="s">
        <v>1069</v>
      </c>
      <c r="BQ11" s="108" t="s">
        <v>1070</v>
      </c>
      <c r="BR11" s="109" t="s">
        <v>1071</v>
      </c>
      <c r="BS11" s="108" t="s">
        <v>1072</v>
      </c>
      <c r="BT11" s="109" t="s">
        <v>1073</v>
      </c>
      <c r="BU11" s="108" t="s">
        <v>966</v>
      </c>
      <c r="BV11" s="109" t="s">
        <v>967</v>
      </c>
      <c r="BW11" s="108" t="s">
        <v>1074</v>
      </c>
      <c r="BX11" s="109" t="s">
        <v>1075</v>
      </c>
      <c r="BY11" s="108" t="s">
        <v>1076</v>
      </c>
      <c r="BZ11" s="109" t="s">
        <v>1077</v>
      </c>
      <c r="CA11" s="108" t="s">
        <v>1078</v>
      </c>
      <c r="CB11" s="109" t="s">
        <v>1079</v>
      </c>
      <c r="CC11" s="108" t="s">
        <v>1080</v>
      </c>
      <c r="CD11" s="109" t="s">
        <v>1081</v>
      </c>
      <c r="CE11" s="108" t="s">
        <v>974</v>
      </c>
      <c r="CF11" s="109" t="s">
        <v>975</v>
      </c>
      <c r="CG11" s="108" t="s">
        <v>1082</v>
      </c>
      <c r="CH11" s="109" t="s">
        <v>1083</v>
      </c>
      <c r="CI11" s="108" t="s">
        <v>1084</v>
      </c>
      <c r="CJ11" s="109" t="s">
        <v>1085</v>
      </c>
      <c r="CK11" s="108" t="s">
        <v>1086</v>
      </c>
      <c r="CL11" s="109" t="s">
        <v>1087</v>
      </c>
      <c r="CM11" s="108" t="s">
        <v>1088</v>
      </c>
      <c r="CN11" s="109" t="s">
        <v>1089</v>
      </c>
      <c r="CO11" s="179" t="s">
        <v>982</v>
      </c>
      <c r="CP11" s="179" t="s">
        <v>983</v>
      </c>
      <c r="CQ11" s="179" t="s">
        <v>984</v>
      </c>
      <c r="CR11" s="179" t="s">
        <v>985</v>
      </c>
      <c r="CS11" s="179" t="s">
        <v>986</v>
      </c>
      <c r="CT11" s="179" t="s">
        <v>987</v>
      </c>
      <c r="CU11" s="179" t="s">
        <v>988</v>
      </c>
      <c r="CV11" s="179" t="s">
        <v>989</v>
      </c>
      <c r="CW11" s="179" t="s">
        <v>990</v>
      </c>
      <c r="CX11" s="179" t="s">
        <v>991</v>
      </c>
      <c r="CY11" s="179" t="s">
        <v>992</v>
      </c>
      <c r="CZ11" s="179" t="s">
        <v>993</v>
      </c>
      <c r="DA11" s="179" t="s">
        <v>994</v>
      </c>
      <c r="DB11" s="179" t="s">
        <v>995</v>
      </c>
      <c r="DC11" s="179" t="s">
        <v>996</v>
      </c>
      <c r="DD11" s="179" t="s">
        <v>997</v>
      </c>
      <c r="DE11" s="179" t="s">
        <v>998</v>
      </c>
      <c r="DF11" s="179" t="s">
        <v>999</v>
      </c>
      <c r="DG11" s="179" t="s">
        <v>1000</v>
      </c>
      <c r="DH11" s="179" t="s">
        <v>1001</v>
      </c>
      <c r="DI11" s="179" t="s">
        <v>1002</v>
      </c>
      <c r="DJ11" s="179" t="s">
        <v>1003</v>
      </c>
      <c r="DK11" s="179" t="s">
        <v>1004</v>
      </c>
      <c r="DL11" s="179" t="s">
        <v>1005</v>
      </c>
      <c r="DM11" s="179" t="s">
        <v>1006</v>
      </c>
      <c r="DN11" s="179" t="s">
        <v>1007</v>
      </c>
      <c r="DO11" s="179" t="s">
        <v>1008</v>
      </c>
      <c r="DP11" s="179" t="s">
        <v>1009</v>
      </c>
      <c r="DQ11" s="179" t="s">
        <v>1010</v>
      </c>
      <c r="DR11" s="179" t="s">
        <v>1011</v>
      </c>
      <c r="DS11" s="179" t="s">
        <v>1012</v>
      </c>
      <c r="DT11" s="179" t="s">
        <v>1013</v>
      </c>
      <c r="DU11" s="179" t="s">
        <v>1014</v>
      </c>
      <c r="DV11" s="179" t="s">
        <v>1015</v>
      </c>
      <c r="DW11" s="179" t="s">
        <v>1016</v>
      </c>
      <c r="DX11" s="184" t="s">
        <v>1017</v>
      </c>
    </row>
    <row r="12" spans="1:128" ht="13" customHeight="1" x14ac:dyDescent="0.2">
      <c r="A12" s="82" t="s">
        <v>422</v>
      </c>
      <c r="B12" s="110">
        <v>2</v>
      </c>
      <c r="C12" s="7">
        <v>93.255111214928505</v>
      </c>
      <c r="D12" s="10">
        <v>0.63645480412247502</v>
      </c>
      <c r="E12" s="7">
        <v>87.502917937894907</v>
      </c>
      <c r="F12" s="10">
        <v>2.98009121005538</v>
      </c>
      <c r="G12" s="7">
        <v>94.415253687675303</v>
      </c>
      <c r="H12" s="10">
        <v>0.65124837526366997</v>
      </c>
      <c r="I12" s="7">
        <v>92.647305447202001</v>
      </c>
      <c r="J12" s="10">
        <v>1.06184801123382</v>
      </c>
      <c r="K12" s="7">
        <v>5.1443875093070703</v>
      </c>
      <c r="L12" s="10">
        <v>3.0076622262617598</v>
      </c>
      <c r="M12" s="7">
        <v>67.055192542678697</v>
      </c>
      <c r="N12" s="10">
        <v>1.1963015847364</v>
      </c>
      <c r="O12" s="7">
        <v>62.165751842602702</v>
      </c>
      <c r="P12" s="10">
        <v>3.7643511493484301</v>
      </c>
      <c r="Q12" s="7">
        <v>64.789147973329904</v>
      </c>
      <c r="R12" s="10">
        <v>1.6463435773763999</v>
      </c>
      <c r="S12" s="7">
        <v>72.645382724196395</v>
      </c>
      <c r="T12" s="10">
        <v>1.7083172057451099</v>
      </c>
      <c r="U12" s="7">
        <v>10.4796308815937</v>
      </c>
      <c r="V12" s="10">
        <v>4.0895453329510598</v>
      </c>
      <c r="W12" s="7">
        <v>68.158750676508603</v>
      </c>
      <c r="X12" s="10">
        <v>1.24516544240371</v>
      </c>
      <c r="Y12" s="7">
        <v>68.463802366187394</v>
      </c>
      <c r="Z12" s="10">
        <v>3.0961791796172702</v>
      </c>
      <c r="AA12" s="7">
        <v>69.533437257866098</v>
      </c>
      <c r="AB12" s="10">
        <v>1.6040363743443999</v>
      </c>
      <c r="AC12" s="7">
        <v>65.412918175350697</v>
      </c>
      <c r="AD12" s="10">
        <v>1.72583020419001</v>
      </c>
      <c r="AE12" s="7">
        <v>-3.0508841908367099</v>
      </c>
      <c r="AF12" s="10">
        <v>3.4188707700079801</v>
      </c>
      <c r="AG12" s="7">
        <v>44.084311851097198</v>
      </c>
      <c r="AH12" s="10">
        <v>1.10350157182784</v>
      </c>
      <c r="AI12" s="7">
        <v>44.045688338521998</v>
      </c>
      <c r="AJ12" s="10">
        <v>3.9625373305607599</v>
      </c>
      <c r="AK12" s="7">
        <v>44.857270674140402</v>
      </c>
      <c r="AL12" s="10">
        <v>1.39459993823506</v>
      </c>
      <c r="AM12" s="7">
        <v>42.528212351048303</v>
      </c>
      <c r="AN12" s="10">
        <v>1.86760956813277</v>
      </c>
      <c r="AO12" s="7">
        <v>-1.5174759874736601</v>
      </c>
      <c r="AP12" s="10">
        <v>4.60589715697646</v>
      </c>
      <c r="AQ12" s="7">
        <v>79.306815237286003</v>
      </c>
      <c r="AR12" s="10">
        <v>1.0801737292017399</v>
      </c>
      <c r="AS12" s="7">
        <v>71.105306928655096</v>
      </c>
      <c r="AT12" s="10">
        <v>3.51938805950858</v>
      </c>
      <c r="AU12" s="7">
        <v>79.197731379604093</v>
      </c>
      <c r="AV12" s="10">
        <v>1.3178620767768801</v>
      </c>
      <c r="AW12" s="7">
        <v>81.763509732631803</v>
      </c>
      <c r="AX12" s="10">
        <v>1.5997326374634</v>
      </c>
      <c r="AY12" s="7">
        <v>10.6582028039767</v>
      </c>
      <c r="AZ12" s="10">
        <v>3.8902441590577501</v>
      </c>
      <c r="BA12" s="7">
        <v>50.860636458717501</v>
      </c>
      <c r="BB12" s="10">
        <v>1.2829647411877101</v>
      </c>
      <c r="BC12" s="7">
        <v>46.521601118604799</v>
      </c>
      <c r="BD12" s="10">
        <v>3.9035398517717899</v>
      </c>
      <c r="BE12" s="7">
        <v>51.301247753575701</v>
      </c>
      <c r="BF12" s="10">
        <v>1.66049748062213</v>
      </c>
      <c r="BG12" s="7">
        <v>51.146461597516399</v>
      </c>
      <c r="BH12" s="10">
        <v>1.8233935033366599</v>
      </c>
      <c r="BI12" s="7">
        <v>4.6248604789116401</v>
      </c>
      <c r="BJ12" s="10">
        <v>4.5217360839197598</v>
      </c>
      <c r="BK12" s="7">
        <v>90.394756452412494</v>
      </c>
      <c r="BL12" s="10">
        <v>0.79652174332112802</v>
      </c>
      <c r="BM12" s="7">
        <v>86.336272413591601</v>
      </c>
      <c r="BN12" s="10">
        <v>2.8082115252031001</v>
      </c>
      <c r="BO12" s="7">
        <v>90.614489609825995</v>
      </c>
      <c r="BP12" s="10">
        <v>0.95595613096630905</v>
      </c>
      <c r="BQ12" s="7">
        <v>91.092673214278506</v>
      </c>
      <c r="BR12" s="10">
        <v>1.2432778491590299</v>
      </c>
      <c r="BS12" s="7">
        <v>4.7564008006869898</v>
      </c>
      <c r="BT12" s="10">
        <v>3.0014983569516498</v>
      </c>
      <c r="BU12" s="7">
        <v>87.590204579038598</v>
      </c>
      <c r="BV12" s="10">
        <v>0.765698867797168</v>
      </c>
      <c r="BW12" s="7">
        <v>84.841932913063602</v>
      </c>
      <c r="BX12" s="10">
        <v>2.0394496289075499</v>
      </c>
      <c r="BY12" s="7">
        <v>88.454756842284496</v>
      </c>
      <c r="BZ12" s="10">
        <v>0.84872692880776901</v>
      </c>
      <c r="CA12" s="7">
        <v>86.692122860742998</v>
      </c>
      <c r="CB12" s="10">
        <v>1.38910369460936</v>
      </c>
      <c r="CC12" s="7">
        <v>1.85018994767934</v>
      </c>
      <c r="CD12" s="10">
        <v>2.3374968236967302</v>
      </c>
      <c r="CE12" s="7">
        <v>62.444499457988996</v>
      </c>
      <c r="CF12" s="10">
        <v>1.3077183897784499</v>
      </c>
      <c r="CG12" s="7">
        <v>56.006278003200698</v>
      </c>
      <c r="CH12" s="10">
        <v>3.7616577440087799</v>
      </c>
      <c r="CI12" s="7">
        <v>61.4670595516858</v>
      </c>
      <c r="CJ12" s="10">
        <v>1.5913616336705301</v>
      </c>
      <c r="CK12" s="7">
        <v>66.033979612535703</v>
      </c>
      <c r="CL12" s="10">
        <v>1.7695039479705601</v>
      </c>
      <c r="CM12" s="7">
        <v>10.027701609335001</v>
      </c>
      <c r="CN12" s="10">
        <v>4.2127630907432501</v>
      </c>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182"/>
    </row>
    <row r="13" spans="1:128" ht="13" customHeight="1" x14ac:dyDescent="0.2">
      <c r="A13" s="82" t="s">
        <v>350</v>
      </c>
      <c r="B13" s="110">
        <v>2</v>
      </c>
      <c r="C13" s="7">
        <v>72.757552073106297</v>
      </c>
      <c r="D13" s="10">
        <v>1.27357680056601</v>
      </c>
      <c r="E13" s="7">
        <v>66.899772659297795</v>
      </c>
      <c r="F13" s="10">
        <v>3.1012059594619998</v>
      </c>
      <c r="G13" s="7">
        <v>73.486989572728703</v>
      </c>
      <c r="H13" s="10">
        <v>1.3720355819276999</v>
      </c>
      <c r="I13" s="7">
        <v>75.203966304967395</v>
      </c>
      <c r="J13" s="10">
        <v>2.0566154343784699</v>
      </c>
      <c r="K13" s="7">
        <v>8.3041936456695709</v>
      </c>
      <c r="L13" s="10">
        <v>3.1606157824474801</v>
      </c>
      <c r="M13" s="7">
        <v>66.091061795962105</v>
      </c>
      <c r="N13" s="10">
        <v>1.1261930701448399</v>
      </c>
      <c r="O13" s="7">
        <v>62.840034480842199</v>
      </c>
      <c r="P13" s="10">
        <v>2.6001509411519401</v>
      </c>
      <c r="Q13" s="7">
        <v>69.4204334775917</v>
      </c>
      <c r="R13" s="10">
        <v>1.6010119268487599</v>
      </c>
      <c r="S13" s="7">
        <v>63.3443963482162</v>
      </c>
      <c r="T13" s="10">
        <v>2.5355714716359299</v>
      </c>
      <c r="U13" s="7">
        <v>0.50436186737393696</v>
      </c>
      <c r="V13" s="10">
        <v>3.2115761376946801</v>
      </c>
      <c r="W13" s="7">
        <v>59.008551345492698</v>
      </c>
      <c r="X13" s="10">
        <v>1.33692353919152</v>
      </c>
      <c r="Y13" s="7">
        <v>54.4515904822848</v>
      </c>
      <c r="Z13" s="10">
        <v>2.9953788586257502</v>
      </c>
      <c r="AA13" s="7">
        <v>64.576783120739194</v>
      </c>
      <c r="AB13" s="10">
        <v>1.83789170858047</v>
      </c>
      <c r="AC13" s="7">
        <v>52.488175262360699</v>
      </c>
      <c r="AD13" s="10">
        <v>2.5943812214727902</v>
      </c>
      <c r="AE13" s="7">
        <v>-1.96341521992409</v>
      </c>
      <c r="AF13" s="10">
        <v>4.0605716341736597</v>
      </c>
      <c r="AG13" s="7">
        <v>49.2284121323638</v>
      </c>
      <c r="AH13" s="10">
        <v>1.4239461256907999</v>
      </c>
      <c r="AI13" s="7">
        <v>51.7974073371103</v>
      </c>
      <c r="AJ13" s="10">
        <v>2.8970685939168801</v>
      </c>
      <c r="AK13" s="7">
        <v>53.521591824659303</v>
      </c>
      <c r="AL13" s="10">
        <v>2.0345653486056401</v>
      </c>
      <c r="AM13" s="7">
        <v>40.977639562663697</v>
      </c>
      <c r="AN13" s="10">
        <v>2.8005390397881902</v>
      </c>
      <c r="AO13" s="7">
        <v>-10.8197677744466</v>
      </c>
      <c r="AP13" s="10">
        <v>3.96565908490635</v>
      </c>
      <c r="AQ13" s="7">
        <v>60.117536420356899</v>
      </c>
      <c r="AR13" s="10">
        <v>1.52209540028611</v>
      </c>
      <c r="AS13" s="7">
        <v>59.301266165608901</v>
      </c>
      <c r="AT13" s="10">
        <v>3.3026758864724699</v>
      </c>
      <c r="AU13" s="7">
        <v>60.6909707074023</v>
      </c>
      <c r="AV13" s="10">
        <v>1.8829103496247099</v>
      </c>
      <c r="AW13" s="7">
        <v>59.490615347966397</v>
      </c>
      <c r="AX13" s="10">
        <v>2.9042131861706699</v>
      </c>
      <c r="AY13" s="7">
        <v>0.18934918235752499</v>
      </c>
      <c r="AZ13" s="10">
        <v>4.0474447122882298</v>
      </c>
      <c r="BA13" s="7">
        <v>41.883421398148002</v>
      </c>
      <c r="BB13" s="10">
        <v>1.5120209633475299</v>
      </c>
      <c r="BC13" s="7">
        <v>37.2637348697791</v>
      </c>
      <c r="BD13" s="10">
        <v>3.2490045242726899</v>
      </c>
      <c r="BE13" s="7">
        <v>41.851212168318803</v>
      </c>
      <c r="BF13" s="10">
        <v>2.0099007038702399</v>
      </c>
      <c r="BG13" s="7">
        <v>43.940018082402297</v>
      </c>
      <c r="BH13" s="10">
        <v>2.6078184839729399</v>
      </c>
      <c r="BI13" s="7">
        <v>6.6762832126232299</v>
      </c>
      <c r="BJ13" s="10">
        <v>4.1339819999497802</v>
      </c>
      <c r="BK13" s="7">
        <v>63.248082476552597</v>
      </c>
      <c r="BL13" s="10">
        <v>1.3539045165585499</v>
      </c>
      <c r="BM13" s="7">
        <v>59.065678064128299</v>
      </c>
      <c r="BN13" s="10">
        <v>3.2709919912195602</v>
      </c>
      <c r="BO13" s="7">
        <v>60.9657249178264</v>
      </c>
      <c r="BP13" s="10">
        <v>1.8847515460595401</v>
      </c>
      <c r="BQ13" s="7">
        <v>69.602948588920299</v>
      </c>
      <c r="BR13" s="10">
        <v>1.78300733858507</v>
      </c>
      <c r="BS13" s="7">
        <v>10.537270524792</v>
      </c>
      <c r="BT13" s="10">
        <v>3.83330661245654</v>
      </c>
      <c r="BU13" s="7">
        <v>64.371110637653302</v>
      </c>
      <c r="BV13" s="10">
        <v>1.2299245126217599</v>
      </c>
      <c r="BW13" s="7">
        <v>59.7710780846961</v>
      </c>
      <c r="BX13" s="10">
        <v>3.2292556120617402</v>
      </c>
      <c r="BY13" s="7">
        <v>63.492766118164603</v>
      </c>
      <c r="BZ13" s="10">
        <v>1.7100375122083999</v>
      </c>
      <c r="CA13" s="7">
        <v>68.601947110845899</v>
      </c>
      <c r="CB13" s="10">
        <v>2.6520790947345798</v>
      </c>
      <c r="CC13" s="7">
        <v>8.8308690261498093</v>
      </c>
      <c r="CD13" s="10">
        <v>4.2511758825753798</v>
      </c>
      <c r="CE13" s="7">
        <v>34.616539402115102</v>
      </c>
      <c r="CF13" s="10">
        <v>1.2153801271696401</v>
      </c>
      <c r="CG13" s="7">
        <v>35.643572193369899</v>
      </c>
      <c r="CH13" s="10">
        <v>2.9389325262950501</v>
      </c>
      <c r="CI13" s="7">
        <v>36.5182156403256</v>
      </c>
      <c r="CJ13" s="10">
        <v>1.85828106358144</v>
      </c>
      <c r="CK13" s="7">
        <v>30.742603234672099</v>
      </c>
      <c r="CL13" s="10">
        <v>2.2755191907859702</v>
      </c>
      <c r="CM13" s="7">
        <v>-4.9009689586977698</v>
      </c>
      <c r="CN13" s="10">
        <v>3.91985568684346</v>
      </c>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182"/>
    </row>
    <row r="14" spans="1:128" ht="13" customHeight="1" x14ac:dyDescent="0.2">
      <c r="A14" s="82" t="s">
        <v>351</v>
      </c>
      <c r="B14" s="110">
        <v>2</v>
      </c>
      <c r="C14" s="7">
        <v>78.168056986591594</v>
      </c>
      <c r="D14" s="10">
        <v>0.74763550287608205</v>
      </c>
      <c r="E14" s="7">
        <v>71.563689192298597</v>
      </c>
      <c r="F14" s="10">
        <v>2.1152886609777699</v>
      </c>
      <c r="G14" s="7">
        <v>75.8083050635924</v>
      </c>
      <c r="H14" s="10">
        <v>1.2230366521463401</v>
      </c>
      <c r="I14" s="7">
        <v>85.014514209231294</v>
      </c>
      <c r="J14" s="10">
        <v>1.2934841317435399</v>
      </c>
      <c r="K14" s="7">
        <v>13.4508250169328</v>
      </c>
      <c r="L14" s="10">
        <v>2.7541327905135602</v>
      </c>
      <c r="M14" s="7">
        <v>41.680714781254203</v>
      </c>
      <c r="N14" s="10">
        <v>1.04789490591451</v>
      </c>
      <c r="O14" s="7">
        <v>46.180096422350601</v>
      </c>
      <c r="P14" s="10">
        <v>2.7918883816022602</v>
      </c>
      <c r="Q14" s="7">
        <v>45.971511929150402</v>
      </c>
      <c r="R14" s="10">
        <v>1.4372706716866299</v>
      </c>
      <c r="S14" s="7">
        <v>32.554288714453399</v>
      </c>
      <c r="T14" s="10">
        <v>1.5783401380777899</v>
      </c>
      <c r="U14" s="7">
        <v>-13.625807707897099</v>
      </c>
      <c r="V14" s="10">
        <v>3.1189156613688902</v>
      </c>
      <c r="W14" s="7">
        <v>43.654614314660698</v>
      </c>
      <c r="X14" s="10">
        <v>0.966539912953156</v>
      </c>
      <c r="Y14" s="7">
        <v>47.442035433304298</v>
      </c>
      <c r="Z14" s="10">
        <v>2.60038226322721</v>
      </c>
      <c r="AA14" s="7">
        <v>48.114586475667899</v>
      </c>
      <c r="AB14" s="10">
        <v>1.3933752655860401</v>
      </c>
      <c r="AC14" s="7">
        <v>34.478898257337299</v>
      </c>
      <c r="AD14" s="10">
        <v>1.6347236603397901</v>
      </c>
      <c r="AE14" s="7">
        <v>-12.963137175967001</v>
      </c>
      <c r="AF14" s="10">
        <v>3.0447809313962502</v>
      </c>
      <c r="AG14" s="7">
        <v>35.748259549872401</v>
      </c>
      <c r="AH14" s="10">
        <v>1.1467242474507</v>
      </c>
      <c r="AI14" s="7">
        <v>43.283916753261202</v>
      </c>
      <c r="AJ14" s="10">
        <v>2.5224954390506702</v>
      </c>
      <c r="AK14" s="7">
        <v>37.408326613910504</v>
      </c>
      <c r="AL14" s="10">
        <v>1.5855720601401699</v>
      </c>
      <c r="AM14" s="7">
        <v>29.242936150605999</v>
      </c>
      <c r="AN14" s="10">
        <v>1.7631215466278001</v>
      </c>
      <c r="AO14" s="7">
        <v>-14.0409806026552</v>
      </c>
      <c r="AP14" s="10">
        <v>3.0121373496060402</v>
      </c>
      <c r="AQ14" s="7">
        <v>54.561267036627903</v>
      </c>
      <c r="AR14" s="10">
        <v>0.99269597242638996</v>
      </c>
      <c r="AS14" s="7">
        <v>62.666237171103603</v>
      </c>
      <c r="AT14" s="10">
        <v>2.65839562605685</v>
      </c>
      <c r="AU14" s="7">
        <v>55.459156722688903</v>
      </c>
      <c r="AV14" s="10">
        <v>1.3263267993149399</v>
      </c>
      <c r="AW14" s="7">
        <v>48.973453186879397</v>
      </c>
      <c r="AX14" s="10">
        <v>2.1752921617113201</v>
      </c>
      <c r="AY14" s="7">
        <v>-13.6927839842241</v>
      </c>
      <c r="AZ14" s="10">
        <v>3.6694180524473099</v>
      </c>
      <c r="BA14" s="7">
        <v>46.8198798834717</v>
      </c>
      <c r="BB14" s="10">
        <v>1.0552220321873</v>
      </c>
      <c r="BC14" s="7">
        <v>48.985025568805</v>
      </c>
      <c r="BD14" s="10">
        <v>2.4647050974286899</v>
      </c>
      <c r="BE14" s="7">
        <v>45.262736821912398</v>
      </c>
      <c r="BF14" s="10">
        <v>1.5564181869328599</v>
      </c>
      <c r="BG14" s="7">
        <v>47.984980804481701</v>
      </c>
      <c r="BH14" s="10">
        <v>1.7864576819784701</v>
      </c>
      <c r="BI14" s="7">
        <v>-1.0000447643233601</v>
      </c>
      <c r="BJ14" s="10">
        <v>3.1962713934897602</v>
      </c>
      <c r="BK14" s="7">
        <v>68.738494478828301</v>
      </c>
      <c r="BL14" s="10">
        <v>1.07427594304666</v>
      </c>
      <c r="BM14" s="7">
        <v>68.233095359515303</v>
      </c>
      <c r="BN14" s="10">
        <v>2.3249695299711801</v>
      </c>
      <c r="BO14" s="7">
        <v>68.703376654285407</v>
      </c>
      <c r="BP14" s="10">
        <v>1.59269316524956</v>
      </c>
      <c r="BQ14" s="7">
        <v>68.892847350473303</v>
      </c>
      <c r="BR14" s="10">
        <v>1.6719509510521</v>
      </c>
      <c r="BS14" s="7">
        <v>0.65975199095797199</v>
      </c>
      <c r="BT14" s="10">
        <v>2.9185191662363699</v>
      </c>
      <c r="BU14" s="7">
        <v>84.240738500723893</v>
      </c>
      <c r="BV14" s="10">
        <v>0.79588119737746499</v>
      </c>
      <c r="BW14" s="7">
        <v>84.499607701306104</v>
      </c>
      <c r="BX14" s="10">
        <v>1.7261299298419099</v>
      </c>
      <c r="BY14" s="7">
        <v>82.935868297840202</v>
      </c>
      <c r="BZ14" s="10">
        <v>1.0151892670785501</v>
      </c>
      <c r="CA14" s="7">
        <v>86.067685804767393</v>
      </c>
      <c r="CB14" s="10">
        <v>1.31961307971839</v>
      </c>
      <c r="CC14" s="7">
        <v>1.56807810346135</v>
      </c>
      <c r="CD14" s="10">
        <v>2.0345636753433101</v>
      </c>
      <c r="CE14" s="7">
        <v>53.953960773200997</v>
      </c>
      <c r="CF14" s="10">
        <v>1.0928115168986401</v>
      </c>
      <c r="CG14" s="7">
        <v>49.5387745180536</v>
      </c>
      <c r="CH14" s="10">
        <v>3.0068787266419998</v>
      </c>
      <c r="CI14" s="7">
        <v>51.084572881708503</v>
      </c>
      <c r="CJ14" s="10">
        <v>1.31644967903282</v>
      </c>
      <c r="CK14" s="7">
        <v>60.500298484956303</v>
      </c>
      <c r="CL14" s="10">
        <v>2.0139895945380402</v>
      </c>
      <c r="CM14" s="7">
        <v>10.9615239669027</v>
      </c>
      <c r="CN14" s="10">
        <v>3.57924980510374</v>
      </c>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182"/>
    </row>
    <row r="15" spans="1:128" ht="13" customHeight="1" x14ac:dyDescent="0.2">
      <c r="A15" s="82" t="s">
        <v>423</v>
      </c>
      <c r="B15" s="110">
        <v>2</v>
      </c>
      <c r="C15" s="7">
        <v>85.594082134188696</v>
      </c>
      <c r="D15" s="10">
        <v>0.94421852073166002</v>
      </c>
      <c r="E15" s="7">
        <v>90.011221593313905</v>
      </c>
      <c r="F15" s="10">
        <v>1.8262873223262099</v>
      </c>
      <c r="G15" s="7">
        <v>86.596188604115397</v>
      </c>
      <c r="H15" s="10">
        <v>1.22989421140835</v>
      </c>
      <c r="I15" s="7">
        <v>82.424106445183995</v>
      </c>
      <c r="J15" s="10">
        <v>1.64421278494903</v>
      </c>
      <c r="K15" s="7">
        <v>-7.5871151481299099</v>
      </c>
      <c r="L15" s="10">
        <v>2.2803064176440602</v>
      </c>
      <c r="M15" s="7">
        <v>81.551348250813007</v>
      </c>
      <c r="N15" s="10">
        <v>0.94865718007725697</v>
      </c>
      <c r="O15" s="7">
        <v>80.952001884758005</v>
      </c>
      <c r="P15" s="10">
        <v>1.9559575197373</v>
      </c>
      <c r="Q15" s="7">
        <v>82.465911064892396</v>
      </c>
      <c r="R15" s="10">
        <v>1.13560662860103</v>
      </c>
      <c r="S15" s="7">
        <v>80.354780583575405</v>
      </c>
      <c r="T15" s="10">
        <v>1.48898564527322</v>
      </c>
      <c r="U15" s="7">
        <v>-0.59722130118259997</v>
      </c>
      <c r="V15" s="10">
        <v>2.2874250861859098</v>
      </c>
      <c r="W15" s="7">
        <v>58.265585832399502</v>
      </c>
      <c r="X15" s="10">
        <v>1.13913895959455</v>
      </c>
      <c r="Y15" s="7">
        <v>62.065429932440701</v>
      </c>
      <c r="Z15" s="10">
        <v>2.8118074835832698</v>
      </c>
      <c r="AA15" s="7">
        <v>57.676728163248001</v>
      </c>
      <c r="AB15" s="10">
        <v>1.5715377676433999</v>
      </c>
      <c r="AC15" s="7">
        <v>57.5682944736919</v>
      </c>
      <c r="AD15" s="10">
        <v>2.0178696073478499</v>
      </c>
      <c r="AE15" s="7">
        <v>-4.4971354587488497</v>
      </c>
      <c r="AF15" s="10">
        <v>3.39867315432544</v>
      </c>
      <c r="AG15" s="7">
        <v>50.702953596649998</v>
      </c>
      <c r="AH15" s="10">
        <v>1.1756003521502101</v>
      </c>
      <c r="AI15" s="7">
        <v>56.431902284422797</v>
      </c>
      <c r="AJ15" s="10">
        <v>3.1924381871955099</v>
      </c>
      <c r="AK15" s="7">
        <v>49.453762046088997</v>
      </c>
      <c r="AL15" s="10">
        <v>1.5977946229036399</v>
      </c>
      <c r="AM15" s="7">
        <v>50.325206970421597</v>
      </c>
      <c r="AN15" s="10">
        <v>2.2236709680345399</v>
      </c>
      <c r="AO15" s="7">
        <v>-6.1066953140012199</v>
      </c>
      <c r="AP15" s="10">
        <v>3.9617595804498502</v>
      </c>
      <c r="AQ15" s="7">
        <v>77.075932036786696</v>
      </c>
      <c r="AR15" s="10">
        <v>1.1346441200331501</v>
      </c>
      <c r="AS15" s="7">
        <v>83.0805825799074</v>
      </c>
      <c r="AT15" s="10">
        <v>2.2735801385488101</v>
      </c>
      <c r="AU15" s="7">
        <v>77.665905015496904</v>
      </c>
      <c r="AV15" s="10">
        <v>1.3297388106602901</v>
      </c>
      <c r="AW15" s="7">
        <v>73.724469844819893</v>
      </c>
      <c r="AX15" s="10">
        <v>1.9727718148561899</v>
      </c>
      <c r="AY15" s="7">
        <v>-9.3561127350875193</v>
      </c>
      <c r="AZ15" s="10">
        <v>2.4994928360047401</v>
      </c>
      <c r="BA15" s="7">
        <v>55.794831751972097</v>
      </c>
      <c r="BB15" s="10">
        <v>1.21829686216901</v>
      </c>
      <c r="BC15" s="7">
        <v>60.256419760562302</v>
      </c>
      <c r="BD15" s="10">
        <v>2.8047706360209901</v>
      </c>
      <c r="BE15" s="7">
        <v>54.399976436105497</v>
      </c>
      <c r="BF15" s="10">
        <v>1.5804060332149901</v>
      </c>
      <c r="BG15" s="7">
        <v>55.941017422159803</v>
      </c>
      <c r="BH15" s="10">
        <v>1.89858203706129</v>
      </c>
      <c r="BI15" s="7">
        <v>-4.3154023384024898</v>
      </c>
      <c r="BJ15" s="10">
        <v>2.94302436805929</v>
      </c>
      <c r="BK15" s="7">
        <v>72.395027557705603</v>
      </c>
      <c r="BL15" s="10">
        <v>1.02246855146564</v>
      </c>
      <c r="BM15" s="7">
        <v>79.474474544532995</v>
      </c>
      <c r="BN15" s="10">
        <v>2.3459820360632899</v>
      </c>
      <c r="BO15" s="7">
        <v>71.481358788910299</v>
      </c>
      <c r="BP15" s="10">
        <v>1.42216636516308</v>
      </c>
      <c r="BQ15" s="7">
        <v>70.919307339903895</v>
      </c>
      <c r="BR15" s="10">
        <v>1.8531446635462201</v>
      </c>
      <c r="BS15" s="7">
        <v>-8.5551672046291394</v>
      </c>
      <c r="BT15" s="10">
        <v>2.8943747211159998</v>
      </c>
      <c r="BU15" s="7">
        <v>81.674719253051293</v>
      </c>
      <c r="BV15" s="10">
        <v>0.90012239017149798</v>
      </c>
      <c r="BW15" s="7">
        <v>86.236262831990402</v>
      </c>
      <c r="BX15" s="10">
        <v>2.1047092542548098</v>
      </c>
      <c r="BY15" s="7">
        <v>82.320454918505206</v>
      </c>
      <c r="BZ15" s="10">
        <v>1.22322815969702</v>
      </c>
      <c r="CA15" s="7">
        <v>78.932015615060607</v>
      </c>
      <c r="CB15" s="10">
        <v>1.66536987577242</v>
      </c>
      <c r="CC15" s="7">
        <v>-7.3042472169297996</v>
      </c>
      <c r="CD15" s="10">
        <v>2.60907882519325</v>
      </c>
      <c r="CE15" s="7">
        <v>69.060101856229593</v>
      </c>
      <c r="CF15" s="10">
        <v>1.1224278128330101</v>
      </c>
      <c r="CG15" s="7">
        <v>67.477464523784704</v>
      </c>
      <c r="CH15" s="10">
        <v>2.5883457110848398</v>
      </c>
      <c r="CI15" s="7">
        <v>67.679251555312803</v>
      </c>
      <c r="CJ15" s="10">
        <v>1.43232098462115</v>
      </c>
      <c r="CK15" s="7">
        <v>71.646928411762005</v>
      </c>
      <c r="CL15" s="10">
        <v>1.79563698939435</v>
      </c>
      <c r="CM15" s="7">
        <v>4.1694638879773001</v>
      </c>
      <c r="CN15" s="10">
        <v>2.9210208505674902</v>
      </c>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182"/>
    </row>
    <row r="16" spans="1:128" ht="13" customHeight="1" x14ac:dyDescent="0.2">
      <c r="A16" s="82" t="s">
        <v>424</v>
      </c>
      <c r="B16" s="110">
        <v>2</v>
      </c>
      <c r="C16" s="7">
        <v>85.631433154083496</v>
      </c>
      <c r="D16" s="10">
        <v>0.73750556165958403</v>
      </c>
      <c r="E16" s="7">
        <v>78.303650199035303</v>
      </c>
      <c r="F16" s="10">
        <v>2.2223506388433498</v>
      </c>
      <c r="G16" s="7">
        <v>85.644620773294605</v>
      </c>
      <c r="H16" s="10">
        <v>0.87354417247619498</v>
      </c>
      <c r="I16" s="7">
        <v>93.630950206898902</v>
      </c>
      <c r="J16" s="10">
        <v>1.22502795476781</v>
      </c>
      <c r="K16" s="7">
        <v>15.327300007863499</v>
      </c>
      <c r="L16" s="10">
        <v>2.5851694648346699</v>
      </c>
      <c r="M16" s="7">
        <v>72.183062482297601</v>
      </c>
      <c r="N16" s="10">
        <v>1.08191466491388</v>
      </c>
      <c r="O16" s="7">
        <v>68.866167160813305</v>
      </c>
      <c r="P16" s="10">
        <v>2.5296164222864799</v>
      </c>
      <c r="Q16" s="7">
        <v>72.724905584028804</v>
      </c>
      <c r="R16" s="10">
        <v>1.3577858193772501</v>
      </c>
      <c r="S16" s="7">
        <v>74.850541424804106</v>
      </c>
      <c r="T16" s="10">
        <v>2.3290410625529598</v>
      </c>
      <c r="U16" s="7">
        <v>5.9843742639907997</v>
      </c>
      <c r="V16" s="10">
        <v>3.4009340680763001</v>
      </c>
      <c r="W16" s="7">
        <v>68.533161195208706</v>
      </c>
      <c r="X16" s="10">
        <v>1.1207472289037399</v>
      </c>
      <c r="Y16" s="7">
        <v>66.856649359402297</v>
      </c>
      <c r="Z16" s="10">
        <v>2.5770248914289202</v>
      </c>
      <c r="AA16" s="7">
        <v>68.446572097823605</v>
      </c>
      <c r="AB16" s="10">
        <v>1.3010060847099101</v>
      </c>
      <c r="AC16" s="7">
        <v>70.830213678367002</v>
      </c>
      <c r="AD16" s="10">
        <v>2.75798871340707</v>
      </c>
      <c r="AE16" s="7">
        <v>3.9735643189646899</v>
      </c>
      <c r="AF16" s="10">
        <v>4.0266927830392198</v>
      </c>
      <c r="AG16" s="7">
        <v>55.788945745511597</v>
      </c>
      <c r="AH16" s="10">
        <v>1.12374991371609</v>
      </c>
      <c r="AI16" s="7">
        <v>57.115188344968999</v>
      </c>
      <c r="AJ16" s="10">
        <v>2.63735105760095</v>
      </c>
      <c r="AK16" s="7">
        <v>54.679795510027802</v>
      </c>
      <c r="AL16" s="10">
        <v>1.3237733476826701</v>
      </c>
      <c r="AM16" s="7">
        <v>59.291394466535699</v>
      </c>
      <c r="AN16" s="10">
        <v>2.6409764085591099</v>
      </c>
      <c r="AO16" s="7">
        <v>2.1762061215667399</v>
      </c>
      <c r="AP16" s="10">
        <v>3.7508677366951502</v>
      </c>
      <c r="AQ16" s="7">
        <v>83.215049348420806</v>
      </c>
      <c r="AR16" s="10">
        <v>0.75248727690233996</v>
      </c>
      <c r="AS16" s="7">
        <v>78.813755903385299</v>
      </c>
      <c r="AT16" s="10">
        <v>2.01583189381709</v>
      </c>
      <c r="AU16" s="7">
        <v>83.128567952500404</v>
      </c>
      <c r="AV16" s="10">
        <v>0.95674813421376703</v>
      </c>
      <c r="AW16" s="7">
        <v>87.834173868179107</v>
      </c>
      <c r="AX16" s="10">
        <v>1.7779010577668499</v>
      </c>
      <c r="AY16" s="7">
        <v>9.0204179647937792</v>
      </c>
      <c r="AZ16" s="10">
        <v>2.6745339729416302</v>
      </c>
      <c r="BA16" s="7">
        <v>62.245574472300802</v>
      </c>
      <c r="BB16" s="10">
        <v>1.1468640208599901</v>
      </c>
      <c r="BC16" s="7">
        <v>61.182996466457503</v>
      </c>
      <c r="BD16" s="10">
        <v>2.5641290195902799</v>
      </c>
      <c r="BE16" s="7">
        <v>63.697696517891899</v>
      </c>
      <c r="BF16" s="10">
        <v>1.2932313852045301</v>
      </c>
      <c r="BG16" s="7">
        <v>59.588527929506597</v>
      </c>
      <c r="BH16" s="10">
        <v>2.8302775827538</v>
      </c>
      <c r="BI16" s="7">
        <v>-1.5944685369509799</v>
      </c>
      <c r="BJ16" s="10">
        <v>3.8423722646034002</v>
      </c>
      <c r="BK16" s="7">
        <v>75.231228457958295</v>
      </c>
      <c r="BL16" s="10">
        <v>0.92668504556398901</v>
      </c>
      <c r="BM16" s="7">
        <v>73.180837339780993</v>
      </c>
      <c r="BN16" s="10">
        <v>2.4811008309541398</v>
      </c>
      <c r="BO16" s="7">
        <v>74.725877328823401</v>
      </c>
      <c r="BP16" s="10">
        <v>1.2093320087047099</v>
      </c>
      <c r="BQ16" s="7">
        <v>79.7449650433405</v>
      </c>
      <c r="BR16" s="10">
        <v>2.3756320155785802</v>
      </c>
      <c r="BS16" s="7">
        <v>6.5641277035594898</v>
      </c>
      <c r="BT16" s="10">
        <v>3.5262852710072501</v>
      </c>
      <c r="BU16" s="7">
        <v>64.954482810617293</v>
      </c>
      <c r="BV16" s="10">
        <v>1.0693180138366301</v>
      </c>
      <c r="BW16" s="7">
        <v>62.549041269983697</v>
      </c>
      <c r="BX16" s="10">
        <v>2.7733195906941699</v>
      </c>
      <c r="BY16" s="7">
        <v>65.702957123495395</v>
      </c>
      <c r="BZ16" s="10">
        <v>1.4315504767965801</v>
      </c>
      <c r="CA16" s="7">
        <v>64.368535395498895</v>
      </c>
      <c r="CB16" s="10">
        <v>2.6253473792683999</v>
      </c>
      <c r="CC16" s="7">
        <v>1.81949412551515</v>
      </c>
      <c r="CD16" s="10">
        <v>3.91317489279673</v>
      </c>
      <c r="CE16" s="7">
        <v>58.596465125273397</v>
      </c>
      <c r="CF16" s="10">
        <v>1.1818897415585199</v>
      </c>
      <c r="CG16" s="7">
        <v>59.180506331660801</v>
      </c>
      <c r="CH16" s="10">
        <v>2.7192674555851699</v>
      </c>
      <c r="CI16" s="7">
        <v>58.210794272624497</v>
      </c>
      <c r="CJ16" s="10">
        <v>1.4710959189644</v>
      </c>
      <c r="CK16" s="7">
        <v>59.110512350369099</v>
      </c>
      <c r="CL16" s="10">
        <v>2.82557613445102</v>
      </c>
      <c r="CM16" s="7">
        <v>-6.9993981291602794E-2</v>
      </c>
      <c r="CN16" s="10">
        <v>3.9362955530022301</v>
      </c>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182"/>
    </row>
    <row r="17" spans="1:128" ht="13" customHeight="1" x14ac:dyDescent="0.2">
      <c r="A17" s="82" t="s">
        <v>352</v>
      </c>
      <c r="B17" s="110">
        <v>2</v>
      </c>
      <c r="C17" s="7">
        <v>88.181105420810795</v>
      </c>
      <c r="D17" s="10">
        <v>0.57268777303789198</v>
      </c>
      <c r="E17" s="7">
        <v>83.886394700168594</v>
      </c>
      <c r="F17" s="10">
        <v>1.5679792381834301</v>
      </c>
      <c r="G17" s="7">
        <v>89.085100630967801</v>
      </c>
      <c r="H17" s="10">
        <v>0.72427705650604202</v>
      </c>
      <c r="I17" s="7">
        <v>89.335443447553004</v>
      </c>
      <c r="J17" s="10">
        <v>1.21727069694614</v>
      </c>
      <c r="K17" s="7">
        <v>5.4490487473843503</v>
      </c>
      <c r="L17" s="10">
        <v>2.07350354656166</v>
      </c>
      <c r="M17" s="7">
        <v>56.3504716464941</v>
      </c>
      <c r="N17" s="10">
        <v>1.13024343200147</v>
      </c>
      <c r="O17" s="7">
        <v>61.069912483529997</v>
      </c>
      <c r="P17" s="10">
        <v>2.6849917169262998</v>
      </c>
      <c r="Q17" s="7">
        <v>55.941571535161899</v>
      </c>
      <c r="R17" s="10">
        <v>1.56871176671514</v>
      </c>
      <c r="S17" s="7">
        <v>53.403684756034401</v>
      </c>
      <c r="T17" s="10">
        <v>1.9441408458723399</v>
      </c>
      <c r="U17" s="7">
        <v>-7.6662277274956203</v>
      </c>
      <c r="V17" s="10">
        <v>3.3344087620580298</v>
      </c>
      <c r="W17" s="7">
        <v>54.514189165258898</v>
      </c>
      <c r="X17" s="10">
        <v>1.00083668674314</v>
      </c>
      <c r="Y17" s="7">
        <v>47.460665648703099</v>
      </c>
      <c r="Z17" s="10">
        <v>2.6874105563570998</v>
      </c>
      <c r="AA17" s="7">
        <v>58.986648402974801</v>
      </c>
      <c r="AB17" s="10">
        <v>1.2629117258979401</v>
      </c>
      <c r="AC17" s="7">
        <v>48.154430200257501</v>
      </c>
      <c r="AD17" s="10">
        <v>2.0702124016585799</v>
      </c>
      <c r="AE17" s="7">
        <v>0.69376455155438799</v>
      </c>
      <c r="AF17" s="10">
        <v>3.4874842651272</v>
      </c>
      <c r="AG17" s="7">
        <v>40.866027931046702</v>
      </c>
      <c r="AH17" s="10">
        <v>0.98627987488449897</v>
      </c>
      <c r="AI17" s="7">
        <v>39.056531243964997</v>
      </c>
      <c r="AJ17" s="10">
        <v>2.3806751480447002</v>
      </c>
      <c r="AK17" s="7">
        <v>41.557043012995102</v>
      </c>
      <c r="AL17" s="10">
        <v>1.36609175735941</v>
      </c>
      <c r="AM17" s="7">
        <v>40.193842558104897</v>
      </c>
      <c r="AN17" s="10">
        <v>1.8820577440545001</v>
      </c>
      <c r="AO17" s="7">
        <v>1.13731131413994</v>
      </c>
      <c r="AP17" s="10">
        <v>3.0365610839864798</v>
      </c>
      <c r="AQ17" s="7">
        <v>56.221911811187098</v>
      </c>
      <c r="AR17" s="10">
        <v>1.03083483586958</v>
      </c>
      <c r="AS17" s="7">
        <v>59.259805858531202</v>
      </c>
      <c r="AT17" s="10">
        <v>2.2845774327247401</v>
      </c>
      <c r="AU17" s="7">
        <v>57.308470133864297</v>
      </c>
      <c r="AV17" s="10">
        <v>1.20172901561085</v>
      </c>
      <c r="AW17" s="7">
        <v>50.477967595476301</v>
      </c>
      <c r="AX17" s="10">
        <v>2.17659592034728</v>
      </c>
      <c r="AY17" s="7">
        <v>-8.7818382630549099</v>
      </c>
      <c r="AZ17" s="10">
        <v>3.12138973421101</v>
      </c>
      <c r="BA17" s="7">
        <v>39.284753009403303</v>
      </c>
      <c r="BB17" s="10">
        <v>0.94558472927186599</v>
      </c>
      <c r="BC17" s="7">
        <v>37.249458172014101</v>
      </c>
      <c r="BD17" s="10">
        <v>2.2430947880520899</v>
      </c>
      <c r="BE17" s="7">
        <v>38.5258093145275</v>
      </c>
      <c r="BF17" s="10">
        <v>1.2260748020468</v>
      </c>
      <c r="BG17" s="7">
        <v>43.0429496482991</v>
      </c>
      <c r="BH17" s="10">
        <v>1.8913632017009501</v>
      </c>
      <c r="BI17" s="7">
        <v>5.7934914762849203</v>
      </c>
      <c r="BJ17" s="10">
        <v>3.0667459078588899</v>
      </c>
      <c r="BK17" s="7">
        <v>64.401485045008599</v>
      </c>
      <c r="BL17" s="10">
        <v>0.74773312097565403</v>
      </c>
      <c r="BM17" s="7">
        <v>61.825396717370403</v>
      </c>
      <c r="BN17" s="10">
        <v>2.0360789768050802</v>
      </c>
      <c r="BO17" s="7">
        <v>64.2400333735158</v>
      </c>
      <c r="BP17" s="10">
        <v>0.96181818055810397</v>
      </c>
      <c r="BQ17" s="7">
        <v>66.984583719884995</v>
      </c>
      <c r="BR17" s="10">
        <v>1.77020039701499</v>
      </c>
      <c r="BS17" s="7">
        <v>5.15918700251461</v>
      </c>
      <c r="BT17" s="10">
        <v>2.8099494709252002</v>
      </c>
      <c r="BU17" s="7">
        <v>77.083011467415005</v>
      </c>
      <c r="BV17" s="10">
        <v>0.88830048172797904</v>
      </c>
      <c r="BW17" s="7">
        <v>74.428850567226206</v>
      </c>
      <c r="BX17" s="10">
        <v>2.1575041318692398</v>
      </c>
      <c r="BY17" s="7">
        <v>77.032332462830595</v>
      </c>
      <c r="BZ17" s="10">
        <v>1.04513048187449</v>
      </c>
      <c r="CA17" s="7">
        <v>79.308075720414905</v>
      </c>
      <c r="CB17" s="10">
        <v>1.6435002649929</v>
      </c>
      <c r="CC17" s="7">
        <v>4.8792251531886999</v>
      </c>
      <c r="CD17" s="10">
        <v>2.7118644222309198</v>
      </c>
      <c r="CE17" s="7">
        <v>46.3501650344773</v>
      </c>
      <c r="CF17" s="10">
        <v>0.896027329058939</v>
      </c>
      <c r="CG17" s="7">
        <v>40.000713258111197</v>
      </c>
      <c r="CH17" s="10">
        <v>2.1166650930669602</v>
      </c>
      <c r="CI17" s="7">
        <v>47.1356044292937</v>
      </c>
      <c r="CJ17" s="10">
        <v>1.1508128932488499</v>
      </c>
      <c r="CK17" s="7">
        <v>49.352081091483498</v>
      </c>
      <c r="CL17" s="10">
        <v>2.1746710734052099</v>
      </c>
      <c r="CM17" s="7">
        <v>9.3513678333723096</v>
      </c>
      <c r="CN17" s="10">
        <v>3.1265657446602999</v>
      </c>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182"/>
    </row>
    <row r="18" spans="1:128" ht="13" customHeight="1" x14ac:dyDescent="0.2">
      <c r="A18" s="111" t="s">
        <v>353</v>
      </c>
      <c r="B18" s="110">
        <v>2</v>
      </c>
      <c r="C18" s="7">
        <v>91.9493126906019</v>
      </c>
      <c r="D18" s="10">
        <v>0.69555331920929997</v>
      </c>
      <c r="E18" s="7">
        <v>86.728765305942801</v>
      </c>
      <c r="F18" s="10">
        <v>2.0768769826973799</v>
      </c>
      <c r="G18" s="7">
        <v>92.434453290629506</v>
      </c>
      <c r="H18" s="10">
        <v>0.87932589639401304</v>
      </c>
      <c r="I18" s="7">
        <v>95.1874370426289</v>
      </c>
      <c r="J18" s="10">
        <v>1.6602928888386499</v>
      </c>
      <c r="K18" s="7">
        <v>8.4586717366860693</v>
      </c>
      <c r="L18" s="10">
        <v>2.7987745508775399</v>
      </c>
      <c r="M18" s="7">
        <v>53.596258661897302</v>
      </c>
      <c r="N18" s="10">
        <v>1.52332357314147</v>
      </c>
      <c r="O18" s="7">
        <v>55.273045515573401</v>
      </c>
      <c r="P18" s="10">
        <v>3.89460725804526</v>
      </c>
      <c r="Q18" s="7">
        <v>52.936832831353598</v>
      </c>
      <c r="R18" s="10">
        <v>2.0832075132007599</v>
      </c>
      <c r="S18" s="7">
        <v>53.622475866278897</v>
      </c>
      <c r="T18" s="10">
        <v>2.8790814148219899</v>
      </c>
      <c r="U18" s="7">
        <v>-1.6505696492944999</v>
      </c>
      <c r="V18" s="10">
        <v>4.8465561477768002</v>
      </c>
      <c r="W18" s="7">
        <v>57.596616445202201</v>
      </c>
      <c r="X18" s="10">
        <v>1.2548626107093499</v>
      </c>
      <c r="Y18" s="7">
        <v>48.194794268147298</v>
      </c>
      <c r="Z18" s="10">
        <v>3.7708290659347599</v>
      </c>
      <c r="AA18" s="7">
        <v>62.024901298735699</v>
      </c>
      <c r="AB18" s="10">
        <v>1.6590947693062199</v>
      </c>
      <c r="AC18" s="7">
        <v>53.518656226587403</v>
      </c>
      <c r="AD18" s="10">
        <v>2.7604026081762298</v>
      </c>
      <c r="AE18" s="7">
        <v>5.3238619584400899</v>
      </c>
      <c r="AF18" s="10">
        <v>5.1322975356311202</v>
      </c>
      <c r="AG18" s="7">
        <v>43.530996920374101</v>
      </c>
      <c r="AH18" s="10">
        <v>1.4107015701646599</v>
      </c>
      <c r="AI18" s="7">
        <v>41.670133544406802</v>
      </c>
      <c r="AJ18" s="10">
        <v>3.2097793028488599</v>
      </c>
      <c r="AK18" s="7">
        <v>43.852291456316998</v>
      </c>
      <c r="AL18" s="10">
        <v>1.90318425694323</v>
      </c>
      <c r="AM18" s="7">
        <v>43.751729898801699</v>
      </c>
      <c r="AN18" s="10">
        <v>2.6261323320140799</v>
      </c>
      <c r="AO18" s="7">
        <v>2.0815963543948501</v>
      </c>
      <c r="AP18" s="10">
        <v>4.0144596387881704</v>
      </c>
      <c r="AQ18" s="7">
        <v>62.625964660734802</v>
      </c>
      <c r="AR18" s="10">
        <v>1.44312856930643</v>
      </c>
      <c r="AS18" s="7">
        <v>63.893713849948803</v>
      </c>
      <c r="AT18" s="10">
        <v>3.31477849513265</v>
      </c>
      <c r="AU18" s="7">
        <v>63.419304571323799</v>
      </c>
      <c r="AV18" s="10">
        <v>1.74788548322798</v>
      </c>
      <c r="AW18" s="7">
        <v>59.123472228663097</v>
      </c>
      <c r="AX18" s="10">
        <v>3.2876173129723201</v>
      </c>
      <c r="AY18" s="7">
        <v>-4.7702416212857397</v>
      </c>
      <c r="AZ18" s="10">
        <v>4.8126945844920499</v>
      </c>
      <c r="BA18" s="7">
        <v>36.572841385069999</v>
      </c>
      <c r="BB18" s="10">
        <v>1.2402913014758301</v>
      </c>
      <c r="BC18" s="7">
        <v>34.742632529022202</v>
      </c>
      <c r="BD18" s="10">
        <v>3.4732742089276298</v>
      </c>
      <c r="BE18" s="7">
        <v>34.846450750757398</v>
      </c>
      <c r="BF18" s="10">
        <v>1.6560723134859601</v>
      </c>
      <c r="BG18" s="7">
        <v>43.049938817546298</v>
      </c>
      <c r="BH18" s="10">
        <v>2.602398144935</v>
      </c>
      <c r="BI18" s="7">
        <v>8.3073062885241207</v>
      </c>
      <c r="BJ18" s="10">
        <v>4.4788558518738499</v>
      </c>
      <c r="BK18" s="7">
        <v>74.720817207861302</v>
      </c>
      <c r="BL18" s="10">
        <v>1.03633154181656</v>
      </c>
      <c r="BM18" s="7">
        <v>72.062797929442993</v>
      </c>
      <c r="BN18" s="10">
        <v>2.9432775734955801</v>
      </c>
      <c r="BO18" s="7">
        <v>73.756645502807103</v>
      </c>
      <c r="BP18" s="10">
        <v>1.3106359511324599</v>
      </c>
      <c r="BQ18" s="7">
        <v>79.988418994463899</v>
      </c>
      <c r="BR18" s="10">
        <v>2.7131251331786701</v>
      </c>
      <c r="BS18" s="7">
        <v>7.9256210650208496</v>
      </c>
      <c r="BT18" s="10">
        <v>4.3670247152347104</v>
      </c>
      <c r="BU18" s="7">
        <v>87.270825097933994</v>
      </c>
      <c r="BV18" s="10">
        <v>0.99461360168534596</v>
      </c>
      <c r="BW18" s="7">
        <v>84.869525905207695</v>
      </c>
      <c r="BX18" s="10">
        <v>2.20415232281769</v>
      </c>
      <c r="BY18" s="7">
        <v>87.185719504918495</v>
      </c>
      <c r="BZ18" s="10">
        <v>1.2747436046077401</v>
      </c>
      <c r="CA18" s="7">
        <v>89.659198891535794</v>
      </c>
      <c r="CB18" s="10">
        <v>1.9795744613633699</v>
      </c>
      <c r="CC18" s="7">
        <v>4.7896729863280596</v>
      </c>
      <c r="CD18" s="10">
        <v>3.2208521794794001</v>
      </c>
      <c r="CE18" s="7">
        <v>49.466690322517799</v>
      </c>
      <c r="CF18" s="10">
        <v>1.17400123771522</v>
      </c>
      <c r="CG18" s="7">
        <v>40.080605129503198</v>
      </c>
      <c r="CH18" s="10">
        <v>2.7539495721128602</v>
      </c>
      <c r="CI18" s="7">
        <v>50.000221852836198</v>
      </c>
      <c r="CJ18" s="10">
        <v>1.6145629248176601</v>
      </c>
      <c r="CK18" s="7">
        <v>55.893904578007501</v>
      </c>
      <c r="CL18" s="10">
        <v>3.09579650204412</v>
      </c>
      <c r="CM18" s="7">
        <v>15.813299448504299</v>
      </c>
      <c r="CN18" s="10">
        <v>4.3013669847010698</v>
      </c>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182"/>
    </row>
    <row r="19" spans="1:128" ht="13" customHeight="1" x14ac:dyDescent="0.2">
      <c r="A19" s="111" t="s">
        <v>354</v>
      </c>
      <c r="B19" s="110">
        <v>2</v>
      </c>
      <c r="C19" s="7">
        <v>82.133344396987098</v>
      </c>
      <c r="D19" s="10">
        <v>1.02589797534106</v>
      </c>
      <c r="E19" s="7">
        <v>78.963101302424207</v>
      </c>
      <c r="F19" s="10">
        <v>2.3558892393821802</v>
      </c>
      <c r="G19" s="7">
        <v>83.762399192353101</v>
      </c>
      <c r="H19" s="10">
        <v>1.2312510760489801</v>
      </c>
      <c r="I19" s="7">
        <v>80.310352784845094</v>
      </c>
      <c r="J19" s="10">
        <v>2.2973195670703301</v>
      </c>
      <c r="K19" s="7">
        <v>1.3472514824208699</v>
      </c>
      <c r="L19" s="10">
        <v>3.2150612789859201</v>
      </c>
      <c r="M19" s="7">
        <v>60.781000359221999</v>
      </c>
      <c r="N19" s="10">
        <v>1.6372940103368001</v>
      </c>
      <c r="O19" s="7">
        <v>71.110713219706597</v>
      </c>
      <c r="P19" s="10">
        <v>3.3084951609829298</v>
      </c>
      <c r="Q19" s="7">
        <v>60.729923694942897</v>
      </c>
      <c r="R19" s="10">
        <v>1.8835689023881399</v>
      </c>
      <c r="S19" s="7">
        <v>53.065319228875701</v>
      </c>
      <c r="T19" s="10">
        <v>2.7669518542337599</v>
      </c>
      <c r="U19" s="7">
        <v>-18.045393990830899</v>
      </c>
      <c r="V19" s="10">
        <v>4.1990066191361297</v>
      </c>
      <c r="W19" s="7">
        <v>49.565324976866897</v>
      </c>
      <c r="X19" s="10">
        <v>1.45505885344528</v>
      </c>
      <c r="Y19" s="7">
        <v>46.189075456395798</v>
      </c>
      <c r="Z19" s="10">
        <v>2.9276900459454001</v>
      </c>
      <c r="AA19" s="7">
        <v>54.141806780812303</v>
      </c>
      <c r="AB19" s="10">
        <v>1.7568302148297701</v>
      </c>
      <c r="AC19" s="7">
        <v>39.9460239184748</v>
      </c>
      <c r="AD19" s="10">
        <v>2.65747466080321</v>
      </c>
      <c r="AE19" s="7">
        <v>-6.2430515379210298</v>
      </c>
      <c r="AF19" s="10">
        <v>3.5226584779503098</v>
      </c>
      <c r="AG19" s="7">
        <v>36.599818670311699</v>
      </c>
      <c r="AH19" s="10">
        <v>1.3073539251586701</v>
      </c>
      <c r="AI19" s="7">
        <v>34.529489300892898</v>
      </c>
      <c r="AJ19" s="10">
        <v>3.0608201642220099</v>
      </c>
      <c r="AK19" s="7">
        <v>37.920526326847998</v>
      </c>
      <c r="AL19" s="10">
        <v>1.7682343077863301</v>
      </c>
      <c r="AM19" s="7">
        <v>34.725492728290099</v>
      </c>
      <c r="AN19" s="10">
        <v>2.55859133729221</v>
      </c>
      <c r="AO19" s="7">
        <v>0.196003427397173</v>
      </c>
      <c r="AP19" s="10">
        <v>4.3148212866048299</v>
      </c>
      <c r="AQ19" s="7">
        <v>45.971922112229798</v>
      </c>
      <c r="AR19" s="10">
        <v>1.3956013419375399</v>
      </c>
      <c r="AS19" s="7">
        <v>51.233375887169998</v>
      </c>
      <c r="AT19" s="10">
        <v>3.2585976849839899</v>
      </c>
      <c r="AU19" s="7">
        <v>47.614214297444498</v>
      </c>
      <c r="AV19" s="10">
        <v>1.8111606893626999</v>
      </c>
      <c r="AW19" s="7">
        <v>37.253389615941899</v>
      </c>
      <c r="AX19" s="10">
        <v>2.20300276230819</v>
      </c>
      <c r="AY19" s="7">
        <v>-13.9799862712281</v>
      </c>
      <c r="AZ19" s="10">
        <v>4.0916635850617098</v>
      </c>
      <c r="BA19" s="7">
        <v>43.612843044507002</v>
      </c>
      <c r="BB19" s="10">
        <v>1.3878352466487001</v>
      </c>
      <c r="BC19" s="7">
        <v>41.572833231701303</v>
      </c>
      <c r="BD19" s="10">
        <v>2.8388529552925199</v>
      </c>
      <c r="BE19" s="7">
        <v>44.340544551374897</v>
      </c>
      <c r="BF19" s="10">
        <v>1.68142331673037</v>
      </c>
      <c r="BG19" s="7">
        <v>43.032244103221601</v>
      </c>
      <c r="BH19" s="10">
        <v>2.77184462893893</v>
      </c>
      <c r="BI19" s="7">
        <v>1.4594108715202401</v>
      </c>
      <c r="BJ19" s="10">
        <v>3.6539327469849798</v>
      </c>
      <c r="BK19" s="7">
        <v>47.805727595319503</v>
      </c>
      <c r="BL19" s="10">
        <v>1.0658908785604899</v>
      </c>
      <c r="BM19" s="7">
        <v>44.093110260752503</v>
      </c>
      <c r="BN19" s="10">
        <v>3.2871384668323902</v>
      </c>
      <c r="BO19" s="7">
        <v>49.090189565100097</v>
      </c>
      <c r="BP19" s="10">
        <v>1.3335469220681599</v>
      </c>
      <c r="BQ19" s="7">
        <v>46.8480667491867</v>
      </c>
      <c r="BR19" s="10">
        <v>2.7148930365895501</v>
      </c>
      <c r="BS19" s="7">
        <v>2.7549564884342201</v>
      </c>
      <c r="BT19" s="10">
        <v>3.90992463924893</v>
      </c>
      <c r="BU19" s="7">
        <v>60.819501993959399</v>
      </c>
      <c r="BV19" s="10">
        <v>1.2621340559163701</v>
      </c>
      <c r="BW19" s="7">
        <v>56.303290559027403</v>
      </c>
      <c r="BX19" s="10">
        <v>3.2587701620783598</v>
      </c>
      <c r="BY19" s="7">
        <v>61.033606177285399</v>
      </c>
      <c r="BZ19" s="10">
        <v>1.4509991647788301</v>
      </c>
      <c r="CA19" s="7">
        <v>63.403252936962303</v>
      </c>
      <c r="CB19" s="10">
        <v>2.8258554415182999</v>
      </c>
      <c r="CC19" s="7">
        <v>7.0999623779349399</v>
      </c>
      <c r="CD19" s="10">
        <v>4.3607944361256701</v>
      </c>
      <c r="CE19" s="7">
        <v>41.356418110564903</v>
      </c>
      <c r="CF19" s="10">
        <v>1.36545117544983</v>
      </c>
      <c r="CG19" s="7">
        <v>39.8628454159238</v>
      </c>
      <c r="CH19" s="10">
        <v>2.9593575335339901</v>
      </c>
      <c r="CI19" s="7">
        <v>42.550648720380401</v>
      </c>
      <c r="CJ19" s="10">
        <v>1.7999069022971399</v>
      </c>
      <c r="CK19" s="7">
        <v>39.459210091873999</v>
      </c>
      <c r="CL19" s="10">
        <v>2.7019707085167499</v>
      </c>
      <c r="CM19" s="7">
        <v>-0.40363532404977998</v>
      </c>
      <c r="CN19" s="10">
        <v>4.2610621468507599</v>
      </c>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182"/>
    </row>
    <row r="20" spans="1:128" ht="13" customHeight="1" x14ac:dyDescent="0.2">
      <c r="A20" s="82" t="s">
        <v>355</v>
      </c>
      <c r="B20" s="110">
        <v>2</v>
      </c>
      <c r="C20" s="7">
        <v>87.804945938460904</v>
      </c>
      <c r="D20" s="10">
        <v>1.0525601582256801</v>
      </c>
      <c r="E20" s="7">
        <v>84.8587909935314</v>
      </c>
      <c r="F20" s="10">
        <v>2.7029125328142301</v>
      </c>
      <c r="G20" s="7">
        <v>86.529138355125099</v>
      </c>
      <c r="H20" s="10">
        <v>1.3362561003265001</v>
      </c>
      <c r="I20" s="7">
        <v>93.093685384383406</v>
      </c>
      <c r="J20" s="10">
        <v>1.45627318054391</v>
      </c>
      <c r="K20" s="7">
        <v>8.23489439085205</v>
      </c>
      <c r="L20" s="10">
        <v>2.7653357827833802</v>
      </c>
      <c r="M20" s="7">
        <v>66.152383692159503</v>
      </c>
      <c r="N20" s="10">
        <v>1.1830599830656601</v>
      </c>
      <c r="O20" s="7">
        <v>63.521644340075099</v>
      </c>
      <c r="P20" s="10">
        <v>3.2993843417439601</v>
      </c>
      <c r="Q20" s="7">
        <v>63.753948850847998</v>
      </c>
      <c r="R20" s="10">
        <v>1.59571020198172</v>
      </c>
      <c r="S20" s="7">
        <v>74.424820159108606</v>
      </c>
      <c r="T20" s="10">
        <v>2.4616547033227398</v>
      </c>
      <c r="U20" s="7">
        <v>10.903175819033599</v>
      </c>
      <c r="V20" s="10">
        <v>4.1159196875089901</v>
      </c>
      <c r="W20" s="7">
        <v>69.460947685725301</v>
      </c>
      <c r="X20" s="10">
        <v>1.3328290058010801</v>
      </c>
      <c r="Y20" s="7">
        <v>69.567466693795893</v>
      </c>
      <c r="Z20" s="10">
        <v>2.85839747833655</v>
      </c>
      <c r="AA20" s="7">
        <v>67.129028734021801</v>
      </c>
      <c r="AB20" s="10">
        <v>1.75004214646139</v>
      </c>
      <c r="AC20" s="7">
        <v>76.502416267988494</v>
      </c>
      <c r="AD20" s="10">
        <v>2.3014189864380601</v>
      </c>
      <c r="AE20" s="7">
        <v>6.9349495741926397</v>
      </c>
      <c r="AF20" s="10">
        <v>3.6304976784234801</v>
      </c>
      <c r="AG20" s="7">
        <v>50.815646517806599</v>
      </c>
      <c r="AH20" s="10">
        <v>1.39760933652162</v>
      </c>
      <c r="AI20" s="7">
        <v>48.953238726515202</v>
      </c>
      <c r="AJ20" s="10">
        <v>3.2878707862021401</v>
      </c>
      <c r="AK20" s="7">
        <v>50.559141838012501</v>
      </c>
      <c r="AL20" s="10">
        <v>1.6984005103586099</v>
      </c>
      <c r="AM20" s="7">
        <v>53.301943306380402</v>
      </c>
      <c r="AN20" s="10">
        <v>2.7932712028676199</v>
      </c>
      <c r="AO20" s="7">
        <v>4.3487045798652604</v>
      </c>
      <c r="AP20" s="10">
        <v>4.0300589839225598</v>
      </c>
      <c r="AQ20" s="7">
        <v>81.553385318273698</v>
      </c>
      <c r="AR20" s="10">
        <v>1.0684426766361099</v>
      </c>
      <c r="AS20" s="7">
        <v>81.775327246767105</v>
      </c>
      <c r="AT20" s="10">
        <v>3.0729373193583398</v>
      </c>
      <c r="AU20" s="7">
        <v>80.667509961207401</v>
      </c>
      <c r="AV20" s="10">
        <v>1.3559719573495601</v>
      </c>
      <c r="AW20" s="7">
        <v>83.756510277394</v>
      </c>
      <c r="AX20" s="10">
        <v>1.9857280101516901</v>
      </c>
      <c r="AY20" s="7">
        <v>1.98118303062691</v>
      </c>
      <c r="AZ20" s="10">
        <v>3.63100648337802</v>
      </c>
      <c r="BA20" s="7">
        <v>82.432460688198304</v>
      </c>
      <c r="BB20" s="10">
        <v>1.0617276880336499</v>
      </c>
      <c r="BC20" s="7">
        <v>78.169624013235506</v>
      </c>
      <c r="BD20" s="10">
        <v>2.9052712368543401</v>
      </c>
      <c r="BE20" s="7">
        <v>82.030149861236794</v>
      </c>
      <c r="BF20" s="10">
        <v>1.35420082125119</v>
      </c>
      <c r="BG20" s="7">
        <v>86.575212831082197</v>
      </c>
      <c r="BH20" s="10">
        <v>2.0463519430432799</v>
      </c>
      <c r="BI20" s="7">
        <v>8.4055888178466898</v>
      </c>
      <c r="BJ20" s="10">
        <v>3.5776499860283799</v>
      </c>
      <c r="BK20" s="7">
        <v>88.331309548962096</v>
      </c>
      <c r="BL20" s="10">
        <v>0.98224578885926805</v>
      </c>
      <c r="BM20" s="7">
        <v>84.752760858082794</v>
      </c>
      <c r="BN20" s="10">
        <v>2.8677161832131901</v>
      </c>
      <c r="BO20" s="7">
        <v>88.254890785247198</v>
      </c>
      <c r="BP20" s="10">
        <v>1.19798387431891</v>
      </c>
      <c r="BQ20" s="7">
        <v>90.726394834204498</v>
      </c>
      <c r="BR20" s="10">
        <v>1.68312517667877</v>
      </c>
      <c r="BS20" s="7">
        <v>5.9736339761216497</v>
      </c>
      <c r="BT20" s="10">
        <v>2.8689387894338898</v>
      </c>
      <c r="BU20" s="7">
        <v>79.725227615253104</v>
      </c>
      <c r="BV20" s="10">
        <v>1.04628386267356</v>
      </c>
      <c r="BW20" s="7">
        <v>74.851331092718993</v>
      </c>
      <c r="BX20" s="10">
        <v>2.4160756685176099</v>
      </c>
      <c r="BY20" s="7">
        <v>79.034717310316594</v>
      </c>
      <c r="BZ20" s="10">
        <v>1.48443654434505</v>
      </c>
      <c r="CA20" s="7">
        <v>85.207077610971993</v>
      </c>
      <c r="CB20" s="10">
        <v>2.01394480936594</v>
      </c>
      <c r="CC20" s="7">
        <v>10.355746518253</v>
      </c>
      <c r="CD20" s="10">
        <v>2.9649552635954302</v>
      </c>
      <c r="CE20" s="7">
        <v>76.147765143292006</v>
      </c>
      <c r="CF20" s="10">
        <v>1.2708492694151801</v>
      </c>
      <c r="CG20" s="7">
        <v>70.346714797844697</v>
      </c>
      <c r="CH20" s="10">
        <v>2.9762892164192798</v>
      </c>
      <c r="CI20" s="7">
        <v>75.635176160285894</v>
      </c>
      <c r="CJ20" s="10">
        <v>1.7020015510576401</v>
      </c>
      <c r="CK20" s="7">
        <v>81.607251332339203</v>
      </c>
      <c r="CL20" s="10">
        <v>2.2598748036830898</v>
      </c>
      <c r="CM20" s="7">
        <v>11.2605365344945</v>
      </c>
      <c r="CN20" s="10">
        <v>3.5989314302342499</v>
      </c>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182"/>
    </row>
    <row r="21" spans="1:128" ht="13" customHeight="1" x14ac:dyDescent="0.2">
      <c r="A21" s="82" t="s">
        <v>356</v>
      </c>
      <c r="B21" s="110">
        <v>2</v>
      </c>
      <c r="C21" s="7">
        <v>62.284507004883601</v>
      </c>
      <c r="D21" s="10">
        <v>1.2752478388197499</v>
      </c>
      <c r="E21" s="7">
        <v>59.8254105415973</v>
      </c>
      <c r="F21" s="10">
        <v>4.84446536451859</v>
      </c>
      <c r="G21" s="7">
        <v>61.149040310507203</v>
      </c>
      <c r="H21" s="10">
        <v>1.8248641161507799</v>
      </c>
      <c r="I21" s="7">
        <v>63.8582720579629</v>
      </c>
      <c r="J21" s="10">
        <v>1.7214474776454001</v>
      </c>
      <c r="K21" s="7">
        <v>4.0328615163656298</v>
      </c>
      <c r="L21" s="10">
        <v>5.4584803297746998</v>
      </c>
      <c r="M21" s="7">
        <v>30.936826471086398</v>
      </c>
      <c r="N21" s="10">
        <v>1.3125031199113999</v>
      </c>
      <c r="O21" s="7">
        <v>33.447707241738499</v>
      </c>
      <c r="P21" s="10">
        <v>4.2324207387469102</v>
      </c>
      <c r="Q21" s="7">
        <v>33.080347338935603</v>
      </c>
      <c r="R21" s="10">
        <v>1.8035392688840499</v>
      </c>
      <c r="S21" s="7">
        <v>28.6333721990379</v>
      </c>
      <c r="T21" s="10">
        <v>1.67504181602115</v>
      </c>
      <c r="U21" s="7">
        <v>-4.8143350427006002</v>
      </c>
      <c r="V21" s="10">
        <v>4.6050909694943796</v>
      </c>
      <c r="W21" s="7">
        <v>23.709281032284899</v>
      </c>
      <c r="X21" s="10">
        <v>1.3404608503087201</v>
      </c>
      <c r="Y21" s="7">
        <v>23.712050979979399</v>
      </c>
      <c r="Z21" s="10">
        <v>3.7285751689348601</v>
      </c>
      <c r="AA21" s="7">
        <v>26.027411032371901</v>
      </c>
      <c r="AB21" s="10">
        <v>1.83445699107377</v>
      </c>
      <c r="AC21" s="7">
        <v>21.503673833545399</v>
      </c>
      <c r="AD21" s="10">
        <v>1.54346122580891</v>
      </c>
      <c r="AE21" s="7">
        <v>-2.2083771464339601</v>
      </c>
      <c r="AF21" s="10">
        <v>3.90007142566748</v>
      </c>
      <c r="AG21" s="7">
        <v>20.8901843494113</v>
      </c>
      <c r="AH21" s="10">
        <v>1.1088134626748301</v>
      </c>
      <c r="AI21" s="7">
        <v>17.208267811162301</v>
      </c>
      <c r="AJ21" s="10">
        <v>3.0155631997172798</v>
      </c>
      <c r="AK21" s="7">
        <v>19.6563970427013</v>
      </c>
      <c r="AL21" s="10">
        <v>1.3365105772613399</v>
      </c>
      <c r="AM21" s="7">
        <v>22.6266500767581</v>
      </c>
      <c r="AN21" s="10">
        <v>1.4693267132222401</v>
      </c>
      <c r="AO21" s="7">
        <v>5.4183822655957998</v>
      </c>
      <c r="AP21" s="10">
        <v>3.4597214953428201</v>
      </c>
      <c r="AQ21" s="7">
        <v>46.286423427766003</v>
      </c>
      <c r="AR21" s="10">
        <v>1.3787111166341</v>
      </c>
      <c r="AS21" s="7">
        <v>60.262571398897002</v>
      </c>
      <c r="AT21" s="10">
        <v>3.78599064872104</v>
      </c>
      <c r="AU21" s="7">
        <v>49.180299431996801</v>
      </c>
      <c r="AV21" s="10">
        <v>1.8464600184114399</v>
      </c>
      <c r="AW21" s="7">
        <v>41.557965619276999</v>
      </c>
      <c r="AX21" s="10">
        <v>1.7992232782528801</v>
      </c>
      <c r="AY21" s="7">
        <v>-18.70460577962</v>
      </c>
      <c r="AZ21" s="10">
        <v>4.1644697553508596</v>
      </c>
      <c r="BA21" s="7">
        <v>25.313760792737199</v>
      </c>
      <c r="BB21" s="10">
        <v>1.2460701087183099</v>
      </c>
      <c r="BC21" s="7">
        <v>36.860334368048399</v>
      </c>
      <c r="BD21" s="10">
        <v>3.8194529519968201</v>
      </c>
      <c r="BE21" s="7">
        <v>27.5192668365145</v>
      </c>
      <c r="BF21" s="10">
        <v>1.8697100096679899</v>
      </c>
      <c r="BG21" s="7">
        <v>21.7545411330339</v>
      </c>
      <c r="BH21" s="10">
        <v>1.5251646502454199</v>
      </c>
      <c r="BI21" s="7">
        <v>-15.105793235014501</v>
      </c>
      <c r="BJ21" s="10">
        <v>4.0663033883664097</v>
      </c>
      <c r="BK21" s="7">
        <v>47.7349649125062</v>
      </c>
      <c r="BL21" s="10">
        <v>1.2866456800710599</v>
      </c>
      <c r="BM21" s="7">
        <v>65.047460169805404</v>
      </c>
      <c r="BN21" s="10">
        <v>3.9616281921254601</v>
      </c>
      <c r="BO21" s="7">
        <v>49.208816948303699</v>
      </c>
      <c r="BP21" s="10">
        <v>2.02043363203064</v>
      </c>
      <c r="BQ21" s="7">
        <v>43.895266248909998</v>
      </c>
      <c r="BR21" s="10">
        <v>1.8044387251851799</v>
      </c>
      <c r="BS21" s="7">
        <v>-21.1521939208954</v>
      </c>
      <c r="BT21" s="10">
        <v>4.44934512265423</v>
      </c>
      <c r="BU21" s="7">
        <v>63.155880689746198</v>
      </c>
      <c r="BV21" s="10">
        <v>1.38024157092251</v>
      </c>
      <c r="BW21" s="7">
        <v>68.525129823528005</v>
      </c>
      <c r="BX21" s="10">
        <v>3.7696759663319201</v>
      </c>
      <c r="BY21" s="7">
        <v>64.100345783880996</v>
      </c>
      <c r="BZ21" s="10">
        <v>2.1098529142140698</v>
      </c>
      <c r="CA21" s="7">
        <v>61.665570281444303</v>
      </c>
      <c r="CB21" s="10">
        <v>1.7640588007260101</v>
      </c>
      <c r="CC21" s="7">
        <v>-6.8595595420836704</v>
      </c>
      <c r="CD21" s="10">
        <v>4.2151128833226004</v>
      </c>
      <c r="CE21" s="7">
        <v>32.701628556904097</v>
      </c>
      <c r="CF21" s="10">
        <v>1.1761992817020599</v>
      </c>
      <c r="CG21" s="7">
        <v>32.272876811481602</v>
      </c>
      <c r="CH21" s="10">
        <v>4.0797883455981303</v>
      </c>
      <c r="CI21" s="7">
        <v>33.144775876805298</v>
      </c>
      <c r="CJ21" s="10">
        <v>1.6255707216939299</v>
      </c>
      <c r="CK21" s="7">
        <v>32.2128577119474</v>
      </c>
      <c r="CL21" s="10">
        <v>1.5810545289868601</v>
      </c>
      <c r="CM21" s="7">
        <v>-6.0019099534130801E-2</v>
      </c>
      <c r="CN21" s="10">
        <v>4.31308490060729</v>
      </c>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182"/>
    </row>
    <row r="22" spans="1:128" ht="13" customHeight="1" x14ac:dyDescent="0.2">
      <c r="A22" s="82" t="s">
        <v>357</v>
      </c>
      <c r="B22" s="110">
        <v>2</v>
      </c>
      <c r="C22" s="7">
        <v>70.060623679568195</v>
      </c>
      <c r="D22" s="10">
        <v>1.67826978177504</v>
      </c>
      <c r="E22" s="7">
        <v>59.546362642022402</v>
      </c>
      <c r="F22" s="10">
        <v>4.5201992629880898</v>
      </c>
      <c r="G22" s="7">
        <v>72.652430047411201</v>
      </c>
      <c r="H22" s="10">
        <v>2.0674694550877701</v>
      </c>
      <c r="I22" s="7">
        <v>69.311104595967393</v>
      </c>
      <c r="J22" s="10">
        <v>4.3462113405318696</v>
      </c>
      <c r="K22" s="7">
        <v>9.76474195394497</v>
      </c>
      <c r="L22" s="10">
        <v>5.9455641628488998</v>
      </c>
      <c r="M22" s="7">
        <v>55.716353940422799</v>
      </c>
      <c r="N22" s="10">
        <v>2.22256538164944</v>
      </c>
      <c r="O22" s="7">
        <v>56.244946470272502</v>
      </c>
      <c r="P22" s="10">
        <v>4.52432332107115</v>
      </c>
      <c r="Q22" s="7">
        <v>56.0205068593636</v>
      </c>
      <c r="R22" s="10">
        <v>2.97649387767399</v>
      </c>
      <c r="S22" s="7">
        <v>53.992823186219098</v>
      </c>
      <c r="T22" s="10">
        <v>4.3779221155825097</v>
      </c>
      <c r="U22" s="7">
        <v>-2.2521232840534302</v>
      </c>
      <c r="V22" s="10">
        <v>6.0650465483611704</v>
      </c>
      <c r="W22" s="7">
        <v>60.4882691551446</v>
      </c>
      <c r="X22" s="10">
        <v>2.05754494189314</v>
      </c>
      <c r="Y22" s="7">
        <v>59.343440040089803</v>
      </c>
      <c r="Z22" s="10">
        <v>5.4611027815103501</v>
      </c>
      <c r="AA22" s="7">
        <v>61.4930633514508</v>
      </c>
      <c r="AB22" s="10">
        <v>2.70769012520618</v>
      </c>
      <c r="AC22" s="7">
        <v>58.346976769948398</v>
      </c>
      <c r="AD22" s="10">
        <v>3.9188563590377301</v>
      </c>
      <c r="AE22" s="7">
        <v>-0.99646327014138303</v>
      </c>
      <c r="AF22" s="10">
        <v>7.8037948202063996</v>
      </c>
      <c r="AG22" s="7">
        <v>44.094827104591197</v>
      </c>
      <c r="AH22" s="10">
        <v>2.1553939022307098</v>
      </c>
      <c r="AI22" s="7">
        <v>40.972530093916497</v>
      </c>
      <c r="AJ22" s="10">
        <v>5.2992577032253303</v>
      </c>
      <c r="AK22" s="7">
        <v>47.316234854458202</v>
      </c>
      <c r="AL22" s="10">
        <v>2.7314536738593702</v>
      </c>
      <c r="AM22" s="7">
        <v>37.3973578229702</v>
      </c>
      <c r="AN22" s="10">
        <v>4.4180938218799701</v>
      </c>
      <c r="AO22" s="7">
        <v>-3.5751722709462799</v>
      </c>
      <c r="AP22" s="10">
        <v>6.6496040739346904</v>
      </c>
      <c r="AQ22" s="7">
        <v>76.846040759536095</v>
      </c>
      <c r="AR22" s="10">
        <v>1.6125715055468499</v>
      </c>
      <c r="AS22" s="7">
        <v>81.357911925808494</v>
      </c>
      <c r="AT22" s="10">
        <v>3.1747244504442498</v>
      </c>
      <c r="AU22" s="7">
        <v>75.916754968632205</v>
      </c>
      <c r="AV22" s="10">
        <v>1.8966977885555301</v>
      </c>
      <c r="AW22" s="7">
        <v>76.179179868958002</v>
      </c>
      <c r="AX22" s="10">
        <v>3.7305286148310901</v>
      </c>
      <c r="AY22" s="7">
        <v>-5.1787320568505102</v>
      </c>
      <c r="AZ22" s="10">
        <v>5.3294916060391202</v>
      </c>
      <c r="BA22" s="7">
        <v>68.425519047460099</v>
      </c>
      <c r="BB22" s="10">
        <v>1.90412255193108</v>
      </c>
      <c r="BC22" s="7">
        <v>68.160496552774404</v>
      </c>
      <c r="BD22" s="10">
        <v>4.3030832435944797</v>
      </c>
      <c r="BE22" s="7">
        <v>69.214297918822396</v>
      </c>
      <c r="BF22" s="10">
        <v>2.1895566405698301</v>
      </c>
      <c r="BG22" s="7">
        <v>66.636274481717294</v>
      </c>
      <c r="BH22" s="10">
        <v>4.63613758136571</v>
      </c>
      <c r="BI22" s="7">
        <v>-1.5242220710571699</v>
      </c>
      <c r="BJ22" s="10">
        <v>7.1876663194556496</v>
      </c>
      <c r="BK22" s="7">
        <v>80.557119657597099</v>
      </c>
      <c r="BL22" s="10">
        <v>1.6767691370143101</v>
      </c>
      <c r="BM22" s="7">
        <v>84.5145348996801</v>
      </c>
      <c r="BN22" s="10">
        <v>3.3123376559046198</v>
      </c>
      <c r="BO22" s="7">
        <v>77.789857205554796</v>
      </c>
      <c r="BP22" s="10">
        <v>1.8944538935680799</v>
      </c>
      <c r="BQ22" s="7">
        <v>85.133005324587401</v>
      </c>
      <c r="BR22" s="10">
        <v>3.4530782431979699</v>
      </c>
      <c r="BS22" s="7">
        <v>0.618470424907272</v>
      </c>
      <c r="BT22" s="10">
        <v>4.0242546922668199</v>
      </c>
      <c r="BU22" s="7">
        <v>81.801626237007099</v>
      </c>
      <c r="BV22" s="10">
        <v>1.3946377811163699</v>
      </c>
      <c r="BW22" s="7">
        <v>80.7120692116535</v>
      </c>
      <c r="BX22" s="10">
        <v>3.6577971986553401</v>
      </c>
      <c r="BY22" s="7">
        <v>79.701814978475099</v>
      </c>
      <c r="BZ22" s="10">
        <v>1.9005560429320401</v>
      </c>
      <c r="CA22" s="7">
        <v>88.154925651267305</v>
      </c>
      <c r="CB22" s="10">
        <v>2.3204519654087998</v>
      </c>
      <c r="CC22" s="7">
        <v>7.4428564396138501</v>
      </c>
      <c r="CD22" s="10">
        <v>4.1954164381619403</v>
      </c>
      <c r="CE22" s="7">
        <v>62.185635328355303</v>
      </c>
      <c r="CF22" s="10">
        <v>1.91756213499837</v>
      </c>
      <c r="CG22" s="7">
        <v>64.316055525458196</v>
      </c>
      <c r="CH22" s="10">
        <v>4.9119907385171002</v>
      </c>
      <c r="CI22" s="7">
        <v>61.325383392745401</v>
      </c>
      <c r="CJ22" s="10">
        <v>2.5592138654629699</v>
      </c>
      <c r="CK22" s="7">
        <v>62.922333346444098</v>
      </c>
      <c r="CL22" s="10">
        <v>3.91258070551262</v>
      </c>
      <c r="CM22" s="7">
        <v>-1.3937221790140999</v>
      </c>
      <c r="CN22" s="10">
        <v>6.5240479711602104</v>
      </c>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182"/>
    </row>
    <row r="23" spans="1:128" ht="13" customHeight="1" x14ac:dyDescent="0.2">
      <c r="A23" s="82" t="s">
        <v>358</v>
      </c>
      <c r="B23" s="110">
        <v>2</v>
      </c>
      <c r="C23" s="7">
        <v>64.736767768012896</v>
      </c>
      <c r="D23" s="10">
        <v>1.98930479957743</v>
      </c>
      <c r="E23" s="7">
        <v>52.503483691315402</v>
      </c>
      <c r="F23" s="10">
        <v>4.6569282071765699</v>
      </c>
      <c r="G23" s="7">
        <v>63.826189039944303</v>
      </c>
      <c r="H23" s="10">
        <v>2.4796768453280298</v>
      </c>
      <c r="I23" s="7">
        <v>70.4078962501695</v>
      </c>
      <c r="J23" s="10">
        <v>2.4025926015004302</v>
      </c>
      <c r="K23" s="7">
        <v>17.904412558854101</v>
      </c>
      <c r="L23" s="10">
        <v>4.9276740085058401</v>
      </c>
      <c r="M23" s="7">
        <v>52.680171881751001</v>
      </c>
      <c r="N23" s="10">
        <v>2.1078451372923701</v>
      </c>
      <c r="O23" s="7">
        <v>40.807469488562198</v>
      </c>
      <c r="P23" s="10">
        <v>5.1315323915405902</v>
      </c>
      <c r="Q23" s="7">
        <v>51.553811960826799</v>
      </c>
      <c r="R23" s="10">
        <v>2.4172611068175001</v>
      </c>
      <c r="S23" s="7">
        <v>59.277484126491501</v>
      </c>
      <c r="T23" s="10">
        <v>2.79700792046664</v>
      </c>
      <c r="U23" s="7">
        <v>18.4700146379293</v>
      </c>
      <c r="V23" s="10">
        <v>5.8069807278149597</v>
      </c>
      <c r="W23" s="7">
        <v>53.613449686310503</v>
      </c>
      <c r="X23" s="10">
        <v>1.7138851399460999</v>
      </c>
      <c r="Y23" s="7">
        <v>51.516245443946701</v>
      </c>
      <c r="Z23" s="10">
        <v>4.6292016065973298</v>
      </c>
      <c r="AA23" s="7">
        <v>53.574169410259103</v>
      </c>
      <c r="AB23" s="10">
        <v>2.0462950314897301</v>
      </c>
      <c r="AC23" s="7">
        <v>54.283791907126499</v>
      </c>
      <c r="AD23" s="10">
        <v>2.5151263042538998</v>
      </c>
      <c r="AE23" s="7">
        <v>2.7675464631797602</v>
      </c>
      <c r="AF23" s="10">
        <v>5.2793326494795396</v>
      </c>
      <c r="AG23" s="7">
        <v>36.684725880795803</v>
      </c>
      <c r="AH23" s="10">
        <v>1.41495657821752</v>
      </c>
      <c r="AI23" s="7">
        <v>41.834493777604202</v>
      </c>
      <c r="AJ23" s="10">
        <v>4.4317806343126396</v>
      </c>
      <c r="AK23" s="7">
        <v>38.917759037374097</v>
      </c>
      <c r="AL23" s="10">
        <v>1.7189350792836</v>
      </c>
      <c r="AM23" s="7">
        <v>30.792715840347899</v>
      </c>
      <c r="AN23" s="10">
        <v>2.1451201851727801</v>
      </c>
      <c r="AO23" s="7">
        <v>-11.041777937256301</v>
      </c>
      <c r="AP23" s="10">
        <v>4.5342449336759199</v>
      </c>
      <c r="AQ23" s="7">
        <v>68.886533794402496</v>
      </c>
      <c r="AR23" s="10">
        <v>2.0538458720307999</v>
      </c>
      <c r="AS23" s="7">
        <v>63.573962350887797</v>
      </c>
      <c r="AT23" s="10">
        <v>5.0532878099316401</v>
      </c>
      <c r="AU23" s="7">
        <v>68.754372922276602</v>
      </c>
      <c r="AV23" s="10">
        <v>2.0298783230057902</v>
      </c>
      <c r="AW23" s="7">
        <v>71.553813848661505</v>
      </c>
      <c r="AX23" s="10">
        <v>2.9223668219773602</v>
      </c>
      <c r="AY23" s="7">
        <v>7.9798514977737698</v>
      </c>
      <c r="AZ23" s="10">
        <v>5.53143625452969</v>
      </c>
      <c r="BA23" s="7">
        <v>61.863686618077502</v>
      </c>
      <c r="BB23" s="10">
        <v>1.4527997908074799</v>
      </c>
      <c r="BC23" s="7">
        <v>54.536232765375601</v>
      </c>
      <c r="BD23" s="10">
        <v>4.9311945222603004</v>
      </c>
      <c r="BE23" s="7">
        <v>60.5723049460806</v>
      </c>
      <c r="BF23" s="10">
        <v>1.7440345381664599</v>
      </c>
      <c r="BG23" s="7">
        <v>67.106194380484396</v>
      </c>
      <c r="BH23" s="10">
        <v>2.3897920969175002</v>
      </c>
      <c r="BI23" s="7">
        <v>12.569961615108801</v>
      </c>
      <c r="BJ23" s="10">
        <v>5.78587429334896</v>
      </c>
      <c r="BK23" s="7">
        <v>76.182194566486103</v>
      </c>
      <c r="BL23" s="10">
        <v>1.57733401658974</v>
      </c>
      <c r="BM23" s="7">
        <v>68.737034411116795</v>
      </c>
      <c r="BN23" s="10">
        <v>4.8631823358382702</v>
      </c>
      <c r="BO23" s="7">
        <v>74.954502899131597</v>
      </c>
      <c r="BP23" s="10">
        <v>1.74325188061989</v>
      </c>
      <c r="BQ23" s="7">
        <v>80.987983834182899</v>
      </c>
      <c r="BR23" s="10">
        <v>2.21650284957818</v>
      </c>
      <c r="BS23" s="7">
        <v>12.250949423066199</v>
      </c>
      <c r="BT23" s="10">
        <v>5.3636652304318799</v>
      </c>
      <c r="BU23" s="7">
        <v>73.588187443527602</v>
      </c>
      <c r="BV23" s="10">
        <v>1.8941310072448301</v>
      </c>
      <c r="BW23" s="7">
        <v>60.979723498542</v>
      </c>
      <c r="BX23" s="10">
        <v>5.2821983110042003</v>
      </c>
      <c r="BY23" s="7">
        <v>74.651898285863894</v>
      </c>
      <c r="BZ23" s="10">
        <v>1.9005357393679201</v>
      </c>
      <c r="CA23" s="7">
        <v>77.208853477667901</v>
      </c>
      <c r="CB23" s="10">
        <v>2.48202282239345</v>
      </c>
      <c r="CC23" s="7">
        <v>16.229129979125901</v>
      </c>
      <c r="CD23" s="10">
        <v>5.6916531845735898</v>
      </c>
      <c r="CE23" s="7">
        <v>60.307290632034601</v>
      </c>
      <c r="CF23" s="10">
        <v>1.81112758453352</v>
      </c>
      <c r="CG23" s="7">
        <v>49.082393051829399</v>
      </c>
      <c r="CH23" s="10">
        <v>5.2792568719085997</v>
      </c>
      <c r="CI23" s="7">
        <v>58.339310061598702</v>
      </c>
      <c r="CJ23" s="10">
        <v>2.1090161248202302</v>
      </c>
      <c r="CK23" s="7">
        <v>67.619146042420098</v>
      </c>
      <c r="CL23" s="10">
        <v>2.4989236050337702</v>
      </c>
      <c r="CM23" s="7">
        <v>18.536752990590699</v>
      </c>
      <c r="CN23" s="10">
        <v>5.5534059975255898</v>
      </c>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182"/>
    </row>
    <row r="24" spans="1:128" ht="13" customHeight="1" x14ac:dyDescent="0.2">
      <c r="A24" s="82" t="s">
        <v>425</v>
      </c>
      <c r="B24" s="110">
        <v>2</v>
      </c>
      <c r="C24" s="7">
        <v>72.039789636473003</v>
      </c>
      <c r="D24" s="10">
        <v>1.2115691716198</v>
      </c>
      <c r="E24" s="7">
        <v>72.617051965836794</v>
      </c>
      <c r="F24" s="10">
        <v>4.48876734316715</v>
      </c>
      <c r="G24" s="7">
        <v>71.628756293775496</v>
      </c>
      <c r="H24" s="10">
        <v>1.4271403981272801</v>
      </c>
      <c r="I24" s="7">
        <v>73.023159925927004</v>
      </c>
      <c r="J24" s="10">
        <v>2.3487760466872301</v>
      </c>
      <c r="K24" s="7">
        <v>0.40610796009016797</v>
      </c>
      <c r="L24" s="10">
        <v>5.1695633232943603</v>
      </c>
      <c r="M24" s="7">
        <v>53.103240734003499</v>
      </c>
      <c r="N24" s="10">
        <v>1.3464960062708999</v>
      </c>
      <c r="O24" s="7">
        <v>50.209135201278798</v>
      </c>
      <c r="P24" s="10">
        <v>5.2422968836164996</v>
      </c>
      <c r="Q24" s="7">
        <v>51.5978712711875</v>
      </c>
      <c r="R24" s="10">
        <v>1.5243442166526699</v>
      </c>
      <c r="S24" s="7">
        <v>60.720754008593502</v>
      </c>
      <c r="T24" s="10">
        <v>2.6212728968535202</v>
      </c>
      <c r="U24" s="7">
        <v>10.5116188073148</v>
      </c>
      <c r="V24" s="10">
        <v>5.7891122089273299</v>
      </c>
      <c r="W24" s="7">
        <v>57.6742039314274</v>
      </c>
      <c r="X24" s="10">
        <v>1.57616085747771</v>
      </c>
      <c r="Y24" s="7">
        <v>60.630484828954003</v>
      </c>
      <c r="Z24" s="10">
        <v>5.7116856455775098</v>
      </c>
      <c r="AA24" s="7">
        <v>55.768512603288499</v>
      </c>
      <c r="AB24" s="10">
        <v>1.50599787578342</v>
      </c>
      <c r="AC24" s="7">
        <v>63.716744396599502</v>
      </c>
      <c r="AD24" s="10">
        <v>2.85333814348335</v>
      </c>
      <c r="AE24" s="7">
        <v>3.0862595676455098</v>
      </c>
      <c r="AF24" s="10">
        <v>5.8444498676713996</v>
      </c>
      <c r="AG24" s="7">
        <v>45.917038776365096</v>
      </c>
      <c r="AH24" s="10">
        <v>1.4740482651762199</v>
      </c>
      <c r="AI24" s="7">
        <v>47.598130087910398</v>
      </c>
      <c r="AJ24" s="10">
        <v>6.0834437867157796</v>
      </c>
      <c r="AK24" s="7">
        <v>45.310424198281602</v>
      </c>
      <c r="AL24" s="10">
        <v>1.56893689040067</v>
      </c>
      <c r="AM24" s="7">
        <v>47.532708359933899</v>
      </c>
      <c r="AN24" s="10">
        <v>2.8665877442421599</v>
      </c>
      <c r="AO24" s="7">
        <v>-6.5421727976442398E-2</v>
      </c>
      <c r="AP24" s="10">
        <v>6.7869294738405301</v>
      </c>
      <c r="AQ24" s="7">
        <v>66.430049416152002</v>
      </c>
      <c r="AR24" s="10">
        <v>1.47716541356424</v>
      </c>
      <c r="AS24" s="7">
        <v>66.373676590502299</v>
      </c>
      <c r="AT24" s="10">
        <v>6.1020385315445296</v>
      </c>
      <c r="AU24" s="7">
        <v>65.984012285616501</v>
      </c>
      <c r="AV24" s="10">
        <v>1.49550470427338</v>
      </c>
      <c r="AW24" s="7">
        <v>68.275831172541899</v>
      </c>
      <c r="AX24" s="10">
        <v>2.9312366079628802</v>
      </c>
      <c r="AY24" s="7">
        <v>1.90215458203954</v>
      </c>
      <c r="AZ24" s="10">
        <v>6.3915249994687899</v>
      </c>
      <c r="BA24" s="7">
        <v>55.6928097894763</v>
      </c>
      <c r="BB24" s="10">
        <v>1.21094760375413</v>
      </c>
      <c r="BC24" s="7">
        <v>55.445581775248797</v>
      </c>
      <c r="BD24" s="10">
        <v>4.7654991804848299</v>
      </c>
      <c r="BE24" s="7">
        <v>55.2059090291404</v>
      </c>
      <c r="BF24" s="10">
        <v>1.4809090577271899</v>
      </c>
      <c r="BG24" s="7">
        <v>57.457021587557797</v>
      </c>
      <c r="BH24" s="10">
        <v>2.7824946727645399</v>
      </c>
      <c r="BI24" s="7">
        <v>2.01143981230907</v>
      </c>
      <c r="BJ24" s="10">
        <v>5.8817714962036503</v>
      </c>
      <c r="BK24" s="7">
        <v>71.852529576802795</v>
      </c>
      <c r="BL24" s="10">
        <v>1.4443901828324499</v>
      </c>
      <c r="BM24" s="7">
        <v>73.246115587762901</v>
      </c>
      <c r="BN24" s="10">
        <v>3.9520252478294902</v>
      </c>
      <c r="BO24" s="7">
        <v>71.232790299781797</v>
      </c>
      <c r="BP24" s="10">
        <v>1.7275631479395199</v>
      </c>
      <c r="BQ24" s="7">
        <v>73.095924939126903</v>
      </c>
      <c r="BR24" s="10">
        <v>2.6252101122782801</v>
      </c>
      <c r="BS24" s="7">
        <v>-0.150190648636055</v>
      </c>
      <c r="BT24" s="10">
        <v>5.0418699053427902</v>
      </c>
      <c r="BU24" s="7">
        <v>67.197044608198098</v>
      </c>
      <c r="BV24" s="10">
        <v>1.45835831042608</v>
      </c>
      <c r="BW24" s="7">
        <v>59.993747313736797</v>
      </c>
      <c r="BX24" s="10">
        <v>5.0652832893855697</v>
      </c>
      <c r="BY24" s="7">
        <v>66.168135405435294</v>
      </c>
      <c r="BZ24" s="10">
        <v>1.7791792236294199</v>
      </c>
      <c r="CA24" s="7">
        <v>75.720200026632995</v>
      </c>
      <c r="CB24" s="10">
        <v>2.8505639567340899</v>
      </c>
      <c r="CC24" s="7">
        <v>15.726452712896201</v>
      </c>
      <c r="CD24" s="10">
        <v>6.05461477687063</v>
      </c>
      <c r="CE24" s="7">
        <v>51.539935537120897</v>
      </c>
      <c r="CF24" s="10">
        <v>1.23452009051749</v>
      </c>
      <c r="CG24" s="7">
        <v>56.786586606052801</v>
      </c>
      <c r="CH24" s="10">
        <v>4.7976902664233796</v>
      </c>
      <c r="CI24" s="7">
        <v>49.440861481876702</v>
      </c>
      <c r="CJ24" s="10">
        <v>1.5097104749500501</v>
      </c>
      <c r="CK24" s="7">
        <v>56.297809007475102</v>
      </c>
      <c r="CL24" s="10">
        <v>3.10780915860152</v>
      </c>
      <c r="CM24" s="7">
        <v>-0.488777598577748</v>
      </c>
      <c r="CN24" s="10">
        <v>5.8159388202079096</v>
      </c>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182"/>
    </row>
    <row r="25" spans="1:128" ht="13" customHeight="1" x14ac:dyDescent="0.2">
      <c r="A25" s="82" t="s">
        <v>359</v>
      </c>
      <c r="B25" s="110">
        <v>2</v>
      </c>
      <c r="C25" s="7">
        <v>77.698832913459199</v>
      </c>
      <c r="D25" s="10">
        <v>0.98909594561349701</v>
      </c>
      <c r="E25" s="7">
        <v>75.319774643647705</v>
      </c>
      <c r="F25" s="10">
        <v>4.3880502789629396</v>
      </c>
      <c r="G25" s="7">
        <v>78.194427667371102</v>
      </c>
      <c r="H25" s="10">
        <v>1.1346063487989899</v>
      </c>
      <c r="I25" s="7">
        <v>77.067850853783796</v>
      </c>
      <c r="J25" s="10">
        <v>2.3423590637377099</v>
      </c>
      <c r="K25" s="7">
        <v>1.7480762101360501</v>
      </c>
      <c r="L25" s="10">
        <v>5.0834986750370197</v>
      </c>
      <c r="M25" s="7">
        <v>49.249787093987202</v>
      </c>
      <c r="N25" s="10">
        <v>1.33147336829629</v>
      </c>
      <c r="O25" s="7">
        <v>49.378469383066502</v>
      </c>
      <c r="P25" s="10">
        <v>4.5138292967217</v>
      </c>
      <c r="Q25" s="7">
        <v>50.759476482699696</v>
      </c>
      <c r="R25" s="10">
        <v>1.6384060840585699</v>
      </c>
      <c r="S25" s="7">
        <v>45.368706179717897</v>
      </c>
      <c r="T25" s="10">
        <v>2.4147357136462499</v>
      </c>
      <c r="U25" s="7">
        <v>-4.0097632033485899</v>
      </c>
      <c r="V25" s="10">
        <v>5.1179032798573401</v>
      </c>
      <c r="W25" s="7">
        <v>57.368143739569</v>
      </c>
      <c r="X25" s="10">
        <v>1.42737111434619</v>
      </c>
      <c r="Y25" s="7">
        <v>69.374277475353495</v>
      </c>
      <c r="Z25" s="10">
        <v>4.9049598346462204</v>
      </c>
      <c r="AA25" s="7">
        <v>61.578163897384201</v>
      </c>
      <c r="AB25" s="10">
        <v>1.67034809146973</v>
      </c>
      <c r="AC25" s="7">
        <v>43.6769863228741</v>
      </c>
      <c r="AD25" s="10">
        <v>2.5864390887364701</v>
      </c>
      <c r="AE25" s="7">
        <v>-25.697291152479401</v>
      </c>
      <c r="AF25" s="10">
        <v>6.0327886846752303</v>
      </c>
      <c r="AG25" s="7">
        <v>40.297617085706101</v>
      </c>
      <c r="AH25" s="10">
        <v>1.5047635971828801</v>
      </c>
      <c r="AI25" s="7">
        <v>53.907057200147797</v>
      </c>
      <c r="AJ25" s="10">
        <v>5.4069652794065401</v>
      </c>
      <c r="AK25" s="7">
        <v>42.586758880454902</v>
      </c>
      <c r="AL25" s="10">
        <v>2.0183075382487501</v>
      </c>
      <c r="AM25" s="7">
        <v>31.318193367863</v>
      </c>
      <c r="AN25" s="10">
        <v>2.6730380043169601</v>
      </c>
      <c r="AO25" s="7">
        <v>-22.588863832284801</v>
      </c>
      <c r="AP25" s="10">
        <v>6.1509451453366104</v>
      </c>
      <c r="AQ25" s="7">
        <v>70.021024082350607</v>
      </c>
      <c r="AR25" s="10">
        <v>1.0378034307242701</v>
      </c>
      <c r="AS25" s="7">
        <v>64.907913111173698</v>
      </c>
      <c r="AT25" s="10">
        <v>4.6245790282066297</v>
      </c>
      <c r="AU25" s="7">
        <v>70.985810410505493</v>
      </c>
      <c r="AV25" s="10">
        <v>1.28151891418818</v>
      </c>
      <c r="AW25" s="7">
        <v>68.847908111888501</v>
      </c>
      <c r="AX25" s="10">
        <v>2.5206933836352401</v>
      </c>
      <c r="AY25" s="7">
        <v>3.9399950007147502</v>
      </c>
      <c r="AZ25" s="10">
        <v>5.5452848632492202</v>
      </c>
      <c r="BA25" s="7">
        <v>58.0148525589508</v>
      </c>
      <c r="BB25" s="10">
        <v>1.3173782581755999</v>
      </c>
      <c r="BC25" s="7">
        <v>47.310571953783501</v>
      </c>
      <c r="BD25" s="10">
        <v>4.9081541303215497</v>
      </c>
      <c r="BE25" s="7">
        <v>58.715385464532702</v>
      </c>
      <c r="BF25" s="10">
        <v>1.5740610125246399</v>
      </c>
      <c r="BG25" s="7">
        <v>58.803731800194903</v>
      </c>
      <c r="BH25" s="10">
        <v>2.7551121313530702</v>
      </c>
      <c r="BI25" s="7">
        <v>11.4931598464114</v>
      </c>
      <c r="BJ25" s="10">
        <v>5.4040847396973897</v>
      </c>
      <c r="BK25" s="7">
        <v>70.927792171507207</v>
      </c>
      <c r="BL25" s="10">
        <v>1.3074321432945999</v>
      </c>
      <c r="BM25" s="7">
        <v>62.688689935023802</v>
      </c>
      <c r="BN25" s="10">
        <v>4.9666166708000601</v>
      </c>
      <c r="BO25" s="7">
        <v>71.562194239117204</v>
      </c>
      <c r="BP25" s="10">
        <v>1.5587446105802001</v>
      </c>
      <c r="BQ25" s="7">
        <v>71.327467524454903</v>
      </c>
      <c r="BR25" s="10">
        <v>2.2856715744917202</v>
      </c>
      <c r="BS25" s="7">
        <v>8.6387775894311396</v>
      </c>
      <c r="BT25" s="10">
        <v>5.1075486297960397</v>
      </c>
      <c r="BU25" s="7">
        <v>76.850283485735005</v>
      </c>
      <c r="BV25" s="10">
        <v>1.06278276524707</v>
      </c>
      <c r="BW25" s="7">
        <v>70.523542395510304</v>
      </c>
      <c r="BX25" s="10">
        <v>4.7121104029453802</v>
      </c>
      <c r="BY25" s="7">
        <v>77.689135125855998</v>
      </c>
      <c r="BZ25" s="10">
        <v>1.25231360744453</v>
      </c>
      <c r="CA25" s="7">
        <v>76.305515802490504</v>
      </c>
      <c r="CB25" s="10">
        <v>2.0905681920757799</v>
      </c>
      <c r="CC25" s="7">
        <v>5.7819734069801996</v>
      </c>
      <c r="CD25" s="10">
        <v>5.3545521385409804</v>
      </c>
      <c r="CE25" s="7">
        <v>58.374372390528698</v>
      </c>
      <c r="CF25" s="10">
        <v>1.26805581115974</v>
      </c>
      <c r="CG25" s="7">
        <v>49.698916405861297</v>
      </c>
      <c r="CH25" s="10">
        <v>4.9228496126188599</v>
      </c>
      <c r="CI25" s="7">
        <v>57.716715512531103</v>
      </c>
      <c r="CJ25" s="10">
        <v>1.60364012425114</v>
      </c>
      <c r="CK25" s="7">
        <v>62.0604939290847</v>
      </c>
      <c r="CL25" s="10">
        <v>2.6810351335415801</v>
      </c>
      <c r="CM25" s="7">
        <v>12.3615775232233</v>
      </c>
      <c r="CN25" s="10">
        <v>5.7377947203083002</v>
      </c>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182"/>
    </row>
    <row r="26" spans="1:128" ht="13" customHeight="1" x14ac:dyDescent="0.2">
      <c r="A26" s="82" t="s">
        <v>360</v>
      </c>
      <c r="B26" s="110">
        <v>2</v>
      </c>
      <c r="C26" s="7">
        <v>89.340471201987995</v>
      </c>
      <c r="D26" s="10">
        <v>0.99275154904847196</v>
      </c>
      <c r="E26" s="7">
        <v>90.120352911004503</v>
      </c>
      <c r="F26" s="10">
        <v>4.0501216703517899</v>
      </c>
      <c r="G26" s="7">
        <v>89.986802191014505</v>
      </c>
      <c r="H26" s="10">
        <v>1.36522524961491</v>
      </c>
      <c r="I26" s="7">
        <v>88.0014339032479</v>
      </c>
      <c r="J26" s="10">
        <v>1.7266347139282801</v>
      </c>
      <c r="K26" s="7">
        <v>-2.1189190077565998</v>
      </c>
      <c r="L26" s="10">
        <v>4.3876642618877399</v>
      </c>
      <c r="M26" s="7">
        <v>53.3196715603654</v>
      </c>
      <c r="N26" s="10">
        <v>1.5624327075590401</v>
      </c>
      <c r="O26" s="7">
        <v>52.486188440806401</v>
      </c>
      <c r="P26" s="10">
        <v>7.5519138687280298</v>
      </c>
      <c r="Q26" s="7">
        <v>51.003331073643899</v>
      </c>
      <c r="R26" s="10">
        <v>1.82470293001744</v>
      </c>
      <c r="S26" s="7">
        <v>58.058720829134998</v>
      </c>
      <c r="T26" s="10">
        <v>2.6320440321608198</v>
      </c>
      <c r="U26" s="7">
        <v>5.5725323883285904</v>
      </c>
      <c r="V26" s="10">
        <v>7.8334978067746297</v>
      </c>
      <c r="W26" s="7">
        <v>64.897134844873193</v>
      </c>
      <c r="X26" s="10">
        <v>1.63541995574584</v>
      </c>
      <c r="Y26" s="7">
        <v>69.304748431281695</v>
      </c>
      <c r="Z26" s="10">
        <v>7.53230205714926</v>
      </c>
      <c r="AA26" s="7">
        <v>66.755335009424599</v>
      </c>
      <c r="AB26" s="10">
        <v>1.8794447915474699</v>
      </c>
      <c r="AC26" s="7">
        <v>61.200586468616997</v>
      </c>
      <c r="AD26" s="10">
        <v>2.8962684568599801</v>
      </c>
      <c r="AE26" s="7">
        <v>-8.1041619626646906</v>
      </c>
      <c r="AF26" s="10">
        <v>8.0441669864911596</v>
      </c>
      <c r="AG26" s="7">
        <v>31.072387287702</v>
      </c>
      <c r="AH26" s="10">
        <v>1.28961753628609</v>
      </c>
      <c r="AI26" s="7">
        <v>50.773008754543604</v>
      </c>
      <c r="AJ26" s="10">
        <v>7.3813955146566599</v>
      </c>
      <c r="AK26" s="7">
        <v>33.793683968661298</v>
      </c>
      <c r="AL26" s="10">
        <v>1.7101227344710299</v>
      </c>
      <c r="AM26" s="7">
        <v>24.093467627793402</v>
      </c>
      <c r="AN26" s="10">
        <v>2.4543809604424598</v>
      </c>
      <c r="AO26" s="7">
        <v>-26.679541126750198</v>
      </c>
      <c r="AP26" s="10">
        <v>8.0629623848049796</v>
      </c>
      <c r="AQ26" s="7">
        <v>75.119376133742193</v>
      </c>
      <c r="AR26" s="10">
        <v>1.32105083797682</v>
      </c>
      <c r="AS26" s="7">
        <v>82.023379763206094</v>
      </c>
      <c r="AT26" s="10">
        <v>5.3991602680546897</v>
      </c>
      <c r="AU26" s="7">
        <v>78.231205472590901</v>
      </c>
      <c r="AV26" s="10">
        <v>1.68461785577862</v>
      </c>
      <c r="AW26" s="7">
        <v>68.535559563066201</v>
      </c>
      <c r="AX26" s="10">
        <v>2.4197423267820799</v>
      </c>
      <c r="AY26" s="7">
        <v>-13.4878202001399</v>
      </c>
      <c r="AZ26" s="10">
        <v>5.8336946948194504</v>
      </c>
      <c r="BA26" s="7">
        <v>61.5407858744965</v>
      </c>
      <c r="BB26" s="10">
        <v>1.44427787149003</v>
      </c>
      <c r="BC26" s="7">
        <v>46.563251148847499</v>
      </c>
      <c r="BD26" s="10">
        <v>7.80070079732302</v>
      </c>
      <c r="BE26" s="7">
        <v>62.705914628602201</v>
      </c>
      <c r="BF26" s="10">
        <v>2.0011559941785499</v>
      </c>
      <c r="BG26" s="7">
        <v>60.872799677619902</v>
      </c>
      <c r="BH26" s="10">
        <v>2.7800718019500699</v>
      </c>
      <c r="BI26" s="7">
        <v>14.3095485287723</v>
      </c>
      <c r="BJ26" s="10">
        <v>8.4737188597205897</v>
      </c>
      <c r="BK26" s="7">
        <v>79.439889675635499</v>
      </c>
      <c r="BL26" s="10">
        <v>1.36424323082685</v>
      </c>
      <c r="BM26" s="7">
        <v>60.738917242584002</v>
      </c>
      <c r="BN26" s="10">
        <v>7.2708457342233404</v>
      </c>
      <c r="BO26" s="7">
        <v>79.574940425871006</v>
      </c>
      <c r="BP26" s="10">
        <v>1.7320728371520799</v>
      </c>
      <c r="BQ26" s="7">
        <v>81.395604218577006</v>
      </c>
      <c r="BR26" s="10">
        <v>2.1607663679396101</v>
      </c>
      <c r="BS26" s="7">
        <v>20.656686975993001</v>
      </c>
      <c r="BT26" s="10">
        <v>7.2562560096247797</v>
      </c>
      <c r="BU26" s="7">
        <v>83.401682068647204</v>
      </c>
      <c r="BV26" s="10">
        <v>1.2847130061501799</v>
      </c>
      <c r="BW26" s="7">
        <v>74.913235517411394</v>
      </c>
      <c r="BX26" s="10">
        <v>6.3214733674954697</v>
      </c>
      <c r="BY26" s="7">
        <v>83.693371285486293</v>
      </c>
      <c r="BZ26" s="10">
        <v>1.58167473214553</v>
      </c>
      <c r="CA26" s="7">
        <v>83.522110177406304</v>
      </c>
      <c r="CB26" s="10">
        <v>1.9451664467035701</v>
      </c>
      <c r="CC26" s="7">
        <v>8.6088746599949406</v>
      </c>
      <c r="CD26" s="10">
        <v>6.6893895189144796</v>
      </c>
      <c r="CE26" s="7">
        <v>49.916699500953101</v>
      </c>
      <c r="CF26" s="10">
        <v>1.57480458978336</v>
      </c>
      <c r="CG26" s="7">
        <v>42.434876885939097</v>
      </c>
      <c r="CH26" s="10">
        <v>7.7273568474917802</v>
      </c>
      <c r="CI26" s="7">
        <v>50.664298174684902</v>
      </c>
      <c r="CJ26" s="10">
        <v>1.90668008522619</v>
      </c>
      <c r="CK26" s="7">
        <v>48.6222710242563</v>
      </c>
      <c r="CL26" s="10">
        <v>2.8351952516594601</v>
      </c>
      <c r="CM26" s="7">
        <v>6.18739413831723</v>
      </c>
      <c r="CN26" s="10">
        <v>7.7098104514191599</v>
      </c>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182"/>
    </row>
    <row r="27" spans="1:128" ht="13" customHeight="1" x14ac:dyDescent="0.2">
      <c r="A27" s="82" t="s">
        <v>361</v>
      </c>
      <c r="B27" s="110">
        <v>2</v>
      </c>
      <c r="C27" s="7">
        <v>70.1869339817422</v>
      </c>
      <c r="D27" s="10">
        <v>0.72898310164129898</v>
      </c>
      <c r="E27" s="7">
        <v>60.2604801367143</v>
      </c>
      <c r="F27" s="10">
        <v>2.55887510412333</v>
      </c>
      <c r="G27" s="7">
        <v>69.068540685159604</v>
      </c>
      <c r="H27" s="10">
        <v>0.98998926423683398</v>
      </c>
      <c r="I27" s="7">
        <v>74.804854043910197</v>
      </c>
      <c r="J27" s="10">
        <v>1.0943069935512699</v>
      </c>
      <c r="K27" s="7">
        <v>14.544373907195901</v>
      </c>
      <c r="L27" s="10">
        <v>2.76939687942901</v>
      </c>
      <c r="M27" s="7">
        <v>31.451040628743701</v>
      </c>
      <c r="N27" s="10">
        <v>0.70746444761709304</v>
      </c>
      <c r="O27" s="7">
        <v>28.297142082438999</v>
      </c>
      <c r="P27" s="10">
        <v>2.2038215171308901</v>
      </c>
      <c r="Q27" s="7">
        <v>30.052961792469201</v>
      </c>
      <c r="R27" s="10">
        <v>1.0049018106700101</v>
      </c>
      <c r="S27" s="7">
        <v>34.400445868517203</v>
      </c>
      <c r="T27" s="10">
        <v>1.23110445674503</v>
      </c>
      <c r="U27" s="7">
        <v>6.10330378607821</v>
      </c>
      <c r="V27" s="10">
        <v>2.4709337814936698</v>
      </c>
      <c r="W27" s="7">
        <v>44.671250003230703</v>
      </c>
      <c r="X27" s="10">
        <v>0.96912393675845299</v>
      </c>
      <c r="Y27" s="7">
        <v>42.185105054979097</v>
      </c>
      <c r="Z27" s="10">
        <v>2.5225263573038701</v>
      </c>
      <c r="AA27" s="7">
        <v>49.577143231492499</v>
      </c>
      <c r="AB27" s="10">
        <v>1.3509759323783199</v>
      </c>
      <c r="AC27" s="7">
        <v>37.599173990891401</v>
      </c>
      <c r="AD27" s="10">
        <v>1.59168236688493</v>
      </c>
      <c r="AE27" s="7">
        <v>-4.5859310640877</v>
      </c>
      <c r="AF27" s="10">
        <v>2.9964479179245598</v>
      </c>
      <c r="AG27" s="7">
        <v>26.379228002052699</v>
      </c>
      <c r="AH27" s="10">
        <v>0.85003687852385901</v>
      </c>
      <c r="AI27" s="7">
        <v>29.653928608298099</v>
      </c>
      <c r="AJ27" s="10">
        <v>2.39071954454118</v>
      </c>
      <c r="AK27" s="7">
        <v>27.9238965362667</v>
      </c>
      <c r="AL27" s="10">
        <v>1.05864200498225</v>
      </c>
      <c r="AM27" s="7">
        <v>22.859096902266302</v>
      </c>
      <c r="AN27" s="10">
        <v>1.23843308407109</v>
      </c>
      <c r="AO27" s="7">
        <v>-6.7948317060318102</v>
      </c>
      <c r="AP27" s="10">
        <v>2.6193256619318199</v>
      </c>
      <c r="AQ27" s="7">
        <v>59.951012423323398</v>
      </c>
      <c r="AR27" s="10">
        <v>0.94708219602854005</v>
      </c>
      <c r="AS27" s="7">
        <v>60.091876342088199</v>
      </c>
      <c r="AT27" s="10">
        <v>2.4567892246334302</v>
      </c>
      <c r="AU27" s="7">
        <v>60.970635841690701</v>
      </c>
      <c r="AV27" s="10">
        <v>1.1141565492633201</v>
      </c>
      <c r="AW27" s="7">
        <v>58.330292725526</v>
      </c>
      <c r="AX27" s="10">
        <v>1.31708349825968</v>
      </c>
      <c r="AY27" s="7">
        <v>-1.7615836165621801</v>
      </c>
      <c r="AZ27" s="10">
        <v>2.5396087924155899</v>
      </c>
      <c r="BA27" s="7">
        <v>32.0872349488181</v>
      </c>
      <c r="BB27" s="10">
        <v>0.97126236571987201</v>
      </c>
      <c r="BC27" s="7">
        <v>24.8849104976224</v>
      </c>
      <c r="BD27" s="10">
        <v>2.4483833073102601</v>
      </c>
      <c r="BE27" s="7">
        <v>31.5689426861749</v>
      </c>
      <c r="BF27" s="10">
        <v>1.1328168251250399</v>
      </c>
      <c r="BG27" s="7">
        <v>34.985924065274702</v>
      </c>
      <c r="BH27" s="10">
        <v>1.5742530621600399</v>
      </c>
      <c r="BI27" s="7">
        <v>10.1010135676523</v>
      </c>
      <c r="BJ27" s="10">
        <v>2.7247451115867598</v>
      </c>
      <c r="BK27" s="7">
        <v>56.632046999264098</v>
      </c>
      <c r="BL27" s="10">
        <v>0.88361867082147705</v>
      </c>
      <c r="BM27" s="7">
        <v>54.207075417840102</v>
      </c>
      <c r="BN27" s="10">
        <v>2.6771470924362299</v>
      </c>
      <c r="BO27" s="7">
        <v>58.278683006878097</v>
      </c>
      <c r="BP27" s="10">
        <v>1.1647322378956699</v>
      </c>
      <c r="BQ27" s="7">
        <v>54.803907206055698</v>
      </c>
      <c r="BR27" s="10">
        <v>1.23317350864501</v>
      </c>
      <c r="BS27" s="7">
        <v>0.596831788215617</v>
      </c>
      <c r="BT27" s="10">
        <v>2.9281163986185601</v>
      </c>
      <c r="BU27" s="7">
        <v>71.858557308773797</v>
      </c>
      <c r="BV27" s="10">
        <v>0.884348759821452</v>
      </c>
      <c r="BW27" s="7">
        <v>64.125913099261098</v>
      </c>
      <c r="BX27" s="10">
        <v>2.21011734805256</v>
      </c>
      <c r="BY27" s="7">
        <v>72.011339798127807</v>
      </c>
      <c r="BZ27" s="10">
        <v>1.0995776444796099</v>
      </c>
      <c r="CA27" s="7">
        <v>73.949387626484494</v>
      </c>
      <c r="CB27" s="10">
        <v>1.3876711264550701</v>
      </c>
      <c r="CC27" s="7">
        <v>9.8234745272234107</v>
      </c>
      <c r="CD27" s="10">
        <v>2.6291198380344101</v>
      </c>
      <c r="CE27" s="7">
        <v>48.823003341640799</v>
      </c>
      <c r="CF27" s="10">
        <v>0.87048469041606802</v>
      </c>
      <c r="CG27" s="7">
        <v>32.9672693577538</v>
      </c>
      <c r="CH27" s="10">
        <v>2.4702378784626098</v>
      </c>
      <c r="CI27" s="7">
        <v>48.171405374028197</v>
      </c>
      <c r="CJ27" s="10">
        <v>1.1728376859776699</v>
      </c>
      <c r="CK27" s="7">
        <v>54.5774489000841</v>
      </c>
      <c r="CL27" s="10">
        <v>1.69686051269675</v>
      </c>
      <c r="CM27" s="7">
        <v>21.610179542330201</v>
      </c>
      <c r="CN27" s="10">
        <v>2.9530230242406401</v>
      </c>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182"/>
    </row>
    <row r="28" spans="1:128" ht="13" customHeight="1" x14ac:dyDescent="0.2">
      <c r="A28" s="82" t="s">
        <v>362</v>
      </c>
      <c r="B28" s="110">
        <v>2</v>
      </c>
      <c r="C28" s="7">
        <v>84.658618464190297</v>
      </c>
      <c r="D28" s="10">
        <v>0.83447351078589105</v>
      </c>
      <c r="E28" s="7">
        <v>78.222950340580496</v>
      </c>
      <c r="F28" s="10">
        <v>3.2835120354708698</v>
      </c>
      <c r="G28" s="7">
        <v>84.414138130293594</v>
      </c>
      <c r="H28" s="10">
        <v>1.2503265485258499</v>
      </c>
      <c r="I28" s="7">
        <v>86.640778382977601</v>
      </c>
      <c r="J28" s="10">
        <v>1.50550292310183</v>
      </c>
      <c r="K28" s="7">
        <v>8.4178280423970993</v>
      </c>
      <c r="L28" s="10">
        <v>3.5104498887497599</v>
      </c>
      <c r="M28" s="7">
        <v>43.819390179006099</v>
      </c>
      <c r="N28" s="10">
        <v>1.3390305239086899</v>
      </c>
      <c r="O28" s="7">
        <v>44.701630893999003</v>
      </c>
      <c r="P28" s="10">
        <v>4.3672795555283903</v>
      </c>
      <c r="Q28" s="7">
        <v>46.151396537968203</v>
      </c>
      <c r="R28" s="10">
        <v>1.8481500738804499</v>
      </c>
      <c r="S28" s="7">
        <v>39.703048875805599</v>
      </c>
      <c r="T28" s="10">
        <v>2.2379986832863601</v>
      </c>
      <c r="U28" s="7">
        <v>-4.9985820181934697</v>
      </c>
      <c r="V28" s="10">
        <v>4.8879167116932196</v>
      </c>
      <c r="W28" s="7">
        <v>53.938458806489699</v>
      </c>
      <c r="X28" s="10">
        <v>1.6375335577703001</v>
      </c>
      <c r="Y28" s="7">
        <v>54.425865415803003</v>
      </c>
      <c r="Z28" s="10">
        <v>4.5996996341555096</v>
      </c>
      <c r="AA28" s="7">
        <v>58.911392353760199</v>
      </c>
      <c r="AB28" s="10">
        <v>2.1475457513099498</v>
      </c>
      <c r="AC28" s="7">
        <v>45.229153394032203</v>
      </c>
      <c r="AD28" s="10">
        <v>2.21818356525021</v>
      </c>
      <c r="AE28" s="7">
        <v>-9.1967120217708107</v>
      </c>
      <c r="AF28" s="10">
        <v>5.1746114972216501</v>
      </c>
      <c r="AG28" s="7">
        <v>43.709668464759801</v>
      </c>
      <c r="AH28" s="10">
        <v>1.2035225915830401</v>
      </c>
      <c r="AI28" s="7">
        <v>39.983860950701697</v>
      </c>
      <c r="AJ28" s="10">
        <v>4.8518343007664404</v>
      </c>
      <c r="AK28" s="7">
        <v>47.590347734032903</v>
      </c>
      <c r="AL28" s="10">
        <v>1.69539601777508</v>
      </c>
      <c r="AM28" s="7">
        <v>37.7834238018497</v>
      </c>
      <c r="AN28" s="10">
        <v>2.3531310192750401</v>
      </c>
      <c r="AO28" s="7">
        <v>-2.200437148852</v>
      </c>
      <c r="AP28" s="10">
        <v>5.1554345661061403</v>
      </c>
      <c r="AQ28" s="7">
        <v>50.485141806358101</v>
      </c>
      <c r="AR28" s="10">
        <v>1.50493076120248</v>
      </c>
      <c r="AS28" s="7">
        <v>51.6835541057917</v>
      </c>
      <c r="AT28" s="10">
        <v>4.45874898692007</v>
      </c>
      <c r="AU28" s="7">
        <v>51.559074151180702</v>
      </c>
      <c r="AV28" s="10">
        <v>1.88499606289418</v>
      </c>
      <c r="AW28" s="7">
        <v>48.322116834067103</v>
      </c>
      <c r="AX28" s="10">
        <v>2.1448064186633502</v>
      </c>
      <c r="AY28" s="7">
        <v>-3.3614372717246299</v>
      </c>
      <c r="AZ28" s="10">
        <v>4.9925617204696104</v>
      </c>
      <c r="BA28" s="7">
        <v>28.228021165089</v>
      </c>
      <c r="BB28" s="10">
        <v>1.4398021819603799</v>
      </c>
      <c r="BC28" s="7">
        <v>28.380095481303101</v>
      </c>
      <c r="BD28" s="10">
        <v>4.14192928223913</v>
      </c>
      <c r="BE28" s="7">
        <v>28.029723542408099</v>
      </c>
      <c r="BF28" s="10">
        <v>1.6853236192259</v>
      </c>
      <c r="BG28" s="7">
        <v>28.3722606205693</v>
      </c>
      <c r="BH28" s="10">
        <v>2.3588713382648798</v>
      </c>
      <c r="BI28" s="7">
        <v>-7.8348607338014596E-3</v>
      </c>
      <c r="BJ28" s="10">
        <v>4.8485791742030298</v>
      </c>
      <c r="BK28" s="7">
        <v>51.350975800455998</v>
      </c>
      <c r="BL28" s="10">
        <v>1.35037575542196</v>
      </c>
      <c r="BM28" s="7">
        <v>46.953272066133401</v>
      </c>
      <c r="BN28" s="10">
        <v>4.3229061917423603</v>
      </c>
      <c r="BO28" s="7">
        <v>49.5428382016025</v>
      </c>
      <c r="BP28" s="10">
        <v>1.88357934182773</v>
      </c>
      <c r="BQ28" s="7">
        <v>55.354885607143203</v>
      </c>
      <c r="BR28" s="10">
        <v>2.4181393232502399</v>
      </c>
      <c r="BS28" s="7">
        <v>8.4016135410098407</v>
      </c>
      <c r="BT28" s="10">
        <v>5.3610511169089596</v>
      </c>
      <c r="BU28" s="7">
        <v>82.039834872498005</v>
      </c>
      <c r="BV28" s="10">
        <v>1.0799991579233801</v>
      </c>
      <c r="BW28" s="7">
        <v>80.428693791533604</v>
      </c>
      <c r="BX28" s="10">
        <v>3.67010297351852</v>
      </c>
      <c r="BY28" s="7">
        <v>81.611719093591901</v>
      </c>
      <c r="BZ28" s="10">
        <v>1.4524048036539801</v>
      </c>
      <c r="CA28" s="7">
        <v>83.376312938491694</v>
      </c>
      <c r="CB28" s="10">
        <v>1.5983943759397301</v>
      </c>
      <c r="CC28" s="7">
        <v>2.9476191469580999</v>
      </c>
      <c r="CD28" s="10">
        <v>3.9146417857991902</v>
      </c>
      <c r="CE28" s="7">
        <v>50.317257797250903</v>
      </c>
      <c r="CF28" s="10">
        <v>1.4662204721619401</v>
      </c>
      <c r="CG28" s="7">
        <v>36.062765201008297</v>
      </c>
      <c r="CH28" s="10">
        <v>4.7375317318495602</v>
      </c>
      <c r="CI28" s="7">
        <v>48.761471070797903</v>
      </c>
      <c r="CJ28" s="10">
        <v>1.9704655960206601</v>
      </c>
      <c r="CK28" s="7">
        <v>56.190739213579</v>
      </c>
      <c r="CL28" s="10">
        <v>2.2508165419705199</v>
      </c>
      <c r="CM28" s="7">
        <v>20.1279740125708</v>
      </c>
      <c r="CN28" s="10">
        <v>5.23990928799941</v>
      </c>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182"/>
    </row>
    <row r="29" spans="1:128" ht="13" customHeight="1" x14ac:dyDescent="0.2">
      <c r="A29" s="82" t="s">
        <v>363</v>
      </c>
      <c r="B29" s="110">
        <v>2</v>
      </c>
      <c r="C29" s="7">
        <v>84.825784179739998</v>
      </c>
      <c r="D29" s="10">
        <v>0.79765519082691705</v>
      </c>
      <c r="E29" s="7">
        <v>84.281814552096904</v>
      </c>
      <c r="F29" s="10">
        <v>3.71448381724796</v>
      </c>
      <c r="G29" s="7">
        <v>83.9717721155303</v>
      </c>
      <c r="H29" s="10">
        <v>1.2649148456097701</v>
      </c>
      <c r="I29" s="7">
        <v>85.468746173954003</v>
      </c>
      <c r="J29" s="10">
        <v>1.0768806283460499</v>
      </c>
      <c r="K29" s="7">
        <v>1.1869316218571</v>
      </c>
      <c r="L29" s="10">
        <v>3.7978147356121101</v>
      </c>
      <c r="M29" s="7">
        <v>68.416740373196703</v>
      </c>
      <c r="N29" s="10">
        <v>1.20077291339037</v>
      </c>
      <c r="O29" s="7">
        <v>68.288035108279999</v>
      </c>
      <c r="P29" s="10">
        <v>3.7189935782029502</v>
      </c>
      <c r="Q29" s="7">
        <v>70.304398945644706</v>
      </c>
      <c r="R29" s="10">
        <v>1.60846426473866</v>
      </c>
      <c r="S29" s="7">
        <v>66.921706498638201</v>
      </c>
      <c r="T29" s="10">
        <v>1.6711729204141701</v>
      </c>
      <c r="U29" s="7">
        <v>-1.3663286096417999</v>
      </c>
      <c r="V29" s="10">
        <v>3.3780701632688199</v>
      </c>
      <c r="W29" s="7">
        <v>66.627465593002995</v>
      </c>
      <c r="X29" s="10">
        <v>1.0491819570994001</v>
      </c>
      <c r="Y29" s="7">
        <v>75.589920503426896</v>
      </c>
      <c r="Z29" s="10">
        <v>3.0766514213832199</v>
      </c>
      <c r="AA29" s="7">
        <v>73.437434618714903</v>
      </c>
      <c r="AB29" s="10">
        <v>1.7870576516480301</v>
      </c>
      <c r="AC29" s="7">
        <v>60.328306939425502</v>
      </c>
      <c r="AD29" s="10">
        <v>1.63114055226891</v>
      </c>
      <c r="AE29" s="7">
        <v>-15.261613564001401</v>
      </c>
      <c r="AF29" s="10">
        <v>3.4182646520945998</v>
      </c>
      <c r="AG29" s="7">
        <v>53.729678445784501</v>
      </c>
      <c r="AH29" s="10">
        <v>1.23709412593652</v>
      </c>
      <c r="AI29" s="7">
        <v>61.003723665936</v>
      </c>
      <c r="AJ29" s="10">
        <v>4.1600792179849604</v>
      </c>
      <c r="AK29" s="7">
        <v>58.054029226302298</v>
      </c>
      <c r="AL29" s="10">
        <v>2.4354688966711802</v>
      </c>
      <c r="AM29" s="7">
        <v>49.496820282048702</v>
      </c>
      <c r="AN29" s="10">
        <v>1.58338949736553</v>
      </c>
      <c r="AO29" s="7">
        <v>-11.5069033838873</v>
      </c>
      <c r="AP29" s="10">
        <v>4.5232540606046596</v>
      </c>
      <c r="AQ29" s="7">
        <v>62.294457612629003</v>
      </c>
      <c r="AR29" s="10">
        <v>1.2936589615986001</v>
      </c>
      <c r="AS29" s="7">
        <v>64.328216602892297</v>
      </c>
      <c r="AT29" s="10">
        <v>4.2210192343542401</v>
      </c>
      <c r="AU29" s="7">
        <v>64.5825816758516</v>
      </c>
      <c r="AV29" s="10">
        <v>1.9887859035889299</v>
      </c>
      <c r="AW29" s="7">
        <v>59.949049009496399</v>
      </c>
      <c r="AX29" s="10">
        <v>1.7055906175028599</v>
      </c>
      <c r="AY29" s="7">
        <v>-4.3791675933958603</v>
      </c>
      <c r="AZ29" s="10">
        <v>4.3351785808650796</v>
      </c>
      <c r="BA29" s="7">
        <v>44.693251816281098</v>
      </c>
      <c r="BB29" s="10">
        <v>1.37322227220479</v>
      </c>
      <c r="BC29" s="7">
        <v>51.919620225470297</v>
      </c>
      <c r="BD29" s="10">
        <v>4.7689689927614598</v>
      </c>
      <c r="BE29" s="7">
        <v>47.440072425707299</v>
      </c>
      <c r="BF29" s="10">
        <v>1.91941565829906</v>
      </c>
      <c r="BG29" s="7">
        <v>41.7828098707338</v>
      </c>
      <c r="BH29" s="10">
        <v>1.80979850919968</v>
      </c>
      <c r="BI29" s="7">
        <v>-10.1368103547365</v>
      </c>
      <c r="BJ29" s="10">
        <v>4.7894249658871404</v>
      </c>
      <c r="BK29" s="7">
        <v>69.881017389008605</v>
      </c>
      <c r="BL29" s="10">
        <v>1.0534097681890799</v>
      </c>
      <c r="BM29" s="7">
        <v>71.325628707607294</v>
      </c>
      <c r="BN29" s="10">
        <v>3.5703688407274901</v>
      </c>
      <c r="BO29" s="7">
        <v>71.763373064570899</v>
      </c>
      <c r="BP29" s="10">
        <v>1.76708896404699</v>
      </c>
      <c r="BQ29" s="7">
        <v>68.380117891404794</v>
      </c>
      <c r="BR29" s="10">
        <v>1.32327063993174</v>
      </c>
      <c r="BS29" s="7">
        <v>-2.9455108162024999</v>
      </c>
      <c r="BT29" s="10">
        <v>3.5650412051340399</v>
      </c>
      <c r="BU29" s="7">
        <v>79.964977966863501</v>
      </c>
      <c r="BV29" s="10">
        <v>0.92096170878036998</v>
      </c>
      <c r="BW29" s="7">
        <v>77.628170525336301</v>
      </c>
      <c r="BX29" s="10">
        <v>3.52023390203196</v>
      </c>
      <c r="BY29" s="7">
        <v>79.122949445523503</v>
      </c>
      <c r="BZ29" s="10">
        <v>1.64163015177422</v>
      </c>
      <c r="CA29" s="7">
        <v>80.858498117456406</v>
      </c>
      <c r="CB29" s="10">
        <v>1.29907990716098</v>
      </c>
      <c r="CC29" s="7">
        <v>3.23032759212006</v>
      </c>
      <c r="CD29" s="10">
        <v>3.6075505219530899</v>
      </c>
      <c r="CE29" s="7">
        <v>59.122154841844001</v>
      </c>
      <c r="CF29" s="10">
        <v>1.30333597432688</v>
      </c>
      <c r="CG29" s="7">
        <v>61.758901570408298</v>
      </c>
      <c r="CH29" s="10">
        <v>3.7656503476820902</v>
      </c>
      <c r="CI29" s="7">
        <v>61.318563470171704</v>
      </c>
      <c r="CJ29" s="10">
        <v>2.0229976141860502</v>
      </c>
      <c r="CK29" s="7">
        <v>57.580519371987599</v>
      </c>
      <c r="CL29" s="10">
        <v>1.51077455765504</v>
      </c>
      <c r="CM29" s="7">
        <v>-4.1783821984207101</v>
      </c>
      <c r="CN29" s="10">
        <v>3.8846166775984199</v>
      </c>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182"/>
    </row>
    <row r="30" spans="1:128" ht="13" customHeight="1" x14ac:dyDescent="0.2">
      <c r="A30" s="82" t="s">
        <v>364</v>
      </c>
      <c r="B30" s="110">
        <v>2</v>
      </c>
      <c r="C30" s="7">
        <v>67.015066500386595</v>
      </c>
      <c r="D30" s="10">
        <v>1.0607663933743301</v>
      </c>
      <c r="E30" s="7">
        <v>60.438210450759101</v>
      </c>
      <c r="F30" s="10">
        <v>4.0272449066763301</v>
      </c>
      <c r="G30" s="7">
        <v>64.946277845355894</v>
      </c>
      <c r="H30" s="10">
        <v>1.6286940634401501</v>
      </c>
      <c r="I30" s="7">
        <v>71.359448108353206</v>
      </c>
      <c r="J30" s="10">
        <v>1.7369845567420701</v>
      </c>
      <c r="K30" s="7">
        <v>10.921237657594199</v>
      </c>
      <c r="L30" s="10">
        <v>4.68360917031226</v>
      </c>
      <c r="M30" s="7">
        <v>53.115490306790498</v>
      </c>
      <c r="N30" s="10">
        <v>1.0904602319677299</v>
      </c>
      <c r="O30" s="7">
        <v>55.8522265120219</v>
      </c>
      <c r="P30" s="10">
        <v>3.9066931241253902</v>
      </c>
      <c r="Q30" s="7">
        <v>53.237822872533499</v>
      </c>
      <c r="R30" s="10">
        <v>1.4168076566074299</v>
      </c>
      <c r="S30" s="7">
        <v>52.490127605349301</v>
      </c>
      <c r="T30" s="10">
        <v>1.7371895503138499</v>
      </c>
      <c r="U30" s="7">
        <v>-3.3620989066726299</v>
      </c>
      <c r="V30" s="10">
        <v>4.5173610009840104</v>
      </c>
      <c r="W30" s="7">
        <v>50.865387445694502</v>
      </c>
      <c r="X30" s="10">
        <v>1.2258141060239001</v>
      </c>
      <c r="Y30" s="7">
        <v>53.505551438399998</v>
      </c>
      <c r="Z30" s="10">
        <v>4.2433618120380903</v>
      </c>
      <c r="AA30" s="7">
        <v>57.6447670374396</v>
      </c>
      <c r="AB30" s="10">
        <v>1.5641505515691101</v>
      </c>
      <c r="AC30" s="7">
        <v>41.495634718476502</v>
      </c>
      <c r="AD30" s="10">
        <v>1.7887350498451</v>
      </c>
      <c r="AE30" s="7">
        <v>-12.009916719923501</v>
      </c>
      <c r="AF30" s="10">
        <v>5.1340377136225301</v>
      </c>
      <c r="AG30" s="7">
        <v>27.590667336170899</v>
      </c>
      <c r="AH30" s="10">
        <v>1.11745851467135</v>
      </c>
      <c r="AI30" s="7">
        <v>33.378525158007598</v>
      </c>
      <c r="AJ30" s="10">
        <v>3.70604047272841</v>
      </c>
      <c r="AK30" s="7">
        <v>29.882381698933301</v>
      </c>
      <c r="AL30" s="10">
        <v>1.4044727131282799</v>
      </c>
      <c r="AM30" s="7">
        <v>23.428160136206099</v>
      </c>
      <c r="AN30" s="10">
        <v>1.2913165549458201</v>
      </c>
      <c r="AO30" s="7">
        <v>-9.9503650218015398</v>
      </c>
      <c r="AP30" s="10">
        <v>3.8257984283683699</v>
      </c>
      <c r="AQ30" s="7">
        <v>46.117904101675798</v>
      </c>
      <c r="AR30" s="10">
        <v>1.13071750933385</v>
      </c>
      <c r="AS30" s="7">
        <v>52.644341573262203</v>
      </c>
      <c r="AT30" s="10">
        <v>4.0339896882755202</v>
      </c>
      <c r="AU30" s="7">
        <v>47.978911121997001</v>
      </c>
      <c r="AV30" s="10">
        <v>1.37669855849895</v>
      </c>
      <c r="AW30" s="7">
        <v>42.356867077517997</v>
      </c>
      <c r="AX30" s="10">
        <v>1.66172140534361</v>
      </c>
      <c r="AY30" s="7">
        <v>-10.2874744957441</v>
      </c>
      <c r="AZ30" s="10">
        <v>4.4004988386370503</v>
      </c>
      <c r="BA30" s="7">
        <v>32.0772732520375</v>
      </c>
      <c r="BB30" s="10">
        <v>1.15699461493063</v>
      </c>
      <c r="BC30" s="7">
        <v>40.749834657632199</v>
      </c>
      <c r="BD30" s="10">
        <v>3.21677542357354</v>
      </c>
      <c r="BE30" s="7">
        <v>34.333746277584702</v>
      </c>
      <c r="BF30" s="10">
        <v>1.4686182898300999</v>
      </c>
      <c r="BG30" s="7">
        <v>27.205049515428101</v>
      </c>
      <c r="BH30" s="10">
        <v>1.6111492963341301</v>
      </c>
      <c r="BI30" s="7">
        <v>-13.5447851422041</v>
      </c>
      <c r="BJ30" s="10">
        <v>3.4504662256926202</v>
      </c>
      <c r="BK30" s="7">
        <v>57.396056702639299</v>
      </c>
      <c r="BL30" s="10">
        <v>1.01714127354927</v>
      </c>
      <c r="BM30" s="7">
        <v>62.4708746066378</v>
      </c>
      <c r="BN30" s="10">
        <v>3.6977837150288999</v>
      </c>
      <c r="BO30" s="7">
        <v>57.208301666603099</v>
      </c>
      <c r="BP30" s="10">
        <v>1.3290559874588199</v>
      </c>
      <c r="BQ30" s="7">
        <v>56.610627750207101</v>
      </c>
      <c r="BR30" s="10">
        <v>1.6088047328105299</v>
      </c>
      <c r="BS30" s="7">
        <v>-5.8602468564307397</v>
      </c>
      <c r="BT30" s="10">
        <v>3.9912696115610999</v>
      </c>
      <c r="BU30" s="7">
        <v>64.078164021275697</v>
      </c>
      <c r="BV30" s="10">
        <v>1.03281010442803</v>
      </c>
      <c r="BW30" s="7">
        <v>64.695163320946804</v>
      </c>
      <c r="BX30" s="10">
        <v>3.0368683061144899</v>
      </c>
      <c r="BY30" s="7">
        <v>64.378025436087796</v>
      </c>
      <c r="BZ30" s="10">
        <v>1.4344148647983399</v>
      </c>
      <c r="CA30" s="7">
        <v>63.4234900626533</v>
      </c>
      <c r="CB30" s="10">
        <v>1.72926349482978</v>
      </c>
      <c r="CC30" s="7">
        <v>-1.27167325829348</v>
      </c>
      <c r="CD30" s="10">
        <v>3.7877765273065598</v>
      </c>
      <c r="CE30" s="7">
        <v>54.680808945559399</v>
      </c>
      <c r="CF30" s="10">
        <v>1.1484521312992599</v>
      </c>
      <c r="CG30" s="7">
        <v>49.700243196353398</v>
      </c>
      <c r="CH30" s="10">
        <v>3.9559306506565202</v>
      </c>
      <c r="CI30" s="7">
        <v>52.270729366727601</v>
      </c>
      <c r="CJ30" s="10">
        <v>1.56579265782399</v>
      </c>
      <c r="CK30" s="7">
        <v>59.052018811486597</v>
      </c>
      <c r="CL30" s="10">
        <v>1.8159337937856399</v>
      </c>
      <c r="CM30" s="7">
        <v>9.3517756151331195</v>
      </c>
      <c r="CN30" s="10">
        <v>4.4841949641457202</v>
      </c>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182"/>
    </row>
    <row r="31" spans="1:128" ht="13" customHeight="1" x14ac:dyDescent="0.2">
      <c r="A31" s="82" t="s">
        <v>365</v>
      </c>
      <c r="B31" s="110">
        <v>2</v>
      </c>
      <c r="C31" s="7">
        <v>73.529721092991096</v>
      </c>
      <c r="D31" s="10">
        <v>1.0899427661016401</v>
      </c>
      <c r="E31" s="7">
        <v>55.101211562288199</v>
      </c>
      <c r="F31" s="10">
        <v>3.9297676985732699</v>
      </c>
      <c r="G31" s="7">
        <v>73.573213931332404</v>
      </c>
      <c r="H31" s="10">
        <v>1.3522656037598699</v>
      </c>
      <c r="I31" s="7">
        <v>77.537750245282496</v>
      </c>
      <c r="J31" s="10">
        <v>1.6461630976596999</v>
      </c>
      <c r="K31" s="7">
        <v>22.4365386829943</v>
      </c>
      <c r="L31" s="10">
        <v>4.2081359937779101</v>
      </c>
      <c r="M31" s="7">
        <v>62.4526488843509</v>
      </c>
      <c r="N31" s="10">
        <v>1.32430857532041</v>
      </c>
      <c r="O31" s="7">
        <v>65.464949027647194</v>
      </c>
      <c r="P31" s="10">
        <v>4.1027061844357604</v>
      </c>
      <c r="Q31" s="7">
        <v>63.635924032409299</v>
      </c>
      <c r="R31" s="10">
        <v>1.83972646412721</v>
      </c>
      <c r="S31" s="7">
        <v>60.404962442784999</v>
      </c>
      <c r="T31" s="10">
        <v>2.0323194337145001</v>
      </c>
      <c r="U31" s="7">
        <v>-5.05998658486227</v>
      </c>
      <c r="V31" s="10">
        <v>4.4880533926591504</v>
      </c>
      <c r="W31" s="7">
        <v>61.855353368948002</v>
      </c>
      <c r="X31" s="10">
        <v>1.28483773236661</v>
      </c>
      <c r="Y31" s="7">
        <v>62.333186489152403</v>
      </c>
      <c r="Z31" s="10">
        <v>4.2962618986166996</v>
      </c>
      <c r="AA31" s="7">
        <v>64.458510060927196</v>
      </c>
      <c r="AB31" s="10">
        <v>1.7786667816838799</v>
      </c>
      <c r="AC31" s="7">
        <v>57.118455367400301</v>
      </c>
      <c r="AD31" s="10">
        <v>2.17174771251414</v>
      </c>
      <c r="AE31" s="7">
        <v>-5.2147311217520897</v>
      </c>
      <c r="AF31" s="10">
        <v>4.7931736030454797</v>
      </c>
      <c r="AG31" s="7">
        <v>41.514468229887903</v>
      </c>
      <c r="AH31" s="10">
        <v>1.29719825502294</v>
      </c>
      <c r="AI31" s="7">
        <v>47.133825161652197</v>
      </c>
      <c r="AJ31" s="10">
        <v>3.9609165139740101</v>
      </c>
      <c r="AK31" s="7">
        <v>39.183674317221801</v>
      </c>
      <c r="AL31" s="10">
        <v>1.70095395256986</v>
      </c>
      <c r="AM31" s="7">
        <v>43.497584342251699</v>
      </c>
      <c r="AN31" s="10">
        <v>2.0258209994339702</v>
      </c>
      <c r="AO31" s="7">
        <v>-3.6362408194004598</v>
      </c>
      <c r="AP31" s="10">
        <v>4.3181923768381898</v>
      </c>
      <c r="AQ31" s="7">
        <v>53.874050129697402</v>
      </c>
      <c r="AR31" s="10">
        <v>1.1568821163553999</v>
      </c>
      <c r="AS31" s="7">
        <v>64.182124537520295</v>
      </c>
      <c r="AT31" s="10">
        <v>4.5060972812965696</v>
      </c>
      <c r="AU31" s="7">
        <v>53.516714076574502</v>
      </c>
      <c r="AV31" s="10">
        <v>1.70023633083791</v>
      </c>
      <c r="AW31" s="7">
        <v>52.030949124172999</v>
      </c>
      <c r="AX31" s="10">
        <v>2.1366708995466799</v>
      </c>
      <c r="AY31" s="7">
        <v>-12.1511754133473</v>
      </c>
      <c r="AZ31" s="10">
        <v>5.1717276835551003</v>
      </c>
      <c r="BA31" s="7">
        <v>60.282273397856898</v>
      </c>
      <c r="BB31" s="10">
        <v>1.26818911323039</v>
      </c>
      <c r="BC31" s="7">
        <v>65.797819562204495</v>
      </c>
      <c r="BD31" s="10">
        <v>3.7728699895384099</v>
      </c>
      <c r="BE31" s="7">
        <v>57.7895875199169</v>
      </c>
      <c r="BF31" s="10">
        <v>1.67393269591397</v>
      </c>
      <c r="BG31" s="7">
        <v>63.115103139297503</v>
      </c>
      <c r="BH31" s="10">
        <v>2.0920119787326099</v>
      </c>
      <c r="BI31" s="7">
        <v>-2.68271642290699</v>
      </c>
      <c r="BJ31" s="10">
        <v>4.4273133408171601</v>
      </c>
      <c r="BK31" s="7">
        <v>66.608097407554098</v>
      </c>
      <c r="BL31" s="10">
        <v>1.23055909493594</v>
      </c>
      <c r="BM31" s="7">
        <v>70.990927432935905</v>
      </c>
      <c r="BN31" s="10">
        <v>3.80764273498193</v>
      </c>
      <c r="BO31" s="7">
        <v>67.049208176159397</v>
      </c>
      <c r="BP31" s="10">
        <v>1.7034110904283699</v>
      </c>
      <c r="BQ31" s="7">
        <v>65.200074429432206</v>
      </c>
      <c r="BR31" s="10">
        <v>2.1048169202854599</v>
      </c>
      <c r="BS31" s="7">
        <v>-5.7908530035036598</v>
      </c>
      <c r="BT31" s="10">
        <v>4.2985040392145502</v>
      </c>
      <c r="BU31" s="7">
        <v>75.594002531366201</v>
      </c>
      <c r="BV31" s="10">
        <v>1.1004613774483301</v>
      </c>
      <c r="BW31" s="7">
        <v>73.946560241668493</v>
      </c>
      <c r="BX31" s="10">
        <v>3.4439367110606902</v>
      </c>
      <c r="BY31" s="7">
        <v>74.749095616493193</v>
      </c>
      <c r="BZ31" s="10">
        <v>1.59643949473284</v>
      </c>
      <c r="CA31" s="7">
        <v>77.290102262282105</v>
      </c>
      <c r="CB31" s="10">
        <v>1.8475117595858901</v>
      </c>
      <c r="CC31" s="7">
        <v>3.3435420206136102</v>
      </c>
      <c r="CD31" s="10">
        <v>3.9702465258364001</v>
      </c>
      <c r="CE31" s="7">
        <v>61.325987855888599</v>
      </c>
      <c r="CF31" s="10">
        <v>1.3720172525323899</v>
      </c>
      <c r="CG31" s="7">
        <v>55.6673690247869</v>
      </c>
      <c r="CH31" s="10">
        <v>4.4248594250074103</v>
      </c>
      <c r="CI31" s="7">
        <v>59.520701022115801</v>
      </c>
      <c r="CJ31" s="10">
        <v>1.63836454661457</v>
      </c>
      <c r="CK31" s="7">
        <v>65.085471106557193</v>
      </c>
      <c r="CL31" s="10">
        <v>2.1707329352160301</v>
      </c>
      <c r="CM31" s="7">
        <v>9.4181020817703001</v>
      </c>
      <c r="CN31" s="10">
        <v>5.2369443913974401</v>
      </c>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182"/>
    </row>
    <row r="32" spans="1:128" ht="13" customHeight="1" x14ac:dyDescent="0.2">
      <c r="A32" s="82" t="s">
        <v>366</v>
      </c>
      <c r="B32" s="110">
        <v>2</v>
      </c>
      <c r="C32" s="7">
        <v>86.130242164617698</v>
      </c>
      <c r="D32" s="10">
        <v>0.64807952540667602</v>
      </c>
      <c r="E32" s="7">
        <v>84.451881952294201</v>
      </c>
      <c r="F32" s="10">
        <v>3.6317773107071001</v>
      </c>
      <c r="G32" s="7">
        <v>85.483101639144294</v>
      </c>
      <c r="H32" s="10">
        <v>1.1233484491277199</v>
      </c>
      <c r="I32" s="7">
        <v>86.728549569753895</v>
      </c>
      <c r="J32" s="10">
        <v>1.05182007402294</v>
      </c>
      <c r="K32" s="7">
        <v>2.2766676174596898</v>
      </c>
      <c r="L32" s="10">
        <v>4.0021669009666896</v>
      </c>
      <c r="M32" s="7">
        <v>50.295598939967299</v>
      </c>
      <c r="N32" s="10">
        <v>1.16245203227091</v>
      </c>
      <c r="O32" s="7">
        <v>53.306848999527602</v>
      </c>
      <c r="P32" s="10">
        <v>4.7099641945721897</v>
      </c>
      <c r="Q32" s="7">
        <v>50.487768617996998</v>
      </c>
      <c r="R32" s="10">
        <v>1.62919469313044</v>
      </c>
      <c r="S32" s="7">
        <v>49.6004112219292</v>
      </c>
      <c r="T32" s="10">
        <v>1.3861933985099999</v>
      </c>
      <c r="U32" s="7">
        <v>-3.7064377775983601</v>
      </c>
      <c r="V32" s="10">
        <v>4.8126180429516001</v>
      </c>
      <c r="W32" s="7">
        <v>61.329869348882902</v>
      </c>
      <c r="X32" s="10">
        <v>0.872511484720363</v>
      </c>
      <c r="Y32" s="7">
        <v>60.045804910212603</v>
      </c>
      <c r="Z32" s="10">
        <v>5.4194961185716801</v>
      </c>
      <c r="AA32" s="7">
        <v>68.719558195774297</v>
      </c>
      <c r="AB32" s="10">
        <v>1.53126666897264</v>
      </c>
      <c r="AC32" s="7">
        <v>55.218099234432998</v>
      </c>
      <c r="AD32" s="10">
        <v>1.37272496641792</v>
      </c>
      <c r="AE32" s="7">
        <v>-4.82770567577957</v>
      </c>
      <c r="AF32" s="10">
        <v>5.9813671763891199</v>
      </c>
      <c r="AG32" s="7">
        <v>45.0651430587573</v>
      </c>
      <c r="AH32" s="10">
        <v>1.0651701287753901</v>
      </c>
      <c r="AI32" s="7">
        <v>45.153783162017596</v>
      </c>
      <c r="AJ32" s="10">
        <v>4.6483936993682997</v>
      </c>
      <c r="AK32" s="7">
        <v>50.213495697761303</v>
      </c>
      <c r="AL32" s="10">
        <v>1.6984683908540099</v>
      </c>
      <c r="AM32" s="7">
        <v>40.698914816808198</v>
      </c>
      <c r="AN32" s="10">
        <v>1.5420759662808701</v>
      </c>
      <c r="AO32" s="7">
        <v>-4.4548683452094098</v>
      </c>
      <c r="AP32" s="10">
        <v>5.2044874332576203</v>
      </c>
      <c r="AQ32" s="7">
        <v>72.284299016652795</v>
      </c>
      <c r="AR32" s="10">
        <v>0.89922850952814504</v>
      </c>
      <c r="AS32" s="7">
        <v>68.769164208949903</v>
      </c>
      <c r="AT32" s="10">
        <v>4.7817451768366297</v>
      </c>
      <c r="AU32" s="7">
        <v>74.972374374889498</v>
      </c>
      <c r="AV32" s="10">
        <v>1.54144086232557</v>
      </c>
      <c r="AW32" s="7">
        <v>70.283264793401301</v>
      </c>
      <c r="AX32" s="10">
        <v>1.30387629007922</v>
      </c>
      <c r="AY32" s="7">
        <v>1.51410058445133</v>
      </c>
      <c r="AZ32" s="10">
        <v>4.8708842145973197</v>
      </c>
      <c r="BA32" s="7">
        <v>55.315712412081602</v>
      </c>
      <c r="BB32" s="10">
        <v>0.93611448912593298</v>
      </c>
      <c r="BC32" s="7">
        <v>51.764603066058001</v>
      </c>
      <c r="BD32" s="10">
        <v>5.4306906071731298</v>
      </c>
      <c r="BE32" s="7">
        <v>55.992232969648597</v>
      </c>
      <c r="BF32" s="10">
        <v>1.69684649426657</v>
      </c>
      <c r="BG32" s="7">
        <v>55.080414126184799</v>
      </c>
      <c r="BH32" s="10">
        <v>1.4435532832184199</v>
      </c>
      <c r="BI32" s="7">
        <v>3.3158110601267801</v>
      </c>
      <c r="BJ32" s="10">
        <v>5.6728951740625604</v>
      </c>
      <c r="BK32" s="7">
        <v>61.295328817770297</v>
      </c>
      <c r="BL32" s="10">
        <v>1.10846993177358</v>
      </c>
      <c r="BM32" s="7">
        <v>59.460550291991296</v>
      </c>
      <c r="BN32" s="10">
        <v>4.6294397411416996</v>
      </c>
      <c r="BO32" s="7">
        <v>64.0502355150374</v>
      </c>
      <c r="BP32" s="10">
        <v>1.55582087461024</v>
      </c>
      <c r="BQ32" s="7">
        <v>59.2172402138658</v>
      </c>
      <c r="BR32" s="10">
        <v>1.7669935235415299</v>
      </c>
      <c r="BS32" s="7">
        <v>-0.24331007812550401</v>
      </c>
      <c r="BT32" s="10">
        <v>5.0670601983247296</v>
      </c>
      <c r="BU32" s="7">
        <v>81.647185235418306</v>
      </c>
      <c r="BV32" s="10">
        <v>0.74346105068593304</v>
      </c>
      <c r="BW32" s="7">
        <v>79.749015303457696</v>
      </c>
      <c r="BX32" s="10">
        <v>4.0889460044564103</v>
      </c>
      <c r="BY32" s="7">
        <v>80.199031331931494</v>
      </c>
      <c r="BZ32" s="10">
        <v>1.2656834843273601</v>
      </c>
      <c r="CA32" s="7">
        <v>82.899491865608894</v>
      </c>
      <c r="CB32" s="10">
        <v>1.08682432960584</v>
      </c>
      <c r="CC32" s="7">
        <v>3.1504765621512001</v>
      </c>
      <c r="CD32" s="10">
        <v>4.2331540509857897</v>
      </c>
      <c r="CE32" s="7">
        <v>44.332419410285702</v>
      </c>
      <c r="CF32" s="10">
        <v>1.09987737596081</v>
      </c>
      <c r="CG32" s="7">
        <v>35.317204930064499</v>
      </c>
      <c r="CH32" s="10">
        <v>4.4224861967984204</v>
      </c>
      <c r="CI32" s="7">
        <v>41.960836262875198</v>
      </c>
      <c r="CJ32" s="10">
        <v>1.7434364372108599</v>
      </c>
      <c r="CK32" s="7">
        <v>46.818442524039298</v>
      </c>
      <c r="CL32" s="10">
        <v>1.52432113465754</v>
      </c>
      <c r="CM32" s="7">
        <v>11.5012375939748</v>
      </c>
      <c r="CN32" s="10">
        <v>4.93024713291683</v>
      </c>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182"/>
    </row>
    <row r="33" spans="1:128" ht="13" customHeight="1" x14ac:dyDescent="0.2">
      <c r="A33" s="82" t="s">
        <v>367</v>
      </c>
      <c r="B33" s="110">
        <v>2</v>
      </c>
      <c r="C33" s="7">
        <v>77.915635334048602</v>
      </c>
      <c r="D33" s="10">
        <v>1.41810899351858</v>
      </c>
      <c r="E33" s="7">
        <v>69.672321596832603</v>
      </c>
      <c r="F33" s="10">
        <v>6.1899000826732404</v>
      </c>
      <c r="G33" s="7">
        <v>77.0878835539785</v>
      </c>
      <c r="H33" s="10">
        <v>1.9128426986081399</v>
      </c>
      <c r="I33" s="7">
        <v>80.611068504555902</v>
      </c>
      <c r="J33" s="10">
        <v>2.2624097793161799</v>
      </c>
      <c r="K33" s="7">
        <v>10.938746907723299</v>
      </c>
      <c r="L33" s="10">
        <v>6.5577207348758897</v>
      </c>
      <c r="M33" s="7">
        <v>51.010663001691697</v>
      </c>
      <c r="N33" s="10">
        <v>1.7615367603058001</v>
      </c>
      <c r="O33" s="7">
        <v>54.738616918598801</v>
      </c>
      <c r="P33" s="10">
        <v>7.2228462417892798</v>
      </c>
      <c r="Q33" s="7">
        <v>51.894313149623997</v>
      </c>
      <c r="R33" s="10">
        <v>2.5334904786470198</v>
      </c>
      <c r="S33" s="7">
        <v>49.100605043648002</v>
      </c>
      <c r="T33" s="10">
        <v>2.6866938889082901</v>
      </c>
      <c r="U33" s="7">
        <v>-5.6380118749507702</v>
      </c>
      <c r="V33" s="10">
        <v>7.9042021438419097</v>
      </c>
      <c r="W33" s="7">
        <v>58.936967918419001</v>
      </c>
      <c r="X33" s="10">
        <v>1.75699888553646</v>
      </c>
      <c r="Y33" s="7">
        <v>57.254565693554397</v>
      </c>
      <c r="Z33" s="10">
        <v>7.3236141119043996</v>
      </c>
      <c r="AA33" s="7">
        <v>63.614970321532802</v>
      </c>
      <c r="AB33" s="10">
        <v>2.4508079716559901</v>
      </c>
      <c r="AC33" s="7">
        <v>52.624233415302101</v>
      </c>
      <c r="AD33" s="10">
        <v>2.7239646041872199</v>
      </c>
      <c r="AE33" s="7">
        <v>-4.6303322782523502</v>
      </c>
      <c r="AF33" s="10">
        <v>8.1967623232788291</v>
      </c>
      <c r="AG33" s="7">
        <v>51.224376741597602</v>
      </c>
      <c r="AH33" s="10">
        <v>1.8795364505221599</v>
      </c>
      <c r="AI33" s="7">
        <v>50.511152668353901</v>
      </c>
      <c r="AJ33" s="10">
        <v>7.1218914117747003</v>
      </c>
      <c r="AK33" s="7">
        <v>54.265593639459802</v>
      </c>
      <c r="AL33" s="10">
        <v>2.4105443230094701</v>
      </c>
      <c r="AM33" s="7">
        <v>46.997399542494897</v>
      </c>
      <c r="AN33" s="10">
        <v>3.00605245101241</v>
      </c>
      <c r="AO33" s="7">
        <v>-3.5137531258589898</v>
      </c>
      <c r="AP33" s="10">
        <v>7.9769639699056398</v>
      </c>
      <c r="AQ33" s="7">
        <v>63.566532177980299</v>
      </c>
      <c r="AR33" s="10">
        <v>1.5633407467569</v>
      </c>
      <c r="AS33" s="7">
        <v>62.153175667593104</v>
      </c>
      <c r="AT33" s="10">
        <v>7.0080132264695703</v>
      </c>
      <c r="AU33" s="7">
        <v>67.165725983032502</v>
      </c>
      <c r="AV33" s="10">
        <v>2.1442554754483698</v>
      </c>
      <c r="AW33" s="7">
        <v>58.768101101279498</v>
      </c>
      <c r="AX33" s="10">
        <v>2.4043491477601502</v>
      </c>
      <c r="AY33" s="7">
        <v>-3.3850745663136399</v>
      </c>
      <c r="AZ33" s="10">
        <v>7.2457252074077303</v>
      </c>
      <c r="BA33" s="7">
        <v>47.259802967067003</v>
      </c>
      <c r="BB33" s="10">
        <v>1.6054200493386701</v>
      </c>
      <c r="BC33" s="7">
        <v>49.691250742702998</v>
      </c>
      <c r="BD33" s="10">
        <v>7.41921264298011</v>
      </c>
      <c r="BE33" s="7">
        <v>46.405594213217299</v>
      </c>
      <c r="BF33" s="10">
        <v>2.4271976696730801</v>
      </c>
      <c r="BG33" s="7">
        <v>48.009029775789998</v>
      </c>
      <c r="BH33" s="10">
        <v>2.53457828511787</v>
      </c>
      <c r="BI33" s="7">
        <v>-1.6822209669130299</v>
      </c>
      <c r="BJ33" s="10">
        <v>7.6127695504369299</v>
      </c>
      <c r="BK33" s="7">
        <v>68.842766239160696</v>
      </c>
      <c r="BL33" s="10">
        <v>1.51050439597083</v>
      </c>
      <c r="BM33" s="7">
        <v>74.522462633618503</v>
      </c>
      <c r="BN33" s="10">
        <v>6.0303881565161603</v>
      </c>
      <c r="BO33" s="7">
        <v>69.306510187819498</v>
      </c>
      <c r="BP33" s="10">
        <v>1.98851470733082</v>
      </c>
      <c r="BQ33" s="7">
        <v>67.301726538030906</v>
      </c>
      <c r="BR33" s="10">
        <v>2.3557765857606499</v>
      </c>
      <c r="BS33" s="7">
        <v>-7.2207360955876698</v>
      </c>
      <c r="BT33" s="10">
        <v>6.3312974167215703</v>
      </c>
      <c r="BU33" s="7">
        <v>76.986383300200202</v>
      </c>
      <c r="BV33" s="10">
        <v>1.5371624196579301</v>
      </c>
      <c r="BW33" s="7">
        <v>72.513254499467607</v>
      </c>
      <c r="BX33" s="10">
        <v>5.9439299416759397</v>
      </c>
      <c r="BY33" s="7">
        <v>77.362344628747806</v>
      </c>
      <c r="BZ33" s="10">
        <v>1.9518530381635899</v>
      </c>
      <c r="CA33" s="7">
        <v>77.352098592664305</v>
      </c>
      <c r="CB33" s="10">
        <v>2.3172332399216802</v>
      </c>
      <c r="CC33" s="7">
        <v>4.83884409319678</v>
      </c>
      <c r="CD33" s="10">
        <v>6.4490840758594796</v>
      </c>
      <c r="CE33" s="7">
        <v>54.914656578561797</v>
      </c>
      <c r="CF33" s="10">
        <v>1.80193016327249</v>
      </c>
      <c r="CG33" s="7">
        <v>44.509988612720598</v>
      </c>
      <c r="CH33" s="10">
        <v>6.8510201097280303</v>
      </c>
      <c r="CI33" s="7">
        <v>53.289112116981599</v>
      </c>
      <c r="CJ33" s="10">
        <v>2.34092068540075</v>
      </c>
      <c r="CK33" s="7">
        <v>59.034281038038799</v>
      </c>
      <c r="CL33" s="10">
        <v>2.8436620896762301</v>
      </c>
      <c r="CM33" s="7">
        <v>14.524292425318199</v>
      </c>
      <c r="CN33" s="10">
        <v>7.9111356968331599</v>
      </c>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182"/>
    </row>
    <row r="34" spans="1:128" ht="13" customHeight="1" x14ac:dyDescent="0.2">
      <c r="A34" s="82" t="s">
        <v>368</v>
      </c>
      <c r="B34" s="110">
        <v>2</v>
      </c>
      <c r="C34" s="7">
        <v>87.422584943714995</v>
      </c>
      <c r="D34" s="10">
        <v>0.78733679460949701</v>
      </c>
      <c r="E34" s="7">
        <v>89.1576632719283</v>
      </c>
      <c r="F34" s="10">
        <v>1.9198657154272001</v>
      </c>
      <c r="G34" s="7">
        <v>86.815133630688905</v>
      </c>
      <c r="H34" s="10">
        <v>1.1435525133153801</v>
      </c>
      <c r="I34" s="7">
        <v>87.246024804337594</v>
      </c>
      <c r="J34" s="10">
        <v>1.58367299350091</v>
      </c>
      <c r="K34" s="7">
        <v>-1.9116384675906799</v>
      </c>
      <c r="L34" s="10">
        <v>2.4444224886902401</v>
      </c>
      <c r="M34" s="7">
        <v>70.940391076546007</v>
      </c>
      <c r="N34" s="10">
        <v>1.29071220541608</v>
      </c>
      <c r="O34" s="7">
        <v>70.555551818116101</v>
      </c>
      <c r="P34" s="10">
        <v>4.1165665135886496</v>
      </c>
      <c r="Q34" s="7">
        <v>71.575411760190903</v>
      </c>
      <c r="R34" s="10">
        <v>1.8073994243267999</v>
      </c>
      <c r="S34" s="7">
        <v>68.531659235692899</v>
      </c>
      <c r="T34" s="10">
        <v>2.4582118836217099</v>
      </c>
      <c r="U34" s="7">
        <v>-2.0238925824231599</v>
      </c>
      <c r="V34" s="10">
        <v>4.8363521959627498</v>
      </c>
      <c r="W34" s="7">
        <v>70.163671675253894</v>
      </c>
      <c r="X34" s="10">
        <v>1.4297875604846799</v>
      </c>
      <c r="Y34" s="7">
        <v>72.216430356957005</v>
      </c>
      <c r="Z34" s="10">
        <v>3.8126579732529802</v>
      </c>
      <c r="AA34" s="7">
        <v>73.119234022693703</v>
      </c>
      <c r="AB34" s="10">
        <v>1.9994990866011799</v>
      </c>
      <c r="AC34" s="7">
        <v>64.021314923135293</v>
      </c>
      <c r="AD34" s="10">
        <v>2.7112927588543498</v>
      </c>
      <c r="AE34" s="7">
        <v>-8.1951154338216696</v>
      </c>
      <c r="AF34" s="10">
        <v>4.6353612609516004</v>
      </c>
      <c r="AG34" s="7">
        <v>61.347955490936101</v>
      </c>
      <c r="AH34" s="10">
        <v>1.3250562045540499</v>
      </c>
      <c r="AI34" s="7">
        <v>69.204169320791493</v>
      </c>
      <c r="AJ34" s="10">
        <v>3.60259022818137</v>
      </c>
      <c r="AK34" s="7">
        <v>63.806824775482802</v>
      </c>
      <c r="AL34" s="10">
        <v>1.99814914539856</v>
      </c>
      <c r="AM34" s="7">
        <v>55.260371301941603</v>
      </c>
      <c r="AN34" s="10">
        <v>2.3746966058705401</v>
      </c>
      <c r="AO34" s="7">
        <v>-13.9437980188499</v>
      </c>
      <c r="AP34" s="10">
        <v>4.3290988810407303</v>
      </c>
      <c r="AQ34" s="7">
        <v>85.458209665865397</v>
      </c>
      <c r="AR34" s="10">
        <v>1.0137663181019101</v>
      </c>
      <c r="AS34" s="7">
        <v>84.558669853111994</v>
      </c>
      <c r="AT34" s="10">
        <v>3.07488113911776</v>
      </c>
      <c r="AU34" s="7">
        <v>85.863576501805895</v>
      </c>
      <c r="AV34" s="10">
        <v>1.1842294628638701</v>
      </c>
      <c r="AW34" s="7">
        <v>85.635191085349604</v>
      </c>
      <c r="AX34" s="10">
        <v>1.8667098280057199</v>
      </c>
      <c r="AY34" s="7">
        <v>1.0765212322375499</v>
      </c>
      <c r="AZ34" s="10">
        <v>3.6502962855417098</v>
      </c>
      <c r="BA34" s="7">
        <v>59.353051327397999</v>
      </c>
      <c r="BB34" s="10">
        <v>1.3778116451981099</v>
      </c>
      <c r="BC34" s="7">
        <v>57.2407022160832</v>
      </c>
      <c r="BD34" s="10">
        <v>4.7821427073085401</v>
      </c>
      <c r="BE34" s="7">
        <v>60.796367185329302</v>
      </c>
      <c r="BF34" s="10">
        <v>1.8100801057771501</v>
      </c>
      <c r="BG34" s="7">
        <v>57.211951516397797</v>
      </c>
      <c r="BH34" s="10">
        <v>2.3729200200657701</v>
      </c>
      <c r="BI34" s="7">
        <v>-2.87506996853608E-2</v>
      </c>
      <c r="BJ34" s="10">
        <v>5.8349983226305699</v>
      </c>
      <c r="BK34" s="7">
        <v>79.744039054697296</v>
      </c>
      <c r="BL34" s="10">
        <v>1.0810336999944801</v>
      </c>
      <c r="BM34" s="7">
        <v>79.848944966201202</v>
      </c>
      <c r="BN34" s="10">
        <v>3.21217512522457</v>
      </c>
      <c r="BO34" s="7">
        <v>79.818051991497796</v>
      </c>
      <c r="BP34" s="10">
        <v>1.4214007497505501</v>
      </c>
      <c r="BQ34" s="7">
        <v>80.839638143901794</v>
      </c>
      <c r="BR34" s="10">
        <v>1.9848274819563501</v>
      </c>
      <c r="BS34" s="7">
        <v>0.99069317770066301</v>
      </c>
      <c r="BT34" s="10">
        <v>3.7844692889073999</v>
      </c>
      <c r="BU34" s="7">
        <v>84.391623507168205</v>
      </c>
      <c r="BV34" s="10">
        <v>1.05340813379978</v>
      </c>
      <c r="BW34" s="7">
        <v>85.030796417736696</v>
      </c>
      <c r="BX34" s="10">
        <v>3.2915892442651802</v>
      </c>
      <c r="BY34" s="7">
        <v>83.911624339723602</v>
      </c>
      <c r="BZ34" s="10">
        <v>1.25686343715506</v>
      </c>
      <c r="CA34" s="7">
        <v>84.775861270807795</v>
      </c>
      <c r="CB34" s="10">
        <v>1.78646703902874</v>
      </c>
      <c r="CC34" s="7">
        <v>-0.25493514692888702</v>
      </c>
      <c r="CD34" s="10">
        <v>3.63609526806203</v>
      </c>
      <c r="CE34" s="7">
        <v>62.161269826078602</v>
      </c>
      <c r="CF34" s="10">
        <v>1.31957143833761</v>
      </c>
      <c r="CG34" s="7">
        <v>59.298094492780997</v>
      </c>
      <c r="CH34" s="10">
        <v>5.1195799586730502</v>
      </c>
      <c r="CI34" s="7">
        <v>61.257807980072499</v>
      </c>
      <c r="CJ34" s="10">
        <v>1.6741674154277799</v>
      </c>
      <c r="CK34" s="7">
        <v>64.582347490930701</v>
      </c>
      <c r="CL34" s="10">
        <v>2.4005720517821501</v>
      </c>
      <c r="CM34" s="7">
        <v>5.2842529981497099</v>
      </c>
      <c r="CN34" s="10">
        <v>5.9055165106912204</v>
      </c>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182"/>
    </row>
    <row r="35" spans="1:128" ht="13" customHeight="1" x14ac:dyDescent="0.2">
      <c r="A35" s="82" t="s">
        <v>369</v>
      </c>
      <c r="B35" s="110">
        <v>2</v>
      </c>
      <c r="C35" s="7">
        <v>59.872916298749203</v>
      </c>
      <c r="D35" s="10">
        <v>1.1602962947517199</v>
      </c>
      <c r="E35" s="7">
        <v>56.660538076418803</v>
      </c>
      <c r="F35" s="10">
        <v>5.1347332122396896</v>
      </c>
      <c r="G35" s="7">
        <v>60.441224498178499</v>
      </c>
      <c r="H35" s="10">
        <v>1.7162071502960701</v>
      </c>
      <c r="I35" s="7">
        <v>59.569531901460103</v>
      </c>
      <c r="J35" s="10">
        <v>1.51413779941478</v>
      </c>
      <c r="K35" s="7">
        <v>2.9089938250413101</v>
      </c>
      <c r="L35" s="10">
        <v>5.4412933012789804</v>
      </c>
      <c r="M35" s="7">
        <v>19.160624641319</v>
      </c>
      <c r="N35" s="10">
        <v>0.87337904367976005</v>
      </c>
      <c r="O35" s="7">
        <v>23.644832544683801</v>
      </c>
      <c r="P35" s="10">
        <v>5.3087733266599599</v>
      </c>
      <c r="Q35" s="7">
        <v>20.360586328465001</v>
      </c>
      <c r="R35" s="10">
        <v>1.3394596249937001</v>
      </c>
      <c r="S35" s="7">
        <v>17.579199924828</v>
      </c>
      <c r="T35" s="10">
        <v>1.2061408158162701</v>
      </c>
      <c r="U35" s="7">
        <v>-6.0656326198558199</v>
      </c>
      <c r="V35" s="10">
        <v>5.3993644453091996</v>
      </c>
      <c r="W35" s="7">
        <v>27.399388421893502</v>
      </c>
      <c r="X35" s="10">
        <v>1.02474643936819</v>
      </c>
      <c r="Y35" s="7">
        <v>32.235025170484001</v>
      </c>
      <c r="Z35" s="10">
        <v>4.4855643532516103</v>
      </c>
      <c r="AA35" s="7">
        <v>30.0864387804743</v>
      </c>
      <c r="AB35" s="10">
        <v>1.39919826459069</v>
      </c>
      <c r="AC35" s="7">
        <v>24.3087349051507</v>
      </c>
      <c r="AD35" s="10">
        <v>1.3860461578715699</v>
      </c>
      <c r="AE35" s="7">
        <v>-7.9262902653332699</v>
      </c>
      <c r="AF35" s="10">
        <v>4.7806935287094996</v>
      </c>
      <c r="AG35" s="7">
        <v>20.278984265003199</v>
      </c>
      <c r="AH35" s="10">
        <v>0.94113960133711405</v>
      </c>
      <c r="AI35" s="7">
        <v>31.081875690639201</v>
      </c>
      <c r="AJ35" s="10">
        <v>4.8647520634262804</v>
      </c>
      <c r="AK35" s="7">
        <v>23.0504448096106</v>
      </c>
      <c r="AL35" s="10">
        <v>1.2540158699690001</v>
      </c>
      <c r="AM35" s="7">
        <v>16.722507532778302</v>
      </c>
      <c r="AN35" s="10">
        <v>1.24996592022779</v>
      </c>
      <c r="AO35" s="7">
        <v>-14.359368157860899</v>
      </c>
      <c r="AP35" s="10">
        <v>5.2241329481765604</v>
      </c>
      <c r="AQ35" s="7">
        <v>39.582044030359498</v>
      </c>
      <c r="AR35" s="10">
        <v>0.95069230587772902</v>
      </c>
      <c r="AS35" s="7">
        <v>57.649437169728401</v>
      </c>
      <c r="AT35" s="10">
        <v>5.4788891136946001</v>
      </c>
      <c r="AU35" s="7">
        <v>43.4608033371915</v>
      </c>
      <c r="AV35" s="10">
        <v>1.3259739057961599</v>
      </c>
      <c r="AW35" s="7">
        <v>34.444373850995802</v>
      </c>
      <c r="AX35" s="10">
        <v>1.5410031027806199</v>
      </c>
      <c r="AY35" s="7">
        <v>-23.205063318732599</v>
      </c>
      <c r="AZ35" s="10">
        <v>5.6876283766010998</v>
      </c>
      <c r="BA35" s="7">
        <v>45.590720910351301</v>
      </c>
      <c r="BB35" s="10">
        <v>1.07924913976242</v>
      </c>
      <c r="BC35" s="7">
        <v>41.106413226367899</v>
      </c>
      <c r="BD35" s="10">
        <v>6.2103951606024097</v>
      </c>
      <c r="BE35" s="7">
        <v>46.669614754946899</v>
      </c>
      <c r="BF35" s="10">
        <v>1.6398849554688899</v>
      </c>
      <c r="BG35" s="7">
        <v>44.968106731127698</v>
      </c>
      <c r="BH35" s="10">
        <v>1.57104723229388</v>
      </c>
      <c r="BI35" s="7">
        <v>3.86169350475976</v>
      </c>
      <c r="BJ35" s="10">
        <v>6.5171155044870801</v>
      </c>
      <c r="BK35" s="7">
        <v>60.378119471172603</v>
      </c>
      <c r="BL35" s="10">
        <v>0.87833933447595502</v>
      </c>
      <c r="BM35" s="7">
        <v>59.350247962290801</v>
      </c>
      <c r="BN35" s="10">
        <v>5.3622733841392103</v>
      </c>
      <c r="BO35" s="7">
        <v>59.3400999383692</v>
      </c>
      <c r="BP35" s="10">
        <v>1.3889058174982001</v>
      </c>
      <c r="BQ35" s="7">
        <v>61.681740735727303</v>
      </c>
      <c r="BR35" s="10">
        <v>1.47115555268473</v>
      </c>
      <c r="BS35" s="7">
        <v>2.3314927734365298</v>
      </c>
      <c r="BT35" s="10">
        <v>5.8066773444189099</v>
      </c>
      <c r="BU35" s="7">
        <v>66.539398773807306</v>
      </c>
      <c r="BV35" s="10">
        <v>0.97308875649332605</v>
      </c>
      <c r="BW35" s="7">
        <v>74.429503315157902</v>
      </c>
      <c r="BX35" s="10">
        <v>5.6412779256967696</v>
      </c>
      <c r="BY35" s="7">
        <v>64.799790678828202</v>
      </c>
      <c r="BZ35" s="10">
        <v>1.55931960240302</v>
      </c>
      <c r="CA35" s="7">
        <v>67.895193454818695</v>
      </c>
      <c r="CB35" s="10">
        <v>1.4580741329682301</v>
      </c>
      <c r="CC35" s="7">
        <v>-6.5343098603391399</v>
      </c>
      <c r="CD35" s="10">
        <v>5.9051089535296697</v>
      </c>
      <c r="CE35" s="7">
        <v>38.310511243711503</v>
      </c>
      <c r="CF35" s="10">
        <v>0.92279100876958198</v>
      </c>
      <c r="CG35" s="7">
        <v>50.360762767838203</v>
      </c>
      <c r="CH35" s="10">
        <v>5.2477312708476003</v>
      </c>
      <c r="CI35" s="7">
        <v>37.566353956808001</v>
      </c>
      <c r="CJ35" s="10">
        <v>1.5479256075396599</v>
      </c>
      <c r="CK35" s="7">
        <v>38.357854436820297</v>
      </c>
      <c r="CL35" s="10">
        <v>1.38857666449239</v>
      </c>
      <c r="CM35" s="7">
        <v>-12.002908331017901</v>
      </c>
      <c r="CN35" s="10">
        <v>5.3148599947120001</v>
      </c>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182"/>
    </row>
    <row r="36" spans="1:128" ht="13" customHeight="1" x14ac:dyDescent="0.2">
      <c r="A36" s="82" t="s">
        <v>370</v>
      </c>
      <c r="B36" s="110">
        <v>2</v>
      </c>
      <c r="C36" s="7">
        <v>35.902246048703297</v>
      </c>
      <c r="D36" s="10">
        <v>1.10885683071584</v>
      </c>
      <c r="E36" s="7">
        <v>32.843692878795899</v>
      </c>
      <c r="F36" s="10">
        <v>2.3989305258223999</v>
      </c>
      <c r="G36" s="7">
        <v>36.067997544759002</v>
      </c>
      <c r="H36" s="10">
        <v>1.5434612130757299</v>
      </c>
      <c r="I36" s="7">
        <v>37.698286866598202</v>
      </c>
      <c r="J36" s="10">
        <v>1.9728365424212799</v>
      </c>
      <c r="K36" s="7">
        <v>4.8545939878022502</v>
      </c>
      <c r="L36" s="10">
        <v>2.8087688351155902</v>
      </c>
      <c r="M36" s="7">
        <v>30.323932846894401</v>
      </c>
      <c r="N36" s="10">
        <v>0.98126865592228496</v>
      </c>
      <c r="O36" s="7">
        <v>28.9006906325187</v>
      </c>
      <c r="P36" s="10">
        <v>2.1464746444723701</v>
      </c>
      <c r="Q36" s="7">
        <v>33.791046861793902</v>
      </c>
      <c r="R36" s="10">
        <v>1.42230928652055</v>
      </c>
      <c r="S36" s="7">
        <v>25.787142715872498</v>
      </c>
      <c r="T36" s="10">
        <v>1.9043327812704101</v>
      </c>
      <c r="U36" s="7">
        <v>-3.1135479166461799</v>
      </c>
      <c r="V36" s="10">
        <v>2.8771743674727301</v>
      </c>
      <c r="W36" s="7">
        <v>37.953699064598098</v>
      </c>
      <c r="X36" s="10">
        <v>1.0104039696015801</v>
      </c>
      <c r="Y36" s="7">
        <v>40.450185830964401</v>
      </c>
      <c r="Z36" s="10">
        <v>2.3104113636289201</v>
      </c>
      <c r="AA36" s="7">
        <v>43.779698786086499</v>
      </c>
      <c r="AB36" s="10">
        <v>1.5127894558146999</v>
      </c>
      <c r="AC36" s="7">
        <v>27.140255927860899</v>
      </c>
      <c r="AD36" s="10">
        <v>1.74797218375073</v>
      </c>
      <c r="AE36" s="7">
        <v>-13.3099299031035</v>
      </c>
      <c r="AF36" s="10">
        <v>2.8335278512159401</v>
      </c>
      <c r="AG36" s="7">
        <v>29.560325272732499</v>
      </c>
      <c r="AH36" s="10">
        <v>0.95077122300671002</v>
      </c>
      <c r="AI36" s="7">
        <v>34.717793530083199</v>
      </c>
      <c r="AJ36" s="10">
        <v>2.3171463290678198</v>
      </c>
      <c r="AK36" s="7">
        <v>34.257553942768801</v>
      </c>
      <c r="AL36" s="10">
        <v>1.3496546607768201</v>
      </c>
      <c r="AM36" s="7">
        <v>18.859105167422001</v>
      </c>
      <c r="AN36" s="10">
        <v>1.6726509167883099</v>
      </c>
      <c r="AO36" s="7">
        <v>-15.8586883626612</v>
      </c>
      <c r="AP36" s="10">
        <v>2.7995375535521299</v>
      </c>
      <c r="AQ36" s="7">
        <v>39.697131636639398</v>
      </c>
      <c r="AR36" s="10">
        <v>1.0655027370611101</v>
      </c>
      <c r="AS36" s="7">
        <v>36.878365017587498</v>
      </c>
      <c r="AT36" s="10">
        <v>2.6691512579116501</v>
      </c>
      <c r="AU36" s="7">
        <v>41.120222481095603</v>
      </c>
      <c r="AV36" s="10">
        <v>1.5623065211165299</v>
      </c>
      <c r="AW36" s="7">
        <v>39.256213963548802</v>
      </c>
      <c r="AX36" s="10">
        <v>2.1261987922619801</v>
      </c>
      <c r="AY36" s="7">
        <v>2.3778489459613001</v>
      </c>
      <c r="AZ36" s="10">
        <v>3.5073906758036002</v>
      </c>
      <c r="BA36" s="7">
        <v>24.08477491583</v>
      </c>
      <c r="BB36" s="10">
        <v>0.87393322611803204</v>
      </c>
      <c r="BC36" s="7">
        <v>20.781376946453001</v>
      </c>
      <c r="BD36" s="10">
        <v>1.9351093391355201</v>
      </c>
      <c r="BE36" s="7">
        <v>25.6939256104408</v>
      </c>
      <c r="BF36" s="10">
        <v>1.26034687107516</v>
      </c>
      <c r="BG36" s="7">
        <v>23.852366894399999</v>
      </c>
      <c r="BH36" s="10">
        <v>1.72868016174617</v>
      </c>
      <c r="BI36" s="7">
        <v>3.0709899479470399</v>
      </c>
      <c r="BJ36" s="10">
        <v>2.5736815781914499</v>
      </c>
      <c r="BK36" s="7">
        <v>39.643753844037803</v>
      </c>
      <c r="BL36" s="10">
        <v>1.1898711446685799</v>
      </c>
      <c r="BM36" s="7">
        <v>34.893453344182397</v>
      </c>
      <c r="BN36" s="10">
        <v>2.48656192918288</v>
      </c>
      <c r="BO36" s="7">
        <v>39.922372676504096</v>
      </c>
      <c r="BP36" s="10">
        <v>1.62056482876676</v>
      </c>
      <c r="BQ36" s="7">
        <v>42.5765778021063</v>
      </c>
      <c r="BR36" s="10">
        <v>2.08415469683524</v>
      </c>
      <c r="BS36" s="7">
        <v>7.6831244579239097</v>
      </c>
      <c r="BT36" s="10">
        <v>3.02893082872282</v>
      </c>
      <c r="BU36" s="7">
        <v>45.125441786049898</v>
      </c>
      <c r="BV36" s="10">
        <v>0.984132967970899</v>
      </c>
      <c r="BW36" s="7">
        <v>46.616199378389098</v>
      </c>
      <c r="BX36" s="10">
        <v>2.2459341471293</v>
      </c>
      <c r="BY36" s="7">
        <v>47.469022068265097</v>
      </c>
      <c r="BZ36" s="10">
        <v>1.5260166104681501</v>
      </c>
      <c r="CA36" s="7">
        <v>40.4052375120093</v>
      </c>
      <c r="CB36" s="10">
        <v>1.87138998389901</v>
      </c>
      <c r="CC36" s="7">
        <v>-6.2109618663797503</v>
      </c>
      <c r="CD36" s="10">
        <v>2.87986170710378</v>
      </c>
      <c r="CE36" s="7">
        <v>27.449389942059799</v>
      </c>
      <c r="CF36" s="10">
        <v>0.95146013154893705</v>
      </c>
      <c r="CG36" s="7">
        <v>27.743742357443299</v>
      </c>
      <c r="CH36" s="10">
        <v>2.3227932029980898</v>
      </c>
      <c r="CI36" s="7">
        <v>28.085977305094701</v>
      </c>
      <c r="CJ36" s="10">
        <v>1.6489663952584599</v>
      </c>
      <c r="CK36" s="7">
        <v>26.344200113421898</v>
      </c>
      <c r="CL36" s="10">
        <v>1.8649754166869399</v>
      </c>
      <c r="CM36" s="7">
        <v>-1.3995422440213601</v>
      </c>
      <c r="CN36" s="10">
        <v>3.0453290073369201</v>
      </c>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182"/>
    </row>
    <row r="37" spans="1:128" ht="13" customHeight="1" x14ac:dyDescent="0.2">
      <c r="A37" s="82" t="s">
        <v>371</v>
      </c>
      <c r="B37" s="110">
        <v>2</v>
      </c>
      <c r="C37" s="7">
        <v>83.194395493280993</v>
      </c>
      <c r="D37" s="10">
        <v>0.81142698719919903</v>
      </c>
      <c r="E37" s="7">
        <v>78.226638814264902</v>
      </c>
      <c r="F37" s="10">
        <v>1.8967267660126701</v>
      </c>
      <c r="G37" s="7">
        <v>82.099501594801893</v>
      </c>
      <c r="H37" s="10">
        <v>0.886116851789024</v>
      </c>
      <c r="I37" s="7">
        <v>89.549619274745993</v>
      </c>
      <c r="J37" s="10">
        <v>1.26150183884685</v>
      </c>
      <c r="K37" s="7">
        <v>11.3229804604811</v>
      </c>
      <c r="L37" s="10">
        <v>1.99647667548783</v>
      </c>
      <c r="M37" s="7">
        <v>83.189965349604805</v>
      </c>
      <c r="N37" s="10">
        <v>0.79207645533644799</v>
      </c>
      <c r="O37" s="7">
        <v>77.059224655333395</v>
      </c>
      <c r="P37" s="10">
        <v>1.71682284392917</v>
      </c>
      <c r="Q37" s="7">
        <v>83.703120356039193</v>
      </c>
      <c r="R37" s="10">
        <v>1.0168050813070599</v>
      </c>
      <c r="S37" s="7">
        <v>86.790800604868593</v>
      </c>
      <c r="T37" s="10">
        <v>1.0869778567242501</v>
      </c>
      <c r="U37" s="7">
        <v>9.7315759495352392</v>
      </c>
      <c r="V37" s="10">
        <v>1.9028946513066101</v>
      </c>
      <c r="W37" s="7">
        <v>51.868606042100502</v>
      </c>
      <c r="X37" s="10">
        <v>1.00236748904842</v>
      </c>
      <c r="Y37" s="7">
        <v>48.326833991955397</v>
      </c>
      <c r="Z37" s="10">
        <v>2.1424321238197099</v>
      </c>
      <c r="AA37" s="7">
        <v>52.0415358535951</v>
      </c>
      <c r="AB37" s="10">
        <v>1.33567633423831</v>
      </c>
      <c r="AC37" s="7">
        <v>54.238256606465498</v>
      </c>
      <c r="AD37" s="10">
        <v>1.76691823784739</v>
      </c>
      <c r="AE37" s="7">
        <v>5.9114226145101298</v>
      </c>
      <c r="AF37" s="10">
        <v>2.6622694315567199</v>
      </c>
      <c r="AG37" s="7">
        <v>48.119182566728099</v>
      </c>
      <c r="AH37" s="10">
        <v>0.95649156018632797</v>
      </c>
      <c r="AI37" s="7">
        <v>45.610662597460802</v>
      </c>
      <c r="AJ37" s="10">
        <v>1.89493334830823</v>
      </c>
      <c r="AK37" s="7">
        <v>48.953816640276798</v>
      </c>
      <c r="AL37" s="10">
        <v>1.3648870263624</v>
      </c>
      <c r="AM37" s="7">
        <v>48.227118403215101</v>
      </c>
      <c r="AN37" s="10">
        <v>2.0988160252429102</v>
      </c>
      <c r="AO37" s="7">
        <v>2.6164558057543101</v>
      </c>
      <c r="AP37" s="10">
        <v>2.6720487574082199</v>
      </c>
      <c r="AQ37" s="7">
        <v>72.885721517843507</v>
      </c>
      <c r="AR37" s="10">
        <v>0.91668828857798101</v>
      </c>
      <c r="AS37" s="7">
        <v>69.493691645213204</v>
      </c>
      <c r="AT37" s="10">
        <v>2.1270243797114898</v>
      </c>
      <c r="AU37" s="7">
        <v>72.828477880185204</v>
      </c>
      <c r="AV37" s="10">
        <v>1.18593677116528</v>
      </c>
      <c r="AW37" s="7">
        <v>75.725419719021801</v>
      </c>
      <c r="AX37" s="10">
        <v>1.8547018425886801</v>
      </c>
      <c r="AY37" s="7">
        <v>6.2317280738086103</v>
      </c>
      <c r="AZ37" s="10">
        <v>2.7406377733716898</v>
      </c>
      <c r="BA37" s="7">
        <v>47.724488870671003</v>
      </c>
      <c r="BB37" s="10">
        <v>1.1912587930765</v>
      </c>
      <c r="BC37" s="7">
        <v>47.553430433117697</v>
      </c>
      <c r="BD37" s="10">
        <v>2.15631926493896</v>
      </c>
      <c r="BE37" s="7">
        <v>47.471077813969103</v>
      </c>
      <c r="BF37" s="10">
        <v>1.4375079666084001</v>
      </c>
      <c r="BG37" s="7">
        <v>48.331030934330201</v>
      </c>
      <c r="BH37" s="10">
        <v>2.0649188664468801</v>
      </c>
      <c r="BI37" s="7">
        <v>0.777600501212518</v>
      </c>
      <c r="BJ37" s="10">
        <v>2.3949693730515702</v>
      </c>
      <c r="BK37" s="7">
        <v>68.655532299853107</v>
      </c>
      <c r="BL37" s="10">
        <v>0.92347309827565005</v>
      </c>
      <c r="BM37" s="7">
        <v>68.093789354418206</v>
      </c>
      <c r="BN37" s="10">
        <v>1.92180033967704</v>
      </c>
      <c r="BO37" s="7">
        <v>67.702192161216402</v>
      </c>
      <c r="BP37" s="10">
        <v>1.14498951405274</v>
      </c>
      <c r="BQ37" s="7">
        <v>71.340982159057106</v>
      </c>
      <c r="BR37" s="10">
        <v>1.8081781207871499</v>
      </c>
      <c r="BS37" s="7">
        <v>3.2471928046388401</v>
      </c>
      <c r="BT37" s="10">
        <v>2.66275146945567</v>
      </c>
      <c r="BU37" s="7">
        <v>81.301620982996397</v>
      </c>
      <c r="BV37" s="10">
        <v>0.73180535710893302</v>
      </c>
      <c r="BW37" s="7">
        <v>74.4158326942798</v>
      </c>
      <c r="BX37" s="10">
        <v>1.61293117986759</v>
      </c>
      <c r="BY37" s="7">
        <v>81.447469870700402</v>
      </c>
      <c r="BZ37" s="10">
        <v>1.0330630389797999</v>
      </c>
      <c r="CA37" s="7">
        <v>86.236519214931207</v>
      </c>
      <c r="CB37" s="10">
        <v>1.56207132646964</v>
      </c>
      <c r="CC37" s="7">
        <v>11.8206865206514</v>
      </c>
      <c r="CD37" s="10">
        <v>2.1534794479172898</v>
      </c>
      <c r="CE37" s="7">
        <v>66.721103750078598</v>
      </c>
      <c r="CF37" s="10">
        <v>1.0337348502624299</v>
      </c>
      <c r="CG37" s="7">
        <v>58.638690799971997</v>
      </c>
      <c r="CH37" s="10">
        <v>2.1862996854141699</v>
      </c>
      <c r="CI37" s="7">
        <v>68.247035938669796</v>
      </c>
      <c r="CJ37" s="10">
        <v>1.29466442801124</v>
      </c>
      <c r="CK37" s="7">
        <v>69.472894494108999</v>
      </c>
      <c r="CL37" s="10">
        <v>1.6795426892982399</v>
      </c>
      <c r="CM37" s="7">
        <v>10.834203694137001</v>
      </c>
      <c r="CN37" s="10">
        <v>2.5983669556245998</v>
      </c>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182"/>
    </row>
    <row r="38" spans="1:128" ht="13" customHeight="1" x14ac:dyDescent="0.2">
      <c r="A38" s="82" t="s">
        <v>372</v>
      </c>
      <c r="B38" s="110">
        <v>2</v>
      </c>
      <c r="C38" s="7">
        <v>55.190590928842099</v>
      </c>
      <c r="D38" s="10">
        <v>1.10605694630171</v>
      </c>
      <c r="E38" s="7">
        <v>62.721643758309199</v>
      </c>
      <c r="F38" s="10">
        <v>2.68569951912264</v>
      </c>
      <c r="G38" s="7">
        <v>53.481531253845901</v>
      </c>
      <c r="H38" s="10">
        <v>1.3477934865688701</v>
      </c>
      <c r="I38" s="7">
        <v>55.5321630987847</v>
      </c>
      <c r="J38" s="10">
        <v>2.4869372646554999</v>
      </c>
      <c r="K38" s="7">
        <v>-7.1894806595244898</v>
      </c>
      <c r="L38" s="10">
        <v>3.66776890648404</v>
      </c>
      <c r="M38" s="7">
        <v>45.2137446615274</v>
      </c>
      <c r="N38" s="10">
        <v>1.29224694566514</v>
      </c>
      <c r="O38" s="7">
        <v>49.560030321211499</v>
      </c>
      <c r="P38" s="10">
        <v>2.92841888668534</v>
      </c>
      <c r="Q38" s="7">
        <v>44.4657726687687</v>
      </c>
      <c r="R38" s="10">
        <v>1.5614155635168701</v>
      </c>
      <c r="S38" s="7">
        <v>44.309396860772203</v>
      </c>
      <c r="T38" s="10">
        <v>2.7368119539437998</v>
      </c>
      <c r="U38" s="7">
        <v>-5.2506334604393299</v>
      </c>
      <c r="V38" s="10">
        <v>3.6275878143562399</v>
      </c>
      <c r="W38" s="7">
        <v>41.175130569766097</v>
      </c>
      <c r="X38" s="10">
        <v>1.1333620024031299</v>
      </c>
      <c r="Y38" s="7">
        <v>45.684445578212298</v>
      </c>
      <c r="Z38" s="10">
        <v>2.9421192909288498</v>
      </c>
      <c r="AA38" s="7">
        <v>41.314573449067602</v>
      </c>
      <c r="AB38" s="10">
        <v>1.5202916838139</v>
      </c>
      <c r="AC38" s="7">
        <v>38.255916011957503</v>
      </c>
      <c r="AD38" s="10">
        <v>2.4358256972872501</v>
      </c>
      <c r="AE38" s="7">
        <v>-7.4285295662548103</v>
      </c>
      <c r="AF38" s="10">
        <v>3.6997694671305799</v>
      </c>
      <c r="AG38" s="7">
        <v>37.338440959544798</v>
      </c>
      <c r="AH38" s="10">
        <v>1.01592645535228</v>
      </c>
      <c r="AI38" s="7">
        <v>48.464251291527098</v>
      </c>
      <c r="AJ38" s="10">
        <v>2.6787023863645101</v>
      </c>
      <c r="AK38" s="7">
        <v>36.466683966934198</v>
      </c>
      <c r="AL38" s="10">
        <v>1.51248729530578</v>
      </c>
      <c r="AM38" s="7">
        <v>33.229765886886902</v>
      </c>
      <c r="AN38" s="10">
        <v>2.3309121955624099</v>
      </c>
      <c r="AO38" s="7">
        <v>-15.2344854046402</v>
      </c>
      <c r="AP38" s="10">
        <v>3.59020502289943</v>
      </c>
      <c r="AQ38" s="7">
        <v>56.326126496559297</v>
      </c>
      <c r="AR38" s="10">
        <v>1.1387209534043801</v>
      </c>
      <c r="AS38" s="7">
        <v>56.309422319987497</v>
      </c>
      <c r="AT38" s="10">
        <v>2.96325992264194</v>
      </c>
      <c r="AU38" s="7">
        <v>56.332104547997197</v>
      </c>
      <c r="AV38" s="10">
        <v>1.39530619545934</v>
      </c>
      <c r="AW38" s="7">
        <v>56.513724027992801</v>
      </c>
      <c r="AX38" s="10">
        <v>2.7624387548153799</v>
      </c>
      <c r="AY38" s="7">
        <v>0.204301708005275</v>
      </c>
      <c r="AZ38" s="10">
        <v>4.0780014469409096</v>
      </c>
      <c r="BA38" s="7">
        <v>27.678767676794699</v>
      </c>
      <c r="BB38" s="10">
        <v>1.1254877958413401</v>
      </c>
      <c r="BC38" s="7">
        <v>27.037155614648398</v>
      </c>
      <c r="BD38" s="10">
        <v>2.9301062694668998</v>
      </c>
      <c r="BE38" s="7">
        <v>27.057639803568499</v>
      </c>
      <c r="BF38" s="10">
        <v>1.3100935855257401</v>
      </c>
      <c r="BG38" s="7">
        <v>29.788456930106101</v>
      </c>
      <c r="BH38" s="10">
        <v>2.54639350109451</v>
      </c>
      <c r="BI38" s="7">
        <v>2.7513013154577202</v>
      </c>
      <c r="BJ38" s="10">
        <v>3.9442645370589</v>
      </c>
      <c r="BK38" s="7">
        <v>55.081020465344302</v>
      </c>
      <c r="BL38" s="10">
        <v>1.16972918040209</v>
      </c>
      <c r="BM38" s="7">
        <v>56.3604475093057</v>
      </c>
      <c r="BN38" s="10">
        <v>3.1321371960626498</v>
      </c>
      <c r="BO38" s="7">
        <v>53.023508826952799</v>
      </c>
      <c r="BP38" s="10">
        <v>1.4698233176356399</v>
      </c>
      <c r="BQ38" s="7">
        <v>59.904853807315199</v>
      </c>
      <c r="BR38" s="10">
        <v>2.7643181839379798</v>
      </c>
      <c r="BS38" s="7">
        <v>3.54440629800943</v>
      </c>
      <c r="BT38" s="10">
        <v>4.3485330113400797</v>
      </c>
      <c r="BU38" s="7">
        <v>50.786809139595398</v>
      </c>
      <c r="BV38" s="10">
        <v>1.07918605067462</v>
      </c>
      <c r="BW38" s="7">
        <v>52.780524925053903</v>
      </c>
      <c r="BX38" s="10">
        <v>2.9547509044787099</v>
      </c>
      <c r="BY38" s="7">
        <v>49.292869465718198</v>
      </c>
      <c r="BZ38" s="10">
        <v>1.3501268418213901</v>
      </c>
      <c r="CA38" s="7">
        <v>53.659827049267498</v>
      </c>
      <c r="CB38" s="10">
        <v>2.97056655703192</v>
      </c>
      <c r="CC38" s="7">
        <v>0.87930212421363796</v>
      </c>
      <c r="CD38" s="10">
        <v>4.3723596362542496</v>
      </c>
      <c r="CE38" s="7">
        <v>37.8013234111122</v>
      </c>
      <c r="CF38" s="10">
        <v>1.2517644037465401</v>
      </c>
      <c r="CG38" s="7">
        <v>43.515078334001501</v>
      </c>
      <c r="CH38" s="10">
        <v>3.2729770119731798</v>
      </c>
      <c r="CI38" s="7">
        <v>36.827037268943897</v>
      </c>
      <c r="CJ38" s="10">
        <v>1.5432299682019801</v>
      </c>
      <c r="CK38" s="7">
        <v>37.022306637882998</v>
      </c>
      <c r="CL38" s="10">
        <v>2.6271079661014398</v>
      </c>
      <c r="CM38" s="7">
        <v>-6.4927716961184503</v>
      </c>
      <c r="CN38" s="10">
        <v>4.4964837100622104</v>
      </c>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182"/>
    </row>
    <row r="39" spans="1:128" ht="13" customHeight="1" x14ac:dyDescent="0.2">
      <c r="A39" s="82" t="s">
        <v>426</v>
      </c>
      <c r="B39" s="110">
        <v>2</v>
      </c>
      <c r="C39" s="7">
        <v>83.582337701739704</v>
      </c>
      <c r="D39" s="10">
        <v>0.87381438969902203</v>
      </c>
      <c r="E39" s="7">
        <v>86.352871228840499</v>
      </c>
      <c r="F39" s="10">
        <v>2.26706902721999</v>
      </c>
      <c r="G39" s="7">
        <v>83.199012274687902</v>
      </c>
      <c r="H39" s="10">
        <v>1.2202964087616499</v>
      </c>
      <c r="I39" s="7">
        <v>83.690759739169707</v>
      </c>
      <c r="J39" s="10">
        <v>1.6897166685620999</v>
      </c>
      <c r="K39" s="7">
        <v>-2.66211148967083</v>
      </c>
      <c r="L39" s="10">
        <v>3.06818707524697</v>
      </c>
      <c r="M39" s="7">
        <v>59.784401688336601</v>
      </c>
      <c r="N39" s="10">
        <v>1.3093756213277401</v>
      </c>
      <c r="O39" s="7">
        <v>54.884759928592203</v>
      </c>
      <c r="P39" s="10">
        <v>4.2660371477581096</v>
      </c>
      <c r="Q39" s="7">
        <v>56.8241985504472</v>
      </c>
      <c r="R39" s="10">
        <v>1.76878179027644</v>
      </c>
      <c r="S39" s="7">
        <v>66.414764758399699</v>
      </c>
      <c r="T39" s="10">
        <v>2.2850406798006202</v>
      </c>
      <c r="U39" s="7">
        <v>11.5300048298076</v>
      </c>
      <c r="V39" s="10">
        <v>4.4011118262054696</v>
      </c>
      <c r="W39" s="7">
        <v>60.594010902952</v>
      </c>
      <c r="X39" s="10">
        <v>1.3211652760650501</v>
      </c>
      <c r="Y39" s="7">
        <v>58.0035880001642</v>
      </c>
      <c r="Z39" s="10">
        <v>4.1853865471871998</v>
      </c>
      <c r="AA39" s="7">
        <v>61.1683842928852</v>
      </c>
      <c r="AB39" s="10">
        <v>1.88737517184558</v>
      </c>
      <c r="AC39" s="7">
        <v>62.024402952438599</v>
      </c>
      <c r="AD39" s="10">
        <v>2.08765237060316</v>
      </c>
      <c r="AE39" s="7">
        <v>4.02081495227449</v>
      </c>
      <c r="AF39" s="10">
        <v>4.7166605331147204</v>
      </c>
      <c r="AG39" s="7">
        <v>39.020233842986002</v>
      </c>
      <c r="AH39" s="10">
        <v>1.2744331531883299</v>
      </c>
      <c r="AI39" s="7">
        <v>49.657961653159397</v>
      </c>
      <c r="AJ39" s="10">
        <v>4.2117829399767501</v>
      </c>
      <c r="AK39" s="7">
        <v>35.512331503254202</v>
      </c>
      <c r="AL39" s="10">
        <v>1.8013492286564201</v>
      </c>
      <c r="AM39" s="7">
        <v>41.440239963084302</v>
      </c>
      <c r="AN39" s="10">
        <v>2.112670865658</v>
      </c>
      <c r="AO39" s="7">
        <v>-8.2177216900750505</v>
      </c>
      <c r="AP39" s="10">
        <v>4.5976350032512396</v>
      </c>
      <c r="AQ39" s="7">
        <v>67.958126089707093</v>
      </c>
      <c r="AR39" s="10">
        <v>1.3191026278459299</v>
      </c>
      <c r="AS39" s="7">
        <v>73.875906365781802</v>
      </c>
      <c r="AT39" s="10">
        <v>4.0220521830149796</v>
      </c>
      <c r="AU39" s="7">
        <v>66.843545815739503</v>
      </c>
      <c r="AV39" s="10">
        <v>1.6791890785683801</v>
      </c>
      <c r="AW39" s="7">
        <v>68.501795597001404</v>
      </c>
      <c r="AX39" s="10">
        <v>2.3616659212855202</v>
      </c>
      <c r="AY39" s="7">
        <v>-5.3741107687804401</v>
      </c>
      <c r="AZ39" s="10">
        <v>4.593112726038</v>
      </c>
      <c r="BA39" s="7">
        <v>44.945184132072903</v>
      </c>
      <c r="BB39" s="10">
        <v>1.4044649099009701</v>
      </c>
      <c r="BC39" s="7">
        <v>48.392975703481902</v>
      </c>
      <c r="BD39" s="10">
        <v>3.8886061721375098</v>
      </c>
      <c r="BE39" s="7">
        <v>42.950414280586898</v>
      </c>
      <c r="BF39" s="10">
        <v>2.0309365282714</v>
      </c>
      <c r="BG39" s="7">
        <v>47.761984746334797</v>
      </c>
      <c r="BH39" s="10">
        <v>2.1708646899140498</v>
      </c>
      <c r="BI39" s="7">
        <v>-0.63099095714709796</v>
      </c>
      <c r="BJ39" s="10">
        <v>4.5829496283552</v>
      </c>
      <c r="BK39" s="7">
        <v>85.494602337777806</v>
      </c>
      <c r="BL39" s="10">
        <v>0.96279642358687101</v>
      </c>
      <c r="BM39" s="7">
        <v>86.309315482331698</v>
      </c>
      <c r="BN39" s="10">
        <v>2.7333349357968202</v>
      </c>
      <c r="BO39" s="7">
        <v>86.821892201268795</v>
      </c>
      <c r="BP39" s="10">
        <v>1.24679609485351</v>
      </c>
      <c r="BQ39" s="7">
        <v>83.763724891715299</v>
      </c>
      <c r="BR39" s="10">
        <v>1.5487124841981701</v>
      </c>
      <c r="BS39" s="7">
        <v>-2.54559059061638</v>
      </c>
      <c r="BT39" s="10">
        <v>3.0278267139406401</v>
      </c>
      <c r="BU39" s="7">
        <v>81.402965026168303</v>
      </c>
      <c r="BV39" s="10">
        <v>1.0616772698896599</v>
      </c>
      <c r="BW39" s="7">
        <v>79.9911839750322</v>
      </c>
      <c r="BX39" s="10">
        <v>3.1955038422702202</v>
      </c>
      <c r="BY39" s="7">
        <v>83.427721106335099</v>
      </c>
      <c r="BZ39" s="10">
        <v>1.2883343778201599</v>
      </c>
      <c r="CA39" s="7">
        <v>78.833630394097199</v>
      </c>
      <c r="CB39" s="10">
        <v>1.9338403081090101</v>
      </c>
      <c r="CC39" s="7">
        <v>-1.15755358093494</v>
      </c>
      <c r="CD39" s="10">
        <v>4.1045735904637599</v>
      </c>
      <c r="CE39" s="7">
        <v>60.509554387048901</v>
      </c>
      <c r="CF39" s="10">
        <v>1.31091582013545</v>
      </c>
      <c r="CG39" s="7">
        <v>57.2211589418269</v>
      </c>
      <c r="CH39" s="10">
        <v>3.5281393636368601</v>
      </c>
      <c r="CI39" s="7">
        <v>60.791293244447701</v>
      </c>
      <c r="CJ39" s="10">
        <v>1.7803780317432201</v>
      </c>
      <c r="CK39" s="7">
        <v>62.2163373744254</v>
      </c>
      <c r="CL39" s="10">
        <v>2.2516880795621201</v>
      </c>
      <c r="CM39" s="7">
        <v>4.9951784325985003</v>
      </c>
      <c r="CN39" s="10">
        <v>4.1766068290141796</v>
      </c>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182"/>
    </row>
    <row r="40" spans="1:128" ht="13" customHeight="1" x14ac:dyDescent="0.2">
      <c r="A40" s="82" t="s">
        <v>373</v>
      </c>
      <c r="B40" s="110">
        <v>2</v>
      </c>
      <c r="C40" s="7">
        <v>87.850771669121798</v>
      </c>
      <c r="D40" s="10">
        <v>0.77936879374271195</v>
      </c>
      <c r="E40" s="7">
        <v>86.186518211662005</v>
      </c>
      <c r="F40" s="10">
        <v>2.87839049290463</v>
      </c>
      <c r="G40" s="7">
        <v>87.768483528398704</v>
      </c>
      <c r="H40" s="10">
        <v>1.07962720518031</v>
      </c>
      <c r="I40" s="7">
        <v>88.187235550104006</v>
      </c>
      <c r="J40" s="10">
        <v>1.1470772186871601</v>
      </c>
      <c r="K40" s="7">
        <v>2.0007173384419401</v>
      </c>
      <c r="L40" s="10">
        <v>3.0823626692677601</v>
      </c>
      <c r="M40" s="7">
        <v>73.774804159303301</v>
      </c>
      <c r="N40" s="10">
        <v>1.23738638154852</v>
      </c>
      <c r="O40" s="7">
        <v>78.215774117529904</v>
      </c>
      <c r="P40" s="10">
        <v>3.13822700414133</v>
      </c>
      <c r="Q40" s="7">
        <v>79.022084402774297</v>
      </c>
      <c r="R40" s="10">
        <v>1.53968976242902</v>
      </c>
      <c r="S40" s="7">
        <v>70.230022660589697</v>
      </c>
      <c r="T40" s="10">
        <v>1.74691941405157</v>
      </c>
      <c r="U40" s="7">
        <v>-7.9857514569401404</v>
      </c>
      <c r="V40" s="10">
        <v>2.8658283983089001</v>
      </c>
      <c r="W40" s="7">
        <v>73.990271972588701</v>
      </c>
      <c r="X40" s="10">
        <v>0.95582355879229197</v>
      </c>
      <c r="Y40" s="7">
        <v>71.002546959905899</v>
      </c>
      <c r="Z40" s="10">
        <v>4.1424930796445603</v>
      </c>
      <c r="AA40" s="7">
        <v>82.139648061198798</v>
      </c>
      <c r="AB40" s="10">
        <v>1.2513894931426099</v>
      </c>
      <c r="AC40" s="7">
        <v>69.722956200182594</v>
      </c>
      <c r="AD40" s="10">
        <v>1.29324494841078</v>
      </c>
      <c r="AE40" s="7">
        <v>-1.2795907597232901</v>
      </c>
      <c r="AF40" s="10">
        <v>4.2508409264270801</v>
      </c>
      <c r="AG40" s="7">
        <v>63.408029919529</v>
      </c>
      <c r="AH40" s="10">
        <v>1.28551382082682</v>
      </c>
      <c r="AI40" s="7">
        <v>63.164610091140297</v>
      </c>
      <c r="AJ40" s="10">
        <v>4.7060943891614402</v>
      </c>
      <c r="AK40" s="7">
        <v>68.777360920031498</v>
      </c>
      <c r="AL40" s="10">
        <v>1.6573038802187601</v>
      </c>
      <c r="AM40" s="7">
        <v>60.369046667928899</v>
      </c>
      <c r="AN40" s="10">
        <v>1.6595121021374399</v>
      </c>
      <c r="AO40" s="7">
        <v>-2.7955634232114202</v>
      </c>
      <c r="AP40" s="10">
        <v>4.6611122813792996</v>
      </c>
      <c r="AQ40" s="7">
        <v>62.056031485984398</v>
      </c>
      <c r="AR40" s="10">
        <v>1.17709485813165</v>
      </c>
      <c r="AS40" s="7">
        <v>60.669345309121802</v>
      </c>
      <c r="AT40" s="10">
        <v>3.8044265454167498</v>
      </c>
      <c r="AU40" s="7">
        <v>67.091192272700596</v>
      </c>
      <c r="AV40" s="10">
        <v>1.80894842399605</v>
      </c>
      <c r="AW40" s="7">
        <v>59.374405860628599</v>
      </c>
      <c r="AX40" s="10">
        <v>1.7297799498253199</v>
      </c>
      <c r="AY40" s="7">
        <v>-1.29493944849317</v>
      </c>
      <c r="AZ40" s="10">
        <v>4.19465030728451</v>
      </c>
      <c r="BA40" s="7">
        <v>43.071515389711898</v>
      </c>
      <c r="BB40" s="10">
        <v>1.1945921809878699</v>
      </c>
      <c r="BC40" s="7">
        <v>39.926115594711</v>
      </c>
      <c r="BD40" s="10">
        <v>4.1186450559212204</v>
      </c>
      <c r="BE40" s="7">
        <v>49.172621693559599</v>
      </c>
      <c r="BF40" s="10">
        <v>2.1147076692030899</v>
      </c>
      <c r="BG40" s="7">
        <v>39.955829558819197</v>
      </c>
      <c r="BH40" s="10">
        <v>1.6699505484566901</v>
      </c>
      <c r="BI40" s="7">
        <v>2.9713964108196898E-2</v>
      </c>
      <c r="BJ40" s="10">
        <v>4.1569383662703201</v>
      </c>
      <c r="BK40" s="7">
        <v>55.646965974153197</v>
      </c>
      <c r="BL40" s="10">
        <v>1.37555652502774</v>
      </c>
      <c r="BM40" s="7">
        <v>55.3026419002572</v>
      </c>
      <c r="BN40" s="10">
        <v>4.5477871700395003</v>
      </c>
      <c r="BO40" s="7">
        <v>60.767985078203097</v>
      </c>
      <c r="BP40" s="10">
        <v>1.9711835036002101</v>
      </c>
      <c r="BQ40" s="7">
        <v>52.779476005736299</v>
      </c>
      <c r="BR40" s="10">
        <v>1.67851719313091</v>
      </c>
      <c r="BS40" s="7">
        <v>-2.5231658945208499</v>
      </c>
      <c r="BT40" s="10">
        <v>4.4490281656990804</v>
      </c>
      <c r="BU40" s="7">
        <v>78.700707640426103</v>
      </c>
      <c r="BV40" s="10">
        <v>0.88506516410816705</v>
      </c>
      <c r="BW40" s="7">
        <v>64.382632776687998</v>
      </c>
      <c r="BX40" s="10">
        <v>4.3063986603122801</v>
      </c>
      <c r="BY40" s="7">
        <v>80.210558155325202</v>
      </c>
      <c r="BZ40" s="10">
        <v>1.70463468805172</v>
      </c>
      <c r="CA40" s="7">
        <v>79.7669053060729</v>
      </c>
      <c r="CB40" s="10">
        <v>1.32720306663148</v>
      </c>
      <c r="CC40" s="7">
        <v>15.3842725293849</v>
      </c>
      <c r="CD40" s="10">
        <v>4.5004476281301304</v>
      </c>
      <c r="CE40" s="7">
        <v>46.959684997750699</v>
      </c>
      <c r="CF40" s="10">
        <v>1.45547227297422</v>
      </c>
      <c r="CG40" s="7">
        <v>27.543300466327999</v>
      </c>
      <c r="CH40" s="10">
        <v>3.4877800938776402</v>
      </c>
      <c r="CI40" s="7">
        <v>50.806937950161</v>
      </c>
      <c r="CJ40" s="10">
        <v>2.0941180607188801</v>
      </c>
      <c r="CK40" s="7">
        <v>47.282264236264297</v>
      </c>
      <c r="CL40" s="10">
        <v>1.8746896132937001</v>
      </c>
      <c r="CM40" s="7">
        <v>19.738963769936301</v>
      </c>
      <c r="CN40" s="10">
        <v>3.76152612808903</v>
      </c>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182"/>
    </row>
    <row r="41" spans="1:128" ht="13" customHeight="1" x14ac:dyDescent="0.2">
      <c r="A41" s="82" t="s">
        <v>374</v>
      </c>
      <c r="B41" s="110">
        <v>2</v>
      </c>
      <c r="C41" s="7">
        <v>63.401533031344997</v>
      </c>
      <c r="D41" s="10">
        <v>1.1656473985142199</v>
      </c>
      <c r="E41" s="7">
        <v>70.111913321353398</v>
      </c>
      <c r="F41" s="10">
        <v>4.6224647374808496</v>
      </c>
      <c r="G41" s="7">
        <v>66.023728563353799</v>
      </c>
      <c r="H41" s="10">
        <v>1.7418015184640001</v>
      </c>
      <c r="I41" s="7">
        <v>61.3329653626922</v>
      </c>
      <c r="J41" s="10">
        <v>1.58325403269522</v>
      </c>
      <c r="K41" s="7">
        <v>-8.7789479586611492</v>
      </c>
      <c r="L41" s="10">
        <v>4.7651731940569899</v>
      </c>
      <c r="M41" s="7">
        <v>45.670996992999797</v>
      </c>
      <c r="N41" s="10">
        <v>1.3299517126464699</v>
      </c>
      <c r="O41" s="7">
        <v>55.475783162139301</v>
      </c>
      <c r="P41" s="10">
        <v>7.7765505917081601</v>
      </c>
      <c r="Q41" s="7">
        <v>51.274613658784801</v>
      </c>
      <c r="R41" s="10">
        <v>1.99554315569395</v>
      </c>
      <c r="S41" s="7">
        <v>41.723035354944997</v>
      </c>
      <c r="T41" s="10">
        <v>1.7474358030743899</v>
      </c>
      <c r="U41" s="7">
        <v>-13.7527478071943</v>
      </c>
      <c r="V41" s="10">
        <v>7.3558940910960597</v>
      </c>
      <c r="W41" s="7">
        <v>50.979896733723002</v>
      </c>
      <c r="X41" s="10">
        <v>1.15302055675144</v>
      </c>
      <c r="Y41" s="7">
        <v>69.068338902372901</v>
      </c>
      <c r="Z41" s="10">
        <v>6.2248295848218502</v>
      </c>
      <c r="AA41" s="7">
        <v>61.9859318309164</v>
      </c>
      <c r="AB41" s="10">
        <v>1.9140719802735799</v>
      </c>
      <c r="AC41" s="7">
        <v>43.333678942637697</v>
      </c>
      <c r="AD41" s="10">
        <v>1.4798927520271301</v>
      </c>
      <c r="AE41" s="7">
        <v>-25.7346599597352</v>
      </c>
      <c r="AF41" s="10">
        <v>5.9895756939614904</v>
      </c>
      <c r="AG41" s="7">
        <v>43.975556273882198</v>
      </c>
      <c r="AH41" s="10">
        <v>1.03548471451373</v>
      </c>
      <c r="AI41" s="7">
        <v>67.7651410267041</v>
      </c>
      <c r="AJ41" s="10">
        <v>7.1657036683200896</v>
      </c>
      <c r="AK41" s="7">
        <v>52.428271642016398</v>
      </c>
      <c r="AL41" s="10">
        <v>1.68167933365522</v>
      </c>
      <c r="AM41" s="7">
        <v>37.5090319694608</v>
      </c>
      <c r="AN41" s="10">
        <v>1.3857085181422699</v>
      </c>
      <c r="AO41" s="7">
        <v>-30.256109057243201</v>
      </c>
      <c r="AP41" s="10">
        <v>7.4204324173349798</v>
      </c>
      <c r="AQ41" s="7">
        <v>51.013603534676498</v>
      </c>
      <c r="AR41" s="10">
        <v>0.97473555150932401</v>
      </c>
      <c r="AS41" s="7">
        <v>73.320357435936003</v>
      </c>
      <c r="AT41" s="10">
        <v>4.8755141946426699</v>
      </c>
      <c r="AU41" s="7">
        <v>59.308867460572998</v>
      </c>
      <c r="AV41" s="10">
        <v>1.7943354819645201</v>
      </c>
      <c r="AW41" s="7">
        <v>44.740387089949699</v>
      </c>
      <c r="AX41" s="10">
        <v>1.3275716019607899</v>
      </c>
      <c r="AY41" s="7">
        <v>-28.579970345986201</v>
      </c>
      <c r="AZ41" s="10">
        <v>5.0718672140303402</v>
      </c>
      <c r="BA41" s="7">
        <v>30.741001649575999</v>
      </c>
      <c r="BB41" s="10">
        <v>1.0815123068513499</v>
      </c>
      <c r="BC41" s="7">
        <v>54.179562884716901</v>
      </c>
      <c r="BD41" s="10">
        <v>7.3264682576846702</v>
      </c>
      <c r="BE41" s="7">
        <v>38.963475058185601</v>
      </c>
      <c r="BF41" s="10">
        <v>1.60488219644999</v>
      </c>
      <c r="BG41" s="7">
        <v>24.337295208976101</v>
      </c>
      <c r="BH41" s="10">
        <v>1.3311767225517099</v>
      </c>
      <c r="BI41" s="7">
        <v>-29.842267675740899</v>
      </c>
      <c r="BJ41" s="10">
        <v>7.4124194297273398</v>
      </c>
      <c r="BK41" s="7">
        <v>38.6597120009951</v>
      </c>
      <c r="BL41" s="10">
        <v>1.03297037425121</v>
      </c>
      <c r="BM41" s="7">
        <v>69.863031551331702</v>
      </c>
      <c r="BN41" s="10">
        <v>5.9029549856397798</v>
      </c>
      <c r="BO41" s="7">
        <v>45.437637907656203</v>
      </c>
      <c r="BP41" s="10">
        <v>1.6587593810022601</v>
      </c>
      <c r="BQ41" s="7">
        <v>32.434681191634397</v>
      </c>
      <c r="BR41" s="10">
        <v>1.3180553737752201</v>
      </c>
      <c r="BS41" s="7">
        <v>-37.428350359697298</v>
      </c>
      <c r="BT41" s="10">
        <v>6.0571847686158398</v>
      </c>
      <c r="BU41" s="7">
        <v>58.430735781867902</v>
      </c>
      <c r="BV41" s="10">
        <v>1.03033761537236</v>
      </c>
      <c r="BW41" s="7">
        <v>67.3521583806358</v>
      </c>
      <c r="BX41" s="10">
        <v>5.3002855945340404</v>
      </c>
      <c r="BY41" s="7">
        <v>63.001398443389803</v>
      </c>
      <c r="BZ41" s="10">
        <v>1.5816717094066699</v>
      </c>
      <c r="CA41" s="7">
        <v>55.049140910254899</v>
      </c>
      <c r="CB41" s="10">
        <v>1.1754160981786601</v>
      </c>
      <c r="CC41" s="7">
        <v>-12.303017470380899</v>
      </c>
      <c r="CD41" s="10">
        <v>5.1566294309426803</v>
      </c>
      <c r="CE41" s="7">
        <v>47.188351563404701</v>
      </c>
      <c r="CF41" s="10">
        <v>1.3533252922122401</v>
      </c>
      <c r="CG41" s="7">
        <v>67.714856560079895</v>
      </c>
      <c r="CH41" s="10">
        <v>6.8926816045584003</v>
      </c>
      <c r="CI41" s="7">
        <v>52.410703382370897</v>
      </c>
      <c r="CJ41" s="10">
        <v>2.1298552280729202</v>
      </c>
      <c r="CK41" s="7">
        <v>42.544391003379303</v>
      </c>
      <c r="CL41" s="10">
        <v>1.39847024237434</v>
      </c>
      <c r="CM41" s="7">
        <v>-25.170465556700599</v>
      </c>
      <c r="CN41" s="10">
        <v>6.64110026500793</v>
      </c>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182"/>
    </row>
    <row r="42" spans="1:128" ht="13" customHeight="1" x14ac:dyDescent="0.2">
      <c r="A42" s="82" t="s">
        <v>375</v>
      </c>
      <c r="B42" s="110">
        <v>2</v>
      </c>
      <c r="C42" s="7">
        <v>80.579552122107103</v>
      </c>
      <c r="D42" s="10">
        <v>1.07108501071566</v>
      </c>
      <c r="E42" s="7">
        <v>77.052372511306501</v>
      </c>
      <c r="F42" s="10">
        <v>2.9845333827140199</v>
      </c>
      <c r="G42" s="7">
        <v>80.750394137833993</v>
      </c>
      <c r="H42" s="10">
        <v>1.2093292286304</v>
      </c>
      <c r="I42" s="7">
        <v>83.513115355411102</v>
      </c>
      <c r="J42" s="10">
        <v>2.4305723216347501</v>
      </c>
      <c r="K42" s="7">
        <v>6.4607428441045398</v>
      </c>
      <c r="L42" s="10">
        <v>3.7078492475131299</v>
      </c>
      <c r="M42" s="7">
        <v>60.219966781108603</v>
      </c>
      <c r="N42" s="10">
        <v>1.44612714379068</v>
      </c>
      <c r="O42" s="7">
        <v>55.780412446545498</v>
      </c>
      <c r="P42" s="10">
        <v>3.1775987372062602</v>
      </c>
      <c r="Q42" s="7">
        <v>63.1483012243594</v>
      </c>
      <c r="R42" s="10">
        <v>1.7695165970531599</v>
      </c>
      <c r="S42" s="7">
        <v>52.829948417074498</v>
      </c>
      <c r="T42" s="10">
        <v>3.38753608028117</v>
      </c>
      <c r="U42" s="7">
        <v>-2.9504640294709801</v>
      </c>
      <c r="V42" s="10">
        <v>4.39052203597711</v>
      </c>
      <c r="W42" s="7">
        <v>69.709638491385604</v>
      </c>
      <c r="X42" s="10">
        <v>1.4301298590571601</v>
      </c>
      <c r="Y42" s="7">
        <v>58.783445403831003</v>
      </c>
      <c r="Z42" s="10">
        <v>3.5117996335128199</v>
      </c>
      <c r="AA42" s="7">
        <v>73.362216000681997</v>
      </c>
      <c r="AB42" s="10">
        <v>1.65261849655236</v>
      </c>
      <c r="AC42" s="7">
        <v>64.395435531690396</v>
      </c>
      <c r="AD42" s="10">
        <v>3.28472064807992</v>
      </c>
      <c r="AE42" s="7">
        <v>5.6119901278593796</v>
      </c>
      <c r="AF42" s="10">
        <v>4.7715319241921801</v>
      </c>
      <c r="AG42" s="7">
        <v>46.971948430243899</v>
      </c>
      <c r="AH42" s="10">
        <v>1.4856959549079101</v>
      </c>
      <c r="AI42" s="7">
        <v>46.431709081982298</v>
      </c>
      <c r="AJ42" s="10">
        <v>3.1907471795754101</v>
      </c>
      <c r="AK42" s="7">
        <v>48.719028737374799</v>
      </c>
      <c r="AL42" s="10">
        <v>1.7668682004230001</v>
      </c>
      <c r="AM42" s="7">
        <v>41.176716409516203</v>
      </c>
      <c r="AN42" s="10">
        <v>3.1538752294269701</v>
      </c>
      <c r="AO42" s="7">
        <v>-5.2549926724661304</v>
      </c>
      <c r="AP42" s="10">
        <v>4.0904069854386904</v>
      </c>
      <c r="AQ42" s="7">
        <v>68.866647953462106</v>
      </c>
      <c r="AR42" s="10">
        <v>1.4266350072018801</v>
      </c>
      <c r="AS42" s="7">
        <v>72.302589347703403</v>
      </c>
      <c r="AT42" s="10">
        <v>3.13189714541</v>
      </c>
      <c r="AU42" s="7">
        <v>68.882298308815606</v>
      </c>
      <c r="AV42" s="10">
        <v>1.6724324668956201</v>
      </c>
      <c r="AW42" s="7">
        <v>65.279696448390894</v>
      </c>
      <c r="AX42" s="10">
        <v>3.1407773618878401</v>
      </c>
      <c r="AY42" s="7">
        <v>-7.0228928993124802</v>
      </c>
      <c r="AZ42" s="10">
        <v>3.7898874571909502</v>
      </c>
      <c r="BA42" s="7">
        <v>50.830551389160703</v>
      </c>
      <c r="BB42" s="10">
        <v>1.4922402873143901</v>
      </c>
      <c r="BC42" s="7">
        <v>50.700904401776597</v>
      </c>
      <c r="BD42" s="10">
        <v>3.5480135079015098</v>
      </c>
      <c r="BE42" s="7">
        <v>50.063567055333898</v>
      </c>
      <c r="BF42" s="10">
        <v>1.6750238088966001</v>
      </c>
      <c r="BG42" s="7">
        <v>52.876510835376301</v>
      </c>
      <c r="BH42" s="10">
        <v>3.2555847572396401</v>
      </c>
      <c r="BI42" s="7">
        <v>2.1756064335996999</v>
      </c>
      <c r="BJ42" s="10">
        <v>4.6145384233745004</v>
      </c>
      <c r="BK42" s="7">
        <v>63.569028337213403</v>
      </c>
      <c r="BL42" s="10">
        <v>1.4306430701998001</v>
      </c>
      <c r="BM42" s="7">
        <v>62.117364246573104</v>
      </c>
      <c r="BN42" s="10">
        <v>3.65130508185712</v>
      </c>
      <c r="BO42" s="7">
        <v>62.454563568286197</v>
      </c>
      <c r="BP42" s="10">
        <v>1.7372935562296301</v>
      </c>
      <c r="BQ42" s="7">
        <v>68.056268756935495</v>
      </c>
      <c r="BR42" s="10">
        <v>2.89903452832313</v>
      </c>
      <c r="BS42" s="7">
        <v>5.9389045103623301</v>
      </c>
      <c r="BT42" s="10">
        <v>4.4651808943568403</v>
      </c>
      <c r="BU42" s="7">
        <v>75.537613455594396</v>
      </c>
      <c r="BV42" s="10">
        <v>1.0995780168937299</v>
      </c>
      <c r="BW42" s="7">
        <v>68.157596398640194</v>
      </c>
      <c r="BX42" s="10">
        <v>2.7705002628559399</v>
      </c>
      <c r="BY42" s="7">
        <v>75.980537625066603</v>
      </c>
      <c r="BZ42" s="10">
        <v>1.2690742458623401</v>
      </c>
      <c r="CA42" s="7">
        <v>79.388003467350998</v>
      </c>
      <c r="CB42" s="10">
        <v>2.6183059728448401</v>
      </c>
      <c r="CC42" s="7">
        <v>11.2304070687108</v>
      </c>
      <c r="CD42" s="10">
        <v>3.8157649099344999</v>
      </c>
      <c r="CE42" s="7">
        <v>40.523629925429901</v>
      </c>
      <c r="CF42" s="10">
        <v>1.4085291383209599</v>
      </c>
      <c r="CG42" s="7">
        <v>45.416084635074</v>
      </c>
      <c r="CH42" s="10">
        <v>3.2256130856294201</v>
      </c>
      <c r="CI42" s="7">
        <v>39.749608623587498</v>
      </c>
      <c r="CJ42" s="10">
        <v>1.6470508878708801</v>
      </c>
      <c r="CK42" s="7">
        <v>38.193741433243197</v>
      </c>
      <c r="CL42" s="10">
        <v>2.8107864269556</v>
      </c>
      <c r="CM42" s="7">
        <v>-7.2223432018308404</v>
      </c>
      <c r="CN42" s="10">
        <v>4.4158811859410196</v>
      </c>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182"/>
    </row>
    <row r="43" spans="1:128" ht="13" customHeight="1" x14ac:dyDescent="0.2">
      <c r="A43" s="82" t="s">
        <v>427</v>
      </c>
      <c r="B43" s="110">
        <v>2</v>
      </c>
      <c r="C43" s="7">
        <v>73.309637086691097</v>
      </c>
      <c r="D43" s="10">
        <v>1.59488691001084</v>
      </c>
      <c r="E43" s="7">
        <v>61.832237289803899</v>
      </c>
      <c r="F43" s="10">
        <v>8.8442798528732194</v>
      </c>
      <c r="G43" s="7">
        <v>74.836393122759304</v>
      </c>
      <c r="H43" s="10">
        <v>2.0797047072423398</v>
      </c>
      <c r="I43" s="7">
        <v>72.749798475654401</v>
      </c>
      <c r="J43" s="10">
        <v>2.6094172033340501</v>
      </c>
      <c r="K43" s="7">
        <v>10.917561185850399</v>
      </c>
      <c r="L43" s="10">
        <v>9.0481531106238293</v>
      </c>
      <c r="M43" s="7">
        <v>42.905004947592502</v>
      </c>
      <c r="N43" s="10">
        <v>1.75206990038362</v>
      </c>
      <c r="O43" s="7">
        <v>50.2814504881161</v>
      </c>
      <c r="P43" s="10">
        <v>8.5973779168697195</v>
      </c>
      <c r="Q43" s="7">
        <v>43.164376653968297</v>
      </c>
      <c r="R43" s="10">
        <v>2.4440234555525202</v>
      </c>
      <c r="S43" s="7">
        <v>41.778422629249903</v>
      </c>
      <c r="T43" s="10">
        <v>2.67411243930558</v>
      </c>
      <c r="U43" s="7">
        <v>-8.5030278588661794</v>
      </c>
      <c r="V43" s="10">
        <v>8.7111314115767104</v>
      </c>
      <c r="W43" s="7">
        <v>52.855316562088497</v>
      </c>
      <c r="X43" s="10">
        <v>1.8260245354386999</v>
      </c>
      <c r="Y43" s="7">
        <v>48.850831073649601</v>
      </c>
      <c r="Z43" s="10">
        <v>8.3393493672828907</v>
      </c>
      <c r="AA43" s="7">
        <v>55.701438958354601</v>
      </c>
      <c r="AB43" s="10">
        <v>2.5561510981609001</v>
      </c>
      <c r="AC43" s="7">
        <v>49.180588404818003</v>
      </c>
      <c r="AD43" s="10">
        <v>2.849511449884</v>
      </c>
      <c r="AE43" s="7">
        <v>0.32975733116835898</v>
      </c>
      <c r="AF43" s="10">
        <v>8.8115386362194705</v>
      </c>
      <c r="AG43" s="7">
        <v>38.959664268449202</v>
      </c>
      <c r="AH43" s="10">
        <v>1.7189257011605901</v>
      </c>
      <c r="AI43" s="7">
        <v>31.219809049910001</v>
      </c>
      <c r="AJ43" s="10">
        <v>7.8168045610770696</v>
      </c>
      <c r="AK43" s="7">
        <v>41.343189244139502</v>
      </c>
      <c r="AL43" s="10">
        <v>2.3301910338738199</v>
      </c>
      <c r="AM43" s="7">
        <v>36.376743441884301</v>
      </c>
      <c r="AN43" s="10">
        <v>2.98670749382367</v>
      </c>
      <c r="AO43" s="7">
        <v>5.1569343919743202</v>
      </c>
      <c r="AP43" s="10">
        <v>8.0226725239132506</v>
      </c>
      <c r="AQ43" s="7">
        <v>71.279530693354303</v>
      </c>
      <c r="AR43" s="10">
        <v>1.66475221740504</v>
      </c>
      <c r="AS43" s="7">
        <v>65.061439122625401</v>
      </c>
      <c r="AT43" s="10">
        <v>8.5728036914436405</v>
      </c>
      <c r="AU43" s="7">
        <v>72.281131438812807</v>
      </c>
      <c r="AV43" s="10">
        <v>2.2495880063376301</v>
      </c>
      <c r="AW43" s="7">
        <v>71.288042164340297</v>
      </c>
      <c r="AX43" s="10">
        <v>2.4542699762134799</v>
      </c>
      <c r="AY43" s="7">
        <v>6.2266030417148501</v>
      </c>
      <c r="AZ43" s="10">
        <v>8.4575913425787093</v>
      </c>
      <c r="BA43" s="7">
        <v>63.080480559010802</v>
      </c>
      <c r="BB43" s="10">
        <v>1.8664141559051399</v>
      </c>
      <c r="BC43" s="7">
        <v>65.0948751877022</v>
      </c>
      <c r="BD43" s="10">
        <v>8.3453752580932399</v>
      </c>
      <c r="BE43" s="7">
        <v>64.476187927778298</v>
      </c>
      <c r="BF43" s="10">
        <v>2.50185116290054</v>
      </c>
      <c r="BG43" s="7">
        <v>61.479048837125099</v>
      </c>
      <c r="BH43" s="10">
        <v>2.73410004173483</v>
      </c>
      <c r="BI43" s="7">
        <v>-3.61582635057712</v>
      </c>
      <c r="BJ43" s="10">
        <v>8.5599003185642708</v>
      </c>
      <c r="BK43" s="7">
        <v>72.0408177306021</v>
      </c>
      <c r="BL43" s="10">
        <v>1.61768167781567</v>
      </c>
      <c r="BM43" s="7">
        <v>63.136303804502298</v>
      </c>
      <c r="BN43" s="10">
        <v>8.0520525979272293</v>
      </c>
      <c r="BO43" s="7">
        <v>73.025650884035997</v>
      </c>
      <c r="BP43" s="10">
        <v>2.26910691915048</v>
      </c>
      <c r="BQ43" s="7">
        <v>72.016383695171598</v>
      </c>
      <c r="BR43" s="10">
        <v>2.4796884361641802</v>
      </c>
      <c r="BS43" s="7">
        <v>8.88007989066924</v>
      </c>
      <c r="BT43" s="10">
        <v>8.5087957242175492</v>
      </c>
      <c r="BU43" s="7">
        <v>83.038445835897406</v>
      </c>
      <c r="BV43" s="10">
        <v>1.4019656114489201</v>
      </c>
      <c r="BW43" s="7">
        <v>62.405534641252501</v>
      </c>
      <c r="BX43" s="10">
        <v>8.3053404533691708</v>
      </c>
      <c r="BY43" s="7">
        <v>84.472966203468005</v>
      </c>
      <c r="BZ43" s="10">
        <v>2.0147327415727601</v>
      </c>
      <c r="CA43" s="7">
        <v>83.735576507119106</v>
      </c>
      <c r="CB43" s="10">
        <v>1.84663483865144</v>
      </c>
      <c r="CC43" s="7">
        <v>21.330041865866601</v>
      </c>
      <c r="CD43" s="10">
        <v>8.5713238005005206</v>
      </c>
      <c r="CE43" s="7">
        <v>66.066634171023793</v>
      </c>
      <c r="CF43" s="10">
        <v>1.7696230839149201</v>
      </c>
      <c r="CG43" s="7">
        <v>48.780942038233398</v>
      </c>
      <c r="CH43" s="10">
        <v>8.7841943017667905</v>
      </c>
      <c r="CI43" s="7">
        <v>66.358387265182202</v>
      </c>
      <c r="CJ43" s="10">
        <v>2.5507503871660999</v>
      </c>
      <c r="CK43" s="7">
        <v>68.376867122204501</v>
      </c>
      <c r="CL43" s="10">
        <v>2.6093384660961298</v>
      </c>
      <c r="CM43" s="7">
        <v>19.5959250839711</v>
      </c>
      <c r="CN43" s="10">
        <v>8.4343967884667794</v>
      </c>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182"/>
    </row>
    <row r="44" spans="1:128" ht="13" customHeight="1" x14ac:dyDescent="0.2">
      <c r="A44" s="82" t="s">
        <v>428</v>
      </c>
      <c r="B44" s="110">
        <v>2</v>
      </c>
      <c r="C44" s="7">
        <v>74.4951926807272</v>
      </c>
      <c r="D44" s="10">
        <v>0.94379186486455402</v>
      </c>
      <c r="E44" s="7">
        <v>71.186179151458802</v>
      </c>
      <c r="F44" s="10">
        <v>3.0000459202112699</v>
      </c>
      <c r="G44" s="7">
        <v>74.636638064195395</v>
      </c>
      <c r="H44" s="10">
        <v>1.3009692490339499</v>
      </c>
      <c r="I44" s="7">
        <v>79.317884163580203</v>
      </c>
      <c r="J44" s="10">
        <v>1.96485242528855</v>
      </c>
      <c r="K44" s="7">
        <v>8.1317050121213992</v>
      </c>
      <c r="L44" s="10">
        <v>3.5436206910114301</v>
      </c>
      <c r="M44" s="7">
        <v>50.361654759339501</v>
      </c>
      <c r="N44" s="10">
        <v>1.33427458322923</v>
      </c>
      <c r="O44" s="7">
        <v>53.619783249690798</v>
      </c>
      <c r="P44" s="10">
        <v>3.2172716182879002</v>
      </c>
      <c r="Q44" s="7">
        <v>48.419072167753299</v>
      </c>
      <c r="R44" s="10">
        <v>1.75396527062245</v>
      </c>
      <c r="S44" s="7">
        <v>52.632867419813799</v>
      </c>
      <c r="T44" s="10">
        <v>3.3025826999689198</v>
      </c>
      <c r="U44" s="7">
        <v>-0.98691582987692095</v>
      </c>
      <c r="V44" s="10">
        <v>4.8876499496575097</v>
      </c>
      <c r="W44" s="7">
        <v>50.243291091863199</v>
      </c>
      <c r="X44" s="10">
        <v>1.41464717216497</v>
      </c>
      <c r="Y44" s="7">
        <v>53.206656365956498</v>
      </c>
      <c r="Z44" s="10">
        <v>2.7383881284302198</v>
      </c>
      <c r="AA44" s="7">
        <v>48.482450469107803</v>
      </c>
      <c r="AB44" s="10">
        <v>1.6473134666258</v>
      </c>
      <c r="AC44" s="7">
        <v>52.103198763452198</v>
      </c>
      <c r="AD44" s="10">
        <v>2.8080411800900902</v>
      </c>
      <c r="AE44" s="7">
        <v>-1.1034576025043401</v>
      </c>
      <c r="AF44" s="10">
        <v>3.7688103230602201</v>
      </c>
      <c r="AG44" s="7">
        <v>35.491853576456201</v>
      </c>
      <c r="AH44" s="10">
        <v>1.23236577942621</v>
      </c>
      <c r="AI44" s="7">
        <v>37.3231094652389</v>
      </c>
      <c r="AJ44" s="10">
        <v>2.1611813172333298</v>
      </c>
      <c r="AK44" s="7">
        <v>35.601966626018097</v>
      </c>
      <c r="AL44" s="10">
        <v>1.66161309083057</v>
      </c>
      <c r="AM44" s="7">
        <v>33.2429816239516</v>
      </c>
      <c r="AN44" s="10">
        <v>2.8692155550579401</v>
      </c>
      <c r="AO44" s="7">
        <v>-4.0801278412873003</v>
      </c>
      <c r="AP44" s="10">
        <v>3.7258162428921899</v>
      </c>
      <c r="AQ44" s="7">
        <v>62.761259642660796</v>
      </c>
      <c r="AR44" s="10">
        <v>1.40904517557917</v>
      </c>
      <c r="AS44" s="7">
        <v>68.081063096166005</v>
      </c>
      <c r="AT44" s="10">
        <v>2.9696130746665799</v>
      </c>
      <c r="AU44" s="7">
        <v>61.804228672390501</v>
      </c>
      <c r="AV44" s="10">
        <v>1.4954662651464401</v>
      </c>
      <c r="AW44" s="7">
        <v>60.1229420185077</v>
      </c>
      <c r="AX44" s="10">
        <v>2.5898687712596402</v>
      </c>
      <c r="AY44" s="7">
        <v>-7.9581210776582596</v>
      </c>
      <c r="AZ44" s="10">
        <v>3.6481247203441902</v>
      </c>
      <c r="BA44" s="7">
        <v>45.545307391275699</v>
      </c>
      <c r="BB44" s="10">
        <v>1.3948292124313</v>
      </c>
      <c r="BC44" s="7">
        <v>44.844733313387998</v>
      </c>
      <c r="BD44" s="10">
        <v>3.421050000318</v>
      </c>
      <c r="BE44" s="7">
        <v>43.934195804995497</v>
      </c>
      <c r="BF44" s="10">
        <v>1.5046456177431</v>
      </c>
      <c r="BG44" s="7">
        <v>51.585660258044697</v>
      </c>
      <c r="BH44" s="10">
        <v>2.71702199535402</v>
      </c>
      <c r="BI44" s="7">
        <v>6.7409269446567404</v>
      </c>
      <c r="BJ44" s="10">
        <v>3.86800543270608</v>
      </c>
      <c r="BK44" s="7">
        <v>60.675654777242599</v>
      </c>
      <c r="BL44" s="10">
        <v>1.1992164407961601</v>
      </c>
      <c r="BM44" s="7">
        <v>55.213375623480701</v>
      </c>
      <c r="BN44" s="10">
        <v>3.1602492829789002</v>
      </c>
      <c r="BO44" s="7">
        <v>61.176974077556103</v>
      </c>
      <c r="BP44" s="10">
        <v>1.3424001726790999</v>
      </c>
      <c r="BQ44" s="7">
        <v>66.524924258431099</v>
      </c>
      <c r="BR44" s="10">
        <v>2.2648050080211402</v>
      </c>
      <c r="BS44" s="7">
        <v>11.311548634950499</v>
      </c>
      <c r="BT44" s="10">
        <v>3.7108981508147099</v>
      </c>
      <c r="BU44" s="7">
        <v>46.088472163783699</v>
      </c>
      <c r="BV44" s="10">
        <v>1.15193337102154</v>
      </c>
      <c r="BW44" s="7">
        <v>44.0737755825173</v>
      </c>
      <c r="BX44" s="10">
        <v>3.2829147302782502</v>
      </c>
      <c r="BY44" s="7">
        <v>45.014515061944401</v>
      </c>
      <c r="BZ44" s="10">
        <v>1.4701770915114301</v>
      </c>
      <c r="CA44" s="7">
        <v>52.150376886504603</v>
      </c>
      <c r="CB44" s="10">
        <v>1.9253530105010399</v>
      </c>
      <c r="CC44" s="7">
        <v>8.0766013039872693</v>
      </c>
      <c r="CD44" s="10">
        <v>3.7609675500569302</v>
      </c>
      <c r="CE44" s="7">
        <v>43.389685319543197</v>
      </c>
      <c r="CF44" s="10">
        <v>1.4199397002970799</v>
      </c>
      <c r="CG44" s="7">
        <v>40.410100233536802</v>
      </c>
      <c r="CH44" s="10">
        <v>3.3996092651662302</v>
      </c>
      <c r="CI44" s="7">
        <v>41.756846331450802</v>
      </c>
      <c r="CJ44" s="10">
        <v>1.5412975716845001</v>
      </c>
      <c r="CK44" s="7">
        <v>52.208884022474599</v>
      </c>
      <c r="CL44" s="10">
        <v>2.7400970155730802</v>
      </c>
      <c r="CM44" s="7">
        <v>11.798783788937801</v>
      </c>
      <c r="CN44" s="10">
        <v>4.4487413017152004</v>
      </c>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182"/>
    </row>
    <row r="45" spans="1:128" ht="13" customHeight="1" x14ac:dyDescent="0.2">
      <c r="A45" s="82" t="s">
        <v>429</v>
      </c>
      <c r="B45" s="110">
        <v>2</v>
      </c>
      <c r="C45" s="7">
        <v>77.216949863334605</v>
      </c>
      <c r="D45" s="10">
        <v>0.94743608335918394</v>
      </c>
      <c r="E45" s="7">
        <v>76.821929058627603</v>
      </c>
      <c r="F45" s="10">
        <v>2.8910373847216499</v>
      </c>
      <c r="G45" s="7">
        <v>78.3742552076625</v>
      </c>
      <c r="H45" s="10">
        <v>1.23018930762316</v>
      </c>
      <c r="I45" s="7">
        <v>74.760109909882004</v>
      </c>
      <c r="J45" s="10">
        <v>1.8331324948860199</v>
      </c>
      <c r="K45" s="7">
        <v>-2.0618191487455402</v>
      </c>
      <c r="L45" s="10">
        <v>3.131949440623</v>
      </c>
      <c r="M45" s="7">
        <v>44.188092774238697</v>
      </c>
      <c r="N45" s="10">
        <v>1.2166673136241899</v>
      </c>
      <c r="O45" s="7">
        <v>52.806777108348498</v>
      </c>
      <c r="P45" s="10">
        <v>4.2492018038086297</v>
      </c>
      <c r="Q45" s="7">
        <v>44.302563779571202</v>
      </c>
      <c r="R45" s="10">
        <v>1.5185506284368799</v>
      </c>
      <c r="S45" s="7">
        <v>40.766280206023197</v>
      </c>
      <c r="T45" s="10">
        <v>2.0973365566106401</v>
      </c>
      <c r="U45" s="7">
        <v>-12.0404969023253</v>
      </c>
      <c r="V45" s="10">
        <v>4.7649481140246497</v>
      </c>
      <c r="W45" s="7">
        <v>50.909596505496999</v>
      </c>
      <c r="X45" s="10">
        <v>1.18141483403346</v>
      </c>
      <c r="Y45" s="7">
        <v>54.470683439933801</v>
      </c>
      <c r="Z45" s="10">
        <v>4.1160883565282296</v>
      </c>
      <c r="AA45" s="7">
        <v>53.4956735525017</v>
      </c>
      <c r="AB45" s="10">
        <v>1.4657917365664399</v>
      </c>
      <c r="AC45" s="7">
        <v>43.782007412342402</v>
      </c>
      <c r="AD45" s="10">
        <v>2.09041380242896</v>
      </c>
      <c r="AE45" s="7">
        <v>-10.6886760275914</v>
      </c>
      <c r="AF45" s="10">
        <v>4.6790746602681104</v>
      </c>
      <c r="AG45" s="7">
        <v>34.021551314236198</v>
      </c>
      <c r="AH45" s="10">
        <v>0.99915111847355198</v>
      </c>
      <c r="AI45" s="7">
        <v>43.388785043488198</v>
      </c>
      <c r="AJ45" s="10">
        <v>3.3314777678793699</v>
      </c>
      <c r="AK45" s="7">
        <v>36.2830054150281</v>
      </c>
      <c r="AL45" s="10">
        <v>1.2483154143336099</v>
      </c>
      <c r="AM45" s="7">
        <v>25.967333197922802</v>
      </c>
      <c r="AN45" s="10">
        <v>1.56509526963587</v>
      </c>
      <c r="AO45" s="7">
        <v>-17.4214518455654</v>
      </c>
      <c r="AP45" s="10">
        <v>3.4256248398050899</v>
      </c>
      <c r="AQ45" s="7">
        <v>59.9005006457744</v>
      </c>
      <c r="AR45" s="10">
        <v>1.28763335577993</v>
      </c>
      <c r="AS45" s="7">
        <v>63.389181162161101</v>
      </c>
      <c r="AT45" s="10">
        <v>3.3072995609179898</v>
      </c>
      <c r="AU45" s="7">
        <v>61.830953996786697</v>
      </c>
      <c r="AV45" s="10">
        <v>1.6494387974353599</v>
      </c>
      <c r="AW45" s="7">
        <v>54.383786136608997</v>
      </c>
      <c r="AX45" s="10">
        <v>2.0660411034507198</v>
      </c>
      <c r="AY45" s="7">
        <v>-9.0053950255520494</v>
      </c>
      <c r="AZ45" s="10">
        <v>3.7036913231210602</v>
      </c>
      <c r="BA45" s="7">
        <v>36.133911352880602</v>
      </c>
      <c r="BB45" s="10">
        <v>1.1850751508478401</v>
      </c>
      <c r="BC45" s="7">
        <v>42.451390948688399</v>
      </c>
      <c r="BD45" s="10">
        <v>4.1245332515251896</v>
      </c>
      <c r="BE45" s="7">
        <v>36.357250157933997</v>
      </c>
      <c r="BF45" s="10">
        <v>1.56207233153808</v>
      </c>
      <c r="BG45" s="7">
        <v>34.034221406872497</v>
      </c>
      <c r="BH45" s="10">
        <v>1.8976068803961601</v>
      </c>
      <c r="BI45" s="7">
        <v>-8.4171695418159107</v>
      </c>
      <c r="BJ45" s="10">
        <v>4.5539236371863803</v>
      </c>
      <c r="BK45" s="7">
        <v>62.5182806703408</v>
      </c>
      <c r="BL45" s="10">
        <v>1.01912750652007</v>
      </c>
      <c r="BM45" s="7">
        <v>68.987443148855107</v>
      </c>
      <c r="BN45" s="10">
        <v>3.2439578862893801</v>
      </c>
      <c r="BO45" s="7">
        <v>63.098720431157297</v>
      </c>
      <c r="BP45" s="10">
        <v>1.1576576270346</v>
      </c>
      <c r="BQ45" s="7">
        <v>58.974207995671101</v>
      </c>
      <c r="BR45" s="10">
        <v>2.0609628477283501</v>
      </c>
      <c r="BS45" s="7">
        <v>-10.013235153184</v>
      </c>
      <c r="BT45" s="10">
        <v>3.6975393242154602</v>
      </c>
      <c r="BU45" s="7">
        <v>70.334593197543597</v>
      </c>
      <c r="BV45" s="10">
        <v>1.11206691631871</v>
      </c>
      <c r="BW45" s="7">
        <v>74.098208621180504</v>
      </c>
      <c r="BX45" s="10">
        <v>3.0898525098057901</v>
      </c>
      <c r="BY45" s="7">
        <v>72.240719003613805</v>
      </c>
      <c r="BZ45" s="10">
        <v>1.37716409788829</v>
      </c>
      <c r="CA45" s="7">
        <v>64.912040914826306</v>
      </c>
      <c r="CB45" s="10">
        <v>2.1774440481189798</v>
      </c>
      <c r="CC45" s="7">
        <v>-9.18616770635421</v>
      </c>
      <c r="CD45" s="10">
        <v>3.5895091411237301</v>
      </c>
      <c r="CE45" s="7">
        <v>54.311325315605004</v>
      </c>
      <c r="CF45" s="10">
        <v>1.29476125286292</v>
      </c>
      <c r="CG45" s="7">
        <v>57.914543328028998</v>
      </c>
      <c r="CH45" s="10">
        <v>3.9919552510961802</v>
      </c>
      <c r="CI45" s="7">
        <v>55.056147097657302</v>
      </c>
      <c r="CJ45" s="10">
        <v>1.5753807391914501</v>
      </c>
      <c r="CK45" s="7">
        <v>51.386833914249898</v>
      </c>
      <c r="CL45" s="10">
        <v>1.9995536969441701</v>
      </c>
      <c r="CM45" s="7">
        <v>-6.5277094137791503</v>
      </c>
      <c r="CN45" s="10">
        <v>4.1882175739834402</v>
      </c>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182"/>
    </row>
    <row r="46" spans="1:128" ht="13" customHeight="1" x14ac:dyDescent="0.2">
      <c r="A46" s="82" t="s">
        <v>430</v>
      </c>
      <c r="B46" s="110">
        <v>2</v>
      </c>
      <c r="C46" s="7">
        <v>83.500000672957597</v>
      </c>
      <c r="D46" s="10">
        <v>1.08008823592379</v>
      </c>
      <c r="E46" s="7">
        <v>83.487342909878805</v>
      </c>
      <c r="F46" s="10">
        <v>4.8125725567838202</v>
      </c>
      <c r="G46" s="7">
        <v>80.975495738827803</v>
      </c>
      <c r="H46" s="10">
        <v>1.72708544724492</v>
      </c>
      <c r="I46" s="7">
        <v>86.310662854151502</v>
      </c>
      <c r="J46" s="10">
        <v>1.33862390392874</v>
      </c>
      <c r="K46" s="7">
        <v>2.82331994427267</v>
      </c>
      <c r="L46" s="10">
        <v>4.9969226142665297</v>
      </c>
      <c r="M46" s="7">
        <v>48.406831438782298</v>
      </c>
      <c r="N46" s="10">
        <v>1.52721159137822</v>
      </c>
      <c r="O46" s="7">
        <v>47.026840331888998</v>
      </c>
      <c r="P46" s="10">
        <v>9.2133276580794696</v>
      </c>
      <c r="Q46" s="7">
        <v>48.602645432141898</v>
      </c>
      <c r="R46" s="10">
        <v>2.0187079254373499</v>
      </c>
      <c r="S46" s="7">
        <v>48.072127363766398</v>
      </c>
      <c r="T46" s="10">
        <v>2.05836978483973</v>
      </c>
      <c r="U46" s="7">
        <v>1.04528703187732</v>
      </c>
      <c r="V46" s="10">
        <v>9.5197551310394193</v>
      </c>
      <c r="W46" s="7">
        <v>56.623469306250598</v>
      </c>
      <c r="X46" s="10">
        <v>1.31321895967964</v>
      </c>
      <c r="Y46" s="7">
        <v>41.858533886697501</v>
      </c>
      <c r="Z46" s="10">
        <v>7.6123310308532197</v>
      </c>
      <c r="AA46" s="7">
        <v>63.567861821534898</v>
      </c>
      <c r="AB46" s="10">
        <v>1.8192038232724601</v>
      </c>
      <c r="AC46" s="7">
        <v>49.836853023231797</v>
      </c>
      <c r="AD46" s="10">
        <v>2.0248237713443502</v>
      </c>
      <c r="AE46" s="7">
        <v>7.9783191365342701</v>
      </c>
      <c r="AF46" s="10">
        <v>7.8863130189368604</v>
      </c>
      <c r="AG46" s="7">
        <v>41.463819574001697</v>
      </c>
      <c r="AH46" s="10">
        <v>1.2485883510421301</v>
      </c>
      <c r="AI46" s="7">
        <v>48.698586852884702</v>
      </c>
      <c r="AJ46" s="10">
        <v>6.93053055442142</v>
      </c>
      <c r="AK46" s="7">
        <v>46.301324937115098</v>
      </c>
      <c r="AL46" s="10">
        <v>1.7292283941693301</v>
      </c>
      <c r="AM46" s="7">
        <v>35.810359282910198</v>
      </c>
      <c r="AN46" s="10">
        <v>1.85971911692619</v>
      </c>
      <c r="AO46" s="7">
        <v>-12.8882275699745</v>
      </c>
      <c r="AP46" s="10">
        <v>7.2460615843116303</v>
      </c>
      <c r="AQ46" s="7">
        <v>73.9579140027097</v>
      </c>
      <c r="AR46" s="10">
        <v>1.24599078232668</v>
      </c>
      <c r="AS46" s="7">
        <v>76.706090987635307</v>
      </c>
      <c r="AT46" s="10">
        <v>6.3380862012878501</v>
      </c>
      <c r="AU46" s="7">
        <v>70.9346883731817</v>
      </c>
      <c r="AV46" s="10">
        <v>1.5526960153767499</v>
      </c>
      <c r="AW46" s="7">
        <v>77.120494208013199</v>
      </c>
      <c r="AX46" s="10">
        <v>1.8310798588247299</v>
      </c>
      <c r="AY46" s="7">
        <v>0.41440322037786398</v>
      </c>
      <c r="AZ46" s="10">
        <v>6.5016833144336603</v>
      </c>
      <c r="BA46" s="7">
        <v>55.973554200905703</v>
      </c>
      <c r="BB46" s="10">
        <v>1.3949094378998299</v>
      </c>
      <c r="BC46" s="7">
        <v>40.480801494729803</v>
      </c>
      <c r="BD46" s="10">
        <v>8.7519397300620891</v>
      </c>
      <c r="BE46" s="7">
        <v>51.838743909279302</v>
      </c>
      <c r="BF46" s="10">
        <v>1.8619373809923701</v>
      </c>
      <c r="BG46" s="7">
        <v>61.671817192334203</v>
      </c>
      <c r="BH46" s="10">
        <v>1.9371602704983399</v>
      </c>
      <c r="BI46" s="7">
        <v>21.191015697604399</v>
      </c>
      <c r="BJ46" s="10">
        <v>9.1180146904466994</v>
      </c>
      <c r="BK46" s="7">
        <v>74.268038747561903</v>
      </c>
      <c r="BL46" s="10">
        <v>1.3620348426679101</v>
      </c>
      <c r="BM46" s="7">
        <v>63.129090058422896</v>
      </c>
      <c r="BN46" s="10">
        <v>9.3301723006623103</v>
      </c>
      <c r="BO46" s="7">
        <v>70.992759129977898</v>
      </c>
      <c r="BP46" s="10">
        <v>1.82413159267714</v>
      </c>
      <c r="BQ46" s="7">
        <v>78.400018772457599</v>
      </c>
      <c r="BR46" s="10">
        <v>1.86773005835985</v>
      </c>
      <c r="BS46" s="7">
        <v>15.270928714034699</v>
      </c>
      <c r="BT46" s="10">
        <v>9.5553941214808695</v>
      </c>
      <c r="BU46" s="7">
        <v>87.645706475414698</v>
      </c>
      <c r="BV46" s="10">
        <v>0.96619042901005103</v>
      </c>
      <c r="BW46" s="7">
        <v>85.140658264644202</v>
      </c>
      <c r="BX46" s="10">
        <v>4.40725354635968</v>
      </c>
      <c r="BY46" s="7">
        <v>84.704535250736996</v>
      </c>
      <c r="BZ46" s="10">
        <v>1.3762985828411201</v>
      </c>
      <c r="CA46" s="7">
        <v>91.095003179672702</v>
      </c>
      <c r="CB46" s="10">
        <v>1.1714427484143199</v>
      </c>
      <c r="CC46" s="7">
        <v>5.9543449150285399</v>
      </c>
      <c r="CD46" s="10">
        <v>4.7105334049191896</v>
      </c>
      <c r="CE46" s="7">
        <v>51.997967345972697</v>
      </c>
      <c r="CF46" s="10">
        <v>1.70429930531826</v>
      </c>
      <c r="CG46" s="7">
        <v>31.449932158312301</v>
      </c>
      <c r="CH46" s="10">
        <v>6.2566261743245404</v>
      </c>
      <c r="CI46" s="7">
        <v>49.533868934287</v>
      </c>
      <c r="CJ46" s="10">
        <v>2.3089313155189202</v>
      </c>
      <c r="CK46" s="7">
        <v>56.034598641717601</v>
      </c>
      <c r="CL46" s="10">
        <v>2.0500387163287601</v>
      </c>
      <c r="CM46" s="7">
        <v>24.5846664834053</v>
      </c>
      <c r="CN46" s="10">
        <v>6.3471719903118</v>
      </c>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182"/>
    </row>
    <row r="47" spans="1:128" ht="13" customHeight="1" x14ac:dyDescent="0.2">
      <c r="A47" s="82" t="s">
        <v>376</v>
      </c>
      <c r="B47" s="110">
        <v>2</v>
      </c>
      <c r="C47" s="7">
        <v>83.361151556206295</v>
      </c>
      <c r="D47" s="10">
        <v>0.76659858356688804</v>
      </c>
      <c r="E47" s="7">
        <v>78.296213340531494</v>
      </c>
      <c r="F47" s="10">
        <v>4.2011076641115297</v>
      </c>
      <c r="G47" s="7">
        <v>82.922980628018493</v>
      </c>
      <c r="H47" s="10">
        <v>1.38191340553169</v>
      </c>
      <c r="I47" s="7">
        <v>83.960636096193596</v>
      </c>
      <c r="J47" s="10">
        <v>1.0481121774967499</v>
      </c>
      <c r="K47" s="7">
        <v>5.6644227556620601</v>
      </c>
      <c r="L47" s="10">
        <v>4.39334192515925</v>
      </c>
      <c r="M47" s="7">
        <v>38.7744161470753</v>
      </c>
      <c r="N47" s="10">
        <v>1.1821591840155099</v>
      </c>
      <c r="O47" s="7">
        <v>53.0165572052694</v>
      </c>
      <c r="P47" s="10">
        <v>7.5095363566161701</v>
      </c>
      <c r="Q47" s="7">
        <v>37.290501623037102</v>
      </c>
      <c r="R47" s="10">
        <v>1.9017093202131199</v>
      </c>
      <c r="S47" s="7">
        <v>39.194393368551303</v>
      </c>
      <c r="T47" s="10">
        <v>1.40060416705192</v>
      </c>
      <c r="U47" s="7">
        <v>-13.822163836718101</v>
      </c>
      <c r="V47" s="10">
        <v>7.6931578642365004</v>
      </c>
      <c r="W47" s="7">
        <v>61.3697528081168</v>
      </c>
      <c r="X47" s="10">
        <v>1.09004064462992</v>
      </c>
      <c r="Y47" s="7">
        <v>70.282527484808995</v>
      </c>
      <c r="Z47" s="10">
        <v>6.9848848230564604</v>
      </c>
      <c r="AA47" s="7">
        <v>63.694825491437101</v>
      </c>
      <c r="AB47" s="10">
        <v>1.70732395832408</v>
      </c>
      <c r="AC47" s="7">
        <v>59.776471240209702</v>
      </c>
      <c r="AD47" s="10">
        <v>1.20929697151773</v>
      </c>
      <c r="AE47" s="7">
        <v>-10.506056244599399</v>
      </c>
      <c r="AF47" s="10">
        <v>7.2001713903451598</v>
      </c>
      <c r="AG47" s="7">
        <v>32.1815808482568</v>
      </c>
      <c r="AH47" s="10">
        <v>1.03323460327026</v>
      </c>
      <c r="AI47" s="7">
        <v>54.945255112661599</v>
      </c>
      <c r="AJ47" s="10">
        <v>6.4823587873887698</v>
      </c>
      <c r="AK47" s="7">
        <v>35.054843339953997</v>
      </c>
      <c r="AL47" s="10">
        <v>1.7558953512439399</v>
      </c>
      <c r="AM47" s="7">
        <v>29.465961987617099</v>
      </c>
      <c r="AN47" s="10">
        <v>1.2678548317982801</v>
      </c>
      <c r="AO47" s="7">
        <v>-25.479293125044499</v>
      </c>
      <c r="AP47" s="10">
        <v>6.7037746962560698</v>
      </c>
      <c r="AQ47" s="7">
        <v>70.081597977080094</v>
      </c>
      <c r="AR47" s="10">
        <v>0.92860046554015696</v>
      </c>
      <c r="AS47" s="7">
        <v>71.698329239290402</v>
      </c>
      <c r="AT47" s="10">
        <v>6.9554087151987103</v>
      </c>
      <c r="AU47" s="7">
        <v>71.763342741611595</v>
      </c>
      <c r="AV47" s="10">
        <v>1.6078871370574599</v>
      </c>
      <c r="AW47" s="7">
        <v>69.076024424193605</v>
      </c>
      <c r="AX47" s="10">
        <v>1.3714313241341001</v>
      </c>
      <c r="AY47" s="7">
        <v>-2.6223048150968302</v>
      </c>
      <c r="AZ47" s="10">
        <v>6.9216517789729197</v>
      </c>
      <c r="BA47" s="7">
        <v>56.4004402468602</v>
      </c>
      <c r="BB47" s="10">
        <v>1.1212725373344601</v>
      </c>
      <c r="BC47" s="7">
        <v>66.594007891206104</v>
      </c>
      <c r="BD47" s="10">
        <v>6.31755354376737</v>
      </c>
      <c r="BE47" s="7">
        <v>54.981157299975898</v>
      </c>
      <c r="BF47" s="10">
        <v>2.0884891870814699</v>
      </c>
      <c r="BG47" s="7">
        <v>56.951290016742902</v>
      </c>
      <c r="BH47" s="10">
        <v>1.4341383399834999</v>
      </c>
      <c r="BI47" s="7">
        <v>-9.6427178744631998</v>
      </c>
      <c r="BJ47" s="10">
        <v>6.5797904266006704</v>
      </c>
      <c r="BK47" s="7">
        <v>77.840426150442497</v>
      </c>
      <c r="BL47" s="10">
        <v>0.97212772718081197</v>
      </c>
      <c r="BM47" s="7">
        <v>77.627394286387499</v>
      </c>
      <c r="BN47" s="10">
        <v>5.6969144677122801</v>
      </c>
      <c r="BO47" s="7">
        <v>77.509967432306695</v>
      </c>
      <c r="BP47" s="10">
        <v>1.8143854312307699</v>
      </c>
      <c r="BQ47" s="7">
        <v>78.060095030313505</v>
      </c>
      <c r="BR47" s="10">
        <v>1.2940869965870501</v>
      </c>
      <c r="BS47" s="7">
        <v>0.43270074392607699</v>
      </c>
      <c r="BT47" s="10">
        <v>5.8734523483005798</v>
      </c>
      <c r="BU47" s="7">
        <v>83.444598165949003</v>
      </c>
      <c r="BV47" s="10">
        <v>0.86313044042708198</v>
      </c>
      <c r="BW47" s="7">
        <v>70.509153001263201</v>
      </c>
      <c r="BX47" s="10">
        <v>7.62718853949763</v>
      </c>
      <c r="BY47" s="7">
        <v>83.447871764614803</v>
      </c>
      <c r="BZ47" s="10">
        <v>1.6091181433553301</v>
      </c>
      <c r="CA47" s="7">
        <v>84.033853037829601</v>
      </c>
      <c r="CB47" s="10">
        <v>1.04905499029912</v>
      </c>
      <c r="CC47" s="7">
        <v>13.5247000365665</v>
      </c>
      <c r="CD47" s="10">
        <v>7.8044437314160797</v>
      </c>
      <c r="CE47" s="7">
        <v>49.884601413963402</v>
      </c>
      <c r="CF47" s="10">
        <v>1.0025226186136</v>
      </c>
      <c r="CG47" s="7">
        <v>57.973660630704501</v>
      </c>
      <c r="CH47" s="10">
        <v>6.96564132204084</v>
      </c>
      <c r="CI47" s="7">
        <v>48.841695622833697</v>
      </c>
      <c r="CJ47" s="10">
        <v>1.7239245850918501</v>
      </c>
      <c r="CK47" s="7">
        <v>50.328205274117302</v>
      </c>
      <c r="CL47" s="10">
        <v>1.3604786252996</v>
      </c>
      <c r="CM47" s="7">
        <v>-7.6454553565871901</v>
      </c>
      <c r="CN47" s="10">
        <v>7.1827198452190197</v>
      </c>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182"/>
    </row>
    <row r="48" spans="1:128" ht="13" customHeight="1" x14ac:dyDescent="0.2">
      <c r="A48" s="82" t="s">
        <v>377</v>
      </c>
      <c r="B48" s="110">
        <v>2</v>
      </c>
      <c r="C48" s="7">
        <v>71.863451694417293</v>
      </c>
      <c r="D48" s="10">
        <v>1.3323054946876101</v>
      </c>
      <c r="E48" s="7">
        <v>63.230395333443099</v>
      </c>
      <c r="F48" s="10">
        <v>3.6825706152361599</v>
      </c>
      <c r="G48" s="7">
        <v>71.7071879442952</v>
      </c>
      <c r="H48" s="10">
        <v>1.7632185751299601</v>
      </c>
      <c r="I48" s="7">
        <v>74.774304258096905</v>
      </c>
      <c r="J48" s="10">
        <v>1.82265207119818</v>
      </c>
      <c r="K48" s="7">
        <v>11.543908924653801</v>
      </c>
      <c r="L48" s="10">
        <v>4.1945760373474599</v>
      </c>
      <c r="M48" s="7">
        <v>41.977171214868697</v>
      </c>
      <c r="N48" s="10">
        <v>1.1567888401667701</v>
      </c>
      <c r="O48" s="7">
        <v>46.015427589208599</v>
      </c>
      <c r="P48" s="10">
        <v>3.3641390469613901</v>
      </c>
      <c r="Q48" s="7">
        <v>41.0082884418756</v>
      </c>
      <c r="R48" s="10">
        <v>1.78550744509985</v>
      </c>
      <c r="S48" s="7">
        <v>42.604044049719697</v>
      </c>
      <c r="T48" s="10">
        <v>1.94970427506135</v>
      </c>
      <c r="U48" s="7">
        <v>-3.4113835394888898</v>
      </c>
      <c r="V48" s="10">
        <v>4.0003492532311</v>
      </c>
      <c r="W48" s="7">
        <v>42.503344589924602</v>
      </c>
      <c r="X48" s="10">
        <v>1.2577688868963901</v>
      </c>
      <c r="Y48" s="7">
        <v>46.536301310013897</v>
      </c>
      <c r="Z48" s="10">
        <v>4.0752815834793097</v>
      </c>
      <c r="AA48" s="7">
        <v>42.640366969097201</v>
      </c>
      <c r="AB48" s="10">
        <v>1.78923510118708</v>
      </c>
      <c r="AC48" s="7">
        <v>41.041891038559598</v>
      </c>
      <c r="AD48" s="10">
        <v>2.0628387837027402</v>
      </c>
      <c r="AE48" s="7">
        <v>-5.4944102714543099</v>
      </c>
      <c r="AF48" s="10">
        <v>4.7154027215722003</v>
      </c>
      <c r="AG48" s="7">
        <v>28.081798000069899</v>
      </c>
      <c r="AH48" s="10">
        <v>1.3172216494298099</v>
      </c>
      <c r="AI48" s="7">
        <v>40.817002642382398</v>
      </c>
      <c r="AJ48" s="10">
        <v>4.5421820429001896</v>
      </c>
      <c r="AK48" s="7">
        <v>26.430419276147202</v>
      </c>
      <c r="AL48" s="10">
        <v>1.5602751083031901</v>
      </c>
      <c r="AM48" s="7">
        <v>27.190594994684101</v>
      </c>
      <c r="AN48" s="10">
        <v>1.73966664749077</v>
      </c>
      <c r="AO48" s="7">
        <v>-13.626407647698301</v>
      </c>
      <c r="AP48" s="10">
        <v>4.6363222780133304</v>
      </c>
      <c r="AQ48" s="7">
        <v>58.447336525360797</v>
      </c>
      <c r="AR48" s="10">
        <v>1.28469301515169</v>
      </c>
      <c r="AS48" s="7">
        <v>61.942544294392903</v>
      </c>
      <c r="AT48" s="10">
        <v>3.2064981531019598</v>
      </c>
      <c r="AU48" s="7">
        <v>59.010032666348103</v>
      </c>
      <c r="AV48" s="10">
        <v>1.5917394521418899</v>
      </c>
      <c r="AW48" s="7">
        <v>56.499099709049503</v>
      </c>
      <c r="AX48" s="10">
        <v>2.14709243815369</v>
      </c>
      <c r="AY48" s="7">
        <v>-5.4434445853433298</v>
      </c>
      <c r="AZ48" s="10">
        <v>3.66411093922436</v>
      </c>
      <c r="BA48" s="7">
        <v>39.211723228914103</v>
      </c>
      <c r="BB48" s="10">
        <v>1.27004357517657</v>
      </c>
      <c r="BC48" s="7">
        <v>41.906278075484799</v>
      </c>
      <c r="BD48" s="10">
        <v>3.3305142751843699</v>
      </c>
      <c r="BE48" s="7">
        <v>38.4310796770881</v>
      </c>
      <c r="BF48" s="10">
        <v>1.6004718817016199</v>
      </c>
      <c r="BG48" s="7">
        <v>39.722198534140297</v>
      </c>
      <c r="BH48" s="10">
        <v>2.1389093936059398</v>
      </c>
      <c r="BI48" s="7">
        <v>-2.18407954134446</v>
      </c>
      <c r="BJ48" s="10">
        <v>3.8104694568774602</v>
      </c>
      <c r="BK48" s="7">
        <v>44.083209765307402</v>
      </c>
      <c r="BL48" s="10">
        <v>1.2174489394797099</v>
      </c>
      <c r="BM48" s="7">
        <v>43.653444861809099</v>
      </c>
      <c r="BN48" s="10">
        <v>2.98178644419073</v>
      </c>
      <c r="BO48" s="7">
        <v>44.187993842712899</v>
      </c>
      <c r="BP48" s="10">
        <v>1.6512010694810999</v>
      </c>
      <c r="BQ48" s="7">
        <v>44.012317047353399</v>
      </c>
      <c r="BR48" s="10">
        <v>2.00204038998121</v>
      </c>
      <c r="BS48" s="7">
        <v>0.35887218554432099</v>
      </c>
      <c r="BT48" s="10">
        <v>3.51594832110279</v>
      </c>
      <c r="BU48" s="7">
        <v>75.319385671107696</v>
      </c>
      <c r="BV48" s="10">
        <v>1.1077218327146401</v>
      </c>
      <c r="BW48" s="7">
        <v>72.348424436630197</v>
      </c>
      <c r="BX48" s="10">
        <v>2.6642407704328899</v>
      </c>
      <c r="BY48" s="7">
        <v>75.254261588744498</v>
      </c>
      <c r="BZ48" s="10">
        <v>1.56936081648632</v>
      </c>
      <c r="CA48" s="7">
        <v>76.359914550526199</v>
      </c>
      <c r="CB48" s="10">
        <v>1.8632690605034501</v>
      </c>
      <c r="CC48" s="7">
        <v>4.0114901138959898</v>
      </c>
      <c r="CD48" s="10">
        <v>3.06787375921901</v>
      </c>
      <c r="CE48" s="7">
        <v>32.230974754117703</v>
      </c>
      <c r="CF48" s="10">
        <v>1.1258380445385201</v>
      </c>
      <c r="CG48" s="7">
        <v>27.658218157427498</v>
      </c>
      <c r="CH48" s="10">
        <v>3.0305884939869201</v>
      </c>
      <c r="CI48" s="7">
        <v>30.6599443025477</v>
      </c>
      <c r="CJ48" s="10">
        <v>1.4288334443424799</v>
      </c>
      <c r="CK48" s="7">
        <v>36.479224359305498</v>
      </c>
      <c r="CL48" s="10">
        <v>2.0475604558681102</v>
      </c>
      <c r="CM48" s="7">
        <v>8.8210062018780508</v>
      </c>
      <c r="CN48" s="10">
        <v>3.5898520336114998</v>
      </c>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182"/>
    </row>
    <row r="49" spans="1:128" ht="13" customHeight="1" x14ac:dyDescent="0.2">
      <c r="A49" s="82" t="s">
        <v>378</v>
      </c>
      <c r="B49" s="110">
        <v>2</v>
      </c>
      <c r="C49" s="7">
        <v>83.078120587290798</v>
      </c>
      <c r="D49" s="10">
        <v>0.912812269949968</v>
      </c>
      <c r="E49" s="7">
        <v>83.427374770282498</v>
      </c>
      <c r="F49" s="10">
        <v>4.1374635101409698</v>
      </c>
      <c r="G49" s="7">
        <v>82.482693570954595</v>
      </c>
      <c r="H49" s="10">
        <v>1.0207138937737199</v>
      </c>
      <c r="I49" s="7">
        <v>86.231613492914704</v>
      </c>
      <c r="J49" s="10">
        <v>1.78585075968582</v>
      </c>
      <c r="K49" s="7">
        <v>2.8042387226321801</v>
      </c>
      <c r="L49" s="10">
        <v>4.4570329543508604</v>
      </c>
      <c r="M49" s="7">
        <v>76.383570865156102</v>
      </c>
      <c r="N49" s="10">
        <v>0.97382987887585004</v>
      </c>
      <c r="O49" s="7">
        <v>68.640846506386097</v>
      </c>
      <c r="P49" s="10">
        <v>4.9454595319194699</v>
      </c>
      <c r="Q49" s="7">
        <v>76.1481667065637</v>
      </c>
      <c r="R49" s="10">
        <v>1.1902772193505</v>
      </c>
      <c r="S49" s="7">
        <v>78.584083003414705</v>
      </c>
      <c r="T49" s="10">
        <v>2.1518594923176</v>
      </c>
      <c r="U49" s="7">
        <v>9.9432364970285807</v>
      </c>
      <c r="V49" s="10">
        <v>5.5384896629840403</v>
      </c>
      <c r="W49" s="7">
        <v>67.939368240935295</v>
      </c>
      <c r="X49" s="10">
        <v>1.08654680293288</v>
      </c>
      <c r="Y49" s="7">
        <v>69.677337113228603</v>
      </c>
      <c r="Z49" s="10">
        <v>5.7928560841930903</v>
      </c>
      <c r="AA49" s="7">
        <v>66.640008996892504</v>
      </c>
      <c r="AB49" s="10">
        <v>1.23477754673417</v>
      </c>
      <c r="AC49" s="7">
        <v>74.178354044276503</v>
      </c>
      <c r="AD49" s="10">
        <v>2.41239620838626</v>
      </c>
      <c r="AE49" s="7">
        <v>4.5010169310479098</v>
      </c>
      <c r="AF49" s="10">
        <v>6.3790889487485103</v>
      </c>
      <c r="AG49" s="7">
        <v>58.1673051719809</v>
      </c>
      <c r="AH49" s="10">
        <v>1.13343580707317</v>
      </c>
      <c r="AI49" s="7">
        <v>67.708351028203694</v>
      </c>
      <c r="AJ49" s="10">
        <v>5.1499342645977597</v>
      </c>
      <c r="AK49" s="7">
        <v>57.451544731855002</v>
      </c>
      <c r="AL49" s="10">
        <v>1.32618682182929</v>
      </c>
      <c r="AM49" s="7">
        <v>59.692070038617103</v>
      </c>
      <c r="AN49" s="10">
        <v>2.7474116372666302</v>
      </c>
      <c r="AO49" s="7">
        <v>-8.0162809895865195</v>
      </c>
      <c r="AP49" s="10">
        <v>6.02813041160283</v>
      </c>
      <c r="AQ49" s="7">
        <v>79.316893414152105</v>
      </c>
      <c r="AR49" s="10">
        <v>0.907137289342274</v>
      </c>
      <c r="AS49" s="7">
        <v>76.773582499596102</v>
      </c>
      <c r="AT49" s="10">
        <v>3.97165133187944</v>
      </c>
      <c r="AU49" s="7">
        <v>79.090131516734104</v>
      </c>
      <c r="AV49" s="10">
        <v>1.0134036398604001</v>
      </c>
      <c r="AW49" s="7">
        <v>81.538795690109595</v>
      </c>
      <c r="AX49" s="10">
        <v>1.80581562751213</v>
      </c>
      <c r="AY49" s="7">
        <v>4.7652131905135198</v>
      </c>
      <c r="AZ49" s="10">
        <v>4.4005099985265002</v>
      </c>
      <c r="BA49" s="7">
        <v>59.340019436747397</v>
      </c>
      <c r="BB49" s="10">
        <v>1.24174701138557</v>
      </c>
      <c r="BC49" s="7">
        <v>55.253003933937201</v>
      </c>
      <c r="BD49" s="10">
        <v>6.8090681639116601</v>
      </c>
      <c r="BE49" s="7">
        <v>59.5297190015458</v>
      </c>
      <c r="BF49" s="10">
        <v>1.3110250558338601</v>
      </c>
      <c r="BG49" s="7">
        <v>59.624963940697903</v>
      </c>
      <c r="BH49" s="10">
        <v>2.8080960628878402</v>
      </c>
      <c r="BI49" s="7">
        <v>4.3719600067606903</v>
      </c>
      <c r="BJ49" s="10">
        <v>7.56373440783966</v>
      </c>
      <c r="BK49" s="7">
        <v>76.029643015155699</v>
      </c>
      <c r="BL49" s="10">
        <v>1.0159434755960499</v>
      </c>
      <c r="BM49" s="7">
        <v>76.646948508751905</v>
      </c>
      <c r="BN49" s="10">
        <v>4.5387448355523103</v>
      </c>
      <c r="BO49" s="7">
        <v>75.6310874020744</v>
      </c>
      <c r="BP49" s="10">
        <v>1.2164282599134</v>
      </c>
      <c r="BQ49" s="7">
        <v>78.300662868524199</v>
      </c>
      <c r="BR49" s="10">
        <v>2.4225066103749402</v>
      </c>
      <c r="BS49" s="7">
        <v>1.6537143597722901</v>
      </c>
      <c r="BT49" s="10">
        <v>5.1361693580957697</v>
      </c>
      <c r="BU49" s="7">
        <v>49.232902682704001</v>
      </c>
      <c r="BV49" s="10">
        <v>1.3339480381651401</v>
      </c>
      <c r="BW49" s="7">
        <v>51.775262246773401</v>
      </c>
      <c r="BX49" s="10">
        <v>6.6946539005988299</v>
      </c>
      <c r="BY49" s="7">
        <v>49.7677237757093</v>
      </c>
      <c r="BZ49" s="10">
        <v>1.45015664352826</v>
      </c>
      <c r="CA49" s="7">
        <v>47.297232905439202</v>
      </c>
      <c r="CB49" s="10">
        <v>3.2373617964613102</v>
      </c>
      <c r="CC49" s="7">
        <v>-4.4780293413341896</v>
      </c>
      <c r="CD49" s="10">
        <v>7.1342134690717902</v>
      </c>
      <c r="CE49" s="7">
        <v>53.9136898559941</v>
      </c>
      <c r="CF49" s="10">
        <v>1.32209990228434</v>
      </c>
      <c r="CG49" s="7">
        <v>56.172070297973903</v>
      </c>
      <c r="CH49" s="10">
        <v>6.1500119287945996</v>
      </c>
      <c r="CI49" s="7">
        <v>53.394919564692202</v>
      </c>
      <c r="CJ49" s="10">
        <v>1.5027639225164999</v>
      </c>
      <c r="CK49" s="7">
        <v>57.229865279681903</v>
      </c>
      <c r="CL49" s="10">
        <v>2.81878498854203</v>
      </c>
      <c r="CM49" s="7">
        <v>1.0577949817080301</v>
      </c>
      <c r="CN49" s="10">
        <v>6.4833597794063103</v>
      </c>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182"/>
    </row>
    <row r="50" spans="1:128" ht="13" customHeight="1" x14ac:dyDescent="0.2">
      <c r="A50" s="82" t="s">
        <v>431</v>
      </c>
      <c r="B50" s="110">
        <v>2</v>
      </c>
      <c r="C50" s="7">
        <v>83.472719308426505</v>
      </c>
      <c r="D50" s="10">
        <v>0.76228684702215599</v>
      </c>
      <c r="E50" s="7">
        <v>72.530692236289795</v>
      </c>
      <c r="F50" s="10">
        <v>4.0103692617365203</v>
      </c>
      <c r="G50" s="7">
        <v>84.8586921025355</v>
      </c>
      <c r="H50" s="10">
        <v>0.92284783688461003</v>
      </c>
      <c r="I50" s="7">
        <v>83.188047884104193</v>
      </c>
      <c r="J50" s="10">
        <v>1.0890233892827199</v>
      </c>
      <c r="K50" s="7">
        <v>10.6573556478144</v>
      </c>
      <c r="L50" s="10">
        <v>4.12227731382906</v>
      </c>
      <c r="M50" s="7">
        <v>41.051383135978</v>
      </c>
      <c r="N50" s="10">
        <v>1.11320454027821</v>
      </c>
      <c r="O50" s="7">
        <v>43.592938733099999</v>
      </c>
      <c r="P50" s="10">
        <v>4.3422535284978796</v>
      </c>
      <c r="Q50" s="7">
        <v>41.225606014377</v>
      </c>
      <c r="R50" s="10">
        <v>1.48334114723362</v>
      </c>
      <c r="S50" s="7">
        <v>40.654937492847303</v>
      </c>
      <c r="T50" s="10">
        <v>1.3948760686531601</v>
      </c>
      <c r="U50" s="7">
        <v>-2.9380012402527198</v>
      </c>
      <c r="V50" s="10">
        <v>4.5643454845530602</v>
      </c>
      <c r="W50" s="7">
        <v>55.459795694180698</v>
      </c>
      <c r="X50" s="10">
        <v>1.19759434958035</v>
      </c>
      <c r="Y50" s="7">
        <v>58.826515999792697</v>
      </c>
      <c r="Z50" s="10">
        <v>4.6759243241014996</v>
      </c>
      <c r="AA50" s="7">
        <v>57.539640019409703</v>
      </c>
      <c r="AB50" s="10">
        <v>1.43316563667289</v>
      </c>
      <c r="AC50" s="7">
        <v>52.069817119123002</v>
      </c>
      <c r="AD50" s="10">
        <v>1.81350011609881</v>
      </c>
      <c r="AE50" s="7">
        <v>-6.7566988806696502</v>
      </c>
      <c r="AF50" s="10">
        <v>4.9978461673047896</v>
      </c>
      <c r="AG50" s="7">
        <v>37.682046343313601</v>
      </c>
      <c r="AH50" s="10">
        <v>1.18823649196214</v>
      </c>
      <c r="AI50" s="7">
        <v>42.1074437867195</v>
      </c>
      <c r="AJ50" s="10">
        <v>4.7206311619153798</v>
      </c>
      <c r="AK50" s="7">
        <v>37.839160175216897</v>
      </c>
      <c r="AL50" s="10">
        <v>1.4615102467697501</v>
      </c>
      <c r="AM50" s="7">
        <v>37.025856544134101</v>
      </c>
      <c r="AN50" s="10">
        <v>1.6363815365183101</v>
      </c>
      <c r="AO50" s="7">
        <v>-5.0815872425853899</v>
      </c>
      <c r="AP50" s="10">
        <v>4.9776682183654701</v>
      </c>
      <c r="AQ50" s="7">
        <v>72.7217358250481</v>
      </c>
      <c r="AR50" s="10">
        <v>1.14698107932548</v>
      </c>
      <c r="AS50" s="7">
        <v>65.569902367519902</v>
      </c>
      <c r="AT50" s="10">
        <v>4.8257181091814001</v>
      </c>
      <c r="AU50" s="7">
        <v>73.951999627439804</v>
      </c>
      <c r="AV50" s="10">
        <v>1.33221493550574</v>
      </c>
      <c r="AW50" s="7">
        <v>72.161633348961701</v>
      </c>
      <c r="AX50" s="10">
        <v>1.56734965849165</v>
      </c>
      <c r="AY50" s="7">
        <v>6.5917309814417298</v>
      </c>
      <c r="AZ50" s="10">
        <v>4.9010713113128199</v>
      </c>
      <c r="BA50" s="7">
        <v>50.714184986661898</v>
      </c>
      <c r="BB50" s="10">
        <v>1.19651351007602</v>
      </c>
      <c r="BC50" s="7">
        <v>40.716410668170099</v>
      </c>
      <c r="BD50" s="10">
        <v>4.9583470455792202</v>
      </c>
      <c r="BE50" s="7">
        <v>52.354013154355201</v>
      </c>
      <c r="BF50" s="10">
        <v>1.5338026150369199</v>
      </c>
      <c r="BG50" s="7">
        <v>49.661068172915897</v>
      </c>
      <c r="BH50" s="10">
        <v>1.99544789317385</v>
      </c>
      <c r="BI50" s="7">
        <v>8.9446575047458001</v>
      </c>
      <c r="BJ50" s="10">
        <v>5.1384049074709903</v>
      </c>
      <c r="BK50" s="7">
        <v>75.153136278811999</v>
      </c>
      <c r="BL50" s="10">
        <v>1.0226764326214399</v>
      </c>
      <c r="BM50" s="7">
        <v>69.537994763776496</v>
      </c>
      <c r="BN50" s="10">
        <v>4.6049976059160196</v>
      </c>
      <c r="BO50" s="7">
        <v>76.4267149515982</v>
      </c>
      <c r="BP50" s="10">
        <v>1.2656409141849201</v>
      </c>
      <c r="BQ50" s="7">
        <v>74.150806243876403</v>
      </c>
      <c r="BR50" s="10">
        <v>1.4477983552512099</v>
      </c>
      <c r="BS50" s="7">
        <v>4.6128114800999196</v>
      </c>
      <c r="BT50" s="10">
        <v>4.6166242553044103</v>
      </c>
      <c r="BU50" s="7">
        <v>79.982698348789995</v>
      </c>
      <c r="BV50" s="10">
        <v>0.96050391573817295</v>
      </c>
      <c r="BW50" s="7">
        <v>73.424227568426801</v>
      </c>
      <c r="BX50" s="10">
        <v>3.84842945755977</v>
      </c>
      <c r="BY50" s="7">
        <v>81.298715785794499</v>
      </c>
      <c r="BZ50" s="10">
        <v>1.1849560570022699</v>
      </c>
      <c r="CA50" s="7">
        <v>78.995962760762197</v>
      </c>
      <c r="CB50" s="10">
        <v>1.67437806892737</v>
      </c>
      <c r="CC50" s="7">
        <v>5.5717351923353204</v>
      </c>
      <c r="CD50" s="10">
        <v>3.9512897987549902</v>
      </c>
      <c r="CE50" s="7">
        <v>47.859246454518598</v>
      </c>
      <c r="CF50" s="10">
        <v>1.1448719636042799</v>
      </c>
      <c r="CG50" s="7">
        <v>43.263057367159597</v>
      </c>
      <c r="CH50" s="10">
        <v>4.7248594650990601</v>
      </c>
      <c r="CI50" s="7">
        <v>46.511636523206299</v>
      </c>
      <c r="CJ50" s="10">
        <v>1.47948503800019</v>
      </c>
      <c r="CK50" s="7">
        <v>50.7937347079734</v>
      </c>
      <c r="CL50" s="10">
        <v>1.65373132694054</v>
      </c>
      <c r="CM50" s="7">
        <v>7.5306773408138001</v>
      </c>
      <c r="CN50" s="10">
        <v>4.9553416991685504</v>
      </c>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182"/>
    </row>
    <row r="51" spans="1:128" ht="13" customHeight="1" x14ac:dyDescent="0.2">
      <c r="A51" s="82" t="s">
        <v>379</v>
      </c>
      <c r="B51" s="110">
        <v>2</v>
      </c>
      <c r="C51" s="7">
        <v>77.461815820148601</v>
      </c>
      <c r="D51" s="10">
        <v>0.89206385309727898</v>
      </c>
      <c r="E51" s="7">
        <v>74.669481342591595</v>
      </c>
      <c r="F51" s="10">
        <v>1.89780679214373</v>
      </c>
      <c r="G51" s="7">
        <v>79.391047942838895</v>
      </c>
      <c r="H51" s="10">
        <v>1.12470090823181</v>
      </c>
      <c r="I51" s="7">
        <v>74.438452477926205</v>
      </c>
      <c r="J51" s="10">
        <v>1.8402465860605599</v>
      </c>
      <c r="K51" s="7">
        <v>-0.23102886466543299</v>
      </c>
      <c r="L51" s="10">
        <v>2.55877802717561</v>
      </c>
      <c r="M51" s="7">
        <v>70.972358976442905</v>
      </c>
      <c r="N51" s="10">
        <v>0.87011580775598096</v>
      </c>
      <c r="O51" s="7">
        <v>70.4143165804159</v>
      </c>
      <c r="P51" s="10">
        <v>1.9823342013668801</v>
      </c>
      <c r="Q51" s="7">
        <v>72.000835261592499</v>
      </c>
      <c r="R51" s="10">
        <v>1.0044503606989901</v>
      </c>
      <c r="S51" s="7">
        <v>68.403319329968497</v>
      </c>
      <c r="T51" s="10">
        <v>2.1482861890423899</v>
      </c>
      <c r="U51" s="7">
        <v>-2.0109972504473999</v>
      </c>
      <c r="V51" s="10">
        <v>3.1388474569979898</v>
      </c>
      <c r="W51" s="7">
        <v>61.217429139433797</v>
      </c>
      <c r="X51" s="10">
        <v>0.97672872852494497</v>
      </c>
      <c r="Y51" s="7">
        <v>63.504950533623798</v>
      </c>
      <c r="Z51" s="10">
        <v>2.2033988992678499</v>
      </c>
      <c r="AA51" s="7">
        <v>62.570774483541101</v>
      </c>
      <c r="AB51" s="10">
        <v>1.1862110308034399</v>
      </c>
      <c r="AC51" s="7">
        <v>54.955734958480001</v>
      </c>
      <c r="AD51" s="10">
        <v>2.3707324210012901</v>
      </c>
      <c r="AE51" s="7">
        <v>-8.5492155751438794</v>
      </c>
      <c r="AF51" s="10">
        <v>3.4143080082030601</v>
      </c>
      <c r="AG51" s="7">
        <v>55.533519925557798</v>
      </c>
      <c r="AH51" s="10">
        <v>1.1602412225413099</v>
      </c>
      <c r="AI51" s="7">
        <v>64.6231606605172</v>
      </c>
      <c r="AJ51" s="10">
        <v>2.4497818878265298</v>
      </c>
      <c r="AK51" s="7">
        <v>55.911907235040502</v>
      </c>
      <c r="AL51" s="10">
        <v>1.4275015871824099</v>
      </c>
      <c r="AM51" s="7">
        <v>45.421346929190399</v>
      </c>
      <c r="AN51" s="10">
        <v>2.3469212106895601</v>
      </c>
      <c r="AO51" s="7">
        <v>-19.201813731326801</v>
      </c>
      <c r="AP51" s="10">
        <v>3.4140842045269899</v>
      </c>
      <c r="AQ51" s="7">
        <v>57.3518298694854</v>
      </c>
      <c r="AR51" s="10">
        <v>1.0295973819792399</v>
      </c>
      <c r="AS51" s="7">
        <v>50.859409241548001</v>
      </c>
      <c r="AT51" s="10">
        <v>2.4221851973608701</v>
      </c>
      <c r="AU51" s="7">
        <v>59.477651650323502</v>
      </c>
      <c r="AV51" s="10">
        <v>1.24794882524103</v>
      </c>
      <c r="AW51" s="7">
        <v>57.341775782366</v>
      </c>
      <c r="AX51" s="10">
        <v>2.0686825108981099</v>
      </c>
      <c r="AY51" s="7">
        <v>6.4823665408180302</v>
      </c>
      <c r="AZ51" s="10">
        <v>3.2267451540313501</v>
      </c>
      <c r="BA51" s="7">
        <v>31.591734540768599</v>
      </c>
      <c r="BB51" s="10">
        <v>0.94463437383031701</v>
      </c>
      <c r="BC51" s="7">
        <v>31.1437484918305</v>
      </c>
      <c r="BD51" s="10">
        <v>1.9429165462999101</v>
      </c>
      <c r="BE51" s="7">
        <v>32.594107621786897</v>
      </c>
      <c r="BF51" s="10">
        <v>1.18189855239314</v>
      </c>
      <c r="BG51" s="7">
        <v>29.134489675952</v>
      </c>
      <c r="BH51" s="10">
        <v>1.98853967109874</v>
      </c>
      <c r="BI51" s="7">
        <v>-2.0092588158785301</v>
      </c>
      <c r="BJ51" s="10">
        <v>2.8574309863223002</v>
      </c>
      <c r="BK51" s="7">
        <v>65.961064669571101</v>
      </c>
      <c r="BL51" s="10">
        <v>1.01792501100941</v>
      </c>
      <c r="BM51" s="7">
        <v>65.647566470439997</v>
      </c>
      <c r="BN51" s="10">
        <v>2.2957679668349402</v>
      </c>
      <c r="BO51" s="7">
        <v>67.130251534191302</v>
      </c>
      <c r="BP51" s="10">
        <v>1.28427218470426</v>
      </c>
      <c r="BQ51" s="7">
        <v>62.710766347843098</v>
      </c>
      <c r="BR51" s="10">
        <v>2.07930398977398</v>
      </c>
      <c r="BS51" s="7">
        <v>-2.9368001225968898</v>
      </c>
      <c r="BT51" s="10">
        <v>3.0884030968965299</v>
      </c>
      <c r="BU51" s="7">
        <v>65.654474401673795</v>
      </c>
      <c r="BV51" s="10">
        <v>0.99292770799297703</v>
      </c>
      <c r="BW51" s="7">
        <v>59.626143230081702</v>
      </c>
      <c r="BX51" s="10">
        <v>2.3526013647470299</v>
      </c>
      <c r="BY51" s="7">
        <v>68.702464148400793</v>
      </c>
      <c r="BZ51" s="10">
        <v>1.1795289851693</v>
      </c>
      <c r="CA51" s="7">
        <v>62.368377999417</v>
      </c>
      <c r="CB51" s="10">
        <v>2.0035729251715799</v>
      </c>
      <c r="CC51" s="7">
        <v>2.7422347693352802</v>
      </c>
      <c r="CD51" s="10">
        <v>3.0597900584511599</v>
      </c>
      <c r="CE51" s="7">
        <v>57.4356377367112</v>
      </c>
      <c r="CF51" s="10">
        <v>1.1010327858855</v>
      </c>
      <c r="CG51" s="7">
        <v>52.535691458767097</v>
      </c>
      <c r="CH51" s="10">
        <v>2.2463953606898999</v>
      </c>
      <c r="CI51" s="7">
        <v>59.437407082494502</v>
      </c>
      <c r="CJ51" s="10">
        <v>1.27156657007985</v>
      </c>
      <c r="CK51" s="7">
        <v>56.206004359313901</v>
      </c>
      <c r="CL51" s="10">
        <v>2.2113678652215101</v>
      </c>
      <c r="CM51" s="7">
        <v>3.6703129005467501</v>
      </c>
      <c r="CN51" s="10">
        <v>2.9949347424251802</v>
      </c>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182"/>
    </row>
    <row r="52" spans="1:128" ht="13" customHeight="1" x14ac:dyDescent="0.2">
      <c r="A52" s="82" t="s">
        <v>380</v>
      </c>
      <c r="B52" s="110">
        <v>2</v>
      </c>
      <c r="C52" s="7">
        <v>64.576609062568195</v>
      </c>
      <c r="D52" s="10">
        <v>1.10851867550759</v>
      </c>
      <c r="E52" s="7">
        <v>63.740968205803</v>
      </c>
      <c r="F52" s="10">
        <v>3.4939734398253601</v>
      </c>
      <c r="G52" s="7">
        <v>62.127960909129698</v>
      </c>
      <c r="H52" s="10">
        <v>1.2689923991407801</v>
      </c>
      <c r="I52" s="7">
        <v>73.739086287567403</v>
      </c>
      <c r="J52" s="10">
        <v>2.6161152914894501</v>
      </c>
      <c r="K52" s="7">
        <v>9.9981180817643605</v>
      </c>
      <c r="L52" s="10">
        <v>4.9236576140263999</v>
      </c>
      <c r="M52" s="7">
        <v>49.6338795365116</v>
      </c>
      <c r="N52" s="10">
        <v>1.2620956571524899</v>
      </c>
      <c r="O52" s="7">
        <v>57.878407298028399</v>
      </c>
      <c r="P52" s="10">
        <v>2.76073567226475</v>
      </c>
      <c r="Q52" s="7">
        <v>48.308585557028799</v>
      </c>
      <c r="R52" s="10">
        <v>1.3795975727316101</v>
      </c>
      <c r="S52" s="7">
        <v>52.031588321904202</v>
      </c>
      <c r="T52" s="10">
        <v>3.80502118354479</v>
      </c>
      <c r="U52" s="7">
        <v>-5.8468189761241698</v>
      </c>
      <c r="V52" s="10">
        <v>3.8079743042689902</v>
      </c>
      <c r="W52" s="7">
        <v>54.015149960833703</v>
      </c>
      <c r="X52" s="10">
        <v>1.2384719289950701</v>
      </c>
      <c r="Y52" s="7">
        <v>56.109419214085698</v>
      </c>
      <c r="Z52" s="10">
        <v>3.82077553465126</v>
      </c>
      <c r="AA52" s="7">
        <v>54.312663649642502</v>
      </c>
      <c r="AB52" s="10">
        <v>1.6960250852882499</v>
      </c>
      <c r="AC52" s="7">
        <v>53.268881590002202</v>
      </c>
      <c r="AD52" s="10">
        <v>2.53078691143214</v>
      </c>
      <c r="AE52" s="7">
        <v>-2.84053762408357</v>
      </c>
      <c r="AF52" s="10">
        <v>4.4767624965295703</v>
      </c>
      <c r="AG52" s="7">
        <v>44.402075340444803</v>
      </c>
      <c r="AH52" s="10">
        <v>1.1833097518820801</v>
      </c>
      <c r="AI52" s="7">
        <v>47.007945801403899</v>
      </c>
      <c r="AJ52" s="10">
        <v>4.2439617632203301</v>
      </c>
      <c r="AK52" s="7">
        <v>43.712418620764097</v>
      </c>
      <c r="AL52" s="10">
        <v>1.82711410091721</v>
      </c>
      <c r="AM52" s="7">
        <v>44.889554405675398</v>
      </c>
      <c r="AN52" s="10">
        <v>2.5708510962708702</v>
      </c>
      <c r="AO52" s="7">
        <v>-2.1183913957285099</v>
      </c>
      <c r="AP52" s="10">
        <v>5.1039887236690902</v>
      </c>
      <c r="AQ52" s="7">
        <v>55.2338451505858</v>
      </c>
      <c r="AR52" s="10">
        <v>0.94553656083565296</v>
      </c>
      <c r="AS52" s="7">
        <v>56.771968804413603</v>
      </c>
      <c r="AT52" s="10">
        <v>3.5642574526479498</v>
      </c>
      <c r="AU52" s="7">
        <v>53.296560216004103</v>
      </c>
      <c r="AV52" s="10">
        <v>1.3846074751395601</v>
      </c>
      <c r="AW52" s="7">
        <v>61.494110087263401</v>
      </c>
      <c r="AX52" s="10">
        <v>2.9789600342740599</v>
      </c>
      <c r="AY52" s="7">
        <v>4.7221412828498304</v>
      </c>
      <c r="AZ52" s="10">
        <v>4.7887238836443702</v>
      </c>
      <c r="BA52" s="7">
        <v>37.515387605454499</v>
      </c>
      <c r="BB52" s="10">
        <v>1.59566255868521</v>
      </c>
      <c r="BC52" s="7">
        <v>38.649175629117302</v>
      </c>
      <c r="BD52" s="10">
        <v>2.7634345175704098</v>
      </c>
      <c r="BE52" s="7">
        <v>35.119587122710897</v>
      </c>
      <c r="BF52" s="10">
        <v>1.74834957332346</v>
      </c>
      <c r="BG52" s="7">
        <v>42.551452606264398</v>
      </c>
      <c r="BH52" s="10">
        <v>3.5330757146139899</v>
      </c>
      <c r="BI52" s="7">
        <v>3.90227697714713</v>
      </c>
      <c r="BJ52" s="10">
        <v>3.46340710396874</v>
      </c>
      <c r="BK52" s="7">
        <v>54.371528788945497</v>
      </c>
      <c r="BL52" s="10">
        <v>1.3515145872546499</v>
      </c>
      <c r="BM52" s="7">
        <v>57.247791715686702</v>
      </c>
      <c r="BN52" s="10">
        <v>3.9628250160001199</v>
      </c>
      <c r="BO52" s="7">
        <v>52.389062832438</v>
      </c>
      <c r="BP52" s="10">
        <v>1.3452275366917801</v>
      </c>
      <c r="BQ52" s="7">
        <v>59.427423894090197</v>
      </c>
      <c r="BR52" s="10">
        <v>2.9945317204852002</v>
      </c>
      <c r="BS52" s="7">
        <v>2.17963217840351</v>
      </c>
      <c r="BT52" s="10">
        <v>4.4807005463030203</v>
      </c>
      <c r="BU52" s="7">
        <v>51.012608165988702</v>
      </c>
      <c r="BV52" s="10">
        <v>1.1298869315834601</v>
      </c>
      <c r="BW52" s="7">
        <v>49.232024992932601</v>
      </c>
      <c r="BX52" s="10">
        <v>2.85832762890022</v>
      </c>
      <c r="BY52" s="7">
        <v>50.087168629260198</v>
      </c>
      <c r="BZ52" s="10">
        <v>1.3140977599891199</v>
      </c>
      <c r="CA52" s="7">
        <v>55.094951158319702</v>
      </c>
      <c r="CB52" s="10">
        <v>3.1340407512520199</v>
      </c>
      <c r="CC52" s="7">
        <v>5.8629261653870497</v>
      </c>
      <c r="CD52" s="10">
        <v>4.3080593968496403</v>
      </c>
      <c r="CE52" s="7">
        <v>33.919357056919701</v>
      </c>
      <c r="CF52" s="10">
        <v>1.41038467805967</v>
      </c>
      <c r="CG52" s="7">
        <v>33.730908025355902</v>
      </c>
      <c r="CH52" s="10">
        <v>2.6292325385741599</v>
      </c>
      <c r="CI52" s="7">
        <v>32.192606041080197</v>
      </c>
      <c r="CJ52" s="10">
        <v>1.5380829740863999</v>
      </c>
      <c r="CK52" s="7">
        <v>37.928641379140302</v>
      </c>
      <c r="CL52" s="10">
        <v>2.81949233845403</v>
      </c>
      <c r="CM52" s="7">
        <v>4.1977333537844101</v>
      </c>
      <c r="CN52" s="10">
        <v>3.4221535663615699</v>
      </c>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182"/>
    </row>
    <row r="53" spans="1:128" ht="13" customHeight="1" x14ac:dyDescent="0.2">
      <c r="A53" s="82" t="s">
        <v>381</v>
      </c>
      <c r="B53" s="110">
        <v>2</v>
      </c>
      <c r="C53" s="7">
        <v>83.617540949093595</v>
      </c>
      <c r="D53" s="10">
        <v>0.87544904661622602</v>
      </c>
      <c r="E53" s="7">
        <v>87.161683829385794</v>
      </c>
      <c r="F53" s="10">
        <v>2.3441521393789402</v>
      </c>
      <c r="G53" s="7">
        <v>82.022023387161795</v>
      </c>
      <c r="H53" s="10">
        <v>1.1159524890402099</v>
      </c>
      <c r="I53" s="7">
        <v>86.044704558314194</v>
      </c>
      <c r="J53" s="10">
        <v>1.23566283015735</v>
      </c>
      <c r="K53" s="7">
        <v>-1.11697927107154</v>
      </c>
      <c r="L53" s="10">
        <v>2.6924292047639602</v>
      </c>
      <c r="M53" s="7">
        <v>52.838208581041101</v>
      </c>
      <c r="N53" s="10">
        <v>1.0185967355908201</v>
      </c>
      <c r="O53" s="7">
        <v>55.564029722093203</v>
      </c>
      <c r="P53" s="10">
        <v>4.1843119540193801</v>
      </c>
      <c r="Q53" s="7">
        <v>53.588776716856501</v>
      </c>
      <c r="R53" s="10">
        <v>1.2172700566202199</v>
      </c>
      <c r="S53" s="7">
        <v>50.833933813075198</v>
      </c>
      <c r="T53" s="10">
        <v>1.6906274768099701</v>
      </c>
      <c r="U53" s="7">
        <v>-4.7300959090180603</v>
      </c>
      <c r="V53" s="10">
        <v>4.6416848039983201</v>
      </c>
      <c r="W53" s="7">
        <v>63.052984667965198</v>
      </c>
      <c r="X53" s="10">
        <v>0.97551196082529801</v>
      </c>
      <c r="Y53" s="7">
        <v>70.460227850720202</v>
      </c>
      <c r="Z53" s="10">
        <v>3.7240626260383198</v>
      </c>
      <c r="AA53" s="7">
        <v>66.667039105423996</v>
      </c>
      <c r="AB53" s="10">
        <v>1.25020131358509</v>
      </c>
      <c r="AC53" s="7">
        <v>54.458672498439903</v>
      </c>
      <c r="AD53" s="10">
        <v>1.6264041511409699</v>
      </c>
      <c r="AE53" s="7">
        <v>-16.001555352280299</v>
      </c>
      <c r="AF53" s="10">
        <v>4.3524521069297597</v>
      </c>
      <c r="AG53" s="7">
        <v>40.1155483513365</v>
      </c>
      <c r="AH53" s="10">
        <v>1.11002676749278</v>
      </c>
      <c r="AI53" s="7">
        <v>53.433650548742897</v>
      </c>
      <c r="AJ53" s="10">
        <v>3.89508607978855</v>
      </c>
      <c r="AK53" s="7">
        <v>42.031132902159897</v>
      </c>
      <c r="AL53" s="10">
        <v>1.3296953974879699</v>
      </c>
      <c r="AM53" s="7">
        <v>33.490158353624402</v>
      </c>
      <c r="AN53" s="10">
        <v>1.88070805852277</v>
      </c>
      <c r="AO53" s="7">
        <v>-19.943492195118498</v>
      </c>
      <c r="AP53" s="10">
        <v>4.5033911879184796</v>
      </c>
      <c r="AQ53" s="7">
        <v>73.103480134501794</v>
      </c>
      <c r="AR53" s="10">
        <v>0.91660581860197898</v>
      </c>
      <c r="AS53" s="7">
        <v>75.537326493636201</v>
      </c>
      <c r="AT53" s="10">
        <v>3.4303625071273198</v>
      </c>
      <c r="AU53" s="7">
        <v>71.969371083300103</v>
      </c>
      <c r="AV53" s="10">
        <v>1.2210861178853201</v>
      </c>
      <c r="AW53" s="7">
        <v>74.728190116590895</v>
      </c>
      <c r="AX53" s="10">
        <v>1.70231379540895</v>
      </c>
      <c r="AY53" s="7">
        <v>-0.809136377045235</v>
      </c>
      <c r="AZ53" s="10">
        <v>3.90243558175619</v>
      </c>
      <c r="BA53" s="7">
        <v>45.6785824326724</v>
      </c>
      <c r="BB53" s="10">
        <v>0.99685907179625499</v>
      </c>
      <c r="BC53" s="7">
        <v>41.006581884352897</v>
      </c>
      <c r="BD53" s="10">
        <v>3.9038505730589201</v>
      </c>
      <c r="BE53" s="7">
        <v>45.979617670819202</v>
      </c>
      <c r="BF53" s="10">
        <v>1.3892204362059799</v>
      </c>
      <c r="BG53" s="7">
        <v>46.034935035584198</v>
      </c>
      <c r="BH53" s="10">
        <v>1.65499954334109</v>
      </c>
      <c r="BI53" s="7">
        <v>5.0283531512312898</v>
      </c>
      <c r="BJ53" s="10">
        <v>4.2063999273133303</v>
      </c>
      <c r="BK53" s="7">
        <v>76.188349316480497</v>
      </c>
      <c r="BL53" s="10">
        <v>0.90882931356674002</v>
      </c>
      <c r="BM53" s="7">
        <v>76.581575398882805</v>
      </c>
      <c r="BN53" s="10">
        <v>3.07020283391584</v>
      </c>
      <c r="BO53" s="7">
        <v>75.948344136960998</v>
      </c>
      <c r="BP53" s="10">
        <v>1.2584323130791699</v>
      </c>
      <c r="BQ53" s="7">
        <v>76.557887726797802</v>
      </c>
      <c r="BR53" s="10">
        <v>1.5480529614354299</v>
      </c>
      <c r="BS53" s="7">
        <v>-2.3687672084918201E-2</v>
      </c>
      <c r="BT53" s="10">
        <v>3.2718842047402101</v>
      </c>
      <c r="BU53" s="7">
        <v>77.783061605621697</v>
      </c>
      <c r="BV53" s="10">
        <v>0.86462458686344501</v>
      </c>
      <c r="BW53" s="7">
        <v>72.007783864875606</v>
      </c>
      <c r="BX53" s="10">
        <v>3.25172852905632</v>
      </c>
      <c r="BY53" s="7">
        <v>76.5716740687499</v>
      </c>
      <c r="BZ53" s="10">
        <v>1.15149183632164</v>
      </c>
      <c r="CA53" s="7">
        <v>81.492668611666403</v>
      </c>
      <c r="CB53" s="10">
        <v>1.3174038474221801</v>
      </c>
      <c r="CC53" s="7">
        <v>9.4848847467907795</v>
      </c>
      <c r="CD53" s="10">
        <v>3.46842386673034</v>
      </c>
      <c r="CE53" s="7">
        <v>61.134028645485699</v>
      </c>
      <c r="CF53" s="10">
        <v>1.0661551193509999</v>
      </c>
      <c r="CG53" s="7">
        <v>54.965509810715098</v>
      </c>
      <c r="CH53" s="10">
        <v>4.2383863470482099</v>
      </c>
      <c r="CI53" s="7">
        <v>60.965027633416703</v>
      </c>
      <c r="CJ53" s="10">
        <v>1.42051589540293</v>
      </c>
      <c r="CK53" s="7">
        <v>62.906402313378699</v>
      </c>
      <c r="CL53" s="10">
        <v>1.73809486755038</v>
      </c>
      <c r="CM53" s="7">
        <v>7.9408925026636004</v>
      </c>
      <c r="CN53" s="10">
        <v>4.6694371656617104</v>
      </c>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182"/>
    </row>
    <row r="54" spans="1:128" s="293" customFormat="1" ht="13" customHeight="1" x14ac:dyDescent="0.2">
      <c r="A54" s="287" t="s">
        <v>382</v>
      </c>
      <c r="B54" s="288">
        <v>2</v>
      </c>
      <c r="C54" s="289">
        <v>82.116147006031198</v>
      </c>
      <c r="D54" s="290">
        <v>1.02246387469901</v>
      </c>
      <c r="E54" s="289">
        <v>73.793331440922302</v>
      </c>
      <c r="F54" s="290">
        <v>5.2767620271910296</v>
      </c>
      <c r="G54" s="289">
        <v>82.346202109727798</v>
      </c>
      <c r="H54" s="290">
        <v>1.34360623812562</v>
      </c>
      <c r="I54" s="289">
        <v>83.3880877637162</v>
      </c>
      <c r="J54" s="290">
        <v>1.6865197743387199</v>
      </c>
      <c r="K54" s="289">
        <v>9.5947563227938808</v>
      </c>
      <c r="L54" s="290">
        <v>5.7645505725949304</v>
      </c>
      <c r="M54" s="289">
        <v>45.570652554434901</v>
      </c>
      <c r="N54" s="290">
        <v>1.34024133631565</v>
      </c>
      <c r="O54" s="289">
        <v>58.513962540099598</v>
      </c>
      <c r="P54" s="290">
        <v>5.1493440072403898</v>
      </c>
      <c r="Q54" s="289">
        <v>48.472981691773001</v>
      </c>
      <c r="R54" s="290">
        <v>1.7808875372439901</v>
      </c>
      <c r="S54" s="289">
        <v>37.428859386426403</v>
      </c>
      <c r="T54" s="290">
        <v>2.2316835053578501</v>
      </c>
      <c r="U54" s="289">
        <v>-21.085103153673199</v>
      </c>
      <c r="V54" s="290">
        <v>5.63509699804231</v>
      </c>
      <c r="W54" s="289">
        <v>58.127443370622103</v>
      </c>
      <c r="X54" s="290">
        <v>1.3109951793255801</v>
      </c>
      <c r="Y54" s="289">
        <v>60.477190808834898</v>
      </c>
      <c r="Z54" s="290">
        <v>5.0085102457727704</v>
      </c>
      <c r="AA54" s="289">
        <v>66.126774717727997</v>
      </c>
      <c r="AB54" s="290">
        <v>1.4653200316578201</v>
      </c>
      <c r="AC54" s="289">
        <v>42.6228327825226</v>
      </c>
      <c r="AD54" s="290">
        <v>2.6925707948299999</v>
      </c>
      <c r="AE54" s="289">
        <v>-17.854358026312301</v>
      </c>
      <c r="AF54" s="290">
        <v>5.72981349437514</v>
      </c>
      <c r="AG54" s="289">
        <v>35.2278072950593</v>
      </c>
      <c r="AH54" s="290">
        <v>1.1890032846443701</v>
      </c>
      <c r="AI54" s="289">
        <v>34.891745505958703</v>
      </c>
      <c r="AJ54" s="290">
        <v>4.7404662747337403</v>
      </c>
      <c r="AK54" s="289">
        <v>39.867189122751903</v>
      </c>
      <c r="AL54" s="290">
        <v>1.6271399593763001</v>
      </c>
      <c r="AM54" s="289">
        <v>26.645567556012399</v>
      </c>
      <c r="AN54" s="290">
        <v>2.1729007800836699</v>
      </c>
      <c r="AO54" s="289">
        <v>-8.2461779499462899</v>
      </c>
      <c r="AP54" s="290">
        <v>5.3614337240783101</v>
      </c>
      <c r="AQ54" s="289">
        <v>63.697882048603397</v>
      </c>
      <c r="AR54" s="290">
        <v>1.3676373018022601</v>
      </c>
      <c r="AS54" s="289">
        <v>67.375712091629893</v>
      </c>
      <c r="AT54" s="290">
        <v>4.9458230340922</v>
      </c>
      <c r="AU54" s="289">
        <v>64.610425869092893</v>
      </c>
      <c r="AV54" s="290">
        <v>1.6504776989296099</v>
      </c>
      <c r="AW54" s="289">
        <v>61.6675509951924</v>
      </c>
      <c r="AX54" s="290">
        <v>2.2340707854173498</v>
      </c>
      <c r="AY54" s="289">
        <v>-5.7081610964375198</v>
      </c>
      <c r="AZ54" s="290">
        <v>5.2097680788392804</v>
      </c>
      <c r="BA54" s="289">
        <v>47.315055207844097</v>
      </c>
      <c r="BB54" s="290">
        <v>1.3473480892779099</v>
      </c>
      <c r="BC54" s="289">
        <v>52.666631332728301</v>
      </c>
      <c r="BD54" s="290">
        <v>5.0993893031911197</v>
      </c>
      <c r="BE54" s="289">
        <v>47.019696158645999</v>
      </c>
      <c r="BF54" s="290">
        <v>1.6334451695863399</v>
      </c>
      <c r="BG54" s="289">
        <v>47.247054973407302</v>
      </c>
      <c r="BH54" s="290">
        <v>2.15893017011207</v>
      </c>
      <c r="BI54" s="289">
        <v>-5.41957635932103</v>
      </c>
      <c r="BJ54" s="290">
        <v>5.5608300217678401</v>
      </c>
      <c r="BK54" s="289">
        <v>77.012688724218805</v>
      </c>
      <c r="BL54" s="290">
        <v>1.0342488419138101</v>
      </c>
      <c r="BM54" s="289">
        <v>75.0713933022882</v>
      </c>
      <c r="BN54" s="290">
        <v>4.3787196997983298</v>
      </c>
      <c r="BO54" s="289">
        <v>76.471882216238996</v>
      </c>
      <c r="BP54" s="290">
        <v>1.4066402839226899</v>
      </c>
      <c r="BQ54" s="289">
        <v>78.864900855197902</v>
      </c>
      <c r="BR54" s="290">
        <v>1.94308958219923</v>
      </c>
      <c r="BS54" s="289">
        <v>3.7935075529096598</v>
      </c>
      <c r="BT54" s="290">
        <v>5.0869082100326004</v>
      </c>
      <c r="BU54" s="289">
        <v>85.699894165216094</v>
      </c>
      <c r="BV54" s="290">
        <v>0.84877969301910605</v>
      </c>
      <c r="BW54" s="289">
        <v>78.186295836671704</v>
      </c>
      <c r="BX54" s="290">
        <v>3.88942657206672</v>
      </c>
      <c r="BY54" s="289">
        <v>85.335590647634604</v>
      </c>
      <c r="BZ54" s="290">
        <v>1.1014661428689301</v>
      </c>
      <c r="CA54" s="289">
        <v>87.665625026210193</v>
      </c>
      <c r="CB54" s="290">
        <v>1.36644698202838</v>
      </c>
      <c r="CC54" s="289">
        <v>9.4793291895384897</v>
      </c>
      <c r="CD54" s="290">
        <v>4.1041714482082403</v>
      </c>
      <c r="CE54" s="289">
        <v>67.168884459264305</v>
      </c>
      <c r="CF54" s="290">
        <v>1.36740586476113</v>
      </c>
      <c r="CG54" s="289">
        <v>58.225325752403798</v>
      </c>
      <c r="CH54" s="290">
        <v>5.1542698687670496</v>
      </c>
      <c r="CI54" s="289">
        <v>65.118037197664606</v>
      </c>
      <c r="CJ54" s="290">
        <v>1.7059924988983499</v>
      </c>
      <c r="CK54" s="289">
        <v>72.652592103134793</v>
      </c>
      <c r="CL54" s="290">
        <v>2.24616216540797</v>
      </c>
      <c r="CM54" s="289">
        <v>14.427266350730999</v>
      </c>
      <c r="CN54" s="290">
        <v>5.4759635694319204</v>
      </c>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2"/>
    </row>
    <row r="55" spans="1:128" ht="13" customHeight="1" x14ac:dyDescent="0.2">
      <c r="A55" s="82" t="s">
        <v>383</v>
      </c>
      <c r="B55" s="110">
        <v>2</v>
      </c>
      <c r="C55" s="7">
        <v>73.864277431742394</v>
      </c>
      <c r="D55" s="10">
        <v>1.31226154211204</v>
      </c>
      <c r="E55" s="7">
        <v>74.122419640068998</v>
      </c>
      <c r="F55" s="10">
        <v>2.2902285689398201</v>
      </c>
      <c r="G55" s="7">
        <v>72.557207136628904</v>
      </c>
      <c r="H55" s="10">
        <v>1.9841971524194</v>
      </c>
      <c r="I55" s="7">
        <v>75.068524386464205</v>
      </c>
      <c r="J55" s="10">
        <v>2.1347172466381501</v>
      </c>
      <c r="K55" s="7">
        <v>0.94610474639520703</v>
      </c>
      <c r="L55" s="10">
        <v>3.1366664307680798</v>
      </c>
      <c r="M55" s="7">
        <v>61.476210651108602</v>
      </c>
      <c r="N55" s="10">
        <v>1.2537531725984501</v>
      </c>
      <c r="O55" s="7">
        <v>60.549873536365197</v>
      </c>
      <c r="P55" s="10">
        <v>2.5986277576570598</v>
      </c>
      <c r="Q55" s="7">
        <v>57.5244003322777</v>
      </c>
      <c r="R55" s="10">
        <v>2.1889908549450401</v>
      </c>
      <c r="S55" s="7">
        <v>67.898267822111507</v>
      </c>
      <c r="T55" s="10">
        <v>2.04262230848214</v>
      </c>
      <c r="U55" s="7">
        <v>7.3483942857462896</v>
      </c>
      <c r="V55" s="10">
        <v>3.5779078587187598</v>
      </c>
      <c r="W55" s="7">
        <v>51.642824784510999</v>
      </c>
      <c r="X55" s="10">
        <v>1.3130653528484799</v>
      </c>
      <c r="Y55" s="7">
        <v>49.8982587188829</v>
      </c>
      <c r="Z55" s="10">
        <v>3.1027274637130899</v>
      </c>
      <c r="AA55" s="7">
        <v>51.930654274059997</v>
      </c>
      <c r="AB55" s="10">
        <v>1.8257796568051201</v>
      </c>
      <c r="AC55" s="7">
        <v>51.354065769237103</v>
      </c>
      <c r="AD55" s="10">
        <v>2.4955288625093499</v>
      </c>
      <c r="AE55" s="7">
        <v>1.45580705035421</v>
      </c>
      <c r="AF55" s="10">
        <v>3.9839492637557399</v>
      </c>
      <c r="AG55" s="7">
        <v>43.269916382147301</v>
      </c>
      <c r="AH55" s="10">
        <v>1.3238175025896599</v>
      </c>
      <c r="AI55" s="7">
        <v>45.990045764177701</v>
      </c>
      <c r="AJ55" s="10">
        <v>3.00380013757766</v>
      </c>
      <c r="AK55" s="7">
        <v>43.2675396846208</v>
      </c>
      <c r="AL55" s="10">
        <v>2.0106241890685101</v>
      </c>
      <c r="AM55" s="7">
        <v>41.255164116298701</v>
      </c>
      <c r="AN55" s="10">
        <v>2.2397302696667198</v>
      </c>
      <c r="AO55" s="7">
        <v>-4.7348816478789599</v>
      </c>
      <c r="AP55" s="10">
        <v>3.9176237548300898</v>
      </c>
      <c r="AQ55" s="7">
        <v>73.630136055161799</v>
      </c>
      <c r="AR55" s="10">
        <v>1.3053679922789001</v>
      </c>
      <c r="AS55" s="7">
        <v>78.685917551224506</v>
      </c>
      <c r="AT55" s="10">
        <v>2.5001537639424298</v>
      </c>
      <c r="AU55" s="7">
        <v>71.889978461308104</v>
      </c>
      <c r="AV55" s="10">
        <v>2.3595215648083601</v>
      </c>
      <c r="AW55" s="7">
        <v>71.240085964004194</v>
      </c>
      <c r="AX55" s="10">
        <v>1.97256307682084</v>
      </c>
      <c r="AY55" s="7">
        <v>-7.4458315872203098</v>
      </c>
      <c r="AZ55" s="10">
        <v>3.03767782406003</v>
      </c>
      <c r="BA55" s="7">
        <v>56.0311986385937</v>
      </c>
      <c r="BB55" s="10">
        <v>1.54289214696622</v>
      </c>
      <c r="BC55" s="7">
        <v>61.949594896745303</v>
      </c>
      <c r="BD55" s="10">
        <v>3.2803976656340001</v>
      </c>
      <c r="BE55" s="7">
        <v>54.223601893420401</v>
      </c>
      <c r="BF55" s="10">
        <v>2.20983498466954</v>
      </c>
      <c r="BG55" s="7">
        <v>52.801980856642203</v>
      </c>
      <c r="BH55" s="10">
        <v>2.7272635381380699</v>
      </c>
      <c r="BI55" s="7">
        <v>-9.1476140401031607</v>
      </c>
      <c r="BJ55" s="10">
        <v>4.1814043165430101</v>
      </c>
      <c r="BK55" s="7">
        <v>63.646950462518298</v>
      </c>
      <c r="BL55" s="10">
        <v>1.4174545959610201</v>
      </c>
      <c r="BM55" s="7">
        <v>67.206279151671296</v>
      </c>
      <c r="BN55" s="10">
        <v>2.96974032957226</v>
      </c>
      <c r="BO55" s="7">
        <v>60.161428961507802</v>
      </c>
      <c r="BP55" s="10">
        <v>2.0369408752342002</v>
      </c>
      <c r="BQ55" s="7">
        <v>64.358052689379093</v>
      </c>
      <c r="BR55" s="10">
        <v>2.31651470033915</v>
      </c>
      <c r="BS55" s="7">
        <v>-2.8482264622921498</v>
      </c>
      <c r="BT55" s="10">
        <v>3.8758037318851701</v>
      </c>
      <c r="BU55" s="7">
        <v>69.905081359156796</v>
      </c>
      <c r="BV55" s="10">
        <v>1.3412365459692299</v>
      </c>
      <c r="BW55" s="7">
        <v>65.206772882893901</v>
      </c>
      <c r="BX55" s="10">
        <v>3.0458738993257901</v>
      </c>
      <c r="BY55" s="7">
        <v>68.822670968532705</v>
      </c>
      <c r="BZ55" s="10">
        <v>1.9836659038661799</v>
      </c>
      <c r="CA55" s="7">
        <v>73.907388048388796</v>
      </c>
      <c r="CB55" s="10">
        <v>2.6298582958318999</v>
      </c>
      <c r="CC55" s="7">
        <v>8.7006151654948205</v>
      </c>
      <c r="CD55" s="10">
        <v>4.3556890723514003</v>
      </c>
      <c r="CE55" s="7">
        <v>49.385291875843102</v>
      </c>
      <c r="CF55" s="10">
        <v>1.4619711908302799</v>
      </c>
      <c r="CG55" s="7">
        <v>51.883317459217601</v>
      </c>
      <c r="CH55" s="10">
        <v>2.8308094329344899</v>
      </c>
      <c r="CI55" s="7">
        <v>45.909264666448301</v>
      </c>
      <c r="CJ55" s="10">
        <v>2.2560766883599799</v>
      </c>
      <c r="CK55" s="7">
        <v>50.697835742811399</v>
      </c>
      <c r="CL55" s="10">
        <v>2.6216467791217002</v>
      </c>
      <c r="CM55" s="7">
        <v>-1.1854817164062099</v>
      </c>
      <c r="CN55" s="10">
        <v>4.0666130820623501</v>
      </c>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182"/>
    </row>
    <row r="56" spans="1:128" ht="13" customHeight="1" x14ac:dyDescent="0.2">
      <c r="A56" s="82" t="s">
        <v>384</v>
      </c>
      <c r="B56" s="110">
        <v>2</v>
      </c>
      <c r="C56" s="7">
        <v>63.669852466850998</v>
      </c>
      <c r="D56" s="10">
        <v>0.83483814000060597</v>
      </c>
      <c r="E56" s="7">
        <v>63.100646316004998</v>
      </c>
      <c r="F56" s="10">
        <v>3.1554469539519299</v>
      </c>
      <c r="G56" s="7">
        <v>64.061692513492702</v>
      </c>
      <c r="H56" s="10">
        <v>1.12398757852996</v>
      </c>
      <c r="I56" s="7">
        <v>63.585525230140803</v>
      </c>
      <c r="J56" s="10">
        <v>1.79256628141174</v>
      </c>
      <c r="K56" s="7">
        <v>0.48487891413581302</v>
      </c>
      <c r="L56" s="10">
        <v>3.6139521541567099</v>
      </c>
      <c r="M56" s="7">
        <v>42.337348567944197</v>
      </c>
      <c r="N56" s="10">
        <v>0.849437524543186</v>
      </c>
      <c r="O56" s="7">
        <v>52.615579311095999</v>
      </c>
      <c r="P56" s="10">
        <v>3.16980514589814</v>
      </c>
      <c r="Q56" s="7">
        <v>43.205770212262301</v>
      </c>
      <c r="R56" s="10">
        <v>1.0421807472514999</v>
      </c>
      <c r="S56" s="7">
        <v>39.119554987842903</v>
      </c>
      <c r="T56" s="10">
        <v>1.49051892191482</v>
      </c>
      <c r="U56" s="7">
        <v>-13.496024323253099</v>
      </c>
      <c r="V56" s="10">
        <v>3.50036614025744</v>
      </c>
      <c r="W56" s="7">
        <v>55.293705663482697</v>
      </c>
      <c r="X56" s="10">
        <v>0.92012016443035305</v>
      </c>
      <c r="Y56" s="7">
        <v>56.007967109051101</v>
      </c>
      <c r="Z56" s="10">
        <v>3.4074000475941499</v>
      </c>
      <c r="AA56" s="7">
        <v>58.232305570679998</v>
      </c>
      <c r="AB56" s="10">
        <v>1.1999368856383601</v>
      </c>
      <c r="AC56" s="7">
        <v>50.985721837198298</v>
      </c>
      <c r="AD56" s="10">
        <v>1.4200611418401199</v>
      </c>
      <c r="AE56" s="7">
        <v>-5.0222452718528201</v>
      </c>
      <c r="AF56" s="10">
        <v>3.5677191107786301</v>
      </c>
      <c r="AG56" s="7">
        <v>37.8255788549017</v>
      </c>
      <c r="AH56" s="10">
        <v>0.82153230363791097</v>
      </c>
      <c r="AI56" s="7">
        <v>49.772223908697597</v>
      </c>
      <c r="AJ56" s="10">
        <v>3.1630771548162699</v>
      </c>
      <c r="AK56" s="7">
        <v>39.6920944811501</v>
      </c>
      <c r="AL56" s="10">
        <v>1.0705116169439199</v>
      </c>
      <c r="AM56" s="7">
        <v>32.788778165136002</v>
      </c>
      <c r="AN56" s="10">
        <v>1.5852959101009201</v>
      </c>
      <c r="AO56" s="7">
        <v>-16.9834457435616</v>
      </c>
      <c r="AP56" s="10">
        <v>3.5631064083048498</v>
      </c>
      <c r="AQ56" s="7">
        <v>58.949577736199899</v>
      </c>
      <c r="AR56" s="10">
        <v>0.89466259540187798</v>
      </c>
      <c r="AS56" s="7">
        <v>69.937330923719202</v>
      </c>
      <c r="AT56" s="10">
        <v>3.1858251409670801</v>
      </c>
      <c r="AU56" s="7">
        <v>61.027909505627001</v>
      </c>
      <c r="AV56" s="10">
        <v>1.19866206258463</v>
      </c>
      <c r="AW56" s="7">
        <v>53.646570700391202</v>
      </c>
      <c r="AX56" s="10">
        <v>1.5553503613711701</v>
      </c>
      <c r="AY56" s="7">
        <v>-16.290760223328</v>
      </c>
      <c r="AZ56" s="10">
        <v>3.23740652686734</v>
      </c>
      <c r="BA56" s="7">
        <v>56.137515467067097</v>
      </c>
      <c r="BB56" s="10">
        <v>0.90416426907742098</v>
      </c>
      <c r="BC56" s="7">
        <v>57.0971715268821</v>
      </c>
      <c r="BD56" s="10">
        <v>2.84921674984699</v>
      </c>
      <c r="BE56" s="7">
        <v>56.182904648175501</v>
      </c>
      <c r="BF56" s="10">
        <v>1.1376486985726599</v>
      </c>
      <c r="BG56" s="7">
        <v>56.260951424495602</v>
      </c>
      <c r="BH56" s="10">
        <v>1.6400491426152699</v>
      </c>
      <c r="BI56" s="7">
        <v>-0.83622010238644195</v>
      </c>
      <c r="BJ56" s="10">
        <v>3.1352294800546798</v>
      </c>
      <c r="BK56" s="7">
        <v>75.4523779248549</v>
      </c>
      <c r="BL56" s="10">
        <v>0.73756231785516502</v>
      </c>
      <c r="BM56" s="7">
        <v>74.547605657456799</v>
      </c>
      <c r="BN56" s="10">
        <v>2.8721580188743898</v>
      </c>
      <c r="BO56" s="7">
        <v>76.051727164307593</v>
      </c>
      <c r="BP56" s="10">
        <v>1.05149157843843</v>
      </c>
      <c r="BQ56" s="7">
        <v>75.245817680939396</v>
      </c>
      <c r="BR56" s="10">
        <v>1.4107746474845499</v>
      </c>
      <c r="BS56" s="7">
        <v>0.69821202348261102</v>
      </c>
      <c r="BT56" s="10">
        <v>3.2688726134708301</v>
      </c>
      <c r="BU56" s="7">
        <v>72.528716211937706</v>
      </c>
      <c r="BV56" s="10">
        <v>0.81450160129150995</v>
      </c>
      <c r="BW56" s="7">
        <v>72.507051830808194</v>
      </c>
      <c r="BX56" s="10">
        <v>2.68941605320998</v>
      </c>
      <c r="BY56" s="7">
        <v>72.663047682246301</v>
      </c>
      <c r="BZ56" s="10">
        <v>1.1302741731400301</v>
      </c>
      <c r="CA56" s="7">
        <v>72.775627621560503</v>
      </c>
      <c r="CB56" s="10">
        <v>1.4145507926030401</v>
      </c>
      <c r="CC56" s="7">
        <v>0.26857579075229399</v>
      </c>
      <c r="CD56" s="10">
        <v>3.2515043672405701</v>
      </c>
      <c r="CE56" s="7">
        <v>49.101270847469998</v>
      </c>
      <c r="CF56" s="10">
        <v>0.84991206803572705</v>
      </c>
      <c r="CG56" s="7">
        <v>52.066521337043703</v>
      </c>
      <c r="CH56" s="10">
        <v>3.2779281369760098</v>
      </c>
      <c r="CI56" s="7">
        <v>47.359046423635696</v>
      </c>
      <c r="CJ56" s="10">
        <v>1.26696818870521</v>
      </c>
      <c r="CK56" s="7">
        <v>51.412954544703503</v>
      </c>
      <c r="CL56" s="10">
        <v>1.4753741714400399</v>
      </c>
      <c r="CM56" s="7">
        <v>-0.65356679234024295</v>
      </c>
      <c r="CN56" s="10">
        <v>3.48000446389258</v>
      </c>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182"/>
    </row>
    <row r="57" spans="1:128" ht="13" customHeight="1" x14ac:dyDescent="0.2">
      <c r="A57" s="82" t="s">
        <v>385</v>
      </c>
      <c r="B57" s="110">
        <v>2</v>
      </c>
      <c r="C57" s="7">
        <v>62.8970762844883</v>
      </c>
      <c r="D57" s="10">
        <v>1.6907304168491599</v>
      </c>
      <c r="E57" s="7">
        <v>64.982103564685005</v>
      </c>
      <c r="F57" s="10">
        <v>7.2149887905199002</v>
      </c>
      <c r="G57" s="7">
        <v>59.887384822527999</v>
      </c>
      <c r="H57" s="10">
        <v>2.3005941200883102</v>
      </c>
      <c r="I57" s="7">
        <v>66.278500337503999</v>
      </c>
      <c r="J57" s="10">
        <v>2.2021042853302601</v>
      </c>
      <c r="K57" s="7">
        <v>1.29639677281901</v>
      </c>
      <c r="L57" s="10">
        <v>7.3298026442805799</v>
      </c>
      <c r="M57" s="7">
        <v>46.887058380745103</v>
      </c>
      <c r="N57" s="10">
        <v>1.7117944516802901</v>
      </c>
      <c r="O57" s="7">
        <v>57.782064057321598</v>
      </c>
      <c r="P57" s="10">
        <v>7.3604318357351302</v>
      </c>
      <c r="Q57" s="7">
        <v>46.864723465753002</v>
      </c>
      <c r="R57" s="10">
        <v>2.0352737188269798</v>
      </c>
      <c r="S57" s="7">
        <v>45.6571313469993</v>
      </c>
      <c r="T57" s="10">
        <v>2.3566454818376799</v>
      </c>
      <c r="U57" s="7">
        <v>-12.124932710322399</v>
      </c>
      <c r="V57" s="10">
        <v>7.0492455873831696</v>
      </c>
      <c r="W57" s="7">
        <v>51.058193961986603</v>
      </c>
      <c r="X57" s="10">
        <v>1.5117704951375099</v>
      </c>
      <c r="Y57" s="7">
        <v>51.049989411301702</v>
      </c>
      <c r="Z57" s="10">
        <v>7.76527739417239</v>
      </c>
      <c r="AA57" s="7">
        <v>55.306386908656897</v>
      </c>
      <c r="AB57" s="10">
        <v>2.0917051288366699</v>
      </c>
      <c r="AC57" s="7">
        <v>46.099294343827601</v>
      </c>
      <c r="AD57" s="10">
        <v>2.3423627516871601</v>
      </c>
      <c r="AE57" s="7">
        <v>-4.9506950674741104</v>
      </c>
      <c r="AF57" s="10">
        <v>7.9044672310911004</v>
      </c>
      <c r="AG57" s="7">
        <v>33.799202745803903</v>
      </c>
      <c r="AH57" s="10">
        <v>1.22502802113363</v>
      </c>
      <c r="AI57" s="7">
        <v>26.048899623878501</v>
      </c>
      <c r="AJ57" s="10">
        <v>5.2601076692625304</v>
      </c>
      <c r="AK57" s="7">
        <v>35.610123711779998</v>
      </c>
      <c r="AL57" s="10">
        <v>1.77650826313002</v>
      </c>
      <c r="AM57" s="7">
        <v>32.761020037089402</v>
      </c>
      <c r="AN57" s="10">
        <v>1.9816663559211101</v>
      </c>
      <c r="AO57" s="7">
        <v>6.7121204132108696</v>
      </c>
      <c r="AP57" s="10">
        <v>5.6740390580836504</v>
      </c>
      <c r="AQ57" s="7">
        <v>59.069872425387302</v>
      </c>
      <c r="AR57" s="10">
        <v>1.52580271232938</v>
      </c>
      <c r="AS57" s="7">
        <v>74.496104056646999</v>
      </c>
      <c r="AT57" s="10">
        <v>4.7018613933752702</v>
      </c>
      <c r="AU57" s="7">
        <v>57.344008383811598</v>
      </c>
      <c r="AV57" s="10">
        <v>2.2710057588869299</v>
      </c>
      <c r="AW57" s="7">
        <v>59.431727498240299</v>
      </c>
      <c r="AX57" s="10">
        <v>2.3606396461137402</v>
      </c>
      <c r="AY57" s="7">
        <v>-15.0643765584066</v>
      </c>
      <c r="AZ57" s="10">
        <v>4.9755272030357203</v>
      </c>
      <c r="BA57" s="7">
        <v>49.960879787534701</v>
      </c>
      <c r="BB57" s="10">
        <v>1.5739849747742301</v>
      </c>
      <c r="BC57" s="7">
        <v>61.086546170469397</v>
      </c>
      <c r="BD57" s="10">
        <v>4.3976376600505596</v>
      </c>
      <c r="BE57" s="7">
        <v>49.433580570980297</v>
      </c>
      <c r="BF57" s="10">
        <v>1.92448264498509</v>
      </c>
      <c r="BG57" s="7">
        <v>49.336923314351601</v>
      </c>
      <c r="BH57" s="10">
        <v>2.4747098597380099</v>
      </c>
      <c r="BI57" s="7">
        <v>-11.749622856117901</v>
      </c>
      <c r="BJ57" s="10">
        <v>5.1231459528017496</v>
      </c>
      <c r="BK57" s="7">
        <v>61.068707086230802</v>
      </c>
      <c r="BL57" s="10">
        <v>1.66370211835943</v>
      </c>
      <c r="BM57" s="7">
        <v>75.191106409800696</v>
      </c>
      <c r="BN57" s="10">
        <v>4.8683248887373498</v>
      </c>
      <c r="BO57" s="7">
        <v>59.898914378564399</v>
      </c>
      <c r="BP57" s="10">
        <v>2.1193639110007498</v>
      </c>
      <c r="BQ57" s="7">
        <v>60.940095736652303</v>
      </c>
      <c r="BR57" s="10">
        <v>2.4233737407407698</v>
      </c>
      <c r="BS57" s="7">
        <v>-14.251010673148301</v>
      </c>
      <c r="BT57" s="10">
        <v>5.2910606422858297</v>
      </c>
      <c r="BU57" s="7">
        <v>69.805524763102895</v>
      </c>
      <c r="BV57" s="10">
        <v>1.2301189493935301</v>
      </c>
      <c r="BW57" s="7">
        <v>78.188916735591604</v>
      </c>
      <c r="BX57" s="10">
        <v>4.3729874615321602</v>
      </c>
      <c r="BY57" s="7">
        <v>67.533914909103601</v>
      </c>
      <c r="BZ57" s="10">
        <v>1.99903325137298</v>
      </c>
      <c r="CA57" s="7">
        <v>71.474687082514095</v>
      </c>
      <c r="CB57" s="10">
        <v>2.0999589831100098</v>
      </c>
      <c r="CC57" s="7">
        <v>-6.7142296530775498</v>
      </c>
      <c r="CD57" s="10">
        <v>5.3323444538325599</v>
      </c>
      <c r="CE57" s="7">
        <v>49.794863294342001</v>
      </c>
      <c r="CF57" s="10">
        <v>1.6471808107567101</v>
      </c>
      <c r="CG57" s="7">
        <v>53.969462997474501</v>
      </c>
      <c r="CH57" s="10">
        <v>6.3204267292659102</v>
      </c>
      <c r="CI57" s="7">
        <v>46.505306188505998</v>
      </c>
      <c r="CJ57" s="10">
        <v>2.1733254995387101</v>
      </c>
      <c r="CK57" s="7">
        <v>53.049353228613597</v>
      </c>
      <c r="CL57" s="10">
        <v>2.1249407798551698</v>
      </c>
      <c r="CM57" s="7">
        <v>-0.92010976886093898</v>
      </c>
      <c r="CN57" s="10">
        <v>6.37636270074906</v>
      </c>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182"/>
    </row>
    <row r="58" spans="1:128" ht="13" customHeight="1" x14ac:dyDescent="0.2">
      <c r="A58" s="82" t="s">
        <v>386</v>
      </c>
      <c r="B58" s="110">
        <v>2</v>
      </c>
      <c r="C58" s="7">
        <v>81.182386199113395</v>
      </c>
      <c r="D58" s="10">
        <v>0.8299347950514</v>
      </c>
      <c r="E58" s="7">
        <v>81.483881241346594</v>
      </c>
      <c r="F58" s="10">
        <v>2.3056895599763201</v>
      </c>
      <c r="G58" s="7">
        <v>80.684590849379703</v>
      </c>
      <c r="H58" s="10">
        <v>1.0352187807303601</v>
      </c>
      <c r="I58" s="7">
        <v>85.198773872749499</v>
      </c>
      <c r="J58" s="10">
        <v>2.73924422358176</v>
      </c>
      <c r="K58" s="7">
        <v>3.71489263140292</v>
      </c>
      <c r="L58" s="10">
        <v>3.8342975778955299</v>
      </c>
      <c r="M58" s="7">
        <v>54.394199293423597</v>
      </c>
      <c r="N58" s="10">
        <v>1.2253053842099999</v>
      </c>
      <c r="O58" s="7">
        <v>55.089039944741003</v>
      </c>
      <c r="P58" s="10">
        <v>3.4141750418967098</v>
      </c>
      <c r="Q58" s="7">
        <v>54.292184877291703</v>
      </c>
      <c r="R58" s="10">
        <v>1.3238594020597401</v>
      </c>
      <c r="S58" s="7">
        <v>54.500535317337899</v>
      </c>
      <c r="T58" s="10">
        <v>3.0811896668976102</v>
      </c>
      <c r="U58" s="7">
        <v>-0.58850462740307596</v>
      </c>
      <c r="V58" s="10">
        <v>4.6505574853940796</v>
      </c>
      <c r="W58" s="7">
        <v>65.563079284566598</v>
      </c>
      <c r="X58" s="10">
        <v>1.3194605516075799</v>
      </c>
      <c r="Y58" s="7">
        <v>68.498602938155102</v>
      </c>
      <c r="Z58" s="10">
        <v>2.8717018772560201</v>
      </c>
      <c r="AA58" s="7">
        <v>65.848876406835402</v>
      </c>
      <c r="AB58" s="10">
        <v>1.3146822976772601</v>
      </c>
      <c r="AC58" s="7">
        <v>57.731917411089199</v>
      </c>
      <c r="AD58" s="10">
        <v>3.4425710115997399</v>
      </c>
      <c r="AE58" s="7">
        <v>-10.766685527065899</v>
      </c>
      <c r="AF58" s="10">
        <v>4.1999777767649604</v>
      </c>
      <c r="AG58" s="7">
        <v>51.405600537734401</v>
      </c>
      <c r="AH58" s="10">
        <v>1.02311691176869</v>
      </c>
      <c r="AI58" s="7">
        <v>58.838902298739697</v>
      </c>
      <c r="AJ58" s="10">
        <v>3.0376304668801</v>
      </c>
      <c r="AK58" s="7">
        <v>50.905263221826097</v>
      </c>
      <c r="AL58" s="10">
        <v>1.0334640096932</v>
      </c>
      <c r="AM58" s="7">
        <v>43.177732980073301</v>
      </c>
      <c r="AN58" s="10">
        <v>3.10071689672899</v>
      </c>
      <c r="AO58" s="7">
        <v>-15.661169318666399</v>
      </c>
      <c r="AP58" s="10">
        <v>4.3055120922377501</v>
      </c>
      <c r="AQ58" s="7">
        <v>78.609946066116805</v>
      </c>
      <c r="AR58" s="10">
        <v>0.95234793584524002</v>
      </c>
      <c r="AS58" s="7">
        <v>76.526209866346207</v>
      </c>
      <c r="AT58" s="10">
        <v>3.1383678764479299</v>
      </c>
      <c r="AU58" s="7">
        <v>79.125043284668607</v>
      </c>
      <c r="AV58" s="10">
        <v>0.98375802695612202</v>
      </c>
      <c r="AW58" s="7">
        <v>77.431310865649195</v>
      </c>
      <c r="AX58" s="10">
        <v>2.9752155528616799</v>
      </c>
      <c r="AY58" s="7">
        <v>0.90510099930294496</v>
      </c>
      <c r="AZ58" s="10">
        <v>4.3761324389931202</v>
      </c>
      <c r="BA58" s="7">
        <v>64.373304304780206</v>
      </c>
      <c r="BB58" s="10">
        <v>1.09813434760007</v>
      </c>
      <c r="BC58" s="7">
        <v>63.498267959631001</v>
      </c>
      <c r="BD58" s="10">
        <v>3.2939988464550898</v>
      </c>
      <c r="BE58" s="7">
        <v>64.788567579906598</v>
      </c>
      <c r="BF58" s="10">
        <v>1.1428720700714099</v>
      </c>
      <c r="BG58" s="7">
        <v>61.753309507051704</v>
      </c>
      <c r="BH58" s="10">
        <v>3.75254987659455</v>
      </c>
      <c r="BI58" s="7">
        <v>-1.7449584525792701</v>
      </c>
      <c r="BJ58" s="10">
        <v>4.8661223889745999</v>
      </c>
      <c r="BK58" s="7">
        <v>78.744120497287398</v>
      </c>
      <c r="BL58" s="10">
        <v>0.97620292077173998</v>
      </c>
      <c r="BM58" s="7">
        <v>79.037494833110799</v>
      </c>
      <c r="BN58" s="10">
        <v>2.58862743732923</v>
      </c>
      <c r="BO58" s="7">
        <v>78.297478564485303</v>
      </c>
      <c r="BP58" s="10">
        <v>1.1172428131993399</v>
      </c>
      <c r="BQ58" s="7">
        <v>82.252920086849301</v>
      </c>
      <c r="BR58" s="10">
        <v>2.6727721181924502</v>
      </c>
      <c r="BS58" s="7">
        <v>3.2154252537385699</v>
      </c>
      <c r="BT58" s="10">
        <v>3.68600319261812</v>
      </c>
      <c r="BU58" s="7">
        <v>78.487293551565003</v>
      </c>
      <c r="BV58" s="10">
        <v>0.91247983938341304</v>
      </c>
      <c r="BW58" s="7">
        <v>77.235655118743907</v>
      </c>
      <c r="BX58" s="10">
        <v>2.8826488872216198</v>
      </c>
      <c r="BY58" s="7">
        <v>78.419779489495895</v>
      </c>
      <c r="BZ58" s="10">
        <v>1.0845256213905099</v>
      </c>
      <c r="CA58" s="7">
        <v>81.355431064440694</v>
      </c>
      <c r="CB58" s="10">
        <v>2.6128989517773702</v>
      </c>
      <c r="CC58" s="7">
        <v>4.1197759456967402</v>
      </c>
      <c r="CD58" s="10">
        <v>3.96738771931284</v>
      </c>
      <c r="CE58" s="7">
        <v>69.781441231618601</v>
      </c>
      <c r="CF58" s="10">
        <v>0.99740869913771701</v>
      </c>
      <c r="CG58" s="7">
        <v>71.778978952190997</v>
      </c>
      <c r="CH58" s="10">
        <v>3.1367765848870901</v>
      </c>
      <c r="CI58" s="7">
        <v>69.216619308552197</v>
      </c>
      <c r="CJ58" s="10">
        <v>1.1429388918460499</v>
      </c>
      <c r="CK58" s="7">
        <v>71.503468924967905</v>
      </c>
      <c r="CL58" s="10">
        <v>2.90403844956308</v>
      </c>
      <c r="CM58" s="7">
        <v>-0.27551002722309198</v>
      </c>
      <c r="CN58" s="10">
        <v>4.5247724556069198</v>
      </c>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182"/>
    </row>
    <row r="59" spans="1:128" ht="13" customHeight="1" x14ac:dyDescent="0.2">
      <c r="A59" s="82" t="s">
        <v>387</v>
      </c>
      <c r="B59" s="110">
        <v>2</v>
      </c>
      <c r="C59" s="7">
        <v>86.239131586235999</v>
      </c>
      <c r="D59" s="10">
        <v>1.0686802843352099</v>
      </c>
      <c r="E59" s="7">
        <v>77.8553111792626</v>
      </c>
      <c r="F59" s="10">
        <v>3.4931979097897199</v>
      </c>
      <c r="G59" s="7">
        <v>87.904718723796506</v>
      </c>
      <c r="H59" s="10">
        <v>1.1033016624529</v>
      </c>
      <c r="I59" s="7">
        <v>89.135096451135595</v>
      </c>
      <c r="J59" s="10">
        <v>2.52177903199052</v>
      </c>
      <c r="K59" s="7">
        <v>11.279785271872999</v>
      </c>
      <c r="L59" s="10">
        <v>4.9815056155546502</v>
      </c>
      <c r="M59" s="7">
        <v>70.549552183690196</v>
      </c>
      <c r="N59" s="10">
        <v>1.62312462411821</v>
      </c>
      <c r="O59" s="7">
        <v>70.232686790200404</v>
      </c>
      <c r="P59" s="10">
        <v>2.38825308071298</v>
      </c>
      <c r="Q59" s="7">
        <v>70.382000714258098</v>
      </c>
      <c r="R59" s="10">
        <v>1.84943387488766</v>
      </c>
      <c r="S59" s="7">
        <v>72.613301169511104</v>
      </c>
      <c r="T59" s="10">
        <v>3.8611897424731199</v>
      </c>
      <c r="U59" s="7">
        <v>2.38061437931069</v>
      </c>
      <c r="V59" s="10">
        <v>4.4194323224890004</v>
      </c>
      <c r="W59" s="7">
        <v>64.924906079057095</v>
      </c>
      <c r="X59" s="10">
        <v>1.68635610878119</v>
      </c>
      <c r="Y59" s="7">
        <v>63.643319117441898</v>
      </c>
      <c r="Z59" s="10">
        <v>3.3734059697974699</v>
      </c>
      <c r="AA59" s="7">
        <v>65.592550748857605</v>
      </c>
      <c r="AB59" s="10">
        <v>1.74309907726345</v>
      </c>
      <c r="AC59" s="7">
        <v>64.631541141337394</v>
      </c>
      <c r="AD59" s="10">
        <v>4.8150676495078999</v>
      </c>
      <c r="AE59" s="7">
        <v>0.98822202389553104</v>
      </c>
      <c r="AF59" s="10">
        <v>5.9343421308545601</v>
      </c>
      <c r="AG59" s="7">
        <v>57.5813965249462</v>
      </c>
      <c r="AH59" s="10">
        <v>1.74647702689393</v>
      </c>
      <c r="AI59" s="7">
        <v>56.940721733225899</v>
      </c>
      <c r="AJ59" s="10">
        <v>3.2570160049945298</v>
      </c>
      <c r="AK59" s="7">
        <v>58.478087137706801</v>
      </c>
      <c r="AL59" s="10">
        <v>2.0597681047596899</v>
      </c>
      <c r="AM59" s="7">
        <v>54.432102010302799</v>
      </c>
      <c r="AN59" s="10">
        <v>4.8111411016583601</v>
      </c>
      <c r="AO59" s="7">
        <v>-2.5086197229231399</v>
      </c>
      <c r="AP59" s="10">
        <v>6.13075918771007</v>
      </c>
      <c r="AQ59" s="7">
        <v>82.850267622203404</v>
      </c>
      <c r="AR59" s="10">
        <v>1.19974567331585</v>
      </c>
      <c r="AS59" s="7">
        <v>80.751396071456298</v>
      </c>
      <c r="AT59" s="10">
        <v>2.86848082530281</v>
      </c>
      <c r="AU59" s="7">
        <v>83.469486515603805</v>
      </c>
      <c r="AV59" s="10">
        <v>1.4537093925290001</v>
      </c>
      <c r="AW59" s="7">
        <v>81.882726838044604</v>
      </c>
      <c r="AX59" s="10">
        <v>2.8580306926739198</v>
      </c>
      <c r="AY59" s="7">
        <v>1.13133076658823</v>
      </c>
      <c r="AZ59" s="10">
        <v>3.8750015914557299</v>
      </c>
      <c r="BA59" s="7">
        <v>60.504896329867599</v>
      </c>
      <c r="BB59" s="10">
        <v>1.9711315060958801</v>
      </c>
      <c r="BC59" s="7">
        <v>57.298686091740599</v>
      </c>
      <c r="BD59" s="10">
        <v>4.5374602688809302</v>
      </c>
      <c r="BE59" s="7">
        <v>60.254180500927802</v>
      </c>
      <c r="BF59" s="10">
        <v>1.7797183888971599</v>
      </c>
      <c r="BG59" s="7">
        <v>64.586329743169898</v>
      </c>
      <c r="BH59" s="10">
        <v>3.41837703442609</v>
      </c>
      <c r="BI59" s="7">
        <v>7.2876436514292404</v>
      </c>
      <c r="BJ59" s="10">
        <v>4.93262305657385</v>
      </c>
      <c r="BK59" s="7">
        <v>75.282778517730407</v>
      </c>
      <c r="BL59" s="10">
        <v>1.18035078613134</v>
      </c>
      <c r="BM59" s="7">
        <v>67.237557428709096</v>
      </c>
      <c r="BN59" s="10">
        <v>2.1973015418136201</v>
      </c>
      <c r="BO59" s="7">
        <v>76.641008544066096</v>
      </c>
      <c r="BP59" s="10">
        <v>1.186904790079</v>
      </c>
      <c r="BQ59" s="7">
        <v>77.527618750606905</v>
      </c>
      <c r="BR59" s="10">
        <v>3.4198644443144501</v>
      </c>
      <c r="BS59" s="7">
        <v>10.290061321897801</v>
      </c>
      <c r="BT59" s="10">
        <v>3.8532237877272499</v>
      </c>
      <c r="BU59" s="7">
        <v>77.571906364346802</v>
      </c>
      <c r="BV59" s="10">
        <v>1.35623593849335</v>
      </c>
      <c r="BW59" s="7">
        <v>76.072555629991697</v>
      </c>
      <c r="BX59" s="10">
        <v>3.4818120178805501</v>
      </c>
      <c r="BY59" s="7">
        <v>77.628796448452704</v>
      </c>
      <c r="BZ59" s="10">
        <v>1.50355102874836</v>
      </c>
      <c r="CA59" s="7">
        <v>78.896407249220005</v>
      </c>
      <c r="CB59" s="10">
        <v>3.0938198654954299</v>
      </c>
      <c r="CC59" s="7">
        <v>2.82385161922836</v>
      </c>
      <c r="CD59" s="10">
        <v>4.5677240849648397</v>
      </c>
      <c r="CE59" s="7">
        <v>58.165406788822999</v>
      </c>
      <c r="CF59" s="10">
        <v>1.8606454623350199</v>
      </c>
      <c r="CG59" s="7">
        <v>55.146343773157099</v>
      </c>
      <c r="CH59" s="10">
        <v>3.2279809396204802</v>
      </c>
      <c r="CI59" s="7">
        <v>58.223447921618799</v>
      </c>
      <c r="CJ59" s="10">
        <v>1.99567322858764</v>
      </c>
      <c r="CK59" s="7">
        <v>62.648970759387502</v>
      </c>
      <c r="CL59" s="10">
        <v>3.8734660922662898</v>
      </c>
      <c r="CM59" s="7">
        <v>7.5026269862304504</v>
      </c>
      <c r="CN59" s="10">
        <v>4.5807816198647799</v>
      </c>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182"/>
    </row>
    <row r="60" spans="1:128" ht="13" customHeight="1" x14ac:dyDescent="0.2">
      <c r="A60" s="82" t="s">
        <v>388</v>
      </c>
      <c r="B60" s="110">
        <v>2</v>
      </c>
      <c r="C60" s="7">
        <v>73.755205977070901</v>
      </c>
      <c r="D60" s="10">
        <v>2.2912463369502598</v>
      </c>
      <c r="E60" s="7">
        <v>66.066688787433804</v>
      </c>
      <c r="F60" s="10">
        <v>4.3457654050566896</v>
      </c>
      <c r="G60" s="7">
        <v>69.4474662384374</v>
      </c>
      <c r="H60" s="10">
        <v>3.14775262636635</v>
      </c>
      <c r="I60" s="7">
        <v>81.709192374868394</v>
      </c>
      <c r="J60" s="10">
        <v>3.9444591388397998</v>
      </c>
      <c r="K60" s="7">
        <v>15.642503587434501</v>
      </c>
      <c r="L60" s="10">
        <v>5.9407674561292003</v>
      </c>
      <c r="M60" s="7">
        <v>60.9992017155977</v>
      </c>
      <c r="N60" s="10">
        <v>1.99498476964057</v>
      </c>
      <c r="O60" s="7">
        <v>60.610006125870697</v>
      </c>
      <c r="P60" s="10">
        <v>4.5408360295999604</v>
      </c>
      <c r="Q60" s="7">
        <v>60.234041415834199</v>
      </c>
      <c r="R60" s="10">
        <v>3.36374181190165</v>
      </c>
      <c r="S60" s="7">
        <v>61.505413391454098</v>
      </c>
      <c r="T60" s="10">
        <v>3.75805046182096</v>
      </c>
      <c r="U60" s="7">
        <v>0.89540726558341499</v>
      </c>
      <c r="V60" s="10">
        <v>5.7546024859557203</v>
      </c>
      <c r="W60" s="7">
        <v>64.569198589936207</v>
      </c>
      <c r="X60" s="10">
        <v>2.6897108157560501</v>
      </c>
      <c r="Y60" s="7">
        <v>60.160608811945998</v>
      </c>
      <c r="Z60" s="10">
        <v>3.5594013043256401</v>
      </c>
      <c r="AA60" s="7">
        <v>67.534066618580198</v>
      </c>
      <c r="AB60" s="10">
        <v>2.6650840543164498</v>
      </c>
      <c r="AC60" s="7">
        <v>65.035761900261903</v>
      </c>
      <c r="AD60" s="10">
        <v>4.6330337312773704</v>
      </c>
      <c r="AE60" s="7">
        <v>4.8751530883159804</v>
      </c>
      <c r="AF60" s="10">
        <v>5.76212510615618</v>
      </c>
      <c r="AG60" s="7">
        <v>53.901526050889103</v>
      </c>
      <c r="AH60" s="10">
        <v>2.7452106843992699</v>
      </c>
      <c r="AI60" s="7">
        <v>53.303965384049697</v>
      </c>
      <c r="AJ60" s="10">
        <v>4.7123946253887201</v>
      </c>
      <c r="AK60" s="7">
        <v>48.775197974248201</v>
      </c>
      <c r="AL60" s="10">
        <v>2.9563956628538799</v>
      </c>
      <c r="AM60" s="7">
        <v>59.348404997735898</v>
      </c>
      <c r="AN60" s="10">
        <v>4.4467326715883102</v>
      </c>
      <c r="AO60" s="7">
        <v>6.0444396136862002</v>
      </c>
      <c r="AP60" s="10">
        <v>6.4580170399940302</v>
      </c>
      <c r="AQ60" s="7">
        <v>68.659246270538802</v>
      </c>
      <c r="AR60" s="10">
        <v>2.6272339938210298</v>
      </c>
      <c r="AS60" s="7">
        <v>59.033629540381497</v>
      </c>
      <c r="AT60" s="10">
        <v>5.6125262628261501</v>
      </c>
      <c r="AU60" s="7">
        <v>68.636900206060602</v>
      </c>
      <c r="AV60" s="10">
        <v>2.9697373455145999</v>
      </c>
      <c r="AW60" s="7">
        <v>74.128609745462199</v>
      </c>
      <c r="AX60" s="10">
        <v>3.9644829033440301</v>
      </c>
      <c r="AY60" s="7">
        <v>15.094980205080599</v>
      </c>
      <c r="AZ60" s="10">
        <v>6.1067177973461497</v>
      </c>
      <c r="BA60" s="7">
        <v>44.241628690996698</v>
      </c>
      <c r="BB60" s="10">
        <v>2.3147185828653898</v>
      </c>
      <c r="BC60" s="7">
        <v>43.117733497738001</v>
      </c>
      <c r="BD60" s="10">
        <v>4.9098110991573298</v>
      </c>
      <c r="BE60" s="7">
        <v>40.888958316662602</v>
      </c>
      <c r="BF60" s="10">
        <v>3.5694614538755598</v>
      </c>
      <c r="BG60" s="7">
        <v>49.448771506871303</v>
      </c>
      <c r="BH60" s="10">
        <v>5.6990883826674699</v>
      </c>
      <c r="BI60" s="7">
        <v>6.3310380091332901</v>
      </c>
      <c r="BJ60" s="10">
        <v>7.3291452839252802</v>
      </c>
      <c r="BK60" s="7">
        <v>64.680410175878805</v>
      </c>
      <c r="BL60" s="10">
        <v>2.4291680202093802</v>
      </c>
      <c r="BM60" s="7">
        <v>53.4010579904065</v>
      </c>
      <c r="BN60" s="10">
        <v>5.9342222404507803</v>
      </c>
      <c r="BO60" s="7">
        <v>64.783701241181305</v>
      </c>
      <c r="BP60" s="10">
        <v>3.0018885551441001</v>
      </c>
      <c r="BQ60" s="7">
        <v>74.222917088592496</v>
      </c>
      <c r="BR60" s="10">
        <v>3.4474533655861199</v>
      </c>
      <c r="BS60" s="7">
        <v>20.821859098186</v>
      </c>
      <c r="BT60" s="10">
        <v>6.4047398433981</v>
      </c>
      <c r="BU60" s="7">
        <v>70.975788049664203</v>
      </c>
      <c r="BV60" s="10">
        <v>2.0032469948869398</v>
      </c>
      <c r="BW60" s="7">
        <v>61.625425524433197</v>
      </c>
      <c r="BX60" s="10">
        <v>4.3540095396862197</v>
      </c>
      <c r="BY60" s="7">
        <v>73.346441932311293</v>
      </c>
      <c r="BZ60" s="10">
        <v>2.44332443032294</v>
      </c>
      <c r="CA60" s="7">
        <v>72.789244364904704</v>
      </c>
      <c r="CB60" s="10">
        <v>3.5915952591459401</v>
      </c>
      <c r="CC60" s="7">
        <v>11.1638188404715</v>
      </c>
      <c r="CD60" s="10">
        <v>5.4830525619146497</v>
      </c>
      <c r="CE60" s="7">
        <v>40.226061232626499</v>
      </c>
      <c r="CF60" s="10">
        <v>2.08691489866013</v>
      </c>
      <c r="CG60" s="7">
        <v>43.847950999839099</v>
      </c>
      <c r="CH60" s="10">
        <v>4.6131385837652701</v>
      </c>
      <c r="CI60" s="7">
        <v>37.173861220574302</v>
      </c>
      <c r="CJ60" s="10">
        <v>3.0161451907523298</v>
      </c>
      <c r="CK60" s="7">
        <v>46.2285992372706</v>
      </c>
      <c r="CL60" s="10">
        <v>4.6850827412563101</v>
      </c>
      <c r="CM60" s="7">
        <v>2.3806482374314801</v>
      </c>
      <c r="CN60" s="10">
        <v>7.2296379094296297</v>
      </c>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182"/>
    </row>
    <row r="61" spans="1:128" ht="13" customHeight="1" x14ac:dyDescent="0.2">
      <c r="A61" s="82" t="s">
        <v>432</v>
      </c>
      <c r="B61" s="110">
        <v>2</v>
      </c>
      <c r="C61" s="7">
        <v>84.921918928500602</v>
      </c>
      <c r="D61" s="10">
        <v>0.72254519111180804</v>
      </c>
      <c r="E61" s="7">
        <v>83.489102246004506</v>
      </c>
      <c r="F61" s="10">
        <v>1.5707689466480901</v>
      </c>
      <c r="G61" s="7">
        <v>85.618570231204302</v>
      </c>
      <c r="H61" s="10">
        <v>0.89534543997377503</v>
      </c>
      <c r="I61" s="7">
        <v>84.530621360993194</v>
      </c>
      <c r="J61" s="10">
        <v>1.1966655007376801</v>
      </c>
      <c r="K61" s="7">
        <v>1.04151911498862</v>
      </c>
      <c r="L61" s="10">
        <v>1.8393907571820001</v>
      </c>
      <c r="M61" s="7">
        <v>85.924697904736504</v>
      </c>
      <c r="N61" s="10">
        <v>0.764561211868649</v>
      </c>
      <c r="O61" s="7">
        <v>81.7623475245272</v>
      </c>
      <c r="P61" s="10">
        <v>1.60098416388158</v>
      </c>
      <c r="Q61" s="7">
        <v>85.819187772647496</v>
      </c>
      <c r="R61" s="10">
        <v>1.01904843023777</v>
      </c>
      <c r="S61" s="7">
        <v>90.407977303198805</v>
      </c>
      <c r="T61" s="10">
        <v>1.1604077807679201</v>
      </c>
      <c r="U61" s="7">
        <v>8.6456297786715499</v>
      </c>
      <c r="V61" s="10">
        <v>1.9700623466649501</v>
      </c>
      <c r="W61" s="7">
        <v>63.406359460442701</v>
      </c>
      <c r="X61" s="10">
        <v>1.11674031101508</v>
      </c>
      <c r="Y61" s="7">
        <v>59.542015555881498</v>
      </c>
      <c r="Z61" s="10">
        <v>2.3521477716762198</v>
      </c>
      <c r="AA61" s="7">
        <v>63.892807602526503</v>
      </c>
      <c r="AB61" s="10">
        <v>1.3902876135400499</v>
      </c>
      <c r="AC61" s="7">
        <v>66.026735703217298</v>
      </c>
      <c r="AD61" s="10">
        <v>2.0270567201009499</v>
      </c>
      <c r="AE61" s="7">
        <v>6.48472014733583</v>
      </c>
      <c r="AF61" s="10">
        <v>2.82850057729505</v>
      </c>
      <c r="AG61" s="7">
        <v>49.782158204227102</v>
      </c>
      <c r="AH61" s="10">
        <v>1.12274608455678</v>
      </c>
      <c r="AI61" s="7">
        <v>46.314260030544602</v>
      </c>
      <c r="AJ61" s="10">
        <v>2.2291003123128998</v>
      </c>
      <c r="AK61" s="7">
        <v>50.089707089646801</v>
      </c>
      <c r="AL61" s="10">
        <v>1.4499668123612199</v>
      </c>
      <c r="AM61" s="7">
        <v>52.473684405773703</v>
      </c>
      <c r="AN61" s="10">
        <v>2.4331635469540802</v>
      </c>
      <c r="AO61" s="7">
        <v>6.1594243752291602</v>
      </c>
      <c r="AP61" s="10">
        <v>3.2496932304496999</v>
      </c>
      <c r="AQ61" s="7">
        <v>75.777207676741</v>
      </c>
      <c r="AR61" s="10">
        <v>1.048406714592</v>
      </c>
      <c r="AS61" s="7">
        <v>71.721563012823694</v>
      </c>
      <c r="AT61" s="10">
        <v>1.8089917288203301</v>
      </c>
      <c r="AU61" s="7">
        <v>77.617981726281798</v>
      </c>
      <c r="AV61" s="10">
        <v>1.2543382058493999</v>
      </c>
      <c r="AW61" s="7">
        <v>75.018723575289599</v>
      </c>
      <c r="AX61" s="10">
        <v>1.8906128736072401</v>
      </c>
      <c r="AY61" s="7">
        <v>3.2971605624659501</v>
      </c>
      <c r="AZ61" s="10">
        <v>2.24793731394014</v>
      </c>
      <c r="BA61" s="7">
        <v>60.299543875275702</v>
      </c>
      <c r="BB61" s="10">
        <v>1.25937978990701</v>
      </c>
      <c r="BC61" s="7">
        <v>59.306892523667898</v>
      </c>
      <c r="BD61" s="10">
        <v>1.9849596321054399</v>
      </c>
      <c r="BE61" s="7">
        <v>60.609414794072798</v>
      </c>
      <c r="BF61" s="10">
        <v>1.6736132796477501</v>
      </c>
      <c r="BG61" s="7">
        <v>60.484451822975402</v>
      </c>
      <c r="BH61" s="10">
        <v>2.4155618505822898</v>
      </c>
      <c r="BI61" s="7">
        <v>1.1775592993075701</v>
      </c>
      <c r="BJ61" s="10">
        <v>2.6540943892578599</v>
      </c>
      <c r="BK61" s="7">
        <v>70.298573023706496</v>
      </c>
      <c r="BL61" s="10">
        <v>1.11674302939001</v>
      </c>
      <c r="BM61" s="7">
        <v>67.486204892609607</v>
      </c>
      <c r="BN61" s="10">
        <v>1.97080441333089</v>
      </c>
      <c r="BO61" s="7">
        <v>72.088240935973502</v>
      </c>
      <c r="BP61" s="10">
        <v>1.41132918334519</v>
      </c>
      <c r="BQ61" s="7">
        <v>68.420940058462094</v>
      </c>
      <c r="BR61" s="10">
        <v>2.03121911444148</v>
      </c>
      <c r="BS61" s="7">
        <v>0.93473516585253003</v>
      </c>
      <c r="BT61" s="10">
        <v>2.6702101600094701</v>
      </c>
      <c r="BU61" s="7">
        <v>82.027559732451394</v>
      </c>
      <c r="BV61" s="10">
        <v>0.86687783987602196</v>
      </c>
      <c r="BW61" s="7">
        <v>75.984874454284096</v>
      </c>
      <c r="BX61" s="10">
        <v>1.89414139169735</v>
      </c>
      <c r="BY61" s="7">
        <v>83.273175724851598</v>
      </c>
      <c r="BZ61" s="10">
        <v>0.99430746655345603</v>
      </c>
      <c r="CA61" s="7">
        <v>84.844217079448299</v>
      </c>
      <c r="CB61" s="10">
        <v>1.78652001487173</v>
      </c>
      <c r="CC61" s="7">
        <v>8.8593426251641691</v>
      </c>
      <c r="CD61" s="10">
        <v>2.2565897741771699</v>
      </c>
      <c r="CE61" s="7">
        <v>58.954500783393698</v>
      </c>
      <c r="CF61" s="10">
        <v>1.1743204091805299</v>
      </c>
      <c r="CG61" s="7">
        <v>57.3219893213071</v>
      </c>
      <c r="CH61" s="10">
        <v>2.1507824150832699</v>
      </c>
      <c r="CI61" s="7">
        <v>60.597965078170198</v>
      </c>
      <c r="CJ61" s="10">
        <v>1.4633005105816099</v>
      </c>
      <c r="CK61" s="7">
        <v>56.268624611246601</v>
      </c>
      <c r="CL61" s="10">
        <v>2.2143375001859602</v>
      </c>
      <c r="CM61" s="7">
        <v>-1.0533647100605099</v>
      </c>
      <c r="CN61" s="10">
        <v>3.1430699146012699</v>
      </c>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182"/>
    </row>
    <row r="62" spans="1:128" ht="13" customHeight="1" x14ac:dyDescent="0.2">
      <c r="A62" s="82" t="s">
        <v>389</v>
      </c>
      <c r="B62" s="110">
        <v>2</v>
      </c>
      <c r="C62" s="7">
        <v>73.028132452661097</v>
      </c>
      <c r="D62" s="10">
        <v>0.96493499962987295</v>
      </c>
      <c r="E62" s="7">
        <v>79.310148452756394</v>
      </c>
      <c r="F62" s="10">
        <v>2.9711651619339499</v>
      </c>
      <c r="G62" s="7">
        <v>73.632480862588395</v>
      </c>
      <c r="H62" s="10">
        <v>1.0203731656252299</v>
      </c>
      <c r="I62" s="7">
        <v>66.560196684668298</v>
      </c>
      <c r="J62" s="10">
        <v>2.9974089143262899</v>
      </c>
      <c r="K62" s="7">
        <v>-12.749951768088099</v>
      </c>
      <c r="L62" s="10">
        <v>4.11649659124524</v>
      </c>
      <c r="M62" s="7">
        <v>47.524196636791203</v>
      </c>
      <c r="N62" s="10">
        <v>1.0368093168136201</v>
      </c>
      <c r="O62" s="7">
        <v>42.183409406479001</v>
      </c>
      <c r="P62" s="10">
        <v>3.7309525428106198</v>
      </c>
      <c r="Q62" s="7">
        <v>48.414218763468703</v>
      </c>
      <c r="R62" s="10">
        <v>1.1161845334823299</v>
      </c>
      <c r="S62" s="7">
        <v>44.782270372930398</v>
      </c>
      <c r="T62" s="10">
        <v>3.1048791234822701</v>
      </c>
      <c r="U62" s="7">
        <v>2.5988609664514102</v>
      </c>
      <c r="V62" s="10">
        <v>4.8422098616548199</v>
      </c>
      <c r="W62" s="7">
        <v>50.105439753114901</v>
      </c>
      <c r="X62" s="10">
        <v>1.0907964821043199</v>
      </c>
      <c r="Y62" s="7">
        <v>59.001516029101701</v>
      </c>
      <c r="Z62" s="10">
        <v>3.4382405776632701</v>
      </c>
      <c r="AA62" s="7">
        <v>50.083771245807803</v>
      </c>
      <c r="AB62" s="10">
        <v>1.15419081487888</v>
      </c>
      <c r="AC62" s="7">
        <v>46.096913236594901</v>
      </c>
      <c r="AD62" s="10">
        <v>3.19785664476571</v>
      </c>
      <c r="AE62" s="7">
        <v>-12.9046027925068</v>
      </c>
      <c r="AF62" s="10">
        <v>4.26445263359434</v>
      </c>
      <c r="AG62" s="7">
        <v>29.550769320587101</v>
      </c>
      <c r="AH62" s="10">
        <v>0.84808308037536495</v>
      </c>
      <c r="AI62" s="7">
        <v>32.368615278466898</v>
      </c>
      <c r="AJ62" s="10">
        <v>3.2107451160655698</v>
      </c>
      <c r="AK62" s="7">
        <v>29.541942563883499</v>
      </c>
      <c r="AL62" s="10">
        <v>0.97587689620959195</v>
      </c>
      <c r="AM62" s="7">
        <v>28.292634831583602</v>
      </c>
      <c r="AN62" s="10">
        <v>2.69142293719894</v>
      </c>
      <c r="AO62" s="7">
        <v>-4.0759804468833103</v>
      </c>
      <c r="AP62" s="10">
        <v>4.2511630962022</v>
      </c>
      <c r="AQ62" s="7">
        <v>61.4966183928642</v>
      </c>
      <c r="AR62" s="10">
        <v>1.081078102385</v>
      </c>
      <c r="AS62" s="7">
        <v>65.350084178729304</v>
      </c>
      <c r="AT62" s="10">
        <v>3.7208146931365298</v>
      </c>
      <c r="AU62" s="7">
        <v>62.091204026144702</v>
      </c>
      <c r="AV62" s="10">
        <v>1.0982241397197601</v>
      </c>
      <c r="AW62" s="7">
        <v>56.213302474123502</v>
      </c>
      <c r="AX62" s="10">
        <v>2.9413057071078499</v>
      </c>
      <c r="AY62" s="7">
        <v>-9.1367817046057702</v>
      </c>
      <c r="AZ62" s="10">
        <v>4.7124585594214903</v>
      </c>
      <c r="BA62" s="7">
        <v>44.744830546910201</v>
      </c>
      <c r="BB62" s="10">
        <v>1.0440373317853799</v>
      </c>
      <c r="BC62" s="7">
        <v>45.833148084671699</v>
      </c>
      <c r="BD62" s="10">
        <v>4.6160728122468697</v>
      </c>
      <c r="BE62" s="7">
        <v>45.200750296157402</v>
      </c>
      <c r="BF62" s="10">
        <v>1.0754989790345499</v>
      </c>
      <c r="BG62" s="7">
        <v>41.561349878293299</v>
      </c>
      <c r="BH62" s="10">
        <v>2.7854629710315</v>
      </c>
      <c r="BI62" s="7">
        <v>-4.2717982063784801</v>
      </c>
      <c r="BJ62" s="10">
        <v>5.3463614114234801</v>
      </c>
      <c r="BK62" s="7">
        <v>70.819449021600505</v>
      </c>
      <c r="BL62" s="10">
        <v>0.95013253656153496</v>
      </c>
      <c r="BM62" s="7">
        <v>76.062995870228903</v>
      </c>
      <c r="BN62" s="10">
        <v>3.5539638083631799</v>
      </c>
      <c r="BO62" s="7">
        <v>70.800584745903393</v>
      </c>
      <c r="BP62" s="10">
        <v>0.97196473963253704</v>
      </c>
      <c r="BQ62" s="7">
        <v>68.492592753758998</v>
      </c>
      <c r="BR62" s="10">
        <v>2.9391648433539799</v>
      </c>
      <c r="BS62" s="7">
        <v>-7.5704031164699597</v>
      </c>
      <c r="BT62" s="10">
        <v>4.9071520766921299</v>
      </c>
      <c r="BU62" s="7">
        <v>59.956314022539601</v>
      </c>
      <c r="BV62" s="10">
        <v>1.0718494082146199</v>
      </c>
      <c r="BW62" s="7">
        <v>61.097390703406703</v>
      </c>
      <c r="BX62" s="10">
        <v>4.2896130361025504</v>
      </c>
      <c r="BY62" s="7">
        <v>60.213157559870702</v>
      </c>
      <c r="BZ62" s="10">
        <v>1.10564898480472</v>
      </c>
      <c r="CA62" s="7">
        <v>57.917447063983502</v>
      </c>
      <c r="CB62" s="10">
        <v>2.9341099972921998</v>
      </c>
      <c r="CC62" s="7">
        <v>-3.1799436394231599</v>
      </c>
      <c r="CD62" s="10">
        <v>5.3181269744801201</v>
      </c>
      <c r="CE62" s="7">
        <v>56.495743710935599</v>
      </c>
      <c r="CF62" s="10">
        <v>1.1187859369356199</v>
      </c>
      <c r="CG62" s="7">
        <v>50.448951388933303</v>
      </c>
      <c r="CH62" s="10">
        <v>3.9712328568176898</v>
      </c>
      <c r="CI62" s="7">
        <v>56.772008510256804</v>
      </c>
      <c r="CJ62" s="10">
        <v>1.1069682111188399</v>
      </c>
      <c r="CK62" s="7">
        <v>57.687401815003703</v>
      </c>
      <c r="CL62" s="10">
        <v>3.40308823703857</v>
      </c>
      <c r="CM62" s="7">
        <v>7.2384504260704299</v>
      </c>
      <c r="CN62" s="10">
        <v>5.4018475386137599</v>
      </c>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182"/>
    </row>
    <row r="63" spans="1:128" ht="13" customHeight="1" x14ac:dyDescent="0.2">
      <c r="A63" s="112" t="s">
        <v>433</v>
      </c>
      <c r="B63" s="113">
        <v>2</v>
      </c>
      <c r="C63" s="34">
        <v>73.849848196835893</v>
      </c>
      <c r="D63" s="35">
        <v>0.22469153554881599</v>
      </c>
      <c r="E63" s="34">
        <v>70.203684681154101</v>
      </c>
      <c r="F63" s="35">
        <v>0.76456822662505297</v>
      </c>
      <c r="G63" s="34">
        <v>73.258467920593105</v>
      </c>
      <c r="H63" s="35">
        <v>0.30550278724477298</v>
      </c>
      <c r="I63" s="34">
        <v>75.981095201267294</v>
      </c>
      <c r="J63" s="35">
        <v>0.39060515880492203</v>
      </c>
      <c r="K63" s="34">
        <v>5.7774105201131896</v>
      </c>
      <c r="L63" s="35">
        <v>0.85424434162298302</v>
      </c>
      <c r="M63" s="34">
        <v>50.4250369685655</v>
      </c>
      <c r="N63" s="35">
        <v>0.26197118991213098</v>
      </c>
      <c r="O63" s="34">
        <v>53.132288367553002</v>
      </c>
      <c r="P63" s="35">
        <v>0.94476723029155896</v>
      </c>
      <c r="Q63" s="34">
        <v>51.455979040653901</v>
      </c>
      <c r="R63" s="35">
        <v>0.35545727607549099</v>
      </c>
      <c r="S63" s="34">
        <v>48.903227571290202</v>
      </c>
      <c r="T63" s="35">
        <v>0.44183546602476598</v>
      </c>
      <c r="U63" s="34">
        <v>-4.2290607962627904</v>
      </c>
      <c r="V63" s="35">
        <v>1.02028526898014</v>
      </c>
      <c r="W63" s="34">
        <v>55.722145043470803</v>
      </c>
      <c r="X63" s="35">
        <v>0.26302867944435299</v>
      </c>
      <c r="Y63" s="34">
        <v>56.875447499378602</v>
      </c>
      <c r="Z63" s="35">
        <v>0.91201759420324802</v>
      </c>
      <c r="AA63" s="34">
        <v>59.9363407687161</v>
      </c>
      <c r="AB63" s="35">
        <v>0.34077965250218401</v>
      </c>
      <c r="AC63" s="34">
        <v>50.163424288936902</v>
      </c>
      <c r="AD63" s="35">
        <v>0.45247225268739899</v>
      </c>
      <c r="AE63" s="34">
        <v>-6.7120232104417203</v>
      </c>
      <c r="AF63" s="35">
        <v>1.02937084993924</v>
      </c>
      <c r="AG63" s="34">
        <v>41.6141658553206</v>
      </c>
      <c r="AH63" s="35">
        <v>0.25598316709011099</v>
      </c>
      <c r="AI63" s="34">
        <v>46.877514031675297</v>
      </c>
      <c r="AJ63" s="35">
        <v>0.88653825689621801</v>
      </c>
      <c r="AK63" s="34">
        <v>44.006263264425399</v>
      </c>
      <c r="AL63" s="35">
        <v>0.34092821734244599</v>
      </c>
      <c r="AM63" s="34">
        <v>37.271718963154399</v>
      </c>
      <c r="AN63" s="35">
        <v>0.44267445867581701</v>
      </c>
      <c r="AO63" s="34">
        <v>-9.6057950685208908</v>
      </c>
      <c r="AP63" s="35">
        <v>0.99236752170487996</v>
      </c>
      <c r="AQ63" s="34">
        <v>61.922200000659302</v>
      </c>
      <c r="AR63" s="35">
        <v>0.25346108445951199</v>
      </c>
      <c r="AS63" s="34">
        <v>65.077097903899997</v>
      </c>
      <c r="AT63" s="35">
        <v>0.86093320446868904</v>
      </c>
      <c r="AU63" s="34">
        <v>63.090674482015402</v>
      </c>
      <c r="AV63" s="35">
        <v>0.324672972501865</v>
      </c>
      <c r="AW63" s="34">
        <v>60.451343559931203</v>
      </c>
      <c r="AX63" s="35">
        <v>0.44049761434986401</v>
      </c>
      <c r="AY63" s="34">
        <v>-4.6257543439687296</v>
      </c>
      <c r="AZ63" s="35">
        <v>0.94723862064870801</v>
      </c>
      <c r="BA63" s="34">
        <v>46.833867848651501</v>
      </c>
      <c r="BB63" s="35">
        <v>0.25217976215494797</v>
      </c>
      <c r="BC63" s="34">
        <v>47.431397488063297</v>
      </c>
      <c r="BD63" s="35">
        <v>0.91233891758358798</v>
      </c>
      <c r="BE63" s="34">
        <v>47.098482966442099</v>
      </c>
      <c r="BF63" s="35">
        <v>0.34609589929767198</v>
      </c>
      <c r="BG63" s="34">
        <v>47.168040366995797</v>
      </c>
      <c r="BH63" s="35">
        <v>0.477233998732079</v>
      </c>
      <c r="BI63" s="34">
        <v>-0.26335712106748699</v>
      </c>
      <c r="BJ63" s="35">
        <v>1.04192288835752</v>
      </c>
      <c r="BK63" s="34">
        <v>65.607219429277194</v>
      </c>
      <c r="BL63" s="35">
        <v>0.243573316992935</v>
      </c>
      <c r="BM63" s="34">
        <v>66.139190050617103</v>
      </c>
      <c r="BN63" s="35">
        <v>0.85074568732397804</v>
      </c>
      <c r="BO63" s="34">
        <v>65.679624661184207</v>
      </c>
      <c r="BP63" s="35">
        <v>0.32522651516296602</v>
      </c>
      <c r="BQ63" s="34">
        <v>66.901018298427303</v>
      </c>
      <c r="BR63" s="35">
        <v>0.40320495947629098</v>
      </c>
      <c r="BS63" s="34">
        <v>0.76182824781015201</v>
      </c>
      <c r="BT63" s="35">
        <v>0.93694486112145903</v>
      </c>
      <c r="BU63" s="34">
        <v>73.733189768455802</v>
      </c>
      <c r="BV63" s="35">
        <v>0.21844989975751899</v>
      </c>
      <c r="BW63" s="34">
        <v>71.091281575167599</v>
      </c>
      <c r="BX63" s="35">
        <v>0.78469041182868504</v>
      </c>
      <c r="BY63" s="34">
        <v>73.486127399824298</v>
      </c>
      <c r="BZ63" s="35">
        <v>0.29740679582233498</v>
      </c>
      <c r="CA63" s="34">
        <v>75.497976842565507</v>
      </c>
      <c r="CB63" s="35">
        <v>0.37637565461021499</v>
      </c>
      <c r="CC63" s="34">
        <v>4.4066952673978799</v>
      </c>
      <c r="CD63" s="35">
        <v>0.876630599529725</v>
      </c>
      <c r="CE63" s="34">
        <v>51.164054256785001</v>
      </c>
      <c r="CF63" s="35">
        <v>0.25909111748073999</v>
      </c>
      <c r="CG63" s="34">
        <v>48.585370913449097</v>
      </c>
      <c r="CH63" s="35">
        <v>0.89593209188386702</v>
      </c>
      <c r="CI63" s="34">
        <v>50.400186923858101</v>
      </c>
      <c r="CJ63" s="35">
        <v>0.35520453004288399</v>
      </c>
      <c r="CK63" s="34">
        <v>53.556397420734299</v>
      </c>
      <c r="CL63" s="35">
        <v>0.45142444749133898</v>
      </c>
      <c r="CM63" s="34">
        <v>4.9710265072851998</v>
      </c>
      <c r="CN63" s="35">
        <v>1.0149234195186201</v>
      </c>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182"/>
    </row>
    <row r="64" spans="1:128" ht="13" customHeight="1" x14ac:dyDescent="0.2">
      <c r="A64" s="114" t="s">
        <v>434</v>
      </c>
      <c r="B64" s="115">
        <v>2</v>
      </c>
      <c r="C64" s="38">
        <v>72.674114018266096</v>
      </c>
      <c r="D64" s="39">
        <v>0.337448796692979</v>
      </c>
      <c r="E64" s="38">
        <v>67.422052132637305</v>
      </c>
      <c r="F64" s="39">
        <v>1.3536329043494</v>
      </c>
      <c r="G64" s="38">
        <v>72.187399606302407</v>
      </c>
      <c r="H64" s="39">
        <v>0.47568962980817098</v>
      </c>
      <c r="I64" s="38">
        <v>74.622985712093396</v>
      </c>
      <c r="J64" s="39">
        <v>0.51862010104892597</v>
      </c>
      <c r="K64" s="38">
        <v>7.2009335794561</v>
      </c>
      <c r="L64" s="39">
        <v>1.4527691374714</v>
      </c>
      <c r="M64" s="38">
        <v>44.551289359921199</v>
      </c>
      <c r="N64" s="39">
        <v>0.38273186827761502</v>
      </c>
      <c r="O64" s="38">
        <v>48.8269739196407</v>
      </c>
      <c r="P64" s="39">
        <v>1.7961503230173901</v>
      </c>
      <c r="Q64" s="38">
        <v>45.322138717787503</v>
      </c>
      <c r="R64" s="39">
        <v>0.52152747509157205</v>
      </c>
      <c r="S64" s="38">
        <v>42.702486514145903</v>
      </c>
      <c r="T64" s="39">
        <v>0.57031480223669695</v>
      </c>
      <c r="U64" s="38">
        <v>-6.1244874054947598</v>
      </c>
      <c r="V64" s="39">
        <v>1.8818659916395299</v>
      </c>
      <c r="W64" s="38">
        <v>51.239564388091999</v>
      </c>
      <c r="X64" s="39">
        <v>0.37396241384321799</v>
      </c>
      <c r="Y64" s="38">
        <v>50.892736896909902</v>
      </c>
      <c r="Z64" s="39">
        <v>1.62252597202978</v>
      </c>
      <c r="AA64" s="38">
        <v>55.194662090577701</v>
      </c>
      <c r="AB64" s="39">
        <v>0.51272275060857497</v>
      </c>
      <c r="AC64" s="38">
        <v>45.981624285231902</v>
      </c>
      <c r="AD64" s="39">
        <v>0.58746455633991701</v>
      </c>
      <c r="AE64" s="38">
        <v>-4.9111126116779502</v>
      </c>
      <c r="AF64" s="39">
        <v>1.7257026452056501</v>
      </c>
      <c r="AG64" s="38">
        <v>35.643986148777898</v>
      </c>
      <c r="AH64" s="39">
        <v>0.35960336030155399</v>
      </c>
      <c r="AI64" s="38">
        <v>43.444686274866903</v>
      </c>
      <c r="AJ64" s="39">
        <v>1.5319467322564</v>
      </c>
      <c r="AK64" s="38">
        <v>37.404992314990999</v>
      </c>
      <c r="AL64" s="39">
        <v>0.47985647553931499</v>
      </c>
      <c r="AM64" s="38">
        <v>32.477370128909499</v>
      </c>
      <c r="AN64" s="39">
        <v>0.56189473135346402</v>
      </c>
      <c r="AO64" s="38">
        <v>-10.967316145957399</v>
      </c>
      <c r="AP64" s="39">
        <v>1.6413364906161301</v>
      </c>
      <c r="AQ64" s="38">
        <v>58.030540792313801</v>
      </c>
      <c r="AR64" s="39">
        <v>0.35094192904237598</v>
      </c>
      <c r="AS64" s="38">
        <v>66.122572461722299</v>
      </c>
      <c r="AT64" s="39">
        <v>1.5515879956260701</v>
      </c>
      <c r="AU64" s="38">
        <v>58.9461766929672</v>
      </c>
      <c r="AV64" s="39">
        <v>0.47908242341858298</v>
      </c>
      <c r="AW64" s="38">
        <v>55.589992510707098</v>
      </c>
      <c r="AX64" s="39">
        <v>0.59016944379132497</v>
      </c>
      <c r="AY64" s="38">
        <v>-10.532579951015199</v>
      </c>
      <c r="AZ64" s="39">
        <v>1.6478658252204601</v>
      </c>
      <c r="BA64" s="38">
        <v>50.1092204605456</v>
      </c>
      <c r="BB64" s="39">
        <v>0.38045952895008101</v>
      </c>
      <c r="BC64" s="38">
        <v>49.178903358522398</v>
      </c>
      <c r="BD64" s="39">
        <v>1.7576106282564701</v>
      </c>
      <c r="BE64" s="38">
        <v>49.333026432906699</v>
      </c>
      <c r="BF64" s="39">
        <v>0.514563981509366</v>
      </c>
      <c r="BG64" s="38">
        <v>51.354149346572903</v>
      </c>
      <c r="BH64" s="39">
        <v>0.59952605075111498</v>
      </c>
      <c r="BI64" s="38">
        <v>2.1752459880505199</v>
      </c>
      <c r="BJ64" s="39">
        <v>1.8794193199834901</v>
      </c>
      <c r="BK64" s="38">
        <v>65.804772061327597</v>
      </c>
      <c r="BL64" s="39">
        <v>0.35284780665292298</v>
      </c>
      <c r="BM64" s="38">
        <v>65.3196552061369</v>
      </c>
      <c r="BN64" s="39">
        <v>1.7606832782231101</v>
      </c>
      <c r="BO64" s="38">
        <v>65.615101905761307</v>
      </c>
      <c r="BP64" s="39">
        <v>0.494273501878641</v>
      </c>
      <c r="BQ64" s="38">
        <v>66.156423970391799</v>
      </c>
      <c r="BR64" s="39">
        <v>0.57186119353945297</v>
      </c>
      <c r="BS64" s="38">
        <v>0.83676876425483204</v>
      </c>
      <c r="BT64" s="39">
        <v>1.8696682213573299</v>
      </c>
      <c r="BU64" s="38">
        <v>75.728145472499193</v>
      </c>
      <c r="BV64" s="39">
        <v>0.31665046400413999</v>
      </c>
      <c r="BW64" s="38">
        <v>75.156833362288594</v>
      </c>
      <c r="BX64" s="39">
        <v>1.2985339546253301</v>
      </c>
      <c r="BY64" s="38">
        <v>74.859854229918398</v>
      </c>
      <c r="BZ64" s="39">
        <v>0.46259140861241799</v>
      </c>
      <c r="CA64" s="38">
        <v>77.163851669619703</v>
      </c>
      <c r="CB64" s="39">
        <v>0.496710551423373</v>
      </c>
      <c r="CC64" s="38">
        <v>2.0070183073310601</v>
      </c>
      <c r="CD64" s="39">
        <v>1.4248607979566099</v>
      </c>
      <c r="CE64" s="38">
        <v>49.427728087543002</v>
      </c>
      <c r="CF64" s="39">
        <v>0.40325077813135302</v>
      </c>
      <c r="CG64" s="38">
        <v>45.962109146597697</v>
      </c>
      <c r="CH64" s="39">
        <v>1.5339848368439499</v>
      </c>
      <c r="CI64" s="38">
        <v>48.004315771730603</v>
      </c>
      <c r="CJ64" s="39">
        <v>0.54768944850877699</v>
      </c>
      <c r="CK64" s="38">
        <v>52.211067146921103</v>
      </c>
      <c r="CL64" s="39">
        <v>0.59555058743905498</v>
      </c>
      <c r="CM64" s="38">
        <v>6.2489580003234098</v>
      </c>
      <c r="CN64" s="39">
        <v>1.6391321379546</v>
      </c>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182"/>
    </row>
    <row r="65" spans="1:128" ht="13" customHeight="1" x14ac:dyDescent="0.2">
      <c r="A65" s="116" t="s">
        <v>435</v>
      </c>
      <c r="B65" s="117">
        <v>2</v>
      </c>
      <c r="C65" s="48">
        <v>76.457949524417003</v>
      </c>
      <c r="D65" s="49">
        <v>0.157784924260708</v>
      </c>
      <c r="E65" s="48">
        <v>73.169178095346794</v>
      </c>
      <c r="F65" s="49">
        <v>0.54542710638653702</v>
      </c>
      <c r="G65" s="48">
        <v>76.2177726381843</v>
      </c>
      <c r="H65" s="49">
        <v>0.20926920763604501</v>
      </c>
      <c r="I65" s="48">
        <v>78.233885815004001</v>
      </c>
      <c r="J65" s="49">
        <v>0.284072510490953</v>
      </c>
      <c r="K65" s="48">
        <v>5.0647077196571999</v>
      </c>
      <c r="L65" s="49">
        <v>0.61463783921266202</v>
      </c>
      <c r="M65" s="48">
        <v>54.450334237758398</v>
      </c>
      <c r="N65" s="49">
        <v>0.186345122605238</v>
      </c>
      <c r="O65" s="48">
        <v>55.736579144063803</v>
      </c>
      <c r="P65" s="49">
        <v>0.64857560324493102</v>
      </c>
      <c r="Q65" s="48">
        <v>54.862886219638</v>
      </c>
      <c r="R65" s="49">
        <v>0.24880278466123201</v>
      </c>
      <c r="S65" s="48">
        <v>54.161557988274403</v>
      </c>
      <c r="T65" s="49">
        <v>0.33804454969711301</v>
      </c>
      <c r="U65" s="48">
        <v>-1.57502115578942</v>
      </c>
      <c r="V65" s="49">
        <v>0.71701323521117699</v>
      </c>
      <c r="W65" s="48">
        <v>56.3731836424205</v>
      </c>
      <c r="X65" s="49">
        <v>0.191490046873211</v>
      </c>
      <c r="Y65" s="48">
        <v>57.415575093657303</v>
      </c>
      <c r="Z65" s="49">
        <v>0.64265782077363398</v>
      </c>
      <c r="AA65" s="48">
        <v>59.079241103355898</v>
      </c>
      <c r="AB65" s="49">
        <v>0.245168939542564</v>
      </c>
      <c r="AC65" s="48">
        <v>52.662354475382998</v>
      </c>
      <c r="AD65" s="49">
        <v>0.35019108032774399</v>
      </c>
      <c r="AE65" s="48">
        <v>-4.7532206182743</v>
      </c>
      <c r="AF65" s="49">
        <v>0.73699246016686903</v>
      </c>
      <c r="AG65" s="48">
        <v>42.119794770202397</v>
      </c>
      <c r="AH65" s="49">
        <v>0.18583852227880199</v>
      </c>
      <c r="AI65" s="48">
        <v>46.768098243518303</v>
      </c>
      <c r="AJ65" s="49">
        <v>0.62775331167888704</v>
      </c>
      <c r="AK65" s="48">
        <v>43.528407811847899</v>
      </c>
      <c r="AL65" s="49">
        <v>0.24462253862834099</v>
      </c>
      <c r="AM65" s="48">
        <v>38.916849418118503</v>
      </c>
      <c r="AN65" s="49">
        <v>0.34543981809379498</v>
      </c>
      <c r="AO65" s="48">
        <v>-7.8512488253998596</v>
      </c>
      <c r="AP65" s="49">
        <v>0.71772456946087004</v>
      </c>
      <c r="AQ65" s="48">
        <v>65.407246177078207</v>
      </c>
      <c r="AR65" s="49">
        <v>0.18012741261564799</v>
      </c>
      <c r="AS65" s="48">
        <v>67.340422838747898</v>
      </c>
      <c r="AT65" s="49">
        <v>0.59832544964004597</v>
      </c>
      <c r="AU65" s="48">
        <v>66.262671493004802</v>
      </c>
      <c r="AV65" s="49">
        <v>0.23026454586881501</v>
      </c>
      <c r="AW65" s="48">
        <v>64.222414463030304</v>
      </c>
      <c r="AX65" s="49">
        <v>0.32531827884342801</v>
      </c>
      <c r="AY65" s="48">
        <v>-3.11800837571761</v>
      </c>
      <c r="AZ65" s="49">
        <v>0.66479671055796696</v>
      </c>
      <c r="BA65" s="48">
        <v>48.753689334596501</v>
      </c>
      <c r="BB65" s="49">
        <v>0.19005496373441699</v>
      </c>
      <c r="BC65" s="48">
        <v>48.747097538587099</v>
      </c>
      <c r="BD65" s="49">
        <v>0.65344732435564501</v>
      </c>
      <c r="BE65" s="48">
        <v>48.889751524388899</v>
      </c>
      <c r="BF65" s="49">
        <v>0.24921010603667099</v>
      </c>
      <c r="BG65" s="48">
        <v>49.069716827533398</v>
      </c>
      <c r="BH65" s="49">
        <v>0.35725028507922502</v>
      </c>
      <c r="BI65" s="48">
        <v>0.32261928894625902</v>
      </c>
      <c r="BJ65" s="49">
        <v>0.74100441504790304</v>
      </c>
      <c r="BK65" s="48">
        <v>67.437758021705093</v>
      </c>
      <c r="BL65" s="49">
        <v>0.17421795180962099</v>
      </c>
      <c r="BM65" s="48">
        <v>67.195141208039004</v>
      </c>
      <c r="BN65" s="49">
        <v>0.59858914343470004</v>
      </c>
      <c r="BO65" s="48">
        <v>67.520587776572597</v>
      </c>
      <c r="BP65" s="49">
        <v>0.22761292534542599</v>
      </c>
      <c r="BQ65" s="48">
        <v>68.438915201879198</v>
      </c>
      <c r="BR65" s="49">
        <v>0.30937741343591602</v>
      </c>
      <c r="BS65" s="48">
        <v>1.2437739938402801</v>
      </c>
      <c r="BT65" s="49">
        <v>0.66548781317358097</v>
      </c>
      <c r="BU65" s="48">
        <v>72.990107054308893</v>
      </c>
      <c r="BV65" s="49">
        <v>0.16100346755874001</v>
      </c>
      <c r="BW65" s="48">
        <v>69.996222172082796</v>
      </c>
      <c r="BX65" s="49">
        <v>0.57032679220081295</v>
      </c>
      <c r="BY65" s="48">
        <v>73.117413095629104</v>
      </c>
      <c r="BZ65" s="49">
        <v>0.213478702543722</v>
      </c>
      <c r="CA65" s="48">
        <v>74.205640177412604</v>
      </c>
      <c r="CB65" s="49">
        <v>0.29851862069923202</v>
      </c>
      <c r="CC65" s="48">
        <v>4.20941800532984</v>
      </c>
      <c r="CD65" s="49">
        <v>0.64580805048596301</v>
      </c>
      <c r="CE65" s="48">
        <v>52.419444466333701</v>
      </c>
      <c r="CF65" s="49">
        <v>0.19116552178867399</v>
      </c>
      <c r="CG65" s="48">
        <v>49.505402360181002</v>
      </c>
      <c r="CH65" s="49">
        <v>0.63733144210842596</v>
      </c>
      <c r="CI65" s="48">
        <v>51.8567680865226</v>
      </c>
      <c r="CJ65" s="49">
        <v>0.251861513764014</v>
      </c>
      <c r="CK65" s="48">
        <v>54.594140532789602</v>
      </c>
      <c r="CL65" s="49">
        <v>0.34507968798670602</v>
      </c>
      <c r="CM65" s="48">
        <v>5.0887381726086103</v>
      </c>
      <c r="CN65" s="49">
        <v>0.72024260376729299</v>
      </c>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182"/>
    </row>
    <row r="66" spans="1:128" ht="13" customHeight="1" x14ac:dyDescent="0.2">
      <c r="A66" s="82" t="s">
        <v>391</v>
      </c>
      <c r="B66" s="110">
        <v>2</v>
      </c>
      <c r="C66" s="7">
        <v>78.423873822830402</v>
      </c>
      <c r="D66" s="10">
        <v>1.9839264536202501</v>
      </c>
      <c r="E66" s="7">
        <v>79.2640649924342</v>
      </c>
      <c r="F66" s="10">
        <v>4.8930063073270196</v>
      </c>
      <c r="G66" s="7">
        <v>76.046828839212793</v>
      </c>
      <c r="H66" s="10">
        <v>2.7103745029223401</v>
      </c>
      <c r="I66" s="7">
        <v>84.889355617842995</v>
      </c>
      <c r="J66" s="10">
        <v>2.9780870792423402</v>
      </c>
      <c r="K66" s="7">
        <v>5.6252906254087103</v>
      </c>
      <c r="L66" s="10">
        <v>6.4436829191975704</v>
      </c>
      <c r="M66" s="7">
        <v>73.570384162515197</v>
      </c>
      <c r="N66" s="10">
        <v>1.7255102105629501</v>
      </c>
      <c r="O66" s="7">
        <v>71.494905703913901</v>
      </c>
      <c r="P66" s="10">
        <v>4.59494559540303</v>
      </c>
      <c r="Q66" s="7">
        <v>76.462819879508004</v>
      </c>
      <c r="R66" s="10">
        <v>2.4294623861551901</v>
      </c>
      <c r="S66" s="7">
        <v>66.328417438359693</v>
      </c>
      <c r="T66" s="10">
        <v>4.5111146078838296</v>
      </c>
      <c r="U66" s="7">
        <v>-5.1664882655541904</v>
      </c>
      <c r="V66" s="10">
        <v>7.5795860596416702</v>
      </c>
      <c r="W66" s="7">
        <v>65.9431670193147</v>
      </c>
      <c r="X66" s="10">
        <v>1.78429046816172</v>
      </c>
      <c r="Y66" s="7">
        <v>59.338672133592198</v>
      </c>
      <c r="Z66" s="10">
        <v>4.7732170686546498</v>
      </c>
      <c r="AA66" s="7">
        <v>69.697532014121606</v>
      </c>
      <c r="AB66" s="10">
        <v>2.88632663804231</v>
      </c>
      <c r="AC66" s="7">
        <v>57.804681859440002</v>
      </c>
      <c r="AD66" s="10">
        <v>4.2240252664525899</v>
      </c>
      <c r="AE66" s="7">
        <v>-1.53399027415222</v>
      </c>
      <c r="AF66" s="10">
        <v>7.0164825389218803</v>
      </c>
      <c r="AG66" s="7">
        <v>44.659018877901197</v>
      </c>
      <c r="AH66" s="10">
        <v>2.0979127455093098</v>
      </c>
      <c r="AI66" s="7">
        <v>45.615908579586502</v>
      </c>
      <c r="AJ66" s="10">
        <v>4.42072213756619</v>
      </c>
      <c r="AK66" s="7">
        <v>47.4010412996181</v>
      </c>
      <c r="AL66" s="10">
        <v>3.3583669767315301</v>
      </c>
      <c r="AM66" s="7">
        <v>36.420363144293901</v>
      </c>
      <c r="AN66" s="10">
        <v>4.1929808136906601</v>
      </c>
      <c r="AO66" s="7">
        <v>-9.1955454352925603</v>
      </c>
      <c r="AP66" s="10">
        <v>6.6179606050039297</v>
      </c>
      <c r="AQ66" s="7">
        <v>62.628860779218897</v>
      </c>
      <c r="AR66" s="10">
        <v>1.7576561282475101</v>
      </c>
      <c r="AS66" s="7">
        <v>65.924594773481004</v>
      </c>
      <c r="AT66" s="10">
        <v>7.0180412209608596</v>
      </c>
      <c r="AU66" s="7">
        <v>64.040052929379598</v>
      </c>
      <c r="AV66" s="10">
        <v>2.04326377177023</v>
      </c>
      <c r="AW66" s="7">
        <v>58.043502161343199</v>
      </c>
      <c r="AX66" s="10">
        <v>4.61405327986036</v>
      </c>
      <c r="AY66" s="7">
        <v>-7.8810926121377598</v>
      </c>
      <c r="AZ66" s="10">
        <v>8.6237433142091202</v>
      </c>
      <c r="BA66" s="7">
        <v>40.1363291790937</v>
      </c>
      <c r="BB66" s="10">
        <v>2.0846871874097799</v>
      </c>
      <c r="BC66" s="7">
        <v>36.871833719281398</v>
      </c>
      <c r="BD66" s="10">
        <v>5.6114495538707097</v>
      </c>
      <c r="BE66" s="7">
        <v>40.575902127846497</v>
      </c>
      <c r="BF66" s="10">
        <v>2.8294456858536599</v>
      </c>
      <c r="BG66" s="7">
        <v>41.625983196454001</v>
      </c>
      <c r="BH66" s="10">
        <v>4.2604356826576497</v>
      </c>
      <c r="BI66" s="7">
        <v>4.7541494771725601</v>
      </c>
      <c r="BJ66" s="10">
        <v>7.4643688475203902</v>
      </c>
      <c r="BK66" s="7">
        <v>62.602768299008403</v>
      </c>
      <c r="BL66" s="10">
        <v>1.7791792084589499</v>
      </c>
      <c r="BM66" s="7">
        <v>60.3152588213323</v>
      </c>
      <c r="BN66" s="10">
        <v>4.2254641440596696</v>
      </c>
      <c r="BO66" s="7">
        <v>62.950988017595201</v>
      </c>
      <c r="BP66" s="10">
        <v>2.3604901314752702</v>
      </c>
      <c r="BQ66" s="7">
        <v>65.639059067940494</v>
      </c>
      <c r="BR66" s="10">
        <v>3.5975403533103498</v>
      </c>
      <c r="BS66" s="7">
        <v>5.3238002466081902</v>
      </c>
      <c r="BT66" s="10">
        <v>5.5634106074918499</v>
      </c>
      <c r="BU66" s="7">
        <v>75.518774028672695</v>
      </c>
      <c r="BV66" s="10">
        <v>1.51276185207548</v>
      </c>
      <c r="BW66" s="7">
        <v>72.526691095236004</v>
      </c>
      <c r="BX66" s="10">
        <v>4.7774267871710201</v>
      </c>
      <c r="BY66" s="7">
        <v>74.185309040573998</v>
      </c>
      <c r="BZ66" s="10">
        <v>2.1433613011564701</v>
      </c>
      <c r="CA66" s="7">
        <v>84.122440940127404</v>
      </c>
      <c r="CB66" s="10">
        <v>3.08777199699994</v>
      </c>
      <c r="CC66" s="7">
        <v>11.5957498448915</v>
      </c>
      <c r="CD66" s="10">
        <v>6.2892906719817203</v>
      </c>
      <c r="CE66" s="7">
        <v>41.469919122416002</v>
      </c>
      <c r="CF66" s="10">
        <v>1.8088552628788701</v>
      </c>
      <c r="CG66" s="7">
        <v>44.5347436095715</v>
      </c>
      <c r="CH66" s="10">
        <v>4.7480815912824896</v>
      </c>
      <c r="CI66" s="7">
        <v>41.592842837974203</v>
      </c>
      <c r="CJ66" s="10">
        <v>2.7035177779774102</v>
      </c>
      <c r="CK66" s="7">
        <v>38.496075624685503</v>
      </c>
      <c r="CL66" s="10">
        <v>3.9089490777925699</v>
      </c>
      <c r="CM66" s="7">
        <v>-6.0386679848859997</v>
      </c>
      <c r="CN66" s="10">
        <v>5.4649722261495999</v>
      </c>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182"/>
    </row>
    <row r="67" spans="1:128" ht="13" customHeight="1" x14ac:dyDescent="0.2">
      <c r="A67" s="82" t="s">
        <v>392</v>
      </c>
      <c r="B67" s="110">
        <v>2</v>
      </c>
      <c r="C67" s="7">
        <v>69.523685516248094</v>
      </c>
      <c r="D67" s="10">
        <v>2.3619388352809199</v>
      </c>
      <c r="E67" s="7">
        <v>77.151323965664503</v>
      </c>
      <c r="F67" s="10">
        <v>4.1241834167704603</v>
      </c>
      <c r="G67" s="7">
        <v>71.047181493487699</v>
      </c>
      <c r="H67" s="10">
        <v>3.1464872380731799</v>
      </c>
      <c r="I67" s="7">
        <v>62.433243135322101</v>
      </c>
      <c r="J67" s="10">
        <v>4.2234876812198499</v>
      </c>
      <c r="K67" s="7">
        <v>-14.7180808303424</v>
      </c>
      <c r="L67" s="10">
        <v>5.4052235904188697</v>
      </c>
      <c r="M67" s="7">
        <v>37.357624684845398</v>
      </c>
      <c r="N67" s="10">
        <v>2.3737462427878699</v>
      </c>
      <c r="O67" s="7">
        <v>30.705119760158698</v>
      </c>
      <c r="P67" s="10">
        <v>4.5113593947422297</v>
      </c>
      <c r="Q67" s="7">
        <v>41.818758436366799</v>
      </c>
      <c r="R67" s="10">
        <v>3.1826729188088301</v>
      </c>
      <c r="S67" s="7">
        <v>33.469815118785696</v>
      </c>
      <c r="T67" s="10">
        <v>3.2127002430266298</v>
      </c>
      <c r="U67" s="7">
        <v>2.76469535862695</v>
      </c>
      <c r="V67" s="10">
        <v>5.5501216111460998</v>
      </c>
      <c r="W67" s="7">
        <v>38.342644992088204</v>
      </c>
      <c r="X67" s="10">
        <v>2.0311956744405801</v>
      </c>
      <c r="Y67" s="7">
        <v>30.0722222655919</v>
      </c>
      <c r="Z67" s="10">
        <v>4.2197587661381597</v>
      </c>
      <c r="AA67" s="7">
        <v>45.3429679493211</v>
      </c>
      <c r="AB67" s="10">
        <v>2.31954265945244</v>
      </c>
      <c r="AC67" s="7">
        <v>30.912554240642201</v>
      </c>
      <c r="AD67" s="10">
        <v>3.3955336900185098</v>
      </c>
      <c r="AE67" s="7">
        <v>0.84033197505024004</v>
      </c>
      <c r="AF67" s="10">
        <v>5.0290605982044303</v>
      </c>
      <c r="AG67" s="7">
        <v>36.783050170425099</v>
      </c>
      <c r="AH67" s="10">
        <v>2.2030951132700198</v>
      </c>
      <c r="AI67" s="7">
        <v>30.811670965748</v>
      </c>
      <c r="AJ67" s="10">
        <v>5.3833684919428304</v>
      </c>
      <c r="AK67" s="7">
        <v>41.361203044097302</v>
      </c>
      <c r="AL67" s="10">
        <v>2.7742059791343201</v>
      </c>
      <c r="AM67" s="7">
        <v>32.173294960877598</v>
      </c>
      <c r="AN67" s="10">
        <v>4.0523800858145202</v>
      </c>
      <c r="AO67" s="7">
        <v>1.3616239951295801</v>
      </c>
      <c r="AP67" s="10">
        <v>7.5571509634512202</v>
      </c>
      <c r="AQ67" s="7">
        <v>45.255758153200802</v>
      </c>
      <c r="AR67" s="10">
        <v>2.21140116182025</v>
      </c>
      <c r="AS67" s="7">
        <v>50.440829250049703</v>
      </c>
      <c r="AT67" s="10">
        <v>5.6455530743160196</v>
      </c>
      <c r="AU67" s="7">
        <v>45.902025483425398</v>
      </c>
      <c r="AV67" s="10">
        <v>3.7152473917275102</v>
      </c>
      <c r="AW67" s="7">
        <v>41.293330431127302</v>
      </c>
      <c r="AX67" s="10">
        <v>4.0819355817860199</v>
      </c>
      <c r="AY67" s="7">
        <v>-9.1474988189224202</v>
      </c>
      <c r="AZ67" s="10">
        <v>7.1009474873894201</v>
      </c>
      <c r="BA67" s="7">
        <v>27.660422438880101</v>
      </c>
      <c r="BB67" s="10">
        <v>2.1651723293057898</v>
      </c>
      <c r="BC67" s="7">
        <v>28.375095789556099</v>
      </c>
      <c r="BD67" s="10">
        <v>5.2365002096022302</v>
      </c>
      <c r="BE67" s="7">
        <v>25.297538829749001</v>
      </c>
      <c r="BF67" s="10">
        <v>2.74015083020049</v>
      </c>
      <c r="BG67" s="7">
        <v>31.3094015677231</v>
      </c>
      <c r="BH67" s="10">
        <v>4.0085057476427997</v>
      </c>
      <c r="BI67" s="7">
        <v>2.9343057781670301</v>
      </c>
      <c r="BJ67" s="10">
        <v>6.17712667775697</v>
      </c>
      <c r="BK67" s="7">
        <v>63.958500916533403</v>
      </c>
      <c r="BL67" s="10">
        <v>2.1499127200269301</v>
      </c>
      <c r="BM67" s="7">
        <v>64.467460787672593</v>
      </c>
      <c r="BN67" s="10">
        <v>4.9322252375450004</v>
      </c>
      <c r="BO67" s="7">
        <v>65.686212339186596</v>
      </c>
      <c r="BP67" s="10">
        <v>2.85242997568721</v>
      </c>
      <c r="BQ67" s="7">
        <v>60.584573904233203</v>
      </c>
      <c r="BR67" s="10">
        <v>4.1601685769779797</v>
      </c>
      <c r="BS67" s="7">
        <v>-3.8828868834393799</v>
      </c>
      <c r="BT67" s="10">
        <v>5.7474825758836703</v>
      </c>
      <c r="BU67" s="7">
        <v>71.382232848296496</v>
      </c>
      <c r="BV67" s="10">
        <v>2.0055883703825499</v>
      </c>
      <c r="BW67" s="7">
        <v>74.133343052392703</v>
      </c>
      <c r="BX67" s="10">
        <v>5.1454421849595304</v>
      </c>
      <c r="BY67" s="7">
        <v>73.345377592732405</v>
      </c>
      <c r="BZ67" s="10">
        <v>2.7969917315092898</v>
      </c>
      <c r="CA67" s="7">
        <v>66.233806717613803</v>
      </c>
      <c r="CB67" s="10">
        <v>3.9292445239046399</v>
      </c>
      <c r="CC67" s="7">
        <v>-7.8995363347789196</v>
      </c>
      <c r="CD67" s="10">
        <v>6.8692951875653501</v>
      </c>
      <c r="CE67" s="7">
        <v>43.812420891547703</v>
      </c>
      <c r="CF67" s="10">
        <v>2.60600592995837</v>
      </c>
      <c r="CG67" s="7">
        <v>38.963137929621602</v>
      </c>
      <c r="CH67" s="10">
        <v>4.6163462073826702</v>
      </c>
      <c r="CI67" s="7">
        <v>45.019611229237597</v>
      </c>
      <c r="CJ67" s="10">
        <v>3.5584282229862501</v>
      </c>
      <c r="CK67" s="7">
        <v>43.929254736094698</v>
      </c>
      <c r="CL67" s="10">
        <v>5.0578848601561504</v>
      </c>
      <c r="CM67" s="7">
        <v>4.9661168064730798</v>
      </c>
      <c r="CN67" s="10">
        <v>5.9116016607165101</v>
      </c>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182"/>
    </row>
    <row r="68" spans="1:128" ht="13" customHeight="1" x14ac:dyDescent="0.2">
      <c r="A68" s="82" t="s">
        <v>393</v>
      </c>
      <c r="B68" s="110">
        <v>2</v>
      </c>
      <c r="C68" s="7">
        <v>66.590987555267802</v>
      </c>
      <c r="D68" s="10">
        <v>2.0254017953775798</v>
      </c>
      <c r="E68" s="7">
        <v>60.7333040596384</v>
      </c>
      <c r="F68" s="10">
        <v>5.66730057188287</v>
      </c>
      <c r="G68" s="7">
        <v>64.824443618515303</v>
      </c>
      <c r="H68" s="10">
        <v>2.92884061038384</v>
      </c>
      <c r="I68" s="7">
        <v>71.881637057782498</v>
      </c>
      <c r="J68" s="10">
        <v>2.7531006842852399</v>
      </c>
      <c r="K68" s="7">
        <v>11.148332998144101</v>
      </c>
      <c r="L68" s="10">
        <v>6.3525342534060201</v>
      </c>
      <c r="M68" s="7">
        <v>59.663683784538897</v>
      </c>
      <c r="N68" s="10">
        <v>2.4931024995134301</v>
      </c>
      <c r="O68" s="7">
        <v>57.649046370901999</v>
      </c>
      <c r="P68" s="10">
        <v>5.1274569707471898</v>
      </c>
      <c r="Q68" s="7">
        <v>64.495331031104598</v>
      </c>
      <c r="R68" s="10">
        <v>3.2794275673672399</v>
      </c>
      <c r="S68" s="7">
        <v>55.971916080448402</v>
      </c>
      <c r="T68" s="10">
        <v>3.9279124164684802</v>
      </c>
      <c r="U68" s="7">
        <v>-1.67713029045363</v>
      </c>
      <c r="V68" s="10">
        <v>5.9979543428057402</v>
      </c>
      <c r="W68" s="7">
        <v>56.700136125787601</v>
      </c>
      <c r="X68" s="10">
        <v>2.2170763219019798</v>
      </c>
      <c r="Y68" s="7">
        <v>40.931576878976699</v>
      </c>
      <c r="Z68" s="10">
        <v>5.8830775212034601</v>
      </c>
      <c r="AA68" s="7">
        <v>68.854430040853998</v>
      </c>
      <c r="AB68" s="10">
        <v>2.8757290818416901</v>
      </c>
      <c r="AC68" s="7">
        <v>44.821794711365101</v>
      </c>
      <c r="AD68" s="10">
        <v>3.7683565248886501</v>
      </c>
      <c r="AE68" s="7">
        <v>3.89021783238845</v>
      </c>
      <c r="AF68" s="10">
        <v>6.5964193004157696</v>
      </c>
      <c r="AG68" s="7">
        <v>40.844747234763702</v>
      </c>
      <c r="AH68" s="10">
        <v>2.5367559426823001</v>
      </c>
      <c r="AI68" s="7">
        <v>42.491602365796403</v>
      </c>
      <c r="AJ68" s="10">
        <v>6.0640760098755004</v>
      </c>
      <c r="AK68" s="7">
        <v>44.969169624069302</v>
      </c>
      <c r="AL68" s="10">
        <v>3.53186825960166</v>
      </c>
      <c r="AM68" s="7">
        <v>34.744758577385603</v>
      </c>
      <c r="AN68" s="10">
        <v>3.5068082136747099</v>
      </c>
      <c r="AO68" s="7">
        <v>-7.7468437884108301</v>
      </c>
      <c r="AP68" s="10">
        <v>6.8697743271060796</v>
      </c>
      <c r="AQ68" s="7">
        <v>62.331035988826201</v>
      </c>
      <c r="AR68" s="10">
        <v>2.4087358393935001</v>
      </c>
      <c r="AS68" s="7">
        <v>68.404865289689397</v>
      </c>
      <c r="AT68" s="10">
        <v>5.4650055690393602</v>
      </c>
      <c r="AU68" s="7">
        <v>63.139012317014803</v>
      </c>
      <c r="AV68" s="10">
        <v>3.2026738142467499</v>
      </c>
      <c r="AW68" s="7">
        <v>60.285162963638797</v>
      </c>
      <c r="AX68" s="10">
        <v>4.11413425259882</v>
      </c>
      <c r="AY68" s="7">
        <v>-8.1197023260505805</v>
      </c>
      <c r="AZ68" s="10">
        <v>6.5232636987679102</v>
      </c>
      <c r="BA68" s="7">
        <v>45.523821966372097</v>
      </c>
      <c r="BB68" s="10">
        <v>2.3116119636738399</v>
      </c>
      <c r="BC68" s="7">
        <v>50.775388447458198</v>
      </c>
      <c r="BD68" s="10">
        <v>5.1926624888352801</v>
      </c>
      <c r="BE68" s="7">
        <v>48.212717808986802</v>
      </c>
      <c r="BF68" s="10">
        <v>3.5555395587118999</v>
      </c>
      <c r="BG68" s="7">
        <v>40.736075690173401</v>
      </c>
      <c r="BH68" s="10">
        <v>3.5907529355760799</v>
      </c>
      <c r="BI68" s="7">
        <v>-10.0393127572847</v>
      </c>
      <c r="BJ68" s="10">
        <v>6.0656282874013199</v>
      </c>
      <c r="BK68" s="7">
        <v>67.040483573712706</v>
      </c>
      <c r="BL68" s="10">
        <v>1.87029260070838</v>
      </c>
      <c r="BM68" s="7">
        <v>72.575968672716797</v>
      </c>
      <c r="BN68" s="10">
        <v>5.3899771229817102</v>
      </c>
      <c r="BO68" s="7">
        <v>69.078620312250294</v>
      </c>
      <c r="BP68" s="10">
        <v>2.8568540435749599</v>
      </c>
      <c r="BQ68" s="7">
        <v>63.430332804711398</v>
      </c>
      <c r="BR68" s="10">
        <v>2.88659950601251</v>
      </c>
      <c r="BS68" s="7">
        <v>-9.1456358680053391</v>
      </c>
      <c r="BT68" s="10">
        <v>6.1380578143949904</v>
      </c>
      <c r="BU68" s="7">
        <v>68.1084524449317</v>
      </c>
      <c r="BV68" s="10">
        <v>1.8697286078749999</v>
      </c>
      <c r="BW68" s="7">
        <v>61.627899654742798</v>
      </c>
      <c r="BX68" s="10">
        <v>4.3844071980755803</v>
      </c>
      <c r="BY68" s="7">
        <v>69.496544922990196</v>
      </c>
      <c r="BZ68" s="10">
        <v>2.7115528138162501</v>
      </c>
      <c r="CA68" s="7">
        <v>69.867111764626898</v>
      </c>
      <c r="CB68" s="10">
        <v>3.40745220849369</v>
      </c>
      <c r="CC68" s="7">
        <v>8.2392121098841091</v>
      </c>
      <c r="CD68" s="10">
        <v>5.0201880962002798</v>
      </c>
      <c r="CE68" s="7">
        <v>32.999036513534698</v>
      </c>
      <c r="CF68" s="10">
        <v>1.9935989029138099</v>
      </c>
      <c r="CG68" s="7">
        <v>27.8317408135702</v>
      </c>
      <c r="CH68" s="10">
        <v>6.2079760775452302</v>
      </c>
      <c r="CI68" s="7">
        <v>33.8250840404027</v>
      </c>
      <c r="CJ68" s="10">
        <v>2.7402659366223099</v>
      </c>
      <c r="CK68" s="7">
        <v>34.9630369658856</v>
      </c>
      <c r="CL68" s="10">
        <v>3.12246911276553</v>
      </c>
      <c r="CM68" s="7">
        <v>7.1312961523153104</v>
      </c>
      <c r="CN68" s="10">
        <v>7.1751655645349901</v>
      </c>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182"/>
    </row>
    <row r="69" spans="1:128" ht="13" customHeight="1" x14ac:dyDescent="0.2">
      <c r="A69" s="4" t="s">
        <v>394</v>
      </c>
      <c r="B69" s="118">
        <v>2</v>
      </c>
      <c r="C69" s="169">
        <v>65.256823785453705</v>
      </c>
      <c r="D69" s="170">
        <v>2.24843634024429</v>
      </c>
      <c r="E69" s="169">
        <v>55.390827056363399</v>
      </c>
      <c r="F69" s="170">
        <v>4.9264231902611497</v>
      </c>
      <c r="G69" s="169">
        <v>65.778622676242307</v>
      </c>
      <c r="H69" s="170">
        <v>3.2183460603284502</v>
      </c>
      <c r="I69" s="169">
        <v>68.753433779410599</v>
      </c>
      <c r="J69" s="170">
        <v>3.6570667043726699</v>
      </c>
      <c r="K69" s="169">
        <v>13.3626067230472</v>
      </c>
      <c r="L69" s="170">
        <v>6.00922281490418</v>
      </c>
      <c r="M69" s="169">
        <v>49.915696136416798</v>
      </c>
      <c r="N69" s="170">
        <v>2.2533799128827301</v>
      </c>
      <c r="O69" s="169">
        <v>53.929280239522598</v>
      </c>
      <c r="P69" s="170">
        <v>5.6673848442745296</v>
      </c>
      <c r="Q69" s="169">
        <v>50.137532103665997</v>
      </c>
      <c r="R69" s="170">
        <v>2.82392098277499</v>
      </c>
      <c r="S69" s="169">
        <v>46.7001911816618</v>
      </c>
      <c r="T69" s="170">
        <v>3.6105019105295599</v>
      </c>
      <c r="U69" s="169">
        <v>-7.2290890578608904</v>
      </c>
      <c r="V69" s="170">
        <v>6.5854415769580497</v>
      </c>
      <c r="W69" s="169">
        <v>43.834254356826897</v>
      </c>
      <c r="X69" s="170">
        <v>2.1913637870314799</v>
      </c>
      <c r="Y69" s="169">
        <v>40.230683588066803</v>
      </c>
      <c r="Z69" s="170">
        <v>5.3558008912895403</v>
      </c>
      <c r="AA69" s="169">
        <v>47.833390551616603</v>
      </c>
      <c r="AB69" s="170">
        <v>2.6277041474791401</v>
      </c>
      <c r="AC69" s="169">
        <v>37.558620018262602</v>
      </c>
      <c r="AD69" s="170">
        <v>4.0504542131818599</v>
      </c>
      <c r="AE69" s="169">
        <v>-2.6720635698041302</v>
      </c>
      <c r="AF69" s="170">
        <v>6.8322088932189304</v>
      </c>
      <c r="AG69" s="169">
        <v>32.1961759133928</v>
      </c>
      <c r="AH69" s="170">
        <v>1.8685590577756801</v>
      </c>
      <c r="AI69" s="169">
        <v>30.1527213958956</v>
      </c>
      <c r="AJ69" s="170">
        <v>4.1685521259527096</v>
      </c>
      <c r="AK69" s="169">
        <v>36.758038527844299</v>
      </c>
      <c r="AL69" s="170">
        <v>2.5717615410542898</v>
      </c>
      <c r="AM69" s="169">
        <v>24.7245381218152</v>
      </c>
      <c r="AN69" s="170">
        <v>3.0665170105414501</v>
      </c>
      <c r="AO69" s="169">
        <v>-5.4281832740803999</v>
      </c>
      <c r="AP69" s="170">
        <v>5.28479497701223</v>
      </c>
      <c r="AQ69" s="169">
        <v>48.979123291851302</v>
      </c>
      <c r="AR69" s="170">
        <v>2.3087600375020498</v>
      </c>
      <c r="AS69" s="169">
        <v>45.663848536059596</v>
      </c>
      <c r="AT69" s="170">
        <v>4.80010444603609</v>
      </c>
      <c r="AU69" s="169">
        <v>49.198507585247299</v>
      </c>
      <c r="AV69" s="170">
        <v>2.9410705934530399</v>
      </c>
      <c r="AW69" s="169">
        <v>49.508280991039904</v>
      </c>
      <c r="AX69" s="170">
        <v>4.2259495344623401</v>
      </c>
      <c r="AY69" s="169">
        <v>3.84443245498022</v>
      </c>
      <c r="AZ69" s="170">
        <v>5.9336387420512899</v>
      </c>
      <c r="BA69" s="169">
        <v>34.7589358799422</v>
      </c>
      <c r="BB69" s="170">
        <v>2.2029692136793599</v>
      </c>
      <c r="BC69" s="169">
        <v>35.7798566199722</v>
      </c>
      <c r="BD69" s="170">
        <v>4.4890042135368304</v>
      </c>
      <c r="BE69" s="169">
        <v>36.365072069612403</v>
      </c>
      <c r="BF69" s="170">
        <v>2.9597980982475098</v>
      </c>
      <c r="BG69" s="169">
        <v>30.656822756522601</v>
      </c>
      <c r="BH69" s="170">
        <v>3.5881675952371399</v>
      </c>
      <c r="BI69" s="169">
        <v>-5.1230338634495798</v>
      </c>
      <c r="BJ69" s="170">
        <v>5.1764357695684398</v>
      </c>
      <c r="BK69" s="169">
        <v>47.538117908008203</v>
      </c>
      <c r="BL69" s="170">
        <v>2.5204166838446702</v>
      </c>
      <c r="BM69" s="169">
        <v>43.159702328921902</v>
      </c>
      <c r="BN69" s="170">
        <v>4.9654006847988397</v>
      </c>
      <c r="BO69" s="169">
        <v>51.144880320680102</v>
      </c>
      <c r="BP69" s="170">
        <v>3.2726129857859001</v>
      </c>
      <c r="BQ69" s="169">
        <v>42.283415582553097</v>
      </c>
      <c r="BR69" s="170">
        <v>3.8902392361931502</v>
      </c>
      <c r="BS69" s="169">
        <v>-0.87628674636881998</v>
      </c>
      <c r="BT69" s="170">
        <v>5.6242436582979396</v>
      </c>
      <c r="BU69" s="169">
        <v>69.431094222729101</v>
      </c>
      <c r="BV69" s="170">
        <v>1.9162399863689601</v>
      </c>
      <c r="BW69" s="169">
        <v>66.017987689353305</v>
      </c>
      <c r="BX69" s="170">
        <v>5.3215200974555499</v>
      </c>
      <c r="BY69" s="169">
        <v>69.598225661611906</v>
      </c>
      <c r="BZ69" s="170">
        <v>2.31927159372384</v>
      </c>
      <c r="CA69" s="169">
        <v>70.560520329221504</v>
      </c>
      <c r="CB69" s="170">
        <v>4.0743378038327602</v>
      </c>
      <c r="CC69" s="169">
        <v>4.54253263986823</v>
      </c>
      <c r="CD69" s="170">
        <v>6.5617805804546903</v>
      </c>
      <c r="CE69" s="169">
        <v>31.374275858979399</v>
      </c>
      <c r="CF69" s="170">
        <v>2.1423720093982701</v>
      </c>
      <c r="CG69" s="169">
        <v>25.411697958884702</v>
      </c>
      <c r="CH69" s="170">
        <v>4.56427373174908</v>
      </c>
      <c r="CI69" s="169">
        <v>33.034748547842199</v>
      </c>
      <c r="CJ69" s="170">
        <v>3.2958038082841798</v>
      </c>
      <c r="CK69" s="169">
        <v>31.510997565929301</v>
      </c>
      <c r="CL69" s="170">
        <v>3.2831610843002701</v>
      </c>
      <c r="CM69" s="169">
        <v>6.0992996070445997</v>
      </c>
      <c r="CN69" s="170">
        <v>5.4906280520842596</v>
      </c>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83"/>
    </row>
    <row r="70" spans="1:128" ht="13" customHeight="1" x14ac:dyDescent="0.2">
      <c r="A70" s="82"/>
      <c r="B70" s="119"/>
      <c r="C70" s="7" t="s">
        <v>910</v>
      </c>
      <c r="D70" s="10" t="s">
        <v>911</v>
      </c>
      <c r="E70" s="7" t="s">
        <v>1018</v>
      </c>
      <c r="F70" s="10" t="s">
        <v>1019</v>
      </c>
      <c r="G70" s="7" t="s">
        <v>1020</v>
      </c>
      <c r="H70" s="10" t="s">
        <v>1021</v>
      </c>
      <c r="I70" s="7" t="s">
        <v>1022</v>
      </c>
      <c r="J70" s="10" t="s">
        <v>1023</v>
      </c>
      <c r="K70" s="7" t="s">
        <v>1024</v>
      </c>
      <c r="L70" s="10" t="s">
        <v>1025</v>
      </c>
      <c r="M70" s="7" t="s">
        <v>918</v>
      </c>
      <c r="N70" s="10" t="s">
        <v>919</v>
      </c>
      <c r="O70" s="7" t="s">
        <v>1026</v>
      </c>
      <c r="P70" s="10" t="s">
        <v>1027</v>
      </c>
      <c r="Q70" s="7" t="s">
        <v>1028</v>
      </c>
      <c r="R70" s="10" t="s">
        <v>1029</v>
      </c>
      <c r="S70" s="7" t="s">
        <v>1030</v>
      </c>
      <c r="T70" s="10" t="s">
        <v>1031</v>
      </c>
      <c r="U70" s="7" t="s">
        <v>1032</v>
      </c>
      <c r="V70" s="10" t="s">
        <v>1033</v>
      </c>
      <c r="W70" s="7" t="s">
        <v>926</v>
      </c>
      <c r="X70" s="10" t="s">
        <v>927</v>
      </c>
      <c r="Y70" s="7" t="s">
        <v>1034</v>
      </c>
      <c r="Z70" s="10" t="s">
        <v>1035</v>
      </c>
      <c r="AA70" s="7" t="s">
        <v>1036</v>
      </c>
      <c r="AB70" s="10" t="s">
        <v>1037</v>
      </c>
      <c r="AC70" s="7" t="s">
        <v>1038</v>
      </c>
      <c r="AD70" s="10" t="s">
        <v>1039</v>
      </c>
      <c r="AE70" s="7" t="s">
        <v>1040</v>
      </c>
      <c r="AF70" s="10" t="s">
        <v>1041</v>
      </c>
      <c r="AG70" s="7" t="s">
        <v>934</v>
      </c>
      <c r="AH70" s="10" t="s">
        <v>935</v>
      </c>
      <c r="AI70" s="7" t="s">
        <v>1042</v>
      </c>
      <c r="AJ70" s="10" t="s">
        <v>1043</v>
      </c>
      <c r="AK70" s="7" t="s">
        <v>1044</v>
      </c>
      <c r="AL70" s="10" t="s">
        <v>1045</v>
      </c>
      <c r="AM70" s="7" t="s">
        <v>1046</v>
      </c>
      <c r="AN70" s="10" t="s">
        <v>1047</v>
      </c>
      <c r="AO70" s="7" t="s">
        <v>1048</v>
      </c>
      <c r="AP70" s="10" t="s">
        <v>1049</v>
      </c>
      <c r="AQ70" s="7" t="s">
        <v>942</v>
      </c>
      <c r="AR70" s="10" t="s">
        <v>943</v>
      </c>
      <c r="AS70" s="7" t="s">
        <v>1050</v>
      </c>
      <c r="AT70" s="10" t="s">
        <v>1051</v>
      </c>
      <c r="AU70" s="7" t="s">
        <v>1052</v>
      </c>
      <c r="AV70" s="10" t="s">
        <v>1053</v>
      </c>
      <c r="AW70" s="7" t="s">
        <v>1054</v>
      </c>
      <c r="AX70" s="10" t="s">
        <v>1055</v>
      </c>
      <c r="AY70" s="7" t="s">
        <v>1056</v>
      </c>
      <c r="AZ70" s="10" t="s">
        <v>1057</v>
      </c>
      <c r="BA70" s="7" t="s">
        <v>950</v>
      </c>
      <c r="BB70" s="10" t="s">
        <v>951</v>
      </c>
      <c r="BC70" s="7" t="s">
        <v>1058</v>
      </c>
      <c r="BD70" s="10" t="s">
        <v>1059</v>
      </c>
      <c r="BE70" s="7" t="s">
        <v>1060</v>
      </c>
      <c r="BF70" s="10" t="s">
        <v>1061</v>
      </c>
      <c r="BG70" s="7" t="s">
        <v>1062</v>
      </c>
      <c r="BH70" s="10" t="s">
        <v>1063</v>
      </c>
      <c r="BI70" s="7" t="s">
        <v>1064</v>
      </c>
      <c r="BJ70" s="10" t="s">
        <v>1065</v>
      </c>
      <c r="BK70" s="7" t="s">
        <v>958</v>
      </c>
      <c r="BL70" s="10" t="s">
        <v>959</v>
      </c>
      <c r="BM70" s="7" t="s">
        <v>1066</v>
      </c>
      <c r="BN70" s="10" t="s">
        <v>1067</v>
      </c>
      <c r="BO70" s="7" t="s">
        <v>1068</v>
      </c>
      <c r="BP70" s="10" t="s">
        <v>1069</v>
      </c>
      <c r="BQ70" s="7" t="s">
        <v>1070</v>
      </c>
      <c r="BR70" s="10" t="s">
        <v>1071</v>
      </c>
      <c r="BS70" s="7" t="s">
        <v>1072</v>
      </c>
      <c r="BT70" s="10" t="s">
        <v>1073</v>
      </c>
      <c r="BU70" s="7" t="s">
        <v>966</v>
      </c>
      <c r="BV70" s="10" t="s">
        <v>967</v>
      </c>
      <c r="BW70" s="7" t="s">
        <v>1074</v>
      </c>
      <c r="BX70" s="10" t="s">
        <v>1075</v>
      </c>
      <c r="BY70" s="7" t="s">
        <v>1076</v>
      </c>
      <c r="BZ70" s="10" t="s">
        <v>1077</v>
      </c>
      <c r="CA70" s="7" t="s">
        <v>1078</v>
      </c>
      <c r="CB70" s="10" t="s">
        <v>1079</v>
      </c>
      <c r="CC70" s="7" t="s">
        <v>1080</v>
      </c>
      <c r="CD70" s="10" t="s">
        <v>1081</v>
      </c>
      <c r="CE70" s="7" t="s">
        <v>974</v>
      </c>
      <c r="CF70" s="10" t="s">
        <v>975</v>
      </c>
      <c r="CG70" s="7" t="s">
        <v>1082</v>
      </c>
      <c r="CH70" s="10" t="s">
        <v>1083</v>
      </c>
      <c r="CI70" s="7" t="s">
        <v>1084</v>
      </c>
      <c r="CJ70" s="10" t="s">
        <v>1085</v>
      </c>
      <c r="CK70" s="7" t="s">
        <v>1086</v>
      </c>
      <c r="CL70" s="10" t="s">
        <v>1087</v>
      </c>
      <c r="CM70" s="7" t="s">
        <v>1088</v>
      </c>
      <c r="CN70" s="10" t="s">
        <v>1089</v>
      </c>
      <c r="CO70" s="7" t="s">
        <v>982</v>
      </c>
      <c r="CP70" s="10" t="s">
        <v>983</v>
      </c>
      <c r="CQ70" s="7" t="s">
        <v>984</v>
      </c>
      <c r="CR70" s="10" t="s">
        <v>985</v>
      </c>
      <c r="CS70" s="7" t="s">
        <v>986</v>
      </c>
      <c r="CT70" s="10" t="s">
        <v>987</v>
      </c>
      <c r="CU70" s="7" t="s">
        <v>988</v>
      </c>
      <c r="CV70" s="10" t="s">
        <v>989</v>
      </c>
      <c r="CW70" s="7" t="s">
        <v>990</v>
      </c>
      <c r="CX70" s="10" t="s">
        <v>991</v>
      </c>
      <c r="CY70" s="7" t="s">
        <v>992</v>
      </c>
      <c r="CZ70" s="10" t="s">
        <v>993</v>
      </c>
      <c r="DA70" s="7" t="s">
        <v>994</v>
      </c>
      <c r="DB70" s="10" t="s">
        <v>995</v>
      </c>
      <c r="DC70" s="7" t="s">
        <v>996</v>
      </c>
      <c r="DD70" s="10" t="s">
        <v>997</v>
      </c>
      <c r="DE70" s="7" t="s">
        <v>998</v>
      </c>
      <c r="DF70" s="10" t="s">
        <v>999</v>
      </c>
      <c r="DG70" s="65" t="s">
        <v>1000</v>
      </c>
      <c r="DH70" s="65" t="s">
        <v>1001</v>
      </c>
      <c r="DI70" s="65" t="s">
        <v>1002</v>
      </c>
      <c r="DJ70" s="65" t="s">
        <v>1003</v>
      </c>
      <c r="DK70" s="65" t="s">
        <v>1004</v>
      </c>
      <c r="DL70" s="65" t="s">
        <v>1005</v>
      </c>
      <c r="DM70" s="65" t="s">
        <v>1006</v>
      </c>
      <c r="DN70" s="65" t="s">
        <v>1007</v>
      </c>
      <c r="DO70" s="65" t="s">
        <v>1008</v>
      </c>
      <c r="DP70" s="65" t="s">
        <v>1009</v>
      </c>
      <c r="DQ70" s="65" t="s">
        <v>1010</v>
      </c>
      <c r="DR70" s="65" t="s">
        <v>1011</v>
      </c>
      <c r="DS70" s="65" t="s">
        <v>1012</v>
      </c>
      <c r="DT70" s="65" t="s">
        <v>1013</v>
      </c>
      <c r="DU70" s="65" t="s">
        <v>1014</v>
      </c>
      <c r="DV70" s="65" t="s">
        <v>1015</v>
      </c>
      <c r="DW70" s="65" t="s">
        <v>1016</v>
      </c>
      <c r="DX70" s="182" t="s">
        <v>1017</v>
      </c>
    </row>
    <row r="71" spans="1:128" ht="13" customHeight="1" x14ac:dyDescent="0.2">
      <c r="A71" s="82" t="s">
        <v>350</v>
      </c>
      <c r="B71" s="119">
        <v>1</v>
      </c>
      <c r="C71" s="7">
        <v>70.417045817284006</v>
      </c>
      <c r="D71" s="10">
        <v>1.1639131660572699</v>
      </c>
      <c r="E71" s="7">
        <v>62.331030351306602</v>
      </c>
      <c r="F71" s="10">
        <v>3.1695016478874098</v>
      </c>
      <c r="G71" s="7">
        <v>67.595737102253807</v>
      </c>
      <c r="H71" s="10">
        <v>1.9130351959691201</v>
      </c>
      <c r="I71" s="7">
        <v>81.556275445779093</v>
      </c>
      <c r="J71" s="10">
        <v>2.1702818557307499</v>
      </c>
      <c r="K71" s="7">
        <v>19.225245094472399</v>
      </c>
      <c r="L71" s="10">
        <v>4.1246383291904696</v>
      </c>
      <c r="M71" s="7">
        <v>66.199390751531197</v>
      </c>
      <c r="N71" s="10">
        <v>1.3155884732271601</v>
      </c>
      <c r="O71" s="7">
        <v>69.227787383018295</v>
      </c>
      <c r="P71" s="10">
        <v>2.92599685143963</v>
      </c>
      <c r="Q71" s="7">
        <v>66.612470941024597</v>
      </c>
      <c r="R71" s="10">
        <v>1.5423663710295701</v>
      </c>
      <c r="S71" s="7">
        <v>62.106790355850201</v>
      </c>
      <c r="T71" s="10">
        <v>2.3152748509800301</v>
      </c>
      <c r="U71" s="7">
        <v>-7.12099702716809</v>
      </c>
      <c r="V71" s="10">
        <v>3.58216631450167</v>
      </c>
      <c r="W71" s="7">
        <v>63.951698671694302</v>
      </c>
      <c r="X71" s="10">
        <v>1.3491181574526701</v>
      </c>
      <c r="Y71" s="7">
        <v>63.632311448490199</v>
      </c>
      <c r="Z71" s="10">
        <v>3.0137156315198301</v>
      </c>
      <c r="AA71" s="7">
        <v>66.912920441085603</v>
      </c>
      <c r="AB71" s="10">
        <v>1.6307482300031799</v>
      </c>
      <c r="AC71" s="7">
        <v>56.903586839901898</v>
      </c>
      <c r="AD71" s="10">
        <v>2.5048946688590301</v>
      </c>
      <c r="AE71" s="7">
        <v>-6.7287246085882204</v>
      </c>
      <c r="AF71" s="10">
        <v>3.5486444917186599</v>
      </c>
      <c r="AG71" s="7">
        <v>55.211149359187402</v>
      </c>
      <c r="AH71" s="10">
        <v>1.31283316296564</v>
      </c>
      <c r="AI71" s="7">
        <v>57.9981953722599</v>
      </c>
      <c r="AJ71" s="10">
        <v>2.5183477304716502</v>
      </c>
      <c r="AK71" s="7">
        <v>55.337016277482498</v>
      </c>
      <c r="AL71" s="10">
        <v>1.65431597717229</v>
      </c>
      <c r="AM71" s="7">
        <v>51.700648718009099</v>
      </c>
      <c r="AN71" s="10">
        <v>2.93377156566044</v>
      </c>
      <c r="AO71" s="7">
        <v>-6.29754665425087</v>
      </c>
      <c r="AP71" s="10">
        <v>3.8932701674296299</v>
      </c>
      <c r="AQ71" s="7">
        <v>66.106386118520305</v>
      </c>
      <c r="AR71" s="10">
        <v>1.4171890270104699</v>
      </c>
      <c r="AS71" s="7">
        <v>72.338708690770503</v>
      </c>
      <c r="AT71" s="10">
        <v>2.71055786693264</v>
      </c>
      <c r="AU71" s="7">
        <v>63.398911017155903</v>
      </c>
      <c r="AV71" s="10">
        <v>1.8977910783345799</v>
      </c>
      <c r="AW71" s="7">
        <v>67.913810737799906</v>
      </c>
      <c r="AX71" s="10">
        <v>2.2361543881793802</v>
      </c>
      <c r="AY71" s="7">
        <v>-4.4248979529706798</v>
      </c>
      <c r="AZ71" s="10">
        <v>3.2451537983481402</v>
      </c>
      <c r="BA71" s="7">
        <v>48.385055162982297</v>
      </c>
      <c r="BB71" s="10">
        <v>1.63940380051746</v>
      </c>
      <c r="BC71" s="7">
        <v>46.888385429907999</v>
      </c>
      <c r="BD71" s="10">
        <v>3.5639184462428202</v>
      </c>
      <c r="BE71" s="7">
        <v>46.279759662961602</v>
      </c>
      <c r="BF71" s="10">
        <v>1.8237620249434101</v>
      </c>
      <c r="BG71" s="7">
        <v>53.548557727726497</v>
      </c>
      <c r="BH71" s="10">
        <v>2.6682626488175298</v>
      </c>
      <c r="BI71" s="7">
        <v>6.6601722978185798</v>
      </c>
      <c r="BJ71" s="10">
        <v>4.1216677281878997</v>
      </c>
      <c r="BK71" s="7">
        <v>64.512010804471601</v>
      </c>
      <c r="BL71" s="10">
        <v>1.3538899968839799</v>
      </c>
      <c r="BM71" s="7">
        <v>60.115528176642997</v>
      </c>
      <c r="BN71" s="10">
        <v>3.27564249663603</v>
      </c>
      <c r="BO71" s="7">
        <v>61.815870161663597</v>
      </c>
      <c r="BP71" s="10">
        <v>1.69088996977241</v>
      </c>
      <c r="BQ71" s="7">
        <v>73.234059312440294</v>
      </c>
      <c r="BR71" s="10">
        <v>2.1257410331431501</v>
      </c>
      <c r="BS71" s="7">
        <v>13.1185311357973</v>
      </c>
      <c r="BT71" s="10">
        <v>3.8774605071827799</v>
      </c>
      <c r="BU71" s="7">
        <v>77.093917517141804</v>
      </c>
      <c r="BV71" s="10">
        <v>1.23714866599045</v>
      </c>
      <c r="BW71" s="7">
        <v>73.4819954516894</v>
      </c>
      <c r="BX71" s="10">
        <v>3.0504320118999302</v>
      </c>
      <c r="BY71" s="7">
        <v>74.067807839659807</v>
      </c>
      <c r="BZ71" s="10">
        <v>1.92120323766462</v>
      </c>
      <c r="CA71" s="7">
        <v>85.895035505314596</v>
      </c>
      <c r="CB71" s="10">
        <v>1.63422445893399</v>
      </c>
      <c r="CC71" s="7">
        <v>12.4130400536253</v>
      </c>
      <c r="CD71" s="10">
        <v>3.5164191088023502</v>
      </c>
      <c r="CE71" s="7">
        <v>35.118478421604003</v>
      </c>
      <c r="CF71" s="10">
        <v>1.4642108296404399</v>
      </c>
      <c r="CG71" s="7">
        <v>40.511128713382597</v>
      </c>
      <c r="CH71" s="10">
        <v>2.84398747547255</v>
      </c>
      <c r="CI71" s="7">
        <v>33.1775245087141</v>
      </c>
      <c r="CJ71" s="10">
        <v>1.9862947555544099</v>
      </c>
      <c r="CK71" s="7">
        <v>34.9096760539299</v>
      </c>
      <c r="CL71" s="10">
        <v>2.7689338431398198</v>
      </c>
      <c r="CM71" s="7">
        <v>-5.6014526594526899</v>
      </c>
      <c r="CN71" s="10">
        <v>4.0513808838085996</v>
      </c>
      <c r="CO71" s="7">
        <v>-2.3405062558223202</v>
      </c>
      <c r="CP71" s="10">
        <v>1.7253091679642201</v>
      </c>
      <c r="CQ71" s="7">
        <v>0.10832895556913499</v>
      </c>
      <c r="CR71" s="10">
        <v>1.7317863211523601</v>
      </c>
      <c r="CS71" s="7">
        <v>4.9431473262016103</v>
      </c>
      <c r="CT71" s="10">
        <v>1.8993378721051399</v>
      </c>
      <c r="CU71" s="7">
        <v>5.9827372268235903</v>
      </c>
      <c r="CV71" s="10">
        <v>1.9367894781447501</v>
      </c>
      <c r="CW71" s="7">
        <v>5.9888496981634498</v>
      </c>
      <c r="CX71" s="10">
        <v>2.0797113131035698</v>
      </c>
      <c r="CY71" s="7">
        <v>6.5016337648343701</v>
      </c>
      <c r="CZ71" s="10">
        <v>2.2302134908464502</v>
      </c>
      <c r="DA71" s="7">
        <v>1.2639283279189899</v>
      </c>
      <c r="DB71" s="10">
        <v>1.91469986254247</v>
      </c>
      <c r="DC71" s="7">
        <v>12.722806879488401</v>
      </c>
      <c r="DD71" s="10">
        <v>1.7444916533219099</v>
      </c>
      <c r="DE71" s="7">
        <v>0.50193901948894404</v>
      </c>
      <c r="DF71" s="10">
        <v>1.90290888041315</v>
      </c>
      <c r="DG71" s="65"/>
      <c r="DH71" s="65"/>
      <c r="DI71" s="65"/>
      <c r="DJ71" s="65"/>
      <c r="DK71" s="65"/>
      <c r="DL71" s="65"/>
      <c r="DM71" s="65"/>
      <c r="DN71" s="65"/>
      <c r="DO71" s="65"/>
      <c r="DP71" s="65"/>
      <c r="DQ71" s="65"/>
      <c r="DR71" s="65"/>
      <c r="DS71" s="65"/>
      <c r="DT71" s="65"/>
      <c r="DU71" s="65"/>
      <c r="DV71" s="65"/>
      <c r="DW71" s="65"/>
      <c r="DX71" s="182"/>
    </row>
    <row r="72" spans="1:128" ht="13" customHeight="1" x14ac:dyDescent="0.2">
      <c r="A72" s="82" t="s">
        <v>352</v>
      </c>
      <c r="B72" s="119">
        <v>1</v>
      </c>
      <c r="C72" s="7">
        <v>87.464939600702607</v>
      </c>
      <c r="D72" s="10">
        <v>0.80352091046528795</v>
      </c>
      <c r="E72" s="7">
        <v>85.714127680217601</v>
      </c>
      <c r="F72" s="10">
        <v>1.71593135007335</v>
      </c>
      <c r="G72" s="7">
        <v>86.803777168712003</v>
      </c>
      <c r="H72" s="10">
        <v>0.95059739156751899</v>
      </c>
      <c r="I72" s="7">
        <v>90.591126623548107</v>
      </c>
      <c r="J72" s="10">
        <v>1.2589551762294999</v>
      </c>
      <c r="K72" s="7">
        <v>4.8769989433305803</v>
      </c>
      <c r="L72" s="10">
        <v>2.1991168452658099</v>
      </c>
      <c r="M72" s="7">
        <v>57.573582973255903</v>
      </c>
      <c r="N72" s="10">
        <v>1.0506021812348301</v>
      </c>
      <c r="O72" s="7">
        <v>55.152991009757301</v>
      </c>
      <c r="P72" s="10">
        <v>2.1663544928934901</v>
      </c>
      <c r="Q72" s="7">
        <v>58.438791356070503</v>
      </c>
      <c r="R72" s="10">
        <v>1.33089627397934</v>
      </c>
      <c r="S72" s="7">
        <v>57.5984679032644</v>
      </c>
      <c r="T72" s="10">
        <v>2.1753590660903201</v>
      </c>
      <c r="U72" s="7">
        <v>2.4454768935070499</v>
      </c>
      <c r="V72" s="10">
        <v>2.7592095261299501</v>
      </c>
      <c r="W72" s="7">
        <v>51.3418317312751</v>
      </c>
      <c r="X72" s="10">
        <v>1.0077392310195501</v>
      </c>
      <c r="Y72" s="7">
        <v>49.525796778224098</v>
      </c>
      <c r="Z72" s="10">
        <v>2.6404059092902901</v>
      </c>
      <c r="AA72" s="7">
        <v>54.287334686086901</v>
      </c>
      <c r="AB72" s="10">
        <v>1.3408761761597701</v>
      </c>
      <c r="AC72" s="7">
        <v>45.649418247515896</v>
      </c>
      <c r="AD72" s="10">
        <v>2.0379695958192698</v>
      </c>
      <c r="AE72" s="7">
        <v>-3.8763785307082399</v>
      </c>
      <c r="AF72" s="10">
        <v>3.26151588001715</v>
      </c>
      <c r="AG72" s="7">
        <v>36.760362905596097</v>
      </c>
      <c r="AH72" s="10">
        <v>1.07782459522537</v>
      </c>
      <c r="AI72" s="7">
        <v>35.754768674213203</v>
      </c>
      <c r="AJ72" s="10">
        <v>2.2400276128932202</v>
      </c>
      <c r="AK72" s="7">
        <v>36.150423982236198</v>
      </c>
      <c r="AL72" s="10">
        <v>1.4824999412559099</v>
      </c>
      <c r="AM72" s="7">
        <v>38.948652308693802</v>
      </c>
      <c r="AN72" s="10">
        <v>1.89027689198958</v>
      </c>
      <c r="AO72" s="7">
        <v>3.1938836344806298</v>
      </c>
      <c r="AP72" s="10">
        <v>3.0357606676417501</v>
      </c>
      <c r="AQ72" s="7">
        <v>56.318154349174598</v>
      </c>
      <c r="AR72" s="10">
        <v>1.00560114192549</v>
      </c>
      <c r="AS72" s="7">
        <v>62.746263141154003</v>
      </c>
      <c r="AT72" s="10">
        <v>2.1333629585692599</v>
      </c>
      <c r="AU72" s="7">
        <v>55.5474473698808</v>
      </c>
      <c r="AV72" s="10">
        <v>1.2873339116710001</v>
      </c>
      <c r="AW72" s="7">
        <v>52.926411793116998</v>
      </c>
      <c r="AX72" s="10">
        <v>2.2114182884898099</v>
      </c>
      <c r="AY72" s="7">
        <v>-9.8198513480369307</v>
      </c>
      <c r="AZ72" s="10">
        <v>3.0492133025807999</v>
      </c>
      <c r="BA72" s="7">
        <v>44.392541484015602</v>
      </c>
      <c r="BB72" s="10">
        <v>1.0990499955212401</v>
      </c>
      <c r="BC72" s="7">
        <v>45.311643621377499</v>
      </c>
      <c r="BD72" s="10">
        <v>2.2204402019342799</v>
      </c>
      <c r="BE72" s="7">
        <v>41.996296638274401</v>
      </c>
      <c r="BF72" s="10">
        <v>1.36001366440728</v>
      </c>
      <c r="BG72" s="7">
        <v>49.4475582128958</v>
      </c>
      <c r="BH72" s="10">
        <v>2.1431056439721901</v>
      </c>
      <c r="BI72" s="7">
        <v>4.1359145915183202</v>
      </c>
      <c r="BJ72" s="10">
        <v>2.9159129873838099</v>
      </c>
      <c r="BK72" s="7">
        <v>65.363971813817201</v>
      </c>
      <c r="BL72" s="10">
        <v>1.04883200405733</v>
      </c>
      <c r="BM72" s="7">
        <v>65.327342050841693</v>
      </c>
      <c r="BN72" s="10">
        <v>2.1686094859156699</v>
      </c>
      <c r="BO72" s="7">
        <v>64.157414348416395</v>
      </c>
      <c r="BP72" s="10">
        <v>1.43587336725519</v>
      </c>
      <c r="BQ72" s="7">
        <v>68.402833408021607</v>
      </c>
      <c r="BR72" s="10">
        <v>1.89424980907936</v>
      </c>
      <c r="BS72" s="7">
        <v>3.0754913571798901</v>
      </c>
      <c r="BT72" s="10">
        <v>2.9240315820893601</v>
      </c>
      <c r="BU72" s="7">
        <v>86.731249134370501</v>
      </c>
      <c r="BV72" s="10">
        <v>0.66910242775347395</v>
      </c>
      <c r="BW72" s="7">
        <v>89.606866354718903</v>
      </c>
      <c r="BX72" s="10">
        <v>1.42273508245027</v>
      </c>
      <c r="BY72" s="7">
        <v>85.126416480631704</v>
      </c>
      <c r="BZ72" s="10">
        <v>0.83268153721309301</v>
      </c>
      <c r="CA72" s="7">
        <v>88.28423553428</v>
      </c>
      <c r="CB72" s="10">
        <v>1.3109154299341701</v>
      </c>
      <c r="CC72" s="7">
        <v>-1.3226308204388999</v>
      </c>
      <c r="CD72" s="10">
        <v>1.8453121210699199</v>
      </c>
      <c r="CE72" s="7">
        <v>39.434751251223702</v>
      </c>
      <c r="CF72" s="10">
        <v>1.0723067057510201</v>
      </c>
      <c r="CG72" s="7">
        <v>35.9603990488379</v>
      </c>
      <c r="CH72" s="10">
        <v>2.3636713677493399</v>
      </c>
      <c r="CI72" s="7">
        <v>38.606169574723097</v>
      </c>
      <c r="CJ72" s="10">
        <v>1.4190036570228199</v>
      </c>
      <c r="CK72" s="7">
        <v>44.222869654413103</v>
      </c>
      <c r="CL72" s="10">
        <v>2.0819127440437999</v>
      </c>
      <c r="CM72" s="7">
        <v>8.2624706055751709</v>
      </c>
      <c r="CN72" s="10">
        <v>3.1158497255522999</v>
      </c>
      <c r="CO72" s="7">
        <v>-0.71616582010815899</v>
      </c>
      <c r="CP72" s="10">
        <v>0.98672039552350699</v>
      </c>
      <c r="CQ72" s="7">
        <v>1.2231113267617599</v>
      </c>
      <c r="CR72" s="10">
        <v>1.54311864702551</v>
      </c>
      <c r="CS72" s="7">
        <v>-3.1723574339837999</v>
      </c>
      <c r="CT72" s="10">
        <v>1.42028603853831</v>
      </c>
      <c r="CU72" s="7">
        <v>-4.1056650254506097</v>
      </c>
      <c r="CV72" s="10">
        <v>1.4609770188729601</v>
      </c>
      <c r="CW72" s="7">
        <v>9.6242537987471594E-2</v>
      </c>
      <c r="CX72" s="10">
        <v>1.4400882318400201</v>
      </c>
      <c r="CY72" s="7">
        <v>5.1077884746123701</v>
      </c>
      <c r="CZ72" s="10">
        <v>1.44984184409451</v>
      </c>
      <c r="DA72" s="7">
        <v>0.96248676880863104</v>
      </c>
      <c r="DB72" s="10">
        <v>1.2880812835139299</v>
      </c>
      <c r="DC72" s="7">
        <v>9.6482376669555006</v>
      </c>
      <c r="DD72" s="10">
        <v>1.11210422383145</v>
      </c>
      <c r="DE72" s="7">
        <v>-6.9154137832535696</v>
      </c>
      <c r="DF72" s="10">
        <v>1.39739280290801</v>
      </c>
      <c r="DG72" s="65"/>
      <c r="DH72" s="65"/>
      <c r="DI72" s="65"/>
      <c r="DJ72" s="65"/>
      <c r="DK72" s="65"/>
      <c r="DL72" s="65"/>
      <c r="DM72" s="65"/>
      <c r="DN72" s="65"/>
      <c r="DO72" s="65"/>
      <c r="DP72" s="65"/>
      <c r="DQ72" s="65"/>
      <c r="DR72" s="65"/>
      <c r="DS72" s="65"/>
      <c r="DT72" s="65"/>
      <c r="DU72" s="65"/>
      <c r="DV72" s="65"/>
      <c r="DW72" s="65"/>
      <c r="DX72" s="182"/>
    </row>
    <row r="73" spans="1:128" ht="13" customHeight="1" x14ac:dyDescent="0.2">
      <c r="A73" s="111" t="s">
        <v>354</v>
      </c>
      <c r="B73" s="119">
        <v>1</v>
      </c>
      <c r="C73" s="7">
        <v>85.3925700726667</v>
      </c>
      <c r="D73" s="10">
        <v>1.1471958978569201</v>
      </c>
      <c r="E73" s="7">
        <v>85.407779811531995</v>
      </c>
      <c r="F73" s="10">
        <v>2.4077559588002599</v>
      </c>
      <c r="G73" s="7">
        <v>83.813291247349596</v>
      </c>
      <c r="H73" s="10">
        <v>1.49165940125584</v>
      </c>
      <c r="I73" s="7">
        <v>89.329045925269696</v>
      </c>
      <c r="J73" s="10">
        <v>1.6333933006896599</v>
      </c>
      <c r="K73" s="7">
        <v>3.9212661137377598</v>
      </c>
      <c r="L73" s="10">
        <v>2.9950553790993899</v>
      </c>
      <c r="M73" s="7">
        <v>63.264399312248202</v>
      </c>
      <c r="N73" s="10">
        <v>1.42385309496771</v>
      </c>
      <c r="O73" s="7">
        <v>67.097570578783902</v>
      </c>
      <c r="P73" s="10">
        <v>3.0252967268156299</v>
      </c>
      <c r="Q73" s="7">
        <v>63.3930858145469</v>
      </c>
      <c r="R73" s="10">
        <v>1.7582014751685</v>
      </c>
      <c r="S73" s="7">
        <v>60.385818326747497</v>
      </c>
      <c r="T73" s="10">
        <v>2.84512710133294</v>
      </c>
      <c r="U73" s="7">
        <v>-6.7117522520364101</v>
      </c>
      <c r="V73" s="10">
        <v>4.0561481667744799</v>
      </c>
      <c r="W73" s="7">
        <v>47.232900826678801</v>
      </c>
      <c r="X73" s="10">
        <v>1.4550531051128499</v>
      </c>
      <c r="Y73" s="7">
        <v>43.557303922790297</v>
      </c>
      <c r="Z73" s="10">
        <v>3.3163563458285799</v>
      </c>
      <c r="AA73" s="7">
        <v>50.403344876656597</v>
      </c>
      <c r="AB73" s="10">
        <v>1.91551995133451</v>
      </c>
      <c r="AC73" s="7">
        <v>42.340901801667201</v>
      </c>
      <c r="AD73" s="10">
        <v>2.9347724662414501</v>
      </c>
      <c r="AE73" s="7">
        <v>-1.21640212112312</v>
      </c>
      <c r="AF73" s="10">
        <v>4.0854475001411696</v>
      </c>
      <c r="AG73" s="7">
        <v>38.771927253439998</v>
      </c>
      <c r="AH73" s="10">
        <v>1.6110722259828101</v>
      </c>
      <c r="AI73" s="7">
        <v>36.7828480686657</v>
      </c>
      <c r="AJ73" s="10">
        <v>3.1991093826858301</v>
      </c>
      <c r="AK73" s="7">
        <v>38.481436583875102</v>
      </c>
      <c r="AL73" s="10">
        <v>2.0810614500582498</v>
      </c>
      <c r="AM73" s="7">
        <v>40.784271668261503</v>
      </c>
      <c r="AN73" s="10">
        <v>2.8852504921201301</v>
      </c>
      <c r="AO73" s="7">
        <v>4.00142359959586</v>
      </c>
      <c r="AP73" s="10">
        <v>4.7227885757322996</v>
      </c>
      <c r="AQ73" s="7">
        <v>47.696849556919297</v>
      </c>
      <c r="AR73" s="10">
        <v>1.25367991283451</v>
      </c>
      <c r="AS73" s="7">
        <v>58.967738350282502</v>
      </c>
      <c r="AT73" s="10">
        <v>3.10578784936886</v>
      </c>
      <c r="AU73" s="7">
        <v>47.762325731900603</v>
      </c>
      <c r="AV73" s="10">
        <v>1.6373833309154999</v>
      </c>
      <c r="AW73" s="7">
        <v>40.062329252365799</v>
      </c>
      <c r="AX73" s="10">
        <v>2.6365669782164902</v>
      </c>
      <c r="AY73" s="7">
        <v>-18.9054090979166</v>
      </c>
      <c r="AZ73" s="10">
        <v>3.7584067125521301</v>
      </c>
      <c r="BA73" s="7">
        <v>48.088785077339303</v>
      </c>
      <c r="BB73" s="10">
        <v>1.5500615494312799</v>
      </c>
      <c r="BC73" s="7">
        <v>51.800060841635599</v>
      </c>
      <c r="BD73" s="10">
        <v>3.20589065038804</v>
      </c>
      <c r="BE73" s="7">
        <v>46.952932334365599</v>
      </c>
      <c r="BF73" s="10">
        <v>1.67173321376113</v>
      </c>
      <c r="BG73" s="7">
        <v>48.434487252904397</v>
      </c>
      <c r="BH73" s="10">
        <v>3.0389387370932699</v>
      </c>
      <c r="BI73" s="7">
        <v>-3.36557358873117</v>
      </c>
      <c r="BJ73" s="10">
        <v>3.9911657776065401</v>
      </c>
      <c r="BK73" s="7">
        <v>49.8415196592154</v>
      </c>
      <c r="BL73" s="10">
        <v>1.49987766059626</v>
      </c>
      <c r="BM73" s="7">
        <v>53.208377088331197</v>
      </c>
      <c r="BN73" s="10">
        <v>2.9886881858994498</v>
      </c>
      <c r="BO73" s="7">
        <v>49.8024985394174</v>
      </c>
      <c r="BP73" s="10">
        <v>1.9052601876256099</v>
      </c>
      <c r="BQ73" s="7">
        <v>47.847345638762697</v>
      </c>
      <c r="BR73" s="10">
        <v>2.92793433335265</v>
      </c>
      <c r="BS73" s="7">
        <v>-5.3610314495685198</v>
      </c>
      <c r="BT73" s="10">
        <v>3.6215618360240298</v>
      </c>
      <c r="BU73" s="7">
        <v>75.046666225935098</v>
      </c>
      <c r="BV73" s="10">
        <v>1.2764030220918201</v>
      </c>
      <c r="BW73" s="7">
        <v>77.133602787811398</v>
      </c>
      <c r="BX73" s="10">
        <v>3.1232590042411901</v>
      </c>
      <c r="BY73" s="7">
        <v>73.127750410413896</v>
      </c>
      <c r="BZ73" s="10">
        <v>1.43732354839554</v>
      </c>
      <c r="CA73" s="7">
        <v>78.232207105531799</v>
      </c>
      <c r="CB73" s="10">
        <v>2.3145896147352598</v>
      </c>
      <c r="CC73" s="7">
        <v>1.0986043177204401</v>
      </c>
      <c r="CD73" s="10">
        <v>3.80800353517437</v>
      </c>
      <c r="CE73" s="7">
        <v>38.199208654084103</v>
      </c>
      <c r="CF73" s="10">
        <v>1.4281777211230999</v>
      </c>
      <c r="CG73" s="7">
        <v>38.7422038749446</v>
      </c>
      <c r="CH73" s="10">
        <v>3.79076627033092</v>
      </c>
      <c r="CI73" s="7">
        <v>36.652381043061901</v>
      </c>
      <c r="CJ73" s="10">
        <v>1.8514618162648999</v>
      </c>
      <c r="CK73" s="7">
        <v>41.483040481192802</v>
      </c>
      <c r="CL73" s="10">
        <v>2.3709667432699399</v>
      </c>
      <c r="CM73" s="7">
        <v>2.7408366062481702</v>
      </c>
      <c r="CN73" s="10">
        <v>4.4285521896567399</v>
      </c>
      <c r="CO73" s="7">
        <v>3.2592256756795899</v>
      </c>
      <c r="CP73" s="10">
        <v>1.5390013267923599</v>
      </c>
      <c r="CQ73" s="7">
        <v>2.4833989530261702</v>
      </c>
      <c r="CR73" s="10">
        <v>2.16981319756652</v>
      </c>
      <c r="CS73" s="7">
        <v>-2.33242415018805</v>
      </c>
      <c r="CT73" s="10">
        <v>2.0577598999125302</v>
      </c>
      <c r="CU73" s="7">
        <v>2.17210858312832</v>
      </c>
      <c r="CV73" s="10">
        <v>2.0747838448766198</v>
      </c>
      <c r="CW73" s="7">
        <v>1.72492744468949</v>
      </c>
      <c r="CX73" s="10">
        <v>1.87601077541218</v>
      </c>
      <c r="CY73" s="7">
        <v>4.4759420328322799</v>
      </c>
      <c r="CZ73" s="10">
        <v>2.0805714308491701</v>
      </c>
      <c r="DA73" s="7">
        <v>2.03579206389582</v>
      </c>
      <c r="DB73" s="10">
        <v>1.8400424891165399</v>
      </c>
      <c r="DC73" s="7">
        <v>14.227164231975699</v>
      </c>
      <c r="DD73" s="10">
        <v>1.7950451386828801</v>
      </c>
      <c r="DE73" s="7">
        <v>-3.15720945648081</v>
      </c>
      <c r="DF73" s="10">
        <v>1.97589182792219</v>
      </c>
      <c r="DG73" s="65"/>
      <c r="DH73" s="65"/>
      <c r="DI73" s="65"/>
      <c r="DJ73" s="65"/>
      <c r="DK73" s="65"/>
      <c r="DL73" s="65"/>
      <c r="DM73" s="65"/>
      <c r="DN73" s="65"/>
      <c r="DO73" s="65"/>
      <c r="DP73" s="65"/>
      <c r="DQ73" s="65"/>
      <c r="DR73" s="65"/>
      <c r="DS73" s="65"/>
      <c r="DT73" s="65"/>
      <c r="DU73" s="65"/>
      <c r="DV73" s="65"/>
      <c r="DW73" s="65"/>
      <c r="DX73" s="182"/>
    </row>
    <row r="74" spans="1:128" ht="13" customHeight="1" x14ac:dyDescent="0.2">
      <c r="A74" s="82" t="s">
        <v>355</v>
      </c>
      <c r="B74" s="119">
        <v>1</v>
      </c>
      <c r="C74" s="7">
        <v>90.067912632828694</v>
      </c>
      <c r="D74" s="10">
        <v>0.91397736583404798</v>
      </c>
      <c r="E74" s="7">
        <v>85.814545767405605</v>
      </c>
      <c r="F74" s="10">
        <v>3.57898984676673</v>
      </c>
      <c r="G74" s="7">
        <v>89.4218264293023</v>
      </c>
      <c r="H74" s="10">
        <v>1.1349603685177001</v>
      </c>
      <c r="I74" s="7">
        <v>93.622905620771803</v>
      </c>
      <c r="J74" s="10">
        <v>1.1298541199806</v>
      </c>
      <c r="K74" s="7">
        <v>7.8083598533662402</v>
      </c>
      <c r="L74" s="10">
        <v>3.8786635697158398</v>
      </c>
      <c r="M74" s="7">
        <v>70.891331811569103</v>
      </c>
      <c r="N74" s="10">
        <v>1.4029681060785499</v>
      </c>
      <c r="O74" s="7">
        <v>67.389036129906899</v>
      </c>
      <c r="P74" s="10">
        <v>4.3109027863851503</v>
      </c>
      <c r="Q74" s="7">
        <v>69.395206789716099</v>
      </c>
      <c r="R74" s="10">
        <v>1.6900814789805101</v>
      </c>
      <c r="S74" s="7">
        <v>76.169235555530506</v>
      </c>
      <c r="T74" s="10">
        <v>2.4412530979192701</v>
      </c>
      <c r="U74" s="7">
        <v>8.7801994256236409</v>
      </c>
      <c r="V74" s="10">
        <v>4.9944284218454396</v>
      </c>
      <c r="W74" s="7">
        <v>72.154606169089504</v>
      </c>
      <c r="X74" s="10">
        <v>1.15584030339804</v>
      </c>
      <c r="Y74" s="7">
        <v>63.633372582094097</v>
      </c>
      <c r="Z74" s="10">
        <v>3.8043950054421298</v>
      </c>
      <c r="AA74" s="7">
        <v>72.409208791864501</v>
      </c>
      <c r="AB74" s="10">
        <v>1.4289636786729301</v>
      </c>
      <c r="AC74" s="7">
        <v>74.855007221181197</v>
      </c>
      <c r="AD74" s="10">
        <v>2.3029193505372798</v>
      </c>
      <c r="AE74" s="7">
        <v>11.2216346390871</v>
      </c>
      <c r="AF74" s="10">
        <v>4.6233215169222701</v>
      </c>
      <c r="AG74" s="7">
        <v>50.183061247120101</v>
      </c>
      <c r="AH74" s="10">
        <v>1.3609483329019201</v>
      </c>
      <c r="AI74" s="7">
        <v>50.7468423649402</v>
      </c>
      <c r="AJ74" s="10">
        <v>4.8477070829049103</v>
      </c>
      <c r="AK74" s="7">
        <v>48.741279964276998</v>
      </c>
      <c r="AL74" s="10">
        <v>1.7257352208311401</v>
      </c>
      <c r="AM74" s="7">
        <v>52.897106671775298</v>
      </c>
      <c r="AN74" s="10">
        <v>2.7464744418836</v>
      </c>
      <c r="AO74" s="7">
        <v>2.1502643068350298</v>
      </c>
      <c r="AP74" s="10">
        <v>5.0444325416034399</v>
      </c>
      <c r="AQ74" s="7">
        <v>87.572702576148302</v>
      </c>
      <c r="AR74" s="10">
        <v>0.98821375160725999</v>
      </c>
      <c r="AS74" s="7">
        <v>83.889945166412403</v>
      </c>
      <c r="AT74" s="10">
        <v>3.8380927135301199</v>
      </c>
      <c r="AU74" s="7">
        <v>88.049479512217403</v>
      </c>
      <c r="AV74" s="10">
        <v>1.02336707451405</v>
      </c>
      <c r="AW74" s="7">
        <v>88.2353182333365</v>
      </c>
      <c r="AX74" s="10">
        <v>1.9540189913279999</v>
      </c>
      <c r="AY74" s="7">
        <v>4.34537306692404</v>
      </c>
      <c r="AZ74" s="10">
        <v>4.2741658186901201</v>
      </c>
      <c r="BA74" s="7">
        <v>86.285713649035003</v>
      </c>
      <c r="BB74" s="10">
        <v>1.0852927444154601</v>
      </c>
      <c r="BC74" s="7">
        <v>81.338969245641294</v>
      </c>
      <c r="BD74" s="10">
        <v>3.7830435699109102</v>
      </c>
      <c r="BE74" s="7">
        <v>86.361789600856696</v>
      </c>
      <c r="BF74" s="10">
        <v>1.33909092312567</v>
      </c>
      <c r="BG74" s="7">
        <v>88.669130149450297</v>
      </c>
      <c r="BH74" s="10">
        <v>1.31633508451463</v>
      </c>
      <c r="BI74" s="7">
        <v>7.3301609038089701</v>
      </c>
      <c r="BJ74" s="10">
        <v>4.0627349582898802</v>
      </c>
      <c r="BK74" s="7">
        <v>91.174935391779798</v>
      </c>
      <c r="BL74" s="10">
        <v>0.84828368698155598</v>
      </c>
      <c r="BM74" s="7">
        <v>88.535665049758904</v>
      </c>
      <c r="BN74" s="10">
        <v>2.8397617327007301</v>
      </c>
      <c r="BO74" s="7">
        <v>91.317165272513705</v>
      </c>
      <c r="BP74" s="10">
        <v>1.07972960812782</v>
      </c>
      <c r="BQ74" s="7">
        <v>92.139775058856102</v>
      </c>
      <c r="BR74" s="10">
        <v>1.2908308476289101</v>
      </c>
      <c r="BS74" s="7">
        <v>3.6041100090971701</v>
      </c>
      <c r="BT74" s="10">
        <v>3.2350338160205498</v>
      </c>
      <c r="BU74" s="7">
        <v>87.402622436698095</v>
      </c>
      <c r="BV74" s="10">
        <v>0.85295746286490903</v>
      </c>
      <c r="BW74" s="7">
        <v>84.853285101949893</v>
      </c>
      <c r="BX74" s="10">
        <v>3.2088156761118798</v>
      </c>
      <c r="BY74" s="7">
        <v>86.743247829565405</v>
      </c>
      <c r="BZ74" s="10">
        <v>1.0335974741148399</v>
      </c>
      <c r="CA74" s="7">
        <v>90.483624274529902</v>
      </c>
      <c r="CB74" s="10">
        <v>1.48145791485079</v>
      </c>
      <c r="CC74" s="7">
        <v>5.6303391725800802</v>
      </c>
      <c r="CD74" s="10">
        <v>3.5394268340293502</v>
      </c>
      <c r="CE74" s="7">
        <v>79.528126916710093</v>
      </c>
      <c r="CF74" s="10">
        <v>1.3044495017518201</v>
      </c>
      <c r="CG74" s="7">
        <v>75.721236358946001</v>
      </c>
      <c r="CH74" s="10">
        <v>4.1357860734068703</v>
      </c>
      <c r="CI74" s="7">
        <v>79.193871755194607</v>
      </c>
      <c r="CJ74" s="10">
        <v>1.7167181640120901</v>
      </c>
      <c r="CK74" s="7">
        <v>82.115713058779207</v>
      </c>
      <c r="CL74" s="10">
        <v>2.3227841132177098</v>
      </c>
      <c r="CM74" s="7">
        <v>6.3944766998331604</v>
      </c>
      <c r="CN74" s="10">
        <v>4.6711039336470703</v>
      </c>
      <c r="CO74" s="7">
        <v>2.2629666943678202</v>
      </c>
      <c r="CP74" s="10">
        <v>1.39400054230299</v>
      </c>
      <c r="CQ74" s="7">
        <v>4.7389481194096401</v>
      </c>
      <c r="CR74" s="10">
        <v>1.83519765426097</v>
      </c>
      <c r="CS74" s="7">
        <v>2.6936584833642199</v>
      </c>
      <c r="CT74" s="10">
        <v>1.7641995254687</v>
      </c>
      <c r="CU74" s="7">
        <v>-0.63258527068646897</v>
      </c>
      <c r="CV74" s="10">
        <v>1.9507670856257899</v>
      </c>
      <c r="CW74" s="7">
        <v>6.0193172578745502</v>
      </c>
      <c r="CX74" s="10">
        <v>1.45538179599823</v>
      </c>
      <c r="CY74" s="7">
        <v>3.8532529608366799</v>
      </c>
      <c r="CZ74" s="10">
        <v>1.5182641484992401</v>
      </c>
      <c r="DA74" s="7">
        <v>2.8436258428177399</v>
      </c>
      <c r="DB74" s="10">
        <v>1.29784128587851</v>
      </c>
      <c r="DC74" s="7">
        <v>7.6773948214450503</v>
      </c>
      <c r="DD74" s="10">
        <v>1.3499060540452601</v>
      </c>
      <c r="DE74" s="7">
        <v>3.3803617734181901</v>
      </c>
      <c r="DF74" s="10">
        <v>1.8211662110289899</v>
      </c>
      <c r="DG74" s="65"/>
      <c r="DH74" s="65"/>
      <c r="DI74" s="65"/>
      <c r="DJ74" s="65"/>
      <c r="DK74" s="65"/>
      <c r="DL74" s="65"/>
      <c r="DM74" s="65"/>
      <c r="DN74" s="65"/>
      <c r="DO74" s="65"/>
      <c r="DP74" s="65"/>
      <c r="DQ74" s="65"/>
      <c r="DR74" s="65"/>
      <c r="DS74" s="65"/>
      <c r="DT74" s="65"/>
      <c r="DU74" s="65"/>
      <c r="DV74" s="65"/>
      <c r="DW74" s="65"/>
      <c r="DX74" s="182"/>
    </row>
    <row r="75" spans="1:128" ht="13" customHeight="1" x14ac:dyDescent="0.2">
      <c r="A75" s="82" t="s">
        <v>365</v>
      </c>
      <c r="B75" s="119">
        <v>1</v>
      </c>
      <c r="C75" s="7">
        <v>69.079393835282005</v>
      </c>
      <c r="D75" s="10">
        <v>1.5495716302234199</v>
      </c>
      <c r="E75" s="7">
        <v>66.959503419543097</v>
      </c>
      <c r="F75" s="10">
        <v>4.7891050777936304</v>
      </c>
      <c r="G75" s="7">
        <v>65.133133333396302</v>
      </c>
      <c r="H75" s="10">
        <v>2.1370276475105801</v>
      </c>
      <c r="I75" s="7">
        <v>77.854373485929202</v>
      </c>
      <c r="J75" s="10">
        <v>2.3703817559561</v>
      </c>
      <c r="K75" s="7">
        <v>10.894870066386099</v>
      </c>
      <c r="L75" s="10">
        <v>5.7481770540308297</v>
      </c>
      <c r="M75" s="7">
        <v>61.204809723830401</v>
      </c>
      <c r="N75" s="10">
        <v>1.7742745255197701</v>
      </c>
      <c r="O75" s="7">
        <v>67.211411815788296</v>
      </c>
      <c r="P75" s="10">
        <v>5.21730665420574</v>
      </c>
      <c r="Q75" s="7">
        <v>61.877916548513099</v>
      </c>
      <c r="R75" s="10">
        <v>1.99352891563139</v>
      </c>
      <c r="S75" s="7">
        <v>58.265786363761698</v>
      </c>
      <c r="T75" s="10">
        <v>3.1904634627853601</v>
      </c>
      <c r="U75" s="7">
        <v>-8.9456254520264995</v>
      </c>
      <c r="V75" s="10">
        <v>5.5180026246041001</v>
      </c>
      <c r="W75" s="7">
        <v>57.037664598193999</v>
      </c>
      <c r="X75" s="10">
        <v>1.68658070699479</v>
      </c>
      <c r="Y75" s="7">
        <v>53.928979237977501</v>
      </c>
      <c r="Z75" s="10">
        <v>4.2541861392745597</v>
      </c>
      <c r="AA75" s="7">
        <v>60.834091890479399</v>
      </c>
      <c r="AB75" s="10">
        <v>1.9846044580844699</v>
      </c>
      <c r="AC75" s="7">
        <v>50.769947724065197</v>
      </c>
      <c r="AD75" s="10">
        <v>3.3289020138191701</v>
      </c>
      <c r="AE75" s="7">
        <v>-3.1590315139123</v>
      </c>
      <c r="AF75" s="10">
        <v>5.2544402646595199</v>
      </c>
      <c r="AG75" s="7">
        <v>32.649876085131098</v>
      </c>
      <c r="AH75" s="10">
        <v>1.6331664813006499</v>
      </c>
      <c r="AI75" s="7">
        <v>38.074342994004901</v>
      </c>
      <c r="AJ75" s="10">
        <v>4.2795066484097299</v>
      </c>
      <c r="AK75" s="7">
        <v>32.110545296687398</v>
      </c>
      <c r="AL75" s="10">
        <v>2.0301632470078599</v>
      </c>
      <c r="AM75" s="7">
        <v>32.402540655004003</v>
      </c>
      <c r="AN75" s="10">
        <v>3.4897632385492798</v>
      </c>
      <c r="AO75" s="7">
        <v>-5.6718023390008696</v>
      </c>
      <c r="AP75" s="10">
        <v>5.65739957839628</v>
      </c>
      <c r="AQ75" s="7">
        <v>55.067830092340699</v>
      </c>
      <c r="AR75" s="10">
        <v>1.7671276068725601</v>
      </c>
      <c r="AS75" s="7">
        <v>69.576717914284202</v>
      </c>
      <c r="AT75" s="10">
        <v>5.0640643809282597</v>
      </c>
      <c r="AU75" s="7">
        <v>55.951968933737703</v>
      </c>
      <c r="AV75" s="10">
        <v>2.3046073271776302</v>
      </c>
      <c r="AW75" s="7">
        <v>48.819497518292799</v>
      </c>
      <c r="AX75" s="10">
        <v>3.248170608498</v>
      </c>
      <c r="AY75" s="7">
        <v>-20.7572203959914</v>
      </c>
      <c r="AZ75" s="10">
        <v>6.1216885350682499</v>
      </c>
      <c r="BA75" s="7">
        <v>65.081413721645703</v>
      </c>
      <c r="BB75" s="10">
        <v>1.66675958284746</v>
      </c>
      <c r="BC75" s="7">
        <v>64.331464229412106</v>
      </c>
      <c r="BD75" s="10">
        <v>5.5157240983226199</v>
      </c>
      <c r="BE75" s="7">
        <v>63.411586889380899</v>
      </c>
      <c r="BF75" s="10">
        <v>2.2131410879675499</v>
      </c>
      <c r="BG75" s="7">
        <v>68.518072792395699</v>
      </c>
      <c r="BH75" s="10">
        <v>3.0523927289803998</v>
      </c>
      <c r="BI75" s="7">
        <v>4.1866085629836602</v>
      </c>
      <c r="BJ75" s="10">
        <v>6.6277266501587002</v>
      </c>
      <c r="BK75" s="7">
        <v>66.446169960509494</v>
      </c>
      <c r="BL75" s="10">
        <v>1.5835163477944501</v>
      </c>
      <c r="BM75" s="7">
        <v>66.569969557886793</v>
      </c>
      <c r="BN75" s="10">
        <v>5.3018059916941898</v>
      </c>
      <c r="BO75" s="7">
        <v>64.798051928491503</v>
      </c>
      <c r="BP75" s="10">
        <v>1.9959737495363401</v>
      </c>
      <c r="BQ75" s="7">
        <v>69.533054230541893</v>
      </c>
      <c r="BR75" s="10">
        <v>2.8970114522352701</v>
      </c>
      <c r="BS75" s="7">
        <v>2.9630846726551101</v>
      </c>
      <c r="BT75" s="10">
        <v>6.1253655715961601</v>
      </c>
      <c r="BU75" s="7">
        <v>82.597341825962701</v>
      </c>
      <c r="BV75" s="10">
        <v>1.41196744609388</v>
      </c>
      <c r="BW75" s="7">
        <v>76.9177785363471</v>
      </c>
      <c r="BX75" s="10">
        <v>4.8201562311379096</v>
      </c>
      <c r="BY75" s="7">
        <v>82.485903349710398</v>
      </c>
      <c r="BZ75" s="10">
        <v>1.56979884027445</v>
      </c>
      <c r="CA75" s="7">
        <v>84.088087393881096</v>
      </c>
      <c r="CB75" s="10">
        <v>2.3272929870455501</v>
      </c>
      <c r="CC75" s="7">
        <v>7.1703088575340796</v>
      </c>
      <c r="CD75" s="10">
        <v>5.07352851422519</v>
      </c>
      <c r="CE75" s="7">
        <v>59.213195241734702</v>
      </c>
      <c r="CF75" s="10">
        <v>1.75861842313721</v>
      </c>
      <c r="CG75" s="7">
        <v>49.007562834713198</v>
      </c>
      <c r="CH75" s="10">
        <v>4.9784606004310898</v>
      </c>
      <c r="CI75" s="7">
        <v>58.6092005599562</v>
      </c>
      <c r="CJ75" s="10">
        <v>2.1511109409151001</v>
      </c>
      <c r="CK75" s="7">
        <v>63.249210990566297</v>
      </c>
      <c r="CL75" s="10">
        <v>2.4948057364747198</v>
      </c>
      <c r="CM75" s="7">
        <v>14.241648155853101</v>
      </c>
      <c r="CN75" s="10">
        <v>5.2323229544868797</v>
      </c>
      <c r="CO75" s="7">
        <v>-4.45032725770902</v>
      </c>
      <c r="CP75" s="10">
        <v>1.8945045448799001</v>
      </c>
      <c r="CQ75" s="7">
        <v>-1.2478391605205399</v>
      </c>
      <c r="CR75" s="10">
        <v>2.2140106807727</v>
      </c>
      <c r="CS75" s="7">
        <v>-4.8176887707539597</v>
      </c>
      <c r="CT75" s="10">
        <v>2.12022698778221</v>
      </c>
      <c r="CU75" s="7">
        <v>-8.8645921447568199</v>
      </c>
      <c r="CV75" s="10">
        <v>2.0856548296586599</v>
      </c>
      <c r="CW75" s="7">
        <v>1.1937799626432599</v>
      </c>
      <c r="CX75" s="10">
        <v>2.1121354620653698</v>
      </c>
      <c r="CY75" s="7">
        <v>4.7991403237887598</v>
      </c>
      <c r="CZ75" s="10">
        <v>2.0943712980104401</v>
      </c>
      <c r="DA75" s="7">
        <v>-0.16192744704453299</v>
      </c>
      <c r="DB75" s="10">
        <v>2.00544252220348</v>
      </c>
      <c r="DC75" s="7">
        <v>7.0033392945964401</v>
      </c>
      <c r="DD75" s="10">
        <v>1.7901584600488201</v>
      </c>
      <c r="DE75" s="7">
        <v>-2.1127926141539</v>
      </c>
      <c r="DF75" s="10">
        <v>2.2305089328321799</v>
      </c>
      <c r="DG75" s="65"/>
      <c r="DH75" s="65"/>
      <c r="DI75" s="65"/>
      <c r="DJ75" s="65"/>
      <c r="DK75" s="65"/>
      <c r="DL75" s="65"/>
      <c r="DM75" s="65"/>
      <c r="DN75" s="65"/>
      <c r="DO75" s="65"/>
      <c r="DP75" s="65"/>
      <c r="DQ75" s="65"/>
      <c r="DR75" s="65"/>
      <c r="DS75" s="65"/>
      <c r="DT75" s="65"/>
      <c r="DU75" s="65"/>
      <c r="DV75" s="65"/>
      <c r="DW75" s="65"/>
      <c r="DX75" s="182"/>
    </row>
    <row r="76" spans="1:128" ht="13" customHeight="1" x14ac:dyDescent="0.2">
      <c r="A76" s="82" t="s">
        <v>370</v>
      </c>
      <c r="B76" s="119">
        <v>1</v>
      </c>
      <c r="C76" s="7">
        <v>29.747114585062999</v>
      </c>
      <c r="D76" s="10">
        <v>0.97544559948260801</v>
      </c>
      <c r="E76" s="7">
        <v>24.945471314826001</v>
      </c>
      <c r="F76" s="10">
        <v>1.9204733434113199</v>
      </c>
      <c r="G76" s="7">
        <v>32.0031154312978</v>
      </c>
      <c r="H76" s="10">
        <v>1.60724779850441</v>
      </c>
      <c r="I76" s="7">
        <v>29.855450068501899</v>
      </c>
      <c r="J76" s="10">
        <v>1.71889276415471</v>
      </c>
      <c r="K76" s="7">
        <v>4.9099787536758601</v>
      </c>
      <c r="L76" s="10">
        <v>2.7381028251323798</v>
      </c>
      <c r="M76" s="7">
        <v>33.574960511498901</v>
      </c>
      <c r="N76" s="10">
        <v>1.0080942268984301</v>
      </c>
      <c r="O76" s="7">
        <v>37.891174623207</v>
      </c>
      <c r="P76" s="10">
        <v>2.35560833104413</v>
      </c>
      <c r="Q76" s="7">
        <v>37.3615786975163</v>
      </c>
      <c r="R76" s="10">
        <v>1.4428424802466999</v>
      </c>
      <c r="S76" s="7">
        <v>25.227388960335698</v>
      </c>
      <c r="T76" s="10">
        <v>1.77204207500654</v>
      </c>
      <c r="U76" s="7">
        <v>-12.6637856628713</v>
      </c>
      <c r="V76" s="10">
        <v>2.91886790589444</v>
      </c>
      <c r="W76" s="7">
        <v>36.905160511422899</v>
      </c>
      <c r="X76" s="10">
        <v>1.11637327566168</v>
      </c>
      <c r="Y76" s="7">
        <v>37.944696171501803</v>
      </c>
      <c r="Z76" s="10">
        <v>2.16619321767562</v>
      </c>
      <c r="AA76" s="7">
        <v>43.777517688505398</v>
      </c>
      <c r="AB76" s="10">
        <v>1.7058971776529701</v>
      </c>
      <c r="AC76" s="7">
        <v>26.475710938710002</v>
      </c>
      <c r="AD76" s="10">
        <v>2.0009081741288801</v>
      </c>
      <c r="AE76" s="7">
        <v>-11.4689852327918</v>
      </c>
      <c r="AF76" s="10">
        <v>2.9409895451129202</v>
      </c>
      <c r="AG76" s="7">
        <v>28.222441959524701</v>
      </c>
      <c r="AH76" s="10">
        <v>1.1213658325245699</v>
      </c>
      <c r="AI76" s="7">
        <v>31.568706238046602</v>
      </c>
      <c r="AJ76" s="10">
        <v>2.1828210300672102</v>
      </c>
      <c r="AK76" s="7">
        <v>34.644625687188103</v>
      </c>
      <c r="AL76" s="10">
        <v>1.61653780810381</v>
      </c>
      <c r="AM76" s="7">
        <v>16.580326156361199</v>
      </c>
      <c r="AN76" s="10">
        <v>1.8987596161618701</v>
      </c>
      <c r="AO76" s="7">
        <v>-14.988380081685399</v>
      </c>
      <c r="AP76" s="10">
        <v>2.8691172704744399</v>
      </c>
      <c r="AQ76" s="7">
        <v>33.425491810670202</v>
      </c>
      <c r="AR76" s="10">
        <v>1.0956882148278899</v>
      </c>
      <c r="AS76" s="7">
        <v>27.3329936323744</v>
      </c>
      <c r="AT76" s="10">
        <v>2.1817871821875698</v>
      </c>
      <c r="AU76" s="7">
        <v>35.5546009737497</v>
      </c>
      <c r="AV76" s="10">
        <v>1.5915907018859301</v>
      </c>
      <c r="AW76" s="7">
        <v>34.602590159614699</v>
      </c>
      <c r="AX76" s="10">
        <v>1.99002916512047</v>
      </c>
      <c r="AY76" s="7">
        <v>7.2695965272402603</v>
      </c>
      <c r="AZ76" s="10">
        <v>2.7116131322200201</v>
      </c>
      <c r="BA76" s="7">
        <v>22.0802524329753</v>
      </c>
      <c r="BB76" s="10">
        <v>0.93915818470851897</v>
      </c>
      <c r="BC76" s="7">
        <v>17.166275170182999</v>
      </c>
      <c r="BD76" s="10">
        <v>1.7654365126132201</v>
      </c>
      <c r="BE76" s="7">
        <v>23.245087796470202</v>
      </c>
      <c r="BF76" s="10">
        <v>1.5216441538322401</v>
      </c>
      <c r="BG76" s="7">
        <v>23.824074874716501</v>
      </c>
      <c r="BH76" s="10">
        <v>1.9246613089245801</v>
      </c>
      <c r="BI76" s="7">
        <v>6.65779970453349</v>
      </c>
      <c r="BJ76" s="10">
        <v>2.4333443123723502</v>
      </c>
      <c r="BK76" s="7">
        <v>35.367983156504899</v>
      </c>
      <c r="BL76" s="10">
        <v>1.00349538058413</v>
      </c>
      <c r="BM76" s="7">
        <v>30.308625867078199</v>
      </c>
      <c r="BN76" s="10">
        <v>2.0580033709668202</v>
      </c>
      <c r="BO76" s="7">
        <v>36.789104461895498</v>
      </c>
      <c r="BP76" s="10">
        <v>1.4010356901407299</v>
      </c>
      <c r="BQ76" s="7">
        <v>36.875732778883602</v>
      </c>
      <c r="BR76" s="10">
        <v>1.6934433260080799</v>
      </c>
      <c r="BS76" s="7">
        <v>6.5671069118053502</v>
      </c>
      <c r="BT76" s="10">
        <v>2.6316354064279999</v>
      </c>
      <c r="BU76" s="7">
        <v>42.146179187166901</v>
      </c>
      <c r="BV76" s="10">
        <v>1.22695461450544</v>
      </c>
      <c r="BW76" s="7">
        <v>49.266889880182397</v>
      </c>
      <c r="BX76" s="10">
        <v>2.4865318385125899</v>
      </c>
      <c r="BY76" s="7">
        <v>43.088365184848698</v>
      </c>
      <c r="BZ76" s="10">
        <v>1.54389553668749</v>
      </c>
      <c r="CA76" s="7">
        <v>35.940396745324101</v>
      </c>
      <c r="CB76" s="10">
        <v>2.3604137451586902</v>
      </c>
      <c r="CC76" s="7">
        <v>-13.3264931348583</v>
      </c>
      <c r="CD76" s="10">
        <v>3.5729350642313098</v>
      </c>
      <c r="CE76" s="7">
        <v>24.149568847714502</v>
      </c>
      <c r="CF76" s="10">
        <v>1.1365646069953399</v>
      </c>
      <c r="CG76" s="7">
        <v>18.502380515652401</v>
      </c>
      <c r="CH76" s="10">
        <v>1.66307391068786</v>
      </c>
      <c r="CI76" s="7">
        <v>26.084010971733601</v>
      </c>
      <c r="CJ76" s="10">
        <v>1.7676403598785899</v>
      </c>
      <c r="CK76" s="7">
        <v>25.2441981659431</v>
      </c>
      <c r="CL76" s="10">
        <v>2.0271238392654101</v>
      </c>
      <c r="CM76" s="7">
        <v>6.7418176502906801</v>
      </c>
      <c r="CN76" s="10">
        <v>2.6832137306513801</v>
      </c>
      <c r="CO76" s="7">
        <v>-6.1551314636402799</v>
      </c>
      <c r="CP76" s="10">
        <v>1.47684040728007</v>
      </c>
      <c r="CQ76" s="7">
        <v>3.25102766460448</v>
      </c>
      <c r="CR76" s="10">
        <v>1.4068198695645</v>
      </c>
      <c r="CS76" s="7">
        <v>-1.0485385531751901</v>
      </c>
      <c r="CT76" s="10">
        <v>1.50572423517662</v>
      </c>
      <c r="CU76" s="7">
        <v>-1.33788331320783</v>
      </c>
      <c r="CV76" s="10">
        <v>1.4701793254059801</v>
      </c>
      <c r="CW76" s="7">
        <v>-6.2716398259692303</v>
      </c>
      <c r="CX76" s="10">
        <v>1.52834182917221</v>
      </c>
      <c r="CY76" s="7">
        <v>-2.0045224828547101</v>
      </c>
      <c r="CZ76" s="10">
        <v>1.28287855217011</v>
      </c>
      <c r="DA76" s="7">
        <v>-4.2757706875328996</v>
      </c>
      <c r="DB76" s="10">
        <v>1.55653343034083</v>
      </c>
      <c r="DC76" s="7">
        <v>-2.9792625988829702</v>
      </c>
      <c r="DD76" s="10">
        <v>1.57287485983577</v>
      </c>
      <c r="DE76" s="7">
        <v>-3.2998210943452499</v>
      </c>
      <c r="DF76" s="10">
        <v>1.4822467702112201</v>
      </c>
      <c r="DG76" s="65"/>
      <c r="DH76" s="65"/>
      <c r="DI76" s="65"/>
      <c r="DJ76" s="65"/>
      <c r="DK76" s="65"/>
      <c r="DL76" s="65"/>
      <c r="DM76" s="65"/>
      <c r="DN76" s="65"/>
      <c r="DO76" s="65"/>
      <c r="DP76" s="65"/>
      <c r="DQ76" s="65"/>
      <c r="DR76" s="65"/>
      <c r="DS76" s="65"/>
      <c r="DT76" s="65"/>
      <c r="DU76" s="65"/>
      <c r="DV76" s="65"/>
      <c r="DW76" s="65"/>
      <c r="DX76" s="182"/>
    </row>
    <row r="77" spans="1:128" ht="13" customHeight="1" x14ac:dyDescent="0.2">
      <c r="A77" s="82" t="s">
        <v>372</v>
      </c>
      <c r="B77" s="119">
        <v>1</v>
      </c>
      <c r="C77" s="7">
        <v>49.76462100885</v>
      </c>
      <c r="D77" s="10">
        <v>1.22359337465789</v>
      </c>
      <c r="E77" s="7">
        <v>47.414170552749603</v>
      </c>
      <c r="F77" s="10">
        <v>2.78741911899407</v>
      </c>
      <c r="G77" s="7">
        <v>46.457968848213198</v>
      </c>
      <c r="H77" s="10">
        <v>1.5475574311618401</v>
      </c>
      <c r="I77" s="7">
        <v>59.197661396488101</v>
      </c>
      <c r="J77" s="10">
        <v>2.3589768034602101</v>
      </c>
      <c r="K77" s="7">
        <v>11.7834908437385</v>
      </c>
      <c r="L77" s="10">
        <v>3.6008274039145398</v>
      </c>
      <c r="M77" s="7">
        <v>45.936422470432497</v>
      </c>
      <c r="N77" s="10">
        <v>1.22115352045401</v>
      </c>
      <c r="O77" s="7">
        <v>49.656802457904703</v>
      </c>
      <c r="P77" s="10">
        <v>3.6977556070514699</v>
      </c>
      <c r="Q77" s="7">
        <v>45.273641517123998</v>
      </c>
      <c r="R77" s="10">
        <v>1.6694825598877501</v>
      </c>
      <c r="S77" s="7">
        <v>45.7483096831998</v>
      </c>
      <c r="T77" s="10">
        <v>2.3333982653355299</v>
      </c>
      <c r="U77" s="7">
        <v>-3.9084927747048299</v>
      </c>
      <c r="V77" s="10">
        <v>4.5687593152084096</v>
      </c>
      <c r="W77" s="7">
        <v>45.318511380353598</v>
      </c>
      <c r="X77" s="10">
        <v>1.13529381566181</v>
      </c>
      <c r="Y77" s="7">
        <v>46.534852863085803</v>
      </c>
      <c r="Z77" s="10">
        <v>3.8061521695733198</v>
      </c>
      <c r="AA77" s="7">
        <v>46.001767953166301</v>
      </c>
      <c r="AB77" s="10">
        <v>1.5347215856237699</v>
      </c>
      <c r="AC77" s="7">
        <v>43.0350773476762</v>
      </c>
      <c r="AD77" s="10">
        <v>2.3594913005207498</v>
      </c>
      <c r="AE77" s="7">
        <v>-3.4997755154095498</v>
      </c>
      <c r="AF77" s="10">
        <v>4.5593890160059303</v>
      </c>
      <c r="AG77" s="7">
        <v>40.795354890178501</v>
      </c>
      <c r="AH77" s="10">
        <v>1.2528348385163099</v>
      </c>
      <c r="AI77" s="7">
        <v>46.4620462015002</v>
      </c>
      <c r="AJ77" s="10">
        <v>3.3402731102518</v>
      </c>
      <c r="AK77" s="7">
        <v>41.597391771929402</v>
      </c>
      <c r="AL77" s="10">
        <v>1.7881935320313</v>
      </c>
      <c r="AM77" s="7">
        <v>35.911010684752</v>
      </c>
      <c r="AN77" s="10">
        <v>2.2629100659989101</v>
      </c>
      <c r="AO77" s="7">
        <v>-10.5510355167482</v>
      </c>
      <c r="AP77" s="10">
        <v>3.8924390069867298</v>
      </c>
      <c r="AQ77" s="7">
        <v>56.8445095543902</v>
      </c>
      <c r="AR77" s="10">
        <v>1.27500795379351</v>
      </c>
      <c r="AS77" s="7">
        <v>53.129587473189403</v>
      </c>
      <c r="AT77" s="10">
        <v>3.0777935694515901</v>
      </c>
      <c r="AU77" s="7">
        <v>55.273982075116798</v>
      </c>
      <c r="AV77" s="10">
        <v>1.78904758169774</v>
      </c>
      <c r="AW77" s="7">
        <v>62.648853971014397</v>
      </c>
      <c r="AX77" s="10">
        <v>2.1373565248527102</v>
      </c>
      <c r="AY77" s="7">
        <v>9.5192664978249297</v>
      </c>
      <c r="AZ77" s="10">
        <v>3.9845137705345599</v>
      </c>
      <c r="BA77" s="7">
        <v>27.278729343796801</v>
      </c>
      <c r="BB77" s="10">
        <v>1.2154178278177901</v>
      </c>
      <c r="BC77" s="7">
        <v>17.3058231576499</v>
      </c>
      <c r="BD77" s="10">
        <v>3.1706980785638001</v>
      </c>
      <c r="BE77" s="7">
        <v>26.614013568962601</v>
      </c>
      <c r="BF77" s="10">
        <v>1.51203351732372</v>
      </c>
      <c r="BG77" s="7">
        <v>34.2809923256318</v>
      </c>
      <c r="BH77" s="10">
        <v>2.0501528878878701</v>
      </c>
      <c r="BI77" s="7">
        <v>16.9751691679819</v>
      </c>
      <c r="BJ77" s="10">
        <v>3.5549647659127599</v>
      </c>
      <c r="BK77" s="7">
        <v>52.153267655803802</v>
      </c>
      <c r="BL77" s="10">
        <v>1.32599896841833</v>
      </c>
      <c r="BM77" s="7">
        <v>46.2320513643201</v>
      </c>
      <c r="BN77" s="10">
        <v>3.5482586778917402</v>
      </c>
      <c r="BO77" s="7">
        <v>50.2874635340021</v>
      </c>
      <c r="BP77" s="10">
        <v>1.6900430380101299</v>
      </c>
      <c r="BQ77" s="7">
        <v>59.975037379975397</v>
      </c>
      <c r="BR77" s="10">
        <v>2.2056168735108699</v>
      </c>
      <c r="BS77" s="7">
        <v>13.742986015655299</v>
      </c>
      <c r="BT77" s="10">
        <v>4.2058511790684099</v>
      </c>
      <c r="BU77" s="7">
        <v>45.555696111698602</v>
      </c>
      <c r="BV77" s="10">
        <v>1.2174481368499701</v>
      </c>
      <c r="BW77" s="7">
        <v>41.148329451698103</v>
      </c>
      <c r="BX77" s="10">
        <v>3.42467995166932</v>
      </c>
      <c r="BY77" s="7">
        <v>42.335197898983402</v>
      </c>
      <c r="BZ77" s="10">
        <v>1.6582627682658699</v>
      </c>
      <c r="CA77" s="7">
        <v>55.877096951797299</v>
      </c>
      <c r="CB77" s="10">
        <v>2.3426714573835299</v>
      </c>
      <c r="CC77" s="7">
        <v>14.7287675000993</v>
      </c>
      <c r="CD77" s="10">
        <v>4.3574842354903298</v>
      </c>
      <c r="CE77" s="7">
        <v>36.106752544625003</v>
      </c>
      <c r="CF77" s="10">
        <v>1.16795069113133</v>
      </c>
      <c r="CG77" s="7">
        <v>35.616412782482001</v>
      </c>
      <c r="CH77" s="10">
        <v>4.0221201565635898</v>
      </c>
      <c r="CI77" s="7">
        <v>35.1311373357522</v>
      </c>
      <c r="CJ77" s="10">
        <v>1.4301794977702</v>
      </c>
      <c r="CK77" s="7">
        <v>39.061040577593502</v>
      </c>
      <c r="CL77" s="10">
        <v>2.2902960401865302</v>
      </c>
      <c r="CM77" s="7">
        <v>3.4446277951114999</v>
      </c>
      <c r="CN77" s="10">
        <v>4.3944512028771303</v>
      </c>
      <c r="CO77" s="7">
        <v>-5.4259699199921601</v>
      </c>
      <c r="CP77" s="10">
        <v>1.64940677668335</v>
      </c>
      <c r="CQ77" s="7">
        <v>0.72267780890518896</v>
      </c>
      <c r="CR77" s="10">
        <v>1.77795334277874</v>
      </c>
      <c r="CS77" s="7">
        <v>4.1433808105875096</v>
      </c>
      <c r="CT77" s="10">
        <v>1.6041824947215899</v>
      </c>
      <c r="CU77" s="7">
        <v>3.4569139306337</v>
      </c>
      <c r="CV77" s="10">
        <v>1.61297913665517</v>
      </c>
      <c r="CW77" s="7">
        <v>0.51838305783086702</v>
      </c>
      <c r="CX77" s="10">
        <v>1.70948258018585</v>
      </c>
      <c r="CY77" s="7">
        <v>-0.40003833299789798</v>
      </c>
      <c r="CZ77" s="10">
        <v>1.6564912540563299</v>
      </c>
      <c r="DA77" s="7">
        <v>-2.92775280954059</v>
      </c>
      <c r="DB77" s="10">
        <v>1.7682023695636799</v>
      </c>
      <c r="DC77" s="7">
        <v>-5.2311130278968001</v>
      </c>
      <c r="DD77" s="10">
        <v>1.62690580486092</v>
      </c>
      <c r="DE77" s="7">
        <v>-1.6945708664872099</v>
      </c>
      <c r="DF77" s="10">
        <v>1.7120230545763899</v>
      </c>
      <c r="DG77" s="65"/>
      <c r="DH77" s="65"/>
      <c r="DI77" s="65"/>
      <c r="DJ77" s="65"/>
      <c r="DK77" s="65"/>
      <c r="DL77" s="65"/>
      <c r="DM77" s="65"/>
      <c r="DN77" s="65"/>
      <c r="DO77" s="65"/>
      <c r="DP77" s="65"/>
      <c r="DQ77" s="65"/>
      <c r="DR77" s="65"/>
      <c r="DS77" s="65"/>
      <c r="DT77" s="65"/>
      <c r="DU77" s="65"/>
      <c r="DV77" s="65"/>
      <c r="DW77" s="65"/>
      <c r="DX77" s="182"/>
    </row>
    <row r="78" spans="1:128" ht="13" customHeight="1" x14ac:dyDescent="0.2">
      <c r="A78" s="82" t="s">
        <v>428</v>
      </c>
      <c r="B78" s="119">
        <v>1</v>
      </c>
      <c r="C78" s="7">
        <v>73.838358306371006</v>
      </c>
      <c r="D78" s="10">
        <v>1.28862663537883</v>
      </c>
      <c r="E78" s="7">
        <v>75.256440362591505</v>
      </c>
      <c r="F78" s="10">
        <v>2.7778338543130099</v>
      </c>
      <c r="G78" s="7">
        <v>72.879519062703096</v>
      </c>
      <c r="H78" s="10">
        <v>1.4885425746182099</v>
      </c>
      <c r="I78" s="7">
        <v>75.210825822953495</v>
      </c>
      <c r="J78" s="10">
        <v>3.0390528005544399</v>
      </c>
      <c r="K78" s="7">
        <v>-4.5614539637980997E-2</v>
      </c>
      <c r="L78" s="10">
        <v>4.39695201744681</v>
      </c>
      <c r="M78" s="7">
        <v>59.187304875243697</v>
      </c>
      <c r="N78" s="10">
        <v>1.2740329299964599</v>
      </c>
      <c r="O78" s="7">
        <v>63.250626862088197</v>
      </c>
      <c r="P78" s="10">
        <v>3.0330036935928799</v>
      </c>
      <c r="Q78" s="7">
        <v>57.8952974381384</v>
      </c>
      <c r="R78" s="10">
        <v>1.6699474309333999</v>
      </c>
      <c r="S78" s="7">
        <v>58.754651143330101</v>
      </c>
      <c r="T78" s="10">
        <v>2.6654400340115401</v>
      </c>
      <c r="U78" s="7">
        <v>-4.4959757187581202</v>
      </c>
      <c r="V78" s="10">
        <v>3.9618700514528702</v>
      </c>
      <c r="W78" s="7">
        <v>50.209193850399203</v>
      </c>
      <c r="X78" s="10">
        <v>1.2775821890179699</v>
      </c>
      <c r="Y78" s="7">
        <v>52.272507413166899</v>
      </c>
      <c r="Z78" s="10">
        <v>3.4207988190183101</v>
      </c>
      <c r="AA78" s="7">
        <v>51.695432353836203</v>
      </c>
      <c r="AB78" s="10">
        <v>1.4804725388480799</v>
      </c>
      <c r="AC78" s="7">
        <v>43.774828266573401</v>
      </c>
      <c r="AD78" s="10">
        <v>2.82896194914332</v>
      </c>
      <c r="AE78" s="7">
        <v>-8.4976791465934607</v>
      </c>
      <c r="AF78" s="10">
        <v>4.1676643426654998</v>
      </c>
      <c r="AG78" s="7">
        <v>36.932051791732697</v>
      </c>
      <c r="AH78" s="10">
        <v>1.32286021496579</v>
      </c>
      <c r="AI78" s="7">
        <v>42.504295042480898</v>
      </c>
      <c r="AJ78" s="10">
        <v>3.0512167270424002</v>
      </c>
      <c r="AK78" s="7">
        <v>37.224786776305599</v>
      </c>
      <c r="AL78" s="10">
        <v>1.6779202616339901</v>
      </c>
      <c r="AM78" s="7">
        <v>30.2441477826594</v>
      </c>
      <c r="AN78" s="10">
        <v>2.5044059676205301</v>
      </c>
      <c r="AO78" s="7">
        <v>-12.260147259821601</v>
      </c>
      <c r="AP78" s="10">
        <v>4.0502927344004798</v>
      </c>
      <c r="AQ78" s="7">
        <v>63.846777806492</v>
      </c>
      <c r="AR78" s="10">
        <v>1.25167343594436</v>
      </c>
      <c r="AS78" s="7">
        <v>71.280192884282499</v>
      </c>
      <c r="AT78" s="10">
        <v>2.6298474125654301</v>
      </c>
      <c r="AU78" s="7">
        <v>62.095188207679001</v>
      </c>
      <c r="AV78" s="10">
        <v>1.6777112116665001</v>
      </c>
      <c r="AW78" s="7">
        <v>62.259329150800802</v>
      </c>
      <c r="AX78" s="10">
        <v>2.7276687463754601</v>
      </c>
      <c r="AY78" s="7">
        <v>-9.0208637334817503</v>
      </c>
      <c r="AZ78" s="10">
        <v>4.1865186499971596</v>
      </c>
      <c r="BA78" s="7">
        <v>47.007903883819999</v>
      </c>
      <c r="BB78" s="10">
        <v>1.29400796682492</v>
      </c>
      <c r="BC78" s="7">
        <v>47.097322282405898</v>
      </c>
      <c r="BD78" s="10">
        <v>3.0958249278166101</v>
      </c>
      <c r="BE78" s="7">
        <v>46.771842096396902</v>
      </c>
      <c r="BF78" s="10">
        <v>1.6224194958331399</v>
      </c>
      <c r="BG78" s="7">
        <v>47.880558197812498</v>
      </c>
      <c r="BH78" s="10">
        <v>2.6564340287946901</v>
      </c>
      <c r="BI78" s="7">
        <v>0.78323591540656401</v>
      </c>
      <c r="BJ78" s="10">
        <v>4.18155105819082</v>
      </c>
      <c r="BK78" s="7">
        <v>61.417164913757603</v>
      </c>
      <c r="BL78" s="10">
        <v>1.3316571544598901</v>
      </c>
      <c r="BM78" s="7">
        <v>63.119018634014502</v>
      </c>
      <c r="BN78" s="10">
        <v>2.95995672202916</v>
      </c>
      <c r="BO78" s="7">
        <v>60.394534476462198</v>
      </c>
      <c r="BP78" s="10">
        <v>1.5378602810022</v>
      </c>
      <c r="BQ78" s="7">
        <v>62.805219087966002</v>
      </c>
      <c r="BR78" s="10">
        <v>2.6330461488647101</v>
      </c>
      <c r="BS78" s="7">
        <v>-0.31379954604850002</v>
      </c>
      <c r="BT78" s="10">
        <v>4.0786137799314703</v>
      </c>
      <c r="BU78" s="7">
        <v>35.562599671974098</v>
      </c>
      <c r="BV78" s="10">
        <v>1.0888636527978801</v>
      </c>
      <c r="BW78" s="7">
        <v>37.627877568945401</v>
      </c>
      <c r="BX78" s="10">
        <v>3.5842173096306902</v>
      </c>
      <c r="BY78" s="7">
        <v>35.692099650834301</v>
      </c>
      <c r="BZ78" s="10">
        <v>1.4676522159653</v>
      </c>
      <c r="CA78" s="7">
        <v>33.524723768528602</v>
      </c>
      <c r="CB78" s="10">
        <v>2.7587070632074999</v>
      </c>
      <c r="CC78" s="7">
        <v>-4.1031538004167798</v>
      </c>
      <c r="CD78" s="10">
        <v>4.7782829527315496</v>
      </c>
      <c r="CE78" s="7">
        <v>40.655811653761397</v>
      </c>
      <c r="CF78" s="10">
        <v>1.3783482941365099</v>
      </c>
      <c r="CG78" s="7">
        <v>34.154490897391597</v>
      </c>
      <c r="CH78" s="10">
        <v>2.7748931841322899</v>
      </c>
      <c r="CI78" s="7">
        <v>41.272721093020898</v>
      </c>
      <c r="CJ78" s="10">
        <v>1.5273841592545201</v>
      </c>
      <c r="CK78" s="7">
        <v>45.218077096815101</v>
      </c>
      <c r="CL78" s="10">
        <v>3.0251020349773001</v>
      </c>
      <c r="CM78" s="7">
        <v>11.063586199423501</v>
      </c>
      <c r="CN78" s="10">
        <v>3.92739018436622</v>
      </c>
      <c r="CO78" s="7">
        <v>-0.65683437435620795</v>
      </c>
      <c r="CP78" s="10">
        <v>1.5972794650881399</v>
      </c>
      <c r="CQ78" s="7">
        <v>8.8256501159042209</v>
      </c>
      <c r="CR78" s="10">
        <v>1.84484377933929</v>
      </c>
      <c r="CS78" s="7">
        <v>-3.4097241464003503E-2</v>
      </c>
      <c r="CT78" s="10">
        <v>1.90615919361692</v>
      </c>
      <c r="CU78" s="7">
        <v>1.44019821527656</v>
      </c>
      <c r="CV78" s="10">
        <v>1.80795037615531</v>
      </c>
      <c r="CW78" s="7">
        <v>1.0855181638311999</v>
      </c>
      <c r="CX78" s="10">
        <v>1.8847001610526</v>
      </c>
      <c r="CY78" s="7">
        <v>1.46259649254429</v>
      </c>
      <c r="CZ78" s="10">
        <v>1.90263111244878</v>
      </c>
      <c r="DA78" s="7">
        <v>0.74151013651501796</v>
      </c>
      <c r="DB78" s="10">
        <v>1.79204655321786</v>
      </c>
      <c r="DC78" s="7">
        <v>-10.525872491809499</v>
      </c>
      <c r="DD78" s="10">
        <v>1.58511026293358</v>
      </c>
      <c r="DE78" s="7">
        <v>-2.7338736657817599</v>
      </c>
      <c r="DF78" s="10">
        <v>1.97890696406596</v>
      </c>
      <c r="DG78" s="65"/>
      <c r="DH78" s="65"/>
      <c r="DI78" s="65"/>
      <c r="DJ78" s="65"/>
      <c r="DK78" s="65"/>
      <c r="DL78" s="65"/>
      <c r="DM78" s="65"/>
      <c r="DN78" s="65"/>
      <c r="DO78" s="65"/>
      <c r="DP78" s="65"/>
      <c r="DQ78" s="65"/>
      <c r="DR78" s="65"/>
      <c r="DS78" s="65"/>
      <c r="DT78" s="65"/>
      <c r="DU78" s="65"/>
      <c r="DV78" s="65"/>
      <c r="DW78" s="65"/>
      <c r="DX78" s="182"/>
    </row>
    <row r="79" spans="1:128" ht="13" customHeight="1" x14ac:dyDescent="0.2">
      <c r="A79" s="82" t="s">
        <v>378</v>
      </c>
      <c r="B79" s="119">
        <v>1</v>
      </c>
      <c r="C79" s="7">
        <v>84.901136605527995</v>
      </c>
      <c r="D79" s="10">
        <v>0.871197730189194</v>
      </c>
      <c r="E79" s="7">
        <v>81.584136426601304</v>
      </c>
      <c r="F79" s="10">
        <v>3.0121067837276501</v>
      </c>
      <c r="G79" s="7">
        <v>85.188721231252998</v>
      </c>
      <c r="H79" s="10">
        <v>1.0478922314539401</v>
      </c>
      <c r="I79" s="7">
        <v>85.564143494975298</v>
      </c>
      <c r="J79" s="10">
        <v>1.8681768121525</v>
      </c>
      <c r="K79" s="7">
        <v>3.9800070683739901</v>
      </c>
      <c r="L79" s="10">
        <v>3.53660946793278</v>
      </c>
      <c r="M79" s="7">
        <v>81.669060025895206</v>
      </c>
      <c r="N79" s="10">
        <v>0.88733423620581198</v>
      </c>
      <c r="O79" s="7">
        <v>72.676060112385997</v>
      </c>
      <c r="P79" s="10">
        <v>4.4177058022485003</v>
      </c>
      <c r="Q79" s="7">
        <v>81.749018439877702</v>
      </c>
      <c r="R79" s="10">
        <v>1.01850400013651</v>
      </c>
      <c r="S79" s="7">
        <v>84.394320027987902</v>
      </c>
      <c r="T79" s="10">
        <v>1.89126392374917</v>
      </c>
      <c r="U79" s="7">
        <v>11.7182599156018</v>
      </c>
      <c r="V79" s="10">
        <v>4.4479420905893701</v>
      </c>
      <c r="W79" s="7">
        <v>71.552883836602504</v>
      </c>
      <c r="X79" s="10">
        <v>1.13172361394358</v>
      </c>
      <c r="Y79" s="7">
        <v>67.1061009175599</v>
      </c>
      <c r="Z79" s="10">
        <v>5.3361682395642802</v>
      </c>
      <c r="AA79" s="7">
        <v>72.160361810590501</v>
      </c>
      <c r="AB79" s="10">
        <v>1.27628510658731</v>
      </c>
      <c r="AC79" s="7">
        <v>72.385721884443996</v>
      </c>
      <c r="AD79" s="10">
        <v>2.5357107634442499</v>
      </c>
      <c r="AE79" s="7">
        <v>5.2796209668841803</v>
      </c>
      <c r="AF79" s="10">
        <v>5.9139758616982601</v>
      </c>
      <c r="AG79" s="7">
        <v>62.542090912277502</v>
      </c>
      <c r="AH79" s="10">
        <v>1.0744627169132499</v>
      </c>
      <c r="AI79" s="7">
        <v>62.670394634671403</v>
      </c>
      <c r="AJ79" s="10">
        <v>5.3375084380928701</v>
      </c>
      <c r="AK79" s="7">
        <v>62.822429695901199</v>
      </c>
      <c r="AL79" s="10">
        <v>1.1957856937620801</v>
      </c>
      <c r="AM79" s="7">
        <v>62.939028535557902</v>
      </c>
      <c r="AN79" s="10">
        <v>2.6949166810865299</v>
      </c>
      <c r="AO79" s="7">
        <v>0.26863390088655598</v>
      </c>
      <c r="AP79" s="10">
        <v>5.8041565783746698</v>
      </c>
      <c r="AQ79" s="7">
        <v>81.675776567044593</v>
      </c>
      <c r="AR79" s="10">
        <v>0.86377545795506505</v>
      </c>
      <c r="AS79" s="7">
        <v>79.911554537801905</v>
      </c>
      <c r="AT79" s="10">
        <v>3.21474238911861</v>
      </c>
      <c r="AU79" s="7">
        <v>82.509829755417897</v>
      </c>
      <c r="AV79" s="10">
        <v>1.0292375712575801</v>
      </c>
      <c r="AW79" s="7">
        <v>79.255904068683606</v>
      </c>
      <c r="AX79" s="10">
        <v>2.81710683186847</v>
      </c>
      <c r="AY79" s="7">
        <v>-0.65565046911834202</v>
      </c>
      <c r="AZ79" s="10">
        <v>3.9144517417517699</v>
      </c>
      <c r="BA79" s="7">
        <v>62.692422220293899</v>
      </c>
      <c r="BB79" s="10">
        <v>1.3868712335076501</v>
      </c>
      <c r="BC79" s="7">
        <v>58.383486995565498</v>
      </c>
      <c r="BD79" s="10">
        <v>4.73899675120078</v>
      </c>
      <c r="BE79" s="7">
        <v>63.6765955932065</v>
      </c>
      <c r="BF79" s="10">
        <v>1.5790746303432499</v>
      </c>
      <c r="BG79" s="7">
        <v>62.325138904216999</v>
      </c>
      <c r="BH79" s="10">
        <v>2.9188187479566898</v>
      </c>
      <c r="BI79" s="7">
        <v>3.9416519086515298</v>
      </c>
      <c r="BJ79" s="10">
        <v>5.6030443026810302</v>
      </c>
      <c r="BK79" s="7">
        <v>79.990405340203793</v>
      </c>
      <c r="BL79" s="10">
        <v>0.95132772647687502</v>
      </c>
      <c r="BM79" s="7">
        <v>76.134513582460599</v>
      </c>
      <c r="BN79" s="10">
        <v>4.1601219150988902</v>
      </c>
      <c r="BO79" s="7">
        <v>80.533012569862905</v>
      </c>
      <c r="BP79" s="10">
        <v>1.1303379306085599</v>
      </c>
      <c r="BQ79" s="7">
        <v>80.205667669669793</v>
      </c>
      <c r="BR79" s="10">
        <v>2.33902142803572</v>
      </c>
      <c r="BS79" s="7">
        <v>4.0711540872091696</v>
      </c>
      <c r="BT79" s="10">
        <v>4.6724113937134799</v>
      </c>
      <c r="BU79" s="7">
        <v>68.249443901565996</v>
      </c>
      <c r="BV79" s="10">
        <v>1.2232943272391399</v>
      </c>
      <c r="BW79" s="7">
        <v>63.408970245291997</v>
      </c>
      <c r="BX79" s="10">
        <v>4.9576351395050304</v>
      </c>
      <c r="BY79" s="7">
        <v>68.524954741039394</v>
      </c>
      <c r="BZ79" s="10">
        <v>1.3686198640438401</v>
      </c>
      <c r="CA79" s="7">
        <v>68.831452197992306</v>
      </c>
      <c r="CB79" s="10">
        <v>2.36761421254772</v>
      </c>
      <c r="CC79" s="7">
        <v>5.4224819527002204</v>
      </c>
      <c r="CD79" s="10">
        <v>5.6179886270313801</v>
      </c>
      <c r="CE79" s="7">
        <v>60.169765418087401</v>
      </c>
      <c r="CF79" s="10">
        <v>1.3035406970649701</v>
      </c>
      <c r="CG79" s="7">
        <v>63.274546587775497</v>
      </c>
      <c r="CH79" s="10">
        <v>5.7983979811531396</v>
      </c>
      <c r="CI79" s="7">
        <v>59.8047020159513</v>
      </c>
      <c r="CJ79" s="10">
        <v>1.4604610432390299</v>
      </c>
      <c r="CK79" s="7">
        <v>61.723584408680402</v>
      </c>
      <c r="CL79" s="10">
        <v>2.7378292334447498</v>
      </c>
      <c r="CM79" s="7">
        <v>-1.55096217909511</v>
      </c>
      <c r="CN79" s="10">
        <v>6.5881798146322099</v>
      </c>
      <c r="CO79" s="7">
        <v>1.82301601823717</v>
      </c>
      <c r="CP79" s="10">
        <v>1.2618287226315701</v>
      </c>
      <c r="CQ79" s="7">
        <v>5.2854891607390897</v>
      </c>
      <c r="CR79" s="10">
        <v>1.31746221188097</v>
      </c>
      <c r="CS79" s="7">
        <v>3.6135155956671698</v>
      </c>
      <c r="CT79" s="10">
        <v>1.56887931126686</v>
      </c>
      <c r="CU79" s="7">
        <v>4.3747857402965602</v>
      </c>
      <c r="CV79" s="10">
        <v>1.56177682746038</v>
      </c>
      <c r="CW79" s="7">
        <v>2.35888315289252</v>
      </c>
      <c r="CX79" s="10">
        <v>1.2525997379373599</v>
      </c>
      <c r="CY79" s="7">
        <v>3.3524027835464199</v>
      </c>
      <c r="CZ79" s="10">
        <v>1.86154437460299</v>
      </c>
      <c r="DA79" s="7">
        <v>3.9607623250480901</v>
      </c>
      <c r="DB79" s="10">
        <v>1.39182096146374</v>
      </c>
      <c r="DC79" s="7">
        <v>19.016541218861999</v>
      </c>
      <c r="DD79" s="10">
        <v>1.80993546282184</v>
      </c>
      <c r="DE79" s="7">
        <v>6.2560755620932804</v>
      </c>
      <c r="DF79" s="10">
        <v>1.8566546530049399</v>
      </c>
      <c r="DG79" s="65"/>
      <c r="DH79" s="65"/>
      <c r="DI79" s="65"/>
      <c r="DJ79" s="65"/>
      <c r="DK79" s="65"/>
      <c r="DL79" s="65"/>
      <c r="DM79" s="65"/>
      <c r="DN79" s="65"/>
      <c r="DO79" s="65"/>
      <c r="DP79" s="65"/>
      <c r="DQ79" s="65"/>
      <c r="DR79" s="65"/>
      <c r="DS79" s="65"/>
      <c r="DT79" s="65"/>
      <c r="DU79" s="65"/>
      <c r="DV79" s="65"/>
      <c r="DW79" s="65"/>
      <c r="DX79" s="182"/>
    </row>
    <row r="80" spans="1:128" s="293" customFormat="1" ht="13" customHeight="1" x14ac:dyDescent="0.2">
      <c r="A80" s="287" t="s">
        <v>382</v>
      </c>
      <c r="B80" s="288">
        <v>1</v>
      </c>
      <c r="C80" s="289">
        <v>84.000324573736293</v>
      </c>
      <c r="D80" s="290">
        <v>0.76502589643049301</v>
      </c>
      <c r="E80" s="289">
        <v>82.068719546896702</v>
      </c>
      <c r="F80" s="290">
        <v>3.11348127791707</v>
      </c>
      <c r="G80" s="289">
        <v>82.818809137362607</v>
      </c>
      <c r="H80" s="290">
        <v>1.08632710945505</v>
      </c>
      <c r="I80" s="289">
        <v>86.614915799280098</v>
      </c>
      <c r="J80" s="290">
        <v>1.3453698360025199</v>
      </c>
      <c r="K80" s="289">
        <v>4.5461962523834396</v>
      </c>
      <c r="L80" s="290">
        <v>3.6059921635463201</v>
      </c>
      <c r="M80" s="289">
        <v>47.926518583260098</v>
      </c>
      <c r="N80" s="290">
        <v>1.0161006174860101</v>
      </c>
      <c r="O80" s="289">
        <v>56.902631919517297</v>
      </c>
      <c r="P80" s="290">
        <v>4.4726251940041903</v>
      </c>
      <c r="Q80" s="289">
        <v>49.890277848058197</v>
      </c>
      <c r="R80" s="290">
        <v>1.3839480497385199</v>
      </c>
      <c r="S80" s="289">
        <v>42.249557292044798</v>
      </c>
      <c r="T80" s="290">
        <v>1.62907930681561</v>
      </c>
      <c r="U80" s="289">
        <v>-14.653074627472501</v>
      </c>
      <c r="V80" s="290">
        <v>5.0066493185832401</v>
      </c>
      <c r="W80" s="289">
        <v>57.818574729975502</v>
      </c>
      <c r="X80" s="290">
        <v>1.12704516468769</v>
      </c>
      <c r="Y80" s="289">
        <v>64.459369865503106</v>
      </c>
      <c r="Z80" s="290">
        <v>3.8619718291960199</v>
      </c>
      <c r="AA80" s="289">
        <v>64.368200532032304</v>
      </c>
      <c r="AB80" s="290">
        <v>1.46596371230838</v>
      </c>
      <c r="AC80" s="289">
        <v>44.437935687518099</v>
      </c>
      <c r="AD80" s="290">
        <v>1.9295860568596901</v>
      </c>
      <c r="AE80" s="289">
        <v>-20.021434177985</v>
      </c>
      <c r="AF80" s="290">
        <v>4.4748587557601001</v>
      </c>
      <c r="AG80" s="289">
        <v>37.437061011584099</v>
      </c>
      <c r="AH80" s="290">
        <v>1.0334728006412801</v>
      </c>
      <c r="AI80" s="289">
        <v>40.716934260222203</v>
      </c>
      <c r="AJ80" s="290">
        <v>4.0245650814628897</v>
      </c>
      <c r="AK80" s="289">
        <v>40.323424725030399</v>
      </c>
      <c r="AL80" s="290">
        <v>1.4155468664836699</v>
      </c>
      <c r="AM80" s="289">
        <v>31.319954195593301</v>
      </c>
      <c r="AN80" s="290">
        <v>1.84148503253309</v>
      </c>
      <c r="AO80" s="289">
        <v>-9.3969800646289094</v>
      </c>
      <c r="AP80" s="290">
        <v>4.6411937614971599</v>
      </c>
      <c r="AQ80" s="289">
        <v>66.845098868546103</v>
      </c>
      <c r="AR80" s="290">
        <v>1.0994267454536899</v>
      </c>
      <c r="AS80" s="289">
        <v>69.519319524025207</v>
      </c>
      <c r="AT80" s="290">
        <v>3.9608289333121398</v>
      </c>
      <c r="AU80" s="289">
        <v>66.8545873920567</v>
      </c>
      <c r="AV80" s="290">
        <v>1.41694986765868</v>
      </c>
      <c r="AW80" s="289">
        <v>66.074879494446805</v>
      </c>
      <c r="AX80" s="290">
        <v>1.8058764360773101</v>
      </c>
      <c r="AY80" s="289">
        <v>-3.44444002957832</v>
      </c>
      <c r="AZ80" s="290">
        <v>4.55888162628555</v>
      </c>
      <c r="BA80" s="289">
        <v>50.619348479899898</v>
      </c>
      <c r="BB80" s="290">
        <v>1.20441773553571</v>
      </c>
      <c r="BC80" s="289">
        <v>51.254925953013398</v>
      </c>
      <c r="BD80" s="290">
        <v>4.12360228578655</v>
      </c>
      <c r="BE80" s="289">
        <v>49.391030319224697</v>
      </c>
      <c r="BF80" s="290">
        <v>1.4722475951473799</v>
      </c>
      <c r="BG80" s="289">
        <v>52.734275132902901</v>
      </c>
      <c r="BH80" s="290">
        <v>1.9061043002801901</v>
      </c>
      <c r="BI80" s="289">
        <v>1.4793491798895699</v>
      </c>
      <c r="BJ80" s="290">
        <v>4.6119791495421296</v>
      </c>
      <c r="BK80" s="289">
        <v>79.031283372804197</v>
      </c>
      <c r="BL80" s="290">
        <v>0.95389760924415401</v>
      </c>
      <c r="BM80" s="289">
        <v>73.654113942194101</v>
      </c>
      <c r="BN80" s="290">
        <v>4.1040438287914203</v>
      </c>
      <c r="BO80" s="289">
        <v>76.295770941498802</v>
      </c>
      <c r="BP80" s="290">
        <v>1.2017890769677999</v>
      </c>
      <c r="BQ80" s="289">
        <v>85.2372506385489</v>
      </c>
      <c r="BR80" s="290">
        <v>1.2176516296979101</v>
      </c>
      <c r="BS80" s="289">
        <v>11.583136696354799</v>
      </c>
      <c r="BT80" s="290">
        <v>4.1879475721941901</v>
      </c>
      <c r="BU80" s="289">
        <v>90.256416276487002</v>
      </c>
      <c r="BV80" s="290">
        <v>0.64148447818627796</v>
      </c>
      <c r="BW80" s="289">
        <v>85.345868176338996</v>
      </c>
      <c r="BX80" s="290">
        <v>3.59231270256958</v>
      </c>
      <c r="BY80" s="289">
        <v>88.973643369020294</v>
      </c>
      <c r="BZ80" s="290">
        <v>0.90929541120860102</v>
      </c>
      <c r="CA80" s="289">
        <v>93.679963520464199</v>
      </c>
      <c r="CB80" s="290">
        <v>0.94794077586547898</v>
      </c>
      <c r="CC80" s="289">
        <v>8.3340953441252008</v>
      </c>
      <c r="CD80" s="290">
        <v>3.8425820362304601</v>
      </c>
      <c r="CE80" s="289">
        <v>68.853762391828099</v>
      </c>
      <c r="CF80" s="290">
        <v>1.12786807122859</v>
      </c>
      <c r="CG80" s="289">
        <v>61.815710839740603</v>
      </c>
      <c r="CH80" s="290">
        <v>3.78358866985291</v>
      </c>
      <c r="CI80" s="289">
        <v>65.859733168213694</v>
      </c>
      <c r="CJ80" s="290">
        <v>1.4069117493602801</v>
      </c>
      <c r="CK80" s="289">
        <v>75.831751535169303</v>
      </c>
      <c r="CL80" s="290">
        <v>1.7209344605716299</v>
      </c>
      <c r="CM80" s="289">
        <v>14.0160406954287</v>
      </c>
      <c r="CN80" s="290">
        <v>4.23672823754098</v>
      </c>
      <c r="CO80" s="289">
        <v>1.88417756770508</v>
      </c>
      <c r="CP80" s="290">
        <v>1.2769874695054</v>
      </c>
      <c r="CQ80" s="289">
        <v>2.3558660288251501</v>
      </c>
      <c r="CR80" s="290">
        <v>1.6818761263614499</v>
      </c>
      <c r="CS80" s="289">
        <v>-0.30886864064660102</v>
      </c>
      <c r="CT80" s="290">
        <v>1.72885487056051</v>
      </c>
      <c r="CU80" s="289">
        <v>2.20925371652483</v>
      </c>
      <c r="CV80" s="290">
        <v>1.57537133418139</v>
      </c>
      <c r="CW80" s="289">
        <v>3.1472168199426598</v>
      </c>
      <c r="CX80" s="290">
        <v>1.7547566662930401</v>
      </c>
      <c r="CY80" s="289">
        <v>3.30429327205586</v>
      </c>
      <c r="CZ80" s="290">
        <v>1.8071992019016101</v>
      </c>
      <c r="DA80" s="289">
        <v>2.0185946485853599</v>
      </c>
      <c r="DB80" s="290">
        <v>1.4069795008889701</v>
      </c>
      <c r="DC80" s="289">
        <v>4.55652211127091</v>
      </c>
      <c r="DD80" s="290">
        <v>1.06392166207646</v>
      </c>
      <c r="DE80" s="289">
        <v>1.6848779325638401</v>
      </c>
      <c r="DF80" s="290">
        <v>1.7725363705944199</v>
      </c>
      <c r="DG80" s="291"/>
      <c r="DH80" s="291"/>
      <c r="DI80" s="291"/>
      <c r="DJ80" s="291"/>
      <c r="DK80" s="291"/>
      <c r="DL80" s="291"/>
      <c r="DM80" s="291"/>
      <c r="DN80" s="291"/>
      <c r="DO80" s="291"/>
      <c r="DP80" s="291"/>
      <c r="DQ80" s="291"/>
      <c r="DR80" s="291"/>
      <c r="DS80" s="291"/>
      <c r="DT80" s="291"/>
      <c r="DU80" s="291"/>
      <c r="DV80" s="291"/>
      <c r="DW80" s="291"/>
      <c r="DX80" s="292"/>
    </row>
    <row r="81" spans="1:128" ht="13" customHeight="1" x14ac:dyDescent="0.2">
      <c r="A81" s="82" t="s">
        <v>384</v>
      </c>
      <c r="B81" s="119">
        <v>1</v>
      </c>
      <c r="C81" s="7">
        <v>60.987245388606503</v>
      </c>
      <c r="D81" s="10">
        <v>1.0494401146129</v>
      </c>
      <c r="E81" s="7">
        <v>60.967275580556198</v>
      </c>
      <c r="F81" s="10">
        <v>3.242724197686</v>
      </c>
      <c r="G81" s="7">
        <v>61.039203578026402</v>
      </c>
      <c r="H81" s="10">
        <v>1.4840553667195899</v>
      </c>
      <c r="I81" s="7">
        <v>60.800954693632299</v>
      </c>
      <c r="J81" s="10">
        <v>1.6866053462631401</v>
      </c>
      <c r="K81" s="7">
        <v>-0.16632088692390601</v>
      </c>
      <c r="L81" s="10">
        <v>3.50089820639141</v>
      </c>
      <c r="M81" s="7">
        <v>44.098963960665003</v>
      </c>
      <c r="N81" s="10">
        <v>1.1447586767167499</v>
      </c>
      <c r="O81" s="7">
        <v>54.203302791673799</v>
      </c>
      <c r="P81" s="10">
        <v>3.55869688387464</v>
      </c>
      <c r="Q81" s="7">
        <v>45.328514601083398</v>
      </c>
      <c r="R81" s="10">
        <v>1.35330172379309</v>
      </c>
      <c r="S81" s="7">
        <v>38.109292004878199</v>
      </c>
      <c r="T81" s="10">
        <v>2.0205422523189802</v>
      </c>
      <c r="U81" s="7">
        <v>-16.0940107867956</v>
      </c>
      <c r="V81" s="10">
        <v>3.68102510301958</v>
      </c>
      <c r="W81" s="7">
        <v>56.7412407117532</v>
      </c>
      <c r="X81" s="10">
        <v>1.1041551560670999</v>
      </c>
      <c r="Y81" s="7">
        <v>60.818389683934299</v>
      </c>
      <c r="Z81" s="10">
        <v>2.6741588767555799</v>
      </c>
      <c r="AA81" s="7">
        <v>59.039184788578403</v>
      </c>
      <c r="AB81" s="10">
        <v>1.4395597286173001</v>
      </c>
      <c r="AC81" s="7">
        <v>50.530546266158296</v>
      </c>
      <c r="AD81" s="10">
        <v>1.8887817852873401</v>
      </c>
      <c r="AE81" s="7">
        <v>-10.287843417775999</v>
      </c>
      <c r="AF81" s="10">
        <v>2.99686549637434</v>
      </c>
      <c r="AG81" s="7">
        <v>37.202297364024702</v>
      </c>
      <c r="AH81" s="10">
        <v>1.0722566206072399</v>
      </c>
      <c r="AI81" s="7">
        <v>47.145598057351798</v>
      </c>
      <c r="AJ81" s="10">
        <v>3.0993679983192202</v>
      </c>
      <c r="AK81" s="7">
        <v>38.546377480092701</v>
      </c>
      <c r="AL81" s="10">
        <v>1.4946677469891301</v>
      </c>
      <c r="AM81" s="7">
        <v>30.971189633400499</v>
      </c>
      <c r="AN81" s="10">
        <v>1.9467435075564901</v>
      </c>
      <c r="AO81" s="7">
        <v>-16.174408423951299</v>
      </c>
      <c r="AP81" s="10">
        <v>3.3949811114181601</v>
      </c>
      <c r="AQ81" s="7">
        <v>64.430161834044299</v>
      </c>
      <c r="AR81" s="10">
        <v>1.00413497124231</v>
      </c>
      <c r="AS81" s="7">
        <v>75.790457448774106</v>
      </c>
      <c r="AT81" s="10">
        <v>2.4645131355648702</v>
      </c>
      <c r="AU81" s="7">
        <v>66.852376709070398</v>
      </c>
      <c r="AV81" s="10">
        <v>1.0428148330965099</v>
      </c>
      <c r="AW81" s="7">
        <v>55.259630436546303</v>
      </c>
      <c r="AX81" s="10">
        <v>2.1078952498719801</v>
      </c>
      <c r="AY81" s="7">
        <v>-20.530827012227899</v>
      </c>
      <c r="AZ81" s="10">
        <v>2.9146014068138899</v>
      </c>
      <c r="BA81" s="7">
        <v>61.054870371960597</v>
      </c>
      <c r="BB81" s="10">
        <v>0.99616139066466103</v>
      </c>
      <c r="BC81" s="7">
        <v>65.247474012572198</v>
      </c>
      <c r="BD81" s="10">
        <v>2.8723873309839099</v>
      </c>
      <c r="BE81" s="7">
        <v>60.8860998219793</v>
      </c>
      <c r="BF81" s="10">
        <v>1.20368090438763</v>
      </c>
      <c r="BG81" s="7">
        <v>59.969623055991903</v>
      </c>
      <c r="BH81" s="10">
        <v>1.89115796327854</v>
      </c>
      <c r="BI81" s="7">
        <v>-5.27785095658035</v>
      </c>
      <c r="BJ81" s="10">
        <v>3.37173148646839</v>
      </c>
      <c r="BK81" s="7">
        <v>77.028501100509203</v>
      </c>
      <c r="BL81" s="10">
        <v>0.86355186268740003</v>
      </c>
      <c r="BM81" s="7">
        <v>76.322023516975705</v>
      </c>
      <c r="BN81" s="10">
        <v>2.8088167990866899</v>
      </c>
      <c r="BO81" s="7">
        <v>76.660903402071497</v>
      </c>
      <c r="BP81" s="10">
        <v>1.0957286813930101</v>
      </c>
      <c r="BQ81" s="7">
        <v>78.028553460770297</v>
      </c>
      <c r="BR81" s="10">
        <v>1.27985607456835</v>
      </c>
      <c r="BS81" s="7">
        <v>1.7065299437946599</v>
      </c>
      <c r="BT81" s="10">
        <v>3.00219492395036</v>
      </c>
      <c r="BU81" s="7">
        <v>83.713788242403098</v>
      </c>
      <c r="BV81" s="10">
        <v>0.83601731262062495</v>
      </c>
      <c r="BW81" s="7">
        <v>85.074140001172097</v>
      </c>
      <c r="BX81" s="10">
        <v>2.7866165973800801</v>
      </c>
      <c r="BY81" s="7">
        <v>83.079857671701404</v>
      </c>
      <c r="BZ81" s="10">
        <v>1.0180011617395299</v>
      </c>
      <c r="CA81" s="7">
        <v>84.527289887951</v>
      </c>
      <c r="CB81" s="10">
        <v>1.3837078461128101</v>
      </c>
      <c r="CC81" s="7">
        <v>-0.54685011322101196</v>
      </c>
      <c r="CD81" s="10">
        <v>3.22756496217837</v>
      </c>
      <c r="CE81" s="7">
        <v>49.261318769642401</v>
      </c>
      <c r="CF81" s="10">
        <v>1.12607594481127</v>
      </c>
      <c r="CG81" s="7">
        <v>53.137980555593103</v>
      </c>
      <c r="CH81" s="10">
        <v>3.4954336606582799</v>
      </c>
      <c r="CI81" s="7">
        <v>49.458097077510601</v>
      </c>
      <c r="CJ81" s="10">
        <v>1.32079509902349</v>
      </c>
      <c r="CK81" s="7">
        <v>47.586306713550798</v>
      </c>
      <c r="CL81" s="10">
        <v>1.9056959248319201</v>
      </c>
      <c r="CM81" s="7">
        <v>-5.5516738420422396</v>
      </c>
      <c r="CN81" s="10">
        <v>4.0254932019523499</v>
      </c>
      <c r="CO81" s="7">
        <v>-2.6826070782445801</v>
      </c>
      <c r="CP81" s="10">
        <v>1.3409993565093199</v>
      </c>
      <c r="CQ81" s="7">
        <v>1.76161539272078</v>
      </c>
      <c r="CR81" s="10">
        <v>1.4254881746336401</v>
      </c>
      <c r="CS81" s="7">
        <v>1.44753504827052</v>
      </c>
      <c r="CT81" s="10">
        <v>1.4372820619700599</v>
      </c>
      <c r="CU81" s="7">
        <v>-0.62328149087701201</v>
      </c>
      <c r="CV81" s="10">
        <v>1.35079590847644</v>
      </c>
      <c r="CW81" s="7">
        <v>5.4805840978444396</v>
      </c>
      <c r="CX81" s="10">
        <v>1.34488222535768</v>
      </c>
      <c r="CY81" s="7">
        <v>4.9173549048934397</v>
      </c>
      <c r="CZ81" s="10">
        <v>1.3453068578310501</v>
      </c>
      <c r="DA81" s="7">
        <v>1.5761231756543199</v>
      </c>
      <c r="DB81" s="10">
        <v>1.13565839594077</v>
      </c>
      <c r="DC81" s="7">
        <v>11.1850720304655</v>
      </c>
      <c r="DD81" s="10">
        <v>1.1671922744380401</v>
      </c>
      <c r="DE81" s="7">
        <v>0.16004792217241701</v>
      </c>
      <c r="DF81" s="10">
        <v>1.41081450122805</v>
      </c>
      <c r="DG81" s="65"/>
      <c r="DH81" s="65"/>
      <c r="DI81" s="65"/>
      <c r="DJ81" s="65"/>
      <c r="DK81" s="65"/>
      <c r="DL81" s="65"/>
      <c r="DM81" s="65"/>
      <c r="DN81" s="65"/>
      <c r="DO81" s="65"/>
      <c r="DP81" s="65"/>
      <c r="DQ81" s="65"/>
      <c r="DR81" s="65"/>
      <c r="DS81" s="65"/>
      <c r="DT81" s="65"/>
      <c r="DU81" s="65"/>
      <c r="DV81" s="65"/>
      <c r="DW81" s="65"/>
      <c r="DX81" s="182"/>
    </row>
    <row r="82" spans="1:128" ht="13" customHeight="1" x14ac:dyDescent="0.2">
      <c r="A82" s="82" t="s">
        <v>386</v>
      </c>
      <c r="B82" s="119">
        <v>1</v>
      </c>
      <c r="C82" s="7">
        <v>84.073154970510501</v>
      </c>
      <c r="D82" s="10">
        <v>0.849105733209645</v>
      </c>
      <c r="E82" s="7">
        <v>83.039841408522904</v>
      </c>
      <c r="F82" s="10">
        <v>2.85106086911712</v>
      </c>
      <c r="G82" s="7">
        <v>83.164896183931603</v>
      </c>
      <c r="H82" s="10">
        <v>1.16311969593572</v>
      </c>
      <c r="I82" s="7">
        <v>87.027957766773696</v>
      </c>
      <c r="J82" s="10">
        <v>1.36712645511214</v>
      </c>
      <c r="K82" s="7">
        <v>3.9881163582508599</v>
      </c>
      <c r="L82" s="10">
        <v>3.2024546295803402</v>
      </c>
      <c r="M82" s="7">
        <v>55.945852772457002</v>
      </c>
      <c r="N82" s="10">
        <v>1.04478342090022</v>
      </c>
      <c r="O82" s="7">
        <v>52.704661344419499</v>
      </c>
      <c r="P82" s="10">
        <v>3.8667403328814101</v>
      </c>
      <c r="Q82" s="7">
        <v>54.8595968541714</v>
      </c>
      <c r="R82" s="10">
        <v>1.41517128987608</v>
      </c>
      <c r="S82" s="7">
        <v>60.873087258423297</v>
      </c>
      <c r="T82" s="10">
        <v>1.91307821379613</v>
      </c>
      <c r="U82" s="7">
        <v>8.1684259140038407</v>
      </c>
      <c r="V82" s="10">
        <v>4.1479733247030204</v>
      </c>
      <c r="W82" s="7">
        <v>68.291791074717906</v>
      </c>
      <c r="X82" s="10">
        <v>1.09645143615489</v>
      </c>
      <c r="Y82" s="7">
        <v>67.223639346812206</v>
      </c>
      <c r="Z82" s="10">
        <v>3.39256818301341</v>
      </c>
      <c r="AA82" s="7">
        <v>69.4234216885054</v>
      </c>
      <c r="AB82" s="10">
        <v>1.5622158674701301</v>
      </c>
      <c r="AC82" s="7">
        <v>65.931828325580994</v>
      </c>
      <c r="AD82" s="10">
        <v>2.2116913860206</v>
      </c>
      <c r="AE82" s="7">
        <v>-1.29181102123118</v>
      </c>
      <c r="AF82" s="10">
        <v>4.05945505167682</v>
      </c>
      <c r="AG82" s="7">
        <v>50.363437811960402</v>
      </c>
      <c r="AH82" s="10">
        <v>1.1842816010011299</v>
      </c>
      <c r="AI82" s="7">
        <v>54.416062910540603</v>
      </c>
      <c r="AJ82" s="10">
        <v>3.8772137786588301</v>
      </c>
      <c r="AK82" s="7">
        <v>51.073627074333402</v>
      </c>
      <c r="AL82" s="10">
        <v>1.54174226585416</v>
      </c>
      <c r="AM82" s="7">
        <v>46.111202158830302</v>
      </c>
      <c r="AN82" s="10">
        <v>2.2344114232422401</v>
      </c>
      <c r="AO82" s="7">
        <v>-8.3048607517103594</v>
      </c>
      <c r="AP82" s="10">
        <v>4.2305953725448902</v>
      </c>
      <c r="AQ82" s="7">
        <v>80.900891885157293</v>
      </c>
      <c r="AR82" s="10">
        <v>1.1584817949566399</v>
      </c>
      <c r="AS82" s="7">
        <v>82.788420460478903</v>
      </c>
      <c r="AT82" s="10">
        <v>2.49073638127952</v>
      </c>
      <c r="AU82" s="7">
        <v>79.593513555273105</v>
      </c>
      <c r="AV82" s="10">
        <v>1.53241661481275</v>
      </c>
      <c r="AW82" s="7">
        <v>83.547461241741104</v>
      </c>
      <c r="AX82" s="10">
        <v>1.5680380821515501</v>
      </c>
      <c r="AY82" s="7">
        <v>0.75904078126211505</v>
      </c>
      <c r="AZ82" s="10">
        <v>2.7372718237364801</v>
      </c>
      <c r="BA82" s="7">
        <v>66.333711132704806</v>
      </c>
      <c r="BB82" s="10">
        <v>1.0213339706290201</v>
      </c>
      <c r="BC82" s="7">
        <v>68.517215086939402</v>
      </c>
      <c r="BD82" s="10">
        <v>3.7823120635701901</v>
      </c>
      <c r="BE82" s="7">
        <v>66.348892532401507</v>
      </c>
      <c r="BF82" s="10">
        <v>1.33650894623213</v>
      </c>
      <c r="BG82" s="7">
        <v>65.238138477434305</v>
      </c>
      <c r="BH82" s="10">
        <v>2.0387717810286499</v>
      </c>
      <c r="BI82" s="7">
        <v>-3.2790766095050499</v>
      </c>
      <c r="BJ82" s="10">
        <v>4.2508245329645202</v>
      </c>
      <c r="BK82" s="7">
        <v>82.371943341676399</v>
      </c>
      <c r="BL82" s="10">
        <v>0.96360277392424998</v>
      </c>
      <c r="BM82" s="7">
        <v>84.896963173434301</v>
      </c>
      <c r="BN82" s="10">
        <v>3.3939182499125402</v>
      </c>
      <c r="BO82" s="7">
        <v>80.4501328525199</v>
      </c>
      <c r="BP82" s="10">
        <v>1.3155305421132899</v>
      </c>
      <c r="BQ82" s="7">
        <v>86.060206559892805</v>
      </c>
      <c r="BR82" s="10">
        <v>1.49466677637184</v>
      </c>
      <c r="BS82" s="7">
        <v>1.16324338645843</v>
      </c>
      <c r="BT82" s="10">
        <v>3.4295595864405302</v>
      </c>
      <c r="BU82" s="7">
        <v>83.111203982211805</v>
      </c>
      <c r="BV82" s="10">
        <v>0.90865217215086203</v>
      </c>
      <c r="BW82" s="7">
        <v>85.038484775773398</v>
      </c>
      <c r="BX82" s="10">
        <v>3.05065007907494</v>
      </c>
      <c r="BY82" s="7">
        <v>81.588426630834604</v>
      </c>
      <c r="BZ82" s="10">
        <v>1.1815210383820101</v>
      </c>
      <c r="CA82" s="7">
        <v>86.0808846727261</v>
      </c>
      <c r="CB82" s="10">
        <v>1.4793570230206099</v>
      </c>
      <c r="CC82" s="7">
        <v>1.04239989695267</v>
      </c>
      <c r="CD82" s="10">
        <v>3.4857392234622302</v>
      </c>
      <c r="CE82" s="7">
        <v>73.564219642743197</v>
      </c>
      <c r="CF82" s="10">
        <v>1.18070000909102</v>
      </c>
      <c r="CG82" s="7">
        <v>73.843082780766494</v>
      </c>
      <c r="CH82" s="10">
        <v>3.7279815124961102</v>
      </c>
      <c r="CI82" s="7">
        <v>72.727639534723096</v>
      </c>
      <c r="CJ82" s="10">
        <v>1.4762853037127901</v>
      </c>
      <c r="CK82" s="7">
        <v>75.593463014014105</v>
      </c>
      <c r="CL82" s="10">
        <v>1.7093451077380399</v>
      </c>
      <c r="CM82" s="7">
        <v>1.7503802332476801</v>
      </c>
      <c r="CN82" s="10">
        <v>3.9556295614217301</v>
      </c>
      <c r="CO82" s="7">
        <v>2.8907687713971599</v>
      </c>
      <c r="CP82" s="10">
        <v>1.18733833013446</v>
      </c>
      <c r="CQ82" s="7">
        <v>1.55165347903336</v>
      </c>
      <c r="CR82" s="10">
        <v>1.61026261248344</v>
      </c>
      <c r="CS82" s="7">
        <v>2.7287117901512898</v>
      </c>
      <c r="CT82" s="10">
        <v>1.71557042965152</v>
      </c>
      <c r="CU82" s="7">
        <v>-1.042162725774</v>
      </c>
      <c r="CV82" s="10">
        <v>1.5650211262525799</v>
      </c>
      <c r="CW82" s="7">
        <v>2.2909458190404699</v>
      </c>
      <c r="CX82" s="10">
        <v>1.4996821863830501</v>
      </c>
      <c r="CY82" s="7">
        <v>1.9604068279245399</v>
      </c>
      <c r="CZ82" s="10">
        <v>1.4996740062226399</v>
      </c>
      <c r="DA82" s="7">
        <v>3.62782284438897</v>
      </c>
      <c r="DB82" s="10">
        <v>1.3716786972311601</v>
      </c>
      <c r="DC82" s="7">
        <v>4.6239104306467897</v>
      </c>
      <c r="DD82" s="10">
        <v>1.28773763913138</v>
      </c>
      <c r="DE82" s="7">
        <v>3.7827784111245402</v>
      </c>
      <c r="DF82" s="10">
        <v>1.54559911509522</v>
      </c>
      <c r="DG82" s="65"/>
      <c r="DH82" s="65"/>
      <c r="DI82" s="65"/>
      <c r="DJ82" s="65"/>
      <c r="DK82" s="65"/>
      <c r="DL82" s="65"/>
      <c r="DM82" s="65"/>
      <c r="DN82" s="65"/>
      <c r="DO82" s="65"/>
      <c r="DP82" s="65"/>
      <c r="DQ82" s="65"/>
      <c r="DR82" s="65"/>
      <c r="DS82" s="65"/>
      <c r="DT82" s="65"/>
      <c r="DU82" s="65"/>
      <c r="DV82" s="65"/>
      <c r="DW82" s="65"/>
      <c r="DX82" s="182"/>
    </row>
    <row r="83" spans="1:128" ht="13" customHeight="1" x14ac:dyDescent="0.2">
      <c r="A83" s="82" t="s">
        <v>387</v>
      </c>
      <c r="B83" s="119">
        <v>1</v>
      </c>
      <c r="C83" s="7">
        <v>87.778336046577806</v>
      </c>
      <c r="D83" s="10">
        <v>1.0832597764607099</v>
      </c>
      <c r="E83" s="7">
        <v>83.391908882632194</v>
      </c>
      <c r="F83" s="10">
        <v>1.8084675554676399</v>
      </c>
      <c r="G83" s="7">
        <v>87.770522197343098</v>
      </c>
      <c r="H83" s="10">
        <v>1.37920834267626</v>
      </c>
      <c r="I83" s="7">
        <v>98.739702393396399</v>
      </c>
      <c r="J83" s="10">
        <v>0.58065082654576605</v>
      </c>
      <c r="K83" s="7">
        <v>15.3477935107642</v>
      </c>
      <c r="L83" s="10">
        <v>1.9103478327991199</v>
      </c>
      <c r="M83" s="7">
        <v>73.335805210993698</v>
      </c>
      <c r="N83" s="10">
        <v>1.1558837972378799</v>
      </c>
      <c r="O83" s="7">
        <v>74.006208687281699</v>
      </c>
      <c r="P83" s="10">
        <v>2.5709993313117798</v>
      </c>
      <c r="Q83" s="7">
        <v>72.670027297311506</v>
      </c>
      <c r="R83" s="10">
        <v>1.24549788197858</v>
      </c>
      <c r="S83" s="7">
        <v>77.946156551106498</v>
      </c>
      <c r="T83" s="10">
        <v>4.0069151410358401</v>
      </c>
      <c r="U83" s="7">
        <v>3.9399478638248402</v>
      </c>
      <c r="V83" s="10">
        <v>4.7191355645981803</v>
      </c>
      <c r="W83" s="7">
        <v>63.106888063963098</v>
      </c>
      <c r="X83" s="10">
        <v>1.62709748067093</v>
      </c>
      <c r="Y83" s="7">
        <v>59.581168994636201</v>
      </c>
      <c r="Z83" s="10">
        <v>3.1869214099005498</v>
      </c>
      <c r="AA83" s="7">
        <v>63.202185099386597</v>
      </c>
      <c r="AB83" s="10">
        <v>1.8474180900774599</v>
      </c>
      <c r="AC83" s="7">
        <v>66.873497671469707</v>
      </c>
      <c r="AD83" s="10">
        <v>3.8727706234806001</v>
      </c>
      <c r="AE83" s="7">
        <v>7.2923286768334696</v>
      </c>
      <c r="AF83" s="10">
        <v>5.1292324626455699</v>
      </c>
      <c r="AG83" s="7">
        <v>58.567510670785097</v>
      </c>
      <c r="AH83" s="10">
        <v>1.6650022625237</v>
      </c>
      <c r="AI83" s="7">
        <v>60.881380444557898</v>
      </c>
      <c r="AJ83" s="10">
        <v>3.0825679160109201</v>
      </c>
      <c r="AK83" s="7">
        <v>57.560749297402097</v>
      </c>
      <c r="AL83" s="10">
        <v>1.6460667659066299</v>
      </c>
      <c r="AM83" s="7">
        <v>62.022919106389999</v>
      </c>
      <c r="AN83" s="10">
        <v>5.7284029967555803</v>
      </c>
      <c r="AO83" s="7">
        <v>1.14153866183209</v>
      </c>
      <c r="AP83" s="10">
        <v>5.9415750259495903</v>
      </c>
      <c r="AQ83" s="7">
        <v>83.272587684397493</v>
      </c>
      <c r="AR83" s="10">
        <v>1.0526733671827599</v>
      </c>
      <c r="AS83" s="7">
        <v>82.424265933052197</v>
      </c>
      <c r="AT83" s="10">
        <v>2.0494304990663998</v>
      </c>
      <c r="AU83" s="7">
        <v>83.105903699968593</v>
      </c>
      <c r="AV83" s="10">
        <v>1.2143522983619901</v>
      </c>
      <c r="AW83" s="7">
        <v>85.426024214715795</v>
      </c>
      <c r="AX83" s="10">
        <v>2.9356820407966402</v>
      </c>
      <c r="AY83" s="7">
        <v>3.0017582816636001</v>
      </c>
      <c r="AZ83" s="10">
        <v>3.57583046432375</v>
      </c>
      <c r="BA83" s="7">
        <v>58.980134223415597</v>
      </c>
      <c r="BB83" s="10">
        <v>1.1199698548502801</v>
      </c>
      <c r="BC83" s="7">
        <v>62.5661601267688</v>
      </c>
      <c r="BD83" s="10">
        <v>3.1626922633007601</v>
      </c>
      <c r="BE83" s="7">
        <v>58.137886650733002</v>
      </c>
      <c r="BF83" s="10">
        <v>1.21602439535227</v>
      </c>
      <c r="BG83" s="7">
        <v>59.636925984184799</v>
      </c>
      <c r="BH83" s="10">
        <v>4.1326495960864502</v>
      </c>
      <c r="BI83" s="7">
        <v>-2.9292341425839701</v>
      </c>
      <c r="BJ83" s="10">
        <v>5.6177554280791302</v>
      </c>
      <c r="BK83" s="7">
        <v>77.169394879289598</v>
      </c>
      <c r="BL83" s="10">
        <v>1.08931443833576</v>
      </c>
      <c r="BM83" s="7">
        <v>76.7461069421622</v>
      </c>
      <c r="BN83" s="10">
        <v>2.2486919614909402</v>
      </c>
      <c r="BO83" s="7">
        <v>76.976528088070594</v>
      </c>
      <c r="BP83" s="10">
        <v>1.2744540513962701</v>
      </c>
      <c r="BQ83" s="7">
        <v>80.928689264269195</v>
      </c>
      <c r="BR83" s="10">
        <v>3.6640155902388898</v>
      </c>
      <c r="BS83" s="7">
        <v>4.1825823221070104</v>
      </c>
      <c r="BT83" s="10">
        <v>4.4377707343798702</v>
      </c>
      <c r="BU83" s="7">
        <v>82.507313719449698</v>
      </c>
      <c r="BV83" s="10">
        <v>1.1084361590137899</v>
      </c>
      <c r="BW83" s="7">
        <v>81.414751501270104</v>
      </c>
      <c r="BX83" s="10">
        <v>2.1202605985274201</v>
      </c>
      <c r="BY83" s="7">
        <v>81.906414258415595</v>
      </c>
      <c r="BZ83" s="10">
        <v>1.2369452432543899</v>
      </c>
      <c r="CA83" s="7">
        <v>88.089611634740507</v>
      </c>
      <c r="CB83" s="10">
        <v>2.1822276614399798</v>
      </c>
      <c r="CC83" s="7">
        <v>6.6748601334703599</v>
      </c>
      <c r="CD83" s="10">
        <v>2.8365093703356301</v>
      </c>
      <c r="CE83" s="7">
        <v>56.109893735472298</v>
      </c>
      <c r="CF83" s="10">
        <v>1.5588192756572199</v>
      </c>
      <c r="CG83" s="7">
        <v>53.584944518707701</v>
      </c>
      <c r="CH83" s="10">
        <v>3.4048466057299498</v>
      </c>
      <c r="CI83" s="7">
        <v>56.139407600258899</v>
      </c>
      <c r="CJ83" s="10">
        <v>1.5852118329187601</v>
      </c>
      <c r="CK83" s="7">
        <v>61.713008367771899</v>
      </c>
      <c r="CL83" s="10">
        <v>5.3449177500905298</v>
      </c>
      <c r="CM83" s="7">
        <v>8.1280638490641994</v>
      </c>
      <c r="CN83" s="10">
        <v>5.9976847201317396</v>
      </c>
      <c r="CO83" s="7">
        <v>1.53920446034181</v>
      </c>
      <c r="CP83" s="10">
        <v>1.52168633214092</v>
      </c>
      <c r="CQ83" s="7">
        <v>2.7862530273034598</v>
      </c>
      <c r="CR83" s="10">
        <v>1.99263666987636</v>
      </c>
      <c r="CS83" s="7">
        <v>-1.81801801509395</v>
      </c>
      <c r="CT83" s="10">
        <v>2.3433401667767599</v>
      </c>
      <c r="CU83" s="7">
        <v>0.98611414583897505</v>
      </c>
      <c r="CV83" s="10">
        <v>2.4129679939189601</v>
      </c>
      <c r="CW83" s="7">
        <v>0.42232006219406099</v>
      </c>
      <c r="CX83" s="10">
        <v>1.59609238411065</v>
      </c>
      <c r="CY83" s="7">
        <v>-1.5247621064519199</v>
      </c>
      <c r="CZ83" s="10">
        <v>2.2670888580064901</v>
      </c>
      <c r="DA83" s="7">
        <v>1.88661636155913</v>
      </c>
      <c r="DB83" s="10">
        <v>1.60618614235325</v>
      </c>
      <c r="DC83" s="7">
        <v>4.9354073551028703</v>
      </c>
      <c r="DD83" s="10">
        <v>1.75157261895423</v>
      </c>
      <c r="DE83" s="7">
        <v>-2.0555130533507202</v>
      </c>
      <c r="DF83" s="10">
        <v>2.4273275573495199</v>
      </c>
      <c r="DG83" s="65"/>
      <c r="DH83" s="65"/>
      <c r="DI83" s="65"/>
      <c r="DJ83" s="65"/>
      <c r="DK83" s="65"/>
      <c r="DL83" s="65"/>
      <c r="DM83" s="65"/>
      <c r="DN83" s="65"/>
      <c r="DO83" s="65"/>
      <c r="DP83" s="65"/>
      <c r="DQ83" s="65"/>
      <c r="DR83" s="65"/>
      <c r="DS83" s="65"/>
      <c r="DT83" s="65"/>
      <c r="DU83" s="65"/>
      <c r="DV83" s="65"/>
      <c r="DW83" s="65"/>
      <c r="DX83" s="182"/>
    </row>
    <row r="84" spans="1:128" ht="13" customHeight="1" x14ac:dyDescent="0.2">
      <c r="A84" s="5" t="s">
        <v>436</v>
      </c>
      <c r="B84" s="120">
        <v>1</v>
      </c>
      <c r="C84" s="87">
        <v>72.676631947611696</v>
      </c>
      <c r="D84" s="88">
        <v>0.30828949006432099</v>
      </c>
      <c r="E84" s="87">
        <v>69.9572642744874</v>
      </c>
      <c r="F84" s="88">
        <v>0.86838794269561903</v>
      </c>
      <c r="G84" s="87">
        <v>71.689769141982893</v>
      </c>
      <c r="H84" s="88">
        <v>0.41955637847665</v>
      </c>
      <c r="I84" s="87">
        <v>77.219691051002499</v>
      </c>
      <c r="J84" s="88">
        <v>0.53551966977264098</v>
      </c>
      <c r="K84" s="87">
        <v>7.2624267765150297</v>
      </c>
      <c r="L84" s="88">
        <v>1.0587036676709201</v>
      </c>
      <c r="M84" s="87">
        <v>58.128666972552701</v>
      </c>
      <c r="N84" s="88">
        <v>0.34999476245134598</v>
      </c>
      <c r="O84" s="87">
        <v>60.022724594745704</v>
      </c>
      <c r="P84" s="88">
        <v>1.05812551116155</v>
      </c>
      <c r="Q84" s="87">
        <v>58.446028194050399</v>
      </c>
      <c r="R84" s="88">
        <v>0.43282394445177602</v>
      </c>
      <c r="S84" s="87">
        <v>57.286920258309401</v>
      </c>
      <c r="T84" s="88">
        <v>0.70685884013745004</v>
      </c>
      <c r="U84" s="87">
        <v>-2.7358043364363098</v>
      </c>
      <c r="V84" s="88">
        <v>1.2326692525379199</v>
      </c>
      <c r="W84" s="87">
        <v>57.869170444120101</v>
      </c>
      <c r="X84" s="88">
        <v>0.36135755560131799</v>
      </c>
      <c r="Y84" s="87">
        <v>57.221765441915501</v>
      </c>
      <c r="Z84" s="88">
        <v>1.02643337727867</v>
      </c>
      <c r="AA84" s="87">
        <v>60.342635643676402</v>
      </c>
      <c r="AB84" s="88">
        <v>0.45337387021068198</v>
      </c>
      <c r="AC84" s="87">
        <v>53.468592201732903</v>
      </c>
      <c r="AD84" s="88">
        <v>0.73596715046276096</v>
      </c>
      <c r="AE84" s="87">
        <v>-3.7531732401825799</v>
      </c>
      <c r="AF84" s="88">
        <v>1.2521935110629601</v>
      </c>
      <c r="AG84" s="87">
        <v>43.905558000758496</v>
      </c>
      <c r="AH84" s="88">
        <v>0.36826065806818897</v>
      </c>
      <c r="AI84" s="87">
        <v>47.411630599565797</v>
      </c>
      <c r="AJ84" s="88">
        <v>1.04493988989191</v>
      </c>
      <c r="AK84" s="87">
        <v>44.677723169072202</v>
      </c>
      <c r="AL84" s="88">
        <v>0.46707387241496301</v>
      </c>
      <c r="AM84" s="87">
        <v>41.004060550585599</v>
      </c>
      <c r="AN84" s="88">
        <v>0.82978611524273205</v>
      </c>
      <c r="AO84" s="87">
        <v>-6.4075700489802703</v>
      </c>
      <c r="AP84" s="88">
        <v>1.2952067416309201</v>
      </c>
      <c r="AQ84" s="87">
        <v>66.358864095577204</v>
      </c>
      <c r="AR84" s="88">
        <v>0.342835041595908</v>
      </c>
      <c r="AS84" s="87">
        <v>69.227368900550005</v>
      </c>
      <c r="AT84" s="88">
        <v>0.89723210071222903</v>
      </c>
      <c r="AU84" s="87">
        <v>66.232315766777006</v>
      </c>
      <c r="AV84" s="88">
        <v>0.44208622892586102</v>
      </c>
      <c r="AW84" s="87">
        <v>65.580809251675802</v>
      </c>
      <c r="AX84" s="88">
        <v>0.681836373831328</v>
      </c>
      <c r="AY84" s="87">
        <v>-3.6465596488742</v>
      </c>
      <c r="AZ84" s="88">
        <v>1.1217820616316501</v>
      </c>
      <c r="BA84" s="87">
        <v>53.349341342212099</v>
      </c>
      <c r="BB84" s="88">
        <v>0.35890502596805601</v>
      </c>
      <c r="BC84" s="87">
        <v>52.117428775953101</v>
      </c>
      <c r="BD84" s="88">
        <v>1.0446358570383201</v>
      </c>
      <c r="BE84" s="87">
        <v>52.760073430904001</v>
      </c>
      <c r="BF84" s="88">
        <v>0.44468780604860397</v>
      </c>
      <c r="BG84" s="87">
        <v>55.506087152946698</v>
      </c>
      <c r="BH84" s="88">
        <v>0.72019988808217705</v>
      </c>
      <c r="BI84" s="87">
        <v>3.3886583769935998</v>
      </c>
      <c r="BJ84" s="88">
        <v>1.2791851062569699</v>
      </c>
      <c r="BK84" s="87">
        <v>69.335585977593993</v>
      </c>
      <c r="BL84" s="88">
        <v>0.326753454850504</v>
      </c>
      <c r="BM84" s="87">
        <v>67.330160154814195</v>
      </c>
      <c r="BN84" s="88">
        <v>0.97113727069735001</v>
      </c>
      <c r="BO84" s="87">
        <v>68.372996003122395</v>
      </c>
      <c r="BP84" s="88">
        <v>0.41274963047552798</v>
      </c>
      <c r="BQ84" s="87">
        <v>72.785506570819607</v>
      </c>
      <c r="BR84" s="88">
        <v>0.62960565449928396</v>
      </c>
      <c r="BS84" s="87">
        <v>5.4553464160054803</v>
      </c>
      <c r="BT84" s="88">
        <v>1.15668102411179</v>
      </c>
      <c r="BU84" s="87">
        <v>72.077314333927504</v>
      </c>
      <c r="BV84" s="88">
        <v>0.30656928720664101</v>
      </c>
      <c r="BW84" s="87">
        <v>71.098769753781497</v>
      </c>
      <c r="BX84" s="88">
        <v>0.96705330446261095</v>
      </c>
      <c r="BY84" s="87">
        <v>71.134361242103793</v>
      </c>
      <c r="BZ84" s="88">
        <v>0.389682160062787</v>
      </c>
      <c r="CA84" s="87">
        <v>74.608533507294197</v>
      </c>
      <c r="CB84" s="88">
        <v>0.56543848065954205</v>
      </c>
      <c r="CC84" s="87">
        <v>3.5097637535126802</v>
      </c>
      <c r="CD84" s="88">
        <v>1.13518448001742</v>
      </c>
      <c r="CE84" s="87">
        <v>51.847137069595597</v>
      </c>
      <c r="CF84" s="88">
        <v>0.37920911889182501</v>
      </c>
      <c r="CG84" s="87">
        <v>49.594156369499103</v>
      </c>
      <c r="CH84" s="88">
        <v>1.07965447942781</v>
      </c>
      <c r="CI84" s="87">
        <v>51.338684599646001</v>
      </c>
      <c r="CJ84" s="88">
        <v>0.46834050745625899</v>
      </c>
      <c r="CK84" s="87">
        <v>54.705741636435597</v>
      </c>
      <c r="CL84" s="88">
        <v>0.78042756298624805</v>
      </c>
      <c r="CM84" s="87">
        <v>5.1115852669364799</v>
      </c>
      <c r="CN84" s="88">
        <v>1.3081784812100301</v>
      </c>
      <c r="CO84" s="87">
        <v>1.09272597820371E-2</v>
      </c>
      <c r="CP84" s="88">
        <v>0.426127168821965</v>
      </c>
      <c r="CQ84" s="87">
        <v>1.82296999183556</v>
      </c>
      <c r="CR84" s="88">
        <v>0.50167520256842102</v>
      </c>
      <c r="CS84" s="87">
        <v>0.23558277643666201</v>
      </c>
      <c r="CT84" s="88">
        <v>0.48485436249584501</v>
      </c>
      <c r="CU84" s="87">
        <v>-0.68561921085350797</v>
      </c>
      <c r="CV84" s="88">
        <v>0.49598937710781699</v>
      </c>
      <c r="CW84" s="87">
        <v>1.6076473467505199</v>
      </c>
      <c r="CX84" s="88">
        <v>0.482961621424293</v>
      </c>
      <c r="CY84" s="87">
        <v>2.85403164881102</v>
      </c>
      <c r="CZ84" s="88">
        <v>0.497546977897808</v>
      </c>
      <c r="DA84" s="87">
        <v>1.1492211996221999</v>
      </c>
      <c r="DB84" s="88">
        <v>0.45385356896932799</v>
      </c>
      <c r="DC84" s="87">
        <v>7.1130611761285998</v>
      </c>
      <c r="DD84" s="88">
        <v>0.41423789962358998</v>
      </c>
      <c r="DE84" s="87">
        <v>-1.30551569878819</v>
      </c>
      <c r="DF84" s="88">
        <v>0.50291450672976501</v>
      </c>
      <c r="DG84" s="65"/>
      <c r="DH84" s="65"/>
      <c r="DI84" s="65"/>
      <c r="DJ84" s="65"/>
      <c r="DK84" s="65"/>
      <c r="DL84" s="65"/>
      <c r="DM84" s="65"/>
      <c r="DN84" s="65"/>
      <c r="DO84" s="65"/>
      <c r="DP84" s="65"/>
      <c r="DQ84" s="65"/>
      <c r="DR84" s="65"/>
      <c r="DS84" s="65"/>
      <c r="DT84" s="65"/>
      <c r="DU84" s="65"/>
      <c r="DV84" s="65"/>
      <c r="DW84" s="65"/>
      <c r="DX84" s="182"/>
    </row>
    <row r="85" spans="1:128" ht="13" customHeight="1" x14ac:dyDescent="0.2">
      <c r="A85" s="82" t="s">
        <v>93</v>
      </c>
      <c r="B85" s="119">
        <v>1</v>
      </c>
      <c r="C85" s="7">
        <v>88.874204581025893</v>
      </c>
      <c r="D85" s="10">
        <v>1.05943276232775</v>
      </c>
      <c r="E85" s="7">
        <v>85.880346827875201</v>
      </c>
      <c r="F85" s="10">
        <v>2.1543878202743398</v>
      </c>
      <c r="G85" s="7">
        <v>88.912938178314903</v>
      </c>
      <c r="H85" s="10">
        <v>1.3321130127395799</v>
      </c>
      <c r="I85" s="7">
        <v>91.527189001890704</v>
      </c>
      <c r="J85" s="10">
        <v>1.92535586832783</v>
      </c>
      <c r="K85" s="7">
        <v>5.64684217401543</v>
      </c>
      <c r="L85" s="10">
        <v>3.0272554047353202</v>
      </c>
      <c r="M85" s="7">
        <v>53.718767047033403</v>
      </c>
      <c r="N85" s="10">
        <v>1.46202121046547</v>
      </c>
      <c r="O85" s="7">
        <v>48.690316485823601</v>
      </c>
      <c r="P85" s="10">
        <v>2.85849000323666</v>
      </c>
      <c r="Q85" s="7">
        <v>54.958360360548497</v>
      </c>
      <c r="R85" s="10">
        <v>1.98939411272647</v>
      </c>
      <c r="S85" s="7">
        <v>55.534155097431501</v>
      </c>
      <c r="T85" s="10">
        <v>3.0118118902744402</v>
      </c>
      <c r="U85" s="7">
        <v>6.8438386116079002</v>
      </c>
      <c r="V85" s="10">
        <v>3.7913385765522301</v>
      </c>
      <c r="W85" s="7">
        <v>54.1265390826916</v>
      </c>
      <c r="X85" s="10">
        <v>1.34416895871034</v>
      </c>
      <c r="Y85" s="7">
        <v>52.783100449295603</v>
      </c>
      <c r="Z85" s="10">
        <v>3.2800993988568301</v>
      </c>
      <c r="AA85" s="7">
        <v>57.013340328448798</v>
      </c>
      <c r="AB85" s="10">
        <v>1.9089363101624299</v>
      </c>
      <c r="AC85" s="7">
        <v>48.085690364450699</v>
      </c>
      <c r="AD85" s="10">
        <v>2.6040898661040002</v>
      </c>
      <c r="AE85" s="7">
        <v>-4.6974100848448801</v>
      </c>
      <c r="AF85" s="10">
        <v>4.15032098890737</v>
      </c>
      <c r="AG85" s="7">
        <v>35.387270065465998</v>
      </c>
      <c r="AH85" s="10">
        <v>1.43678797860192</v>
      </c>
      <c r="AI85" s="7">
        <v>35.2015552676406</v>
      </c>
      <c r="AJ85" s="10">
        <v>2.8371184272104299</v>
      </c>
      <c r="AK85" s="7">
        <v>34.502610102923299</v>
      </c>
      <c r="AL85" s="10">
        <v>2.0620911752225699</v>
      </c>
      <c r="AM85" s="7">
        <v>37.5629554502205</v>
      </c>
      <c r="AN85" s="10">
        <v>2.3831158031396602</v>
      </c>
      <c r="AO85" s="7">
        <v>2.3614001825798798</v>
      </c>
      <c r="AP85" s="10">
        <v>3.7496137740528099</v>
      </c>
      <c r="AQ85" s="7">
        <v>62.164415500210602</v>
      </c>
      <c r="AR85" s="10">
        <v>1.3895839809274699</v>
      </c>
      <c r="AS85" s="7">
        <v>64.801035792142699</v>
      </c>
      <c r="AT85" s="10">
        <v>2.7848620851002801</v>
      </c>
      <c r="AU85" s="7">
        <v>61.014909638297198</v>
      </c>
      <c r="AV85" s="10">
        <v>1.7220301355530001</v>
      </c>
      <c r="AW85" s="7">
        <v>62.438935363204102</v>
      </c>
      <c r="AX85" s="10">
        <v>3.1246875475660101</v>
      </c>
      <c r="AY85" s="7">
        <v>-2.36210042893866</v>
      </c>
      <c r="AZ85" s="10">
        <v>4.2557353994618499</v>
      </c>
      <c r="BA85" s="7">
        <v>41.898636256724799</v>
      </c>
      <c r="BB85" s="10">
        <v>1.4795639408689001</v>
      </c>
      <c r="BC85" s="7">
        <v>41.789505571092903</v>
      </c>
      <c r="BD85" s="10">
        <v>3.0814307177055</v>
      </c>
      <c r="BE85" s="7">
        <v>38.5113123556971</v>
      </c>
      <c r="BF85" s="10">
        <v>1.87702004667997</v>
      </c>
      <c r="BG85" s="7">
        <v>50.180399475136603</v>
      </c>
      <c r="BH85" s="10">
        <v>3.0386149576251702</v>
      </c>
      <c r="BI85" s="7">
        <v>8.3908939040437396</v>
      </c>
      <c r="BJ85" s="10">
        <v>4.0694850228662398</v>
      </c>
      <c r="BK85" s="7">
        <v>75.893209389157704</v>
      </c>
      <c r="BL85" s="10">
        <v>1.30002890791396</v>
      </c>
      <c r="BM85" s="7">
        <v>71.865449699772199</v>
      </c>
      <c r="BN85" s="10">
        <v>2.7001723176787298</v>
      </c>
      <c r="BO85" s="7">
        <v>74.283330554504204</v>
      </c>
      <c r="BP85" s="10">
        <v>1.6969164015487701</v>
      </c>
      <c r="BQ85" s="7">
        <v>83.560095662811406</v>
      </c>
      <c r="BR85" s="10">
        <v>2.0561364892548202</v>
      </c>
      <c r="BS85" s="7">
        <v>11.6946459630392</v>
      </c>
      <c r="BT85" s="10">
        <v>3.24166115588736</v>
      </c>
      <c r="BU85" s="7">
        <v>94.636671793838701</v>
      </c>
      <c r="BV85" s="10">
        <v>0.6480588785493</v>
      </c>
      <c r="BW85" s="7">
        <v>96.355588000242193</v>
      </c>
      <c r="BX85" s="10">
        <v>1.1338640017580399</v>
      </c>
      <c r="BY85" s="7">
        <v>93.592988604364095</v>
      </c>
      <c r="BZ85" s="10">
        <v>0.89334381383664796</v>
      </c>
      <c r="CA85" s="7">
        <v>95.601999255496395</v>
      </c>
      <c r="CB85" s="10">
        <v>1.41285157576281</v>
      </c>
      <c r="CC85" s="7">
        <v>-0.75358874474576998</v>
      </c>
      <c r="CD85" s="10">
        <v>1.6338014574862301</v>
      </c>
      <c r="CE85" s="7">
        <v>40.274120245019397</v>
      </c>
      <c r="CF85" s="10">
        <v>1.3902931580931299</v>
      </c>
      <c r="CG85" s="7">
        <v>34.447920453579798</v>
      </c>
      <c r="CH85" s="10">
        <v>2.9341700988535999</v>
      </c>
      <c r="CI85" s="7">
        <v>39.986558718947798</v>
      </c>
      <c r="CJ85" s="10">
        <v>2.1186769107743499</v>
      </c>
      <c r="CK85" s="7">
        <v>46.237401585965202</v>
      </c>
      <c r="CL85" s="10">
        <v>2.97766377285609</v>
      </c>
      <c r="CM85" s="7">
        <v>11.7894811323855</v>
      </c>
      <c r="CN85" s="10">
        <v>4.1769845980737097</v>
      </c>
      <c r="CO85" s="7">
        <v>-3.07510810957596</v>
      </c>
      <c r="CP85" s="10">
        <v>1.2673563815109301</v>
      </c>
      <c r="CQ85" s="7">
        <v>0.122508385136172</v>
      </c>
      <c r="CR85" s="10">
        <v>2.1114025500456899</v>
      </c>
      <c r="CS85" s="7">
        <v>-3.4700773625105898</v>
      </c>
      <c r="CT85" s="10">
        <v>1.83887747316582</v>
      </c>
      <c r="CU85" s="7">
        <v>-8.1437268549081008</v>
      </c>
      <c r="CV85" s="10">
        <v>2.0135636606573999</v>
      </c>
      <c r="CW85" s="7">
        <v>-0.46154916052417899</v>
      </c>
      <c r="CX85" s="10">
        <v>2.0033880571668199</v>
      </c>
      <c r="CY85" s="7">
        <v>5.3257948716548604</v>
      </c>
      <c r="CZ85" s="10">
        <v>1.9306558387335999</v>
      </c>
      <c r="DA85" s="7">
        <v>1.1723921812964</v>
      </c>
      <c r="DB85" s="10">
        <v>1.6625457064321201</v>
      </c>
      <c r="DC85" s="7">
        <v>7.36584669590472</v>
      </c>
      <c r="DD85" s="10">
        <v>1.1871126849309901</v>
      </c>
      <c r="DE85" s="7">
        <v>-9.1925700774984005</v>
      </c>
      <c r="DF85" s="10">
        <v>1.81966864335171</v>
      </c>
      <c r="DG85" s="65"/>
      <c r="DH85" s="65"/>
      <c r="DI85" s="65"/>
      <c r="DJ85" s="65"/>
      <c r="DK85" s="65"/>
      <c r="DL85" s="65"/>
      <c r="DM85" s="65"/>
      <c r="DN85" s="65"/>
      <c r="DO85" s="65"/>
      <c r="DP85" s="65"/>
      <c r="DQ85" s="65"/>
      <c r="DR85" s="65"/>
      <c r="DS85" s="65"/>
      <c r="DT85" s="65"/>
      <c r="DU85" s="65"/>
      <c r="DV85" s="65"/>
      <c r="DW85" s="65"/>
      <c r="DX85" s="182"/>
    </row>
    <row r="86" spans="1:128" ht="13" customHeight="1" x14ac:dyDescent="0.2">
      <c r="A86" s="82" t="s">
        <v>392</v>
      </c>
      <c r="B86" s="119">
        <v>1</v>
      </c>
      <c r="C86" s="7">
        <v>79.157595177545005</v>
      </c>
      <c r="D86" s="10">
        <v>1.67707548340428</v>
      </c>
      <c r="E86" s="7">
        <v>68.828497499371295</v>
      </c>
      <c r="F86" s="10">
        <v>4.1767099214538401</v>
      </c>
      <c r="G86" s="7">
        <v>80.178920331786401</v>
      </c>
      <c r="H86" s="10">
        <v>2.0133867437323398</v>
      </c>
      <c r="I86" s="7">
        <v>84.7131593712392</v>
      </c>
      <c r="J86" s="10">
        <v>2.5231795800090899</v>
      </c>
      <c r="K86" s="7">
        <v>15.884661871867801</v>
      </c>
      <c r="L86" s="10">
        <v>5.2391744358207299</v>
      </c>
      <c r="M86" s="7">
        <v>32.9645666763316</v>
      </c>
      <c r="N86" s="10">
        <v>2.1041006426456899</v>
      </c>
      <c r="O86" s="7">
        <v>28.725334003679801</v>
      </c>
      <c r="P86" s="10">
        <v>3.6149853618865602</v>
      </c>
      <c r="Q86" s="7">
        <v>35.738544981437002</v>
      </c>
      <c r="R86" s="10">
        <v>2.6630143116612999</v>
      </c>
      <c r="S86" s="7">
        <v>30.273930854405702</v>
      </c>
      <c r="T86" s="10">
        <v>3.8629608148968999</v>
      </c>
      <c r="U86" s="7">
        <v>1.54859685072593</v>
      </c>
      <c r="V86" s="10">
        <v>5.1008922937110999</v>
      </c>
      <c r="W86" s="7">
        <v>38.236812730637297</v>
      </c>
      <c r="X86" s="10">
        <v>1.8534609435268199</v>
      </c>
      <c r="Y86" s="7">
        <v>32.480290749468502</v>
      </c>
      <c r="Z86" s="10">
        <v>2.9256021945410899</v>
      </c>
      <c r="AA86" s="7">
        <v>44.108517729325797</v>
      </c>
      <c r="AB86" s="10">
        <v>2.62945614325313</v>
      </c>
      <c r="AC86" s="7">
        <v>29.725561445497899</v>
      </c>
      <c r="AD86" s="10">
        <v>3.44017856575267</v>
      </c>
      <c r="AE86" s="7">
        <v>-2.7547293039705401</v>
      </c>
      <c r="AF86" s="10">
        <v>4.4663825271612998</v>
      </c>
      <c r="AG86" s="7">
        <v>25.8472685934602</v>
      </c>
      <c r="AH86" s="10">
        <v>1.5455413320379401</v>
      </c>
      <c r="AI86" s="7">
        <v>17.6467791789172</v>
      </c>
      <c r="AJ86" s="10">
        <v>2.5095773900448801</v>
      </c>
      <c r="AK86" s="7">
        <v>26.980777176822599</v>
      </c>
      <c r="AL86" s="10">
        <v>2.3058987271345899</v>
      </c>
      <c r="AM86" s="7">
        <v>29.065121234751199</v>
      </c>
      <c r="AN86" s="10">
        <v>3.1232416231793998</v>
      </c>
      <c r="AO86" s="7">
        <v>11.418342055834</v>
      </c>
      <c r="AP86" s="10">
        <v>4.1923050124730299</v>
      </c>
      <c r="AQ86" s="7">
        <v>45.207689931340902</v>
      </c>
      <c r="AR86" s="10">
        <v>1.8587604131955</v>
      </c>
      <c r="AS86" s="7">
        <v>39.858847683710501</v>
      </c>
      <c r="AT86" s="10">
        <v>3.5808032049068701</v>
      </c>
      <c r="AU86" s="7">
        <v>48.375728941784097</v>
      </c>
      <c r="AV86" s="10">
        <v>2.78668412050818</v>
      </c>
      <c r="AW86" s="7">
        <v>41.672871968825604</v>
      </c>
      <c r="AX86" s="10">
        <v>3.8135031320096902</v>
      </c>
      <c r="AY86" s="7">
        <v>1.81402428511515</v>
      </c>
      <c r="AZ86" s="10">
        <v>5.2096765904220304</v>
      </c>
      <c r="BA86" s="7">
        <v>30.546626298280199</v>
      </c>
      <c r="BB86" s="10">
        <v>1.7961635207259601</v>
      </c>
      <c r="BC86" s="7">
        <v>20.719485263653301</v>
      </c>
      <c r="BD86" s="10">
        <v>2.96285516546609</v>
      </c>
      <c r="BE86" s="7">
        <v>30.7522389307086</v>
      </c>
      <c r="BF86" s="10">
        <v>2.2726280644879799</v>
      </c>
      <c r="BG86" s="7">
        <v>36.486852123936103</v>
      </c>
      <c r="BH86" s="10">
        <v>3.56768813738947</v>
      </c>
      <c r="BI86" s="7">
        <v>15.767366860282801</v>
      </c>
      <c r="BJ86" s="10">
        <v>5.0932576808432204</v>
      </c>
      <c r="BK86" s="7">
        <v>67.734543484225597</v>
      </c>
      <c r="BL86" s="10">
        <v>1.89032572597158</v>
      </c>
      <c r="BM86" s="7">
        <v>62.935774773395003</v>
      </c>
      <c r="BN86" s="10">
        <v>3.8188171562703301</v>
      </c>
      <c r="BO86" s="7">
        <v>65.847890015607305</v>
      </c>
      <c r="BP86" s="10">
        <v>2.6602561099050099</v>
      </c>
      <c r="BQ86" s="7">
        <v>75.274041232025894</v>
      </c>
      <c r="BR86" s="10">
        <v>2.90780614759964</v>
      </c>
      <c r="BS86" s="7">
        <v>12.338266458630899</v>
      </c>
      <c r="BT86" s="10">
        <v>4.7650794878304801</v>
      </c>
      <c r="BU86" s="7">
        <v>84.679873335820105</v>
      </c>
      <c r="BV86" s="10">
        <v>1.30488821214064</v>
      </c>
      <c r="BW86" s="7">
        <v>81.298638395596697</v>
      </c>
      <c r="BX86" s="10">
        <v>3.6034768517183098</v>
      </c>
      <c r="BY86" s="7">
        <v>84.698068621900603</v>
      </c>
      <c r="BZ86" s="10">
        <v>1.7870851553362199</v>
      </c>
      <c r="CA86" s="7">
        <v>87.163267412147704</v>
      </c>
      <c r="CB86" s="10">
        <v>2.5087971367625101</v>
      </c>
      <c r="CC86" s="7">
        <v>5.8646290165509898</v>
      </c>
      <c r="CD86" s="10">
        <v>4.3027353140213496</v>
      </c>
      <c r="CE86" s="7">
        <v>40.8235587496956</v>
      </c>
      <c r="CF86" s="10">
        <v>1.99783248285427</v>
      </c>
      <c r="CG86" s="7">
        <v>27.315308983289299</v>
      </c>
      <c r="CH86" s="10">
        <v>3.2448533851971502</v>
      </c>
      <c r="CI86" s="7">
        <v>39.618253467646397</v>
      </c>
      <c r="CJ86" s="10">
        <v>2.6719121554682199</v>
      </c>
      <c r="CK86" s="7">
        <v>54.073672559801402</v>
      </c>
      <c r="CL86" s="10">
        <v>3.8043591305282001</v>
      </c>
      <c r="CM86" s="7">
        <v>26.7583635765121</v>
      </c>
      <c r="CN86" s="10">
        <v>5.3824386038437098</v>
      </c>
      <c r="CO86" s="7">
        <v>9.6339096612970003</v>
      </c>
      <c r="CP86" s="10">
        <v>2.8967804954196801</v>
      </c>
      <c r="CQ86" s="7">
        <v>-4.3930580085138198</v>
      </c>
      <c r="CR86" s="10">
        <v>3.1720515032911298</v>
      </c>
      <c r="CS86" s="7">
        <v>-0.10583226145089999</v>
      </c>
      <c r="CT86" s="10">
        <v>2.74974059450077</v>
      </c>
      <c r="CU86" s="7">
        <v>-10.9357815769648</v>
      </c>
      <c r="CV86" s="10">
        <v>2.6911570164432801</v>
      </c>
      <c r="CW86" s="7">
        <v>-4.8068221859850303E-2</v>
      </c>
      <c r="CX86" s="10">
        <v>2.8888207580538201</v>
      </c>
      <c r="CY86" s="7">
        <v>2.8862038594000801</v>
      </c>
      <c r="CZ86" s="10">
        <v>2.8132142841913299</v>
      </c>
      <c r="DA86" s="7">
        <v>3.7760425676921998</v>
      </c>
      <c r="DB86" s="10">
        <v>2.8627706953235998</v>
      </c>
      <c r="DC86" s="7">
        <v>13.2976404875235</v>
      </c>
      <c r="DD86" s="10">
        <v>2.3927218721776602</v>
      </c>
      <c r="DE86" s="7">
        <v>-2.9888621418521502</v>
      </c>
      <c r="DF86" s="10">
        <v>3.2836871861561199</v>
      </c>
      <c r="DG86" s="65"/>
      <c r="DH86" s="65"/>
      <c r="DI86" s="65"/>
      <c r="DJ86" s="65"/>
      <c r="DK86" s="65"/>
      <c r="DL86" s="65"/>
      <c r="DM86" s="65"/>
      <c r="DN86" s="65"/>
      <c r="DO86" s="65"/>
      <c r="DP86" s="65"/>
      <c r="DQ86" s="65"/>
      <c r="DR86" s="65"/>
      <c r="DS86" s="65"/>
      <c r="DT86" s="65"/>
      <c r="DU86" s="65"/>
      <c r="DV86" s="65"/>
      <c r="DW86" s="65"/>
      <c r="DX86" s="182"/>
    </row>
    <row r="87" spans="1:128" ht="13" customHeight="1" x14ac:dyDescent="0.2">
      <c r="A87" s="4" t="s">
        <v>393</v>
      </c>
      <c r="B87" s="121">
        <v>1</v>
      </c>
      <c r="C87" s="169">
        <v>68.975205142203507</v>
      </c>
      <c r="D87" s="170">
        <v>2.0821154610503001</v>
      </c>
      <c r="E87" s="169">
        <v>57.141066246418703</v>
      </c>
      <c r="F87" s="170">
        <v>5.42095087138655</v>
      </c>
      <c r="G87" s="169">
        <v>65.904036352330394</v>
      </c>
      <c r="H87" s="170">
        <v>2.9947907943377001</v>
      </c>
      <c r="I87" s="169">
        <v>79.284373175015304</v>
      </c>
      <c r="J87" s="170">
        <v>2.8906413237357902</v>
      </c>
      <c r="K87" s="169">
        <v>22.143306928596601</v>
      </c>
      <c r="L87" s="170">
        <v>5.7461975523573301</v>
      </c>
      <c r="M87" s="169">
        <v>59.255572405003598</v>
      </c>
      <c r="N87" s="170">
        <v>1.9058359761825401</v>
      </c>
      <c r="O87" s="169">
        <v>55.2014608455369</v>
      </c>
      <c r="P87" s="170">
        <v>4.4083507010090699</v>
      </c>
      <c r="Q87" s="169">
        <v>61.446443025324697</v>
      </c>
      <c r="R87" s="170">
        <v>2.9812569029807299</v>
      </c>
      <c r="S87" s="169">
        <v>58.243297928872401</v>
      </c>
      <c r="T87" s="170">
        <v>3.3426407000060898</v>
      </c>
      <c r="U87" s="169">
        <v>3.04183708333548</v>
      </c>
      <c r="V87" s="170">
        <v>5.5201853932227003</v>
      </c>
      <c r="W87" s="169">
        <v>58.0074139237989</v>
      </c>
      <c r="X87" s="170">
        <v>1.55950586263774</v>
      </c>
      <c r="Y87" s="169">
        <v>48.743219266034501</v>
      </c>
      <c r="Z87" s="170">
        <v>3.7813795982801399</v>
      </c>
      <c r="AA87" s="169">
        <v>66.123753159815905</v>
      </c>
      <c r="AB87" s="170">
        <v>1.95208895448493</v>
      </c>
      <c r="AC87" s="169">
        <v>51.1189595743624</v>
      </c>
      <c r="AD87" s="170">
        <v>3.05000503477258</v>
      </c>
      <c r="AE87" s="169">
        <v>2.3757403083279098</v>
      </c>
      <c r="AF87" s="170">
        <v>5.1238624134402304</v>
      </c>
      <c r="AG87" s="169">
        <v>44.938406705210703</v>
      </c>
      <c r="AH87" s="170">
        <v>1.9622968238418601</v>
      </c>
      <c r="AI87" s="169">
        <v>47.919264703543099</v>
      </c>
      <c r="AJ87" s="170">
        <v>5.0842871510579002</v>
      </c>
      <c r="AK87" s="169">
        <v>48.159604916908101</v>
      </c>
      <c r="AL87" s="170">
        <v>2.8535434536220601</v>
      </c>
      <c r="AM87" s="169">
        <v>39.215993198904499</v>
      </c>
      <c r="AN87" s="170">
        <v>3.3571579768547299</v>
      </c>
      <c r="AO87" s="169">
        <v>-8.7032715046385807</v>
      </c>
      <c r="AP87" s="170">
        <v>6.58908801379817</v>
      </c>
      <c r="AQ87" s="169">
        <v>64.507682670253303</v>
      </c>
      <c r="AR87" s="170">
        <v>2.2338793736393101</v>
      </c>
      <c r="AS87" s="169">
        <v>70.992087972532303</v>
      </c>
      <c r="AT87" s="170">
        <v>4.6735471158036503</v>
      </c>
      <c r="AU87" s="169">
        <v>64.391343609189704</v>
      </c>
      <c r="AV87" s="170">
        <v>2.9630947086949702</v>
      </c>
      <c r="AW87" s="169">
        <v>61.516499995262002</v>
      </c>
      <c r="AX87" s="170">
        <v>3.44091087982211</v>
      </c>
      <c r="AY87" s="169">
        <v>-9.4755879772702905</v>
      </c>
      <c r="AZ87" s="170">
        <v>5.0186892593185801</v>
      </c>
      <c r="BA87" s="169">
        <v>47.170840700728903</v>
      </c>
      <c r="BB87" s="170">
        <v>2.0862874509178901</v>
      </c>
      <c r="BC87" s="169">
        <v>44.944892245598801</v>
      </c>
      <c r="BD87" s="170">
        <v>4.5161190803728299</v>
      </c>
      <c r="BE87" s="169">
        <v>47.683745874939298</v>
      </c>
      <c r="BF87" s="170">
        <v>3.2446401511075198</v>
      </c>
      <c r="BG87" s="169">
        <v>47.179259491559698</v>
      </c>
      <c r="BH87" s="170">
        <v>3.3019675018806098</v>
      </c>
      <c r="BI87" s="169">
        <v>2.23436724596095</v>
      </c>
      <c r="BJ87" s="170">
        <v>5.4208485843703498</v>
      </c>
      <c r="BK87" s="169">
        <v>66.927776467605298</v>
      </c>
      <c r="BL87" s="170">
        <v>2.3298922952594801</v>
      </c>
      <c r="BM87" s="169">
        <v>63.479211520371997</v>
      </c>
      <c r="BN87" s="170">
        <v>4.4323672450789404</v>
      </c>
      <c r="BO87" s="169">
        <v>65.713677081553001</v>
      </c>
      <c r="BP87" s="170">
        <v>3.2027082878512898</v>
      </c>
      <c r="BQ87" s="169">
        <v>71.206205537519295</v>
      </c>
      <c r="BR87" s="170">
        <v>3.16638822054755</v>
      </c>
      <c r="BS87" s="169">
        <v>7.72699401714726</v>
      </c>
      <c r="BT87" s="170">
        <v>4.7720788950267803</v>
      </c>
      <c r="BU87" s="169">
        <v>84.3937961573411</v>
      </c>
      <c r="BV87" s="170">
        <v>1.6244105612883899</v>
      </c>
      <c r="BW87" s="169">
        <v>80.685614138632303</v>
      </c>
      <c r="BX87" s="170">
        <v>3.9786091088778202</v>
      </c>
      <c r="BY87" s="169">
        <v>82.946331412334402</v>
      </c>
      <c r="BZ87" s="170">
        <v>2.54762603190628</v>
      </c>
      <c r="CA87" s="169">
        <v>87.989054120670303</v>
      </c>
      <c r="CB87" s="170">
        <v>1.9419434151760799</v>
      </c>
      <c r="CC87" s="169">
        <v>7.30343998203801</v>
      </c>
      <c r="CD87" s="170">
        <v>4.1354502214016096</v>
      </c>
      <c r="CE87" s="169">
        <v>30.4953314652663</v>
      </c>
      <c r="CF87" s="170">
        <v>1.7337607127393899</v>
      </c>
      <c r="CG87" s="169">
        <v>18.996419699571799</v>
      </c>
      <c r="CH87" s="170">
        <v>3.4707475774971002</v>
      </c>
      <c r="CI87" s="169">
        <v>32.688020769862199</v>
      </c>
      <c r="CJ87" s="170">
        <v>2.79489158879095</v>
      </c>
      <c r="CK87" s="169">
        <v>33.375684385769802</v>
      </c>
      <c r="CL87" s="170">
        <v>3.0250919058964798</v>
      </c>
      <c r="CM87" s="169">
        <v>14.379264686197899</v>
      </c>
      <c r="CN87" s="170">
        <v>4.0040359851916403</v>
      </c>
      <c r="CO87" s="169">
        <v>2.3842175869356601</v>
      </c>
      <c r="CP87" s="170">
        <v>2.9047301468231801</v>
      </c>
      <c r="CQ87" s="169">
        <v>-0.40811137953527099</v>
      </c>
      <c r="CR87" s="170">
        <v>3.1381158106723399</v>
      </c>
      <c r="CS87" s="169">
        <v>1.3072777980113099</v>
      </c>
      <c r="CT87" s="170">
        <v>2.7106246425390399</v>
      </c>
      <c r="CU87" s="169">
        <v>4.0936594704469904</v>
      </c>
      <c r="CV87" s="170">
        <v>3.20713883977507</v>
      </c>
      <c r="CW87" s="169">
        <v>2.1766466814271102</v>
      </c>
      <c r="CX87" s="170">
        <v>3.2851522643478601</v>
      </c>
      <c r="CY87" s="169">
        <v>1.6470187343568099</v>
      </c>
      <c r="CZ87" s="170">
        <v>3.1138633878925202</v>
      </c>
      <c r="DA87" s="169">
        <v>-0.11270710610743601</v>
      </c>
      <c r="DB87" s="170">
        <v>2.9877068999106999</v>
      </c>
      <c r="DC87" s="169">
        <v>16.2853437124094</v>
      </c>
      <c r="DD87" s="170">
        <v>2.4768114055638999</v>
      </c>
      <c r="DE87" s="169">
        <v>-2.50370504826844</v>
      </c>
      <c r="DF87" s="170">
        <v>2.6420376217491199</v>
      </c>
      <c r="DG87" s="178"/>
      <c r="DH87" s="178"/>
      <c r="DI87" s="178"/>
      <c r="DJ87" s="178"/>
      <c r="DK87" s="178"/>
      <c r="DL87" s="178"/>
      <c r="DM87" s="178"/>
      <c r="DN87" s="178"/>
      <c r="DO87" s="178"/>
      <c r="DP87" s="178"/>
      <c r="DQ87" s="178"/>
      <c r="DR87" s="178"/>
      <c r="DS87" s="178"/>
      <c r="DT87" s="178"/>
      <c r="DU87" s="178"/>
      <c r="DV87" s="178"/>
      <c r="DW87" s="178"/>
      <c r="DX87" s="183"/>
    </row>
    <row r="88" spans="1:128" ht="13" customHeight="1" x14ac:dyDescent="0.2">
      <c r="A88" s="82"/>
      <c r="B88" s="122"/>
      <c r="C88" s="7" t="s">
        <v>910</v>
      </c>
      <c r="D88" s="10" t="s">
        <v>911</v>
      </c>
      <c r="E88" s="7" t="s">
        <v>1018</v>
      </c>
      <c r="F88" s="10" t="s">
        <v>1019</v>
      </c>
      <c r="G88" s="7" t="s">
        <v>1020</v>
      </c>
      <c r="H88" s="10" t="s">
        <v>1021</v>
      </c>
      <c r="I88" s="7" t="s">
        <v>1022</v>
      </c>
      <c r="J88" s="10" t="s">
        <v>1023</v>
      </c>
      <c r="K88" s="7" t="s">
        <v>1024</v>
      </c>
      <c r="L88" s="10" t="s">
        <v>1025</v>
      </c>
      <c r="M88" s="7" t="s">
        <v>918</v>
      </c>
      <c r="N88" s="10" t="s">
        <v>919</v>
      </c>
      <c r="O88" s="7" t="s">
        <v>1026</v>
      </c>
      <c r="P88" s="10" t="s">
        <v>1027</v>
      </c>
      <c r="Q88" s="7" t="s">
        <v>1028</v>
      </c>
      <c r="R88" s="10" t="s">
        <v>1029</v>
      </c>
      <c r="S88" s="7" t="s">
        <v>1030</v>
      </c>
      <c r="T88" s="10" t="s">
        <v>1031</v>
      </c>
      <c r="U88" s="7" t="s">
        <v>1032</v>
      </c>
      <c r="V88" s="10" t="s">
        <v>1033</v>
      </c>
      <c r="W88" s="7" t="s">
        <v>926</v>
      </c>
      <c r="X88" s="10" t="s">
        <v>927</v>
      </c>
      <c r="Y88" s="7" t="s">
        <v>1034</v>
      </c>
      <c r="Z88" s="10" t="s">
        <v>1035</v>
      </c>
      <c r="AA88" s="7" t="s">
        <v>1036</v>
      </c>
      <c r="AB88" s="10" t="s">
        <v>1037</v>
      </c>
      <c r="AC88" s="7" t="s">
        <v>1038</v>
      </c>
      <c r="AD88" s="10" t="s">
        <v>1039</v>
      </c>
      <c r="AE88" s="7" t="s">
        <v>1040</v>
      </c>
      <c r="AF88" s="10" t="s">
        <v>1041</v>
      </c>
      <c r="AG88" s="7" t="s">
        <v>934</v>
      </c>
      <c r="AH88" s="10" t="s">
        <v>935</v>
      </c>
      <c r="AI88" s="7" t="s">
        <v>1042</v>
      </c>
      <c r="AJ88" s="10" t="s">
        <v>1043</v>
      </c>
      <c r="AK88" s="7" t="s">
        <v>1044</v>
      </c>
      <c r="AL88" s="10" t="s">
        <v>1045</v>
      </c>
      <c r="AM88" s="7" t="s">
        <v>1046</v>
      </c>
      <c r="AN88" s="10" t="s">
        <v>1047</v>
      </c>
      <c r="AO88" s="7" t="s">
        <v>1048</v>
      </c>
      <c r="AP88" s="10" t="s">
        <v>1049</v>
      </c>
      <c r="AQ88" s="7" t="s">
        <v>942</v>
      </c>
      <c r="AR88" s="10" t="s">
        <v>943</v>
      </c>
      <c r="AS88" s="7" t="s">
        <v>1050</v>
      </c>
      <c r="AT88" s="10" t="s">
        <v>1051</v>
      </c>
      <c r="AU88" s="7" t="s">
        <v>1052</v>
      </c>
      <c r="AV88" s="10" t="s">
        <v>1053</v>
      </c>
      <c r="AW88" s="7" t="s">
        <v>1054</v>
      </c>
      <c r="AX88" s="10" t="s">
        <v>1055</v>
      </c>
      <c r="AY88" s="7" t="s">
        <v>1056</v>
      </c>
      <c r="AZ88" s="10" t="s">
        <v>1057</v>
      </c>
      <c r="BA88" s="7" t="s">
        <v>950</v>
      </c>
      <c r="BB88" s="10" t="s">
        <v>951</v>
      </c>
      <c r="BC88" s="7" t="s">
        <v>1058</v>
      </c>
      <c r="BD88" s="10" t="s">
        <v>1059</v>
      </c>
      <c r="BE88" s="7" t="s">
        <v>1060</v>
      </c>
      <c r="BF88" s="10" t="s">
        <v>1061</v>
      </c>
      <c r="BG88" s="7" t="s">
        <v>1062</v>
      </c>
      <c r="BH88" s="10" t="s">
        <v>1063</v>
      </c>
      <c r="BI88" s="7" t="s">
        <v>1064</v>
      </c>
      <c r="BJ88" s="10" t="s">
        <v>1065</v>
      </c>
      <c r="BK88" s="7" t="s">
        <v>958</v>
      </c>
      <c r="BL88" s="10" t="s">
        <v>959</v>
      </c>
      <c r="BM88" s="7" t="s">
        <v>1066</v>
      </c>
      <c r="BN88" s="10" t="s">
        <v>1067</v>
      </c>
      <c r="BO88" s="7" t="s">
        <v>1068</v>
      </c>
      <c r="BP88" s="10" t="s">
        <v>1069</v>
      </c>
      <c r="BQ88" s="7" t="s">
        <v>1070</v>
      </c>
      <c r="BR88" s="10" t="s">
        <v>1071</v>
      </c>
      <c r="BS88" s="7" t="s">
        <v>1072</v>
      </c>
      <c r="BT88" s="10" t="s">
        <v>1073</v>
      </c>
      <c r="BU88" s="7" t="s">
        <v>966</v>
      </c>
      <c r="BV88" s="10" t="s">
        <v>967</v>
      </c>
      <c r="BW88" s="7" t="s">
        <v>1074</v>
      </c>
      <c r="BX88" s="10" t="s">
        <v>1075</v>
      </c>
      <c r="BY88" s="7" t="s">
        <v>1076</v>
      </c>
      <c r="BZ88" s="10" t="s">
        <v>1077</v>
      </c>
      <c r="CA88" s="7" t="s">
        <v>1078</v>
      </c>
      <c r="CB88" s="10" t="s">
        <v>1079</v>
      </c>
      <c r="CC88" s="7" t="s">
        <v>1080</v>
      </c>
      <c r="CD88" s="10" t="s">
        <v>1081</v>
      </c>
      <c r="CE88" s="7" t="s">
        <v>974</v>
      </c>
      <c r="CF88" s="10" t="s">
        <v>975</v>
      </c>
      <c r="CG88" s="7" t="s">
        <v>1082</v>
      </c>
      <c r="CH88" s="10" t="s">
        <v>1083</v>
      </c>
      <c r="CI88" s="7" t="s">
        <v>1084</v>
      </c>
      <c r="CJ88" s="10" t="s">
        <v>1085</v>
      </c>
      <c r="CK88" s="7" t="s">
        <v>1086</v>
      </c>
      <c r="CL88" s="10" t="s">
        <v>1087</v>
      </c>
      <c r="CM88" s="7" t="s">
        <v>1088</v>
      </c>
      <c r="CN88" s="10" t="s">
        <v>1089</v>
      </c>
      <c r="CO88" s="65" t="s">
        <v>982</v>
      </c>
      <c r="CP88" s="65" t="s">
        <v>983</v>
      </c>
      <c r="CQ88" s="65" t="s">
        <v>984</v>
      </c>
      <c r="CR88" s="65" t="s">
        <v>985</v>
      </c>
      <c r="CS88" s="65" t="s">
        <v>986</v>
      </c>
      <c r="CT88" s="65" t="s">
        <v>987</v>
      </c>
      <c r="CU88" s="65" t="s">
        <v>988</v>
      </c>
      <c r="CV88" s="65" t="s">
        <v>989</v>
      </c>
      <c r="CW88" s="65" t="s">
        <v>990</v>
      </c>
      <c r="CX88" s="65" t="s">
        <v>991</v>
      </c>
      <c r="CY88" s="65" t="s">
        <v>992</v>
      </c>
      <c r="CZ88" s="65" t="s">
        <v>993</v>
      </c>
      <c r="DA88" s="65" t="s">
        <v>994</v>
      </c>
      <c r="DB88" s="65" t="s">
        <v>995</v>
      </c>
      <c r="DC88" s="65" t="s">
        <v>996</v>
      </c>
      <c r="DD88" s="65" t="s">
        <v>997</v>
      </c>
      <c r="DE88" s="65" t="s">
        <v>998</v>
      </c>
      <c r="DF88" s="65" t="s">
        <v>999</v>
      </c>
      <c r="DG88" s="7" t="s">
        <v>1000</v>
      </c>
      <c r="DH88" s="10" t="s">
        <v>1001</v>
      </c>
      <c r="DI88" s="7" t="s">
        <v>1002</v>
      </c>
      <c r="DJ88" s="10" t="s">
        <v>1003</v>
      </c>
      <c r="DK88" s="7" t="s">
        <v>1004</v>
      </c>
      <c r="DL88" s="10" t="s">
        <v>1005</v>
      </c>
      <c r="DM88" s="7" t="s">
        <v>1006</v>
      </c>
      <c r="DN88" s="10" t="s">
        <v>1007</v>
      </c>
      <c r="DO88" s="7" t="s">
        <v>1008</v>
      </c>
      <c r="DP88" s="10" t="s">
        <v>1009</v>
      </c>
      <c r="DQ88" s="7" t="s">
        <v>1010</v>
      </c>
      <c r="DR88" s="10" t="s">
        <v>1011</v>
      </c>
      <c r="DS88" s="7" t="s">
        <v>1012</v>
      </c>
      <c r="DT88" s="10" t="s">
        <v>1013</v>
      </c>
      <c r="DU88" s="7" t="s">
        <v>1014</v>
      </c>
      <c r="DV88" s="10" t="s">
        <v>1015</v>
      </c>
      <c r="DW88" s="7" t="s">
        <v>1016</v>
      </c>
      <c r="DX88" s="123" t="s">
        <v>1017</v>
      </c>
    </row>
    <row r="89" spans="1:128" ht="13" customHeight="1" x14ac:dyDescent="0.2">
      <c r="A89" s="82" t="s">
        <v>359</v>
      </c>
      <c r="B89" s="122">
        <v>3</v>
      </c>
      <c r="C89" s="7">
        <v>77.130039060367494</v>
      </c>
      <c r="D89" s="10">
        <v>0.97518429960487796</v>
      </c>
      <c r="E89" s="7">
        <v>73.679163975793102</v>
      </c>
      <c r="F89" s="10">
        <v>4.3865381267521899</v>
      </c>
      <c r="G89" s="7">
        <v>75.591999420007596</v>
      </c>
      <c r="H89" s="10">
        <v>1.27862990386935</v>
      </c>
      <c r="I89" s="7">
        <v>79.988203362858002</v>
      </c>
      <c r="J89" s="10">
        <v>1.6519528954473399</v>
      </c>
      <c r="K89" s="7">
        <v>6.3090393870649102</v>
      </c>
      <c r="L89" s="10">
        <v>4.3417565961948199</v>
      </c>
      <c r="M89" s="7">
        <v>48.427054500223001</v>
      </c>
      <c r="N89" s="10">
        <v>1.1126007589611999</v>
      </c>
      <c r="O89" s="7">
        <v>52.868940072772403</v>
      </c>
      <c r="P89" s="10">
        <v>5.3666381555961697</v>
      </c>
      <c r="Q89" s="7">
        <v>48.866443027059297</v>
      </c>
      <c r="R89" s="10">
        <v>1.60724598278154</v>
      </c>
      <c r="S89" s="7">
        <v>47.224150527673601</v>
      </c>
      <c r="T89" s="10">
        <v>1.6680998235784701</v>
      </c>
      <c r="U89" s="7">
        <v>-5.6447895450987797</v>
      </c>
      <c r="V89" s="10">
        <v>5.4688102070792199</v>
      </c>
      <c r="W89" s="7">
        <v>55.412549790013799</v>
      </c>
      <c r="X89" s="10">
        <v>1.17931429013278</v>
      </c>
      <c r="Y89" s="7">
        <v>67.795728028858406</v>
      </c>
      <c r="Z89" s="10">
        <v>4.5257572183537897</v>
      </c>
      <c r="AA89" s="7">
        <v>60.0248463912517</v>
      </c>
      <c r="AB89" s="10">
        <v>1.3418651671984101</v>
      </c>
      <c r="AC89" s="7">
        <v>47.078933006045503</v>
      </c>
      <c r="AD89" s="10">
        <v>1.9414091070538599</v>
      </c>
      <c r="AE89" s="7">
        <v>-20.716795022812999</v>
      </c>
      <c r="AF89" s="10">
        <v>4.5418891706005304</v>
      </c>
      <c r="AG89" s="7">
        <v>41.504388658807997</v>
      </c>
      <c r="AH89" s="10">
        <v>1.1194141298985201</v>
      </c>
      <c r="AI89" s="7">
        <v>54.734186230609602</v>
      </c>
      <c r="AJ89" s="10">
        <v>4.6950702802173199</v>
      </c>
      <c r="AK89" s="7">
        <v>44.348528085970003</v>
      </c>
      <c r="AL89" s="10">
        <v>1.4519327954764301</v>
      </c>
      <c r="AM89" s="7">
        <v>35.402916525385201</v>
      </c>
      <c r="AN89" s="10">
        <v>1.9576523911258299</v>
      </c>
      <c r="AO89" s="7">
        <v>-19.3312697052244</v>
      </c>
      <c r="AP89" s="10">
        <v>5.3501031705425701</v>
      </c>
      <c r="AQ89" s="7">
        <v>68.430894620322505</v>
      </c>
      <c r="AR89" s="10">
        <v>1.1489009536878301</v>
      </c>
      <c r="AS89" s="7">
        <v>66.017709299413298</v>
      </c>
      <c r="AT89" s="10">
        <v>5.1947104072737602</v>
      </c>
      <c r="AU89" s="7">
        <v>67.7267203025594</v>
      </c>
      <c r="AV89" s="10">
        <v>1.40655701081315</v>
      </c>
      <c r="AW89" s="7">
        <v>69.819879235336401</v>
      </c>
      <c r="AX89" s="10">
        <v>1.6882412164053</v>
      </c>
      <c r="AY89" s="7">
        <v>3.8021699359231298</v>
      </c>
      <c r="AZ89" s="10">
        <v>5.0217814136046304</v>
      </c>
      <c r="BA89" s="7">
        <v>56.020627633640103</v>
      </c>
      <c r="BB89" s="10">
        <v>1.023056832999</v>
      </c>
      <c r="BC89" s="7">
        <v>57.000387074780001</v>
      </c>
      <c r="BD89" s="10">
        <v>4.93116293646698</v>
      </c>
      <c r="BE89" s="7">
        <v>57.612737900717299</v>
      </c>
      <c r="BF89" s="10">
        <v>1.41185840702437</v>
      </c>
      <c r="BG89" s="7">
        <v>53.7603936661502</v>
      </c>
      <c r="BH89" s="10">
        <v>1.7109817324525101</v>
      </c>
      <c r="BI89" s="7">
        <v>-3.2399934086298501</v>
      </c>
      <c r="BJ89" s="10">
        <v>5.1439194868572198</v>
      </c>
      <c r="BK89" s="7">
        <v>67.344995285640195</v>
      </c>
      <c r="BL89" s="10">
        <v>1.14698912876916</v>
      </c>
      <c r="BM89" s="7">
        <v>60.7605805009592</v>
      </c>
      <c r="BN89" s="10">
        <v>5.2077692969307101</v>
      </c>
      <c r="BO89" s="7">
        <v>67.145504092885304</v>
      </c>
      <c r="BP89" s="10">
        <v>1.4326789731391101</v>
      </c>
      <c r="BQ89" s="7">
        <v>68.800638081554794</v>
      </c>
      <c r="BR89" s="10">
        <v>1.6643180092093199</v>
      </c>
      <c r="BS89" s="7">
        <v>8.0400575805956205</v>
      </c>
      <c r="BT89" s="10">
        <v>5.3148980938073196</v>
      </c>
      <c r="BU89" s="7">
        <v>75.212697525077303</v>
      </c>
      <c r="BV89" s="10">
        <v>1.15079868065956</v>
      </c>
      <c r="BW89" s="7">
        <v>69.955015885877401</v>
      </c>
      <c r="BX89" s="10">
        <v>4.7175236079148997</v>
      </c>
      <c r="BY89" s="7">
        <v>74.569414746788794</v>
      </c>
      <c r="BZ89" s="10">
        <v>1.3836269655594</v>
      </c>
      <c r="CA89" s="7">
        <v>76.981864054519903</v>
      </c>
      <c r="CB89" s="10">
        <v>1.6023825559820399</v>
      </c>
      <c r="CC89" s="7">
        <v>7.0268481686425597</v>
      </c>
      <c r="CD89" s="10">
        <v>4.7480666836592498</v>
      </c>
      <c r="CE89" s="7">
        <v>58.716329840750497</v>
      </c>
      <c r="CF89" s="10">
        <v>1.4910230120494099</v>
      </c>
      <c r="CG89" s="7">
        <v>49.3159658765709</v>
      </c>
      <c r="CH89" s="10">
        <v>5.2610492604552803</v>
      </c>
      <c r="CI89" s="7">
        <v>55.616964370570898</v>
      </c>
      <c r="CJ89" s="10">
        <v>1.7489190814906399</v>
      </c>
      <c r="CK89" s="7">
        <v>64.4737814667685</v>
      </c>
      <c r="CL89" s="10">
        <v>1.98259513595973</v>
      </c>
      <c r="CM89" s="7">
        <v>15.1578155901976</v>
      </c>
      <c r="CN89" s="10">
        <v>5.2952732012749903</v>
      </c>
      <c r="CO89" s="65"/>
      <c r="CP89" s="65"/>
      <c r="CQ89" s="65"/>
      <c r="CR89" s="65"/>
      <c r="CS89" s="65"/>
      <c r="CT89" s="65"/>
      <c r="CU89" s="65"/>
      <c r="CV89" s="65"/>
      <c r="CW89" s="65"/>
      <c r="CX89" s="65"/>
      <c r="CY89" s="65"/>
      <c r="CZ89" s="65"/>
      <c r="DA89" s="65"/>
      <c r="DB89" s="65"/>
      <c r="DC89" s="65"/>
      <c r="DD89" s="65"/>
      <c r="DE89" s="65"/>
      <c r="DF89" s="65"/>
      <c r="DG89" s="7">
        <v>-0.56879385309163399</v>
      </c>
      <c r="DH89" s="10">
        <v>1.38899071552869</v>
      </c>
      <c r="DI89" s="7">
        <v>-0.82273259376424301</v>
      </c>
      <c r="DJ89" s="10">
        <v>1.7351373949411999</v>
      </c>
      <c r="DK89" s="7">
        <v>-1.9555939495552399</v>
      </c>
      <c r="DL89" s="10">
        <v>1.8515319313966101</v>
      </c>
      <c r="DM89" s="7">
        <v>1.20677157310186</v>
      </c>
      <c r="DN89" s="10">
        <v>1.8754736675366099</v>
      </c>
      <c r="DO89" s="7">
        <v>-1.5901294620280899</v>
      </c>
      <c r="DP89" s="10">
        <v>1.54822781340727</v>
      </c>
      <c r="DQ89" s="7">
        <v>-1.9942249253106801</v>
      </c>
      <c r="DR89" s="10">
        <v>1.66797204972377</v>
      </c>
      <c r="DS89" s="7">
        <v>-3.5827968858670398</v>
      </c>
      <c r="DT89" s="10">
        <v>1.7392420391752701</v>
      </c>
      <c r="DU89" s="7">
        <v>-1.6375859606577401</v>
      </c>
      <c r="DV89" s="10">
        <v>1.56647528212672</v>
      </c>
      <c r="DW89" s="7">
        <v>0.34195745022179802</v>
      </c>
      <c r="DX89" s="123">
        <v>1.9573234690967301</v>
      </c>
    </row>
    <row r="90" spans="1:128" ht="13" customHeight="1" x14ac:dyDescent="0.2">
      <c r="A90" s="82" t="s">
        <v>362</v>
      </c>
      <c r="B90" s="122">
        <v>3</v>
      </c>
      <c r="C90" s="7">
        <v>83.125842152399102</v>
      </c>
      <c r="D90" s="10">
        <v>1.00934358278937</v>
      </c>
      <c r="E90" s="7">
        <v>78.708602617797595</v>
      </c>
      <c r="F90" s="10">
        <v>8.1535504411141702</v>
      </c>
      <c r="G90" s="7">
        <v>81.7926846338231</v>
      </c>
      <c r="H90" s="10">
        <v>1.37808168513129</v>
      </c>
      <c r="I90" s="7">
        <v>85.281519989795697</v>
      </c>
      <c r="J90" s="10">
        <v>1.73068587163167</v>
      </c>
      <c r="K90" s="7">
        <v>6.5729173719980301</v>
      </c>
      <c r="L90" s="10">
        <v>8.2847948621888907</v>
      </c>
      <c r="M90" s="7">
        <v>40.7315572097339</v>
      </c>
      <c r="N90" s="10">
        <v>1.68630825484011</v>
      </c>
      <c r="O90" s="7">
        <v>40.349705663697499</v>
      </c>
      <c r="P90" s="10">
        <v>8.3444421071205603</v>
      </c>
      <c r="Q90" s="7">
        <v>42.6731051559333</v>
      </c>
      <c r="R90" s="10">
        <v>1.88248633535429</v>
      </c>
      <c r="S90" s="7">
        <v>37.980210721093897</v>
      </c>
      <c r="T90" s="10">
        <v>2.99634463782085</v>
      </c>
      <c r="U90" s="7">
        <v>-2.36949494260364</v>
      </c>
      <c r="V90" s="10">
        <v>7.6233728463290902</v>
      </c>
      <c r="W90" s="7">
        <v>55.432750346058398</v>
      </c>
      <c r="X90" s="10">
        <v>1.64246923217976</v>
      </c>
      <c r="Y90" s="7">
        <v>57.125460958747901</v>
      </c>
      <c r="Z90" s="10">
        <v>7.9607042238427104</v>
      </c>
      <c r="AA90" s="7">
        <v>61.545566797951103</v>
      </c>
      <c r="AB90" s="10">
        <v>2.2176128215581099</v>
      </c>
      <c r="AC90" s="7">
        <v>46.931349221157902</v>
      </c>
      <c r="AD90" s="10">
        <v>2.3487214640140399</v>
      </c>
      <c r="AE90" s="7">
        <v>-10.194111737589999</v>
      </c>
      <c r="AF90" s="10">
        <v>7.5195521531416096</v>
      </c>
      <c r="AG90" s="7">
        <v>51.082686786558398</v>
      </c>
      <c r="AH90" s="10">
        <v>1.74779217114856</v>
      </c>
      <c r="AI90" s="7">
        <v>34.974712861966097</v>
      </c>
      <c r="AJ90" s="10">
        <v>7.8978048579150704</v>
      </c>
      <c r="AK90" s="7">
        <v>57.299224902291897</v>
      </c>
      <c r="AL90" s="10">
        <v>1.9399719498844601</v>
      </c>
      <c r="AM90" s="7">
        <v>44.111110247546499</v>
      </c>
      <c r="AN90" s="10">
        <v>3.16461938493465</v>
      </c>
      <c r="AO90" s="7">
        <v>9.1363973855804304</v>
      </c>
      <c r="AP90" s="10">
        <v>7.8872421442208402</v>
      </c>
      <c r="AQ90" s="7">
        <v>54.4709197151533</v>
      </c>
      <c r="AR90" s="10">
        <v>1.50401247872255</v>
      </c>
      <c r="AS90" s="7">
        <v>68.813837959447199</v>
      </c>
      <c r="AT90" s="10">
        <v>8.0287950166755806</v>
      </c>
      <c r="AU90" s="7">
        <v>55.232669621513402</v>
      </c>
      <c r="AV90" s="10">
        <v>1.9485878808553101</v>
      </c>
      <c r="AW90" s="7">
        <v>52.102130657703903</v>
      </c>
      <c r="AX90" s="10">
        <v>2.10663707474365</v>
      </c>
      <c r="AY90" s="7">
        <v>-16.711707301743399</v>
      </c>
      <c r="AZ90" s="10">
        <v>8.6275776424446899</v>
      </c>
      <c r="BA90" s="7">
        <v>27.6142976759443</v>
      </c>
      <c r="BB90" s="10">
        <v>1.1919495834706899</v>
      </c>
      <c r="BC90" s="7">
        <v>33.181307681992202</v>
      </c>
      <c r="BD90" s="10">
        <v>7.8085807070121804</v>
      </c>
      <c r="BE90" s="7">
        <v>28.1693024798385</v>
      </c>
      <c r="BF90" s="10">
        <v>1.6618473297869001</v>
      </c>
      <c r="BG90" s="7">
        <v>26.295174698082501</v>
      </c>
      <c r="BH90" s="10">
        <v>1.80266487951446</v>
      </c>
      <c r="BI90" s="7">
        <v>-6.8861329839097403</v>
      </c>
      <c r="BJ90" s="10">
        <v>7.9284991752195504</v>
      </c>
      <c r="BK90" s="7">
        <v>51.380548956138497</v>
      </c>
      <c r="BL90" s="10">
        <v>1.33899399352354</v>
      </c>
      <c r="BM90" s="7">
        <v>61.891919525234499</v>
      </c>
      <c r="BN90" s="10">
        <v>9.1540803507887105</v>
      </c>
      <c r="BO90" s="7">
        <v>50.153681536508898</v>
      </c>
      <c r="BP90" s="10">
        <v>1.88242056522264</v>
      </c>
      <c r="BQ90" s="7">
        <v>52.276871009046197</v>
      </c>
      <c r="BR90" s="10">
        <v>2.5983204788266199</v>
      </c>
      <c r="BS90" s="7">
        <v>-9.6150485161883505</v>
      </c>
      <c r="BT90" s="10">
        <v>9.6210340439942197</v>
      </c>
      <c r="BU90" s="7">
        <v>73.029162270008499</v>
      </c>
      <c r="BV90" s="10">
        <v>1.5714926228002399</v>
      </c>
      <c r="BW90" s="7">
        <v>81.350438559253703</v>
      </c>
      <c r="BX90" s="10">
        <v>7.6782969894933801</v>
      </c>
      <c r="BY90" s="7">
        <v>70.864791432142496</v>
      </c>
      <c r="BZ90" s="10">
        <v>1.95632792463788</v>
      </c>
      <c r="CA90" s="7">
        <v>75.169069297637904</v>
      </c>
      <c r="CB90" s="10">
        <v>2.2837828684093102</v>
      </c>
      <c r="CC90" s="7">
        <v>-6.1813692616158002</v>
      </c>
      <c r="CD90" s="10">
        <v>8.1246050751135996</v>
      </c>
      <c r="CE90" s="7">
        <v>57.366545431230499</v>
      </c>
      <c r="CF90" s="10">
        <v>1.63905289859684</v>
      </c>
      <c r="CG90" s="7">
        <v>48.155959477496701</v>
      </c>
      <c r="CH90" s="10">
        <v>7.6288872344357097</v>
      </c>
      <c r="CI90" s="7">
        <v>57.933157434066999</v>
      </c>
      <c r="CJ90" s="10">
        <v>1.9409229104758201</v>
      </c>
      <c r="CK90" s="7">
        <v>57.467119688808502</v>
      </c>
      <c r="CL90" s="10">
        <v>3.3476253645557601</v>
      </c>
      <c r="CM90" s="7">
        <v>9.3111602113118295</v>
      </c>
      <c r="CN90" s="10">
        <v>7.7862809459415798</v>
      </c>
      <c r="CO90" s="65"/>
      <c r="CP90" s="65"/>
      <c r="CQ90" s="65"/>
      <c r="CR90" s="65"/>
      <c r="CS90" s="65"/>
      <c r="CT90" s="65"/>
      <c r="CU90" s="65"/>
      <c r="CV90" s="65"/>
      <c r="CW90" s="65"/>
      <c r="CX90" s="65"/>
      <c r="CY90" s="65"/>
      <c r="CZ90" s="65"/>
      <c r="DA90" s="65"/>
      <c r="DB90" s="65"/>
      <c r="DC90" s="65"/>
      <c r="DD90" s="65"/>
      <c r="DE90" s="65"/>
      <c r="DF90" s="65"/>
      <c r="DG90" s="7">
        <v>-1.5327763117912001</v>
      </c>
      <c r="DH90" s="10">
        <v>1.3096260948535701</v>
      </c>
      <c r="DI90" s="7">
        <v>-3.08783296927218</v>
      </c>
      <c r="DJ90" s="10">
        <v>2.1532854604768699</v>
      </c>
      <c r="DK90" s="7">
        <v>1.4942915395687599</v>
      </c>
      <c r="DL90" s="10">
        <v>2.3193148409564799</v>
      </c>
      <c r="DM90" s="7">
        <v>7.3730183217986101</v>
      </c>
      <c r="DN90" s="10">
        <v>2.1220848479688499</v>
      </c>
      <c r="DO90" s="7">
        <v>3.9857779087951899</v>
      </c>
      <c r="DP90" s="10">
        <v>2.1276442682381398</v>
      </c>
      <c r="DQ90" s="7">
        <v>-0.61372348914469699</v>
      </c>
      <c r="DR90" s="10">
        <v>1.86916401974622</v>
      </c>
      <c r="DS90" s="7">
        <v>2.9573155682498999E-2</v>
      </c>
      <c r="DT90" s="10">
        <v>1.90168861686753</v>
      </c>
      <c r="DU90" s="7">
        <v>-9.0106726024895192</v>
      </c>
      <c r="DV90" s="10">
        <v>1.90682648519229</v>
      </c>
      <c r="DW90" s="7">
        <v>7.0492876339795698</v>
      </c>
      <c r="DX90" s="123">
        <v>2.1991582201800601</v>
      </c>
    </row>
    <row r="91" spans="1:128" ht="13" customHeight="1" x14ac:dyDescent="0.2">
      <c r="A91" s="82" t="s">
        <v>84</v>
      </c>
      <c r="B91" s="122">
        <v>3</v>
      </c>
      <c r="C91" s="7">
        <v>89.407964864205198</v>
      </c>
      <c r="D91" s="10">
        <v>0.86225986210012695</v>
      </c>
      <c r="E91" s="7">
        <v>85.683283600668304</v>
      </c>
      <c r="F91" s="10">
        <v>2.1643292263557599</v>
      </c>
      <c r="G91" s="7">
        <v>89.737941576768804</v>
      </c>
      <c r="H91" s="10">
        <v>1.1201631929197899</v>
      </c>
      <c r="I91" s="7">
        <v>90.728788950836602</v>
      </c>
      <c r="J91" s="10">
        <v>1.4122133406283299</v>
      </c>
      <c r="K91" s="7">
        <v>5.0455053501683604</v>
      </c>
      <c r="L91" s="10">
        <v>2.74288703165842</v>
      </c>
      <c r="M91" s="7">
        <v>51.279841799776399</v>
      </c>
      <c r="N91" s="10">
        <v>1.3558446665661901</v>
      </c>
      <c r="O91" s="7">
        <v>44.008770118825197</v>
      </c>
      <c r="P91" s="10">
        <v>3.6608434242077101</v>
      </c>
      <c r="Q91" s="7">
        <v>51.796838127125298</v>
      </c>
      <c r="R91" s="10">
        <v>1.64400780188444</v>
      </c>
      <c r="S91" s="7">
        <v>53.9584987958795</v>
      </c>
      <c r="T91" s="10">
        <v>2.6749955221499699</v>
      </c>
      <c r="U91" s="7">
        <v>9.9497286770543898</v>
      </c>
      <c r="V91" s="10">
        <v>4.6870051110630699</v>
      </c>
      <c r="W91" s="7">
        <v>54.601530587206298</v>
      </c>
      <c r="X91" s="10">
        <v>1.08717380377286</v>
      </c>
      <c r="Y91" s="7">
        <v>46.901372641025098</v>
      </c>
      <c r="Z91" s="10">
        <v>3.9822566741258698</v>
      </c>
      <c r="AA91" s="7">
        <v>59.284133459646398</v>
      </c>
      <c r="AB91" s="10">
        <v>1.7124716488237699</v>
      </c>
      <c r="AC91" s="7">
        <v>48.723072855289097</v>
      </c>
      <c r="AD91" s="10">
        <v>2.10866527657506</v>
      </c>
      <c r="AE91" s="7">
        <v>1.82170021426398</v>
      </c>
      <c r="AF91" s="10">
        <v>4.7526005381718504</v>
      </c>
      <c r="AG91" s="7">
        <v>46.518835583608599</v>
      </c>
      <c r="AH91" s="10">
        <v>1.25953057427594</v>
      </c>
      <c r="AI91" s="7">
        <v>53.037803024311998</v>
      </c>
      <c r="AJ91" s="10">
        <v>3.55152626285083</v>
      </c>
      <c r="AK91" s="7">
        <v>45.046844877535698</v>
      </c>
      <c r="AL91" s="10">
        <v>1.5284679463475599</v>
      </c>
      <c r="AM91" s="7">
        <v>45.946059649514801</v>
      </c>
      <c r="AN91" s="10">
        <v>2.8959619367915499</v>
      </c>
      <c r="AO91" s="7">
        <v>-7.0917433747971703</v>
      </c>
      <c r="AP91" s="10">
        <v>4.93152377218233</v>
      </c>
      <c r="AQ91" s="7">
        <v>63.498017573096099</v>
      </c>
      <c r="AR91" s="10">
        <v>1.201044072425</v>
      </c>
      <c r="AS91" s="7">
        <v>70.221214853253002</v>
      </c>
      <c r="AT91" s="10">
        <v>3.12768007758641</v>
      </c>
      <c r="AU91" s="7">
        <v>62.3420846585703</v>
      </c>
      <c r="AV91" s="10">
        <v>1.7853846844486301</v>
      </c>
      <c r="AW91" s="7">
        <v>61.910699352734298</v>
      </c>
      <c r="AX91" s="10">
        <v>2.2800629498057998</v>
      </c>
      <c r="AY91" s="7">
        <v>-8.3105155005186901</v>
      </c>
      <c r="AZ91" s="10">
        <v>3.84876075570851</v>
      </c>
      <c r="BA91" s="7">
        <v>35.360888891137499</v>
      </c>
      <c r="BB91" s="10">
        <v>1.3129366364777899</v>
      </c>
      <c r="BC91" s="7">
        <v>34.128021208492903</v>
      </c>
      <c r="BD91" s="10">
        <v>3.4482635819322001</v>
      </c>
      <c r="BE91" s="7">
        <v>33.885796186848303</v>
      </c>
      <c r="BF91" s="10">
        <v>1.7670255307140501</v>
      </c>
      <c r="BG91" s="7">
        <v>38.763312348589103</v>
      </c>
      <c r="BH91" s="10">
        <v>2.4734637706299001</v>
      </c>
      <c r="BI91" s="7">
        <v>4.6352911400962302</v>
      </c>
      <c r="BJ91" s="10">
        <v>4.1865191879339996</v>
      </c>
      <c r="BK91" s="7">
        <v>75.2697340211555</v>
      </c>
      <c r="BL91" s="10">
        <v>1.11142978366027</v>
      </c>
      <c r="BM91" s="7">
        <v>76.025040288346503</v>
      </c>
      <c r="BN91" s="10">
        <v>2.7688381331330598</v>
      </c>
      <c r="BO91" s="7">
        <v>73.388126367209495</v>
      </c>
      <c r="BP91" s="10">
        <v>1.5525375273123301</v>
      </c>
      <c r="BQ91" s="7">
        <v>78.667035002699507</v>
      </c>
      <c r="BR91" s="10">
        <v>1.85605314469546</v>
      </c>
      <c r="BS91" s="7">
        <v>2.6419947143529998</v>
      </c>
      <c r="BT91" s="10">
        <v>3.2561691419510201</v>
      </c>
      <c r="BU91" s="7">
        <v>81.145162828530104</v>
      </c>
      <c r="BV91" s="10">
        <v>1.12888973921903</v>
      </c>
      <c r="BW91" s="7">
        <v>73.929744050952806</v>
      </c>
      <c r="BX91" s="10">
        <v>3.1681387550519702</v>
      </c>
      <c r="BY91" s="7">
        <v>82.030167628104707</v>
      </c>
      <c r="BZ91" s="10">
        <v>1.5266678495089301</v>
      </c>
      <c r="CA91" s="7">
        <v>83.194470365971696</v>
      </c>
      <c r="CB91" s="10">
        <v>1.9315145690470501</v>
      </c>
      <c r="CC91" s="7">
        <v>9.2647263150189207</v>
      </c>
      <c r="CD91" s="10">
        <v>3.9842369152995598</v>
      </c>
      <c r="CE91" s="7">
        <v>55.285376744133202</v>
      </c>
      <c r="CF91" s="10">
        <v>1.4181677098925001</v>
      </c>
      <c r="CG91" s="7">
        <v>40.157848089000098</v>
      </c>
      <c r="CH91" s="10">
        <v>3.3205278593527301</v>
      </c>
      <c r="CI91" s="7">
        <v>55.446950981995897</v>
      </c>
      <c r="CJ91" s="10">
        <v>1.88802515953023</v>
      </c>
      <c r="CK91" s="7">
        <v>63.5305914241113</v>
      </c>
      <c r="CL91" s="10">
        <v>2.40340940394759</v>
      </c>
      <c r="CM91" s="7">
        <v>23.372743335111199</v>
      </c>
      <c r="CN91" s="10">
        <v>4.0272112044411204</v>
      </c>
      <c r="CO91" s="65"/>
      <c r="CP91" s="65"/>
      <c r="CQ91" s="65"/>
      <c r="CR91" s="65"/>
      <c r="CS91" s="65"/>
      <c r="CT91" s="65"/>
      <c r="CU91" s="65"/>
      <c r="CV91" s="65"/>
      <c r="CW91" s="65"/>
      <c r="CX91" s="65"/>
      <c r="CY91" s="65"/>
      <c r="CZ91" s="65"/>
      <c r="DA91" s="65"/>
      <c r="DB91" s="65"/>
      <c r="DC91" s="65"/>
      <c r="DD91" s="65"/>
      <c r="DE91" s="65"/>
      <c r="DF91" s="65"/>
      <c r="DG91" s="7">
        <v>-2.5413478263967302</v>
      </c>
      <c r="DH91" s="10">
        <v>1.1078296302464601</v>
      </c>
      <c r="DI91" s="7">
        <v>-2.3164168621208598</v>
      </c>
      <c r="DJ91" s="10">
        <v>2.0393208350685001</v>
      </c>
      <c r="DK91" s="7">
        <v>-2.9950858579959299</v>
      </c>
      <c r="DL91" s="10">
        <v>1.6603093240014799</v>
      </c>
      <c r="DM91" s="7">
        <v>2.9878386632345202</v>
      </c>
      <c r="DN91" s="10">
        <v>1.8911626549826199</v>
      </c>
      <c r="DO91" s="7">
        <v>0.87205291236131199</v>
      </c>
      <c r="DP91" s="10">
        <v>1.87753213859461</v>
      </c>
      <c r="DQ91" s="7">
        <v>-1.21195249393246</v>
      </c>
      <c r="DR91" s="10">
        <v>1.80613541129181</v>
      </c>
      <c r="DS91" s="7">
        <v>0.54891681329422704</v>
      </c>
      <c r="DT91" s="10">
        <v>1.51962469990817</v>
      </c>
      <c r="DU91" s="7">
        <v>-6.1256622694038496</v>
      </c>
      <c r="DV91" s="10">
        <v>1.50454254176195</v>
      </c>
      <c r="DW91" s="7">
        <v>5.8186864216153804</v>
      </c>
      <c r="DX91" s="123">
        <v>1.84105365471477</v>
      </c>
    </row>
    <row r="92" spans="1:128" ht="13" customHeight="1" x14ac:dyDescent="0.2">
      <c r="A92" s="82" t="s">
        <v>376</v>
      </c>
      <c r="B92" s="122">
        <v>3</v>
      </c>
      <c r="C92" s="7">
        <v>81.721584931841093</v>
      </c>
      <c r="D92" s="10">
        <v>0.85133489605868595</v>
      </c>
      <c r="E92" s="7">
        <v>57.106340696268603</v>
      </c>
      <c r="F92" s="10">
        <v>8.0932174443893601</v>
      </c>
      <c r="G92" s="7">
        <v>79.896739495478599</v>
      </c>
      <c r="H92" s="10">
        <v>1.4986818092296801</v>
      </c>
      <c r="I92" s="7">
        <v>83.558347484027195</v>
      </c>
      <c r="J92" s="10">
        <v>1.05994082871455</v>
      </c>
      <c r="K92" s="7">
        <v>26.452006787758599</v>
      </c>
      <c r="L92" s="10">
        <v>7.98471976739794</v>
      </c>
      <c r="M92" s="7">
        <v>33.8846571733743</v>
      </c>
      <c r="N92" s="10">
        <v>1.07708340200296</v>
      </c>
      <c r="O92" s="7">
        <v>39.018326984075998</v>
      </c>
      <c r="P92" s="10">
        <v>7.8946788901609999</v>
      </c>
      <c r="Q92" s="7">
        <v>32.130503174148799</v>
      </c>
      <c r="R92" s="10">
        <v>1.5922701251283999</v>
      </c>
      <c r="S92" s="7">
        <v>34.627602898948297</v>
      </c>
      <c r="T92" s="10">
        <v>1.33926469647158</v>
      </c>
      <c r="U92" s="7">
        <v>-4.39072408512774</v>
      </c>
      <c r="V92" s="10">
        <v>7.9250358633331599</v>
      </c>
      <c r="W92" s="7">
        <v>58.6621228959687</v>
      </c>
      <c r="X92" s="10">
        <v>1.1175553768278199</v>
      </c>
      <c r="Y92" s="7">
        <v>54.3130793632915</v>
      </c>
      <c r="Z92" s="10">
        <v>7.7067433133551999</v>
      </c>
      <c r="AA92" s="7">
        <v>64.349858143490906</v>
      </c>
      <c r="AB92" s="10">
        <v>1.51539836944103</v>
      </c>
      <c r="AC92" s="7">
        <v>55.758271064589998</v>
      </c>
      <c r="AD92" s="10">
        <v>1.3683130740893099</v>
      </c>
      <c r="AE92" s="7">
        <v>1.44519170129856</v>
      </c>
      <c r="AF92" s="10">
        <v>7.5627800955819504</v>
      </c>
      <c r="AG92" s="7">
        <v>29.471073029542399</v>
      </c>
      <c r="AH92" s="10">
        <v>1.0486983050665999</v>
      </c>
      <c r="AI92" s="7">
        <v>47.620270965003002</v>
      </c>
      <c r="AJ92" s="10">
        <v>7.8316848140092503</v>
      </c>
      <c r="AK92" s="7">
        <v>32.167284815992502</v>
      </c>
      <c r="AL92" s="10">
        <v>1.5185998214953</v>
      </c>
      <c r="AM92" s="7">
        <v>27.375215633588599</v>
      </c>
      <c r="AN92" s="10">
        <v>1.3460589385113799</v>
      </c>
      <c r="AO92" s="7">
        <v>-20.245055331414399</v>
      </c>
      <c r="AP92" s="10">
        <v>7.8727673029618597</v>
      </c>
      <c r="AQ92" s="7">
        <v>66.138475664669599</v>
      </c>
      <c r="AR92" s="10">
        <v>1.04182801141895</v>
      </c>
      <c r="AS92" s="7">
        <v>70.976120244927998</v>
      </c>
      <c r="AT92" s="10">
        <v>6.1395599536645298</v>
      </c>
      <c r="AU92" s="7">
        <v>68.699585523821398</v>
      </c>
      <c r="AV92" s="10">
        <v>1.6189599735920699</v>
      </c>
      <c r="AW92" s="7">
        <v>64.620885826774298</v>
      </c>
      <c r="AX92" s="10">
        <v>1.37699440524817</v>
      </c>
      <c r="AY92" s="7">
        <v>-6.3552344181537004</v>
      </c>
      <c r="AZ92" s="10">
        <v>6.1511180213510901</v>
      </c>
      <c r="BA92" s="7">
        <v>53.858005752198103</v>
      </c>
      <c r="BB92" s="10">
        <v>1.16073445488092</v>
      </c>
      <c r="BC92" s="7">
        <v>65.177234451957901</v>
      </c>
      <c r="BD92" s="10">
        <v>7.1893717421060597</v>
      </c>
      <c r="BE92" s="7">
        <v>51.156522335071301</v>
      </c>
      <c r="BF92" s="10">
        <v>1.8245050777177401</v>
      </c>
      <c r="BG92" s="7">
        <v>55.008270595141497</v>
      </c>
      <c r="BH92" s="10">
        <v>1.5263316145493</v>
      </c>
      <c r="BI92" s="7">
        <v>-10.168963856816401</v>
      </c>
      <c r="BJ92" s="10">
        <v>7.2463859371520103</v>
      </c>
      <c r="BK92" s="7">
        <v>72.820728687825095</v>
      </c>
      <c r="BL92" s="10">
        <v>0.88632290485170495</v>
      </c>
      <c r="BM92" s="7">
        <v>63.516253797753002</v>
      </c>
      <c r="BN92" s="10">
        <v>7.21069175870843</v>
      </c>
      <c r="BO92" s="7">
        <v>71.975804290117694</v>
      </c>
      <c r="BP92" s="10">
        <v>1.5150197537275101</v>
      </c>
      <c r="BQ92" s="7">
        <v>73.610393556292394</v>
      </c>
      <c r="BR92" s="10">
        <v>1.25977847702748</v>
      </c>
      <c r="BS92" s="7">
        <v>10.0941397585395</v>
      </c>
      <c r="BT92" s="10">
        <v>7.2654201100683897</v>
      </c>
      <c r="BU92" s="7">
        <v>79.898248281285007</v>
      </c>
      <c r="BV92" s="10">
        <v>0.83914203000472498</v>
      </c>
      <c r="BW92" s="7">
        <v>66.306768188703302</v>
      </c>
      <c r="BX92" s="10">
        <v>6.76020737680249</v>
      </c>
      <c r="BY92" s="7">
        <v>78.115453607340896</v>
      </c>
      <c r="BZ92" s="10">
        <v>1.3699542390814901</v>
      </c>
      <c r="CA92" s="7">
        <v>81.344227777195997</v>
      </c>
      <c r="CB92" s="10">
        <v>1.1865952098507</v>
      </c>
      <c r="CC92" s="7">
        <v>15.0374595884927</v>
      </c>
      <c r="CD92" s="10">
        <v>6.7031403986498601</v>
      </c>
      <c r="CE92" s="7">
        <v>46.6695377848365</v>
      </c>
      <c r="CF92" s="10">
        <v>1.1961123467516801</v>
      </c>
      <c r="CG92" s="7">
        <v>51.441072010353302</v>
      </c>
      <c r="CH92" s="10">
        <v>7.1418073059601896</v>
      </c>
      <c r="CI92" s="7">
        <v>45.456582066658299</v>
      </c>
      <c r="CJ92" s="10">
        <v>1.9436108653103801</v>
      </c>
      <c r="CK92" s="7">
        <v>47.150481146288797</v>
      </c>
      <c r="CL92" s="10">
        <v>1.4441892833727299</v>
      </c>
      <c r="CM92" s="7">
        <v>-4.2905908640644803</v>
      </c>
      <c r="CN92" s="10">
        <v>7.1492863841521004</v>
      </c>
      <c r="CO92" s="65"/>
      <c r="CP92" s="65"/>
      <c r="CQ92" s="65"/>
      <c r="CR92" s="65"/>
      <c r="CS92" s="65"/>
      <c r="CT92" s="65"/>
      <c r="CU92" s="65"/>
      <c r="CV92" s="65"/>
      <c r="CW92" s="65"/>
      <c r="CX92" s="65"/>
      <c r="CY92" s="65"/>
      <c r="CZ92" s="65"/>
      <c r="DA92" s="65"/>
      <c r="DB92" s="65"/>
      <c r="DC92" s="65"/>
      <c r="DD92" s="65"/>
      <c r="DE92" s="65"/>
      <c r="DF92" s="65"/>
      <c r="DG92" s="7">
        <v>-1.6395666243651199</v>
      </c>
      <c r="DH92" s="10">
        <v>1.14561969849248</v>
      </c>
      <c r="DI92" s="7">
        <v>-4.8897589737009604</v>
      </c>
      <c r="DJ92" s="10">
        <v>1.5992526352088601</v>
      </c>
      <c r="DK92" s="7">
        <v>-2.70762991214806</v>
      </c>
      <c r="DL92" s="10">
        <v>1.5611273577841001</v>
      </c>
      <c r="DM92" s="7">
        <v>-2.7105078187144298</v>
      </c>
      <c r="DN92" s="10">
        <v>1.4721894852377599</v>
      </c>
      <c r="DO92" s="7">
        <v>-3.9431223124105399</v>
      </c>
      <c r="DP92" s="10">
        <v>1.3956018164141799</v>
      </c>
      <c r="DQ92" s="7">
        <v>-2.5424344946620998</v>
      </c>
      <c r="DR92" s="10">
        <v>1.6138638659218401</v>
      </c>
      <c r="DS92" s="7">
        <v>-5.0196974626174597</v>
      </c>
      <c r="DT92" s="10">
        <v>1.3155229415021601</v>
      </c>
      <c r="DU92" s="7">
        <v>-3.54634988466398</v>
      </c>
      <c r="DV92" s="10">
        <v>1.2038079181133099</v>
      </c>
      <c r="DW92" s="7">
        <v>-3.2150636291269099</v>
      </c>
      <c r="DX92" s="123">
        <v>1.5606845763586199</v>
      </c>
    </row>
    <row r="93" spans="1:128" ht="13" customHeight="1" x14ac:dyDescent="0.2">
      <c r="A93" s="82" t="s">
        <v>378</v>
      </c>
      <c r="B93" s="122">
        <v>3</v>
      </c>
      <c r="C93" s="7">
        <v>84.886339593923495</v>
      </c>
      <c r="D93" s="10">
        <v>0.69909520659394897</v>
      </c>
      <c r="E93" s="7">
        <v>89.464496660024693</v>
      </c>
      <c r="F93" s="10">
        <v>2.7662574852648101</v>
      </c>
      <c r="G93" s="7">
        <v>84.290618844614102</v>
      </c>
      <c r="H93" s="10">
        <v>0.82073950597925205</v>
      </c>
      <c r="I93" s="7">
        <v>86.490331433775197</v>
      </c>
      <c r="J93" s="10">
        <v>1.96576691104002</v>
      </c>
      <c r="K93" s="7">
        <v>-2.97416522624943</v>
      </c>
      <c r="L93" s="10">
        <v>3.4175503310088802</v>
      </c>
      <c r="M93" s="7">
        <v>79.792331406980296</v>
      </c>
      <c r="N93" s="10">
        <v>1.0464821354336</v>
      </c>
      <c r="O93" s="7">
        <v>75.857443308327603</v>
      </c>
      <c r="P93" s="10">
        <v>3.7607274383031402</v>
      </c>
      <c r="Q93" s="7">
        <v>79.650403722643503</v>
      </c>
      <c r="R93" s="10">
        <v>1.1829755568195099</v>
      </c>
      <c r="S93" s="7">
        <v>82.337251451985395</v>
      </c>
      <c r="T93" s="10">
        <v>2.3722445303731798</v>
      </c>
      <c r="U93" s="7">
        <v>6.4798081436577304</v>
      </c>
      <c r="V93" s="10">
        <v>4.3967354572441302</v>
      </c>
      <c r="W93" s="7">
        <v>72.658195750019004</v>
      </c>
      <c r="X93" s="10">
        <v>0.84874349006015903</v>
      </c>
      <c r="Y93" s="7">
        <v>79.981624925553106</v>
      </c>
      <c r="Z93" s="10">
        <v>3.6953318081102098</v>
      </c>
      <c r="AA93" s="7">
        <v>71.394055480129794</v>
      </c>
      <c r="AB93" s="10">
        <v>1.0459694787847</v>
      </c>
      <c r="AC93" s="7">
        <v>78.596870072547006</v>
      </c>
      <c r="AD93" s="10">
        <v>2.0235709361360499</v>
      </c>
      <c r="AE93" s="7">
        <v>-1.38475485300616</v>
      </c>
      <c r="AF93" s="10">
        <v>4.0480701412493802</v>
      </c>
      <c r="AG93" s="7">
        <v>62.134676622629499</v>
      </c>
      <c r="AH93" s="10">
        <v>0.94054823523604902</v>
      </c>
      <c r="AI93" s="7">
        <v>59.9147563054632</v>
      </c>
      <c r="AJ93" s="10">
        <v>4.4378958122512397</v>
      </c>
      <c r="AK93" s="7">
        <v>62.222484622488203</v>
      </c>
      <c r="AL93" s="10">
        <v>1.07253881763429</v>
      </c>
      <c r="AM93" s="7">
        <v>64.400657419373104</v>
      </c>
      <c r="AN93" s="10">
        <v>2.9796738469569402</v>
      </c>
      <c r="AO93" s="7">
        <v>4.4859011139098603</v>
      </c>
      <c r="AP93" s="10">
        <v>5.2621761131009999</v>
      </c>
      <c r="AQ93" s="7">
        <v>82.214093168820099</v>
      </c>
      <c r="AR93" s="10">
        <v>0.82182026088100701</v>
      </c>
      <c r="AS93" s="7">
        <v>83.987870391386906</v>
      </c>
      <c r="AT93" s="10">
        <v>3.3242957080189299</v>
      </c>
      <c r="AU93" s="7">
        <v>81.9437964491256</v>
      </c>
      <c r="AV93" s="10">
        <v>0.936647780990157</v>
      </c>
      <c r="AW93" s="7">
        <v>84.978828028388307</v>
      </c>
      <c r="AX93" s="10">
        <v>1.70270590265662</v>
      </c>
      <c r="AY93" s="7">
        <v>0.99095763700142903</v>
      </c>
      <c r="AZ93" s="10">
        <v>3.5822585344765101</v>
      </c>
      <c r="BA93" s="7">
        <v>62.506908876779903</v>
      </c>
      <c r="BB93" s="10">
        <v>1.0689637868481501</v>
      </c>
      <c r="BC93" s="7">
        <v>55.562973557274098</v>
      </c>
      <c r="BD93" s="10">
        <v>4.55921742704622</v>
      </c>
      <c r="BE93" s="7">
        <v>62.083669175439901</v>
      </c>
      <c r="BF93" s="10">
        <v>1.27677529013971</v>
      </c>
      <c r="BG93" s="7">
        <v>69.151798869749697</v>
      </c>
      <c r="BH93" s="10">
        <v>2.8790144722294602</v>
      </c>
      <c r="BI93" s="7">
        <v>13.588825312475601</v>
      </c>
      <c r="BJ93" s="10">
        <v>5.4838215492169597</v>
      </c>
      <c r="BK93" s="7">
        <v>78.862811569937193</v>
      </c>
      <c r="BL93" s="10">
        <v>0.74949648479681896</v>
      </c>
      <c r="BM93" s="7">
        <v>79.881909025834304</v>
      </c>
      <c r="BN93" s="10">
        <v>3.0940259609554901</v>
      </c>
      <c r="BO93" s="7">
        <v>78.649950495123605</v>
      </c>
      <c r="BP93" s="10">
        <v>0.92308358035308302</v>
      </c>
      <c r="BQ93" s="7">
        <v>80.489040399972495</v>
      </c>
      <c r="BR93" s="10">
        <v>2.1505517638940899</v>
      </c>
      <c r="BS93" s="7">
        <v>0.60713137413817697</v>
      </c>
      <c r="BT93" s="10">
        <v>3.76639714077956</v>
      </c>
      <c r="BU93" s="7">
        <v>40.980832211249997</v>
      </c>
      <c r="BV93" s="10">
        <v>1.0799141869689699</v>
      </c>
      <c r="BW93" s="7">
        <v>44.173759542555501</v>
      </c>
      <c r="BX93" s="10">
        <v>4.3631613994381704</v>
      </c>
      <c r="BY93" s="7">
        <v>41.159600600396303</v>
      </c>
      <c r="BZ93" s="10">
        <v>1.34003417860116</v>
      </c>
      <c r="CA93" s="7">
        <v>39.959780136852203</v>
      </c>
      <c r="CB93" s="10">
        <v>2.8375098697307299</v>
      </c>
      <c r="CC93" s="7">
        <v>-4.21397940570328</v>
      </c>
      <c r="CD93" s="10">
        <v>5.1557753610002797</v>
      </c>
      <c r="CE93" s="7">
        <v>54.6446361818236</v>
      </c>
      <c r="CF93" s="10">
        <v>1.09065798655177</v>
      </c>
      <c r="CG93" s="7">
        <v>48.239299198095402</v>
      </c>
      <c r="CH93" s="10">
        <v>4.7144819808043898</v>
      </c>
      <c r="CI93" s="7">
        <v>53.942909205306599</v>
      </c>
      <c r="CJ93" s="10">
        <v>1.2300325197553801</v>
      </c>
      <c r="CK93" s="7">
        <v>61.134328788800701</v>
      </c>
      <c r="CL93" s="10">
        <v>2.8022253206230201</v>
      </c>
      <c r="CM93" s="7">
        <v>12.895029590705301</v>
      </c>
      <c r="CN93" s="10">
        <v>5.6576632591818701</v>
      </c>
      <c r="CO93" s="65"/>
      <c r="CP93" s="65"/>
      <c r="CQ93" s="65"/>
      <c r="CR93" s="65"/>
      <c r="CS93" s="65"/>
      <c r="CT93" s="65"/>
      <c r="CU93" s="65"/>
      <c r="CV93" s="65"/>
      <c r="CW93" s="65"/>
      <c r="CX93" s="65"/>
      <c r="CY93" s="65"/>
      <c r="CZ93" s="65"/>
      <c r="DA93" s="65"/>
      <c r="DB93" s="65"/>
      <c r="DC93" s="65"/>
      <c r="DD93" s="65"/>
      <c r="DE93" s="65"/>
      <c r="DF93" s="65"/>
      <c r="DG93" s="7">
        <v>1.8082190066327499</v>
      </c>
      <c r="DH93" s="10">
        <v>1.1497653447786</v>
      </c>
      <c r="DI93" s="7">
        <v>3.4087605418241398</v>
      </c>
      <c r="DJ93" s="10">
        <v>1.4294997351426899</v>
      </c>
      <c r="DK93" s="7">
        <v>4.71882750908365</v>
      </c>
      <c r="DL93" s="10">
        <v>1.3787492400299499</v>
      </c>
      <c r="DM93" s="7">
        <v>3.96737145064859</v>
      </c>
      <c r="DN93" s="10">
        <v>1.47285698951434</v>
      </c>
      <c r="DO93" s="7">
        <v>2.8971997546680699</v>
      </c>
      <c r="DP93" s="10">
        <v>1.2240451800933601</v>
      </c>
      <c r="DQ93" s="7">
        <v>3.1668894400324699</v>
      </c>
      <c r="DR93" s="10">
        <v>1.6384807651839399</v>
      </c>
      <c r="DS93" s="7">
        <v>2.8331685547814698</v>
      </c>
      <c r="DT93" s="10">
        <v>1.26249203020414</v>
      </c>
      <c r="DU93" s="7">
        <v>-8.2520704714539406</v>
      </c>
      <c r="DV93" s="10">
        <v>1.7162843644750401</v>
      </c>
      <c r="DW93" s="7">
        <v>0.73094632582946395</v>
      </c>
      <c r="DX93" s="123">
        <v>1.71390868929748</v>
      </c>
    </row>
    <row r="94" spans="1:128" s="293" customFormat="1" ht="13" customHeight="1" x14ac:dyDescent="0.2">
      <c r="A94" s="287" t="s">
        <v>382</v>
      </c>
      <c r="B94" s="288">
        <v>3</v>
      </c>
      <c r="C94" s="289">
        <v>81.279823013652802</v>
      </c>
      <c r="D94" s="290">
        <v>1.11262458338357</v>
      </c>
      <c r="E94" s="289">
        <v>68.883291250723701</v>
      </c>
      <c r="F94" s="290">
        <v>4.5293996013884099</v>
      </c>
      <c r="G94" s="289">
        <v>82.311104812030905</v>
      </c>
      <c r="H94" s="290">
        <v>1.6560350193755999</v>
      </c>
      <c r="I94" s="289">
        <v>81.816023318725399</v>
      </c>
      <c r="J94" s="290">
        <v>1.40688829886552</v>
      </c>
      <c r="K94" s="289">
        <v>12.9327320680017</v>
      </c>
      <c r="L94" s="290">
        <v>4.7035838835145798</v>
      </c>
      <c r="M94" s="289">
        <v>42.229458525976398</v>
      </c>
      <c r="N94" s="290">
        <v>1.32915505335038</v>
      </c>
      <c r="O94" s="289">
        <v>55.244637266206503</v>
      </c>
      <c r="P94" s="290">
        <v>5.4582351893888399</v>
      </c>
      <c r="Q94" s="289">
        <v>45.264677270928097</v>
      </c>
      <c r="R94" s="290">
        <v>2.0021086935216701</v>
      </c>
      <c r="S94" s="289">
        <v>38.128069600918103</v>
      </c>
      <c r="T94" s="290">
        <v>1.8748789467837601</v>
      </c>
      <c r="U94" s="289">
        <v>-17.1165676652884</v>
      </c>
      <c r="V94" s="290">
        <v>5.7430841454214399</v>
      </c>
      <c r="W94" s="289">
        <v>53.894564000579599</v>
      </c>
      <c r="X94" s="290">
        <v>1.28493625576599</v>
      </c>
      <c r="Y94" s="289">
        <v>64.360747652265005</v>
      </c>
      <c r="Z94" s="290">
        <v>5.0496213888250701</v>
      </c>
      <c r="AA94" s="289">
        <v>63.635445885887201</v>
      </c>
      <c r="AB94" s="290">
        <v>1.95438255874845</v>
      </c>
      <c r="AC94" s="289">
        <v>44.477801180508798</v>
      </c>
      <c r="AD94" s="290">
        <v>1.8858547482902099</v>
      </c>
      <c r="AE94" s="289">
        <v>-19.882946471756199</v>
      </c>
      <c r="AF94" s="290">
        <v>5.3231434807844202</v>
      </c>
      <c r="AG94" s="289">
        <v>36.2995277440778</v>
      </c>
      <c r="AH94" s="290">
        <v>1.3251615495015601</v>
      </c>
      <c r="AI94" s="289">
        <v>48.498339393197099</v>
      </c>
      <c r="AJ94" s="290">
        <v>5.7867160713517096</v>
      </c>
      <c r="AK94" s="289">
        <v>42.776549624575701</v>
      </c>
      <c r="AL94" s="290">
        <v>2.1021928869992599</v>
      </c>
      <c r="AM94" s="289">
        <v>29.413992425203698</v>
      </c>
      <c r="AN94" s="290">
        <v>1.5414662490227899</v>
      </c>
      <c r="AO94" s="289">
        <v>-19.084346967993401</v>
      </c>
      <c r="AP94" s="290">
        <v>5.9035002201382802</v>
      </c>
      <c r="AQ94" s="289">
        <v>60.837190973263198</v>
      </c>
      <c r="AR94" s="290">
        <v>1.3123866078500801</v>
      </c>
      <c r="AS94" s="289">
        <v>58.836982529134701</v>
      </c>
      <c r="AT94" s="290">
        <v>5.2705108076480203</v>
      </c>
      <c r="AU94" s="289">
        <v>63.912197391133702</v>
      </c>
      <c r="AV94" s="290">
        <v>2.0000356318405399</v>
      </c>
      <c r="AW94" s="289">
        <v>58.396612586064002</v>
      </c>
      <c r="AX94" s="290">
        <v>1.81362414031</v>
      </c>
      <c r="AY94" s="289">
        <v>-0.44036994307070598</v>
      </c>
      <c r="AZ94" s="290">
        <v>5.7601684750085296</v>
      </c>
      <c r="BA94" s="289">
        <v>43.607612156017296</v>
      </c>
      <c r="BB94" s="290">
        <v>1.3816764082297199</v>
      </c>
      <c r="BC94" s="289">
        <v>39.795092644104699</v>
      </c>
      <c r="BD94" s="290">
        <v>5.3593003572967399</v>
      </c>
      <c r="BE94" s="289">
        <v>43.643660625351799</v>
      </c>
      <c r="BF94" s="290">
        <v>2.0765286115841302</v>
      </c>
      <c r="BG94" s="289">
        <v>43.997560178365902</v>
      </c>
      <c r="BH94" s="290">
        <v>1.7631682760551901</v>
      </c>
      <c r="BI94" s="289">
        <v>4.2024675342612499</v>
      </c>
      <c r="BJ94" s="290">
        <v>5.7190943271602501</v>
      </c>
      <c r="BK94" s="289">
        <v>73.513796125089499</v>
      </c>
      <c r="BL94" s="290">
        <v>1.1467315675995899</v>
      </c>
      <c r="BM94" s="289">
        <v>64.3640055726311</v>
      </c>
      <c r="BN94" s="290">
        <v>5.1649371410715803</v>
      </c>
      <c r="BO94" s="289">
        <v>72.288863100625804</v>
      </c>
      <c r="BP94" s="290">
        <v>1.84751898272029</v>
      </c>
      <c r="BQ94" s="289">
        <v>75.535915238761007</v>
      </c>
      <c r="BR94" s="290">
        <v>1.7288866465030399</v>
      </c>
      <c r="BS94" s="289">
        <v>11.171909666129901</v>
      </c>
      <c r="BT94" s="290">
        <v>5.53998913894163</v>
      </c>
      <c r="BU94" s="289">
        <v>82.066082427874207</v>
      </c>
      <c r="BV94" s="290">
        <v>0.92087646508437904</v>
      </c>
      <c r="BW94" s="289">
        <v>73.948792688753798</v>
      </c>
      <c r="BX94" s="290">
        <v>4.2516074502287298</v>
      </c>
      <c r="BY94" s="289">
        <v>81.887845887284797</v>
      </c>
      <c r="BZ94" s="290">
        <v>1.64488301648214</v>
      </c>
      <c r="CA94" s="289">
        <v>83.108195421450603</v>
      </c>
      <c r="CB94" s="290">
        <v>1.39230364646919</v>
      </c>
      <c r="CC94" s="289">
        <v>9.1594027326967602</v>
      </c>
      <c r="CD94" s="290">
        <v>4.62057070176638</v>
      </c>
      <c r="CE94" s="289">
        <v>67.995810264687805</v>
      </c>
      <c r="CF94" s="290">
        <v>1.1659672165655299</v>
      </c>
      <c r="CG94" s="289">
        <v>57.145723391473503</v>
      </c>
      <c r="CH94" s="290">
        <v>5.35455625374611</v>
      </c>
      <c r="CI94" s="289">
        <v>65.635209445161607</v>
      </c>
      <c r="CJ94" s="290">
        <v>1.77099347685742</v>
      </c>
      <c r="CK94" s="289">
        <v>71.193848472017095</v>
      </c>
      <c r="CL94" s="290">
        <v>1.6291343547942101</v>
      </c>
      <c r="CM94" s="289">
        <v>14.048125080543601</v>
      </c>
      <c r="CN94" s="290">
        <v>5.55192949892293</v>
      </c>
      <c r="CO94" s="291"/>
      <c r="CP94" s="291"/>
      <c r="CQ94" s="291"/>
      <c r="CR94" s="291"/>
      <c r="CS94" s="291"/>
      <c r="CT94" s="291"/>
      <c r="CU94" s="291"/>
      <c r="CV94" s="291"/>
      <c r="CW94" s="291"/>
      <c r="CX94" s="291"/>
      <c r="CY94" s="291"/>
      <c r="CZ94" s="291"/>
      <c r="DA94" s="291"/>
      <c r="DB94" s="291"/>
      <c r="DC94" s="291"/>
      <c r="DD94" s="291"/>
      <c r="DE94" s="291"/>
      <c r="DF94" s="291"/>
      <c r="DG94" s="289">
        <v>-0.83632399237848198</v>
      </c>
      <c r="DH94" s="290">
        <v>1.5110810165619799</v>
      </c>
      <c r="DI94" s="289">
        <v>-3.3411940284585402</v>
      </c>
      <c r="DJ94" s="290">
        <v>1.8875645672177701</v>
      </c>
      <c r="DK94" s="289">
        <v>-4.2328793700425003</v>
      </c>
      <c r="DL94" s="290">
        <v>1.8356932046496299</v>
      </c>
      <c r="DM94" s="289">
        <v>1.0717204490185099</v>
      </c>
      <c r="DN94" s="290">
        <v>1.7803881439653799</v>
      </c>
      <c r="DO94" s="289">
        <v>-2.8606910753402901</v>
      </c>
      <c r="DP94" s="290">
        <v>1.89546574691952</v>
      </c>
      <c r="DQ94" s="289">
        <v>-3.70744305182681</v>
      </c>
      <c r="DR94" s="290">
        <v>1.9298643918004701</v>
      </c>
      <c r="DS94" s="289">
        <v>-3.49889259912932</v>
      </c>
      <c r="DT94" s="290">
        <v>1.54423571877142</v>
      </c>
      <c r="DU94" s="289">
        <v>-3.6338117373419201</v>
      </c>
      <c r="DV94" s="290">
        <v>1.2523739182959299</v>
      </c>
      <c r="DW94" s="289">
        <v>0.82692580542350003</v>
      </c>
      <c r="DX94" s="294">
        <v>1.7970192956918101</v>
      </c>
    </row>
    <row r="95" spans="1:128" ht="13" customHeight="1" x14ac:dyDescent="0.2">
      <c r="A95" s="82" t="s">
        <v>386</v>
      </c>
      <c r="B95" s="122">
        <v>3</v>
      </c>
      <c r="C95" s="7">
        <v>82.026252968372305</v>
      </c>
      <c r="D95" s="10">
        <v>0.73518261525010897</v>
      </c>
      <c r="E95" s="7">
        <v>79.599061390449705</v>
      </c>
      <c r="F95" s="10">
        <v>2.9290238957057202</v>
      </c>
      <c r="G95" s="7">
        <v>82.177971561418701</v>
      </c>
      <c r="H95" s="10">
        <v>0.89897625742118004</v>
      </c>
      <c r="I95" s="7">
        <v>82.564332315113305</v>
      </c>
      <c r="J95" s="10">
        <v>1.66101455970852</v>
      </c>
      <c r="K95" s="7">
        <v>2.9652709246636402</v>
      </c>
      <c r="L95" s="10">
        <v>3.3454188340219102</v>
      </c>
      <c r="M95" s="7">
        <v>53.741484350261601</v>
      </c>
      <c r="N95" s="10">
        <v>1.02346391937464</v>
      </c>
      <c r="O95" s="7">
        <v>56.047029475980899</v>
      </c>
      <c r="P95" s="10">
        <v>3.3951259365020601</v>
      </c>
      <c r="Q95" s="7">
        <v>53.245106609889902</v>
      </c>
      <c r="R95" s="10">
        <v>1.1152548691356801</v>
      </c>
      <c r="S95" s="7">
        <v>54.716118257937701</v>
      </c>
      <c r="T95" s="10">
        <v>2.6638599397465499</v>
      </c>
      <c r="U95" s="7">
        <v>-1.3309112180433</v>
      </c>
      <c r="V95" s="10">
        <v>4.0682259309211899</v>
      </c>
      <c r="W95" s="7">
        <v>64.388122413762602</v>
      </c>
      <c r="X95" s="10">
        <v>1.0876027711641501</v>
      </c>
      <c r="Y95" s="7">
        <v>64.553951889700301</v>
      </c>
      <c r="Z95" s="10">
        <v>2.9189563931110598</v>
      </c>
      <c r="AA95" s="7">
        <v>65.817581869707595</v>
      </c>
      <c r="AB95" s="10">
        <v>1.20202855998971</v>
      </c>
      <c r="AC95" s="7">
        <v>57.7814240671376</v>
      </c>
      <c r="AD95" s="10">
        <v>2.1251782464309099</v>
      </c>
      <c r="AE95" s="7">
        <v>-6.77252782256262</v>
      </c>
      <c r="AF95" s="10">
        <v>3.6827284877769402</v>
      </c>
      <c r="AG95" s="7">
        <v>49.741127709007898</v>
      </c>
      <c r="AH95" s="10">
        <v>1.10562828752652</v>
      </c>
      <c r="AI95" s="7">
        <v>56.098509778852403</v>
      </c>
      <c r="AJ95" s="10">
        <v>3.3279027807499602</v>
      </c>
      <c r="AK95" s="7">
        <v>50.266763910610699</v>
      </c>
      <c r="AL95" s="10">
        <v>1.2152578051463501</v>
      </c>
      <c r="AM95" s="7">
        <v>44.304363965237698</v>
      </c>
      <c r="AN95" s="10">
        <v>2.5004790556876801</v>
      </c>
      <c r="AO95" s="7">
        <v>-11.7941458136146</v>
      </c>
      <c r="AP95" s="10">
        <v>4.1084064171728301</v>
      </c>
      <c r="AQ95" s="7">
        <v>78.612880440155294</v>
      </c>
      <c r="AR95" s="10">
        <v>0.76877179357048697</v>
      </c>
      <c r="AS95" s="7">
        <v>78.718213099308201</v>
      </c>
      <c r="AT95" s="10">
        <v>3.04068133833947</v>
      </c>
      <c r="AU95" s="7">
        <v>79.0029797427473</v>
      </c>
      <c r="AV95" s="10">
        <v>0.93802059747775501</v>
      </c>
      <c r="AW95" s="7">
        <v>76.510016672743504</v>
      </c>
      <c r="AX95" s="10">
        <v>1.5508168262363999</v>
      </c>
      <c r="AY95" s="7">
        <v>-2.2081964265647098</v>
      </c>
      <c r="AZ95" s="10">
        <v>3.2936730595732202</v>
      </c>
      <c r="BA95" s="7">
        <v>63.663123061587399</v>
      </c>
      <c r="BB95" s="10">
        <v>0.88848662080598295</v>
      </c>
      <c r="BC95" s="7">
        <v>72.1609664673433</v>
      </c>
      <c r="BD95" s="10">
        <v>2.8279183859697201</v>
      </c>
      <c r="BE95" s="7">
        <v>63.802654233901201</v>
      </c>
      <c r="BF95" s="10">
        <v>1.06061776310275</v>
      </c>
      <c r="BG95" s="7">
        <v>58.5045810127301</v>
      </c>
      <c r="BH95" s="10">
        <v>2.2078177827813201</v>
      </c>
      <c r="BI95" s="7">
        <v>-13.656385454613099</v>
      </c>
      <c r="BJ95" s="10">
        <v>3.4374119979859601</v>
      </c>
      <c r="BK95" s="7">
        <v>79.475855719292795</v>
      </c>
      <c r="BL95" s="10">
        <v>0.79024320181461705</v>
      </c>
      <c r="BM95" s="7">
        <v>81.051768804765501</v>
      </c>
      <c r="BN95" s="10">
        <v>2.92837974803165</v>
      </c>
      <c r="BO95" s="7">
        <v>79.310638510847696</v>
      </c>
      <c r="BP95" s="10">
        <v>0.98777347135444604</v>
      </c>
      <c r="BQ95" s="7">
        <v>79.006164369963301</v>
      </c>
      <c r="BR95" s="10">
        <v>1.6931763935448401</v>
      </c>
      <c r="BS95" s="7">
        <v>-2.04560443480226</v>
      </c>
      <c r="BT95" s="10">
        <v>3.3568181054201101</v>
      </c>
      <c r="BU95" s="7">
        <v>79.940264094348194</v>
      </c>
      <c r="BV95" s="10">
        <v>0.83444827805050104</v>
      </c>
      <c r="BW95" s="7">
        <v>78.604691592697193</v>
      </c>
      <c r="BX95" s="10">
        <v>3.2466702137458698</v>
      </c>
      <c r="BY95" s="7">
        <v>79.909477163902395</v>
      </c>
      <c r="BZ95" s="10">
        <v>0.97745231904943797</v>
      </c>
      <c r="CA95" s="7">
        <v>80.835600601646306</v>
      </c>
      <c r="CB95" s="10">
        <v>1.76086236281827</v>
      </c>
      <c r="CC95" s="7">
        <v>2.23090900894907</v>
      </c>
      <c r="CD95" s="10">
        <v>3.70983050771747</v>
      </c>
      <c r="CE95" s="7">
        <v>69.252760768535595</v>
      </c>
      <c r="CF95" s="10">
        <v>0.99344812594404597</v>
      </c>
      <c r="CG95" s="7">
        <v>72.432908781028104</v>
      </c>
      <c r="CH95" s="10">
        <v>3.3299666002591399</v>
      </c>
      <c r="CI95" s="7">
        <v>69.202444677410298</v>
      </c>
      <c r="CJ95" s="10">
        <v>1.1813171524071799</v>
      </c>
      <c r="CK95" s="7">
        <v>67.690175123308904</v>
      </c>
      <c r="CL95" s="10">
        <v>2.16735240483623</v>
      </c>
      <c r="CM95" s="7">
        <v>-4.7427336577192101</v>
      </c>
      <c r="CN95" s="10">
        <v>4.09396301122234</v>
      </c>
      <c r="CO95" s="65"/>
      <c r="CP95" s="65"/>
      <c r="CQ95" s="65"/>
      <c r="CR95" s="65"/>
      <c r="CS95" s="65"/>
      <c r="CT95" s="65"/>
      <c r="CU95" s="65"/>
      <c r="CV95" s="65"/>
      <c r="CW95" s="65"/>
      <c r="CX95" s="65"/>
      <c r="CY95" s="65"/>
      <c r="CZ95" s="65"/>
      <c r="DA95" s="65"/>
      <c r="DB95" s="65"/>
      <c r="DC95" s="65"/>
      <c r="DD95" s="65"/>
      <c r="DE95" s="65"/>
      <c r="DF95" s="65"/>
      <c r="DG95" s="7">
        <v>0.84386676925896598</v>
      </c>
      <c r="DH95" s="10">
        <v>1.1087313659327001</v>
      </c>
      <c r="DI95" s="7">
        <v>-0.65271494316206002</v>
      </c>
      <c r="DJ95" s="10">
        <v>1.5965123484758099</v>
      </c>
      <c r="DK95" s="7">
        <v>-1.1749568708039699</v>
      </c>
      <c r="DL95" s="10">
        <v>1.70992863450277</v>
      </c>
      <c r="DM95" s="7">
        <v>-1.6644728287265</v>
      </c>
      <c r="DN95" s="10">
        <v>1.50638047163588</v>
      </c>
      <c r="DO95" s="7">
        <v>2.9343740384888402E-3</v>
      </c>
      <c r="DP95" s="10">
        <v>1.22391856816468</v>
      </c>
      <c r="DQ95" s="7">
        <v>-0.71018124319282805</v>
      </c>
      <c r="DR95" s="10">
        <v>1.41255354614622</v>
      </c>
      <c r="DS95" s="7">
        <v>0.73173522200539798</v>
      </c>
      <c r="DT95" s="10">
        <v>1.2559683358021001</v>
      </c>
      <c r="DU95" s="7">
        <v>1.4529705427831201</v>
      </c>
      <c r="DV95" s="10">
        <v>1.2364964156934</v>
      </c>
      <c r="DW95" s="7">
        <v>-0.52868046308304895</v>
      </c>
      <c r="DX95" s="123">
        <v>1.4077511470630499</v>
      </c>
    </row>
    <row r="96" spans="1:128" ht="13" customHeight="1" x14ac:dyDescent="0.2">
      <c r="A96" s="82" t="s">
        <v>387</v>
      </c>
      <c r="B96" s="122">
        <v>3</v>
      </c>
      <c r="C96" s="7">
        <v>89.005377314943402</v>
      </c>
      <c r="D96" s="10">
        <v>1.2823668929773</v>
      </c>
      <c r="E96" s="7">
        <v>82.663668507388294</v>
      </c>
      <c r="F96" s="10">
        <v>2.76879907229588</v>
      </c>
      <c r="G96" s="7">
        <v>89.542649617758101</v>
      </c>
      <c r="H96" s="10">
        <v>1.2209664353706799</v>
      </c>
      <c r="I96" s="7">
        <v>92.612683077818701</v>
      </c>
      <c r="J96" s="10">
        <v>1.93832343397162</v>
      </c>
      <c r="K96" s="7">
        <v>9.9490145704303607</v>
      </c>
      <c r="L96" s="10">
        <v>3.1649231078336801</v>
      </c>
      <c r="M96" s="7">
        <v>68.314762483115601</v>
      </c>
      <c r="N96" s="10">
        <v>1.50755246656023</v>
      </c>
      <c r="O96" s="7">
        <v>70.2812070861781</v>
      </c>
      <c r="P96" s="10">
        <v>4.1708522150846399</v>
      </c>
      <c r="Q96" s="7">
        <v>68.756590668241401</v>
      </c>
      <c r="R96" s="10">
        <v>2.1103808144192402</v>
      </c>
      <c r="S96" s="7">
        <v>67.106425165032704</v>
      </c>
      <c r="T96" s="10">
        <v>4.5829606884981997</v>
      </c>
      <c r="U96" s="7">
        <v>-3.1747819211453798</v>
      </c>
      <c r="V96" s="10">
        <v>6.52190653902296</v>
      </c>
      <c r="W96" s="7">
        <v>63.941430315768301</v>
      </c>
      <c r="X96" s="10">
        <v>1.81050167759338</v>
      </c>
      <c r="Y96" s="7">
        <v>65.277221136341097</v>
      </c>
      <c r="Z96" s="10">
        <v>3.9039206410635998</v>
      </c>
      <c r="AA96" s="7">
        <v>63.531183168381702</v>
      </c>
      <c r="AB96" s="10">
        <v>2.04812649985214</v>
      </c>
      <c r="AC96" s="7">
        <v>63.9290959951378</v>
      </c>
      <c r="AD96" s="10">
        <v>3.8401560478136001</v>
      </c>
      <c r="AE96" s="7">
        <v>-1.34812514120327</v>
      </c>
      <c r="AF96" s="10">
        <v>5.5764875919454102</v>
      </c>
      <c r="AG96" s="7">
        <v>57.116022497591104</v>
      </c>
      <c r="AH96" s="10">
        <v>1.6294887291631299</v>
      </c>
      <c r="AI96" s="7">
        <v>61.029892888504001</v>
      </c>
      <c r="AJ96" s="10">
        <v>3.8354865064708199</v>
      </c>
      <c r="AK96" s="7">
        <v>56.251221993928397</v>
      </c>
      <c r="AL96" s="10">
        <v>1.8214691091424999</v>
      </c>
      <c r="AM96" s="7">
        <v>58.986229227693897</v>
      </c>
      <c r="AN96" s="10">
        <v>4.7890554785524797</v>
      </c>
      <c r="AO96" s="7">
        <v>-2.0436636608101599</v>
      </c>
      <c r="AP96" s="10">
        <v>6.4677098958621597</v>
      </c>
      <c r="AQ96" s="7">
        <v>83.815881866870498</v>
      </c>
      <c r="AR96" s="10">
        <v>0.94912771569102905</v>
      </c>
      <c r="AS96" s="7">
        <v>79.691206807878402</v>
      </c>
      <c r="AT96" s="10">
        <v>3.0159011415352199</v>
      </c>
      <c r="AU96" s="7">
        <v>84.191577624734194</v>
      </c>
      <c r="AV96" s="10">
        <v>1.26038302936473</v>
      </c>
      <c r="AW96" s="7">
        <v>85.195514021234999</v>
      </c>
      <c r="AX96" s="10">
        <v>2.4864202116852199</v>
      </c>
      <c r="AY96" s="7">
        <v>5.5043072133565998</v>
      </c>
      <c r="AZ96" s="10">
        <v>3.2562909784409899</v>
      </c>
      <c r="BA96" s="7">
        <v>62.933212597578397</v>
      </c>
      <c r="BB96" s="10">
        <v>1.67476180449153</v>
      </c>
      <c r="BC96" s="7">
        <v>60.767446921471397</v>
      </c>
      <c r="BD96" s="10">
        <v>3.7835318035515999</v>
      </c>
      <c r="BE96" s="7">
        <v>62.572647540100803</v>
      </c>
      <c r="BF96" s="10">
        <v>1.6815252297554</v>
      </c>
      <c r="BG96" s="7">
        <v>66.302018952302006</v>
      </c>
      <c r="BH96" s="10">
        <v>3.7267805504143898</v>
      </c>
      <c r="BI96" s="7">
        <v>5.5345720308306197</v>
      </c>
      <c r="BJ96" s="10">
        <v>4.8087426095688102</v>
      </c>
      <c r="BK96" s="7">
        <v>76.058089693543494</v>
      </c>
      <c r="BL96" s="10">
        <v>1.4493842804835799</v>
      </c>
      <c r="BM96" s="7">
        <v>69.273005165025197</v>
      </c>
      <c r="BN96" s="10">
        <v>3.7263271761987</v>
      </c>
      <c r="BO96" s="7">
        <v>76.629018507314896</v>
      </c>
      <c r="BP96" s="10">
        <v>1.5949765424792199</v>
      </c>
      <c r="BQ96" s="7">
        <v>78.995472534332194</v>
      </c>
      <c r="BR96" s="10">
        <v>2.3171062934795499</v>
      </c>
      <c r="BS96" s="7">
        <v>9.72246736930704</v>
      </c>
      <c r="BT96" s="10">
        <v>4.2935499542913096</v>
      </c>
      <c r="BU96" s="7">
        <v>78.003132118987907</v>
      </c>
      <c r="BV96" s="10">
        <v>1.4642773787963701</v>
      </c>
      <c r="BW96" s="7">
        <v>68.984013232115402</v>
      </c>
      <c r="BX96" s="10">
        <v>3.5020179017205302</v>
      </c>
      <c r="BY96" s="7">
        <v>79.499445558396502</v>
      </c>
      <c r="BZ96" s="10">
        <v>1.59692899546512</v>
      </c>
      <c r="CA96" s="7">
        <v>78.548598901700501</v>
      </c>
      <c r="CB96" s="10">
        <v>2.0284440195855602</v>
      </c>
      <c r="CC96" s="7">
        <v>9.5645856695850409</v>
      </c>
      <c r="CD96" s="10">
        <v>4.10330334654103</v>
      </c>
      <c r="CE96" s="7">
        <v>57.387532347443198</v>
      </c>
      <c r="CF96" s="10">
        <v>1.6070783346528501</v>
      </c>
      <c r="CG96" s="7">
        <v>51.688075164296201</v>
      </c>
      <c r="CH96" s="10">
        <v>2.9108878024274398</v>
      </c>
      <c r="CI96" s="7">
        <v>58.9696462832149</v>
      </c>
      <c r="CJ96" s="10">
        <v>2.1083716962710901</v>
      </c>
      <c r="CK96" s="7">
        <v>55.2926050515063</v>
      </c>
      <c r="CL96" s="10">
        <v>5.5045667230746398</v>
      </c>
      <c r="CM96" s="7">
        <v>3.6045298872101301</v>
      </c>
      <c r="CN96" s="10">
        <v>6.1729260777804598</v>
      </c>
      <c r="CO96" s="65"/>
      <c r="CP96" s="65"/>
      <c r="CQ96" s="65"/>
      <c r="CR96" s="65"/>
      <c r="CS96" s="65"/>
      <c r="CT96" s="65"/>
      <c r="CU96" s="65"/>
      <c r="CV96" s="65"/>
      <c r="CW96" s="65"/>
      <c r="CX96" s="65"/>
      <c r="CY96" s="65"/>
      <c r="CZ96" s="65"/>
      <c r="DA96" s="65"/>
      <c r="DB96" s="65"/>
      <c r="DC96" s="65"/>
      <c r="DD96" s="65"/>
      <c r="DE96" s="65"/>
      <c r="DF96" s="65"/>
      <c r="DG96" s="7">
        <v>2.7662457287073501</v>
      </c>
      <c r="DH96" s="10">
        <v>1.6692939819968899</v>
      </c>
      <c r="DI96" s="7">
        <v>-2.2347897005746802</v>
      </c>
      <c r="DJ96" s="10">
        <v>2.2152309100521999</v>
      </c>
      <c r="DK96" s="7">
        <v>-0.98347576328877295</v>
      </c>
      <c r="DL96" s="10">
        <v>2.4742096213118399</v>
      </c>
      <c r="DM96" s="7">
        <v>-0.46537402735508199</v>
      </c>
      <c r="DN96" s="10">
        <v>2.3886011646857099</v>
      </c>
      <c r="DO96" s="7">
        <v>0.96561424466708001</v>
      </c>
      <c r="DP96" s="10">
        <v>1.5297820437346601</v>
      </c>
      <c r="DQ96" s="7">
        <v>2.4283162677108399</v>
      </c>
      <c r="DR96" s="10">
        <v>2.5865394866708602</v>
      </c>
      <c r="DS96" s="7">
        <v>0.77531117581303</v>
      </c>
      <c r="DT96" s="10">
        <v>1.8692091297748801</v>
      </c>
      <c r="DU96" s="7">
        <v>0.431225754641062</v>
      </c>
      <c r="DV96" s="10">
        <v>1.99586676983102</v>
      </c>
      <c r="DW96" s="7">
        <v>-0.777874441379794</v>
      </c>
      <c r="DX96" s="123">
        <v>2.45859763080876</v>
      </c>
    </row>
    <row r="97" spans="1:128" ht="13" customHeight="1" x14ac:dyDescent="0.2">
      <c r="A97" s="6" t="s">
        <v>437</v>
      </c>
      <c r="B97" s="124">
        <v>3</v>
      </c>
      <c r="C97" s="180">
        <v>83.572902987463095</v>
      </c>
      <c r="D97" s="181">
        <v>0.33887792692281898</v>
      </c>
      <c r="E97" s="180">
        <v>76.973488587389198</v>
      </c>
      <c r="F97" s="181">
        <v>1.76917910715178</v>
      </c>
      <c r="G97" s="180">
        <v>83.167713745237506</v>
      </c>
      <c r="H97" s="181">
        <v>0.44633575814335202</v>
      </c>
      <c r="I97" s="180">
        <v>85.380028741618801</v>
      </c>
      <c r="J97" s="181">
        <v>0.57556608508410501</v>
      </c>
      <c r="K97" s="180">
        <v>8.4065401542295195</v>
      </c>
      <c r="L97" s="181">
        <v>1.82765120932764</v>
      </c>
      <c r="M97" s="180">
        <v>52.300143431180203</v>
      </c>
      <c r="N97" s="181">
        <v>0.45521132186105401</v>
      </c>
      <c r="O97" s="180">
        <v>54.209507497007998</v>
      </c>
      <c r="P97" s="181">
        <v>1.9645949769457101</v>
      </c>
      <c r="Q97" s="180">
        <v>52.797958469496201</v>
      </c>
      <c r="R97" s="181">
        <v>0.59253759439939002</v>
      </c>
      <c r="S97" s="180">
        <v>52.009790927433599</v>
      </c>
      <c r="T97" s="181">
        <v>0.95157979506977797</v>
      </c>
      <c r="U97" s="180">
        <v>-2.1997165695743801</v>
      </c>
      <c r="V97" s="181">
        <v>2.10727139289695</v>
      </c>
      <c r="W97" s="180">
        <v>59.873908262422098</v>
      </c>
      <c r="X97" s="181">
        <v>0.456747794862784</v>
      </c>
      <c r="Y97" s="180">
        <v>62.538648324472803</v>
      </c>
      <c r="Z97" s="181">
        <v>1.86255288093835</v>
      </c>
      <c r="AA97" s="180">
        <v>63.697833899555803</v>
      </c>
      <c r="AB97" s="181">
        <v>0.59293705233889804</v>
      </c>
      <c r="AC97" s="180">
        <v>55.409602182801699</v>
      </c>
      <c r="AD97" s="181">
        <v>0.81508032838137701</v>
      </c>
      <c r="AE97" s="180">
        <v>-7.12904614167108</v>
      </c>
      <c r="AF97" s="181">
        <v>1.96189364770802</v>
      </c>
      <c r="AG97" s="180">
        <v>46.733542328977997</v>
      </c>
      <c r="AH97" s="181">
        <v>0.45948990763640601</v>
      </c>
      <c r="AI97" s="180">
        <v>51.988558930988397</v>
      </c>
      <c r="AJ97" s="181">
        <v>1.9257081819175501</v>
      </c>
      <c r="AK97" s="180">
        <v>48.797362854174096</v>
      </c>
      <c r="AL97" s="181">
        <v>0.57115720509697698</v>
      </c>
      <c r="AM97" s="180">
        <v>43.742568136692903</v>
      </c>
      <c r="AN97" s="181">
        <v>1.00380301274219</v>
      </c>
      <c r="AO97" s="180">
        <v>-8.2459907942954693</v>
      </c>
      <c r="AP97" s="181">
        <v>2.15922682624538</v>
      </c>
      <c r="AQ97" s="180">
        <v>69.752294252793803</v>
      </c>
      <c r="AR97" s="181">
        <v>0.39527561681225098</v>
      </c>
      <c r="AS97" s="180">
        <v>72.157894398093703</v>
      </c>
      <c r="AT97" s="181">
        <v>1.7504185818698299</v>
      </c>
      <c r="AU97" s="180">
        <v>70.381451414275702</v>
      </c>
      <c r="AV97" s="181">
        <v>0.54385669697295802</v>
      </c>
      <c r="AW97" s="180">
        <v>69.191820797622498</v>
      </c>
      <c r="AX97" s="181">
        <v>0.67498422467083896</v>
      </c>
      <c r="AY97" s="180">
        <v>-2.9660736004712498</v>
      </c>
      <c r="AZ97" s="181">
        <v>1.8530651425309801</v>
      </c>
      <c r="BA97" s="180">
        <v>50.695584580610401</v>
      </c>
      <c r="BB97" s="181">
        <v>0.436327805221844</v>
      </c>
      <c r="BC97" s="180">
        <v>52.221678750927097</v>
      </c>
      <c r="BD97" s="181">
        <v>1.8569493106705</v>
      </c>
      <c r="BE97" s="180">
        <v>50.365873809658602</v>
      </c>
      <c r="BF97" s="181">
        <v>0.57419566117213905</v>
      </c>
      <c r="BG97" s="180">
        <v>51.472888790138903</v>
      </c>
      <c r="BH97" s="181">
        <v>0.83652564321796596</v>
      </c>
      <c r="BI97" s="180">
        <v>-0.74878996078818005</v>
      </c>
      <c r="BJ97" s="181">
        <v>2.0042073103981402</v>
      </c>
      <c r="BK97" s="180">
        <v>71.840820007327807</v>
      </c>
      <c r="BL97" s="181">
        <v>0.38993731089228401</v>
      </c>
      <c r="BM97" s="180">
        <v>69.595560335068697</v>
      </c>
      <c r="BN97" s="181">
        <v>1.89278681304344</v>
      </c>
      <c r="BO97" s="180">
        <v>71.192698362579193</v>
      </c>
      <c r="BP97" s="181">
        <v>0.53160708795867195</v>
      </c>
      <c r="BQ97" s="180">
        <v>73.422691274077707</v>
      </c>
      <c r="BR97" s="181">
        <v>0.68923586123248204</v>
      </c>
      <c r="BS97" s="180">
        <v>3.82713093900907</v>
      </c>
      <c r="BT97" s="181">
        <v>2.0108356113060002</v>
      </c>
      <c r="BU97" s="180">
        <v>73.784447719670098</v>
      </c>
      <c r="BV97" s="181">
        <v>0.40749076566832299</v>
      </c>
      <c r="BW97" s="180">
        <v>69.656652967613596</v>
      </c>
      <c r="BX97" s="181">
        <v>1.75386680280993</v>
      </c>
      <c r="BY97" s="180">
        <v>73.504524578044595</v>
      </c>
      <c r="BZ97" s="181">
        <v>0.52968237621040504</v>
      </c>
      <c r="CA97" s="180">
        <v>74.892725819621901</v>
      </c>
      <c r="CB97" s="181">
        <v>0.68610362594702701</v>
      </c>
      <c r="CC97" s="180">
        <v>5.2360728520082498</v>
      </c>
      <c r="CD97" s="181">
        <v>1.88700827118422</v>
      </c>
      <c r="CE97" s="180">
        <v>58.4148161704301</v>
      </c>
      <c r="CF97" s="181">
        <v>0.47549616804252798</v>
      </c>
      <c r="CG97" s="180">
        <v>52.322106498539299</v>
      </c>
      <c r="CH97" s="181">
        <v>1.8471660514991499</v>
      </c>
      <c r="CI97" s="180">
        <v>57.775483058048202</v>
      </c>
      <c r="CJ97" s="181">
        <v>0.62071406983861499</v>
      </c>
      <c r="CK97" s="180">
        <v>60.991616395201298</v>
      </c>
      <c r="CL97" s="181">
        <v>1.0345859320639901</v>
      </c>
      <c r="CM97" s="180">
        <v>8.6695098966619994</v>
      </c>
      <c r="CN97" s="181">
        <v>2.0679679010571701</v>
      </c>
      <c r="CO97" s="178"/>
      <c r="CP97" s="178"/>
      <c r="CQ97" s="178"/>
      <c r="CR97" s="178"/>
      <c r="CS97" s="178"/>
      <c r="CT97" s="178"/>
      <c r="CU97" s="178"/>
      <c r="CV97" s="178"/>
      <c r="CW97" s="178"/>
      <c r="CX97" s="178"/>
      <c r="CY97" s="178"/>
      <c r="CZ97" s="178"/>
      <c r="DA97" s="178"/>
      <c r="DB97" s="178"/>
      <c r="DC97" s="178"/>
      <c r="DD97" s="178"/>
      <c r="DE97" s="178"/>
      <c r="DF97" s="178"/>
      <c r="DG97" s="180">
        <v>-0.212559637928011</v>
      </c>
      <c r="DH97" s="181">
        <v>0.46444356031865902</v>
      </c>
      <c r="DI97" s="180">
        <v>-1.7420849411536701</v>
      </c>
      <c r="DJ97" s="181">
        <v>0.65462593881289899</v>
      </c>
      <c r="DK97" s="180">
        <v>-0.97956283439775604</v>
      </c>
      <c r="DL97" s="181">
        <v>0.66517650027096997</v>
      </c>
      <c r="DM97" s="180">
        <v>1.47079572287576</v>
      </c>
      <c r="DN97" s="181">
        <v>0.65045862367982998</v>
      </c>
      <c r="DO97" s="180">
        <v>4.1204543093902798E-2</v>
      </c>
      <c r="DP97" s="181">
        <v>0.577250996362486</v>
      </c>
      <c r="DQ97" s="180">
        <v>-0.64809424879078203</v>
      </c>
      <c r="DR97" s="181">
        <v>0.65236440663078299</v>
      </c>
      <c r="DS97" s="180">
        <v>-0.89783525325464997</v>
      </c>
      <c r="DT97" s="181">
        <v>0.55524757453006501</v>
      </c>
      <c r="DU97" s="180">
        <v>-3.7902445785733501</v>
      </c>
      <c r="DV97" s="181">
        <v>0.55662366406947705</v>
      </c>
      <c r="DW97" s="180">
        <v>1.28077313793499</v>
      </c>
      <c r="DX97" s="185">
        <v>0.66948970647775097</v>
      </c>
    </row>
    <row r="99" spans="1:128" x14ac:dyDescent="0.2">
      <c r="A99" s="177" t="s">
        <v>514</v>
      </c>
    </row>
    <row r="100" spans="1:128" x14ac:dyDescent="0.2">
      <c r="A100" s="177" t="s">
        <v>398</v>
      </c>
    </row>
    <row r="101" spans="1:128" x14ac:dyDescent="0.2">
      <c r="A101" s="177" t="s">
        <v>400</v>
      </c>
    </row>
    <row r="102" spans="1:128" x14ac:dyDescent="0.2">
      <c r="A102" s="177" t="s">
        <v>401</v>
      </c>
    </row>
    <row r="103" spans="1:128" x14ac:dyDescent="0.2">
      <c r="A103" s="177" t="s">
        <v>402</v>
      </c>
    </row>
    <row r="104" spans="1:128" x14ac:dyDescent="0.2">
      <c r="A104" s="160" t="str">
        <f>HYPERLINK("https://oecdcode.org/disclaimers/cyprus.html", "Information on data for Cyprus: https://oecdcode.org/disclaimers/cyprus.html")</f>
        <v>Information on data for Cyprus: https://oecdcode.org/disclaimers/cyprus.html</v>
      </c>
    </row>
    <row r="105" spans="1:128" x14ac:dyDescent="0.2">
      <c r="A105" s="177" t="s">
        <v>440</v>
      </c>
    </row>
  </sheetData>
  <mergeCells count="87">
    <mergeCell ref="B6:B10"/>
    <mergeCell ref="C6:DX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 ref="AG8:AH9"/>
    <mergeCell ref="AI8:AP8"/>
    <mergeCell ref="AI9:AJ9"/>
    <mergeCell ref="AK9:AL9"/>
    <mergeCell ref="AM9:AN9"/>
    <mergeCell ref="AO9:AP9"/>
    <mergeCell ref="AQ7:AZ7"/>
    <mergeCell ref="AQ8:AR9"/>
    <mergeCell ref="AS8:AZ8"/>
    <mergeCell ref="AS9:AT9"/>
    <mergeCell ref="AU9:AV9"/>
    <mergeCell ref="AW9:AX9"/>
    <mergeCell ref="AY9:AZ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CO7:DF7"/>
    <mergeCell ref="CO8:DF8"/>
    <mergeCell ref="CO9:CP9"/>
    <mergeCell ref="CQ9:CR9"/>
    <mergeCell ref="CS9:CT9"/>
    <mergeCell ref="CU9:CV9"/>
    <mergeCell ref="CW9:CX9"/>
    <mergeCell ref="CY9:CZ9"/>
    <mergeCell ref="DA9:DB9"/>
    <mergeCell ref="DC9:DD9"/>
    <mergeCell ref="DE9:DF9"/>
    <mergeCell ref="DG7:DX7"/>
    <mergeCell ref="DG8:DX8"/>
    <mergeCell ref="DG9:DH9"/>
    <mergeCell ref="DI9:DJ9"/>
    <mergeCell ref="DK9:DL9"/>
    <mergeCell ref="DM9:DN9"/>
    <mergeCell ref="DO9:DP9"/>
    <mergeCell ref="DQ9:DR9"/>
    <mergeCell ref="DS9:DT9"/>
    <mergeCell ref="DU9:DV9"/>
    <mergeCell ref="DW9:DX9"/>
  </mergeCells>
  <conditionalFormatting sqref="K1:K200">
    <cfRule type="expression" dxfId="523" priority="27">
      <formula>ABS(K1/L1)&gt;1.95996398454005</formula>
    </cfRule>
  </conditionalFormatting>
  <conditionalFormatting sqref="U1:U200">
    <cfRule type="expression" dxfId="522" priority="26">
      <formula>ABS(U1/V1)&gt;1.95996398454005</formula>
    </cfRule>
  </conditionalFormatting>
  <conditionalFormatting sqref="AE1:AE200">
    <cfRule type="expression" dxfId="521" priority="25">
      <formula>ABS(AE1/AF1)&gt;1.95996398454005</formula>
    </cfRule>
  </conditionalFormatting>
  <conditionalFormatting sqref="AO1:AO200">
    <cfRule type="expression" dxfId="520" priority="24">
      <formula>ABS(AO1/AP1)&gt;1.95996398454005</formula>
    </cfRule>
  </conditionalFormatting>
  <conditionalFormatting sqref="AY1:AY200">
    <cfRule type="expression" dxfId="519" priority="23">
      <formula>ABS(AY1/AZ1)&gt;1.95996398454005</formula>
    </cfRule>
  </conditionalFormatting>
  <conditionalFormatting sqref="BI1:BI200">
    <cfRule type="expression" dxfId="518" priority="22">
      <formula>ABS(BI1/BJ1)&gt;1.95996398454005</formula>
    </cfRule>
  </conditionalFormatting>
  <conditionalFormatting sqref="BS1:BS200">
    <cfRule type="expression" dxfId="517" priority="21">
      <formula>ABS(BS1/BT1)&gt;1.95996398454005</formula>
    </cfRule>
  </conditionalFormatting>
  <conditionalFormatting sqref="CC1:CC200">
    <cfRule type="expression" dxfId="516" priority="20">
      <formula>ABS(CC1/CD1)&gt;1.95996398454005</formula>
    </cfRule>
  </conditionalFormatting>
  <conditionalFormatting sqref="CM1:CM200">
    <cfRule type="expression" dxfId="515" priority="19">
      <formula>ABS(CM1/CN1)&gt;1.95996398454005</formula>
    </cfRule>
  </conditionalFormatting>
  <conditionalFormatting sqref="CO1:CO200">
    <cfRule type="expression" dxfId="514" priority="18">
      <formula>ABS(CO1/CP1)&gt;1.95996398454005</formula>
    </cfRule>
  </conditionalFormatting>
  <conditionalFormatting sqref="CQ1:CQ200">
    <cfRule type="expression" dxfId="513" priority="17">
      <formula>ABS(CQ1/CR1)&gt;1.95996398454005</formula>
    </cfRule>
  </conditionalFormatting>
  <conditionalFormatting sqref="CS1:CS200">
    <cfRule type="expression" dxfId="512" priority="16">
      <formula>ABS(CS1/CT1)&gt;1.95996398454005</formula>
    </cfRule>
  </conditionalFormatting>
  <conditionalFormatting sqref="CU1:CU200">
    <cfRule type="expression" dxfId="511" priority="15">
      <formula>ABS(CU1/CV1)&gt;1.95996398454005</formula>
    </cfRule>
  </conditionalFormatting>
  <conditionalFormatting sqref="CW1:CW200">
    <cfRule type="expression" dxfId="510" priority="14">
      <formula>ABS(CW1/CX1)&gt;1.95996398454005</formula>
    </cfRule>
  </conditionalFormatting>
  <conditionalFormatting sqref="CY1:CY200">
    <cfRule type="expression" dxfId="509" priority="13">
      <formula>ABS(CY1/CZ1)&gt;1.95996398454005</formula>
    </cfRule>
  </conditionalFormatting>
  <conditionalFormatting sqref="DA1:DA200">
    <cfRule type="expression" dxfId="508" priority="12">
      <formula>ABS(DA1/DB1)&gt;1.95996398454005</formula>
    </cfRule>
  </conditionalFormatting>
  <conditionalFormatting sqref="DC1:DC200">
    <cfRule type="expression" dxfId="507" priority="11">
      <formula>ABS(DC1/DD1)&gt;1.95996398454005</formula>
    </cfRule>
  </conditionalFormatting>
  <conditionalFormatting sqref="DE1:DE200">
    <cfRule type="expression" dxfId="506" priority="10">
      <formula>ABS(DE1/DF1)&gt;1.95996398454005</formula>
    </cfRule>
  </conditionalFormatting>
  <conditionalFormatting sqref="DG1:DG200">
    <cfRule type="expression" dxfId="505" priority="9">
      <formula>ABS(DG1/DH1)&gt;1.95996398454005</formula>
    </cfRule>
  </conditionalFormatting>
  <conditionalFormatting sqref="DI1:DI200">
    <cfRule type="expression" dxfId="504" priority="8">
      <formula>ABS(DI1/DJ1)&gt;1.95996398454005</formula>
    </cfRule>
  </conditionalFormatting>
  <conditionalFormatting sqref="DK1:DK200">
    <cfRule type="expression" dxfId="503" priority="7">
      <formula>ABS(DK1/DL1)&gt;1.95996398454005</formula>
    </cfRule>
  </conditionalFormatting>
  <conditionalFormatting sqref="DM1:DM200">
    <cfRule type="expression" dxfId="502" priority="6">
      <formula>ABS(DM1/DN1)&gt;1.95996398454005</formula>
    </cfRule>
  </conditionalFormatting>
  <conditionalFormatting sqref="DO1:DO200">
    <cfRule type="expression" dxfId="501" priority="5">
      <formula>ABS(DO1/DP1)&gt;1.95996398454005</formula>
    </cfRule>
  </conditionalFormatting>
  <conditionalFormatting sqref="DQ1:DQ200">
    <cfRule type="expression" dxfId="500" priority="4">
      <formula>ABS(DQ1/DR1)&gt;1.95996398454005</formula>
    </cfRule>
  </conditionalFormatting>
  <conditionalFormatting sqref="DS1:DS200">
    <cfRule type="expression" dxfId="499" priority="3">
      <formula>ABS(DS1/DT1)&gt;1.95996398454005</formula>
    </cfRule>
  </conditionalFormatting>
  <conditionalFormatting sqref="DU1:DU200">
    <cfRule type="expression" dxfId="498" priority="2">
      <formula>ABS(DU1/DV1)&gt;1.95996398454005</formula>
    </cfRule>
  </conditionalFormatting>
  <conditionalFormatting sqref="DW1:DW200">
    <cfRule type="expression" dxfId="497" priority="1">
      <formula>ABS(DW1/DX1)&gt;1.95996398454005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V106"/>
  <sheetViews>
    <sheetView showGridLines="0" zoomScale="80" zoomScaleNormal="80" workbookViewId="0"/>
  </sheetViews>
  <sheetFormatPr baseColWidth="10" defaultColWidth="10.83203125" defaultRowHeight="15" x14ac:dyDescent="0.2"/>
  <cols>
    <col min="1" max="1" width="27.1640625" customWidth="1"/>
    <col min="2" max="15" width="9" customWidth="1"/>
  </cols>
  <sheetData>
    <row r="1" spans="1:74" ht="15" customHeight="1" x14ac:dyDescent="0.2">
      <c r="A1" s="36" t="str">
        <f ca="1">RIGHT(CELL("Filename",A1),LEN(CELL("Filename",A1))-FIND("]",CELL("Filename",A1)))</f>
        <v>BMUL.UND.TQ73_2NDCAR</v>
      </c>
      <c r="B1" s="1"/>
      <c r="D1" s="46"/>
      <c r="E1" s="46"/>
      <c r="G1" s="51"/>
      <c r="H1" s="51"/>
    </row>
    <row r="2" spans="1:74" x14ac:dyDescent="0.2">
      <c r="A2" s="46" t="s">
        <v>115</v>
      </c>
      <c r="B2" s="46"/>
    </row>
    <row r="3" spans="1:74" x14ac:dyDescent="0.2">
      <c r="A3" s="58" t="s">
        <v>0</v>
      </c>
      <c r="B3" s="58"/>
    </row>
    <row r="4" spans="1:74" x14ac:dyDescent="0.2">
      <c r="A4" s="161" t="str">
        <f>HYPERLINK("#'TOC'!A1", "Back to TOC")</f>
        <v>Back to TOC</v>
      </c>
      <c r="B4" s="58"/>
    </row>
    <row r="5" spans="1:74" ht="13.5" customHeight="1" x14ac:dyDescent="0.2">
      <c r="B5" s="58"/>
    </row>
    <row r="6" spans="1:74" ht="16" customHeight="1" x14ac:dyDescent="0.2">
      <c r="B6" s="235" t="s">
        <v>87</v>
      </c>
      <c r="C6" s="238" t="s">
        <v>95</v>
      </c>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8"/>
    </row>
    <row r="7" spans="1:74" ht="32.25" customHeight="1" x14ac:dyDescent="0.2">
      <c r="B7" s="236"/>
      <c r="C7" s="240" t="s">
        <v>2</v>
      </c>
      <c r="D7" s="240"/>
      <c r="E7" s="240"/>
      <c r="F7" s="240"/>
      <c r="G7" s="240"/>
      <c r="H7" s="240"/>
      <c r="I7" s="240"/>
      <c r="J7" s="240"/>
      <c r="K7" s="240" t="s">
        <v>3</v>
      </c>
      <c r="L7" s="240"/>
      <c r="M7" s="240"/>
      <c r="N7" s="240"/>
      <c r="O7" s="240"/>
      <c r="P7" s="240"/>
      <c r="Q7" s="240"/>
      <c r="R7" s="240"/>
      <c r="S7" s="240" t="s">
        <v>4</v>
      </c>
      <c r="T7" s="240"/>
      <c r="U7" s="240"/>
      <c r="V7" s="240"/>
      <c r="W7" s="240"/>
      <c r="X7" s="240"/>
      <c r="Y7" s="240"/>
      <c r="Z7" s="240"/>
      <c r="AA7" s="240" t="s">
        <v>96</v>
      </c>
      <c r="AB7" s="240"/>
      <c r="AC7" s="240"/>
      <c r="AD7" s="240"/>
      <c r="AE7" s="240"/>
      <c r="AF7" s="240"/>
      <c r="AG7" s="240"/>
      <c r="AH7" s="240"/>
      <c r="AI7" s="240" t="s">
        <v>5</v>
      </c>
      <c r="AJ7" s="240"/>
      <c r="AK7" s="240"/>
      <c r="AL7" s="240"/>
      <c r="AM7" s="240"/>
      <c r="AN7" s="240"/>
      <c r="AO7" s="240"/>
      <c r="AP7" s="240"/>
      <c r="AQ7" s="240" t="s">
        <v>6</v>
      </c>
      <c r="AR7" s="240"/>
      <c r="AS7" s="240"/>
      <c r="AT7" s="240"/>
      <c r="AU7" s="240"/>
      <c r="AV7" s="240"/>
      <c r="AW7" s="240"/>
      <c r="AX7" s="240"/>
      <c r="AY7" s="240" t="s">
        <v>7</v>
      </c>
      <c r="AZ7" s="240"/>
      <c r="BA7" s="240"/>
      <c r="BB7" s="240"/>
      <c r="BC7" s="240"/>
      <c r="BD7" s="240"/>
      <c r="BE7" s="240"/>
      <c r="BF7" s="240"/>
      <c r="BG7" s="240" t="s">
        <v>8</v>
      </c>
      <c r="BH7" s="240"/>
      <c r="BI7" s="240"/>
      <c r="BJ7" s="240"/>
      <c r="BK7" s="240"/>
      <c r="BL7" s="240"/>
      <c r="BM7" s="240"/>
      <c r="BN7" s="240"/>
      <c r="BO7" s="240" t="s">
        <v>9</v>
      </c>
      <c r="BP7" s="240"/>
      <c r="BQ7" s="240"/>
      <c r="BR7" s="240"/>
      <c r="BS7" s="240"/>
      <c r="BT7" s="240"/>
      <c r="BU7" s="240"/>
      <c r="BV7" s="242"/>
    </row>
    <row r="8" spans="1:74" ht="16" customHeight="1" x14ac:dyDescent="0.2">
      <c r="B8" s="236"/>
      <c r="C8" s="241" t="s">
        <v>65</v>
      </c>
      <c r="D8" s="241"/>
      <c r="E8" s="241" t="s">
        <v>117</v>
      </c>
      <c r="F8" s="241"/>
      <c r="G8" s="241"/>
      <c r="H8" s="241"/>
      <c r="I8" s="241"/>
      <c r="J8" s="241"/>
      <c r="K8" s="241" t="s">
        <v>65</v>
      </c>
      <c r="L8" s="241"/>
      <c r="M8" s="241" t="s">
        <v>117</v>
      </c>
      <c r="N8" s="241"/>
      <c r="O8" s="241"/>
      <c r="P8" s="241"/>
      <c r="Q8" s="241"/>
      <c r="R8" s="241"/>
      <c r="S8" s="241" t="s">
        <v>65</v>
      </c>
      <c r="T8" s="241"/>
      <c r="U8" s="241" t="s">
        <v>117</v>
      </c>
      <c r="V8" s="241"/>
      <c r="W8" s="241"/>
      <c r="X8" s="241"/>
      <c r="Y8" s="241"/>
      <c r="Z8" s="241"/>
      <c r="AA8" s="241" t="s">
        <v>65</v>
      </c>
      <c r="AB8" s="241"/>
      <c r="AC8" s="241" t="s">
        <v>117</v>
      </c>
      <c r="AD8" s="241"/>
      <c r="AE8" s="241"/>
      <c r="AF8" s="241"/>
      <c r="AG8" s="241"/>
      <c r="AH8" s="241"/>
      <c r="AI8" s="241" t="s">
        <v>65</v>
      </c>
      <c r="AJ8" s="241"/>
      <c r="AK8" s="241" t="s">
        <v>117</v>
      </c>
      <c r="AL8" s="241"/>
      <c r="AM8" s="241"/>
      <c r="AN8" s="241"/>
      <c r="AO8" s="241"/>
      <c r="AP8" s="241"/>
      <c r="AQ8" s="241" t="s">
        <v>65</v>
      </c>
      <c r="AR8" s="241"/>
      <c r="AS8" s="241" t="s">
        <v>117</v>
      </c>
      <c r="AT8" s="241"/>
      <c r="AU8" s="241"/>
      <c r="AV8" s="241"/>
      <c r="AW8" s="241"/>
      <c r="AX8" s="241"/>
      <c r="AY8" s="241" t="s">
        <v>65</v>
      </c>
      <c r="AZ8" s="241"/>
      <c r="BA8" s="241" t="s">
        <v>117</v>
      </c>
      <c r="BB8" s="241"/>
      <c r="BC8" s="241"/>
      <c r="BD8" s="241"/>
      <c r="BE8" s="241"/>
      <c r="BF8" s="241"/>
      <c r="BG8" s="241" t="s">
        <v>65</v>
      </c>
      <c r="BH8" s="241"/>
      <c r="BI8" s="241" t="s">
        <v>117</v>
      </c>
      <c r="BJ8" s="241"/>
      <c r="BK8" s="241"/>
      <c r="BL8" s="241"/>
      <c r="BM8" s="241"/>
      <c r="BN8" s="241"/>
      <c r="BO8" s="241" t="s">
        <v>65</v>
      </c>
      <c r="BP8" s="241"/>
      <c r="BQ8" s="241" t="s">
        <v>117</v>
      </c>
      <c r="BR8" s="241"/>
      <c r="BS8" s="241"/>
      <c r="BT8" s="241"/>
      <c r="BU8" s="241"/>
      <c r="BV8" s="263"/>
    </row>
    <row r="9" spans="1:74" ht="53.25" customHeight="1" x14ac:dyDescent="0.2">
      <c r="B9" s="236"/>
      <c r="C9" s="241"/>
      <c r="D9" s="241"/>
      <c r="E9" s="264" t="s">
        <v>116</v>
      </c>
      <c r="F9" s="265"/>
      <c r="G9" s="264" t="s">
        <v>118</v>
      </c>
      <c r="H9" s="265" t="s">
        <v>86</v>
      </c>
      <c r="I9" s="248" t="s">
        <v>88</v>
      </c>
      <c r="J9" s="248"/>
      <c r="K9" s="241"/>
      <c r="L9" s="241"/>
      <c r="M9" s="264" t="s">
        <v>116</v>
      </c>
      <c r="N9" s="265"/>
      <c r="O9" s="264" t="s">
        <v>118</v>
      </c>
      <c r="P9" s="265" t="s">
        <v>86</v>
      </c>
      <c r="Q9" s="248" t="s">
        <v>88</v>
      </c>
      <c r="R9" s="248"/>
      <c r="S9" s="241"/>
      <c r="T9" s="241"/>
      <c r="U9" s="264" t="s">
        <v>116</v>
      </c>
      <c r="V9" s="265"/>
      <c r="W9" s="264" t="s">
        <v>118</v>
      </c>
      <c r="X9" s="265" t="s">
        <v>86</v>
      </c>
      <c r="Y9" s="248" t="s">
        <v>88</v>
      </c>
      <c r="Z9" s="248"/>
      <c r="AA9" s="241"/>
      <c r="AB9" s="241"/>
      <c r="AC9" s="264" t="s">
        <v>116</v>
      </c>
      <c r="AD9" s="265"/>
      <c r="AE9" s="264" t="s">
        <v>118</v>
      </c>
      <c r="AF9" s="265" t="s">
        <v>86</v>
      </c>
      <c r="AG9" s="248" t="s">
        <v>88</v>
      </c>
      <c r="AH9" s="248"/>
      <c r="AI9" s="241"/>
      <c r="AJ9" s="241"/>
      <c r="AK9" s="264" t="s">
        <v>116</v>
      </c>
      <c r="AL9" s="265"/>
      <c r="AM9" s="264" t="s">
        <v>118</v>
      </c>
      <c r="AN9" s="265" t="s">
        <v>86</v>
      </c>
      <c r="AO9" s="248" t="s">
        <v>88</v>
      </c>
      <c r="AP9" s="248"/>
      <c r="AQ9" s="241"/>
      <c r="AR9" s="241"/>
      <c r="AS9" s="264" t="s">
        <v>116</v>
      </c>
      <c r="AT9" s="265"/>
      <c r="AU9" s="264" t="s">
        <v>118</v>
      </c>
      <c r="AV9" s="265" t="s">
        <v>86</v>
      </c>
      <c r="AW9" s="248" t="s">
        <v>88</v>
      </c>
      <c r="AX9" s="248"/>
      <c r="AY9" s="241"/>
      <c r="AZ9" s="241"/>
      <c r="BA9" s="264" t="s">
        <v>116</v>
      </c>
      <c r="BB9" s="265"/>
      <c r="BC9" s="264" t="s">
        <v>118</v>
      </c>
      <c r="BD9" s="265" t="s">
        <v>86</v>
      </c>
      <c r="BE9" s="248" t="s">
        <v>88</v>
      </c>
      <c r="BF9" s="248"/>
      <c r="BG9" s="241"/>
      <c r="BH9" s="241"/>
      <c r="BI9" s="264" t="s">
        <v>116</v>
      </c>
      <c r="BJ9" s="265"/>
      <c r="BK9" s="264" t="s">
        <v>118</v>
      </c>
      <c r="BL9" s="265" t="s">
        <v>86</v>
      </c>
      <c r="BM9" s="248" t="s">
        <v>88</v>
      </c>
      <c r="BN9" s="248"/>
      <c r="BO9" s="241"/>
      <c r="BP9" s="241"/>
      <c r="BQ9" s="264" t="s">
        <v>116</v>
      </c>
      <c r="BR9" s="265"/>
      <c r="BS9" s="264" t="s">
        <v>118</v>
      </c>
      <c r="BT9" s="265" t="s">
        <v>86</v>
      </c>
      <c r="BU9" s="248" t="s">
        <v>88</v>
      </c>
      <c r="BV9" s="266"/>
    </row>
    <row r="10" spans="1:74" ht="16" customHeight="1" x14ac:dyDescent="0.2">
      <c r="B10" s="237"/>
      <c r="C10" s="135" t="s">
        <v>10</v>
      </c>
      <c r="D10" s="135" t="s">
        <v>11</v>
      </c>
      <c r="E10" s="135" t="s">
        <v>10</v>
      </c>
      <c r="F10" s="135" t="s">
        <v>11</v>
      </c>
      <c r="G10" s="135" t="s">
        <v>10</v>
      </c>
      <c r="H10" s="135" t="s">
        <v>11</v>
      </c>
      <c r="I10" s="135" t="s">
        <v>69</v>
      </c>
      <c r="J10" s="135" t="s">
        <v>11</v>
      </c>
      <c r="K10" s="135" t="s">
        <v>10</v>
      </c>
      <c r="L10" s="135" t="s">
        <v>11</v>
      </c>
      <c r="M10" s="135" t="s">
        <v>10</v>
      </c>
      <c r="N10" s="135" t="s">
        <v>11</v>
      </c>
      <c r="O10" s="135" t="s">
        <v>10</v>
      </c>
      <c r="P10" s="135" t="s">
        <v>11</v>
      </c>
      <c r="Q10" s="135" t="s">
        <v>69</v>
      </c>
      <c r="R10" s="135" t="s">
        <v>11</v>
      </c>
      <c r="S10" s="135" t="s">
        <v>10</v>
      </c>
      <c r="T10" s="135" t="s">
        <v>11</v>
      </c>
      <c r="U10" s="135" t="s">
        <v>10</v>
      </c>
      <c r="V10" s="135" t="s">
        <v>11</v>
      </c>
      <c r="W10" s="135" t="s">
        <v>10</v>
      </c>
      <c r="X10" s="135" t="s">
        <v>11</v>
      </c>
      <c r="Y10" s="135" t="s">
        <v>69</v>
      </c>
      <c r="Z10" s="135" t="s">
        <v>11</v>
      </c>
      <c r="AA10" s="135" t="s">
        <v>10</v>
      </c>
      <c r="AB10" s="135" t="s">
        <v>11</v>
      </c>
      <c r="AC10" s="135" t="s">
        <v>10</v>
      </c>
      <c r="AD10" s="135" t="s">
        <v>11</v>
      </c>
      <c r="AE10" s="135" t="s">
        <v>10</v>
      </c>
      <c r="AF10" s="135" t="s">
        <v>11</v>
      </c>
      <c r="AG10" s="135" t="s">
        <v>69</v>
      </c>
      <c r="AH10" s="135" t="s">
        <v>11</v>
      </c>
      <c r="AI10" s="135" t="s">
        <v>10</v>
      </c>
      <c r="AJ10" s="135" t="s">
        <v>11</v>
      </c>
      <c r="AK10" s="135" t="s">
        <v>10</v>
      </c>
      <c r="AL10" s="135" t="s">
        <v>11</v>
      </c>
      <c r="AM10" s="135" t="s">
        <v>10</v>
      </c>
      <c r="AN10" s="135" t="s">
        <v>11</v>
      </c>
      <c r="AO10" s="135" t="s">
        <v>69</v>
      </c>
      <c r="AP10" s="135" t="s">
        <v>11</v>
      </c>
      <c r="AQ10" s="135" t="s">
        <v>10</v>
      </c>
      <c r="AR10" s="135" t="s">
        <v>11</v>
      </c>
      <c r="AS10" s="135" t="s">
        <v>10</v>
      </c>
      <c r="AT10" s="135" t="s">
        <v>11</v>
      </c>
      <c r="AU10" s="135" t="s">
        <v>10</v>
      </c>
      <c r="AV10" s="135" t="s">
        <v>11</v>
      </c>
      <c r="AW10" s="135" t="s">
        <v>69</v>
      </c>
      <c r="AX10" s="135" t="s">
        <v>11</v>
      </c>
      <c r="AY10" s="135" t="s">
        <v>10</v>
      </c>
      <c r="AZ10" s="135" t="s">
        <v>11</v>
      </c>
      <c r="BA10" s="135" t="s">
        <v>10</v>
      </c>
      <c r="BB10" s="135" t="s">
        <v>11</v>
      </c>
      <c r="BC10" s="135" t="s">
        <v>10</v>
      </c>
      <c r="BD10" s="135" t="s">
        <v>11</v>
      </c>
      <c r="BE10" s="135" t="s">
        <v>69</v>
      </c>
      <c r="BF10" s="135" t="s">
        <v>11</v>
      </c>
      <c r="BG10" s="135" t="s">
        <v>10</v>
      </c>
      <c r="BH10" s="135" t="s">
        <v>11</v>
      </c>
      <c r="BI10" s="135" t="s">
        <v>10</v>
      </c>
      <c r="BJ10" s="135" t="s">
        <v>11</v>
      </c>
      <c r="BK10" s="135" t="s">
        <v>10</v>
      </c>
      <c r="BL10" s="135" t="s">
        <v>11</v>
      </c>
      <c r="BM10" s="135" t="s">
        <v>69</v>
      </c>
      <c r="BN10" s="135" t="s">
        <v>11</v>
      </c>
      <c r="BO10" s="135" t="s">
        <v>10</v>
      </c>
      <c r="BP10" s="135" t="s">
        <v>11</v>
      </c>
      <c r="BQ10" s="135" t="s">
        <v>10</v>
      </c>
      <c r="BR10" s="135" t="s">
        <v>11</v>
      </c>
      <c r="BS10" s="135" t="s">
        <v>10</v>
      </c>
      <c r="BT10" s="135" t="s">
        <v>11</v>
      </c>
      <c r="BU10" s="135" t="s">
        <v>69</v>
      </c>
      <c r="BV10" s="134" t="s">
        <v>11</v>
      </c>
    </row>
    <row r="11" spans="1:74" ht="13" customHeight="1" x14ac:dyDescent="0.2">
      <c r="A11" s="136"/>
      <c r="B11" s="107"/>
      <c r="C11" s="108" t="s">
        <v>910</v>
      </c>
      <c r="D11" s="109" t="s">
        <v>911</v>
      </c>
      <c r="E11" s="108" t="s">
        <v>1090</v>
      </c>
      <c r="F11" s="109" t="s">
        <v>1091</v>
      </c>
      <c r="G11" s="108" t="s">
        <v>1092</v>
      </c>
      <c r="H11" s="109" t="s">
        <v>1093</v>
      </c>
      <c r="I11" s="108" t="s">
        <v>1094</v>
      </c>
      <c r="J11" s="109" t="s">
        <v>1095</v>
      </c>
      <c r="K11" s="108" t="s">
        <v>918</v>
      </c>
      <c r="L11" s="109" t="s">
        <v>919</v>
      </c>
      <c r="M11" s="108" t="s">
        <v>1096</v>
      </c>
      <c r="N11" s="109" t="s">
        <v>1097</v>
      </c>
      <c r="O11" s="108" t="s">
        <v>1098</v>
      </c>
      <c r="P11" s="109" t="s">
        <v>1099</v>
      </c>
      <c r="Q11" s="108" t="s">
        <v>1100</v>
      </c>
      <c r="R11" s="109" t="s">
        <v>1101</v>
      </c>
      <c r="S11" s="108" t="s">
        <v>926</v>
      </c>
      <c r="T11" s="109" t="s">
        <v>927</v>
      </c>
      <c r="U11" s="108" t="s">
        <v>1102</v>
      </c>
      <c r="V11" s="109" t="s">
        <v>1103</v>
      </c>
      <c r="W11" s="108" t="s">
        <v>1104</v>
      </c>
      <c r="X11" s="109" t="s">
        <v>1105</v>
      </c>
      <c r="Y11" s="108" t="s">
        <v>1106</v>
      </c>
      <c r="Z11" s="109" t="s">
        <v>1107</v>
      </c>
      <c r="AA11" s="108" t="s">
        <v>934</v>
      </c>
      <c r="AB11" s="109" t="s">
        <v>935</v>
      </c>
      <c r="AC11" s="108" t="s">
        <v>1108</v>
      </c>
      <c r="AD11" s="109" t="s">
        <v>1109</v>
      </c>
      <c r="AE11" s="108" t="s">
        <v>1110</v>
      </c>
      <c r="AF11" s="109" t="s">
        <v>1111</v>
      </c>
      <c r="AG11" s="108" t="s">
        <v>1112</v>
      </c>
      <c r="AH11" s="109" t="s">
        <v>1113</v>
      </c>
      <c r="AI11" s="108" t="s">
        <v>942</v>
      </c>
      <c r="AJ11" s="109" t="s">
        <v>943</v>
      </c>
      <c r="AK11" s="108" t="s">
        <v>1114</v>
      </c>
      <c r="AL11" s="109" t="s">
        <v>1115</v>
      </c>
      <c r="AM11" s="108" t="s">
        <v>1116</v>
      </c>
      <c r="AN11" s="109" t="s">
        <v>1117</v>
      </c>
      <c r="AO11" s="108" t="s">
        <v>1118</v>
      </c>
      <c r="AP11" s="109" t="s">
        <v>1119</v>
      </c>
      <c r="AQ11" s="108" t="s">
        <v>950</v>
      </c>
      <c r="AR11" s="109" t="s">
        <v>951</v>
      </c>
      <c r="AS11" s="108" t="s">
        <v>1120</v>
      </c>
      <c r="AT11" s="109" t="s">
        <v>1121</v>
      </c>
      <c r="AU11" s="108" t="s">
        <v>1122</v>
      </c>
      <c r="AV11" s="109" t="s">
        <v>1123</v>
      </c>
      <c r="AW11" s="108" t="s">
        <v>1124</v>
      </c>
      <c r="AX11" s="109" t="s">
        <v>1125</v>
      </c>
      <c r="AY11" s="108" t="s">
        <v>958</v>
      </c>
      <c r="AZ11" s="109" t="s">
        <v>959</v>
      </c>
      <c r="BA11" s="108" t="s">
        <v>1126</v>
      </c>
      <c r="BB11" s="109" t="s">
        <v>1127</v>
      </c>
      <c r="BC11" s="108" t="s">
        <v>1128</v>
      </c>
      <c r="BD11" s="109" t="s">
        <v>1129</v>
      </c>
      <c r="BE11" s="108" t="s">
        <v>1130</v>
      </c>
      <c r="BF11" s="109" t="s">
        <v>1131</v>
      </c>
      <c r="BG11" s="108" t="s">
        <v>966</v>
      </c>
      <c r="BH11" s="109" t="s">
        <v>967</v>
      </c>
      <c r="BI11" s="108" t="s">
        <v>1132</v>
      </c>
      <c r="BJ11" s="109" t="s">
        <v>1133</v>
      </c>
      <c r="BK11" s="108" t="s">
        <v>1134</v>
      </c>
      <c r="BL11" s="109" t="s">
        <v>1135</v>
      </c>
      <c r="BM11" s="108" t="s">
        <v>1136</v>
      </c>
      <c r="BN11" s="109" t="s">
        <v>1137</v>
      </c>
      <c r="BO11" s="108" t="s">
        <v>974</v>
      </c>
      <c r="BP11" s="109" t="s">
        <v>975</v>
      </c>
      <c r="BQ11" s="108" t="s">
        <v>1138</v>
      </c>
      <c r="BR11" s="109" t="s">
        <v>1139</v>
      </c>
      <c r="BS11" s="108" t="s">
        <v>1140</v>
      </c>
      <c r="BT11" s="109" t="s">
        <v>1141</v>
      </c>
      <c r="BU11" s="108" t="s">
        <v>1142</v>
      </c>
      <c r="BV11" s="126" t="s">
        <v>1143</v>
      </c>
    </row>
    <row r="12" spans="1:74" ht="13" customHeight="1" x14ac:dyDescent="0.2">
      <c r="A12" s="82" t="s">
        <v>12</v>
      </c>
      <c r="B12" s="110">
        <v>2</v>
      </c>
      <c r="C12" s="7">
        <v>93.255111214928505</v>
      </c>
      <c r="D12" s="10">
        <v>0.63645480412247502</v>
      </c>
      <c r="E12" s="7">
        <v>93.365450160116296</v>
      </c>
      <c r="F12" s="10">
        <v>0.63174592363070803</v>
      </c>
      <c r="G12" s="7">
        <v>85.570358561373297</v>
      </c>
      <c r="H12" s="10">
        <v>5.4857013639433303</v>
      </c>
      <c r="I12" s="7">
        <v>-7.7950915987429701</v>
      </c>
      <c r="J12" s="10">
        <v>5.4588054890952398</v>
      </c>
      <c r="K12" s="7">
        <v>67.055192542678697</v>
      </c>
      <c r="L12" s="10">
        <v>1.1963015847364</v>
      </c>
      <c r="M12" s="7">
        <v>67.367444529211795</v>
      </c>
      <c r="N12" s="10">
        <v>1.18259319025275</v>
      </c>
      <c r="O12" s="7">
        <v>43.7862615954311</v>
      </c>
      <c r="P12" s="10">
        <v>9.2365997174910301</v>
      </c>
      <c r="Q12" s="7">
        <v>-23.581182933780799</v>
      </c>
      <c r="R12" s="10">
        <v>9.2339476389240804</v>
      </c>
      <c r="S12" s="7">
        <v>68.158750676508603</v>
      </c>
      <c r="T12" s="10">
        <v>1.24516544240371</v>
      </c>
      <c r="U12" s="7">
        <v>68.679059888930396</v>
      </c>
      <c r="V12" s="10">
        <v>1.2464432816472699</v>
      </c>
      <c r="W12" s="7">
        <v>37.363204398706401</v>
      </c>
      <c r="X12" s="10">
        <v>9.7165028858534406</v>
      </c>
      <c r="Y12" s="7">
        <v>-31.315855490223999</v>
      </c>
      <c r="Z12" s="10">
        <v>9.7430800995944793</v>
      </c>
      <c r="AA12" s="7">
        <v>44.084311851097198</v>
      </c>
      <c r="AB12" s="10">
        <v>1.10350157182784</v>
      </c>
      <c r="AC12" s="7">
        <v>44.347460963543703</v>
      </c>
      <c r="AD12" s="10">
        <v>1.1057367011632799</v>
      </c>
      <c r="AE12" s="7">
        <v>28.2344949004721</v>
      </c>
      <c r="AF12" s="10">
        <v>8.4764379268193704</v>
      </c>
      <c r="AG12" s="7">
        <v>-16.1129660630716</v>
      </c>
      <c r="AH12" s="10">
        <v>8.5169059477569</v>
      </c>
      <c r="AI12" s="7">
        <v>79.306815237286003</v>
      </c>
      <c r="AJ12" s="10">
        <v>1.0801737292017399</v>
      </c>
      <c r="AK12" s="7">
        <v>79.328165838037293</v>
      </c>
      <c r="AL12" s="10">
        <v>1.1394084193066301</v>
      </c>
      <c r="AM12" s="7">
        <v>77.661506471770707</v>
      </c>
      <c r="AN12" s="10">
        <v>7.9478407199865702</v>
      </c>
      <c r="AO12" s="7">
        <v>-1.6666593662665701</v>
      </c>
      <c r="AP12" s="10">
        <v>8.3299530221130293</v>
      </c>
      <c r="AQ12" s="7">
        <v>50.860636458717501</v>
      </c>
      <c r="AR12" s="10">
        <v>1.2829647411877101</v>
      </c>
      <c r="AS12" s="7">
        <v>50.897589834000101</v>
      </c>
      <c r="AT12" s="10">
        <v>1.2975550236165001</v>
      </c>
      <c r="AU12" s="7">
        <v>53.5187001317125</v>
      </c>
      <c r="AV12" s="10">
        <v>9.0098889395428294</v>
      </c>
      <c r="AW12" s="7">
        <v>2.6211102977123599</v>
      </c>
      <c r="AX12" s="10">
        <v>9.0070465369404502</v>
      </c>
      <c r="AY12" s="7">
        <v>90.394756452412494</v>
      </c>
      <c r="AZ12" s="10">
        <v>0.79652174332112802</v>
      </c>
      <c r="BA12" s="7">
        <v>90.471767918008197</v>
      </c>
      <c r="BB12" s="10">
        <v>0.80602279187692705</v>
      </c>
      <c r="BC12" s="7">
        <v>87.887939622257903</v>
      </c>
      <c r="BD12" s="10">
        <v>6.8453589639302601</v>
      </c>
      <c r="BE12" s="7">
        <v>-2.58382829575029</v>
      </c>
      <c r="BF12" s="10">
        <v>6.8922735960238297</v>
      </c>
      <c r="BG12" s="7">
        <v>87.590204579038598</v>
      </c>
      <c r="BH12" s="10">
        <v>0.765698867797168</v>
      </c>
      <c r="BI12" s="7">
        <v>87.695529177705296</v>
      </c>
      <c r="BJ12" s="10">
        <v>0.77146858589687195</v>
      </c>
      <c r="BK12" s="7">
        <v>79.017658743662494</v>
      </c>
      <c r="BL12" s="10">
        <v>8.4749537981579905</v>
      </c>
      <c r="BM12" s="7">
        <v>-8.6778704340427595</v>
      </c>
      <c r="BN12" s="10">
        <v>8.5171198008835791</v>
      </c>
      <c r="BO12" s="7">
        <v>62.444499457988996</v>
      </c>
      <c r="BP12" s="10">
        <v>1.3077183897784499</v>
      </c>
      <c r="BQ12" s="7">
        <v>62.391699965615501</v>
      </c>
      <c r="BR12" s="10">
        <v>1.31439201602134</v>
      </c>
      <c r="BS12" s="7">
        <v>58.888939068901998</v>
      </c>
      <c r="BT12" s="10">
        <v>9.0006956656079105</v>
      </c>
      <c r="BU12" s="7">
        <v>-3.5027608967135202</v>
      </c>
      <c r="BV12" s="123">
        <v>9.0641612937740792</v>
      </c>
    </row>
    <row r="13" spans="1:74" ht="13" customHeight="1" x14ac:dyDescent="0.2">
      <c r="A13" s="82" t="s">
        <v>13</v>
      </c>
      <c r="B13" s="110">
        <v>2</v>
      </c>
      <c r="C13" s="7">
        <v>72.757552073106297</v>
      </c>
      <c r="D13" s="10">
        <v>1.27357680056601</v>
      </c>
      <c r="E13" s="7">
        <v>74.543406591017103</v>
      </c>
      <c r="F13" s="10">
        <v>1.2854876869598499</v>
      </c>
      <c r="G13" s="7">
        <v>65.124462520026199</v>
      </c>
      <c r="H13" s="10">
        <v>3.41354216783302</v>
      </c>
      <c r="I13" s="7">
        <v>-9.4189440709909</v>
      </c>
      <c r="J13" s="10">
        <v>3.40954064310937</v>
      </c>
      <c r="K13" s="7">
        <v>66.091061795962105</v>
      </c>
      <c r="L13" s="10">
        <v>1.1261930701448399</v>
      </c>
      <c r="M13" s="7">
        <v>67.185754768519899</v>
      </c>
      <c r="N13" s="10">
        <v>1.2298801577180101</v>
      </c>
      <c r="O13" s="7">
        <v>62.383353307994099</v>
      </c>
      <c r="P13" s="10">
        <v>3.15798846261157</v>
      </c>
      <c r="Q13" s="7">
        <v>-4.8024014605257603</v>
      </c>
      <c r="R13" s="10">
        <v>3.3920443438222998</v>
      </c>
      <c r="S13" s="7">
        <v>59.008551345492698</v>
      </c>
      <c r="T13" s="10">
        <v>1.33692353919152</v>
      </c>
      <c r="U13" s="7">
        <v>59.231310749981503</v>
      </c>
      <c r="V13" s="10">
        <v>1.4225745941702701</v>
      </c>
      <c r="W13" s="7">
        <v>57.345584263812498</v>
      </c>
      <c r="X13" s="10">
        <v>3.5481594693404301</v>
      </c>
      <c r="Y13" s="7">
        <v>-1.88572648616901</v>
      </c>
      <c r="Z13" s="10">
        <v>3.5371532356016901</v>
      </c>
      <c r="AA13" s="7">
        <v>49.2284121323638</v>
      </c>
      <c r="AB13" s="10">
        <v>1.4239461256907999</v>
      </c>
      <c r="AC13" s="7">
        <v>50.3583606938125</v>
      </c>
      <c r="AD13" s="10">
        <v>1.6990606081137001</v>
      </c>
      <c r="AE13" s="7">
        <v>43.735366542712804</v>
      </c>
      <c r="AF13" s="10">
        <v>3.9105629034788598</v>
      </c>
      <c r="AG13" s="7">
        <v>-6.6229941510997303</v>
      </c>
      <c r="AH13" s="10">
        <v>4.4383524442218896</v>
      </c>
      <c r="AI13" s="7">
        <v>60.117536420356899</v>
      </c>
      <c r="AJ13" s="10">
        <v>1.52209540028611</v>
      </c>
      <c r="AK13" s="7">
        <v>59.255533458271799</v>
      </c>
      <c r="AL13" s="10">
        <v>1.8095223178247499</v>
      </c>
      <c r="AM13" s="7">
        <v>64.262561358697397</v>
      </c>
      <c r="AN13" s="10">
        <v>3.8738194733567299</v>
      </c>
      <c r="AO13" s="7">
        <v>5.0070279004255802</v>
      </c>
      <c r="AP13" s="10">
        <v>4.2088220017094402</v>
      </c>
      <c r="AQ13" s="7">
        <v>41.883421398148002</v>
      </c>
      <c r="AR13" s="10">
        <v>1.5120209633475299</v>
      </c>
      <c r="AS13" s="7">
        <v>40.992052627625</v>
      </c>
      <c r="AT13" s="10">
        <v>1.6530351228236999</v>
      </c>
      <c r="AU13" s="7">
        <v>45.123768204291999</v>
      </c>
      <c r="AV13" s="10">
        <v>3.6116467200809899</v>
      </c>
      <c r="AW13" s="7">
        <v>4.1317155766670703</v>
      </c>
      <c r="AX13" s="10">
        <v>3.9291017086743101</v>
      </c>
      <c r="AY13" s="7">
        <v>63.248082476552597</v>
      </c>
      <c r="AZ13" s="10">
        <v>1.3539045165585499</v>
      </c>
      <c r="BA13" s="7">
        <v>62.874247065063699</v>
      </c>
      <c r="BB13" s="10">
        <v>1.6336319109922199</v>
      </c>
      <c r="BC13" s="7">
        <v>65.533380017411304</v>
      </c>
      <c r="BD13" s="10">
        <v>3.20416663892121</v>
      </c>
      <c r="BE13" s="7">
        <v>2.65913295234756</v>
      </c>
      <c r="BF13" s="10">
        <v>3.6811463984758599</v>
      </c>
      <c r="BG13" s="7">
        <v>64.371110637653302</v>
      </c>
      <c r="BH13" s="10">
        <v>1.2299245126217599</v>
      </c>
      <c r="BI13" s="7">
        <v>65.086576777904895</v>
      </c>
      <c r="BJ13" s="10">
        <v>1.4775574137946601</v>
      </c>
      <c r="BK13" s="7">
        <v>60.321444905504897</v>
      </c>
      <c r="BL13" s="10">
        <v>3.4314511456886398</v>
      </c>
      <c r="BM13" s="7">
        <v>-4.76513187239998</v>
      </c>
      <c r="BN13" s="10">
        <v>3.8012451660278099</v>
      </c>
      <c r="BO13" s="7">
        <v>34.616539402115102</v>
      </c>
      <c r="BP13" s="10">
        <v>1.2153801271696401</v>
      </c>
      <c r="BQ13" s="7">
        <v>33.498945026053804</v>
      </c>
      <c r="BR13" s="10">
        <v>1.3838645837708401</v>
      </c>
      <c r="BS13" s="7">
        <v>39.689274683542301</v>
      </c>
      <c r="BT13" s="10">
        <v>3.0786516031931099</v>
      </c>
      <c r="BU13" s="7">
        <v>6.1903296574885198</v>
      </c>
      <c r="BV13" s="123">
        <v>3.3961759268848399</v>
      </c>
    </row>
    <row r="14" spans="1:74" ht="13" customHeight="1" x14ac:dyDescent="0.2">
      <c r="A14" s="82" t="s">
        <v>14</v>
      </c>
      <c r="B14" s="110">
        <v>2</v>
      </c>
      <c r="C14" s="7">
        <v>78.168056986591594</v>
      </c>
      <c r="D14" s="10">
        <v>0.74763550287608205</v>
      </c>
      <c r="E14" s="7">
        <v>78.383605437465803</v>
      </c>
      <c r="F14" s="10">
        <v>0.81118025376005398</v>
      </c>
      <c r="G14" s="7">
        <v>72.756596507672</v>
      </c>
      <c r="H14" s="10">
        <v>3.70830904686493</v>
      </c>
      <c r="I14" s="7">
        <v>-5.62700892979377</v>
      </c>
      <c r="J14" s="10">
        <v>3.7521776915232801</v>
      </c>
      <c r="K14" s="7">
        <v>41.680714781254203</v>
      </c>
      <c r="L14" s="10">
        <v>1.04789490591451</v>
      </c>
      <c r="M14" s="7">
        <v>41.8413314282895</v>
      </c>
      <c r="N14" s="10">
        <v>1.0751438304877701</v>
      </c>
      <c r="O14" s="7">
        <v>44.893822818198402</v>
      </c>
      <c r="P14" s="10">
        <v>4.0738512177636101</v>
      </c>
      <c r="Q14" s="7">
        <v>3.0524913899089401</v>
      </c>
      <c r="R14" s="10">
        <v>3.97253948470776</v>
      </c>
      <c r="S14" s="7">
        <v>43.654614314660698</v>
      </c>
      <c r="T14" s="10">
        <v>0.966539912953156</v>
      </c>
      <c r="U14" s="7">
        <v>43.718375510936099</v>
      </c>
      <c r="V14" s="10">
        <v>1.0260013730490201</v>
      </c>
      <c r="W14" s="7">
        <v>44.933334423906501</v>
      </c>
      <c r="X14" s="10">
        <v>3.9614607623824201</v>
      </c>
      <c r="Y14" s="7">
        <v>1.2149589129703999</v>
      </c>
      <c r="Z14" s="10">
        <v>4.0683294137958299</v>
      </c>
      <c r="AA14" s="7">
        <v>35.748259549872401</v>
      </c>
      <c r="AB14" s="10">
        <v>1.1467242474507</v>
      </c>
      <c r="AC14" s="7">
        <v>35.724939938284699</v>
      </c>
      <c r="AD14" s="10">
        <v>1.2103857881722</v>
      </c>
      <c r="AE14" s="7">
        <v>36.325728708113502</v>
      </c>
      <c r="AF14" s="10">
        <v>3.9119172542226601</v>
      </c>
      <c r="AG14" s="7">
        <v>0.60078876982875995</v>
      </c>
      <c r="AH14" s="10">
        <v>3.9672385847546501</v>
      </c>
      <c r="AI14" s="7">
        <v>54.561267036627903</v>
      </c>
      <c r="AJ14" s="10">
        <v>0.99269597242638996</v>
      </c>
      <c r="AK14" s="7">
        <v>54.525159476526099</v>
      </c>
      <c r="AL14" s="10">
        <v>0.99061811978672398</v>
      </c>
      <c r="AM14" s="7">
        <v>58.234078380471402</v>
      </c>
      <c r="AN14" s="10">
        <v>4.3752013476875202</v>
      </c>
      <c r="AO14" s="7">
        <v>3.7089189039453099</v>
      </c>
      <c r="AP14" s="10">
        <v>4.4165710009413104</v>
      </c>
      <c r="AQ14" s="7">
        <v>46.8198798834717</v>
      </c>
      <c r="AR14" s="10">
        <v>1.0552220321873</v>
      </c>
      <c r="AS14" s="7">
        <v>46.400961171768998</v>
      </c>
      <c r="AT14" s="10">
        <v>1.08909901082368</v>
      </c>
      <c r="AU14" s="7">
        <v>50.902860570757902</v>
      </c>
      <c r="AV14" s="10">
        <v>4.3245605490766597</v>
      </c>
      <c r="AW14" s="7">
        <v>4.5018993989888898</v>
      </c>
      <c r="AX14" s="10">
        <v>4.3148322683137197</v>
      </c>
      <c r="AY14" s="7">
        <v>68.738494478828301</v>
      </c>
      <c r="AZ14" s="10">
        <v>1.07427594304666</v>
      </c>
      <c r="BA14" s="7">
        <v>69.211130238067298</v>
      </c>
      <c r="BB14" s="10">
        <v>1.162734047606</v>
      </c>
      <c r="BC14" s="7">
        <v>68.207577366808806</v>
      </c>
      <c r="BD14" s="10">
        <v>3.9632744010401302</v>
      </c>
      <c r="BE14" s="7">
        <v>-1.0035528712584501</v>
      </c>
      <c r="BF14" s="10">
        <v>4.0708162825289902</v>
      </c>
      <c r="BG14" s="7">
        <v>84.240738500723893</v>
      </c>
      <c r="BH14" s="10">
        <v>0.79588119737746499</v>
      </c>
      <c r="BI14" s="7">
        <v>84.392463684011204</v>
      </c>
      <c r="BJ14" s="10">
        <v>0.85141316309855097</v>
      </c>
      <c r="BK14" s="7">
        <v>80.900428088530205</v>
      </c>
      <c r="BL14" s="10">
        <v>3.9075603941508001</v>
      </c>
      <c r="BM14" s="7">
        <v>-3.4920355954809299</v>
      </c>
      <c r="BN14" s="10">
        <v>4.0370812183097096</v>
      </c>
      <c r="BO14" s="7">
        <v>53.953960773200997</v>
      </c>
      <c r="BP14" s="10">
        <v>1.0928115168986401</v>
      </c>
      <c r="BQ14" s="7">
        <v>52.997818194446197</v>
      </c>
      <c r="BR14" s="10">
        <v>1.1899014135882899</v>
      </c>
      <c r="BS14" s="7">
        <v>51.456642085938498</v>
      </c>
      <c r="BT14" s="10">
        <v>4.2625831908022098</v>
      </c>
      <c r="BU14" s="7">
        <v>-1.5411761085077</v>
      </c>
      <c r="BV14" s="123">
        <v>4.4125520070373403</v>
      </c>
    </row>
    <row r="15" spans="1:74" ht="13" customHeight="1" x14ac:dyDescent="0.2">
      <c r="A15" s="82" t="s">
        <v>15</v>
      </c>
      <c r="B15" s="110">
        <v>2</v>
      </c>
      <c r="C15" s="7">
        <v>85.594082134188696</v>
      </c>
      <c r="D15" s="10">
        <v>0.94421852073166002</v>
      </c>
      <c r="E15" s="7">
        <v>86.032405005120097</v>
      </c>
      <c r="F15" s="10">
        <v>0.99193214162656596</v>
      </c>
      <c r="G15" s="7">
        <v>71.500391176904003</v>
      </c>
      <c r="H15" s="10">
        <v>10.1221746273911</v>
      </c>
      <c r="I15" s="7">
        <v>-14.532013828216099</v>
      </c>
      <c r="J15" s="10">
        <v>10.261914555467699</v>
      </c>
      <c r="K15" s="7">
        <v>81.551348250813007</v>
      </c>
      <c r="L15" s="10">
        <v>0.94865718007725697</v>
      </c>
      <c r="M15" s="7">
        <v>81.671666345941603</v>
      </c>
      <c r="N15" s="10">
        <v>1.0049875203151599</v>
      </c>
      <c r="O15" s="7">
        <v>72.649196137694403</v>
      </c>
      <c r="P15" s="10">
        <v>8.3467441421590092</v>
      </c>
      <c r="Q15" s="7">
        <v>-9.0224702082472596</v>
      </c>
      <c r="R15" s="10">
        <v>8.5416733101109994</v>
      </c>
      <c r="S15" s="7">
        <v>58.265585832399502</v>
      </c>
      <c r="T15" s="10">
        <v>1.13913895959455</v>
      </c>
      <c r="U15" s="7">
        <v>58.2874239999027</v>
      </c>
      <c r="V15" s="10">
        <v>1.1610130985445</v>
      </c>
      <c r="W15" s="7">
        <v>60.769757069353098</v>
      </c>
      <c r="X15" s="10">
        <v>10.0144353117909</v>
      </c>
      <c r="Y15" s="7">
        <v>2.48233306945043</v>
      </c>
      <c r="Z15" s="10">
        <v>10.0603949392227</v>
      </c>
      <c r="AA15" s="7">
        <v>50.702953596649998</v>
      </c>
      <c r="AB15" s="10">
        <v>1.1756003521502101</v>
      </c>
      <c r="AC15" s="7">
        <v>50.412195978568</v>
      </c>
      <c r="AD15" s="10">
        <v>1.23273003450478</v>
      </c>
      <c r="AE15" s="7">
        <v>61.602293233980397</v>
      </c>
      <c r="AF15" s="10">
        <v>10.851121636555501</v>
      </c>
      <c r="AG15" s="7">
        <v>11.190097255412301</v>
      </c>
      <c r="AH15" s="10">
        <v>11.0477777215887</v>
      </c>
      <c r="AI15" s="7">
        <v>77.075932036786696</v>
      </c>
      <c r="AJ15" s="10">
        <v>1.1346441200331501</v>
      </c>
      <c r="AK15" s="7">
        <v>77.000903203350305</v>
      </c>
      <c r="AL15" s="10">
        <v>1.1457317046786999</v>
      </c>
      <c r="AM15" s="7">
        <v>69.8113321124479</v>
      </c>
      <c r="AN15" s="10">
        <v>9.6917242438921001</v>
      </c>
      <c r="AO15" s="7">
        <v>-7.1895710909024002</v>
      </c>
      <c r="AP15" s="10">
        <v>9.7005944179016108</v>
      </c>
      <c r="AQ15" s="7">
        <v>55.794831751972097</v>
      </c>
      <c r="AR15" s="10">
        <v>1.21829686216901</v>
      </c>
      <c r="AS15" s="7">
        <v>55.602433023214402</v>
      </c>
      <c r="AT15" s="10">
        <v>1.25038939770224</v>
      </c>
      <c r="AU15" s="7">
        <v>40.051531970699003</v>
      </c>
      <c r="AV15" s="10">
        <v>10.830726935507601</v>
      </c>
      <c r="AW15" s="7">
        <v>-15.5509010525154</v>
      </c>
      <c r="AX15" s="10">
        <v>10.609812881280501</v>
      </c>
      <c r="AY15" s="7">
        <v>72.395027557705603</v>
      </c>
      <c r="AZ15" s="10">
        <v>1.02246855146564</v>
      </c>
      <c r="BA15" s="7">
        <v>72.605203476602895</v>
      </c>
      <c r="BB15" s="10">
        <v>1.06660174357302</v>
      </c>
      <c r="BC15" s="7">
        <v>49.536833302510402</v>
      </c>
      <c r="BD15" s="10">
        <v>11.312293566758701</v>
      </c>
      <c r="BE15" s="7">
        <v>-23.0683701740925</v>
      </c>
      <c r="BF15" s="10">
        <v>11.3816892462486</v>
      </c>
      <c r="BG15" s="7">
        <v>81.674719253051293</v>
      </c>
      <c r="BH15" s="10">
        <v>0.90012239017149798</v>
      </c>
      <c r="BI15" s="7">
        <v>82.051683449081196</v>
      </c>
      <c r="BJ15" s="10">
        <v>0.94695728600682805</v>
      </c>
      <c r="BK15" s="7">
        <v>77.927266864487905</v>
      </c>
      <c r="BL15" s="10">
        <v>7.5526001141305104</v>
      </c>
      <c r="BM15" s="7">
        <v>-4.1244165845932903</v>
      </c>
      <c r="BN15" s="10">
        <v>7.5417189874499</v>
      </c>
      <c r="BO15" s="7">
        <v>69.060101856229593</v>
      </c>
      <c r="BP15" s="10">
        <v>1.1224278128330101</v>
      </c>
      <c r="BQ15" s="7">
        <v>69.317517507452905</v>
      </c>
      <c r="BR15" s="10">
        <v>1.1432218743403699</v>
      </c>
      <c r="BS15" s="7">
        <v>64.313927322421605</v>
      </c>
      <c r="BT15" s="10">
        <v>10.790737779680301</v>
      </c>
      <c r="BU15" s="7">
        <v>-5.0035901850312898</v>
      </c>
      <c r="BV15" s="123">
        <v>10.778168183215</v>
      </c>
    </row>
    <row r="16" spans="1:74" ht="13" customHeight="1" x14ac:dyDescent="0.2">
      <c r="A16" s="82" t="s">
        <v>16</v>
      </c>
      <c r="B16" s="110">
        <v>2</v>
      </c>
      <c r="C16" s="7">
        <v>85.631433154083496</v>
      </c>
      <c r="D16" s="10">
        <v>0.73750556165958403</v>
      </c>
      <c r="E16" s="7">
        <v>85.773610894506902</v>
      </c>
      <c r="F16" s="10">
        <v>0.78310990451992002</v>
      </c>
      <c r="G16" s="7">
        <v>80.965816669215201</v>
      </c>
      <c r="H16" s="10">
        <v>7.3135318112143199</v>
      </c>
      <c r="I16" s="7">
        <v>-4.8077942252916301</v>
      </c>
      <c r="J16" s="10">
        <v>7.4918181811409204</v>
      </c>
      <c r="K16" s="7">
        <v>72.183062482297601</v>
      </c>
      <c r="L16" s="10">
        <v>1.08191466491388</v>
      </c>
      <c r="M16" s="7">
        <v>72.868495407846595</v>
      </c>
      <c r="N16" s="10">
        <v>1.1498260781439</v>
      </c>
      <c r="O16" s="7">
        <v>56.178537780462101</v>
      </c>
      <c r="P16" s="10">
        <v>8.6785331524699405</v>
      </c>
      <c r="Q16" s="7">
        <v>-16.689957627384501</v>
      </c>
      <c r="R16" s="10">
        <v>8.8535667240033895</v>
      </c>
      <c r="S16" s="7">
        <v>68.533161195208706</v>
      </c>
      <c r="T16" s="10">
        <v>1.1207472289037399</v>
      </c>
      <c r="U16" s="7">
        <v>68.839313109067206</v>
      </c>
      <c r="V16" s="10">
        <v>1.1708950701373</v>
      </c>
      <c r="W16" s="7">
        <v>57.038840210960402</v>
      </c>
      <c r="X16" s="10">
        <v>9.8238554622537499</v>
      </c>
      <c r="Y16" s="7">
        <v>-11.800472898106801</v>
      </c>
      <c r="Z16" s="10">
        <v>9.7862968827082693</v>
      </c>
      <c r="AA16" s="7">
        <v>55.788945745511597</v>
      </c>
      <c r="AB16" s="10">
        <v>1.12374991371609</v>
      </c>
      <c r="AC16" s="7">
        <v>56.247792757348101</v>
      </c>
      <c r="AD16" s="10">
        <v>1.22462222579513</v>
      </c>
      <c r="AE16" s="7">
        <v>38.881716518677102</v>
      </c>
      <c r="AF16" s="10">
        <v>9.0894724612014404</v>
      </c>
      <c r="AG16" s="7">
        <v>-17.366076238670999</v>
      </c>
      <c r="AH16" s="10">
        <v>9.1625643448865794</v>
      </c>
      <c r="AI16" s="7">
        <v>83.215049348420806</v>
      </c>
      <c r="AJ16" s="10">
        <v>0.75248727690233996</v>
      </c>
      <c r="AK16" s="7">
        <v>83.383252280014304</v>
      </c>
      <c r="AL16" s="10">
        <v>0.745496263938908</v>
      </c>
      <c r="AM16" s="7">
        <v>75.397331257795699</v>
      </c>
      <c r="AN16" s="10">
        <v>7.2396957533636304</v>
      </c>
      <c r="AO16" s="7">
        <v>-7.9859210222186103</v>
      </c>
      <c r="AP16" s="10">
        <v>7.12770088370808</v>
      </c>
      <c r="AQ16" s="7">
        <v>62.245574472300802</v>
      </c>
      <c r="AR16" s="10">
        <v>1.1468640208599901</v>
      </c>
      <c r="AS16" s="7">
        <v>62.519626505522403</v>
      </c>
      <c r="AT16" s="10">
        <v>1.19777817315241</v>
      </c>
      <c r="AU16" s="7">
        <v>64.685750380865699</v>
      </c>
      <c r="AV16" s="10">
        <v>8.3290749579056005</v>
      </c>
      <c r="AW16" s="7">
        <v>2.1661238753432301</v>
      </c>
      <c r="AX16" s="10">
        <v>8.3268505128160299</v>
      </c>
      <c r="AY16" s="7">
        <v>75.231228457958295</v>
      </c>
      <c r="AZ16" s="10">
        <v>0.92668504556398901</v>
      </c>
      <c r="BA16" s="7">
        <v>75.552411222350599</v>
      </c>
      <c r="BB16" s="10">
        <v>0.98292299324069499</v>
      </c>
      <c r="BC16" s="7">
        <v>70.356246884802403</v>
      </c>
      <c r="BD16" s="10">
        <v>8.6335339201186905</v>
      </c>
      <c r="BE16" s="7">
        <v>-5.1961643375481401</v>
      </c>
      <c r="BF16" s="10">
        <v>8.5548146384632204</v>
      </c>
      <c r="BG16" s="7">
        <v>64.954482810617293</v>
      </c>
      <c r="BH16" s="10">
        <v>1.0693180138366301</v>
      </c>
      <c r="BI16" s="7">
        <v>65.207080284850804</v>
      </c>
      <c r="BJ16" s="10">
        <v>1.1913244283298701</v>
      </c>
      <c r="BK16" s="7">
        <v>66.830449548493306</v>
      </c>
      <c r="BL16" s="10">
        <v>9.1420035248816394</v>
      </c>
      <c r="BM16" s="7">
        <v>1.6233692636424499</v>
      </c>
      <c r="BN16" s="10">
        <v>9.3494840803470805</v>
      </c>
      <c r="BO16" s="7">
        <v>58.596465125273397</v>
      </c>
      <c r="BP16" s="10">
        <v>1.1818897415585199</v>
      </c>
      <c r="BQ16" s="7">
        <v>58.222192086353701</v>
      </c>
      <c r="BR16" s="10">
        <v>1.23226352198748</v>
      </c>
      <c r="BS16" s="7">
        <v>38.697653738721897</v>
      </c>
      <c r="BT16" s="10">
        <v>9.8027796802406808</v>
      </c>
      <c r="BU16" s="7">
        <v>-19.5245383476318</v>
      </c>
      <c r="BV16" s="123">
        <v>9.7699951547579094</v>
      </c>
    </row>
    <row r="17" spans="1:74" ht="13" customHeight="1" x14ac:dyDescent="0.2">
      <c r="A17" s="82" t="s">
        <v>17</v>
      </c>
      <c r="B17" s="110">
        <v>2</v>
      </c>
      <c r="C17" s="7">
        <v>88.181105420810795</v>
      </c>
      <c r="D17" s="10">
        <v>0.57268777303789198</v>
      </c>
      <c r="E17" s="7">
        <v>88.786699427488301</v>
      </c>
      <c r="F17" s="10">
        <v>0.59989490197420003</v>
      </c>
      <c r="G17" s="7">
        <v>84.256458933452194</v>
      </c>
      <c r="H17" s="10">
        <v>2.1054768822454202</v>
      </c>
      <c r="I17" s="7">
        <v>-4.5302404940360903</v>
      </c>
      <c r="J17" s="10">
        <v>2.2402111406245999</v>
      </c>
      <c r="K17" s="7">
        <v>56.3504716464941</v>
      </c>
      <c r="L17" s="10">
        <v>1.13024343200147</v>
      </c>
      <c r="M17" s="7">
        <v>57.246575418435597</v>
      </c>
      <c r="N17" s="10">
        <v>1.1911979344424399</v>
      </c>
      <c r="O17" s="7">
        <v>46.766801759328601</v>
      </c>
      <c r="P17" s="10">
        <v>3.05978669503678</v>
      </c>
      <c r="Q17" s="7">
        <v>-10.479773659107</v>
      </c>
      <c r="R17" s="10">
        <v>3.1583933158935702</v>
      </c>
      <c r="S17" s="7">
        <v>54.514189165258898</v>
      </c>
      <c r="T17" s="10">
        <v>1.00083668674314</v>
      </c>
      <c r="U17" s="7">
        <v>55.0390485266079</v>
      </c>
      <c r="V17" s="10">
        <v>1.0553660399606399</v>
      </c>
      <c r="W17" s="7">
        <v>48.5757521621262</v>
      </c>
      <c r="X17" s="10">
        <v>3.60152702236581</v>
      </c>
      <c r="Y17" s="7">
        <v>-6.4632963644816996</v>
      </c>
      <c r="Z17" s="10">
        <v>3.7725591478689098</v>
      </c>
      <c r="AA17" s="7">
        <v>40.866027931046702</v>
      </c>
      <c r="AB17" s="10">
        <v>0.98627987488449897</v>
      </c>
      <c r="AC17" s="7">
        <v>40.479254820188203</v>
      </c>
      <c r="AD17" s="10">
        <v>1.08879476145382</v>
      </c>
      <c r="AE17" s="7">
        <v>40.169811344284597</v>
      </c>
      <c r="AF17" s="10">
        <v>3.2639577406626499</v>
      </c>
      <c r="AG17" s="7">
        <v>-0.30944347590356402</v>
      </c>
      <c r="AH17" s="10">
        <v>3.4795450164447099</v>
      </c>
      <c r="AI17" s="7">
        <v>56.221911811187098</v>
      </c>
      <c r="AJ17" s="10">
        <v>1.03083483586958</v>
      </c>
      <c r="AK17" s="7">
        <v>55.615322988383497</v>
      </c>
      <c r="AL17" s="10">
        <v>1.00941731146702</v>
      </c>
      <c r="AM17" s="7">
        <v>63.704636038774296</v>
      </c>
      <c r="AN17" s="10">
        <v>3.5457412373915602</v>
      </c>
      <c r="AO17" s="7">
        <v>8.0893130503907607</v>
      </c>
      <c r="AP17" s="10">
        <v>3.45075061234536</v>
      </c>
      <c r="AQ17" s="7">
        <v>39.284753009403303</v>
      </c>
      <c r="AR17" s="10">
        <v>0.94558472927186599</v>
      </c>
      <c r="AS17" s="7">
        <v>38.680085631685202</v>
      </c>
      <c r="AT17" s="10">
        <v>1.0643596433845499</v>
      </c>
      <c r="AU17" s="7">
        <v>47.683857811393501</v>
      </c>
      <c r="AV17" s="10">
        <v>3.60265312674799</v>
      </c>
      <c r="AW17" s="7">
        <v>9.0037721797082799</v>
      </c>
      <c r="AX17" s="10">
        <v>3.91721332446923</v>
      </c>
      <c r="AY17" s="7">
        <v>64.401485045008599</v>
      </c>
      <c r="AZ17" s="10">
        <v>0.74773312097565403</v>
      </c>
      <c r="BA17" s="7">
        <v>63.796917737284701</v>
      </c>
      <c r="BB17" s="10">
        <v>0.80055457735419799</v>
      </c>
      <c r="BC17" s="7">
        <v>73.150689538774202</v>
      </c>
      <c r="BD17" s="10">
        <v>3.0494084177851501</v>
      </c>
      <c r="BE17" s="7">
        <v>9.3537718014895503</v>
      </c>
      <c r="BF17" s="10">
        <v>3.20318491794372</v>
      </c>
      <c r="BG17" s="7">
        <v>77.083011467415005</v>
      </c>
      <c r="BH17" s="10">
        <v>0.88830048172797904</v>
      </c>
      <c r="BI17" s="7">
        <v>77.316254398964205</v>
      </c>
      <c r="BJ17" s="10">
        <v>0.93239383540785503</v>
      </c>
      <c r="BK17" s="7">
        <v>75.922431189979505</v>
      </c>
      <c r="BL17" s="10">
        <v>2.6202513035952699</v>
      </c>
      <c r="BM17" s="7">
        <v>-1.39382320898476</v>
      </c>
      <c r="BN17" s="10">
        <v>2.74165847419814</v>
      </c>
      <c r="BO17" s="7">
        <v>46.3501650344773</v>
      </c>
      <c r="BP17" s="10">
        <v>0.896027329058939</v>
      </c>
      <c r="BQ17" s="7">
        <v>46.080740557844898</v>
      </c>
      <c r="BR17" s="10">
        <v>0.94088574273948</v>
      </c>
      <c r="BS17" s="7">
        <v>51.164382599142201</v>
      </c>
      <c r="BT17" s="10">
        <v>3.2460842474414799</v>
      </c>
      <c r="BU17" s="7">
        <v>5.0836420412973196</v>
      </c>
      <c r="BV17" s="123">
        <v>3.3727845673499401</v>
      </c>
    </row>
    <row r="18" spans="1:74" ht="13" customHeight="1" x14ac:dyDescent="0.2">
      <c r="A18" s="111" t="s">
        <v>18</v>
      </c>
      <c r="B18" s="110">
        <v>2</v>
      </c>
      <c r="C18" s="7">
        <v>91.9493126906019</v>
      </c>
      <c r="D18" s="10">
        <v>0.69555331920929997</v>
      </c>
      <c r="E18" s="7">
        <v>92.041890019225306</v>
      </c>
      <c r="F18" s="10">
        <v>0.75690137037976701</v>
      </c>
      <c r="G18" s="7">
        <v>91.996554979494405</v>
      </c>
      <c r="H18" s="10">
        <v>2.1907162714613899</v>
      </c>
      <c r="I18" s="7">
        <v>-4.5335039730829897E-2</v>
      </c>
      <c r="J18" s="10">
        <v>2.3692699124289902</v>
      </c>
      <c r="K18" s="7">
        <v>53.596258661897302</v>
      </c>
      <c r="L18" s="10">
        <v>1.52332357314147</v>
      </c>
      <c r="M18" s="7">
        <v>54.237639892159898</v>
      </c>
      <c r="N18" s="10">
        <v>1.58280899337725</v>
      </c>
      <c r="O18" s="7">
        <v>46.5111709532924</v>
      </c>
      <c r="P18" s="10">
        <v>4.6424492461018696</v>
      </c>
      <c r="Q18" s="7">
        <v>-7.7264689388675096</v>
      </c>
      <c r="R18" s="10">
        <v>4.56693822888451</v>
      </c>
      <c r="S18" s="7">
        <v>57.596616445202201</v>
      </c>
      <c r="T18" s="10">
        <v>1.2548626107093499</v>
      </c>
      <c r="U18" s="7">
        <v>58.023838272195398</v>
      </c>
      <c r="V18" s="10">
        <v>1.3462892029764599</v>
      </c>
      <c r="W18" s="7">
        <v>51.607676203761699</v>
      </c>
      <c r="X18" s="10">
        <v>5.3912694215618302</v>
      </c>
      <c r="Y18" s="7">
        <v>-6.4161620684337102</v>
      </c>
      <c r="Z18" s="10">
        <v>5.5633822925469598</v>
      </c>
      <c r="AA18" s="7">
        <v>43.530996920374101</v>
      </c>
      <c r="AB18" s="10">
        <v>1.4107015701646599</v>
      </c>
      <c r="AC18" s="7">
        <v>43.110506484169903</v>
      </c>
      <c r="AD18" s="10">
        <v>1.54387075690322</v>
      </c>
      <c r="AE18" s="7">
        <v>43.223824694867702</v>
      </c>
      <c r="AF18" s="10">
        <v>4.64098485668816</v>
      </c>
      <c r="AG18" s="7">
        <v>0.113318210697869</v>
      </c>
      <c r="AH18" s="10">
        <v>4.8700299459829903</v>
      </c>
      <c r="AI18" s="7">
        <v>62.625964660734802</v>
      </c>
      <c r="AJ18" s="10">
        <v>1.44312856930643</v>
      </c>
      <c r="AK18" s="7">
        <v>61.545900574045803</v>
      </c>
      <c r="AL18" s="10">
        <v>1.4574996773567701</v>
      </c>
      <c r="AM18" s="7">
        <v>74.371436468894302</v>
      </c>
      <c r="AN18" s="10">
        <v>4.59319342038249</v>
      </c>
      <c r="AO18" s="7">
        <v>12.8255358948485</v>
      </c>
      <c r="AP18" s="10">
        <v>4.5551501918118404</v>
      </c>
      <c r="AQ18" s="7">
        <v>36.572841385069999</v>
      </c>
      <c r="AR18" s="10">
        <v>1.2402913014758301</v>
      </c>
      <c r="AS18" s="7">
        <v>35.473335284973302</v>
      </c>
      <c r="AT18" s="10">
        <v>1.4397901360040499</v>
      </c>
      <c r="AU18" s="7">
        <v>50.268997863093603</v>
      </c>
      <c r="AV18" s="10">
        <v>4.8770103893296497</v>
      </c>
      <c r="AW18" s="7">
        <v>14.7956625781204</v>
      </c>
      <c r="AX18" s="10">
        <v>5.4030181812188696</v>
      </c>
      <c r="AY18" s="7">
        <v>74.720817207861302</v>
      </c>
      <c r="AZ18" s="10">
        <v>1.03633154181656</v>
      </c>
      <c r="BA18" s="7">
        <v>74.468197022238797</v>
      </c>
      <c r="BB18" s="10">
        <v>1.0577372968441501</v>
      </c>
      <c r="BC18" s="7">
        <v>80.185672110292401</v>
      </c>
      <c r="BD18" s="10">
        <v>3.8389743593476502</v>
      </c>
      <c r="BE18" s="7">
        <v>5.7174750880536296</v>
      </c>
      <c r="BF18" s="10">
        <v>4.03811404430256</v>
      </c>
      <c r="BG18" s="7">
        <v>87.270825097933994</v>
      </c>
      <c r="BH18" s="10">
        <v>0.99461360168534596</v>
      </c>
      <c r="BI18" s="7">
        <v>87.797067132348502</v>
      </c>
      <c r="BJ18" s="10">
        <v>0.97976266480619201</v>
      </c>
      <c r="BK18" s="7">
        <v>82.549410990636503</v>
      </c>
      <c r="BL18" s="10">
        <v>3.3945551124949001</v>
      </c>
      <c r="BM18" s="7">
        <v>-5.2476561417119898</v>
      </c>
      <c r="BN18" s="10">
        <v>3.3731760557816899</v>
      </c>
      <c r="BO18" s="7">
        <v>49.466690322517799</v>
      </c>
      <c r="BP18" s="10">
        <v>1.17400123771522</v>
      </c>
      <c r="BQ18" s="7">
        <v>48.871874754449401</v>
      </c>
      <c r="BR18" s="10">
        <v>1.2587638346473899</v>
      </c>
      <c r="BS18" s="7">
        <v>56.667499744422003</v>
      </c>
      <c r="BT18" s="10">
        <v>4.4531872627356401</v>
      </c>
      <c r="BU18" s="7">
        <v>7.7956249899725698</v>
      </c>
      <c r="BV18" s="123">
        <v>4.6794694547123399</v>
      </c>
    </row>
    <row r="19" spans="1:74" ht="13" customHeight="1" x14ac:dyDescent="0.2">
      <c r="A19" s="111" t="s">
        <v>19</v>
      </c>
      <c r="B19" s="110">
        <v>2</v>
      </c>
      <c r="C19" s="7">
        <v>82.133344396987098</v>
      </c>
      <c r="D19" s="10">
        <v>1.02589797534106</v>
      </c>
      <c r="E19" s="7">
        <v>83.514055586933694</v>
      </c>
      <c r="F19" s="10">
        <v>1.05202844375204</v>
      </c>
      <c r="G19" s="7">
        <v>72.271763272209895</v>
      </c>
      <c r="H19" s="10">
        <v>3.8591249552742499</v>
      </c>
      <c r="I19" s="7">
        <v>-11.2422923147237</v>
      </c>
      <c r="J19" s="10">
        <v>3.99391192674145</v>
      </c>
      <c r="K19" s="7">
        <v>60.781000359221999</v>
      </c>
      <c r="L19" s="10">
        <v>1.6372940103368001</v>
      </c>
      <c r="M19" s="7">
        <v>62.125425581536398</v>
      </c>
      <c r="N19" s="10">
        <v>1.66260085344147</v>
      </c>
      <c r="O19" s="7">
        <v>47.166687050360402</v>
      </c>
      <c r="P19" s="10">
        <v>3.39616070725724</v>
      </c>
      <c r="Q19" s="7">
        <v>-14.9587385311759</v>
      </c>
      <c r="R19" s="10">
        <v>3.4409207288728698</v>
      </c>
      <c r="S19" s="7">
        <v>49.565324976866897</v>
      </c>
      <c r="T19" s="10">
        <v>1.45505885344528</v>
      </c>
      <c r="U19" s="7">
        <v>50.207101386152999</v>
      </c>
      <c r="V19" s="10">
        <v>1.5230556677370599</v>
      </c>
      <c r="W19" s="7">
        <v>43.863892901146897</v>
      </c>
      <c r="X19" s="10">
        <v>3.9432988815027401</v>
      </c>
      <c r="Y19" s="7">
        <v>-6.3432084850060697</v>
      </c>
      <c r="Z19" s="10">
        <v>4.1790608675290297</v>
      </c>
      <c r="AA19" s="7">
        <v>36.599818670311699</v>
      </c>
      <c r="AB19" s="10">
        <v>1.3073539251586701</v>
      </c>
      <c r="AC19" s="7">
        <v>36.224915568436799</v>
      </c>
      <c r="AD19" s="10">
        <v>1.4144751182425099</v>
      </c>
      <c r="AE19" s="7">
        <v>35.423623480904901</v>
      </c>
      <c r="AF19" s="10">
        <v>4.3323335716865996</v>
      </c>
      <c r="AG19" s="7">
        <v>-0.80129208753194803</v>
      </c>
      <c r="AH19" s="10">
        <v>4.7798722003744398</v>
      </c>
      <c r="AI19" s="7">
        <v>45.971922112229798</v>
      </c>
      <c r="AJ19" s="10">
        <v>1.3956013419375399</v>
      </c>
      <c r="AK19" s="7">
        <v>46.0236726752903</v>
      </c>
      <c r="AL19" s="10">
        <v>1.43034822368592</v>
      </c>
      <c r="AM19" s="7">
        <v>47.255865435049401</v>
      </c>
      <c r="AN19" s="10">
        <v>4.6308294236404901</v>
      </c>
      <c r="AO19" s="7">
        <v>1.23219275975911</v>
      </c>
      <c r="AP19" s="10">
        <v>4.8314863961544203</v>
      </c>
      <c r="AQ19" s="7">
        <v>43.612843044507002</v>
      </c>
      <c r="AR19" s="10">
        <v>1.3878352466487001</v>
      </c>
      <c r="AS19" s="7">
        <v>43.852291178212099</v>
      </c>
      <c r="AT19" s="10">
        <v>1.52542574486244</v>
      </c>
      <c r="AU19" s="7">
        <v>43.721985298250601</v>
      </c>
      <c r="AV19" s="10">
        <v>5.1646499492807303</v>
      </c>
      <c r="AW19" s="7">
        <v>-0.13030587996155399</v>
      </c>
      <c r="AX19" s="10">
        <v>5.5530771423583696</v>
      </c>
      <c r="AY19" s="7">
        <v>47.805727595319503</v>
      </c>
      <c r="AZ19" s="10">
        <v>1.0658908785604899</v>
      </c>
      <c r="BA19" s="7">
        <v>46.502585017339797</v>
      </c>
      <c r="BB19" s="10">
        <v>1.2106730782284401</v>
      </c>
      <c r="BC19" s="7">
        <v>62.3048505341674</v>
      </c>
      <c r="BD19" s="10">
        <v>4.4304182525831797</v>
      </c>
      <c r="BE19" s="7">
        <v>15.8022655168275</v>
      </c>
      <c r="BF19" s="10">
        <v>4.8011358803198103</v>
      </c>
      <c r="BG19" s="7">
        <v>60.819501993959399</v>
      </c>
      <c r="BH19" s="10">
        <v>1.2621340559163701</v>
      </c>
      <c r="BI19" s="7">
        <v>60.437063630590998</v>
      </c>
      <c r="BJ19" s="10">
        <v>1.4094814488091101</v>
      </c>
      <c r="BK19" s="7">
        <v>65.746857650600106</v>
      </c>
      <c r="BL19" s="10">
        <v>4.04723604635769</v>
      </c>
      <c r="BM19" s="7">
        <v>5.30979402000919</v>
      </c>
      <c r="BN19" s="10">
        <v>4.4208776662620002</v>
      </c>
      <c r="BO19" s="7">
        <v>41.356418110564903</v>
      </c>
      <c r="BP19" s="10">
        <v>1.36545117544983</v>
      </c>
      <c r="BQ19" s="7">
        <v>41.555414256599498</v>
      </c>
      <c r="BR19" s="10">
        <v>1.4670961201860599</v>
      </c>
      <c r="BS19" s="7">
        <v>42.679019804408597</v>
      </c>
      <c r="BT19" s="10">
        <v>4.6265217141216004</v>
      </c>
      <c r="BU19" s="7">
        <v>1.1236055478090801</v>
      </c>
      <c r="BV19" s="123">
        <v>4.8427567058251704</v>
      </c>
    </row>
    <row r="20" spans="1:74" ht="13" customHeight="1" x14ac:dyDescent="0.2">
      <c r="A20" s="82" t="s">
        <v>20</v>
      </c>
      <c r="B20" s="110">
        <v>2</v>
      </c>
      <c r="C20" s="7">
        <v>87.804945938460904</v>
      </c>
      <c r="D20" s="10">
        <v>1.0525601582256801</v>
      </c>
      <c r="E20" s="7">
        <v>88.063293738462505</v>
      </c>
      <c r="F20" s="10">
        <v>1.1098681528562999</v>
      </c>
      <c r="G20" s="7">
        <v>84.890935724767402</v>
      </c>
      <c r="H20" s="10">
        <v>3.09844359134659</v>
      </c>
      <c r="I20" s="7">
        <v>-3.1723580136951499</v>
      </c>
      <c r="J20" s="10">
        <v>3.1985920068456499</v>
      </c>
      <c r="K20" s="7">
        <v>66.152383692159503</v>
      </c>
      <c r="L20" s="10">
        <v>1.1830599830656601</v>
      </c>
      <c r="M20" s="7">
        <v>66.9726354694387</v>
      </c>
      <c r="N20" s="10">
        <v>1.3134680178206299</v>
      </c>
      <c r="O20" s="7">
        <v>58.683447383716299</v>
      </c>
      <c r="P20" s="10">
        <v>4.2320301508465601</v>
      </c>
      <c r="Q20" s="7">
        <v>-8.2891880857223796</v>
      </c>
      <c r="R20" s="10">
        <v>4.5859396757771602</v>
      </c>
      <c r="S20" s="7">
        <v>69.460947685725301</v>
      </c>
      <c r="T20" s="10">
        <v>1.3328290058010801</v>
      </c>
      <c r="U20" s="7">
        <v>69.582974621250898</v>
      </c>
      <c r="V20" s="10">
        <v>1.4888171875221401</v>
      </c>
      <c r="W20" s="7">
        <v>70.685121325823602</v>
      </c>
      <c r="X20" s="10">
        <v>3.5653990969905802</v>
      </c>
      <c r="Y20" s="7">
        <v>1.10214670457275</v>
      </c>
      <c r="Z20" s="10">
        <v>3.94325009643428</v>
      </c>
      <c r="AA20" s="7">
        <v>50.815646517806599</v>
      </c>
      <c r="AB20" s="10">
        <v>1.39760933652162</v>
      </c>
      <c r="AC20" s="7">
        <v>50.895755010303098</v>
      </c>
      <c r="AD20" s="10">
        <v>1.4249902392637099</v>
      </c>
      <c r="AE20" s="7">
        <v>48.3712977132449</v>
      </c>
      <c r="AF20" s="10">
        <v>4.2996986073530001</v>
      </c>
      <c r="AG20" s="7">
        <v>-2.5244572970582202</v>
      </c>
      <c r="AH20" s="10">
        <v>4.5331314460994401</v>
      </c>
      <c r="AI20" s="7">
        <v>81.553385318273698</v>
      </c>
      <c r="AJ20" s="10">
        <v>1.0684426766361099</v>
      </c>
      <c r="AK20" s="7">
        <v>81.678109689461905</v>
      </c>
      <c r="AL20" s="10">
        <v>1.2052413576490699</v>
      </c>
      <c r="AM20" s="7">
        <v>78.558625525668802</v>
      </c>
      <c r="AN20" s="10">
        <v>3.16403255185823</v>
      </c>
      <c r="AO20" s="7">
        <v>-3.1194841637930999</v>
      </c>
      <c r="AP20" s="10">
        <v>3.5249684379096302</v>
      </c>
      <c r="AQ20" s="7">
        <v>82.432460688198304</v>
      </c>
      <c r="AR20" s="10">
        <v>1.0617276880336499</v>
      </c>
      <c r="AS20" s="7">
        <v>83.051624671161505</v>
      </c>
      <c r="AT20" s="10">
        <v>1.1641211540651999</v>
      </c>
      <c r="AU20" s="7">
        <v>77.523096020651707</v>
      </c>
      <c r="AV20" s="10">
        <v>3.12720210659492</v>
      </c>
      <c r="AW20" s="7">
        <v>-5.5285286505098599</v>
      </c>
      <c r="AX20" s="10">
        <v>3.4755805033848199</v>
      </c>
      <c r="AY20" s="7">
        <v>88.331309548962096</v>
      </c>
      <c r="AZ20" s="10">
        <v>0.98224578885926805</v>
      </c>
      <c r="BA20" s="7">
        <v>88.438994948567299</v>
      </c>
      <c r="BB20" s="10">
        <v>1.0827899923144499</v>
      </c>
      <c r="BC20" s="7">
        <v>84.5949826347954</v>
      </c>
      <c r="BD20" s="10">
        <v>2.8729355521329998</v>
      </c>
      <c r="BE20" s="7">
        <v>-3.84401231377191</v>
      </c>
      <c r="BF20" s="10">
        <v>3.07158310999271</v>
      </c>
      <c r="BG20" s="7">
        <v>79.725227615253104</v>
      </c>
      <c r="BH20" s="10">
        <v>1.04628386267356</v>
      </c>
      <c r="BI20" s="7">
        <v>80.225671520639295</v>
      </c>
      <c r="BJ20" s="10">
        <v>1.18218596370505</v>
      </c>
      <c r="BK20" s="7">
        <v>72.589082984170901</v>
      </c>
      <c r="BL20" s="10">
        <v>3.28456434110901</v>
      </c>
      <c r="BM20" s="7">
        <v>-7.6365885364683699</v>
      </c>
      <c r="BN20" s="10">
        <v>3.6344740229919799</v>
      </c>
      <c r="BO20" s="7">
        <v>76.147765143292006</v>
      </c>
      <c r="BP20" s="10">
        <v>1.2708492694151801</v>
      </c>
      <c r="BQ20" s="7">
        <v>76.504965577799496</v>
      </c>
      <c r="BR20" s="10">
        <v>1.3369206356369201</v>
      </c>
      <c r="BS20" s="7">
        <v>71.028824995588394</v>
      </c>
      <c r="BT20" s="10">
        <v>3.5003493597757802</v>
      </c>
      <c r="BU20" s="7">
        <v>-5.47614058221109</v>
      </c>
      <c r="BV20" s="123">
        <v>3.7502646909294901</v>
      </c>
    </row>
    <row r="21" spans="1:74" ht="13" customHeight="1" x14ac:dyDescent="0.2">
      <c r="A21" s="82" t="s">
        <v>21</v>
      </c>
      <c r="B21" s="110">
        <v>2</v>
      </c>
      <c r="C21" s="7">
        <v>62.284507004883601</v>
      </c>
      <c r="D21" s="10">
        <v>1.2752478388197499</v>
      </c>
      <c r="E21" s="7">
        <v>63.363420492949899</v>
      </c>
      <c r="F21" s="10">
        <v>1.4777794147016301</v>
      </c>
      <c r="G21" s="7">
        <v>59.215968783237699</v>
      </c>
      <c r="H21" s="10">
        <v>3.2618797787423599</v>
      </c>
      <c r="I21" s="7">
        <v>-4.1474517097122598</v>
      </c>
      <c r="J21" s="10">
        <v>3.5506681122021999</v>
      </c>
      <c r="K21" s="7">
        <v>30.936826471086398</v>
      </c>
      <c r="L21" s="10">
        <v>1.3125031199113999</v>
      </c>
      <c r="M21" s="7">
        <v>30.5903373233946</v>
      </c>
      <c r="N21" s="10">
        <v>1.5546254893970699</v>
      </c>
      <c r="O21" s="7">
        <v>28.202271308475201</v>
      </c>
      <c r="P21" s="10">
        <v>3.0162691775077599</v>
      </c>
      <c r="Q21" s="7">
        <v>-2.38806601491941</v>
      </c>
      <c r="R21" s="10">
        <v>3.4616932891921399</v>
      </c>
      <c r="S21" s="7">
        <v>23.709281032284899</v>
      </c>
      <c r="T21" s="10">
        <v>1.3404608503087201</v>
      </c>
      <c r="U21" s="7">
        <v>21.496996090726402</v>
      </c>
      <c r="V21" s="10">
        <v>1.4388874601293999</v>
      </c>
      <c r="W21" s="7">
        <v>27.765611812652701</v>
      </c>
      <c r="X21" s="10">
        <v>3.0173189788073</v>
      </c>
      <c r="Y21" s="7">
        <v>6.2686157219263299</v>
      </c>
      <c r="Z21" s="10">
        <v>3.33915578112018</v>
      </c>
      <c r="AA21" s="7">
        <v>20.8901843494113</v>
      </c>
      <c r="AB21" s="10">
        <v>1.1088134626748301</v>
      </c>
      <c r="AC21" s="7">
        <v>18.483389041179901</v>
      </c>
      <c r="AD21" s="10">
        <v>1.2368592645561201</v>
      </c>
      <c r="AE21" s="7">
        <v>23.343723259104902</v>
      </c>
      <c r="AF21" s="10">
        <v>3.2646563218822302</v>
      </c>
      <c r="AG21" s="7">
        <v>4.86033421792495</v>
      </c>
      <c r="AH21" s="10">
        <v>3.6572651506985898</v>
      </c>
      <c r="AI21" s="7">
        <v>46.286423427766003</v>
      </c>
      <c r="AJ21" s="10">
        <v>1.3787111166341</v>
      </c>
      <c r="AK21" s="7">
        <v>45.587779704775599</v>
      </c>
      <c r="AL21" s="10">
        <v>1.76638167280044</v>
      </c>
      <c r="AM21" s="7">
        <v>50.814333934212797</v>
      </c>
      <c r="AN21" s="10">
        <v>2.9817678855245702</v>
      </c>
      <c r="AO21" s="7">
        <v>5.22655422943724</v>
      </c>
      <c r="AP21" s="10">
        <v>3.3512888710046602</v>
      </c>
      <c r="AQ21" s="7">
        <v>25.313760792737199</v>
      </c>
      <c r="AR21" s="10">
        <v>1.2460701087183099</v>
      </c>
      <c r="AS21" s="7">
        <v>23.741109717087699</v>
      </c>
      <c r="AT21" s="10">
        <v>1.2856636764931599</v>
      </c>
      <c r="AU21" s="7">
        <v>25.543055074224199</v>
      </c>
      <c r="AV21" s="10">
        <v>2.53477361181133</v>
      </c>
      <c r="AW21" s="7">
        <v>1.8019453571364901</v>
      </c>
      <c r="AX21" s="10">
        <v>2.6048303284304799</v>
      </c>
      <c r="AY21" s="7">
        <v>47.7349649125062</v>
      </c>
      <c r="AZ21" s="10">
        <v>1.2866456800710599</v>
      </c>
      <c r="BA21" s="7">
        <v>48.8188929597775</v>
      </c>
      <c r="BB21" s="10">
        <v>1.5891010594845001</v>
      </c>
      <c r="BC21" s="7">
        <v>47.799939902058703</v>
      </c>
      <c r="BD21" s="10">
        <v>2.88178726131662</v>
      </c>
      <c r="BE21" s="7">
        <v>-1.01895305771879</v>
      </c>
      <c r="BF21" s="10">
        <v>3.1922458648731298</v>
      </c>
      <c r="BG21" s="7">
        <v>63.155880689746198</v>
      </c>
      <c r="BH21" s="10">
        <v>1.38024157092251</v>
      </c>
      <c r="BI21" s="7">
        <v>63.855081885936201</v>
      </c>
      <c r="BJ21" s="10">
        <v>1.6670338863752701</v>
      </c>
      <c r="BK21" s="7">
        <v>62.768870395687699</v>
      </c>
      <c r="BL21" s="10">
        <v>2.9324754808559899</v>
      </c>
      <c r="BM21" s="7">
        <v>-1.0862114902484701</v>
      </c>
      <c r="BN21" s="10">
        <v>3.3806940909563101</v>
      </c>
      <c r="BO21" s="7">
        <v>32.701628556904097</v>
      </c>
      <c r="BP21" s="10">
        <v>1.1761992817020599</v>
      </c>
      <c r="BQ21" s="7">
        <v>31.208450036591302</v>
      </c>
      <c r="BR21" s="10">
        <v>1.39584108120635</v>
      </c>
      <c r="BS21" s="7">
        <v>34.661710598574402</v>
      </c>
      <c r="BT21" s="10">
        <v>3.1251279382603201</v>
      </c>
      <c r="BU21" s="7">
        <v>3.4532605619830798</v>
      </c>
      <c r="BV21" s="123">
        <v>3.5259007719253201</v>
      </c>
    </row>
    <row r="22" spans="1:74" ht="13" customHeight="1" x14ac:dyDescent="0.2">
      <c r="A22" s="82" t="s">
        <v>22</v>
      </c>
      <c r="B22" s="110">
        <v>2</v>
      </c>
      <c r="C22" s="7">
        <v>70.060623679568195</v>
      </c>
      <c r="D22" s="10">
        <v>1.67826978177504</v>
      </c>
      <c r="E22" s="7">
        <v>70.315176843807805</v>
      </c>
      <c r="F22" s="10">
        <v>1.8701965524822599</v>
      </c>
      <c r="G22" s="7">
        <v>62.673613855296601</v>
      </c>
      <c r="H22" s="10">
        <v>7.6727910076388399</v>
      </c>
      <c r="I22" s="7">
        <v>-7.6415629885112901</v>
      </c>
      <c r="J22" s="10">
        <v>8.0581277489870402</v>
      </c>
      <c r="K22" s="7">
        <v>55.716353940422799</v>
      </c>
      <c r="L22" s="10">
        <v>2.22256538164944</v>
      </c>
      <c r="M22" s="7">
        <v>57.220304582365998</v>
      </c>
      <c r="N22" s="10">
        <v>2.3312129113951898</v>
      </c>
      <c r="O22" s="7">
        <v>44.865966190238296</v>
      </c>
      <c r="P22" s="10">
        <v>8.3157178828106808</v>
      </c>
      <c r="Q22" s="7">
        <v>-12.354338392127699</v>
      </c>
      <c r="R22" s="10">
        <v>8.0280525708823305</v>
      </c>
      <c r="S22" s="7">
        <v>60.4882691551446</v>
      </c>
      <c r="T22" s="10">
        <v>2.05754494189314</v>
      </c>
      <c r="U22" s="7">
        <v>61.207462251480003</v>
      </c>
      <c r="V22" s="10">
        <v>2.2800533037528301</v>
      </c>
      <c r="W22" s="7">
        <v>58.6404288347426</v>
      </c>
      <c r="X22" s="10">
        <v>6.3450176719196101</v>
      </c>
      <c r="Y22" s="7">
        <v>-2.56703341673742</v>
      </c>
      <c r="Z22" s="10">
        <v>6.7642150525651896</v>
      </c>
      <c r="AA22" s="7">
        <v>44.094827104591197</v>
      </c>
      <c r="AB22" s="10">
        <v>2.1553939022307098</v>
      </c>
      <c r="AC22" s="7">
        <v>44.4778623636345</v>
      </c>
      <c r="AD22" s="10">
        <v>2.2308827562993301</v>
      </c>
      <c r="AE22" s="7">
        <v>42.581398434070202</v>
      </c>
      <c r="AF22" s="10">
        <v>6.1893928854471296</v>
      </c>
      <c r="AG22" s="7">
        <v>-1.89646392956429</v>
      </c>
      <c r="AH22" s="10">
        <v>6.3128386058299197</v>
      </c>
      <c r="AI22" s="7">
        <v>76.846040759536095</v>
      </c>
      <c r="AJ22" s="10">
        <v>1.6125715055468499</v>
      </c>
      <c r="AK22" s="7">
        <v>77.625690058601705</v>
      </c>
      <c r="AL22" s="10">
        <v>1.60515281681721</v>
      </c>
      <c r="AM22" s="7">
        <v>71.111951791322298</v>
      </c>
      <c r="AN22" s="10">
        <v>7.0132488224790199</v>
      </c>
      <c r="AO22" s="7">
        <v>-6.51373826727942</v>
      </c>
      <c r="AP22" s="10">
        <v>6.86167200517826</v>
      </c>
      <c r="AQ22" s="7">
        <v>68.425519047460099</v>
      </c>
      <c r="AR22" s="10">
        <v>1.90412255193108</v>
      </c>
      <c r="AS22" s="7">
        <v>68.645948666776604</v>
      </c>
      <c r="AT22" s="10">
        <v>2.1378738431325499</v>
      </c>
      <c r="AU22" s="7">
        <v>60.841042927466802</v>
      </c>
      <c r="AV22" s="10">
        <v>7.44418678714334</v>
      </c>
      <c r="AW22" s="7">
        <v>-7.8049057393098504</v>
      </c>
      <c r="AX22" s="10">
        <v>7.4854198533598604</v>
      </c>
      <c r="AY22" s="7">
        <v>80.557119657597099</v>
      </c>
      <c r="AZ22" s="10">
        <v>1.6767691370143101</v>
      </c>
      <c r="BA22" s="7">
        <v>80.673762934941905</v>
      </c>
      <c r="BB22" s="10">
        <v>1.7849494639416299</v>
      </c>
      <c r="BC22" s="7">
        <v>81.014433971495095</v>
      </c>
      <c r="BD22" s="10">
        <v>5.1654767067887599</v>
      </c>
      <c r="BE22" s="7">
        <v>0.340671036553232</v>
      </c>
      <c r="BF22" s="10">
        <v>5.0557795337764899</v>
      </c>
      <c r="BG22" s="7">
        <v>81.801626237007099</v>
      </c>
      <c r="BH22" s="10">
        <v>1.3946377811163699</v>
      </c>
      <c r="BI22" s="7">
        <v>81.951746028924305</v>
      </c>
      <c r="BJ22" s="10">
        <v>1.40086840112682</v>
      </c>
      <c r="BK22" s="7">
        <v>82.394879236903094</v>
      </c>
      <c r="BL22" s="10">
        <v>5.1344812524507297</v>
      </c>
      <c r="BM22" s="7">
        <v>0.44313320797880401</v>
      </c>
      <c r="BN22" s="10">
        <v>4.9897044806645603</v>
      </c>
      <c r="BO22" s="7">
        <v>62.185635328355303</v>
      </c>
      <c r="BP22" s="10">
        <v>1.91756213499837</v>
      </c>
      <c r="BQ22" s="7">
        <v>62.576944810654602</v>
      </c>
      <c r="BR22" s="10">
        <v>2.08483168395423</v>
      </c>
      <c r="BS22" s="7">
        <v>57.991419573594897</v>
      </c>
      <c r="BT22" s="10">
        <v>6.1883331324899196</v>
      </c>
      <c r="BU22" s="7">
        <v>-4.5855252370597199</v>
      </c>
      <c r="BV22" s="123">
        <v>6.35808444321294</v>
      </c>
    </row>
    <row r="23" spans="1:74" ht="13" customHeight="1" x14ac:dyDescent="0.2">
      <c r="A23" s="82" t="s">
        <v>23</v>
      </c>
      <c r="B23" s="110">
        <v>2</v>
      </c>
      <c r="C23" s="7">
        <v>64.736767768012896</v>
      </c>
      <c r="D23" s="10">
        <v>1.98930479957743</v>
      </c>
      <c r="E23" s="7">
        <v>65.053499088518507</v>
      </c>
      <c r="F23" s="10">
        <v>2.1320555277188702</v>
      </c>
      <c r="G23" s="7">
        <v>53.138272079206402</v>
      </c>
      <c r="H23" s="10">
        <v>5.6618696611277404</v>
      </c>
      <c r="I23" s="7">
        <v>-11.915227009312099</v>
      </c>
      <c r="J23" s="10">
        <v>5.8666505828173898</v>
      </c>
      <c r="K23" s="7">
        <v>52.680171881751001</v>
      </c>
      <c r="L23" s="10">
        <v>2.1078451372923701</v>
      </c>
      <c r="M23" s="7">
        <v>52.738618969884101</v>
      </c>
      <c r="N23" s="10">
        <v>2.1581131826943101</v>
      </c>
      <c r="O23" s="7">
        <v>53.0213091431728</v>
      </c>
      <c r="P23" s="10">
        <v>6.06371253683856</v>
      </c>
      <c r="Q23" s="7">
        <v>0.28269017328872798</v>
      </c>
      <c r="R23" s="10">
        <v>6.3178307748525997</v>
      </c>
      <c r="S23" s="7">
        <v>53.613449686310503</v>
      </c>
      <c r="T23" s="10">
        <v>1.7138851399460999</v>
      </c>
      <c r="U23" s="7">
        <v>53.726193367758299</v>
      </c>
      <c r="V23" s="10">
        <v>1.73200598590434</v>
      </c>
      <c r="W23" s="7">
        <v>51.258511726026398</v>
      </c>
      <c r="X23" s="10">
        <v>8.5494234290905595</v>
      </c>
      <c r="Y23" s="7">
        <v>-2.4676816417318199</v>
      </c>
      <c r="Z23" s="10">
        <v>8.3566044116989797</v>
      </c>
      <c r="AA23" s="7">
        <v>36.684725880795803</v>
      </c>
      <c r="AB23" s="10">
        <v>1.41495657821752</v>
      </c>
      <c r="AC23" s="7">
        <v>36.657793784543998</v>
      </c>
      <c r="AD23" s="10">
        <v>1.53231498179709</v>
      </c>
      <c r="AE23" s="7">
        <v>33.325355332517397</v>
      </c>
      <c r="AF23" s="10">
        <v>6.4780292300183699</v>
      </c>
      <c r="AG23" s="7">
        <v>-3.3324384520266199</v>
      </c>
      <c r="AH23" s="10">
        <v>6.90109834400522</v>
      </c>
      <c r="AI23" s="7">
        <v>68.886533794402496</v>
      </c>
      <c r="AJ23" s="10">
        <v>2.0538458720307999</v>
      </c>
      <c r="AK23" s="7">
        <v>69.157443312245206</v>
      </c>
      <c r="AL23" s="10">
        <v>1.99376978134572</v>
      </c>
      <c r="AM23" s="7">
        <v>63.930777426861198</v>
      </c>
      <c r="AN23" s="10">
        <v>8.9720692165500093</v>
      </c>
      <c r="AO23" s="7">
        <v>-5.22666588538402</v>
      </c>
      <c r="AP23" s="10">
        <v>8.6610143105907191</v>
      </c>
      <c r="AQ23" s="7">
        <v>61.863686618077502</v>
      </c>
      <c r="AR23" s="10">
        <v>1.4527997908074799</v>
      </c>
      <c r="AS23" s="7">
        <v>61.7679695070116</v>
      </c>
      <c r="AT23" s="10">
        <v>1.59883946400285</v>
      </c>
      <c r="AU23" s="7">
        <v>61.995835835165899</v>
      </c>
      <c r="AV23" s="10">
        <v>5.8928382059931304</v>
      </c>
      <c r="AW23" s="7">
        <v>0.227866328154327</v>
      </c>
      <c r="AX23" s="10">
        <v>6.5123406413418596</v>
      </c>
      <c r="AY23" s="7">
        <v>76.182194566486103</v>
      </c>
      <c r="AZ23" s="10">
        <v>1.57733401658974</v>
      </c>
      <c r="BA23" s="7">
        <v>75.693218142240795</v>
      </c>
      <c r="BB23" s="10">
        <v>1.63854844676022</v>
      </c>
      <c r="BC23" s="7">
        <v>83.795809954908506</v>
      </c>
      <c r="BD23" s="10">
        <v>5.53512995563577</v>
      </c>
      <c r="BE23" s="7">
        <v>8.1025918126676508</v>
      </c>
      <c r="BF23" s="10">
        <v>5.6049673138518896</v>
      </c>
      <c r="BG23" s="7">
        <v>73.588187443527602</v>
      </c>
      <c r="BH23" s="10">
        <v>1.8941310072448301</v>
      </c>
      <c r="BI23" s="7">
        <v>73.472247621000193</v>
      </c>
      <c r="BJ23" s="10">
        <v>1.93738254992495</v>
      </c>
      <c r="BK23" s="7">
        <v>74.750368090661198</v>
      </c>
      <c r="BL23" s="10">
        <v>6.1158480523146004</v>
      </c>
      <c r="BM23" s="7">
        <v>1.27812046966103</v>
      </c>
      <c r="BN23" s="10">
        <v>6.3943215118465</v>
      </c>
      <c r="BO23" s="7">
        <v>60.307290632034601</v>
      </c>
      <c r="BP23" s="10">
        <v>1.81112758453352</v>
      </c>
      <c r="BQ23" s="7">
        <v>60.797226510529597</v>
      </c>
      <c r="BR23" s="10">
        <v>1.8691781261695299</v>
      </c>
      <c r="BS23" s="7">
        <v>47.188270845616103</v>
      </c>
      <c r="BT23" s="10">
        <v>7.6536816909376597</v>
      </c>
      <c r="BU23" s="7">
        <v>-13.6089556649135</v>
      </c>
      <c r="BV23" s="123">
        <v>7.7236372006867704</v>
      </c>
    </row>
    <row r="24" spans="1:74" ht="13" customHeight="1" x14ac:dyDescent="0.2">
      <c r="A24" s="82" t="s">
        <v>24</v>
      </c>
      <c r="B24" s="110">
        <v>2</v>
      </c>
      <c r="C24" s="7">
        <v>72.039789636473003</v>
      </c>
      <c r="D24" s="10">
        <v>1.2115691716198</v>
      </c>
      <c r="E24" s="7">
        <v>72.161537018601607</v>
      </c>
      <c r="F24" s="10">
        <v>1.3520280945901</v>
      </c>
      <c r="G24" s="7">
        <v>73.5060434193623</v>
      </c>
      <c r="H24" s="10">
        <v>3.67625726435642</v>
      </c>
      <c r="I24" s="7">
        <v>1.3445064007606899</v>
      </c>
      <c r="J24" s="10">
        <v>3.9736560966170198</v>
      </c>
      <c r="K24" s="7">
        <v>53.103240734003499</v>
      </c>
      <c r="L24" s="10">
        <v>1.3464960062708999</v>
      </c>
      <c r="M24" s="7">
        <v>52.754545786553301</v>
      </c>
      <c r="N24" s="10">
        <v>1.38903828142335</v>
      </c>
      <c r="O24" s="7">
        <v>52.426857492328402</v>
      </c>
      <c r="P24" s="10">
        <v>5.5337222476900996</v>
      </c>
      <c r="Q24" s="7">
        <v>-0.32768829422488499</v>
      </c>
      <c r="R24" s="10">
        <v>5.8651037613277701</v>
      </c>
      <c r="S24" s="7">
        <v>57.6742039314274</v>
      </c>
      <c r="T24" s="10">
        <v>1.57616085747771</v>
      </c>
      <c r="U24" s="7">
        <v>57.310989913495597</v>
      </c>
      <c r="V24" s="10">
        <v>1.62152090900559</v>
      </c>
      <c r="W24" s="7">
        <v>61.334058857531197</v>
      </c>
      <c r="X24" s="10">
        <v>5.1576696610980903</v>
      </c>
      <c r="Y24" s="7">
        <v>4.0230689440355896</v>
      </c>
      <c r="Z24" s="10">
        <v>5.5365132399155996</v>
      </c>
      <c r="AA24" s="7">
        <v>45.917038776365096</v>
      </c>
      <c r="AB24" s="10">
        <v>1.4740482651762199</v>
      </c>
      <c r="AC24" s="7">
        <v>44.939742090989299</v>
      </c>
      <c r="AD24" s="10">
        <v>1.6213373477405899</v>
      </c>
      <c r="AE24" s="7">
        <v>56.910823939321197</v>
      </c>
      <c r="AF24" s="10">
        <v>4.9399660513802797</v>
      </c>
      <c r="AG24" s="7">
        <v>11.971081848331901</v>
      </c>
      <c r="AH24" s="10">
        <v>5.3823424563371303</v>
      </c>
      <c r="AI24" s="7">
        <v>66.430049416152002</v>
      </c>
      <c r="AJ24" s="10">
        <v>1.47716541356424</v>
      </c>
      <c r="AK24" s="7">
        <v>65.813863391202304</v>
      </c>
      <c r="AL24" s="10">
        <v>1.6225721082</v>
      </c>
      <c r="AM24" s="7">
        <v>71.5049991449293</v>
      </c>
      <c r="AN24" s="10">
        <v>4.3580466085595901</v>
      </c>
      <c r="AO24" s="7">
        <v>5.6911357537269502</v>
      </c>
      <c r="AP24" s="10">
        <v>4.8467157072027502</v>
      </c>
      <c r="AQ24" s="7">
        <v>55.6928097894763</v>
      </c>
      <c r="AR24" s="10">
        <v>1.21094760375413</v>
      </c>
      <c r="AS24" s="7">
        <v>55.154664087067701</v>
      </c>
      <c r="AT24" s="10">
        <v>1.3732858578167</v>
      </c>
      <c r="AU24" s="7">
        <v>64.775425229534505</v>
      </c>
      <c r="AV24" s="10">
        <v>5.6671049516262002</v>
      </c>
      <c r="AW24" s="7">
        <v>9.6207611424667991</v>
      </c>
      <c r="AX24" s="10">
        <v>5.9720747681305104</v>
      </c>
      <c r="AY24" s="7">
        <v>71.852529576802795</v>
      </c>
      <c r="AZ24" s="10">
        <v>1.4443901828324499</v>
      </c>
      <c r="BA24" s="7">
        <v>71.200007410731402</v>
      </c>
      <c r="BB24" s="10">
        <v>1.5642146009530999</v>
      </c>
      <c r="BC24" s="7">
        <v>76.377658743838097</v>
      </c>
      <c r="BD24" s="10">
        <v>3.9851892628369701</v>
      </c>
      <c r="BE24" s="7">
        <v>5.1776513331066498</v>
      </c>
      <c r="BF24" s="10">
        <v>4.3075865235827804</v>
      </c>
      <c r="BG24" s="7">
        <v>67.197044608198098</v>
      </c>
      <c r="BH24" s="10">
        <v>1.45835831042608</v>
      </c>
      <c r="BI24" s="7">
        <v>66.689880480867501</v>
      </c>
      <c r="BJ24" s="10">
        <v>1.60459832149685</v>
      </c>
      <c r="BK24" s="7">
        <v>69.773388578293606</v>
      </c>
      <c r="BL24" s="10">
        <v>4.21512121972812</v>
      </c>
      <c r="BM24" s="7">
        <v>3.08350809742613</v>
      </c>
      <c r="BN24" s="10">
        <v>4.5469994193156102</v>
      </c>
      <c r="BO24" s="7">
        <v>51.539935537120897</v>
      </c>
      <c r="BP24" s="10">
        <v>1.23452009051749</v>
      </c>
      <c r="BQ24" s="7">
        <v>50.9614466927206</v>
      </c>
      <c r="BR24" s="10">
        <v>1.35086139117872</v>
      </c>
      <c r="BS24" s="7">
        <v>53.818246214273003</v>
      </c>
      <c r="BT24" s="10">
        <v>4.6626528741930997</v>
      </c>
      <c r="BU24" s="7">
        <v>2.8567995215524</v>
      </c>
      <c r="BV24" s="123">
        <v>4.7962293389530704</v>
      </c>
    </row>
    <row r="25" spans="1:74" ht="13" customHeight="1" x14ac:dyDescent="0.2">
      <c r="A25" s="82" t="s">
        <v>25</v>
      </c>
      <c r="B25" s="110">
        <v>2</v>
      </c>
      <c r="C25" s="7">
        <v>77.698832913459199</v>
      </c>
      <c r="D25" s="10">
        <v>0.98909594561349701</v>
      </c>
      <c r="E25" s="7">
        <v>77.547197892947395</v>
      </c>
      <c r="F25" s="10">
        <v>1.0915059673710601</v>
      </c>
      <c r="G25" s="7">
        <v>71.317959579636906</v>
      </c>
      <c r="H25" s="10">
        <v>7.6448065454894198</v>
      </c>
      <c r="I25" s="7">
        <v>-6.2292383133104998</v>
      </c>
      <c r="J25" s="10">
        <v>7.9415071733445197</v>
      </c>
      <c r="K25" s="7">
        <v>49.249787093987202</v>
      </c>
      <c r="L25" s="10">
        <v>1.33147336829629</v>
      </c>
      <c r="M25" s="7">
        <v>49.230062535332202</v>
      </c>
      <c r="N25" s="10">
        <v>1.3239264754679201</v>
      </c>
      <c r="O25" s="7">
        <v>39.533019575503801</v>
      </c>
      <c r="P25" s="10">
        <v>6.4357414954672301</v>
      </c>
      <c r="Q25" s="7">
        <v>-9.6970429598283907</v>
      </c>
      <c r="R25" s="10">
        <v>6.4464941459600604</v>
      </c>
      <c r="S25" s="7">
        <v>57.368143739569</v>
      </c>
      <c r="T25" s="10">
        <v>1.42737111434619</v>
      </c>
      <c r="U25" s="7">
        <v>57.772483027029999</v>
      </c>
      <c r="V25" s="10">
        <v>1.53056236533358</v>
      </c>
      <c r="W25" s="7">
        <v>47.232682158869103</v>
      </c>
      <c r="X25" s="10">
        <v>8.2291723188929495</v>
      </c>
      <c r="Y25" s="7">
        <v>-10.539800868160899</v>
      </c>
      <c r="Z25" s="10">
        <v>8.4218772641417203</v>
      </c>
      <c r="AA25" s="7">
        <v>40.297617085706101</v>
      </c>
      <c r="AB25" s="10">
        <v>1.5047635971828801</v>
      </c>
      <c r="AC25" s="7">
        <v>39.902123212621099</v>
      </c>
      <c r="AD25" s="10">
        <v>1.59313339462798</v>
      </c>
      <c r="AE25" s="7">
        <v>34.979377614824898</v>
      </c>
      <c r="AF25" s="10">
        <v>6.6994034934987097</v>
      </c>
      <c r="AG25" s="7">
        <v>-4.9227455977962302</v>
      </c>
      <c r="AH25" s="10">
        <v>7.0233499250348101</v>
      </c>
      <c r="AI25" s="7">
        <v>70.021024082350607</v>
      </c>
      <c r="AJ25" s="10">
        <v>1.0378034307242701</v>
      </c>
      <c r="AK25" s="7">
        <v>69.738001143184206</v>
      </c>
      <c r="AL25" s="10">
        <v>1.09399167891208</v>
      </c>
      <c r="AM25" s="7">
        <v>55.373895266034502</v>
      </c>
      <c r="AN25" s="10">
        <v>7.0316160517995696</v>
      </c>
      <c r="AO25" s="7">
        <v>-14.364105877149701</v>
      </c>
      <c r="AP25" s="10">
        <v>7.0999554269997596</v>
      </c>
      <c r="AQ25" s="7">
        <v>58.0148525589508</v>
      </c>
      <c r="AR25" s="10">
        <v>1.3173782581755999</v>
      </c>
      <c r="AS25" s="7">
        <v>57.604408914908497</v>
      </c>
      <c r="AT25" s="10">
        <v>1.39528880888131</v>
      </c>
      <c r="AU25" s="7">
        <v>46.193897484135803</v>
      </c>
      <c r="AV25" s="10">
        <v>6.4521831363648197</v>
      </c>
      <c r="AW25" s="7">
        <v>-11.410511430772701</v>
      </c>
      <c r="AX25" s="10">
        <v>6.5647650765664904</v>
      </c>
      <c r="AY25" s="7">
        <v>70.927792171507207</v>
      </c>
      <c r="AZ25" s="10">
        <v>1.3074321432945999</v>
      </c>
      <c r="BA25" s="7">
        <v>70.793578388624397</v>
      </c>
      <c r="BB25" s="10">
        <v>1.33250147918287</v>
      </c>
      <c r="BC25" s="7">
        <v>52.046182827880799</v>
      </c>
      <c r="BD25" s="10">
        <v>6.3227068678586198</v>
      </c>
      <c r="BE25" s="7">
        <v>-18.747395560743598</v>
      </c>
      <c r="BF25" s="10">
        <v>6.2112144294888099</v>
      </c>
      <c r="BG25" s="7">
        <v>76.850283485735005</v>
      </c>
      <c r="BH25" s="10">
        <v>1.06278276524707</v>
      </c>
      <c r="BI25" s="7">
        <v>76.924385840084994</v>
      </c>
      <c r="BJ25" s="10">
        <v>1.0911080699649001</v>
      </c>
      <c r="BK25" s="7">
        <v>59.928588546999201</v>
      </c>
      <c r="BL25" s="10">
        <v>6.6973818855878902</v>
      </c>
      <c r="BM25" s="7">
        <v>-16.995797293085801</v>
      </c>
      <c r="BN25" s="10">
        <v>6.7623271843166002</v>
      </c>
      <c r="BO25" s="7">
        <v>58.374372390528698</v>
      </c>
      <c r="BP25" s="10">
        <v>1.26805581115974</v>
      </c>
      <c r="BQ25" s="7">
        <v>57.836993166101401</v>
      </c>
      <c r="BR25" s="10">
        <v>1.2493652481347399</v>
      </c>
      <c r="BS25" s="7">
        <v>46.984202916717798</v>
      </c>
      <c r="BT25" s="10">
        <v>7.2197216905100898</v>
      </c>
      <c r="BU25" s="7">
        <v>-10.852790249383601</v>
      </c>
      <c r="BV25" s="123">
        <v>7.2653408127949799</v>
      </c>
    </row>
    <row r="26" spans="1:74" ht="13" customHeight="1" x14ac:dyDescent="0.2">
      <c r="A26" s="82" t="s">
        <v>27</v>
      </c>
      <c r="B26" s="110">
        <v>2</v>
      </c>
      <c r="C26" s="7">
        <v>89.340471201987995</v>
      </c>
      <c r="D26" s="10">
        <v>0.99275154904847196</v>
      </c>
      <c r="E26" s="7">
        <v>89.693545039730907</v>
      </c>
      <c r="F26" s="10">
        <v>1.05694014034116</v>
      </c>
      <c r="G26" s="7">
        <v>85.8733128930606</v>
      </c>
      <c r="H26" s="10">
        <v>3.8204243048690301</v>
      </c>
      <c r="I26" s="7">
        <v>-3.8202321466703202</v>
      </c>
      <c r="J26" s="10">
        <v>3.9007286614808301</v>
      </c>
      <c r="K26" s="7">
        <v>53.3196715603654</v>
      </c>
      <c r="L26" s="10">
        <v>1.5624327075590401</v>
      </c>
      <c r="M26" s="7">
        <v>52.707375220809404</v>
      </c>
      <c r="N26" s="10">
        <v>1.61573060402733</v>
      </c>
      <c r="O26" s="7">
        <v>68.233332659446006</v>
      </c>
      <c r="P26" s="10">
        <v>5.4362151414915099</v>
      </c>
      <c r="Q26" s="7">
        <v>15.525957438636601</v>
      </c>
      <c r="R26" s="10">
        <v>5.6674357612356898</v>
      </c>
      <c r="S26" s="7">
        <v>64.897134844873193</v>
      </c>
      <c r="T26" s="10">
        <v>1.63541995574584</v>
      </c>
      <c r="U26" s="7">
        <v>65.272966077352706</v>
      </c>
      <c r="V26" s="10">
        <v>1.7659247021603901</v>
      </c>
      <c r="W26" s="7">
        <v>69.519891929991203</v>
      </c>
      <c r="X26" s="10">
        <v>5.3133025761825499</v>
      </c>
      <c r="Y26" s="7">
        <v>4.2469258526385003</v>
      </c>
      <c r="Z26" s="10">
        <v>5.5728771218497801</v>
      </c>
      <c r="AA26" s="7">
        <v>31.072387287702</v>
      </c>
      <c r="AB26" s="10">
        <v>1.28961753628609</v>
      </c>
      <c r="AC26" s="7">
        <v>30.4531653831644</v>
      </c>
      <c r="AD26" s="10">
        <v>1.43670534460943</v>
      </c>
      <c r="AE26" s="7">
        <v>34.648104248391697</v>
      </c>
      <c r="AF26" s="10">
        <v>5.9436539163176603</v>
      </c>
      <c r="AG26" s="7">
        <v>4.1949388652272797</v>
      </c>
      <c r="AH26" s="10">
        <v>6.31135142658023</v>
      </c>
      <c r="AI26" s="7">
        <v>75.119376133742193</v>
      </c>
      <c r="AJ26" s="10">
        <v>1.32105083797682</v>
      </c>
      <c r="AK26" s="7">
        <v>75.706891516779393</v>
      </c>
      <c r="AL26" s="10">
        <v>1.4541186344541299</v>
      </c>
      <c r="AM26" s="7">
        <v>68.887315668128096</v>
      </c>
      <c r="AN26" s="10">
        <v>5.2245200975798101</v>
      </c>
      <c r="AO26" s="7">
        <v>-6.8195758486512696</v>
      </c>
      <c r="AP26" s="10">
        <v>5.4485016958348798</v>
      </c>
      <c r="AQ26" s="7">
        <v>61.5407858744965</v>
      </c>
      <c r="AR26" s="10">
        <v>1.44427787149003</v>
      </c>
      <c r="AS26" s="7">
        <v>61.4988891129751</v>
      </c>
      <c r="AT26" s="10">
        <v>1.5565276583704299</v>
      </c>
      <c r="AU26" s="7">
        <v>56.6054174771484</v>
      </c>
      <c r="AV26" s="10">
        <v>5.9973162373992697</v>
      </c>
      <c r="AW26" s="7">
        <v>-4.8934716358267201</v>
      </c>
      <c r="AX26" s="10">
        <v>6.3693552607040198</v>
      </c>
      <c r="AY26" s="7">
        <v>79.439889675635499</v>
      </c>
      <c r="AZ26" s="10">
        <v>1.36424323082685</v>
      </c>
      <c r="BA26" s="7">
        <v>79.524648632499407</v>
      </c>
      <c r="BB26" s="10">
        <v>1.43867766530326</v>
      </c>
      <c r="BC26" s="7">
        <v>75.934422116746902</v>
      </c>
      <c r="BD26" s="10">
        <v>4.8561883953312401</v>
      </c>
      <c r="BE26" s="7">
        <v>-3.59022651575245</v>
      </c>
      <c r="BF26" s="10">
        <v>4.9474654053871401</v>
      </c>
      <c r="BG26" s="7">
        <v>83.401682068647204</v>
      </c>
      <c r="BH26" s="10">
        <v>1.2847130061501799</v>
      </c>
      <c r="BI26" s="7">
        <v>83.686787164872996</v>
      </c>
      <c r="BJ26" s="10">
        <v>1.42589349856451</v>
      </c>
      <c r="BK26" s="7">
        <v>74.401357619866303</v>
      </c>
      <c r="BL26" s="10">
        <v>5.0412418678358</v>
      </c>
      <c r="BM26" s="7">
        <v>-9.2854295450066395</v>
      </c>
      <c r="BN26" s="10">
        <v>5.0282668533194803</v>
      </c>
      <c r="BO26" s="7">
        <v>49.916699500953101</v>
      </c>
      <c r="BP26" s="10">
        <v>1.57480458978336</v>
      </c>
      <c r="BQ26" s="7">
        <v>49.153083469186001</v>
      </c>
      <c r="BR26" s="10">
        <v>1.5506148155323201</v>
      </c>
      <c r="BS26" s="7">
        <v>46.816678683269103</v>
      </c>
      <c r="BT26" s="10">
        <v>6.3144164087169301</v>
      </c>
      <c r="BU26" s="7">
        <v>-2.33640478591686</v>
      </c>
      <c r="BV26" s="123">
        <v>6.4248924310261497</v>
      </c>
    </row>
    <row r="27" spans="1:74" ht="13" customHeight="1" x14ac:dyDescent="0.2">
      <c r="A27" s="82" t="s">
        <v>26</v>
      </c>
      <c r="B27" s="110">
        <v>2</v>
      </c>
      <c r="C27" s="7">
        <v>70.1869339817422</v>
      </c>
      <c r="D27" s="10">
        <v>0.72898310164129898</v>
      </c>
      <c r="E27" s="7">
        <v>70.531647697435204</v>
      </c>
      <c r="F27" s="10">
        <v>0.85249590039584999</v>
      </c>
      <c r="G27" s="7">
        <v>65.993456732684706</v>
      </c>
      <c r="H27" s="10">
        <v>2.62804246018321</v>
      </c>
      <c r="I27" s="7">
        <v>-4.5381909647505001</v>
      </c>
      <c r="J27" s="10">
        <v>2.87312991835989</v>
      </c>
      <c r="K27" s="7">
        <v>31.451040628743701</v>
      </c>
      <c r="L27" s="10">
        <v>0.70746444761709304</v>
      </c>
      <c r="M27" s="7">
        <v>32.5794626493282</v>
      </c>
      <c r="N27" s="10">
        <v>0.76873790406209297</v>
      </c>
      <c r="O27" s="7">
        <v>16.524894276944899</v>
      </c>
      <c r="P27" s="10">
        <v>2.21742269111345</v>
      </c>
      <c r="Q27" s="7">
        <v>-16.054568372383301</v>
      </c>
      <c r="R27" s="10">
        <v>2.4545364360412201</v>
      </c>
      <c r="S27" s="7">
        <v>44.671250003230703</v>
      </c>
      <c r="T27" s="10">
        <v>0.96912393675845299</v>
      </c>
      <c r="U27" s="7">
        <v>44.952453306178299</v>
      </c>
      <c r="V27" s="10">
        <v>0.97137804831281505</v>
      </c>
      <c r="W27" s="7">
        <v>37.805420906967598</v>
      </c>
      <c r="X27" s="10">
        <v>3.1996208911265702</v>
      </c>
      <c r="Y27" s="7">
        <v>-7.1470323992107101</v>
      </c>
      <c r="Z27" s="10">
        <v>3.2109538656012102</v>
      </c>
      <c r="AA27" s="7">
        <v>26.379228002052699</v>
      </c>
      <c r="AB27" s="10">
        <v>0.85003687852385901</v>
      </c>
      <c r="AC27" s="7">
        <v>26.1993931619626</v>
      </c>
      <c r="AD27" s="10">
        <v>0.91677801913616996</v>
      </c>
      <c r="AE27" s="7">
        <v>24.860661443582298</v>
      </c>
      <c r="AF27" s="10">
        <v>2.7674976823728499</v>
      </c>
      <c r="AG27" s="7">
        <v>-1.33873171838031</v>
      </c>
      <c r="AH27" s="10">
        <v>2.84520884815913</v>
      </c>
      <c r="AI27" s="7">
        <v>59.951012423323398</v>
      </c>
      <c r="AJ27" s="10">
        <v>0.94708219602854005</v>
      </c>
      <c r="AK27" s="7">
        <v>59.810929043822398</v>
      </c>
      <c r="AL27" s="10">
        <v>1.0121089388288</v>
      </c>
      <c r="AM27" s="7">
        <v>60.328310362230901</v>
      </c>
      <c r="AN27" s="10">
        <v>3.1096285462990099</v>
      </c>
      <c r="AO27" s="7">
        <v>0.51738131840853896</v>
      </c>
      <c r="AP27" s="10">
        <v>3.2037099852267099</v>
      </c>
      <c r="AQ27" s="7">
        <v>32.0872349488181</v>
      </c>
      <c r="AR27" s="10">
        <v>0.97126236571987201</v>
      </c>
      <c r="AS27" s="7">
        <v>31.210103726195999</v>
      </c>
      <c r="AT27" s="10">
        <v>1.0648685647101599</v>
      </c>
      <c r="AU27" s="7">
        <v>37.6068530087353</v>
      </c>
      <c r="AV27" s="10">
        <v>3.2519957868323499</v>
      </c>
      <c r="AW27" s="7">
        <v>6.3967492825392904</v>
      </c>
      <c r="AX27" s="10">
        <v>3.3643573481404401</v>
      </c>
      <c r="AY27" s="7">
        <v>56.632046999264098</v>
      </c>
      <c r="AZ27" s="10">
        <v>0.88361867082147705</v>
      </c>
      <c r="BA27" s="7">
        <v>56.406245372254098</v>
      </c>
      <c r="BB27" s="10">
        <v>0.96925859807387404</v>
      </c>
      <c r="BC27" s="7">
        <v>60.770973458450698</v>
      </c>
      <c r="BD27" s="10">
        <v>3.3693531672671599</v>
      </c>
      <c r="BE27" s="7">
        <v>4.3647280861966502</v>
      </c>
      <c r="BF27" s="10">
        <v>3.4028124682690701</v>
      </c>
      <c r="BG27" s="7">
        <v>71.858557308773797</v>
      </c>
      <c r="BH27" s="10">
        <v>0.884348759821452</v>
      </c>
      <c r="BI27" s="7">
        <v>72.469985009593202</v>
      </c>
      <c r="BJ27" s="10">
        <v>0.92054859550798396</v>
      </c>
      <c r="BK27" s="7">
        <v>68.458861861055496</v>
      </c>
      <c r="BL27" s="10">
        <v>2.7667019176787702</v>
      </c>
      <c r="BM27" s="7">
        <v>-4.0111231485376599</v>
      </c>
      <c r="BN27" s="10">
        <v>2.73484840907811</v>
      </c>
      <c r="BO27" s="7">
        <v>48.823003341640799</v>
      </c>
      <c r="BP27" s="10">
        <v>0.87048469041606802</v>
      </c>
      <c r="BQ27" s="7">
        <v>48.298772799038503</v>
      </c>
      <c r="BR27" s="10">
        <v>0.89950829795045595</v>
      </c>
      <c r="BS27" s="7">
        <v>51.098098703101499</v>
      </c>
      <c r="BT27" s="10">
        <v>3.3116318083867702</v>
      </c>
      <c r="BU27" s="7">
        <v>2.7993259040629801</v>
      </c>
      <c r="BV27" s="123">
        <v>3.2961729887944098</v>
      </c>
    </row>
    <row r="28" spans="1:74" ht="13" customHeight="1" x14ac:dyDescent="0.2">
      <c r="A28" s="82" t="s">
        <v>28</v>
      </c>
      <c r="B28" s="110">
        <v>2</v>
      </c>
      <c r="C28" s="7">
        <v>84.658618464190297</v>
      </c>
      <c r="D28" s="10">
        <v>0.83447351078589105</v>
      </c>
      <c r="E28" s="7">
        <v>84.376713245332795</v>
      </c>
      <c r="F28" s="10">
        <v>0.94767007778201195</v>
      </c>
      <c r="G28" s="7">
        <v>85.038682135129406</v>
      </c>
      <c r="H28" s="10">
        <v>2.87962783758881</v>
      </c>
      <c r="I28" s="7">
        <v>0.66196888979659696</v>
      </c>
      <c r="J28" s="10">
        <v>3.19069900903833</v>
      </c>
      <c r="K28" s="7">
        <v>43.819390179006099</v>
      </c>
      <c r="L28" s="10">
        <v>1.3390305239086899</v>
      </c>
      <c r="M28" s="7">
        <v>44.036246183798099</v>
      </c>
      <c r="N28" s="10">
        <v>1.51246973064625</v>
      </c>
      <c r="O28" s="7">
        <v>44.462366340236699</v>
      </c>
      <c r="P28" s="10">
        <v>4.6878670837425602</v>
      </c>
      <c r="Q28" s="7">
        <v>0.42612015643860701</v>
      </c>
      <c r="R28" s="10">
        <v>5.03528623274123</v>
      </c>
      <c r="S28" s="7">
        <v>53.938458806489699</v>
      </c>
      <c r="T28" s="10">
        <v>1.6375335577703001</v>
      </c>
      <c r="U28" s="7">
        <v>53.483456471015501</v>
      </c>
      <c r="V28" s="10">
        <v>1.94047533847775</v>
      </c>
      <c r="W28" s="7">
        <v>56.139421515893602</v>
      </c>
      <c r="X28" s="10">
        <v>4.6359817954177496</v>
      </c>
      <c r="Y28" s="7">
        <v>2.65596504487812</v>
      </c>
      <c r="Z28" s="10">
        <v>5.2985639402311904</v>
      </c>
      <c r="AA28" s="7">
        <v>43.709668464759801</v>
      </c>
      <c r="AB28" s="10">
        <v>1.2035225915830401</v>
      </c>
      <c r="AC28" s="7">
        <v>42.910659592513902</v>
      </c>
      <c r="AD28" s="10">
        <v>1.3042271160246</v>
      </c>
      <c r="AE28" s="7">
        <v>44.9445740317312</v>
      </c>
      <c r="AF28" s="10">
        <v>4.4042021521096304</v>
      </c>
      <c r="AG28" s="7">
        <v>2.0339144392172601</v>
      </c>
      <c r="AH28" s="10">
        <v>4.68941508751944</v>
      </c>
      <c r="AI28" s="7">
        <v>50.485141806358101</v>
      </c>
      <c r="AJ28" s="10">
        <v>1.50493076120248</v>
      </c>
      <c r="AK28" s="7">
        <v>50.540306192857699</v>
      </c>
      <c r="AL28" s="10">
        <v>1.70386781518777</v>
      </c>
      <c r="AM28" s="7">
        <v>51.514256781412001</v>
      </c>
      <c r="AN28" s="10">
        <v>4.6874318540809901</v>
      </c>
      <c r="AO28" s="7">
        <v>0.97395058855435201</v>
      </c>
      <c r="AP28" s="10">
        <v>5.11541480385665</v>
      </c>
      <c r="AQ28" s="7">
        <v>28.228021165089</v>
      </c>
      <c r="AR28" s="10">
        <v>1.4398021819603799</v>
      </c>
      <c r="AS28" s="7">
        <v>28.077596478931099</v>
      </c>
      <c r="AT28" s="10">
        <v>1.5233796018808801</v>
      </c>
      <c r="AU28" s="7">
        <v>28.606599548699599</v>
      </c>
      <c r="AV28" s="10">
        <v>4.8203893607253798</v>
      </c>
      <c r="AW28" s="7">
        <v>0.52900306976843203</v>
      </c>
      <c r="AX28" s="10">
        <v>5.0712438017632104</v>
      </c>
      <c r="AY28" s="7">
        <v>51.350975800455998</v>
      </c>
      <c r="AZ28" s="10">
        <v>1.35037575542196</v>
      </c>
      <c r="BA28" s="7">
        <v>50.304642034201798</v>
      </c>
      <c r="BB28" s="10">
        <v>1.39353047071779</v>
      </c>
      <c r="BC28" s="7">
        <v>59.223699881573097</v>
      </c>
      <c r="BD28" s="10">
        <v>4.5030847277574599</v>
      </c>
      <c r="BE28" s="7">
        <v>8.9190578473713593</v>
      </c>
      <c r="BF28" s="10">
        <v>4.6208677199482304</v>
      </c>
      <c r="BG28" s="7">
        <v>82.039834872498005</v>
      </c>
      <c r="BH28" s="10">
        <v>1.0799991579233801</v>
      </c>
      <c r="BI28" s="7">
        <v>82.124868589946203</v>
      </c>
      <c r="BJ28" s="10">
        <v>1.17398377017311</v>
      </c>
      <c r="BK28" s="7">
        <v>84.874241293489703</v>
      </c>
      <c r="BL28" s="10">
        <v>2.86981144356825</v>
      </c>
      <c r="BM28" s="7">
        <v>2.7493727035435001</v>
      </c>
      <c r="BN28" s="10">
        <v>3.0082227073682999</v>
      </c>
      <c r="BO28" s="7">
        <v>50.317257797250903</v>
      </c>
      <c r="BP28" s="10">
        <v>1.4662204721619401</v>
      </c>
      <c r="BQ28" s="7">
        <v>49.0771180841244</v>
      </c>
      <c r="BR28" s="10">
        <v>1.5190536718051999</v>
      </c>
      <c r="BS28" s="7">
        <v>55.151583061816098</v>
      </c>
      <c r="BT28" s="10">
        <v>4.64054987673752</v>
      </c>
      <c r="BU28" s="7">
        <v>6.0744649776916697</v>
      </c>
      <c r="BV28" s="123">
        <v>4.5941818452697296</v>
      </c>
    </row>
    <row r="29" spans="1:74" ht="13" customHeight="1" x14ac:dyDescent="0.2">
      <c r="A29" s="82" t="s">
        <v>29</v>
      </c>
      <c r="B29" s="110">
        <v>2</v>
      </c>
      <c r="C29" s="7">
        <v>84.825784179739998</v>
      </c>
      <c r="D29" s="10">
        <v>0.79765519082691705</v>
      </c>
      <c r="E29" s="7">
        <v>85.331509590951399</v>
      </c>
      <c r="F29" s="10">
        <v>0.87341798111870195</v>
      </c>
      <c r="G29" s="7">
        <v>80.228787441341197</v>
      </c>
      <c r="H29" s="10">
        <v>2.96878014937151</v>
      </c>
      <c r="I29" s="7">
        <v>-5.1027221496102699</v>
      </c>
      <c r="J29" s="10">
        <v>3.0448134631592101</v>
      </c>
      <c r="K29" s="7">
        <v>68.416740373196703</v>
      </c>
      <c r="L29" s="10">
        <v>1.20077291339037</v>
      </c>
      <c r="M29" s="7">
        <v>70.485931639359293</v>
      </c>
      <c r="N29" s="10">
        <v>1.3178844588263501</v>
      </c>
      <c r="O29" s="7">
        <v>56.230427598135897</v>
      </c>
      <c r="P29" s="10">
        <v>2.9741733889716602</v>
      </c>
      <c r="Q29" s="7">
        <v>-14.2555040412234</v>
      </c>
      <c r="R29" s="10">
        <v>3.2933613571168801</v>
      </c>
      <c r="S29" s="7">
        <v>66.627465593002995</v>
      </c>
      <c r="T29" s="10">
        <v>1.0491819570994001</v>
      </c>
      <c r="U29" s="7">
        <v>67.200286712780397</v>
      </c>
      <c r="V29" s="10">
        <v>1.22682885572082</v>
      </c>
      <c r="W29" s="7">
        <v>64.473663125364695</v>
      </c>
      <c r="X29" s="10">
        <v>3.4266399472718501</v>
      </c>
      <c r="Y29" s="7">
        <v>-2.7266235874157001</v>
      </c>
      <c r="Z29" s="10">
        <v>3.7888626460539898</v>
      </c>
      <c r="AA29" s="7">
        <v>53.729678445784501</v>
      </c>
      <c r="AB29" s="10">
        <v>1.23709412593652</v>
      </c>
      <c r="AC29" s="7">
        <v>53.622890447787697</v>
      </c>
      <c r="AD29" s="10">
        <v>1.53107082225591</v>
      </c>
      <c r="AE29" s="7">
        <v>55.400388331842301</v>
      </c>
      <c r="AF29" s="10">
        <v>2.8483403849834801</v>
      </c>
      <c r="AG29" s="7">
        <v>1.7774978840546301</v>
      </c>
      <c r="AH29" s="10">
        <v>3.2200431720976601</v>
      </c>
      <c r="AI29" s="7">
        <v>62.294457612629003</v>
      </c>
      <c r="AJ29" s="10">
        <v>1.2936589615986001</v>
      </c>
      <c r="AK29" s="7">
        <v>62.146786624252996</v>
      </c>
      <c r="AL29" s="10">
        <v>1.4497241988360201</v>
      </c>
      <c r="AM29" s="7">
        <v>59.887110294887997</v>
      </c>
      <c r="AN29" s="10">
        <v>3.1555935227295699</v>
      </c>
      <c r="AO29" s="7">
        <v>-2.2596763293650102</v>
      </c>
      <c r="AP29" s="10">
        <v>3.3822061371263499</v>
      </c>
      <c r="AQ29" s="7">
        <v>44.693251816281098</v>
      </c>
      <c r="AR29" s="10">
        <v>1.37322227220479</v>
      </c>
      <c r="AS29" s="7">
        <v>45.002986165548698</v>
      </c>
      <c r="AT29" s="10">
        <v>1.5015769326536601</v>
      </c>
      <c r="AU29" s="7">
        <v>43.761110401973902</v>
      </c>
      <c r="AV29" s="10">
        <v>3.4327093217258602</v>
      </c>
      <c r="AW29" s="7">
        <v>-1.2418757635747499</v>
      </c>
      <c r="AX29" s="10">
        <v>3.6937192784269999</v>
      </c>
      <c r="AY29" s="7">
        <v>69.881017389008605</v>
      </c>
      <c r="AZ29" s="10">
        <v>1.0534097681890799</v>
      </c>
      <c r="BA29" s="7">
        <v>70.068506630900899</v>
      </c>
      <c r="BB29" s="10">
        <v>1.2798523008073499</v>
      </c>
      <c r="BC29" s="7">
        <v>70.017734484084798</v>
      </c>
      <c r="BD29" s="10">
        <v>3.1141738697405801</v>
      </c>
      <c r="BE29" s="7">
        <v>-5.0772146816171898E-2</v>
      </c>
      <c r="BF29" s="10">
        <v>3.5380850826812802</v>
      </c>
      <c r="BG29" s="7">
        <v>79.964977966863501</v>
      </c>
      <c r="BH29" s="10">
        <v>0.92096170878036998</v>
      </c>
      <c r="BI29" s="7">
        <v>81.822545878101806</v>
      </c>
      <c r="BJ29" s="10">
        <v>1.07228729038258</v>
      </c>
      <c r="BK29" s="7">
        <v>67.750993954287196</v>
      </c>
      <c r="BL29" s="10">
        <v>3.20424099287081</v>
      </c>
      <c r="BM29" s="7">
        <v>-14.071551923814599</v>
      </c>
      <c r="BN29" s="10">
        <v>3.4598456694390598</v>
      </c>
      <c r="BO29" s="7">
        <v>59.122154841844001</v>
      </c>
      <c r="BP29" s="10">
        <v>1.30333597432688</v>
      </c>
      <c r="BQ29" s="7">
        <v>60.500850623579701</v>
      </c>
      <c r="BR29" s="10">
        <v>1.41727576246285</v>
      </c>
      <c r="BS29" s="7">
        <v>51.442206751523898</v>
      </c>
      <c r="BT29" s="10">
        <v>3.31005240561365</v>
      </c>
      <c r="BU29" s="7">
        <v>-9.0586438720558409</v>
      </c>
      <c r="BV29" s="123">
        <v>3.6661945906254099</v>
      </c>
    </row>
    <row r="30" spans="1:74" ht="13" customHeight="1" x14ac:dyDescent="0.2">
      <c r="A30" s="82" t="s">
        <v>30</v>
      </c>
      <c r="B30" s="110">
        <v>2</v>
      </c>
      <c r="C30" s="7">
        <v>67.015066500386595</v>
      </c>
      <c r="D30" s="10">
        <v>1.0607663933743301</v>
      </c>
      <c r="E30" s="7">
        <v>67.3806805904036</v>
      </c>
      <c r="F30" s="10">
        <v>1.160290276742</v>
      </c>
      <c r="G30" s="7">
        <v>59.3775210808747</v>
      </c>
      <c r="H30" s="10">
        <v>4.3688874118871199</v>
      </c>
      <c r="I30" s="7">
        <v>-8.0031595095288601</v>
      </c>
      <c r="J30" s="10">
        <v>4.5575979055032798</v>
      </c>
      <c r="K30" s="7">
        <v>53.115490306790498</v>
      </c>
      <c r="L30" s="10">
        <v>1.0904602319677299</v>
      </c>
      <c r="M30" s="7">
        <v>53.953558922246401</v>
      </c>
      <c r="N30" s="10">
        <v>1.2809618247677299</v>
      </c>
      <c r="O30" s="7">
        <v>41.714821659391802</v>
      </c>
      <c r="P30" s="10">
        <v>4.1283818866605104</v>
      </c>
      <c r="Q30" s="7">
        <v>-12.238737262854601</v>
      </c>
      <c r="R30" s="10">
        <v>4.4705636621119602</v>
      </c>
      <c r="S30" s="7">
        <v>50.865387445694502</v>
      </c>
      <c r="T30" s="10">
        <v>1.2258141060239001</v>
      </c>
      <c r="U30" s="7">
        <v>51.844563963990197</v>
      </c>
      <c r="V30" s="10">
        <v>1.37575230263526</v>
      </c>
      <c r="W30" s="7">
        <v>40.0535074076722</v>
      </c>
      <c r="X30" s="10">
        <v>3.9551847695957001</v>
      </c>
      <c r="Y30" s="7">
        <v>-11.7910565563179</v>
      </c>
      <c r="Z30" s="10">
        <v>4.1208910501022098</v>
      </c>
      <c r="AA30" s="7">
        <v>27.590667336170899</v>
      </c>
      <c r="AB30" s="10">
        <v>1.11745851467135</v>
      </c>
      <c r="AC30" s="7">
        <v>27.830178519305299</v>
      </c>
      <c r="AD30" s="10">
        <v>1.2585344594894501</v>
      </c>
      <c r="AE30" s="7">
        <v>24.518262069912399</v>
      </c>
      <c r="AF30" s="10">
        <v>3.5150904712294602</v>
      </c>
      <c r="AG30" s="7">
        <v>-3.3119164493928901</v>
      </c>
      <c r="AH30" s="10">
        <v>3.7065995655866901</v>
      </c>
      <c r="AI30" s="7">
        <v>46.117904101675798</v>
      </c>
      <c r="AJ30" s="10">
        <v>1.13071750933385</v>
      </c>
      <c r="AK30" s="7">
        <v>46.116373947268897</v>
      </c>
      <c r="AL30" s="10">
        <v>1.2627230419648601</v>
      </c>
      <c r="AM30" s="7">
        <v>47.584358482044301</v>
      </c>
      <c r="AN30" s="10">
        <v>4.2199910234467204</v>
      </c>
      <c r="AO30" s="7">
        <v>1.4679845347753799</v>
      </c>
      <c r="AP30" s="10">
        <v>4.2815257160513296</v>
      </c>
      <c r="AQ30" s="7">
        <v>32.0772732520375</v>
      </c>
      <c r="AR30" s="10">
        <v>1.15699461493063</v>
      </c>
      <c r="AS30" s="7">
        <v>31.705234625171801</v>
      </c>
      <c r="AT30" s="10">
        <v>1.1970436848164101</v>
      </c>
      <c r="AU30" s="7">
        <v>36.621885884362101</v>
      </c>
      <c r="AV30" s="10">
        <v>4.0024657164740898</v>
      </c>
      <c r="AW30" s="7">
        <v>4.9166512591903198</v>
      </c>
      <c r="AX30" s="10">
        <v>3.9785024504995898</v>
      </c>
      <c r="AY30" s="7">
        <v>57.396056702639299</v>
      </c>
      <c r="AZ30" s="10">
        <v>1.01714127354927</v>
      </c>
      <c r="BA30" s="7">
        <v>57.440660969038802</v>
      </c>
      <c r="BB30" s="10">
        <v>1.1690884515039499</v>
      </c>
      <c r="BC30" s="7">
        <v>52.6113879878598</v>
      </c>
      <c r="BD30" s="10">
        <v>3.9131805116103502</v>
      </c>
      <c r="BE30" s="7">
        <v>-4.8292729811790096</v>
      </c>
      <c r="BF30" s="10">
        <v>4.1083394238095101</v>
      </c>
      <c r="BG30" s="7">
        <v>64.078164021275697</v>
      </c>
      <c r="BH30" s="10">
        <v>1.03281010442803</v>
      </c>
      <c r="BI30" s="7">
        <v>64.349483661190504</v>
      </c>
      <c r="BJ30" s="10">
        <v>1.12401656886961</v>
      </c>
      <c r="BK30" s="7">
        <v>53.5854392139601</v>
      </c>
      <c r="BL30" s="10">
        <v>4.17602988674009</v>
      </c>
      <c r="BM30" s="7">
        <v>-10.7640444472304</v>
      </c>
      <c r="BN30" s="10">
        <v>4.3821844302076602</v>
      </c>
      <c r="BO30" s="7">
        <v>54.680808945559399</v>
      </c>
      <c r="BP30" s="10">
        <v>1.1484521312992599</v>
      </c>
      <c r="BQ30" s="7">
        <v>54.7217874367999</v>
      </c>
      <c r="BR30" s="10">
        <v>1.27387615596338</v>
      </c>
      <c r="BS30" s="7">
        <v>48.940764764081102</v>
      </c>
      <c r="BT30" s="10">
        <v>4.3827151681759799</v>
      </c>
      <c r="BU30" s="7">
        <v>-5.7810226727188603</v>
      </c>
      <c r="BV30" s="123">
        <v>4.6871248496204796</v>
      </c>
    </row>
    <row r="31" spans="1:74" ht="13" customHeight="1" x14ac:dyDescent="0.2">
      <c r="A31" s="82" t="s">
        <v>31</v>
      </c>
      <c r="B31" s="110">
        <v>2</v>
      </c>
      <c r="C31" s="7">
        <v>73.529721092991096</v>
      </c>
      <c r="D31" s="10">
        <v>1.0899427661016401</v>
      </c>
      <c r="E31" s="7">
        <v>73.743330837397806</v>
      </c>
      <c r="F31" s="10">
        <v>1.1521962541256301</v>
      </c>
      <c r="G31" s="7">
        <v>63.885891064572498</v>
      </c>
      <c r="H31" s="10">
        <v>6.0145196087100299</v>
      </c>
      <c r="I31" s="7">
        <v>-9.8574397728253391</v>
      </c>
      <c r="J31" s="10">
        <v>6.1633160635792397</v>
      </c>
      <c r="K31" s="7">
        <v>62.4526488843509</v>
      </c>
      <c r="L31" s="10">
        <v>1.32430857532041</v>
      </c>
      <c r="M31" s="7">
        <v>63.116140913570597</v>
      </c>
      <c r="N31" s="10">
        <v>1.39962154966915</v>
      </c>
      <c r="O31" s="7">
        <v>50.092513686713197</v>
      </c>
      <c r="P31" s="10">
        <v>5.6167794308776298</v>
      </c>
      <c r="Q31" s="7">
        <v>-13.0236272268574</v>
      </c>
      <c r="R31" s="10">
        <v>5.7675178689158502</v>
      </c>
      <c r="S31" s="7">
        <v>61.855353368948002</v>
      </c>
      <c r="T31" s="10">
        <v>1.28483773236661</v>
      </c>
      <c r="U31" s="7">
        <v>62.173964300820799</v>
      </c>
      <c r="V31" s="10">
        <v>1.3766039151894001</v>
      </c>
      <c r="W31" s="7">
        <v>57.006445384065003</v>
      </c>
      <c r="X31" s="10">
        <v>5.6663471857881698</v>
      </c>
      <c r="Y31" s="7">
        <v>-5.1675189167558502</v>
      </c>
      <c r="Z31" s="10">
        <v>5.9521526579081696</v>
      </c>
      <c r="AA31" s="7">
        <v>41.514468229887903</v>
      </c>
      <c r="AB31" s="10">
        <v>1.29719825502294</v>
      </c>
      <c r="AC31" s="7">
        <v>40.8905580649933</v>
      </c>
      <c r="AD31" s="10">
        <v>1.41763403703975</v>
      </c>
      <c r="AE31" s="7">
        <v>50.789488495186198</v>
      </c>
      <c r="AF31" s="10">
        <v>5.4688185939910801</v>
      </c>
      <c r="AG31" s="7">
        <v>9.8989304301929302</v>
      </c>
      <c r="AH31" s="10">
        <v>5.7611746060355804</v>
      </c>
      <c r="AI31" s="7">
        <v>53.874050129697402</v>
      </c>
      <c r="AJ31" s="10">
        <v>1.1568821163553999</v>
      </c>
      <c r="AK31" s="7">
        <v>54.107966106308602</v>
      </c>
      <c r="AL31" s="10">
        <v>1.23949780843011</v>
      </c>
      <c r="AM31" s="7">
        <v>53.980597854054402</v>
      </c>
      <c r="AN31" s="10">
        <v>5.9309978710472304</v>
      </c>
      <c r="AO31" s="7">
        <v>-0.12736825225422199</v>
      </c>
      <c r="AP31" s="10">
        <v>6.0476618772148703</v>
      </c>
      <c r="AQ31" s="7">
        <v>60.282273397856898</v>
      </c>
      <c r="AR31" s="10">
        <v>1.26818911323039</v>
      </c>
      <c r="AS31" s="7">
        <v>60.595027023634003</v>
      </c>
      <c r="AT31" s="10">
        <v>1.35745710017667</v>
      </c>
      <c r="AU31" s="7">
        <v>54.254177813601402</v>
      </c>
      <c r="AV31" s="10">
        <v>5.3923764312027096</v>
      </c>
      <c r="AW31" s="7">
        <v>-6.3408492100326201</v>
      </c>
      <c r="AX31" s="10">
        <v>5.6052454688987199</v>
      </c>
      <c r="AY31" s="7">
        <v>66.608097407554098</v>
      </c>
      <c r="AZ31" s="10">
        <v>1.23055909493594</v>
      </c>
      <c r="BA31" s="7">
        <v>66.800924118640197</v>
      </c>
      <c r="BB31" s="10">
        <v>1.3253388476554799</v>
      </c>
      <c r="BC31" s="7">
        <v>73.649916834227497</v>
      </c>
      <c r="BD31" s="10">
        <v>5.05596281891928</v>
      </c>
      <c r="BE31" s="7">
        <v>6.8489927155872303</v>
      </c>
      <c r="BF31" s="10">
        <v>5.4660839533221202</v>
      </c>
      <c r="BG31" s="7">
        <v>75.594002531366201</v>
      </c>
      <c r="BH31" s="10">
        <v>1.1004613774483301</v>
      </c>
      <c r="BI31" s="7">
        <v>76.169260126953702</v>
      </c>
      <c r="BJ31" s="10">
        <v>1.1902588953241999</v>
      </c>
      <c r="BK31" s="7">
        <v>64.3416913489188</v>
      </c>
      <c r="BL31" s="10">
        <v>5.1907958798225602</v>
      </c>
      <c r="BM31" s="7">
        <v>-11.8275687780349</v>
      </c>
      <c r="BN31" s="10">
        <v>5.4131287150101004</v>
      </c>
      <c r="BO31" s="7">
        <v>61.325987855888599</v>
      </c>
      <c r="BP31" s="10">
        <v>1.3720172525323899</v>
      </c>
      <c r="BQ31" s="7">
        <v>61.100298802165199</v>
      </c>
      <c r="BR31" s="10">
        <v>1.39518349714131</v>
      </c>
      <c r="BS31" s="7">
        <v>63.0487076325063</v>
      </c>
      <c r="BT31" s="10">
        <v>5.4389032879679204</v>
      </c>
      <c r="BU31" s="7">
        <v>1.94840883034109</v>
      </c>
      <c r="BV31" s="123">
        <v>5.5424294815730404</v>
      </c>
    </row>
    <row r="32" spans="1:74" ht="13" customHeight="1" x14ac:dyDescent="0.2">
      <c r="A32" s="82" t="s">
        <v>32</v>
      </c>
      <c r="B32" s="110">
        <v>2</v>
      </c>
      <c r="C32" s="7">
        <v>86.130242164617698</v>
      </c>
      <c r="D32" s="10">
        <v>0.64807952540667602</v>
      </c>
      <c r="E32" s="7">
        <v>86.299003197570997</v>
      </c>
      <c r="F32" s="10">
        <v>0.65463606489605297</v>
      </c>
      <c r="G32" s="7">
        <v>77.133687567088501</v>
      </c>
      <c r="H32" s="10">
        <v>4.4353743948193403</v>
      </c>
      <c r="I32" s="7">
        <v>-9.1653156304824996</v>
      </c>
      <c r="J32" s="10">
        <v>4.5286714530652503</v>
      </c>
      <c r="K32" s="7">
        <v>50.295598939967299</v>
      </c>
      <c r="L32" s="10">
        <v>1.16245203227091</v>
      </c>
      <c r="M32" s="7">
        <v>50.292531597628702</v>
      </c>
      <c r="N32" s="10">
        <v>1.2453242330540599</v>
      </c>
      <c r="O32" s="7">
        <v>39.753816747983201</v>
      </c>
      <c r="P32" s="10">
        <v>5.2226989277411704</v>
      </c>
      <c r="Q32" s="7">
        <v>-10.538714849645499</v>
      </c>
      <c r="R32" s="10">
        <v>5.2063878045143204</v>
      </c>
      <c r="S32" s="7">
        <v>61.329869348882902</v>
      </c>
      <c r="T32" s="10">
        <v>0.872511484720363</v>
      </c>
      <c r="U32" s="7">
        <v>61.062261097798299</v>
      </c>
      <c r="V32" s="10">
        <v>0.96363749217314698</v>
      </c>
      <c r="W32" s="7">
        <v>63.316487444371198</v>
      </c>
      <c r="X32" s="10">
        <v>4.7860592562063102</v>
      </c>
      <c r="Y32" s="7">
        <v>2.2542263465729602</v>
      </c>
      <c r="Z32" s="10">
        <v>4.9470070637279902</v>
      </c>
      <c r="AA32" s="7">
        <v>45.0651430587573</v>
      </c>
      <c r="AB32" s="10">
        <v>1.0651701287753901</v>
      </c>
      <c r="AC32" s="7">
        <v>44.264184651063502</v>
      </c>
      <c r="AD32" s="10">
        <v>1.11259197608641</v>
      </c>
      <c r="AE32" s="7">
        <v>48.156296771154899</v>
      </c>
      <c r="AF32" s="10">
        <v>5.5638266267397798</v>
      </c>
      <c r="AG32" s="7">
        <v>3.89211212009134</v>
      </c>
      <c r="AH32" s="10">
        <v>5.5929190398228004</v>
      </c>
      <c r="AI32" s="7">
        <v>72.284299016652795</v>
      </c>
      <c r="AJ32" s="10">
        <v>0.89922850952814504</v>
      </c>
      <c r="AK32" s="7">
        <v>72.056375159965896</v>
      </c>
      <c r="AL32" s="10">
        <v>0.95436802811560495</v>
      </c>
      <c r="AM32" s="7">
        <v>65.641590014794403</v>
      </c>
      <c r="AN32" s="10">
        <v>4.7894137443222098</v>
      </c>
      <c r="AO32" s="7">
        <v>-6.4147851451714599</v>
      </c>
      <c r="AP32" s="10">
        <v>4.8778901970703803</v>
      </c>
      <c r="AQ32" s="7">
        <v>55.315712412081602</v>
      </c>
      <c r="AR32" s="10">
        <v>0.93611448912593298</v>
      </c>
      <c r="AS32" s="7">
        <v>55.466895499793402</v>
      </c>
      <c r="AT32" s="10">
        <v>1.04250382271342</v>
      </c>
      <c r="AU32" s="7">
        <v>54.146756043196</v>
      </c>
      <c r="AV32" s="10">
        <v>4.7620486431469997</v>
      </c>
      <c r="AW32" s="7">
        <v>-1.32013945659747</v>
      </c>
      <c r="AX32" s="10">
        <v>4.9702973821059802</v>
      </c>
      <c r="AY32" s="7">
        <v>61.295328817770297</v>
      </c>
      <c r="AZ32" s="10">
        <v>1.10846993177358</v>
      </c>
      <c r="BA32" s="7">
        <v>61.3905719577916</v>
      </c>
      <c r="BB32" s="10">
        <v>1.1913829398790801</v>
      </c>
      <c r="BC32" s="7">
        <v>57.574595977221598</v>
      </c>
      <c r="BD32" s="10">
        <v>4.68269553280581</v>
      </c>
      <c r="BE32" s="7">
        <v>-3.81597598057001</v>
      </c>
      <c r="BF32" s="10">
        <v>4.9361110284273799</v>
      </c>
      <c r="BG32" s="7">
        <v>81.647185235418306</v>
      </c>
      <c r="BH32" s="10">
        <v>0.74346105068593304</v>
      </c>
      <c r="BI32" s="7">
        <v>82.344465039655205</v>
      </c>
      <c r="BJ32" s="10">
        <v>0.77471488946684597</v>
      </c>
      <c r="BK32" s="7">
        <v>66.347533628879503</v>
      </c>
      <c r="BL32" s="10">
        <v>4.7494752828079703</v>
      </c>
      <c r="BM32" s="7">
        <v>-15.9969314107757</v>
      </c>
      <c r="BN32" s="10">
        <v>4.8197714624019099</v>
      </c>
      <c r="BO32" s="7">
        <v>44.332419410285702</v>
      </c>
      <c r="BP32" s="10">
        <v>1.09987737596081</v>
      </c>
      <c r="BQ32" s="7">
        <v>44.127330325619397</v>
      </c>
      <c r="BR32" s="10">
        <v>1.1956598287735301</v>
      </c>
      <c r="BS32" s="7">
        <v>39.4497050396727</v>
      </c>
      <c r="BT32" s="10">
        <v>5.0641520240553302</v>
      </c>
      <c r="BU32" s="7">
        <v>-4.6776252859467098</v>
      </c>
      <c r="BV32" s="123">
        <v>4.9650786016863302</v>
      </c>
    </row>
    <row r="33" spans="1:74" ht="13" customHeight="1" x14ac:dyDescent="0.2">
      <c r="A33" s="82" t="s">
        <v>33</v>
      </c>
      <c r="B33" s="110">
        <v>2</v>
      </c>
      <c r="C33" s="7">
        <v>77.915635334048602</v>
      </c>
      <c r="D33" s="10">
        <v>1.41810899351858</v>
      </c>
      <c r="E33" s="7">
        <v>78.822132067245505</v>
      </c>
      <c r="F33" s="10">
        <v>1.61994648126939</v>
      </c>
      <c r="G33" s="7">
        <v>74.828759341821396</v>
      </c>
      <c r="H33" s="10">
        <v>3.23910403493303</v>
      </c>
      <c r="I33" s="7">
        <v>-3.9933727254240199</v>
      </c>
      <c r="J33" s="10">
        <v>3.7442914334966502</v>
      </c>
      <c r="K33" s="7">
        <v>51.010663001691697</v>
      </c>
      <c r="L33" s="10">
        <v>1.7615367603058001</v>
      </c>
      <c r="M33" s="7">
        <v>50.999994934076497</v>
      </c>
      <c r="N33" s="10">
        <v>2.0740521845752702</v>
      </c>
      <c r="O33" s="7">
        <v>51.097587802563801</v>
      </c>
      <c r="P33" s="10">
        <v>4.1056563938543897</v>
      </c>
      <c r="Q33" s="7">
        <v>9.7592868487239998E-2</v>
      </c>
      <c r="R33" s="10">
        <v>4.8289841603345298</v>
      </c>
      <c r="S33" s="7">
        <v>58.936967918419001</v>
      </c>
      <c r="T33" s="10">
        <v>1.75699888553646</v>
      </c>
      <c r="U33" s="7">
        <v>59.600023858325002</v>
      </c>
      <c r="V33" s="10">
        <v>2.10638493702894</v>
      </c>
      <c r="W33" s="7">
        <v>56.635577901599298</v>
      </c>
      <c r="X33" s="10">
        <v>4.0812911440756698</v>
      </c>
      <c r="Y33" s="7">
        <v>-2.9644459567257799</v>
      </c>
      <c r="Z33" s="10">
        <v>4.7523872718524602</v>
      </c>
      <c r="AA33" s="7">
        <v>51.224376741597602</v>
      </c>
      <c r="AB33" s="10">
        <v>1.8795364505221599</v>
      </c>
      <c r="AC33" s="7">
        <v>52.486347046874997</v>
      </c>
      <c r="AD33" s="10">
        <v>2.0948385272418899</v>
      </c>
      <c r="AE33" s="7">
        <v>48.267108303090801</v>
      </c>
      <c r="AF33" s="10">
        <v>4.1375629190607102</v>
      </c>
      <c r="AG33" s="7">
        <v>-4.2192387437842598</v>
      </c>
      <c r="AH33" s="10">
        <v>4.52102171086496</v>
      </c>
      <c r="AI33" s="7">
        <v>63.566532177980299</v>
      </c>
      <c r="AJ33" s="10">
        <v>1.5633407467569</v>
      </c>
      <c r="AK33" s="7">
        <v>64.334957890389603</v>
      </c>
      <c r="AL33" s="10">
        <v>1.81361411549067</v>
      </c>
      <c r="AM33" s="7">
        <v>60.992452055838001</v>
      </c>
      <c r="AN33" s="10">
        <v>4.00782751138716</v>
      </c>
      <c r="AO33" s="7">
        <v>-3.3425058345515501</v>
      </c>
      <c r="AP33" s="10">
        <v>4.3880183774422399</v>
      </c>
      <c r="AQ33" s="7">
        <v>47.259802967067003</v>
      </c>
      <c r="AR33" s="10">
        <v>1.6054200493386701</v>
      </c>
      <c r="AS33" s="7">
        <v>48.373415485119303</v>
      </c>
      <c r="AT33" s="10">
        <v>1.89248566504822</v>
      </c>
      <c r="AU33" s="7">
        <v>40.5304428183818</v>
      </c>
      <c r="AV33" s="10">
        <v>4.0662292509198901</v>
      </c>
      <c r="AW33" s="7">
        <v>-7.8429726667374302</v>
      </c>
      <c r="AX33" s="10">
        <v>4.5009202067774297</v>
      </c>
      <c r="AY33" s="7">
        <v>68.842766239160696</v>
      </c>
      <c r="AZ33" s="10">
        <v>1.51050439597083</v>
      </c>
      <c r="BA33" s="7">
        <v>69.280705435103698</v>
      </c>
      <c r="BB33" s="10">
        <v>1.77397351351959</v>
      </c>
      <c r="BC33" s="7">
        <v>66.299801127274904</v>
      </c>
      <c r="BD33" s="10">
        <v>4.0536513777099499</v>
      </c>
      <c r="BE33" s="7">
        <v>-2.9809043078288102</v>
      </c>
      <c r="BF33" s="10">
        <v>4.6157691818861997</v>
      </c>
      <c r="BG33" s="7">
        <v>76.986383300200202</v>
      </c>
      <c r="BH33" s="10">
        <v>1.5371624196579301</v>
      </c>
      <c r="BI33" s="7">
        <v>80.058553771508102</v>
      </c>
      <c r="BJ33" s="10">
        <v>1.74304636080526</v>
      </c>
      <c r="BK33" s="7">
        <v>63.475301913917598</v>
      </c>
      <c r="BL33" s="10">
        <v>3.8171375685464</v>
      </c>
      <c r="BM33" s="7">
        <v>-16.583251857590401</v>
      </c>
      <c r="BN33" s="10">
        <v>4.3504160490470403</v>
      </c>
      <c r="BO33" s="7">
        <v>54.914656578561797</v>
      </c>
      <c r="BP33" s="10">
        <v>1.80193016327249</v>
      </c>
      <c r="BQ33" s="7">
        <v>56.171404688457002</v>
      </c>
      <c r="BR33" s="10">
        <v>2.1240218088143998</v>
      </c>
      <c r="BS33" s="7">
        <v>50.999116152073597</v>
      </c>
      <c r="BT33" s="10">
        <v>4.3073343364527297</v>
      </c>
      <c r="BU33" s="7">
        <v>-5.1722885363834097</v>
      </c>
      <c r="BV33" s="123">
        <v>4.9400984928408898</v>
      </c>
    </row>
    <row r="34" spans="1:74" ht="13" customHeight="1" x14ac:dyDescent="0.2">
      <c r="A34" s="82" t="s">
        <v>34</v>
      </c>
      <c r="B34" s="110">
        <v>2</v>
      </c>
      <c r="C34" s="7">
        <v>87.422584943714995</v>
      </c>
      <c r="D34" s="10">
        <v>0.78733679460949701</v>
      </c>
      <c r="E34" s="7">
        <v>87.893307331050494</v>
      </c>
      <c r="F34" s="10">
        <v>0.93345622750595203</v>
      </c>
      <c r="G34" s="7">
        <v>84.481131506391606</v>
      </c>
      <c r="H34" s="10">
        <v>2.83905266158976</v>
      </c>
      <c r="I34" s="7">
        <v>-3.4121758246589602</v>
      </c>
      <c r="J34" s="10">
        <v>3.0071816473558699</v>
      </c>
      <c r="K34" s="7">
        <v>70.940391076546007</v>
      </c>
      <c r="L34" s="10">
        <v>1.29071220541608</v>
      </c>
      <c r="M34" s="7">
        <v>71.258039417860203</v>
      </c>
      <c r="N34" s="10">
        <v>1.4929476913484701</v>
      </c>
      <c r="O34" s="7">
        <v>60.666907035180401</v>
      </c>
      <c r="P34" s="10">
        <v>4.0307982681070103</v>
      </c>
      <c r="Q34" s="7">
        <v>-10.591132382679801</v>
      </c>
      <c r="R34" s="10">
        <v>3.9715267471552602</v>
      </c>
      <c r="S34" s="7">
        <v>70.163671675253894</v>
      </c>
      <c r="T34" s="10">
        <v>1.4297875604846799</v>
      </c>
      <c r="U34" s="7">
        <v>70.754725426064695</v>
      </c>
      <c r="V34" s="10">
        <v>1.51026755073646</v>
      </c>
      <c r="W34" s="7">
        <v>66.816634786528894</v>
      </c>
      <c r="X34" s="10">
        <v>4.5203539835762703</v>
      </c>
      <c r="Y34" s="7">
        <v>-3.93809063953573</v>
      </c>
      <c r="Z34" s="10">
        <v>4.5622993075458798</v>
      </c>
      <c r="AA34" s="7">
        <v>61.347955490936101</v>
      </c>
      <c r="AB34" s="10">
        <v>1.3250562045540499</v>
      </c>
      <c r="AC34" s="7">
        <v>62.074608827561697</v>
      </c>
      <c r="AD34" s="10">
        <v>1.3677771020735501</v>
      </c>
      <c r="AE34" s="7">
        <v>60.378735522131201</v>
      </c>
      <c r="AF34" s="10">
        <v>4.0565653994174697</v>
      </c>
      <c r="AG34" s="7">
        <v>-1.69587330543052</v>
      </c>
      <c r="AH34" s="10">
        <v>4.0333678810212898</v>
      </c>
      <c r="AI34" s="7">
        <v>85.458209665865397</v>
      </c>
      <c r="AJ34" s="10">
        <v>1.0137663181019101</v>
      </c>
      <c r="AK34" s="7">
        <v>86.696716188276298</v>
      </c>
      <c r="AL34" s="10">
        <v>0.96235753526169499</v>
      </c>
      <c r="AM34" s="7">
        <v>80.505186536422102</v>
      </c>
      <c r="AN34" s="10">
        <v>3.5145494519190099</v>
      </c>
      <c r="AO34" s="7">
        <v>-6.1915296518542098</v>
      </c>
      <c r="AP34" s="10">
        <v>3.5171147778347902</v>
      </c>
      <c r="AQ34" s="7">
        <v>59.353051327397999</v>
      </c>
      <c r="AR34" s="10">
        <v>1.3778116451981099</v>
      </c>
      <c r="AS34" s="7">
        <v>60.003411008217299</v>
      </c>
      <c r="AT34" s="10">
        <v>1.5919872304879401</v>
      </c>
      <c r="AU34" s="7">
        <v>52.572618831026901</v>
      </c>
      <c r="AV34" s="10">
        <v>5.1039070578394297</v>
      </c>
      <c r="AW34" s="7">
        <v>-7.4307921771903498</v>
      </c>
      <c r="AX34" s="10">
        <v>5.31309211480683</v>
      </c>
      <c r="AY34" s="7">
        <v>79.744039054697296</v>
      </c>
      <c r="AZ34" s="10">
        <v>1.0810336999944801</v>
      </c>
      <c r="BA34" s="7">
        <v>80.4098246161021</v>
      </c>
      <c r="BB34" s="10">
        <v>1.1685407643977901</v>
      </c>
      <c r="BC34" s="7">
        <v>73.729086497536997</v>
      </c>
      <c r="BD34" s="10">
        <v>3.89459039704081</v>
      </c>
      <c r="BE34" s="7">
        <v>-6.6807381185651202</v>
      </c>
      <c r="BF34" s="10">
        <v>4.1446243142565704</v>
      </c>
      <c r="BG34" s="7">
        <v>84.391623507168205</v>
      </c>
      <c r="BH34" s="10">
        <v>1.05340813379978</v>
      </c>
      <c r="BI34" s="7">
        <v>84.899695975212595</v>
      </c>
      <c r="BJ34" s="10">
        <v>1.31878489355627</v>
      </c>
      <c r="BK34" s="7">
        <v>83.048554363463296</v>
      </c>
      <c r="BL34" s="10">
        <v>3.0698360664416899</v>
      </c>
      <c r="BM34" s="7">
        <v>-1.85114161174936</v>
      </c>
      <c r="BN34" s="10">
        <v>3.48022207600695</v>
      </c>
      <c r="BO34" s="7">
        <v>62.161269826078602</v>
      </c>
      <c r="BP34" s="10">
        <v>1.31957143833761</v>
      </c>
      <c r="BQ34" s="7">
        <v>60.783919918235803</v>
      </c>
      <c r="BR34" s="10">
        <v>1.51152735572334</v>
      </c>
      <c r="BS34" s="7">
        <v>60.566337671990603</v>
      </c>
      <c r="BT34" s="10">
        <v>3.7777806538671301</v>
      </c>
      <c r="BU34" s="7">
        <v>-0.21758224624523601</v>
      </c>
      <c r="BV34" s="123">
        <v>4.1023725574212904</v>
      </c>
    </row>
    <row r="35" spans="1:74" ht="13" customHeight="1" x14ac:dyDescent="0.2">
      <c r="A35" s="82" t="s">
        <v>35</v>
      </c>
      <c r="B35" s="110">
        <v>2</v>
      </c>
      <c r="C35" s="7">
        <v>59.872916298749203</v>
      </c>
      <c r="D35" s="10">
        <v>1.1602962947517199</v>
      </c>
      <c r="E35" s="7">
        <v>62.641900387372303</v>
      </c>
      <c r="F35" s="10">
        <v>1.2916292807065</v>
      </c>
      <c r="G35" s="7">
        <v>43.907479977219403</v>
      </c>
      <c r="H35" s="10">
        <v>2.8342091539119099</v>
      </c>
      <c r="I35" s="7">
        <v>-18.7344204101529</v>
      </c>
      <c r="J35" s="10">
        <v>3.0720169041575298</v>
      </c>
      <c r="K35" s="7">
        <v>19.160624641319</v>
      </c>
      <c r="L35" s="10">
        <v>0.87337904367976005</v>
      </c>
      <c r="M35" s="7">
        <v>18.776538852391202</v>
      </c>
      <c r="N35" s="10">
        <v>0.98028719999969205</v>
      </c>
      <c r="O35" s="7">
        <v>18.795885178750801</v>
      </c>
      <c r="P35" s="10">
        <v>2.3181341497954699</v>
      </c>
      <c r="Q35" s="7">
        <v>1.9346326359642101E-2</v>
      </c>
      <c r="R35" s="10">
        <v>2.5798117120175998</v>
      </c>
      <c r="S35" s="7">
        <v>27.399388421893502</v>
      </c>
      <c r="T35" s="10">
        <v>1.02474643936819</v>
      </c>
      <c r="U35" s="7">
        <v>27.433455486345899</v>
      </c>
      <c r="V35" s="10">
        <v>1.1531581529378201</v>
      </c>
      <c r="W35" s="7">
        <v>27.563938475273101</v>
      </c>
      <c r="X35" s="10">
        <v>2.3444506163610002</v>
      </c>
      <c r="Y35" s="7">
        <v>0.130482988927213</v>
      </c>
      <c r="Z35" s="10">
        <v>2.56405831625987</v>
      </c>
      <c r="AA35" s="7">
        <v>20.278984265003199</v>
      </c>
      <c r="AB35" s="10">
        <v>0.94113960133711405</v>
      </c>
      <c r="AC35" s="7">
        <v>20.37248285459</v>
      </c>
      <c r="AD35" s="10">
        <v>0.95474394713195898</v>
      </c>
      <c r="AE35" s="7">
        <v>20.641027690384099</v>
      </c>
      <c r="AF35" s="10">
        <v>2.2355413021640098</v>
      </c>
      <c r="AG35" s="7">
        <v>0.26854483579410598</v>
      </c>
      <c r="AH35" s="10">
        <v>2.2912374722495099</v>
      </c>
      <c r="AI35" s="7">
        <v>39.582044030359498</v>
      </c>
      <c r="AJ35" s="10">
        <v>0.95069230587772902</v>
      </c>
      <c r="AK35" s="7">
        <v>40.684072209770399</v>
      </c>
      <c r="AL35" s="10">
        <v>1.1193236084362399</v>
      </c>
      <c r="AM35" s="7">
        <v>35.846682605792303</v>
      </c>
      <c r="AN35" s="10">
        <v>2.4705344017669701</v>
      </c>
      <c r="AO35" s="7">
        <v>-4.8373896039780204</v>
      </c>
      <c r="AP35" s="10">
        <v>2.78148453058918</v>
      </c>
      <c r="AQ35" s="7">
        <v>45.590720910351301</v>
      </c>
      <c r="AR35" s="10">
        <v>1.07924913976242</v>
      </c>
      <c r="AS35" s="7">
        <v>46.7631722271787</v>
      </c>
      <c r="AT35" s="10">
        <v>1.12687701389654</v>
      </c>
      <c r="AU35" s="7">
        <v>42.4186240191124</v>
      </c>
      <c r="AV35" s="10">
        <v>2.5434035361862102</v>
      </c>
      <c r="AW35" s="7">
        <v>-4.3445482080662599</v>
      </c>
      <c r="AX35" s="10">
        <v>2.6463564956202901</v>
      </c>
      <c r="AY35" s="7">
        <v>60.378119471172603</v>
      </c>
      <c r="AZ35" s="10">
        <v>0.87833933447595502</v>
      </c>
      <c r="BA35" s="7">
        <v>60.9876210176432</v>
      </c>
      <c r="BB35" s="10">
        <v>0.99761440390703504</v>
      </c>
      <c r="BC35" s="7">
        <v>58.130610945405998</v>
      </c>
      <c r="BD35" s="10">
        <v>2.6824642749443002</v>
      </c>
      <c r="BE35" s="7">
        <v>-2.8570100722372098</v>
      </c>
      <c r="BF35" s="10">
        <v>2.9964037757406401</v>
      </c>
      <c r="BG35" s="7">
        <v>66.539398773807306</v>
      </c>
      <c r="BH35" s="10">
        <v>0.97308875649332605</v>
      </c>
      <c r="BI35" s="7">
        <v>67.212663988869394</v>
      </c>
      <c r="BJ35" s="10">
        <v>1.03443323750083</v>
      </c>
      <c r="BK35" s="7">
        <v>62.827335329998803</v>
      </c>
      <c r="BL35" s="10">
        <v>2.9003195675218798</v>
      </c>
      <c r="BM35" s="7">
        <v>-4.3853286588705798</v>
      </c>
      <c r="BN35" s="10">
        <v>3.04997990239929</v>
      </c>
      <c r="BO35" s="7">
        <v>38.310511243711503</v>
      </c>
      <c r="BP35" s="10">
        <v>0.92279100876958198</v>
      </c>
      <c r="BQ35" s="7">
        <v>39.315544154388299</v>
      </c>
      <c r="BR35" s="10">
        <v>1.09503859207933</v>
      </c>
      <c r="BS35" s="7">
        <v>35.635270133792503</v>
      </c>
      <c r="BT35" s="10">
        <v>2.50568126963358</v>
      </c>
      <c r="BU35" s="7">
        <v>-3.6802740205958799</v>
      </c>
      <c r="BV35" s="123">
        <v>2.83184149283186</v>
      </c>
    </row>
    <row r="36" spans="1:74" ht="13" customHeight="1" x14ac:dyDescent="0.2">
      <c r="A36" s="82" t="s">
        <v>36</v>
      </c>
      <c r="B36" s="110">
        <v>2</v>
      </c>
      <c r="C36" s="7">
        <v>35.902246048703297</v>
      </c>
      <c r="D36" s="10">
        <v>1.10885683071584</v>
      </c>
      <c r="E36" s="7">
        <v>35.9921085046849</v>
      </c>
      <c r="F36" s="10">
        <v>1.0949338124461401</v>
      </c>
      <c r="G36" s="7" t="s">
        <v>706</v>
      </c>
      <c r="H36" s="10" t="s">
        <v>706</v>
      </c>
      <c r="I36" s="7" t="s">
        <v>706</v>
      </c>
      <c r="J36" s="10" t="s">
        <v>706</v>
      </c>
      <c r="K36" s="7">
        <v>30.323932846894401</v>
      </c>
      <c r="L36" s="10">
        <v>0.98126865592228496</v>
      </c>
      <c r="M36" s="7">
        <v>30.217763448679499</v>
      </c>
      <c r="N36" s="10">
        <v>0.98026129964962905</v>
      </c>
      <c r="O36" s="7" t="s">
        <v>706</v>
      </c>
      <c r="P36" s="10" t="s">
        <v>706</v>
      </c>
      <c r="Q36" s="7" t="s">
        <v>706</v>
      </c>
      <c r="R36" s="10" t="s">
        <v>706</v>
      </c>
      <c r="S36" s="7">
        <v>37.953699064598098</v>
      </c>
      <c r="T36" s="10">
        <v>1.0104039696015801</v>
      </c>
      <c r="U36" s="7">
        <v>37.981511505047301</v>
      </c>
      <c r="V36" s="10">
        <v>1.03791214803105</v>
      </c>
      <c r="W36" s="7" t="s">
        <v>706</v>
      </c>
      <c r="X36" s="10" t="s">
        <v>706</v>
      </c>
      <c r="Y36" s="7" t="s">
        <v>706</v>
      </c>
      <c r="Z36" s="10" t="s">
        <v>706</v>
      </c>
      <c r="AA36" s="7">
        <v>29.560325272732499</v>
      </c>
      <c r="AB36" s="10">
        <v>0.95077122300671002</v>
      </c>
      <c r="AC36" s="7">
        <v>29.208297246022699</v>
      </c>
      <c r="AD36" s="10">
        <v>0.96804734972059103</v>
      </c>
      <c r="AE36" s="7" t="s">
        <v>706</v>
      </c>
      <c r="AF36" s="10" t="s">
        <v>706</v>
      </c>
      <c r="AG36" s="7" t="s">
        <v>706</v>
      </c>
      <c r="AH36" s="10" t="s">
        <v>706</v>
      </c>
      <c r="AI36" s="7">
        <v>39.697131636639398</v>
      </c>
      <c r="AJ36" s="10">
        <v>1.0655027370611101</v>
      </c>
      <c r="AK36" s="7">
        <v>39.613945192378303</v>
      </c>
      <c r="AL36" s="10">
        <v>1.1041779617993099</v>
      </c>
      <c r="AM36" s="7" t="s">
        <v>706</v>
      </c>
      <c r="AN36" s="10" t="s">
        <v>706</v>
      </c>
      <c r="AO36" s="7" t="s">
        <v>706</v>
      </c>
      <c r="AP36" s="10" t="s">
        <v>706</v>
      </c>
      <c r="AQ36" s="7">
        <v>24.08477491583</v>
      </c>
      <c r="AR36" s="10">
        <v>0.87393322611803204</v>
      </c>
      <c r="AS36" s="7">
        <v>23.8821147509497</v>
      </c>
      <c r="AT36" s="10">
        <v>0.85954847970456505</v>
      </c>
      <c r="AU36" s="7" t="s">
        <v>706</v>
      </c>
      <c r="AV36" s="10" t="s">
        <v>706</v>
      </c>
      <c r="AW36" s="7" t="s">
        <v>706</v>
      </c>
      <c r="AX36" s="10" t="s">
        <v>706</v>
      </c>
      <c r="AY36" s="7">
        <v>39.643753844037803</v>
      </c>
      <c r="AZ36" s="10">
        <v>1.1898711446685799</v>
      </c>
      <c r="BA36" s="7">
        <v>39.6783167128701</v>
      </c>
      <c r="BB36" s="10">
        <v>1.18275784408357</v>
      </c>
      <c r="BC36" s="7" t="s">
        <v>706</v>
      </c>
      <c r="BD36" s="10" t="s">
        <v>706</v>
      </c>
      <c r="BE36" s="7" t="s">
        <v>706</v>
      </c>
      <c r="BF36" s="10" t="s">
        <v>706</v>
      </c>
      <c r="BG36" s="7">
        <v>45.125441786049898</v>
      </c>
      <c r="BH36" s="10">
        <v>0.984132967970899</v>
      </c>
      <c r="BI36" s="7">
        <v>44.954274393931101</v>
      </c>
      <c r="BJ36" s="10">
        <v>1.0300751252867899</v>
      </c>
      <c r="BK36" s="7" t="s">
        <v>706</v>
      </c>
      <c r="BL36" s="10" t="s">
        <v>706</v>
      </c>
      <c r="BM36" s="7" t="s">
        <v>706</v>
      </c>
      <c r="BN36" s="10" t="s">
        <v>706</v>
      </c>
      <c r="BO36" s="7">
        <v>27.449389942059799</v>
      </c>
      <c r="BP36" s="10">
        <v>0.95146013154893705</v>
      </c>
      <c r="BQ36" s="7">
        <v>27.348069218224001</v>
      </c>
      <c r="BR36" s="10">
        <v>0.97527527301525496</v>
      </c>
      <c r="BS36" s="7" t="s">
        <v>706</v>
      </c>
      <c r="BT36" s="10" t="s">
        <v>706</v>
      </c>
      <c r="BU36" s="7" t="s">
        <v>706</v>
      </c>
      <c r="BV36" s="123" t="s">
        <v>706</v>
      </c>
    </row>
    <row r="37" spans="1:74" ht="13" customHeight="1" x14ac:dyDescent="0.2">
      <c r="A37" s="82" t="s">
        <v>37</v>
      </c>
      <c r="B37" s="110">
        <v>2</v>
      </c>
      <c r="C37" s="7">
        <v>83.194395493280993</v>
      </c>
      <c r="D37" s="10">
        <v>0.81142698719919903</v>
      </c>
      <c r="E37" s="7">
        <v>83.601346396025406</v>
      </c>
      <c r="F37" s="10">
        <v>0.79091649504250505</v>
      </c>
      <c r="G37" s="7">
        <v>76.159627497340907</v>
      </c>
      <c r="H37" s="10">
        <v>6.72791939471663</v>
      </c>
      <c r="I37" s="7">
        <v>-7.4417188986845098</v>
      </c>
      <c r="J37" s="10">
        <v>6.7074836536834797</v>
      </c>
      <c r="K37" s="7">
        <v>83.189965349604805</v>
      </c>
      <c r="L37" s="10">
        <v>0.79207645533644799</v>
      </c>
      <c r="M37" s="7">
        <v>83.716710123192499</v>
      </c>
      <c r="N37" s="10">
        <v>0.76895847740324896</v>
      </c>
      <c r="O37" s="7">
        <v>66.870168663042406</v>
      </c>
      <c r="P37" s="10">
        <v>7.2818298701828397</v>
      </c>
      <c r="Q37" s="7">
        <v>-16.8465414601501</v>
      </c>
      <c r="R37" s="10">
        <v>7.1516518864836902</v>
      </c>
      <c r="S37" s="7">
        <v>51.868606042100502</v>
      </c>
      <c r="T37" s="10">
        <v>1.00236748904842</v>
      </c>
      <c r="U37" s="7">
        <v>52.198447392210298</v>
      </c>
      <c r="V37" s="10">
        <v>0.99705077523472196</v>
      </c>
      <c r="W37" s="7">
        <v>37.0732838293154</v>
      </c>
      <c r="X37" s="10">
        <v>5.6975310755257196</v>
      </c>
      <c r="Y37" s="7">
        <v>-15.125163562894899</v>
      </c>
      <c r="Z37" s="10">
        <v>5.65736372306164</v>
      </c>
      <c r="AA37" s="7">
        <v>48.119182566728099</v>
      </c>
      <c r="AB37" s="10">
        <v>0.95649156018632797</v>
      </c>
      <c r="AC37" s="7">
        <v>48.576841947173897</v>
      </c>
      <c r="AD37" s="10">
        <v>0.97944083111213498</v>
      </c>
      <c r="AE37" s="7">
        <v>34.093511733191299</v>
      </c>
      <c r="AF37" s="10">
        <v>5.7622477083008299</v>
      </c>
      <c r="AG37" s="7">
        <v>-14.483330213982599</v>
      </c>
      <c r="AH37" s="10">
        <v>5.8101722185372298</v>
      </c>
      <c r="AI37" s="7">
        <v>72.885721517843507</v>
      </c>
      <c r="AJ37" s="10">
        <v>0.91668828857798101</v>
      </c>
      <c r="AK37" s="7">
        <v>72.913241453329604</v>
      </c>
      <c r="AL37" s="10">
        <v>0.94272229050176704</v>
      </c>
      <c r="AM37" s="7">
        <v>67.887583167609904</v>
      </c>
      <c r="AN37" s="10">
        <v>5.7054599462365303</v>
      </c>
      <c r="AO37" s="7">
        <v>-5.0256582857197296</v>
      </c>
      <c r="AP37" s="10">
        <v>5.7971378323353102</v>
      </c>
      <c r="AQ37" s="7">
        <v>47.724488870671003</v>
      </c>
      <c r="AR37" s="10">
        <v>1.1912587930765</v>
      </c>
      <c r="AS37" s="7">
        <v>47.852644565406997</v>
      </c>
      <c r="AT37" s="10">
        <v>1.23093060234693</v>
      </c>
      <c r="AU37" s="7">
        <v>45.985355874998199</v>
      </c>
      <c r="AV37" s="10">
        <v>5.6504894402583004</v>
      </c>
      <c r="AW37" s="7">
        <v>-1.86728869040878</v>
      </c>
      <c r="AX37" s="10">
        <v>5.6545586850569798</v>
      </c>
      <c r="AY37" s="7">
        <v>68.655532299853107</v>
      </c>
      <c r="AZ37" s="10">
        <v>0.92347309827565005</v>
      </c>
      <c r="BA37" s="7">
        <v>68.649553396898895</v>
      </c>
      <c r="BB37" s="10">
        <v>0.929075687629213</v>
      </c>
      <c r="BC37" s="7">
        <v>69.537419651968406</v>
      </c>
      <c r="BD37" s="10">
        <v>6.0550236347126303</v>
      </c>
      <c r="BE37" s="7">
        <v>0.88786625506956796</v>
      </c>
      <c r="BF37" s="10">
        <v>6.0055157231059599</v>
      </c>
      <c r="BG37" s="7">
        <v>81.301620982996397</v>
      </c>
      <c r="BH37" s="10">
        <v>0.73180535710893302</v>
      </c>
      <c r="BI37" s="7">
        <v>81.215339507114905</v>
      </c>
      <c r="BJ37" s="10">
        <v>0.75355599746141799</v>
      </c>
      <c r="BK37" s="7">
        <v>82.277201349573104</v>
      </c>
      <c r="BL37" s="10">
        <v>5.2056511981448503</v>
      </c>
      <c r="BM37" s="7">
        <v>1.0618618424581401</v>
      </c>
      <c r="BN37" s="10">
        <v>5.2643843684272502</v>
      </c>
      <c r="BO37" s="7">
        <v>66.721103750078598</v>
      </c>
      <c r="BP37" s="10">
        <v>1.0337348502624299</v>
      </c>
      <c r="BQ37" s="7">
        <v>66.818181531900393</v>
      </c>
      <c r="BR37" s="10">
        <v>1.07083947803593</v>
      </c>
      <c r="BS37" s="7">
        <v>57.849313914209802</v>
      </c>
      <c r="BT37" s="10">
        <v>6.9558952329518302</v>
      </c>
      <c r="BU37" s="7">
        <v>-8.9688676176906093</v>
      </c>
      <c r="BV37" s="123">
        <v>7.1567545374155301</v>
      </c>
    </row>
    <row r="38" spans="1:74" ht="13" customHeight="1" x14ac:dyDescent="0.2">
      <c r="A38" s="82" t="s">
        <v>38</v>
      </c>
      <c r="B38" s="110">
        <v>2</v>
      </c>
      <c r="C38" s="7">
        <v>55.190590928842099</v>
      </c>
      <c r="D38" s="10">
        <v>1.10605694630171</v>
      </c>
      <c r="E38" s="7">
        <v>55.981898979315801</v>
      </c>
      <c r="F38" s="10">
        <v>1.0892045170874201</v>
      </c>
      <c r="G38" s="7" t="s">
        <v>706</v>
      </c>
      <c r="H38" s="10" t="s">
        <v>706</v>
      </c>
      <c r="I38" s="7" t="s">
        <v>706</v>
      </c>
      <c r="J38" s="10" t="s">
        <v>706</v>
      </c>
      <c r="K38" s="7">
        <v>45.2137446615274</v>
      </c>
      <c r="L38" s="10">
        <v>1.29224694566514</v>
      </c>
      <c r="M38" s="7">
        <v>45.663843287894998</v>
      </c>
      <c r="N38" s="10">
        <v>1.32700280060373</v>
      </c>
      <c r="O38" s="7" t="s">
        <v>706</v>
      </c>
      <c r="P38" s="10" t="s">
        <v>706</v>
      </c>
      <c r="Q38" s="7" t="s">
        <v>706</v>
      </c>
      <c r="R38" s="10" t="s">
        <v>706</v>
      </c>
      <c r="S38" s="7">
        <v>41.175130569766097</v>
      </c>
      <c r="T38" s="10">
        <v>1.1333620024031299</v>
      </c>
      <c r="U38" s="7">
        <v>41.626608406379702</v>
      </c>
      <c r="V38" s="10">
        <v>1.1604949531215201</v>
      </c>
      <c r="W38" s="7" t="s">
        <v>706</v>
      </c>
      <c r="X38" s="10" t="s">
        <v>706</v>
      </c>
      <c r="Y38" s="7" t="s">
        <v>706</v>
      </c>
      <c r="Z38" s="10" t="s">
        <v>706</v>
      </c>
      <c r="AA38" s="7">
        <v>37.338440959544798</v>
      </c>
      <c r="AB38" s="10">
        <v>1.01592645535228</v>
      </c>
      <c r="AC38" s="7">
        <v>37.769363416039099</v>
      </c>
      <c r="AD38" s="10">
        <v>1.06778295123686</v>
      </c>
      <c r="AE38" s="7" t="s">
        <v>706</v>
      </c>
      <c r="AF38" s="10" t="s">
        <v>706</v>
      </c>
      <c r="AG38" s="7" t="s">
        <v>706</v>
      </c>
      <c r="AH38" s="10" t="s">
        <v>706</v>
      </c>
      <c r="AI38" s="7">
        <v>56.326126496559297</v>
      </c>
      <c r="AJ38" s="10">
        <v>1.1387209534043801</v>
      </c>
      <c r="AK38" s="7">
        <v>56.380823591136398</v>
      </c>
      <c r="AL38" s="10">
        <v>1.1716803732791901</v>
      </c>
      <c r="AM38" s="7" t="s">
        <v>706</v>
      </c>
      <c r="AN38" s="10" t="s">
        <v>706</v>
      </c>
      <c r="AO38" s="7" t="s">
        <v>706</v>
      </c>
      <c r="AP38" s="10" t="s">
        <v>706</v>
      </c>
      <c r="AQ38" s="7">
        <v>27.678767676794699</v>
      </c>
      <c r="AR38" s="10">
        <v>1.1254877958413401</v>
      </c>
      <c r="AS38" s="7">
        <v>27.9866864966394</v>
      </c>
      <c r="AT38" s="10">
        <v>1.16233177265751</v>
      </c>
      <c r="AU38" s="7" t="s">
        <v>706</v>
      </c>
      <c r="AV38" s="10" t="s">
        <v>706</v>
      </c>
      <c r="AW38" s="7" t="s">
        <v>706</v>
      </c>
      <c r="AX38" s="10" t="s">
        <v>706</v>
      </c>
      <c r="AY38" s="7">
        <v>55.081020465344302</v>
      </c>
      <c r="AZ38" s="10">
        <v>1.16972918040209</v>
      </c>
      <c r="BA38" s="7">
        <v>55.6051500446167</v>
      </c>
      <c r="BB38" s="10">
        <v>1.2011250212634501</v>
      </c>
      <c r="BC38" s="7" t="s">
        <v>706</v>
      </c>
      <c r="BD38" s="10" t="s">
        <v>706</v>
      </c>
      <c r="BE38" s="7" t="s">
        <v>706</v>
      </c>
      <c r="BF38" s="10" t="s">
        <v>706</v>
      </c>
      <c r="BG38" s="7">
        <v>50.786809139595398</v>
      </c>
      <c r="BH38" s="10">
        <v>1.07918605067462</v>
      </c>
      <c r="BI38" s="7">
        <v>51.184931439829597</v>
      </c>
      <c r="BJ38" s="10">
        <v>1.12274029199225</v>
      </c>
      <c r="BK38" s="7" t="s">
        <v>706</v>
      </c>
      <c r="BL38" s="10" t="s">
        <v>706</v>
      </c>
      <c r="BM38" s="7" t="s">
        <v>706</v>
      </c>
      <c r="BN38" s="10" t="s">
        <v>706</v>
      </c>
      <c r="BO38" s="7">
        <v>37.8013234111122</v>
      </c>
      <c r="BP38" s="10">
        <v>1.2517644037465401</v>
      </c>
      <c r="BQ38" s="7">
        <v>38.026101127645298</v>
      </c>
      <c r="BR38" s="10">
        <v>1.3035022937296299</v>
      </c>
      <c r="BS38" s="7" t="s">
        <v>706</v>
      </c>
      <c r="BT38" s="10" t="s">
        <v>706</v>
      </c>
      <c r="BU38" s="7" t="s">
        <v>706</v>
      </c>
      <c r="BV38" s="123" t="s">
        <v>706</v>
      </c>
    </row>
    <row r="39" spans="1:74" ht="13" customHeight="1" x14ac:dyDescent="0.2">
      <c r="A39" s="82" t="s">
        <v>39</v>
      </c>
      <c r="B39" s="110">
        <v>2</v>
      </c>
      <c r="C39" s="7">
        <v>83.582337701739704</v>
      </c>
      <c r="D39" s="10">
        <v>0.87381438969902203</v>
      </c>
      <c r="E39" s="7">
        <v>84.445777730042593</v>
      </c>
      <c r="F39" s="10">
        <v>0.93805077233709899</v>
      </c>
      <c r="G39" s="7">
        <v>67.582049577710706</v>
      </c>
      <c r="H39" s="10">
        <v>7.7084432397773197</v>
      </c>
      <c r="I39" s="7">
        <v>-16.863728152331898</v>
      </c>
      <c r="J39" s="10">
        <v>7.6235603413212303</v>
      </c>
      <c r="K39" s="7">
        <v>59.784401688336601</v>
      </c>
      <c r="L39" s="10">
        <v>1.3093756213277401</v>
      </c>
      <c r="M39" s="7">
        <v>61.408673483122897</v>
      </c>
      <c r="N39" s="10">
        <v>1.40954294446282</v>
      </c>
      <c r="O39" s="7">
        <v>30.0544764345243</v>
      </c>
      <c r="P39" s="10">
        <v>8.8983827017093002</v>
      </c>
      <c r="Q39" s="7">
        <v>-31.3541970485986</v>
      </c>
      <c r="R39" s="10">
        <v>8.8012412451078497</v>
      </c>
      <c r="S39" s="7">
        <v>60.594010902952</v>
      </c>
      <c r="T39" s="10">
        <v>1.3211652760650501</v>
      </c>
      <c r="U39" s="7">
        <v>61.834474405321998</v>
      </c>
      <c r="V39" s="10">
        <v>1.56494681767206</v>
      </c>
      <c r="W39" s="7">
        <v>45.263852547211698</v>
      </c>
      <c r="X39" s="10">
        <v>9.3080603730973106</v>
      </c>
      <c r="Y39" s="7">
        <v>-16.570621858110201</v>
      </c>
      <c r="Z39" s="10">
        <v>9.5501145320992205</v>
      </c>
      <c r="AA39" s="7">
        <v>39.020233842986002</v>
      </c>
      <c r="AB39" s="10">
        <v>1.2744331531883299</v>
      </c>
      <c r="AC39" s="7">
        <v>40.020720327082302</v>
      </c>
      <c r="AD39" s="10">
        <v>1.4747951223020499</v>
      </c>
      <c r="AE39" s="7">
        <v>32.547505017053098</v>
      </c>
      <c r="AF39" s="10">
        <v>8.82134822371256</v>
      </c>
      <c r="AG39" s="7">
        <v>-7.4732153100292704</v>
      </c>
      <c r="AH39" s="10">
        <v>8.8796095698226196</v>
      </c>
      <c r="AI39" s="7">
        <v>67.958126089707093</v>
      </c>
      <c r="AJ39" s="10">
        <v>1.3191026278459299</v>
      </c>
      <c r="AK39" s="7">
        <v>69.158376238666904</v>
      </c>
      <c r="AL39" s="10">
        <v>1.49489322421713</v>
      </c>
      <c r="AM39" s="7">
        <v>52.663004147798503</v>
      </c>
      <c r="AN39" s="10">
        <v>9.5949888826668008</v>
      </c>
      <c r="AO39" s="7">
        <v>-16.495372090868401</v>
      </c>
      <c r="AP39" s="10">
        <v>9.8093580173730999</v>
      </c>
      <c r="AQ39" s="7">
        <v>44.945184132072903</v>
      </c>
      <c r="AR39" s="10">
        <v>1.4044649099009701</v>
      </c>
      <c r="AS39" s="7">
        <v>46.850928220110902</v>
      </c>
      <c r="AT39" s="10">
        <v>1.59875519024817</v>
      </c>
      <c r="AU39" s="7">
        <v>36.049969255000001</v>
      </c>
      <c r="AV39" s="10">
        <v>9.0670440380608408</v>
      </c>
      <c r="AW39" s="7">
        <v>-10.800958965110899</v>
      </c>
      <c r="AX39" s="10">
        <v>9.1695224762179102</v>
      </c>
      <c r="AY39" s="7">
        <v>85.494602337777806</v>
      </c>
      <c r="AZ39" s="10">
        <v>0.96279642358687101</v>
      </c>
      <c r="BA39" s="7">
        <v>86.291541927108398</v>
      </c>
      <c r="BB39" s="10">
        <v>0.97791378220596703</v>
      </c>
      <c r="BC39" s="7">
        <v>85.0253590842145</v>
      </c>
      <c r="BD39" s="10">
        <v>5.6251522712547901</v>
      </c>
      <c r="BE39" s="7">
        <v>-1.2661828428939399</v>
      </c>
      <c r="BF39" s="10">
        <v>5.5697656635427704</v>
      </c>
      <c r="BG39" s="7">
        <v>81.402965026168303</v>
      </c>
      <c r="BH39" s="10">
        <v>1.0616772698896599</v>
      </c>
      <c r="BI39" s="7">
        <v>81.750071395696907</v>
      </c>
      <c r="BJ39" s="10">
        <v>1.1426794340739801</v>
      </c>
      <c r="BK39" s="7">
        <v>80.802526713351099</v>
      </c>
      <c r="BL39" s="10">
        <v>7.5999457490750402</v>
      </c>
      <c r="BM39" s="7">
        <v>-0.94754468234580702</v>
      </c>
      <c r="BN39" s="10">
        <v>7.5891858523195301</v>
      </c>
      <c r="BO39" s="7">
        <v>60.509554387048901</v>
      </c>
      <c r="BP39" s="10">
        <v>1.31091582013545</v>
      </c>
      <c r="BQ39" s="7">
        <v>61.198495467269098</v>
      </c>
      <c r="BR39" s="10">
        <v>1.47454316280672</v>
      </c>
      <c r="BS39" s="7">
        <v>42.272070806411399</v>
      </c>
      <c r="BT39" s="10">
        <v>9.7653610895016705</v>
      </c>
      <c r="BU39" s="7">
        <v>-18.926424660857698</v>
      </c>
      <c r="BV39" s="123">
        <v>9.9636172734960393</v>
      </c>
    </row>
    <row r="40" spans="1:74" ht="13" customHeight="1" x14ac:dyDescent="0.2">
      <c r="A40" s="82" t="s">
        <v>40</v>
      </c>
      <c r="B40" s="110">
        <v>2</v>
      </c>
      <c r="C40" s="7">
        <v>87.850771669121798</v>
      </c>
      <c r="D40" s="10">
        <v>0.77936879374271195</v>
      </c>
      <c r="E40" s="7">
        <v>88.129914795286496</v>
      </c>
      <c r="F40" s="10">
        <v>0.76222053877838802</v>
      </c>
      <c r="G40" s="7">
        <v>84.072276289875802</v>
      </c>
      <c r="H40" s="10">
        <v>2.98141144131437</v>
      </c>
      <c r="I40" s="7">
        <v>-4.0576385054107398</v>
      </c>
      <c r="J40" s="10">
        <v>2.9192917022301499</v>
      </c>
      <c r="K40" s="7">
        <v>73.774804159303301</v>
      </c>
      <c r="L40" s="10">
        <v>1.23738638154852</v>
      </c>
      <c r="M40" s="7">
        <v>74.032960009599194</v>
      </c>
      <c r="N40" s="10">
        <v>1.402200200165</v>
      </c>
      <c r="O40" s="7">
        <v>67.769909196509403</v>
      </c>
      <c r="P40" s="10">
        <v>4.7714307387329402</v>
      </c>
      <c r="Q40" s="7">
        <v>-6.2630508130898201</v>
      </c>
      <c r="R40" s="10">
        <v>4.9515595350825503</v>
      </c>
      <c r="S40" s="7">
        <v>73.990271972588701</v>
      </c>
      <c r="T40" s="10">
        <v>0.95582355879229197</v>
      </c>
      <c r="U40" s="7">
        <v>74.037405386020694</v>
      </c>
      <c r="V40" s="10">
        <v>1.05830270575959</v>
      </c>
      <c r="W40" s="7">
        <v>75.085285280926996</v>
      </c>
      <c r="X40" s="10">
        <v>4.4634951743044002</v>
      </c>
      <c r="Y40" s="7">
        <v>1.0478798949063299</v>
      </c>
      <c r="Z40" s="10">
        <v>4.5908305839714103</v>
      </c>
      <c r="AA40" s="7">
        <v>63.408029919529</v>
      </c>
      <c r="AB40" s="10">
        <v>1.28551382082682</v>
      </c>
      <c r="AC40" s="7">
        <v>63.102549695505502</v>
      </c>
      <c r="AD40" s="10">
        <v>1.3838474682394399</v>
      </c>
      <c r="AE40" s="7">
        <v>64.595565843334697</v>
      </c>
      <c r="AF40" s="10">
        <v>4.0125059940100698</v>
      </c>
      <c r="AG40" s="7">
        <v>1.4930161478291899</v>
      </c>
      <c r="AH40" s="10">
        <v>4.1415558660540803</v>
      </c>
      <c r="AI40" s="7">
        <v>62.056031485984398</v>
      </c>
      <c r="AJ40" s="10">
        <v>1.17709485813165</v>
      </c>
      <c r="AK40" s="7">
        <v>62.184779229104599</v>
      </c>
      <c r="AL40" s="10">
        <v>1.30280642931455</v>
      </c>
      <c r="AM40" s="7">
        <v>58.355496161193997</v>
      </c>
      <c r="AN40" s="10">
        <v>4.0733846868769197</v>
      </c>
      <c r="AO40" s="7">
        <v>-3.82928306791058</v>
      </c>
      <c r="AP40" s="10">
        <v>4.4038635026050601</v>
      </c>
      <c r="AQ40" s="7">
        <v>43.071515389711898</v>
      </c>
      <c r="AR40" s="10">
        <v>1.1945921809878699</v>
      </c>
      <c r="AS40" s="7">
        <v>42.744021099001102</v>
      </c>
      <c r="AT40" s="10">
        <v>1.45028539583934</v>
      </c>
      <c r="AU40" s="7">
        <v>46.174886072382201</v>
      </c>
      <c r="AV40" s="10">
        <v>3.6611924249238998</v>
      </c>
      <c r="AW40" s="7">
        <v>3.4308649733811598</v>
      </c>
      <c r="AX40" s="10">
        <v>3.94677885930709</v>
      </c>
      <c r="AY40" s="7">
        <v>55.646965974153197</v>
      </c>
      <c r="AZ40" s="10">
        <v>1.37555652502774</v>
      </c>
      <c r="BA40" s="7">
        <v>55.0111623382329</v>
      </c>
      <c r="BB40" s="10">
        <v>1.6703762312621899</v>
      </c>
      <c r="BC40" s="7">
        <v>58.815471487602998</v>
      </c>
      <c r="BD40" s="10">
        <v>3.56025448212436</v>
      </c>
      <c r="BE40" s="7">
        <v>3.8043091493701602</v>
      </c>
      <c r="BF40" s="10">
        <v>3.9142863691311098</v>
      </c>
      <c r="BG40" s="7">
        <v>78.700707640426103</v>
      </c>
      <c r="BH40" s="10">
        <v>0.88506516410816705</v>
      </c>
      <c r="BI40" s="7">
        <v>78.561567485366893</v>
      </c>
      <c r="BJ40" s="10">
        <v>1.08663654940543</v>
      </c>
      <c r="BK40" s="7">
        <v>74.984587724936901</v>
      </c>
      <c r="BL40" s="10">
        <v>3.7923651860827499</v>
      </c>
      <c r="BM40" s="7">
        <v>-3.5769797604299498</v>
      </c>
      <c r="BN40" s="10">
        <v>4.2711782132218001</v>
      </c>
      <c r="BO40" s="7">
        <v>46.959684997750699</v>
      </c>
      <c r="BP40" s="10">
        <v>1.45547227297422</v>
      </c>
      <c r="BQ40" s="7">
        <v>45.482999482197698</v>
      </c>
      <c r="BR40" s="10">
        <v>1.3418864926182501</v>
      </c>
      <c r="BS40" s="7">
        <v>51.631054654383298</v>
      </c>
      <c r="BT40" s="10">
        <v>4.0087155893710396</v>
      </c>
      <c r="BU40" s="7">
        <v>6.1480551721855097</v>
      </c>
      <c r="BV40" s="123">
        <v>3.64278894397451</v>
      </c>
    </row>
    <row r="41" spans="1:74" ht="13" customHeight="1" x14ac:dyDescent="0.2">
      <c r="A41" s="82" t="s">
        <v>41</v>
      </c>
      <c r="B41" s="110">
        <v>2</v>
      </c>
      <c r="C41" s="7">
        <v>63.401533031344997</v>
      </c>
      <c r="D41" s="10">
        <v>1.1656473985142199</v>
      </c>
      <c r="E41" s="7">
        <v>64.590411953384702</v>
      </c>
      <c r="F41" s="10">
        <v>1.4526009000076401</v>
      </c>
      <c r="G41" s="7">
        <v>55.271033427521502</v>
      </c>
      <c r="H41" s="10">
        <v>5.0532427380234202</v>
      </c>
      <c r="I41" s="7">
        <v>-9.31937852586322</v>
      </c>
      <c r="J41" s="10">
        <v>5.3768434616146097</v>
      </c>
      <c r="K41" s="7">
        <v>45.670996992999797</v>
      </c>
      <c r="L41" s="10">
        <v>1.3299517126464699</v>
      </c>
      <c r="M41" s="7">
        <v>46.180758144838201</v>
      </c>
      <c r="N41" s="10">
        <v>1.5474323144767199</v>
      </c>
      <c r="O41" s="7">
        <v>40.670746340486303</v>
      </c>
      <c r="P41" s="10">
        <v>4.5238706046147996</v>
      </c>
      <c r="Q41" s="7">
        <v>-5.51001180435191</v>
      </c>
      <c r="R41" s="10">
        <v>5.2458700739028998</v>
      </c>
      <c r="S41" s="7">
        <v>50.979896733723002</v>
      </c>
      <c r="T41" s="10">
        <v>1.15302055675144</v>
      </c>
      <c r="U41" s="7">
        <v>52.0027310115562</v>
      </c>
      <c r="V41" s="10">
        <v>1.5796512867850401</v>
      </c>
      <c r="W41" s="7">
        <v>53.968988449964002</v>
      </c>
      <c r="X41" s="10">
        <v>4.8926502814571498</v>
      </c>
      <c r="Y41" s="7">
        <v>1.96625743840781</v>
      </c>
      <c r="Z41" s="10">
        <v>5.6177347316195601</v>
      </c>
      <c r="AA41" s="7">
        <v>43.975556273882198</v>
      </c>
      <c r="AB41" s="10">
        <v>1.03548471451373</v>
      </c>
      <c r="AC41" s="7">
        <v>45.083599463518098</v>
      </c>
      <c r="AD41" s="10">
        <v>1.4138712105426401</v>
      </c>
      <c r="AE41" s="7">
        <v>49.915869169083699</v>
      </c>
      <c r="AF41" s="10">
        <v>4.9473337441974401</v>
      </c>
      <c r="AG41" s="7">
        <v>4.8322697055655999</v>
      </c>
      <c r="AH41" s="10">
        <v>5.5287639349013897</v>
      </c>
      <c r="AI41" s="7">
        <v>51.013603534676498</v>
      </c>
      <c r="AJ41" s="10">
        <v>0.97473555150932401</v>
      </c>
      <c r="AK41" s="7">
        <v>52.577419041184598</v>
      </c>
      <c r="AL41" s="10">
        <v>1.3933200832506101</v>
      </c>
      <c r="AM41" s="7">
        <v>56.071461988085801</v>
      </c>
      <c r="AN41" s="10">
        <v>5.0647705133510899</v>
      </c>
      <c r="AO41" s="7">
        <v>3.4940429469011498</v>
      </c>
      <c r="AP41" s="10">
        <v>5.7545386568615298</v>
      </c>
      <c r="AQ41" s="7">
        <v>30.741001649575999</v>
      </c>
      <c r="AR41" s="10">
        <v>1.0815123068513499</v>
      </c>
      <c r="AS41" s="7">
        <v>30.677373139389001</v>
      </c>
      <c r="AT41" s="10">
        <v>1.3151573137439601</v>
      </c>
      <c r="AU41" s="7">
        <v>37.5532503758253</v>
      </c>
      <c r="AV41" s="10">
        <v>6.3193076194192903</v>
      </c>
      <c r="AW41" s="7">
        <v>6.8758772364363701</v>
      </c>
      <c r="AX41" s="10">
        <v>6.9275288178063503</v>
      </c>
      <c r="AY41" s="7">
        <v>38.6597120009951</v>
      </c>
      <c r="AZ41" s="10">
        <v>1.03297037425121</v>
      </c>
      <c r="BA41" s="7">
        <v>38.535613606100597</v>
      </c>
      <c r="BB41" s="10">
        <v>1.1159228896959901</v>
      </c>
      <c r="BC41" s="7">
        <v>47.566101194159103</v>
      </c>
      <c r="BD41" s="10">
        <v>4.67536445985791</v>
      </c>
      <c r="BE41" s="7">
        <v>9.0304875880585307</v>
      </c>
      <c r="BF41" s="10">
        <v>5.0169214279042302</v>
      </c>
      <c r="BG41" s="7">
        <v>58.430735781867902</v>
      </c>
      <c r="BH41" s="10">
        <v>1.03033761537236</v>
      </c>
      <c r="BI41" s="7">
        <v>59.670806848859101</v>
      </c>
      <c r="BJ41" s="10">
        <v>1.2782473013800999</v>
      </c>
      <c r="BK41" s="7">
        <v>51.210434177941401</v>
      </c>
      <c r="BL41" s="10">
        <v>7.2924330954962198</v>
      </c>
      <c r="BM41" s="7">
        <v>-8.4603726709176907</v>
      </c>
      <c r="BN41" s="10">
        <v>7.7183995053188301</v>
      </c>
      <c r="BO41" s="7">
        <v>47.188351563404701</v>
      </c>
      <c r="BP41" s="10">
        <v>1.3533252922122401</v>
      </c>
      <c r="BQ41" s="7">
        <v>47.590374336094101</v>
      </c>
      <c r="BR41" s="10">
        <v>1.5955977405413599</v>
      </c>
      <c r="BS41" s="7">
        <v>45.686994312805702</v>
      </c>
      <c r="BT41" s="10">
        <v>4.2456915255777101</v>
      </c>
      <c r="BU41" s="7">
        <v>-1.90338002328837</v>
      </c>
      <c r="BV41" s="123">
        <v>4.9583218577192198</v>
      </c>
    </row>
    <row r="42" spans="1:74" ht="13" customHeight="1" x14ac:dyDescent="0.2">
      <c r="A42" s="82" t="s">
        <v>42</v>
      </c>
      <c r="B42" s="110">
        <v>2</v>
      </c>
      <c r="C42" s="7">
        <v>80.579552122107103</v>
      </c>
      <c r="D42" s="10">
        <v>1.07108501071566</v>
      </c>
      <c r="E42" s="7">
        <v>80.724602907285103</v>
      </c>
      <c r="F42" s="10">
        <v>1.17555905332549</v>
      </c>
      <c r="G42" s="7">
        <v>79.249026777660703</v>
      </c>
      <c r="H42" s="10">
        <v>4.3035783419500797</v>
      </c>
      <c r="I42" s="7">
        <v>-1.4755761296243901</v>
      </c>
      <c r="J42" s="10">
        <v>4.3232703031964004</v>
      </c>
      <c r="K42" s="7">
        <v>60.219966781108603</v>
      </c>
      <c r="L42" s="10">
        <v>1.44612714379068</v>
      </c>
      <c r="M42" s="7">
        <v>60.708241480501698</v>
      </c>
      <c r="N42" s="10">
        <v>1.52400056811744</v>
      </c>
      <c r="O42" s="7">
        <v>54.895509230697499</v>
      </c>
      <c r="P42" s="10">
        <v>5.0394441024582299</v>
      </c>
      <c r="Q42" s="7">
        <v>-5.8127322498041796</v>
      </c>
      <c r="R42" s="10">
        <v>4.9250957358580996</v>
      </c>
      <c r="S42" s="7">
        <v>69.709638491385604</v>
      </c>
      <c r="T42" s="10">
        <v>1.4301298590571601</v>
      </c>
      <c r="U42" s="7">
        <v>69.370136309583302</v>
      </c>
      <c r="V42" s="10">
        <v>1.6276166160757899</v>
      </c>
      <c r="W42" s="7">
        <v>66.879537956823498</v>
      </c>
      <c r="X42" s="10">
        <v>5.10292561621642</v>
      </c>
      <c r="Y42" s="7">
        <v>-2.4905983527598599</v>
      </c>
      <c r="Z42" s="10">
        <v>5.4467143149520796</v>
      </c>
      <c r="AA42" s="7">
        <v>46.971948430243899</v>
      </c>
      <c r="AB42" s="10">
        <v>1.4856959549079101</v>
      </c>
      <c r="AC42" s="7">
        <v>47.022841014603401</v>
      </c>
      <c r="AD42" s="10">
        <v>1.66540353299846</v>
      </c>
      <c r="AE42" s="7">
        <v>46.0889257686988</v>
      </c>
      <c r="AF42" s="10">
        <v>4.8833286906892504</v>
      </c>
      <c r="AG42" s="7">
        <v>-0.93391524590466402</v>
      </c>
      <c r="AH42" s="10">
        <v>5.12938591816987</v>
      </c>
      <c r="AI42" s="7">
        <v>68.866647953462106</v>
      </c>
      <c r="AJ42" s="10">
        <v>1.4266350072018801</v>
      </c>
      <c r="AK42" s="7">
        <v>68.232942335965106</v>
      </c>
      <c r="AL42" s="10">
        <v>1.63958743962682</v>
      </c>
      <c r="AM42" s="7">
        <v>75.218444733072602</v>
      </c>
      <c r="AN42" s="10">
        <v>4.5709346917321598</v>
      </c>
      <c r="AO42" s="7">
        <v>6.9855023971075196</v>
      </c>
      <c r="AP42" s="10">
        <v>4.9700463113127604</v>
      </c>
      <c r="AQ42" s="7">
        <v>50.830551389160703</v>
      </c>
      <c r="AR42" s="10">
        <v>1.4922402873143901</v>
      </c>
      <c r="AS42" s="7">
        <v>49.539016411680301</v>
      </c>
      <c r="AT42" s="10">
        <v>1.72228776800988</v>
      </c>
      <c r="AU42" s="7">
        <v>52.752212574506402</v>
      </c>
      <c r="AV42" s="10">
        <v>5.5119949731762201</v>
      </c>
      <c r="AW42" s="7">
        <v>3.2131961628260499</v>
      </c>
      <c r="AX42" s="10">
        <v>6.0276257534059097</v>
      </c>
      <c r="AY42" s="7">
        <v>63.569028337213403</v>
      </c>
      <c r="AZ42" s="10">
        <v>1.4306430701998001</v>
      </c>
      <c r="BA42" s="7">
        <v>62.748087657809201</v>
      </c>
      <c r="BB42" s="10">
        <v>1.7185293765543601</v>
      </c>
      <c r="BC42" s="7">
        <v>65.561264504451202</v>
      </c>
      <c r="BD42" s="10">
        <v>5.4383462448237099</v>
      </c>
      <c r="BE42" s="7">
        <v>2.8131768466420399</v>
      </c>
      <c r="BF42" s="10">
        <v>6.0103262651404998</v>
      </c>
      <c r="BG42" s="7">
        <v>75.537613455594396</v>
      </c>
      <c r="BH42" s="10">
        <v>1.0995780168937299</v>
      </c>
      <c r="BI42" s="7">
        <v>74.963203732448704</v>
      </c>
      <c r="BJ42" s="10">
        <v>1.2603389270643901</v>
      </c>
      <c r="BK42" s="7">
        <v>74.341396530418905</v>
      </c>
      <c r="BL42" s="10">
        <v>5.0279123059505704</v>
      </c>
      <c r="BM42" s="7">
        <v>-0.62180720202978501</v>
      </c>
      <c r="BN42" s="10">
        <v>5.1937055337190801</v>
      </c>
      <c r="BO42" s="7">
        <v>40.523629925429901</v>
      </c>
      <c r="BP42" s="10">
        <v>1.4085291383209599</v>
      </c>
      <c r="BQ42" s="7">
        <v>39.527427526725802</v>
      </c>
      <c r="BR42" s="10">
        <v>1.6054321876177</v>
      </c>
      <c r="BS42" s="7">
        <v>42.2207513523175</v>
      </c>
      <c r="BT42" s="10">
        <v>4.8682665186097802</v>
      </c>
      <c r="BU42" s="7">
        <v>2.6933238255916501</v>
      </c>
      <c r="BV42" s="123">
        <v>5.2441900507852104</v>
      </c>
    </row>
    <row r="43" spans="1:74" ht="13" customHeight="1" x14ac:dyDescent="0.2">
      <c r="A43" s="82" t="s">
        <v>43</v>
      </c>
      <c r="B43" s="110">
        <v>2</v>
      </c>
      <c r="C43" s="7">
        <v>73.309637086691097</v>
      </c>
      <c r="D43" s="10">
        <v>1.59488691001084</v>
      </c>
      <c r="E43" s="7">
        <v>72.660616938439205</v>
      </c>
      <c r="F43" s="10">
        <v>1.7460369037250401</v>
      </c>
      <c r="G43" s="7">
        <v>74.280814679834293</v>
      </c>
      <c r="H43" s="10">
        <v>7.3361722415659401</v>
      </c>
      <c r="I43" s="7">
        <v>1.6201977413950499</v>
      </c>
      <c r="J43" s="10">
        <v>7.8746472118726096</v>
      </c>
      <c r="K43" s="7">
        <v>42.905004947592502</v>
      </c>
      <c r="L43" s="10">
        <v>1.75206990038362</v>
      </c>
      <c r="M43" s="7">
        <v>42.7506259874554</v>
      </c>
      <c r="N43" s="10">
        <v>1.8710315011966601</v>
      </c>
      <c r="O43" s="7">
        <v>47.1648250644065</v>
      </c>
      <c r="P43" s="10">
        <v>8.6640414059927799</v>
      </c>
      <c r="Q43" s="7">
        <v>4.4141990769510402</v>
      </c>
      <c r="R43" s="10">
        <v>8.9454968775426806</v>
      </c>
      <c r="S43" s="7">
        <v>52.855316562088497</v>
      </c>
      <c r="T43" s="10">
        <v>1.8260245354386999</v>
      </c>
      <c r="U43" s="7">
        <v>53.354794772225802</v>
      </c>
      <c r="V43" s="10">
        <v>1.8922574292609899</v>
      </c>
      <c r="W43" s="7">
        <v>53.093801026449697</v>
      </c>
      <c r="X43" s="10">
        <v>10.9673064945842</v>
      </c>
      <c r="Y43" s="7">
        <v>-0.260993745776126</v>
      </c>
      <c r="Z43" s="10">
        <v>10.7649965808838</v>
      </c>
      <c r="AA43" s="7">
        <v>38.959664268449202</v>
      </c>
      <c r="AB43" s="10">
        <v>1.7189257011605901</v>
      </c>
      <c r="AC43" s="7">
        <v>38.526307727272297</v>
      </c>
      <c r="AD43" s="10">
        <v>1.7907024671024401</v>
      </c>
      <c r="AE43" s="7">
        <v>41.514062345874699</v>
      </c>
      <c r="AF43" s="10">
        <v>10.357504079621499</v>
      </c>
      <c r="AG43" s="7">
        <v>2.9877546186024402</v>
      </c>
      <c r="AH43" s="10">
        <v>10.6280967749267</v>
      </c>
      <c r="AI43" s="7">
        <v>71.279530693354303</v>
      </c>
      <c r="AJ43" s="10">
        <v>1.66475221740504</v>
      </c>
      <c r="AK43" s="7">
        <v>71.995810750653504</v>
      </c>
      <c r="AL43" s="10">
        <v>1.6777440164889501</v>
      </c>
      <c r="AM43" s="7">
        <v>69.099493537658503</v>
      </c>
      <c r="AN43" s="10">
        <v>8.3360141702603308</v>
      </c>
      <c r="AO43" s="7">
        <v>-2.8963172129949601</v>
      </c>
      <c r="AP43" s="10">
        <v>8.2979017414027094</v>
      </c>
      <c r="AQ43" s="7">
        <v>63.080480559010802</v>
      </c>
      <c r="AR43" s="10">
        <v>1.8664141559051399</v>
      </c>
      <c r="AS43" s="7">
        <v>62.815868881557698</v>
      </c>
      <c r="AT43" s="10">
        <v>1.9149535412060099</v>
      </c>
      <c r="AU43" s="7">
        <v>71.858279181692595</v>
      </c>
      <c r="AV43" s="10">
        <v>10.856890913936001</v>
      </c>
      <c r="AW43" s="7">
        <v>9.0424103001349003</v>
      </c>
      <c r="AX43" s="10">
        <v>10.838310642130599</v>
      </c>
      <c r="AY43" s="7">
        <v>72.0408177306021</v>
      </c>
      <c r="AZ43" s="10">
        <v>1.61768167781567</v>
      </c>
      <c r="BA43" s="7">
        <v>72.324494345824306</v>
      </c>
      <c r="BB43" s="10">
        <v>1.7110705200710099</v>
      </c>
      <c r="BC43" s="7">
        <v>80.552598015816599</v>
      </c>
      <c r="BD43" s="10">
        <v>7.8500517967642898</v>
      </c>
      <c r="BE43" s="7">
        <v>8.2281036699923202</v>
      </c>
      <c r="BF43" s="10">
        <v>7.8827580473549599</v>
      </c>
      <c r="BG43" s="7">
        <v>83.038445835897406</v>
      </c>
      <c r="BH43" s="10">
        <v>1.4019656114489201</v>
      </c>
      <c r="BI43" s="7">
        <v>83.139068775748697</v>
      </c>
      <c r="BJ43" s="10">
        <v>1.49513902202503</v>
      </c>
      <c r="BK43" s="7">
        <v>87.9315143620301</v>
      </c>
      <c r="BL43" s="10">
        <v>6.3842168737152099</v>
      </c>
      <c r="BM43" s="7">
        <v>4.7924455862814002</v>
      </c>
      <c r="BN43" s="10">
        <v>6.6508781925696097</v>
      </c>
      <c r="BO43" s="7">
        <v>66.066634171023793</v>
      </c>
      <c r="BP43" s="10">
        <v>1.7696230839149201</v>
      </c>
      <c r="BQ43" s="7">
        <v>64.929349590872704</v>
      </c>
      <c r="BR43" s="10">
        <v>1.89828229052151</v>
      </c>
      <c r="BS43" s="7">
        <v>77.004368808534196</v>
      </c>
      <c r="BT43" s="10">
        <v>8.5023658188604205</v>
      </c>
      <c r="BU43" s="7">
        <v>12.075019217661501</v>
      </c>
      <c r="BV43" s="123">
        <v>8.7619875660291502</v>
      </c>
    </row>
    <row r="44" spans="1:74" ht="13" customHeight="1" x14ac:dyDescent="0.2">
      <c r="A44" s="82" t="s">
        <v>44</v>
      </c>
      <c r="B44" s="110">
        <v>2</v>
      </c>
      <c r="C44" s="7">
        <v>74.4951926807272</v>
      </c>
      <c r="D44" s="10">
        <v>0.94379186486455402</v>
      </c>
      <c r="E44" s="7">
        <v>74.616654859283898</v>
      </c>
      <c r="F44" s="10">
        <v>0.99023468378843005</v>
      </c>
      <c r="G44" s="7" t="s">
        <v>706</v>
      </c>
      <c r="H44" s="10" t="s">
        <v>706</v>
      </c>
      <c r="I44" s="7" t="s">
        <v>706</v>
      </c>
      <c r="J44" s="10" t="s">
        <v>706</v>
      </c>
      <c r="K44" s="7">
        <v>50.361654759339501</v>
      </c>
      <c r="L44" s="10">
        <v>1.33427458322923</v>
      </c>
      <c r="M44" s="7">
        <v>50.580527945488697</v>
      </c>
      <c r="N44" s="10">
        <v>1.35840990642326</v>
      </c>
      <c r="O44" s="7" t="s">
        <v>706</v>
      </c>
      <c r="P44" s="10" t="s">
        <v>706</v>
      </c>
      <c r="Q44" s="7" t="s">
        <v>706</v>
      </c>
      <c r="R44" s="10" t="s">
        <v>706</v>
      </c>
      <c r="S44" s="7">
        <v>50.243291091863199</v>
      </c>
      <c r="T44" s="10">
        <v>1.41464717216497</v>
      </c>
      <c r="U44" s="7">
        <v>50.677959424156498</v>
      </c>
      <c r="V44" s="10">
        <v>1.4289917900157301</v>
      </c>
      <c r="W44" s="7" t="s">
        <v>706</v>
      </c>
      <c r="X44" s="10" t="s">
        <v>706</v>
      </c>
      <c r="Y44" s="7" t="s">
        <v>706</v>
      </c>
      <c r="Z44" s="10" t="s">
        <v>706</v>
      </c>
      <c r="AA44" s="7">
        <v>35.491853576456201</v>
      </c>
      <c r="AB44" s="10">
        <v>1.23236577942621</v>
      </c>
      <c r="AC44" s="7">
        <v>35.147949760275999</v>
      </c>
      <c r="AD44" s="10">
        <v>1.29321876214246</v>
      </c>
      <c r="AE44" s="7" t="s">
        <v>706</v>
      </c>
      <c r="AF44" s="10" t="s">
        <v>706</v>
      </c>
      <c r="AG44" s="7" t="s">
        <v>706</v>
      </c>
      <c r="AH44" s="10" t="s">
        <v>706</v>
      </c>
      <c r="AI44" s="7">
        <v>62.761259642660796</v>
      </c>
      <c r="AJ44" s="10">
        <v>1.40904517557917</v>
      </c>
      <c r="AK44" s="7">
        <v>62.839610048432</v>
      </c>
      <c r="AL44" s="10">
        <v>1.4636231842793399</v>
      </c>
      <c r="AM44" s="7" t="s">
        <v>706</v>
      </c>
      <c r="AN44" s="10" t="s">
        <v>706</v>
      </c>
      <c r="AO44" s="7" t="s">
        <v>706</v>
      </c>
      <c r="AP44" s="10" t="s">
        <v>706</v>
      </c>
      <c r="AQ44" s="7">
        <v>45.545307391275699</v>
      </c>
      <c r="AR44" s="10">
        <v>1.3948292124313</v>
      </c>
      <c r="AS44" s="7">
        <v>45.593863722815101</v>
      </c>
      <c r="AT44" s="10">
        <v>1.38586022001173</v>
      </c>
      <c r="AU44" s="7" t="s">
        <v>706</v>
      </c>
      <c r="AV44" s="10" t="s">
        <v>706</v>
      </c>
      <c r="AW44" s="7" t="s">
        <v>706</v>
      </c>
      <c r="AX44" s="10" t="s">
        <v>706</v>
      </c>
      <c r="AY44" s="7">
        <v>60.675654777242599</v>
      </c>
      <c r="AZ44" s="10">
        <v>1.1992164407961601</v>
      </c>
      <c r="BA44" s="7">
        <v>60.7261773862528</v>
      </c>
      <c r="BB44" s="10">
        <v>1.14570105941712</v>
      </c>
      <c r="BC44" s="7" t="s">
        <v>706</v>
      </c>
      <c r="BD44" s="10" t="s">
        <v>706</v>
      </c>
      <c r="BE44" s="7" t="s">
        <v>706</v>
      </c>
      <c r="BF44" s="10" t="s">
        <v>706</v>
      </c>
      <c r="BG44" s="7">
        <v>46.088472163783699</v>
      </c>
      <c r="BH44" s="10">
        <v>1.15193337102154</v>
      </c>
      <c r="BI44" s="7">
        <v>45.796714373417899</v>
      </c>
      <c r="BJ44" s="10">
        <v>1.20718730585002</v>
      </c>
      <c r="BK44" s="7" t="s">
        <v>706</v>
      </c>
      <c r="BL44" s="10" t="s">
        <v>706</v>
      </c>
      <c r="BM44" s="7" t="s">
        <v>706</v>
      </c>
      <c r="BN44" s="10" t="s">
        <v>706</v>
      </c>
      <c r="BO44" s="7">
        <v>43.389685319543197</v>
      </c>
      <c r="BP44" s="10">
        <v>1.4199397002970799</v>
      </c>
      <c r="BQ44" s="7">
        <v>43.343953525823302</v>
      </c>
      <c r="BR44" s="10">
        <v>1.39783190671536</v>
      </c>
      <c r="BS44" s="7" t="s">
        <v>706</v>
      </c>
      <c r="BT44" s="10" t="s">
        <v>706</v>
      </c>
      <c r="BU44" s="7" t="s">
        <v>706</v>
      </c>
      <c r="BV44" s="123" t="s">
        <v>706</v>
      </c>
    </row>
    <row r="45" spans="1:74" ht="13" customHeight="1" x14ac:dyDescent="0.2">
      <c r="A45" s="82" t="s">
        <v>80</v>
      </c>
      <c r="B45" s="110">
        <v>2</v>
      </c>
      <c r="C45" s="7">
        <v>77.216949863334605</v>
      </c>
      <c r="D45" s="10">
        <v>0.94743608335918394</v>
      </c>
      <c r="E45" s="7">
        <v>77.949817958794895</v>
      </c>
      <c r="F45" s="10">
        <v>0.96601901832989401</v>
      </c>
      <c r="G45" s="7">
        <v>69.688260348050306</v>
      </c>
      <c r="H45" s="10">
        <v>6.8009201181446697</v>
      </c>
      <c r="I45" s="7">
        <v>-8.2615576107446191</v>
      </c>
      <c r="J45" s="10">
        <v>6.7196398312335699</v>
      </c>
      <c r="K45" s="7">
        <v>44.188092774238697</v>
      </c>
      <c r="L45" s="10">
        <v>1.2166673136241899</v>
      </c>
      <c r="M45" s="7">
        <v>43.2683515237077</v>
      </c>
      <c r="N45" s="10">
        <v>1.37160724825826</v>
      </c>
      <c r="O45" s="7">
        <v>23.798110803809202</v>
      </c>
      <c r="P45" s="10">
        <v>5.0730697309644199</v>
      </c>
      <c r="Q45" s="7">
        <v>-19.470240719898602</v>
      </c>
      <c r="R45" s="10">
        <v>5.1063593641996698</v>
      </c>
      <c r="S45" s="7">
        <v>50.909596505496999</v>
      </c>
      <c r="T45" s="10">
        <v>1.18141483403346</v>
      </c>
      <c r="U45" s="7">
        <v>51.225516847469699</v>
      </c>
      <c r="V45" s="10">
        <v>1.2204094482105601</v>
      </c>
      <c r="W45" s="7">
        <v>39.4082222786855</v>
      </c>
      <c r="X45" s="10">
        <v>7.05367328379059</v>
      </c>
      <c r="Y45" s="7">
        <v>-11.817294568784201</v>
      </c>
      <c r="Z45" s="10">
        <v>6.8721434668896801</v>
      </c>
      <c r="AA45" s="7">
        <v>34.021551314236198</v>
      </c>
      <c r="AB45" s="10">
        <v>0.99915111847355198</v>
      </c>
      <c r="AC45" s="7">
        <v>34.0768072986248</v>
      </c>
      <c r="AD45" s="10">
        <v>1.14703512220962</v>
      </c>
      <c r="AE45" s="7">
        <v>24.910798149462</v>
      </c>
      <c r="AF45" s="10">
        <v>5.5621985293377403</v>
      </c>
      <c r="AG45" s="7">
        <v>-9.1660091491627504</v>
      </c>
      <c r="AH45" s="10">
        <v>5.7564372497243497</v>
      </c>
      <c r="AI45" s="7">
        <v>59.9005006457744</v>
      </c>
      <c r="AJ45" s="10">
        <v>1.28763335577993</v>
      </c>
      <c r="AK45" s="7">
        <v>59.928594761091901</v>
      </c>
      <c r="AL45" s="10">
        <v>1.2341917848261099</v>
      </c>
      <c r="AM45" s="7">
        <v>42.330874675265299</v>
      </c>
      <c r="AN45" s="10">
        <v>7.85642886809784</v>
      </c>
      <c r="AO45" s="7">
        <v>-17.597720085826602</v>
      </c>
      <c r="AP45" s="10">
        <v>7.7902012931870104</v>
      </c>
      <c r="AQ45" s="7">
        <v>36.133911352880602</v>
      </c>
      <c r="AR45" s="10">
        <v>1.1850751508478401</v>
      </c>
      <c r="AS45" s="7">
        <v>36.534702625921398</v>
      </c>
      <c r="AT45" s="10">
        <v>1.30352115821493</v>
      </c>
      <c r="AU45" s="7">
        <v>29.777962977325</v>
      </c>
      <c r="AV45" s="10">
        <v>6.8440373044135301</v>
      </c>
      <c r="AW45" s="7">
        <v>-6.7567396485963798</v>
      </c>
      <c r="AX45" s="10">
        <v>6.9549849655455196</v>
      </c>
      <c r="AY45" s="7">
        <v>62.5182806703408</v>
      </c>
      <c r="AZ45" s="10">
        <v>1.01912750652007</v>
      </c>
      <c r="BA45" s="7">
        <v>62.606161539111497</v>
      </c>
      <c r="BB45" s="10">
        <v>0.95375743567364502</v>
      </c>
      <c r="BC45" s="7">
        <v>54.558029153250601</v>
      </c>
      <c r="BD45" s="10">
        <v>6.4671401411012299</v>
      </c>
      <c r="BE45" s="7">
        <v>-8.0481323858608391</v>
      </c>
      <c r="BF45" s="10">
        <v>6.5536367744711903</v>
      </c>
      <c r="BG45" s="7">
        <v>70.334593197543597</v>
      </c>
      <c r="BH45" s="10">
        <v>1.11206691631871</v>
      </c>
      <c r="BI45" s="7">
        <v>71.146133084670794</v>
      </c>
      <c r="BJ45" s="10">
        <v>1.1333488616525</v>
      </c>
      <c r="BK45" s="7">
        <v>61.968125297374101</v>
      </c>
      <c r="BL45" s="10">
        <v>7.1013138680289503</v>
      </c>
      <c r="BM45" s="7">
        <v>-9.1780077872966803</v>
      </c>
      <c r="BN45" s="10">
        <v>7.2019673057355202</v>
      </c>
      <c r="BO45" s="7">
        <v>54.311325315605004</v>
      </c>
      <c r="BP45" s="10">
        <v>1.29476125286292</v>
      </c>
      <c r="BQ45" s="7">
        <v>53.361208060690402</v>
      </c>
      <c r="BR45" s="10">
        <v>1.4694428816468701</v>
      </c>
      <c r="BS45" s="7">
        <v>47.706004279580199</v>
      </c>
      <c r="BT45" s="10">
        <v>6.54867342572925</v>
      </c>
      <c r="BU45" s="7">
        <v>-5.6552037811102203</v>
      </c>
      <c r="BV45" s="123">
        <v>6.7282983013932798</v>
      </c>
    </row>
    <row r="46" spans="1:74" ht="13" customHeight="1" x14ac:dyDescent="0.2">
      <c r="A46" s="82" t="s">
        <v>45</v>
      </c>
      <c r="B46" s="110">
        <v>2</v>
      </c>
      <c r="C46" s="7">
        <v>83.500000672957597</v>
      </c>
      <c r="D46" s="10">
        <v>1.08008823592379</v>
      </c>
      <c r="E46" s="7">
        <v>83.567074614773901</v>
      </c>
      <c r="F46" s="10">
        <v>1.14709205697391</v>
      </c>
      <c r="G46" s="7">
        <v>83.620354880067495</v>
      </c>
      <c r="H46" s="10">
        <v>4.6239453918367799</v>
      </c>
      <c r="I46" s="7">
        <v>5.3280265293508898E-2</v>
      </c>
      <c r="J46" s="10">
        <v>4.8475573474738498</v>
      </c>
      <c r="K46" s="7">
        <v>48.406831438782298</v>
      </c>
      <c r="L46" s="10">
        <v>1.52721159137822</v>
      </c>
      <c r="M46" s="7">
        <v>48.0420445293515</v>
      </c>
      <c r="N46" s="10">
        <v>1.63401797270822</v>
      </c>
      <c r="O46" s="7">
        <v>50.994609189237103</v>
      </c>
      <c r="P46" s="10">
        <v>6.2312304124661004</v>
      </c>
      <c r="Q46" s="7">
        <v>2.9525646598856201</v>
      </c>
      <c r="R46" s="10">
        <v>6.4672671045444003</v>
      </c>
      <c r="S46" s="7">
        <v>56.623469306250598</v>
      </c>
      <c r="T46" s="10">
        <v>1.31321895967964</v>
      </c>
      <c r="U46" s="7">
        <v>56.381945156223303</v>
      </c>
      <c r="V46" s="10">
        <v>1.38326169876136</v>
      </c>
      <c r="W46" s="7">
        <v>74.056718550472098</v>
      </c>
      <c r="X46" s="10">
        <v>5.4048077695617298</v>
      </c>
      <c r="Y46" s="7">
        <v>17.674773394248799</v>
      </c>
      <c r="Z46" s="10">
        <v>5.3186604298926499</v>
      </c>
      <c r="AA46" s="7">
        <v>41.463819574001697</v>
      </c>
      <c r="AB46" s="10">
        <v>1.2485883510421301</v>
      </c>
      <c r="AC46" s="7">
        <v>40.839147415717498</v>
      </c>
      <c r="AD46" s="10">
        <v>1.3207002436856301</v>
      </c>
      <c r="AE46" s="7">
        <v>59.254885492099199</v>
      </c>
      <c r="AF46" s="10">
        <v>5.9466547783862902</v>
      </c>
      <c r="AG46" s="7">
        <v>18.4157380763817</v>
      </c>
      <c r="AH46" s="10">
        <v>6.1116784932427697</v>
      </c>
      <c r="AI46" s="7">
        <v>73.9579140027097</v>
      </c>
      <c r="AJ46" s="10">
        <v>1.24599078232668</v>
      </c>
      <c r="AK46" s="7">
        <v>73.175353145186307</v>
      </c>
      <c r="AL46" s="10">
        <v>1.2890209747464101</v>
      </c>
      <c r="AM46" s="7">
        <v>78.0100287882007</v>
      </c>
      <c r="AN46" s="10">
        <v>4.7649188854375799</v>
      </c>
      <c r="AO46" s="7">
        <v>4.8346756430144104</v>
      </c>
      <c r="AP46" s="10">
        <v>4.7670361953063596</v>
      </c>
      <c r="AQ46" s="7">
        <v>55.973554200905703</v>
      </c>
      <c r="AR46" s="10">
        <v>1.3949094378998299</v>
      </c>
      <c r="AS46" s="7">
        <v>55.453738978595702</v>
      </c>
      <c r="AT46" s="10">
        <v>1.41752380400551</v>
      </c>
      <c r="AU46" s="7">
        <v>61.961786168161801</v>
      </c>
      <c r="AV46" s="10">
        <v>6.2824188569198798</v>
      </c>
      <c r="AW46" s="7">
        <v>6.5080471895660601</v>
      </c>
      <c r="AX46" s="10">
        <v>6.1713844043565196</v>
      </c>
      <c r="AY46" s="7">
        <v>74.268038747561903</v>
      </c>
      <c r="AZ46" s="10">
        <v>1.3620348426679101</v>
      </c>
      <c r="BA46" s="7">
        <v>73.422697764663496</v>
      </c>
      <c r="BB46" s="10">
        <v>1.4789089493308001</v>
      </c>
      <c r="BC46" s="7">
        <v>73.940861736169396</v>
      </c>
      <c r="BD46" s="10">
        <v>5.41988397389553</v>
      </c>
      <c r="BE46" s="7">
        <v>0.51816397150589899</v>
      </c>
      <c r="BF46" s="10">
        <v>5.3994249016268299</v>
      </c>
      <c r="BG46" s="7">
        <v>87.645706475414698</v>
      </c>
      <c r="BH46" s="10">
        <v>0.96619042901005103</v>
      </c>
      <c r="BI46" s="7">
        <v>87.756887361002597</v>
      </c>
      <c r="BJ46" s="10">
        <v>1.00799206351688</v>
      </c>
      <c r="BK46" s="7">
        <v>84.155162807366807</v>
      </c>
      <c r="BL46" s="10">
        <v>4.15410298972128</v>
      </c>
      <c r="BM46" s="7">
        <v>-3.6017245536357798</v>
      </c>
      <c r="BN46" s="10">
        <v>4.3074419839884301</v>
      </c>
      <c r="BO46" s="7">
        <v>51.997967345972697</v>
      </c>
      <c r="BP46" s="10">
        <v>1.70429930531826</v>
      </c>
      <c r="BQ46" s="7">
        <v>52.076797574933202</v>
      </c>
      <c r="BR46" s="10">
        <v>1.6996209408232901</v>
      </c>
      <c r="BS46" s="7">
        <v>50.092160463310897</v>
      </c>
      <c r="BT46" s="10">
        <v>6.7489712672841096</v>
      </c>
      <c r="BU46" s="7">
        <v>-1.98463711162231</v>
      </c>
      <c r="BV46" s="123">
        <v>6.6503731553477703</v>
      </c>
    </row>
    <row r="47" spans="1:74" ht="13" customHeight="1" x14ac:dyDescent="0.2">
      <c r="A47" s="82" t="s">
        <v>46</v>
      </c>
      <c r="B47" s="110">
        <v>2</v>
      </c>
      <c r="C47" s="7">
        <v>83.361151556206295</v>
      </c>
      <c r="D47" s="10">
        <v>0.76659858356688804</v>
      </c>
      <c r="E47" s="7">
        <v>83.327891876883797</v>
      </c>
      <c r="F47" s="10">
        <v>0.82276582440165302</v>
      </c>
      <c r="G47" s="7">
        <v>79.020102147495706</v>
      </c>
      <c r="H47" s="10">
        <v>5.1989655656201901</v>
      </c>
      <c r="I47" s="7">
        <v>-4.3077897293881504</v>
      </c>
      <c r="J47" s="10">
        <v>5.4141027717806303</v>
      </c>
      <c r="K47" s="7">
        <v>38.7744161470753</v>
      </c>
      <c r="L47" s="10">
        <v>1.1821591840155099</v>
      </c>
      <c r="M47" s="7">
        <v>38.980622335172598</v>
      </c>
      <c r="N47" s="10">
        <v>1.21127021697344</v>
      </c>
      <c r="O47" s="7">
        <v>33.985112828312303</v>
      </c>
      <c r="P47" s="10">
        <v>6.0264276299525301</v>
      </c>
      <c r="Q47" s="7">
        <v>-4.9955095068603903</v>
      </c>
      <c r="R47" s="10">
        <v>6.07120691052081</v>
      </c>
      <c r="S47" s="7">
        <v>61.3697528081168</v>
      </c>
      <c r="T47" s="10">
        <v>1.09004064462992</v>
      </c>
      <c r="U47" s="7">
        <v>61.071106084671499</v>
      </c>
      <c r="V47" s="10">
        <v>1.12945992384925</v>
      </c>
      <c r="W47" s="7">
        <v>73.620244316578606</v>
      </c>
      <c r="X47" s="10">
        <v>5.2856928806539702</v>
      </c>
      <c r="Y47" s="7">
        <v>12.549138231907101</v>
      </c>
      <c r="Z47" s="10">
        <v>5.4199217005914102</v>
      </c>
      <c r="AA47" s="7">
        <v>32.1815808482568</v>
      </c>
      <c r="AB47" s="10">
        <v>1.03323460327026</v>
      </c>
      <c r="AC47" s="7">
        <v>31.691280958442899</v>
      </c>
      <c r="AD47" s="10">
        <v>1.06793980084503</v>
      </c>
      <c r="AE47" s="7">
        <v>43.970592146821502</v>
      </c>
      <c r="AF47" s="10">
        <v>6.4860258879983403</v>
      </c>
      <c r="AG47" s="7">
        <v>12.2793111883786</v>
      </c>
      <c r="AH47" s="10">
        <v>6.5691643531521997</v>
      </c>
      <c r="AI47" s="7">
        <v>70.081597977080094</v>
      </c>
      <c r="AJ47" s="10">
        <v>0.92860046554015696</v>
      </c>
      <c r="AK47" s="7">
        <v>69.9288372260621</v>
      </c>
      <c r="AL47" s="10">
        <v>0.95961436227701002</v>
      </c>
      <c r="AM47" s="7">
        <v>71.298262908412198</v>
      </c>
      <c r="AN47" s="10">
        <v>6.4402400315334196</v>
      </c>
      <c r="AO47" s="7">
        <v>1.3694256823500801</v>
      </c>
      <c r="AP47" s="10">
        <v>6.5576889433858696</v>
      </c>
      <c r="AQ47" s="7">
        <v>56.4004402468602</v>
      </c>
      <c r="AR47" s="10">
        <v>1.1212725373344601</v>
      </c>
      <c r="AS47" s="7">
        <v>56.474809656877099</v>
      </c>
      <c r="AT47" s="10">
        <v>1.12288222425476</v>
      </c>
      <c r="AU47" s="7">
        <v>60.688593943144603</v>
      </c>
      <c r="AV47" s="10">
        <v>7.1961062843803498</v>
      </c>
      <c r="AW47" s="7">
        <v>4.2137842862675496</v>
      </c>
      <c r="AX47" s="10">
        <v>7.1875197266811703</v>
      </c>
      <c r="AY47" s="7">
        <v>77.840426150442497</v>
      </c>
      <c r="AZ47" s="10">
        <v>0.97212772718081197</v>
      </c>
      <c r="BA47" s="7">
        <v>77.828478634810494</v>
      </c>
      <c r="BB47" s="10">
        <v>1.0384374393109399</v>
      </c>
      <c r="BC47" s="7">
        <v>79.859797504829601</v>
      </c>
      <c r="BD47" s="10">
        <v>4.73790632928677</v>
      </c>
      <c r="BE47" s="7">
        <v>2.0313188700191098</v>
      </c>
      <c r="BF47" s="10">
        <v>4.90874480388465</v>
      </c>
      <c r="BG47" s="7">
        <v>83.444598165949003</v>
      </c>
      <c r="BH47" s="10">
        <v>0.86313044042708198</v>
      </c>
      <c r="BI47" s="7">
        <v>83.432974202869701</v>
      </c>
      <c r="BJ47" s="10">
        <v>0.87896868906289705</v>
      </c>
      <c r="BK47" s="7">
        <v>86.526372345683399</v>
      </c>
      <c r="BL47" s="10">
        <v>4.7434353435938297</v>
      </c>
      <c r="BM47" s="7">
        <v>3.0933981428137298</v>
      </c>
      <c r="BN47" s="10">
        <v>4.6728254758045598</v>
      </c>
      <c r="BO47" s="7">
        <v>49.884601413963402</v>
      </c>
      <c r="BP47" s="10">
        <v>1.0025226186136</v>
      </c>
      <c r="BQ47" s="7">
        <v>49.897007226845098</v>
      </c>
      <c r="BR47" s="10">
        <v>1.06263044481352</v>
      </c>
      <c r="BS47" s="7">
        <v>56.877647297508098</v>
      </c>
      <c r="BT47" s="10">
        <v>6.6597057517089802</v>
      </c>
      <c r="BU47" s="7">
        <v>6.9806400706629699</v>
      </c>
      <c r="BV47" s="123">
        <v>6.7340921962162996</v>
      </c>
    </row>
    <row r="48" spans="1:74" ht="13" customHeight="1" x14ac:dyDescent="0.2">
      <c r="A48" s="82" t="s">
        <v>47</v>
      </c>
      <c r="B48" s="110">
        <v>2</v>
      </c>
      <c r="C48" s="7">
        <v>71.863451694417293</v>
      </c>
      <c r="D48" s="10">
        <v>1.3323054946876101</v>
      </c>
      <c r="E48" s="7">
        <v>72.522174580897996</v>
      </c>
      <c r="F48" s="10">
        <v>1.4596004035184</v>
      </c>
      <c r="G48" s="7">
        <v>68.429354699890396</v>
      </c>
      <c r="H48" s="10">
        <v>3.84361886934974</v>
      </c>
      <c r="I48" s="7">
        <v>-4.0928198810076104</v>
      </c>
      <c r="J48" s="10">
        <v>4.0832553026859504</v>
      </c>
      <c r="K48" s="7">
        <v>41.977171214868697</v>
      </c>
      <c r="L48" s="10">
        <v>1.1567888401667701</v>
      </c>
      <c r="M48" s="7">
        <v>41.948545222558799</v>
      </c>
      <c r="N48" s="10">
        <v>1.2591966826446199</v>
      </c>
      <c r="O48" s="7">
        <v>40.587875112025202</v>
      </c>
      <c r="P48" s="10">
        <v>4.6522961621465502</v>
      </c>
      <c r="Q48" s="7">
        <v>-1.3606701105335799</v>
      </c>
      <c r="R48" s="10">
        <v>4.9045737630756099</v>
      </c>
      <c r="S48" s="7">
        <v>42.503344589924602</v>
      </c>
      <c r="T48" s="10">
        <v>1.2577688868963901</v>
      </c>
      <c r="U48" s="7">
        <v>42.921917253952998</v>
      </c>
      <c r="V48" s="10">
        <v>1.3281972433348099</v>
      </c>
      <c r="W48" s="7">
        <v>40.130025657058503</v>
      </c>
      <c r="X48" s="10">
        <v>4.3648149624871202</v>
      </c>
      <c r="Y48" s="7">
        <v>-2.79189159689449</v>
      </c>
      <c r="Z48" s="10">
        <v>4.5189402547612403</v>
      </c>
      <c r="AA48" s="7">
        <v>28.081798000069899</v>
      </c>
      <c r="AB48" s="10">
        <v>1.3172216494298099</v>
      </c>
      <c r="AC48" s="7">
        <v>27.976732511316101</v>
      </c>
      <c r="AD48" s="10">
        <v>1.39548489903295</v>
      </c>
      <c r="AE48" s="7">
        <v>28.254745684246501</v>
      </c>
      <c r="AF48" s="10">
        <v>3.97938390851838</v>
      </c>
      <c r="AG48" s="7">
        <v>0.278013172930418</v>
      </c>
      <c r="AH48" s="10">
        <v>4.0078698492791096</v>
      </c>
      <c r="AI48" s="7">
        <v>58.447336525360797</v>
      </c>
      <c r="AJ48" s="10">
        <v>1.28469301515169</v>
      </c>
      <c r="AK48" s="7">
        <v>59.169497436190397</v>
      </c>
      <c r="AL48" s="10">
        <v>1.3167051293829199</v>
      </c>
      <c r="AM48" s="7">
        <v>57.425022755396</v>
      </c>
      <c r="AN48" s="10">
        <v>4.5919039533261499</v>
      </c>
      <c r="AO48" s="7">
        <v>-1.74447468079445</v>
      </c>
      <c r="AP48" s="10">
        <v>4.7538381792670199</v>
      </c>
      <c r="AQ48" s="7">
        <v>39.211723228914103</v>
      </c>
      <c r="AR48" s="10">
        <v>1.27004357517657</v>
      </c>
      <c r="AS48" s="7">
        <v>39.493746865857297</v>
      </c>
      <c r="AT48" s="10">
        <v>1.3898823083087499</v>
      </c>
      <c r="AU48" s="7">
        <v>33.644909524796603</v>
      </c>
      <c r="AV48" s="10">
        <v>4.0569998195914101</v>
      </c>
      <c r="AW48" s="7">
        <v>-5.8488373410607197</v>
      </c>
      <c r="AX48" s="10">
        <v>4.2995023451301302</v>
      </c>
      <c r="AY48" s="7">
        <v>44.083209765307402</v>
      </c>
      <c r="AZ48" s="10">
        <v>1.2174489394797099</v>
      </c>
      <c r="BA48" s="7">
        <v>44.832916566467198</v>
      </c>
      <c r="BB48" s="10">
        <v>1.3925838876000101</v>
      </c>
      <c r="BC48" s="7">
        <v>37.661351145117003</v>
      </c>
      <c r="BD48" s="10">
        <v>4.0756500197271297</v>
      </c>
      <c r="BE48" s="7">
        <v>-7.1715654213502402</v>
      </c>
      <c r="BF48" s="10">
        <v>4.3733145074058504</v>
      </c>
      <c r="BG48" s="7">
        <v>75.319385671107696</v>
      </c>
      <c r="BH48" s="10">
        <v>1.1077218327146401</v>
      </c>
      <c r="BI48" s="7">
        <v>75.809000557032505</v>
      </c>
      <c r="BJ48" s="10">
        <v>1.1813469672441701</v>
      </c>
      <c r="BK48" s="7">
        <v>69.356787780235706</v>
      </c>
      <c r="BL48" s="10">
        <v>4.7538729230419001</v>
      </c>
      <c r="BM48" s="7">
        <v>-6.4522127767967996</v>
      </c>
      <c r="BN48" s="10">
        <v>4.96179772702496</v>
      </c>
      <c r="BO48" s="7">
        <v>32.230974754117703</v>
      </c>
      <c r="BP48" s="10">
        <v>1.1258380445385201</v>
      </c>
      <c r="BQ48" s="7">
        <v>32.181099209571499</v>
      </c>
      <c r="BR48" s="10">
        <v>1.1720653554048399</v>
      </c>
      <c r="BS48" s="7">
        <v>28.628442660257299</v>
      </c>
      <c r="BT48" s="10">
        <v>3.6289084383229002</v>
      </c>
      <c r="BU48" s="7">
        <v>-3.5526565493142401</v>
      </c>
      <c r="BV48" s="123">
        <v>3.79708154106038</v>
      </c>
    </row>
    <row r="49" spans="1:74" ht="13" customHeight="1" x14ac:dyDescent="0.2">
      <c r="A49" s="82" t="s">
        <v>48</v>
      </c>
      <c r="B49" s="110">
        <v>2</v>
      </c>
      <c r="C49" s="7">
        <v>83.078120587290798</v>
      </c>
      <c r="D49" s="10">
        <v>0.912812269949968</v>
      </c>
      <c r="E49" s="7">
        <v>83.612425258218195</v>
      </c>
      <c r="F49" s="10">
        <v>0.94493293157116998</v>
      </c>
      <c r="G49" s="7" t="s">
        <v>706</v>
      </c>
      <c r="H49" s="10" t="s">
        <v>706</v>
      </c>
      <c r="I49" s="7" t="s">
        <v>706</v>
      </c>
      <c r="J49" s="10" t="s">
        <v>706</v>
      </c>
      <c r="K49" s="7">
        <v>76.383570865156102</v>
      </c>
      <c r="L49" s="10">
        <v>0.97382987887585004</v>
      </c>
      <c r="M49" s="7">
        <v>76.142978241936007</v>
      </c>
      <c r="N49" s="10">
        <v>1.0500237864777699</v>
      </c>
      <c r="O49" s="7" t="s">
        <v>706</v>
      </c>
      <c r="P49" s="10" t="s">
        <v>706</v>
      </c>
      <c r="Q49" s="7" t="s">
        <v>706</v>
      </c>
      <c r="R49" s="10" t="s">
        <v>706</v>
      </c>
      <c r="S49" s="7">
        <v>67.939368240935295</v>
      </c>
      <c r="T49" s="10">
        <v>1.08654680293288</v>
      </c>
      <c r="U49" s="7">
        <v>68.314566752288002</v>
      </c>
      <c r="V49" s="10">
        <v>1.08695984293472</v>
      </c>
      <c r="W49" s="7" t="s">
        <v>706</v>
      </c>
      <c r="X49" s="10" t="s">
        <v>706</v>
      </c>
      <c r="Y49" s="7" t="s">
        <v>706</v>
      </c>
      <c r="Z49" s="10" t="s">
        <v>706</v>
      </c>
      <c r="AA49" s="7">
        <v>58.1673051719809</v>
      </c>
      <c r="AB49" s="10">
        <v>1.13343580707317</v>
      </c>
      <c r="AC49" s="7">
        <v>58.475949580151301</v>
      </c>
      <c r="AD49" s="10">
        <v>1.1486922392786001</v>
      </c>
      <c r="AE49" s="7" t="s">
        <v>706</v>
      </c>
      <c r="AF49" s="10" t="s">
        <v>706</v>
      </c>
      <c r="AG49" s="7" t="s">
        <v>706</v>
      </c>
      <c r="AH49" s="10" t="s">
        <v>706</v>
      </c>
      <c r="AI49" s="7">
        <v>79.316893414152105</v>
      </c>
      <c r="AJ49" s="10">
        <v>0.907137289342274</v>
      </c>
      <c r="AK49" s="7">
        <v>79.666074863815496</v>
      </c>
      <c r="AL49" s="10">
        <v>0.93497323138830501</v>
      </c>
      <c r="AM49" s="7" t="s">
        <v>706</v>
      </c>
      <c r="AN49" s="10" t="s">
        <v>706</v>
      </c>
      <c r="AO49" s="7" t="s">
        <v>706</v>
      </c>
      <c r="AP49" s="10" t="s">
        <v>706</v>
      </c>
      <c r="AQ49" s="7">
        <v>59.340019436747397</v>
      </c>
      <c r="AR49" s="10">
        <v>1.24174701138557</v>
      </c>
      <c r="AS49" s="7">
        <v>58.625306674872498</v>
      </c>
      <c r="AT49" s="10">
        <v>1.3089271155820501</v>
      </c>
      <c r="AU49" s="7" t="s">
        <v>706</v>
      </c>
      <c r="AV49" s="10" t="s">
        <v>706</v>
      </c>
      <c r="AW49" s="7" t="s">
        <v>706</v>
      </c>
      <c r="AX49" s="10" t="s">
        <v>706</v>
      </c>
      <c r="AY49" s="7">
        <v>76.029643015155699</v>
      </c>
      <c r="AZ49" s="10">
        <v>1.0159434755960499</v>
      </c>
      <c r="BA49" s="7">
        <v>75.942908275460198</v>
      </c>
      <c r="BB49" s="10">
        <v>1.11122808210803</v>
      </c>
      <c r="BC49" s="7" t="s">
        <v>706</v>
      </c>
      <c r="BD49" s="10" t="s">
        <v>706</v>
      </c>
      <c r="BE49" s="7" t="s">
        <v>706</v>
      </c>
      <c r="BF49" s="10" t="s">
        <v>706</v>
      </c>
      <c r="BG49" s="7">
        <v>49.232902682704001</v>
      </c>
      <c r="BH49" s="10">
        <v>1.3339480381651401</v>
      </c>
      <c r="BI49" s="7">
        <v>49.483395741167797</v>
      </c>
      <c r="BJ49" s="10">
        <v>1.4388856018312399</v>
      </c>
      <c r="BK49" s="7" t="s">
        <v>706</v>
      </c>
      <c r="BL49" s="10" t="s">
        <v>706</v>
      </c>
      <c r="BM49" s="7" t="s">
        <v>706</v>
      </c>
      <c r="BN49" s="10" t="s">
        <v>706</v>
      </c>
      <c r="BO49" s="7">
        <v>53.9136898559941</v>
      </c>
      <c r="BP49" s="10">
        <v>1.32209990228434</v>
      </c>
      <c r="BQ49" s="7">
        <v>53.6605974296195</v>
      </c>
      <c r="BR49" s="10">
        <v>1.3909965181919299</v>
      </c>
      <c r="BS49" s="7" t="s">
        <v>706</v>
      </c>
      <c r="BT49" s="10" t="s">
        <v>706</v>
      </c>
      <c r="BU49" s="7" t="s">
        <v>706</v>
      </c>
      <c r="BV49" s="123" t="s">
        <v>706</v>
      </c>
    </row>
    <row r="50" spans="1:74" ht="13" customHeight="1" x14ac:dyDescent="0.2">
      <c r="A50" s="82" t="s">
        <v>49</v>
      </c>
      <c r="B50" s="110">
        <v>2</v>
      </c>
      <c r="C50" s="7">
        <v>83.472719308426505</v>
      </c>
      <c r="D50" s="10">
        <v>0.76228684702215599</v>
      </c>
      <c r="E50" s="7">
        <v>83.548804041058204</v>
      </c>
      <c r="F50" s="10">
        <v>0.86090536131982498</v>
      </c>
      <c r="G50" s="7">
        <v>83.177429663064402</v>
      </c>
      <c r="H50" s="10">
        <v>3.85608512968974</v>
      </c>
      <c r="I50" s="7">
        <v>-0.37137437799377399</v>
      </c>
      <c r="J50" s="10">
        <v>3.94960606166635</v>
      </c>
      <c r="K50" s="7">
        <v>41.051383135978</v>
      </c>
      <c r="L50" s="10">
        <v>1.11320454027821</v>
      </c>
      <c r="M50" s="7">
        <v>40.941685355044598</v>
      </c>
      <c r="N50" s="10">
        <v>1.2190080782953301</v>
      </c>
      <c r="O50" s="7">
        <v>35.290178996598897</v>
      </c>
      <c r="P50" s="10">
        <v>5.0627522452556502</v>
      </c>
      <c r="Q50" s="7">
        <v>-5.6515063584457197</v>
      </c>
      <c r="R50" s="10">
        <v>5.2996900880163702</v>
      </c>
      <c r="S50" s="7">
        <v>55.459795694180698</v>
      </c>
      <c r="T50" s="10">
        <v>1.19759434958035</v>
      </c>
      <c r="U50" s="7">
        <v>55.624989538236697</v>
      </c>
      <c r="V50" s="10">
        <v>1.1853125017477899</v>
      </c>
      <c r="W50" s="7">
        <v>48.2361896406439</v>
      </c>
      <c r="X50" s="10">
        <v>5.5056379915558402</v>
      </c>
      <c r="Y50" s="7">
        <v>-7.3887998975928202</v>
      </c>
      <c r="Z50" s="10">
        <v>5.3863044336419597</v>
      </c>
      <c r="AA50" s="7">
        <v>37.682046343313601</v>
      </c>
      <c r="AB50" s="10">
        <v>1.18823649196214</v>
      </c>
      <c r="AC50" s="7">
        <v>37.859441927169797</v>
      </c>
      <c r="AD50" s="10">
        <v>1.22227629390501</v>
      </c>
      <c r="AE50" s="7">
        <v>30.167608120271499</v>
      </c>
      <c r="AF50" s="10">
        <v>4.9286865340450596</v>
      </c>
      <c r="AG50" s="7">
        <v>-7.6918338068983001</v>
      </c>
      <c r="AH50" s="10">
        <v>4.9892039771342196</v>
      </c>
      <c r="AI50" s="7">
        <v>72.7217358250481</v>
      </c>
      <c r="AJ50" s="10">
        <v>1.14698107932548</v>
      </c>
      <c r="AK50" s="7">
        <v>73.176958810929406</v>
      </c>
      <c r="AL50" s="10">
        <v>1.17219468111882</v>
      </c>
      <c r="AM50" s="7">
        <v>70.115012676307501</v>
      </c>
      <c r="AN50" s="10">
        <v>4.9686894381639801</v>
      </c>
      <c r="AO50" s="7">
        <v>-3.0619461346219201</v>
      </c>
      <c r="AP50" s="10">
        <v>5.0194178018742104</v>
      </c>
      <c r="AQ50" s="7">
        <v>50.714184986661898</v>
      </c>
      <c r="AR50" s="10">
        <v>1.19651351007602</v>
      </c>
      <c r="AS50" s="7">
        <v>50.664950993318897</v>
      </c>
      <c r="AT50" s="10">
        <v>1.2564875817307599</v>
      </c>
      <c r="AU50" s="7">
        <v>44.110350912249899</v>
      </c>
      <c r="AV50" s="10">
        <v>5.1262039434637297</v>
      </c>
      <c r="AW50" s="7">
        <v>-6.5546000810690597</v>
      </c>
      <c r="AX50" s="10">
        <v>5.2334232292721499</v>
      </c>
      <c r="AY50" s="7">
        <v>75.153136278811999</v>
      </c>
      <c r="AZ50" s="10">
        <v>1.0226764326214399</v>
      </c>
      <c r="BA50" s="7">
        <v>75.470376362729894</v>
      </c>
      <c r="BB50" s="10">
        <v>1.07474296452945</v>
      </c>
      <c r="BC50" s="7">
        <v>65.330618605337705</v>
      </c>
      <c r="BD50" s="10">
        <v>5.0460043864042001</v>
      </c>
      <c r="BE50" s="7">
        <v>-10.1397577573922</v>
      </c>
      <c r="BF50" s="10">
        <v>5.2604664941539898</v>
      </c>
      <c r="BG50" s="7">
        <v>79.982698348789995</v>
      </c>
      <c r="BH50" s="10">
        <v>0.96050391573817295</v>
      </c>
      <c r="BI50" s="7">
        <v>79.897415867658694</v>
      </c>
      <c r="BJ50" s="10">
        <v>1.0515879572659801</v>
      </c>
      <c r="BK50" s="7">
        <v>82.247644094617399</v>
      </c>
      <c r="BL50" s="10">
        <v>4.4686350644693702</v>
      </c>
      <c r="BM50" s="7">
        <v>2.35022822695873</v>
      </c>
      <c r="BN50" s="10">
        <v>4.7655761731556598</v>
      </c>
      <c r="BO50" s="7">
        <v>47.859246454518598</v>
      </c>
      <c r="BP50" s="10">
        <v>1.1448719636042799</v>
      </c>
      <c r="BQ50" s="7">
        <v>47.328260473583903</v>
      </c>
      <c r="BR50" s="10">
        <v>1.1874569400255801</v>
      </c>
      <c r="BS50" s="7">
        <v>50.159441999338597</v>
      </c>
      <c r="BT50" s="10">
        <v>5.4154840175164498</v>
      </c>
      <c r="BU50" s="7">
        <v>2.8311815257547002</v>
      </c>
      <c r="BV50" s="123">
        <v>5.4992487014511902</v>
      </c>
    </row>
    <row r="51" spans="1:74" ht="13" customHeight="1" x14ac:dyDescent="0.2">
      <c r="A51" s="82" t="s">
        <v>50</v>
      </c>
      <c r="B51" s="110">
        <v>2</v>
      </c>
      <c r="C51" s="7">
        <v>77.461815820148601</v>
      </c>
      <c r="D51" s="10">
        <v>0.89206385309727898</v>
      </c>
      <c r="E51" s="7">
        <v>77.540411413033098</v>
      </c>
      <c r="F51" s="10">
        <v>0.87982965516174305</v>
      </c>
      <c r="G51" s="7" t="s">
        <v>706</v>
      </c>
      <c r="H51" s="10" t="s">
        <v>706</v>
      </c>
      <c r="I51" s="7" t="s">
        <v>706</v>
      </c>
      <c r="J51" s="10" t="s">
        <v>706</v>
      </c>
      <c r="K51" s="7">
        <v>70.972358976442905</v>
      </c>
      <c r="L51" s="10">
        <v>0.87011580775598096</v>
      </c>
      <c r="M51" s="7">
        <v>70.993144857825996</v>
      </c>
      <c r="N51" s="10">
        <v>0.87594548603758804</v>
      </c>
      <c r="O51" s="7" t="s">
        <v>706</v>
      </c>
      <c r="P51" s="10" t="s">
        <v>706</v>
      </c>
      <c r="Q51" s="7" t="s">
        <v>706</v>
      </c>
      <c r="R51" s="10" t="s">
        <v>706</v>
      </c>
      <c r="S51" s="7">
        <v>61.217429139433797</v>
      </c>
      <c r="T51" s="10">
        <v>0.97672872852494497</v>
      </c>
      <c r="U51" s="7">
        <v>61.3285425140933</v>
      </c>
      <c r="V51" s="10">
        <v>0.99801385770722495</v>
      </c>
      <c r="W51" s="7" t="s">
        <v>706</v>
      </c>
      <c r="X51" s="10" t="s">
        <v>706</v>
      </c>
      <c r="Y51" s="7" t="s">
        <v>706</v>
      </c>
      <c r="Z51" s="10" t="s">
        <v>706</v>
      </c>
      <c r="AA51" s="7">
        <v>55.533519925557798</v>
      </c>
      <c r="AB51" s="10">
        <v>1.1602412225413099</v>
      </c>
      <c r="AC51" s="7">
        <v>55.595908612000699</v>
      </c>
      <c r="AD51" s="10">
        <v>1.17031924174853</v>
      </c>
      <c r="AE51" s="7" t="s">
        <v>706</v>
      </c>
      <c r="AF51" s="10" t="s">
        <v>706</v>
      </c>
      <c r="AG51" s="7" t="s">
        <v>706</v>
      </c>
      <c r="AH51" s="10" t="s">
        <v>706</v>
      </c>
      <c r="AI51" s="7">
        <v>57.3518298694854</v>
      </c>
      <c r="AJ51" s="10">
        <v>1.0295973819792399</v>
      </c>
      <c r="AK51" s="7">
        <v>57.3822806644895</v>
      </c>
      <c r="AL51" s="10">
        <v>1.03453027081573</v>
      </c>
      <c r="AM51" s="7" t="s">
        <v>706</v>
      </c>
      <c r="AN51" s="10" t="s">
        <v>706</v>
      </c>
      <c r="AO51" s="7" t="s">
        <v>706</v>
      </c>
      <c r="AP51" s="10" t="s">
        <v>706</v>
      </c>
      <c r="AQ51" s="7">
        <v>31.591734540768599</v>
      </c>
      <c r="AR51" s="10">
        <v>0.94463437383031701</v>
      </c>
      <c r="AS51" s="7">
        <v>31.6101335504639</v>
      </c>
      <c r="AT51" s="10">
        <v>0.96405899600195299</v>
      </c>
      <c r="AU51" s="7" t="s">
        <v>706</v>
      </c>
      <c r="AV51" s="10" t="s">
        <v>706</v>
      </c>
      <c r="AW51" s="7" t="s">
        <v>706</v>
      </c>
      <c r="AX51" s="10" t="s">
        <v>706</v>
      </c>
      <c r="AY51" s="7">
        <v>65.961064669571101</v>
      </c>
      <c r="AZ51" s="10">
        <v>1.01792501100941</v>
      </c>
      <c r="BA51" s="7">
        <v>65.980950717839406</v>
      </c>
      <c r="BB51" s="10">
        <v>1.0267534300197401</v>
      </c>
      <c r="BC51" s="7" t="s">
        <v>706</v>
      </c>
      <c r="BD51" s="10" t="s">
        <v>706</v>
      </c>
      <c r="BE51" s="7" t="s">
        <v>706</v>
      </c>
      <c r="BF51" s="10" t="s">
        <v>706</v>
      </c>
      <c r="BG51" s="7">
        <v>65.654474401673795</v>
      </c>
      <c r="BH51" s="10">
        <v>0.99292770799297703</v>
      </c>
      <c r="BI51" s="7">
        <v>65.628999777614496</v>
      </c>
      <c r="BJ51" s="10">
        <v>0.99494039936594103</v>
      </c>
      <c r="BK51" s="7" t="s">
        <v>706</v>
      </c>
      <c r="BL51" s="10" t="s">
        <v>706</v>
      </c>
      <c r="BM51" s="7" t="s">
        <v>706</v>
      </c>
      <c r="BN51" s="10" t="s">
        <v>706</v>
      </c>
      <c r="BO51" s="7">
        <v>57.4356377367112</v>
      </c>
      <c r="BP51" s="10">
        <v>1.1010327858855</v>
      </c>
      <c r="BQ51" s="7">
        <v>57.502163225056997</v>
      </c>
      <c r="BR51" s="10">
        <v>1.0970816379299599</v>
      </c>
      <c r="BS51" s="7" t="s">
        <v>706</v>
      </c>
      <c r="BT51" s="10" t="s">
        <v>706</v>
      </c>
      <c r="BU51" s="7" t="s">
        <v>706</v>
      </c>
      <c r="BV51" s="123" t="s">
        <v>706</v>
      </c>
    </row>
    <row r="52" spans="1:74" ht="13" customHeight="1" x14ac:dyDescent="0.2">
      <c r="A52" s="82" t="s">
        <v>51</v>
      </c>
      <c r="B52" s="110">
        <v>2</v>
      </c>
      <c r="C52" s="7">
        <v>64.576609062568195</v>
      </c>
      <c r="D52" s="10">
        <v>1.10851867550759</v>
      </c>
      <c r="E52" s="7">
        <v>65.418509221252194</v>
      </c>
      <c r="F52" s="10">
        <v>1.19104536159819</v>
      </c>
      <c r="G52" s="7">
        <v>54.896629780819403</v>
      </c>
      <c r="H52" s="10">
        <v>7.8616314727509398</v>
      </c>
      <c r="I52" s="7">
        <v>-10.5218794404328</v>
      </c>
      <c r="J52" s="10">
        <v>7.6409541234115803</v>
      </c>
      <c r="K52" s="7">
        <v>49.6338795365116</v>
      </c>
      <c r="L52" s="10">
        <v>1.2620956571524899</v>
      </c>
      <c r="M52" s="7">
        <v>50.663378884085802</v>
      </c>
      <c r="N52" s="10">
        <v>1.44569048600326</v>
      </c>
      <c r="O52" s="7">
        <v>36.5181964188641</v>
      </c>
      <c r="P52" s="10">
        <v>7.4094497316019403</v>
      </c>
      <c r="Q52" s="7">
        <v>-14.1451824652217</v>
      </c>
      <c r="R52" s="10">
        <v>7.4639930379075103</v>
      </c>
      <c r="S52" s="7">
        <v>54.015149960833703</v>
      </c>
      <c r="T52" s="10">
        <v>1.2384719289950701</v>
      </c>
      <c r="U52" s="7">
        <v>53.796930863113701</v>
      </c>
      <c r="V52" s="10">
        <v>1.3764055479422099</v>
      </c>
      <c r="W52" s="7">
        <v>65.521240419249906</v>
      </c>
      <c r="X52" s="10">
        <v>7.1373362504957996</v>
      </c>
      <c r="Y52" s="7">
        <v>11.7243095561362</v>
      </c>
      <c r="Z52" s="10">
        <v>7.1882733726397401</v>
      </c>
      <c r="AA52" s="7">
        <v>44.402075340444803</v>
      </c>
      <c r="AB52" s="10">
        <v>1.1833097518820801</v>
      </c>
      <c r="AC52" s="7">
        <v>44.373078667262902</v>
      </c>
      <c r="AD52" s="10">
        <v>1.39683806296353</v>
      </c>
      <c r="AE52" s="7">
        <v>36.852502786891002</v>
      </c>
      <c r="AF52" s="10">
        <v>7.4556115513528498</v>
      </c>
      <c r="AG52" s="7">
        <v>-7.5205758803718803</v>
      </c>
      <c r="AH52" s="10">
        <v>7.1019798209924003</v>
      </c>
      <c r="AI52" s="7">
        <v>55.2338451505858</v>
      </c>
      <c r="AJ52" s="10">
        <v>0.94553656083565296</v>
      </c>
      <c r="AK52" s="7">
        <v>55.669791714720702</v>
      </c>
      <c r="AL52" s="10">
        <v>0.94180105460307895</v>
      </c>
      <c r="AM52" s="7">
        <v>55.169709195351103</v>
      </c>
      <c r="AN52" s="10">
        <v>8.3324350540452894</v>
      </c>
      <c r="AO52" s="7">
        <v>-0.50008251936960602</v>
      </c>
      <c r="AP52" s="10">
        <v>8.3903875137322803</v>
      </c>
      <c r="AQ52" s="7">
        <v>37.515387605454499</v>
      </c>
      <c r="AR52" s="10">
        <v>1.59566255868521</v>
      </c>
      <c r="AS52" s="7">
        <v>37.107252122013001</v>
      </c>
      <c r="AT52" s="10">
        <v>1.61367533779411</v>
      </c>
      <c r="AU52" s="7">
        <v>39.522373712832703</v>
      </c>
      <c r="AV52" s="10">
        <v>8.8881936184510302</v>
      </c>
      <c r="AW52" s="7">
        <v>2.4151215908196901</v>
      </c>
      <c r="AX52" s="10">
        <v>8.0808176563468503</v>
      </c>
      <c r="AY52" s="7">
        <v>54.371528788945497</v>
      </c>
      <c r="AZ52" s="10">
        <v>1.3515145872546499</v>
      </c>
      <c r="BA52" s="7">
        <v>54.682867368797197</v>
      </c>
      <c r="BB52" s="10">
        <v>1.3404308647432699</v>
      </c>
      <c r="BC52" s="7">
        <v>52.119316824100103</v>
      </c>
      <c r="BD52" s="10">
        <v>7.31743631171432</v>
      </c>
      <c r="BE52" s="7">
        <v>-2.5635505446971001</v>
      </c>
      <c r="BF52" s="10">
        <v>7.1337055649554104</v>
      </c>
      <c r="BG52" s="7">
        <v>51.012608165988702</v>
      </c>
      <c r="BH52" s="10">
        <v>1.1298869315834601</v>
      </c>
      <c r="BI52" s="7">
        <v>51.5826296517671</v>
      </c>
      <c r="BJ52" s="10">
        <v>1.2350617116706</v>
      </c>
      <c r="BK52" s="7">
        <v>35.641401081447903</v>
      </c>
      <c r="BL52" s="10">
        <v>6.9365870596061603</v>
      </c>
      <c r="BM52" s="7">
        <v>-15.941228570319099</v>
      </c>
      <c r="BN52" s="10">
        <v>7.2186884219951404</v>
      </c>
      <c r="BO52" s="7">
        <v>33.919357056919701</v>
      </c>
      <c r="BP52" s="10">
        <v>1.41038467805967</v>
      </c>
      <c r="BQ52" s="7">
        <v>33.654889482839899</v>
      </c>
      <c r="BR52" s="10">
        <v>1.3361931056452601</v>
      </c>
      <c r="BS52" s="7">
        <v>30.580816979651601</v>
      </c>
      <c r="BT52" s="10">
        <v>8.6377155392829597</v>
      </c>
      <c r="BU52" s="7">
        <v>-3.0740725031882898</v>
      </c>
      <c r="BV52" s="123">
        <v>8.5027727894418792</v>
      </c>
    </row>
    <row r="53" spans="1:74" ht="13" customHeight="1" x14ac:dyDescent="0.2">
      <c r="A53" s="82" t="s">
        <v>52</v>
      </c>
      <c r="B53" s="110">
        <v>2</v>
      </c>
      <c r="C53" s="7">
        <v>83.617540949093595</v>
      </c>
      <c r="D53" s="10">
        <v>0.87544904661622602</v>
      </c>
      <c r="E53" s="7">
        <v>84.017484138855494</v>
      </c>
      <c r="F53" s="10">
        <v>0.89555462778835504</v>
      </c>
      <c r="G53" s="7">
        <v>78.437651200183097</v>
      </c>
      <c r="H53" s="10">
        <v>3.143984816283</v>
      </c>
      <c r="I53" s="7">
        <v>-5.5798329386723999</v>
      </c>
      <c r="J53" s="10">
        <v>3.1960377045448198</v>
      </c>
      <c r="K53" s="7">
        <v>52.838208581041101</v>
      </c>
      <c r="L53" s="10">
        <v>1.0185967355908201</v>
      </c>
      <c r="M53" s="7">
        <v>53.467741866712501</v>
      </c>
      <c r="N53" s="10">
        <v>1.1260273860827701</v>
      </c>
      <c r="O53" s="7">
        <v>44.470626067811303</v>
      </c>
      <c r="P53" s="10">
        <v>3.4697947633872901</v>
      </c>
      <c r="Q53" s="7">
        <v>-8.9971157989011594</v>
      </c>
      <c r="R53" s="10">
        <v>3.7431230722403201</v>
      </c>
      <c r="S53" s="7">
        <v>63.052984667965198</v>
      </c>
      <c r="T53" s="10">
        <v>0.97551196082529801</v>
      </c>
      <c r="U53" s="7">
        <v>63.1368193605039</v>
      </c>
      <c r="V53" s="10">
        <v>1.02156570946215</v>
      </c>
      <c r="W53" s="7">
        <v>62.135892434459798</v>
      </c>
      <c r="X53" s="10">
        <v>3.6729668221529801</v>
      </c>
      <c r="Y53" s="7">
        <v>-1.0009269260440301</v>
      </c>
      <c r="Z53" s="10">
        <v>3.8216346208993501</v>
      </c>
      <c r="AA53" s="7">
        <v>40.1155483513365</v>
      </c>
      <c r="AB53" s="10">
        <v>1.11002676749278</v>
      </c>
      <c r="AC53" s="7">
        <v>40.421325880962101</v>
      </c>
      <c r="AD53" s="10">
        <v>1.1572130965195999</v>
      </c>
      <c r="AE53" s="7">
        <v>35.303243072803603</v>
      </c>
      <c r="AF53" s="10">
        <v>4.1631952142719602</v>
      </c>
      <c r="AG53" s="7">
        <v>-5.1180828081584604</v>
      </c>
      <c r="AH53" s="10">
        <v>4.2598058675861301</v>
      </c>
      <c r="AI53" s="7">
        <v>73.103480134501794</v>
      </c>
      <c r="AJ53" s="10">
        <v>0.91660581860197898</v>
      </c>
      <c r="AK53" s="7">
        <v>73.387921383545105</v>
      </c>
      <c r="AL53" s="10">
        <v>0.92456102014156705</v>
      </c>
      <c r="AM53" s="7">
        <v>71.028760759443301</v>
      </c>
      <c r="AN53" s="10">
        <v>4.0871678239677198</v>
      </c>
      <c r="AO53" s="7">
        <v>-2.3591606241017602</v>
      </c>
      <c r="AP53" s="10">
        <v>4.0961174287887001</v>
      </c>
      <c r="AQ53" s="7">
        <v>45.6785824326724</v>
      </c>
      <c r="AR53" s="10">
        <v>0.99685907179625499</v>
      </c>
      <c r="AS53" s="7">
        <v>45.522324279520497</v>
      </c>
      <c r="AT53" s="10">
        <v>1.1587139515518099</v>
      </c>
      <c r="AU53" s="7">
        <v>46.395783404311302</v>
      </c>
      <c r="AV53" s="10">
        <v>3.4870578057210002</v>
      </c>
      <c r="AW53" s="7">
        <v>0.87345912479082699</v>
      </c>
      <c r="AX53" s="10">
        <v>3.9867662700426001</v>
      </c>
      <c r="AY53" s="7">
        <v>76.188349316480497</v>
      </c>
      <c r="AZ53" s="10">
        <v>0.90882931356674002</v>
      </c>
      <c r="BA53" s="7">
        <v>76.174177794283906</v>
      </c>
      <c r="BB53" s="10">
        <v>0.98302936613081704</v>
      </c>
      <c r="BC53" s="7">
        <v>76.7975477914339</v>
      </c>
      <c r="BD53" s="10">
        <v>3.35413959944648</v>
      </c>
      <c r="BE53" s="7">
        <v>0.62336999715006403</v>
      </c>
      <c r="BF53" s="10">
        <v>3.55409558531895</v>
      </c>
      <c r="BG53" s="7">
        <v>77.783061605621697</v>
      </c>
      <c r="BH53" s="10">
        <v>0.86462458686344501</v>
      </c>
      <c r="BI53" s="7">
        <v>78.464771122605597</v>
      </c>
      <c r="BJ53" s="10">
        <v>0.92571118247878803</v>
      </c>
      <c r="BK53" s="7">
        <v>70.442001431616603</v>
      </c>
      <c r="BL53" s="10">
        <v>3.6378528631477298</v>
      </c>
      <c r="BM53" s="7">
        <v>-8.0227696909889694</v>
      </c>
      <c r="BN53" s="10">
        <v>3.8417578976912101</v>
      </c>
      <c r="BO53" s="7">
        <v>61.134028645485699</v>
      </c>
      <c r="BP53" s="10">
        <v>1.0661551193509999</v>
      </c>
      <c r="BQ53" s="7">
        <v>61.2627139277146</v>
      </c>
      <c r="BR53" s="10">
        <v>1.2282966618926601</v>
      </c>
      <c r="BS53" s="7">
        <v>58.3210010571146</v>
      </c>
      <c r="BT53" s="10">
        <v>3.7718890488688599</v>
      </c>
      <c r="BU53" s="7">
        <v>-2.94171287060002</v>
      </c>
      <c r="BV53" s="123">
        <v>4.2123308708083904</v>
      </c>
    </row>
    <row r="54" spans="1:74" ht="13" customHeight="1" x14ac:dyDescent="0.2">
      <c r="A54" s="82" t="s">
        <v>53</v>
      </c>
      <c r="B54" s="110">
        <v>2</v>
      </c>
      <c r="C54" s="7">
        <v>82.116147006031198</v>
      </c>
      <c r="D54" s="10">
        <v>1.02246387469901</v>
      </c>
      <c r="E54" s="7">
        <v>82.139816469595303</v>
      </c>
      <c r="F54" s="10">
        <v>1.1128723679313299</v>
      </c>
      <c r="G54" s="7">
        <v>77.115657409954096</v>
      </c>
      <c r="H54" s="10">
        <v>6.0675256007941298</v>
      </c>
      <c r="I54" s="7">
        <v>-5.0241590596412404</v>
      </c>
      <c r="J54" s="10">
        <v>6.1887021086383802</v>
      </c>
      <c r="K54" s="7">
        <v>45.570652554434901</v>
      </c>
      <c r="L54" s="10">
        <v>1.34024133631565</v>
      </c>
      <c r="M54" s="7">
        <v>45.556095756123902</v>
      </c>
      <c r="N54" s="10">
        <v>1.4347627380207799</v>
      </c>
      <c r="O54" s="7">
        <v>36.457421376655297</v>
      </c>
      <c r="P54" s="10">
        <v>7.8353927159496903</v>
      </c>
      <c r="Q54" s="7">
        <v>-9.0986743794686298</v>
      </c>
      <c r="R54" s="10">
        <v>8.0185738493555405</v>
      </c>
      <c r="S54" s="7">
        <v>58.127443370622103</v>
      </c>
      <c r="T54" s="10">
        <v>1.3109951793255801</v>
      </c>
      <c r="U54" s="7">
        <v>59.151307140880697</v>
      </c>
      <c r="V54" s="10">
        <v>1.3641524069403601</v>
      </c>
      <c r="W54" s="7">
        <v>46.056609422422298</v>
      </c>
      <c r="X54" s="10">
        <v>7.0846229610662901</v>
      </c>
      <c r="Y54" s="7">
        <v>-13.0946977184584</v>
      </c>
      <c r="Z54" s="10">
        <v>7.1615753948523198</v>
      </c>
      <c r="AA54" s="7">
        <v>35.2278072950593</v>
      </c>
      <c r="AB54" s="10">
        <v>1.1890032846443701</v>
      </c>
      <c r="AC54" s="7">
        <v>35.185665126516398</v>
      </c>
      <c r="AD54" s="10">
        <v>1.2937602903580501</v>
      </c>
      <c r="AE54" s="7">
        <v>25.0881375730306</v>
      </c>
      <c r="AF54" s="10">
        <v>4.9847831077076803</v>
      </c>
      <c r="AG54" s="7">
        <v>-10.097527553485801</v>
      </c>
      <c r="AH54" s="10">
        <v>5.2578217210757696</v>
      </c>
      <c r="AI54" s="7">
        <v>63.697882048603397</v>
      </c>
      <c r="AJ54" s="10">
        <v>1.3676373018022601</v>
      </c>
      <c r="AK54" s="7">
        <v>63.830141932674998</v>
      </c>
      <c r="AL54" s="10">
        <v>1.4485349422132301</v>
      </c>
      <c r="AM54" s="7">
        <v>50.765979815253203</v>
      </c>
      <c r="AN54" s="10">
        <v>7.8781874104875396</v>
      </c>
      <c r="AO54" s="7">
        <v>-13.0641621174218</v>
      </c>
      <c r="AP54" s="10">
        <v>8.1296113276528494</v>
      </c>
      <c r="AQ54" s="7">
        <v>47.315055207844097</v>
      </c>
      <c r="AR54" s="10">
        <v>1.3473480892779099</v>
      </c>
      <c r="AS54" s="7">
        <v>47.439316529475903</v>
      </c>
      <c r="AT54" s="10">
        <v>1.4595906948953801</v>
      </c>
      <c r="AU54" s="7">
        <v>44.242710849913898</v>
      </c>
      <c r="AV54" s="10">
        <v>8.0017086175567496</v>
      </c>
      <c r="AW54" s="7">
        <v>-3.1966056795620199</v>
      </c>
      <c r="AX54" s="10">
        <v>8.0437649650072505</v>
      </c>
      <c r="AY54" s="7">
        <v>77.012688724218805</v>
      </c>
      <c r="AZ54" s="10">
        <v>1.0342488419138101</v>
      </c>
      <c r="BA54" s="7">
        <v>77.292668110511002</v>
      </c>
      <c r="BB54" s="10">
        <v>1.1033050315364701</v>
      </c>
      <c r="BC54" s="7">
        <v>77.578942251208304</v>
      </c>
      <c r="BD54" s="10">
        <v>6.7754270570610302</v>
      </c>
      <c r="BE54" s="7">
        <v>0.286274140697302</v>
      </c>
      <c r="BF54" s="10">
        <v>6.8534882205118901</v>
      </c>
      <c r="BG54" s="7">
        <v>85.699894165216094</v>
      </c>
      <c r="BH54" s="10">
        <v>0.84877969301910605</v>
      </c>
      <c r="BI54" s="7">
        <v>85.991339907786099</v>
      </c>
      <c r="BJ54" s="10">
        <v>0.88483135829614901</v>
      </c>
      <c r="BK54" s="7">
        <v>80.343765315296295</v>
      </c>
      <c r="BL54" s="10">
        <v>5.5856106133677601</v>
      </c>
      <c r="BM54" s="7">
        <v>-5.6475745924898302</v>
      </c>
      <c r="BN54" s="10">
        <v>5.7190531944696401</v>
      </c>
      <c r="BO54" s="7">
        <v>67.168884459264305</v>
      </c>
      <c r="BP54" s="10">
        <v>1.36740586476113</v>
      </c>
      <c r="BQ54" s="7">
        <v>66.940620317582699</v>
      </c>
      <c r="BR54" s="10">
        <v>1.4614389072711</v>
      </c>
      <c r="BS54" s="7">
        <v>54.382873168947299</v>
      </c>
      <c r="BT54" s="10">
        <v>7.7851178023475596</v>
      </c>
      <c r="BU54" s="7">
        <v>-12.5577471486354</v>
      </c>
      <c r="BV54" s="123">
        <v>7.8341696236598599</v>
      </c>
    </row>
    <row r="55" spans="1:74" ht="13" customHeight="1" x14ac:dyDescent="0.2">
      <c r="A55" s="82" t="s">
        <v>54</v>
      </c>
      <c r="B55" s="110">
        <v>2</v>
      </c>
      <c r="C55" s="7">
        <v>73.864277431742394</v>
      </c>
      <c r="D55" s="10">
        <v>1.31226154211204</v>
      </c>
      <c r="E55" s="7">
        <v>74.252137987891302</v>
      </c>
      <c r="F55" s="10">
        <v>1.3023764581869499</v>
      </c>
      <c r="G55" s="7">
        <v>63.423088258998497</v>
      </c>
      <c r="H55" s="10">
        <v>7.6526783080526197</v>
      </c>
      <c r="I55" s="7">
        <v>-10.8290497288928</v>
      </c>
      <c r="J55" s="10">
        <v>7.5932443384856398</v>
      </c>
      <c r="K55" s="7">
        <v>61.476210651108602</v>
      </c>
      <c r="L55" s="10">
        <v>1.2537531725984501</v>
      </c>
      <c r="M55" s="7">
        <v>61.410512270580298</v>
      </c>
      <c r="N55" s="10">
        <v>1.3671430524247401</v>
      </c>
      <c r="O55" s="7">
        <v>48.916915539387702</v>
      </c>
      <c r="P55" s="10">
        <v>7.21719985426079</v>
      </c>
      <c r="Q55" s="7">
        <v>-12.4935967311926</v>
      </c>
      <c r="R55" s="10">
        <v>7.50070719821968</v>
      </c>
      <c r="S55" s="7">
        <v>51.642824784510999</v>
      </c>
      <c r="T55" s="10">
        <v>1.3130653528484799</v>
      </c>
      <c r="U55" s="7">
        <v>51.019443447456602</v>
      </c>
      <c r="V55" s="10">
        <v>1.3832639417213299</v>
      </c>
      <c r="W55" s="7">
        <v>46.869346878751401</v>
      </c>
      <c r="X55" s="10">
        <v>6.7279155436957998</v>
      </c>
      <c r="Y55" s="7">
        <v>-4.1500965687051998</v>
      </c>
      <c r="Z55" s="10">
        <v>6.8230058808987897</v>
      </c>
      <c r="AA55" s="7">
        <v>43.269916382147301</v>
      </c>
      <c r="AB55" s="10">
        <v>1.3238175025896599</v>
      </c>
      <c r="AC55" s="7">
        <v>42.981042369662802</v>
      </c>
      <c r="AD55" s="10">
        <v>1.4308913651658799</v>
      </c>
      <c r="AE55" s="7">
        <v>35.320162368614902</v>
      </c>
      <c r="AF55" s="10">
        <v>6.7081132689005596</v>
      </c>
      <c r="AG55" s="7">
        <v>-7.6608800010479001</v>
      </c>
      <c r="AH55" s="10">
        <v>6.9583305675696998</v>
      </c>
      <c r="AI55" s="7">
        <v>73.630136055161799</v>
      </c>
      <c r="AJ55" s="10">
        <v>1.3053679922789001</v>
      </c>
      <c r="AK55" s="7">
        <v>72.969187201421505</v>
      </c>
      <c r="AL55" s="10">
        <v>1.3983844775498899</v>
      </c>
      <c r="AM55" s="7">
        <v>79.592858958484101</v>
      </c>
      <c r="AN55" s="10">
        <v>5.9356824832576098</v>
      </c>
      <c r="AO55" s="7">
        <v>6.6236717570625796</v>
      </c>
      <c r="AP55" s="10">
        <v>6.2408427754129203</v>
      </c>
      <c r="AQ55" s="7">
        <v>56.0311986385937</v>
      </c>
      <c r="AR55" s="10">
        <v>1.54289214696622</v>
      </c>
      <c r="AS55" s="7">
        <v>55.17660930353</v>
      </c>
      <c r="AT55" s="10">
        <v>1.6603096075144299</v>
      </c>
      <c r="AU55" s="7">
        <v>67.529397317443099</v>
      </c>
      <c r="AV55" s="10">
        <v>6.3618135045233704</v>
      </c>
      <c r="AW55" s="7">
        <v>12.352788013913001</v>
      </c>
      <c r="AX55" s="10">
        <v>6.75678290803015</v>
      </c>
      <c r="AY55" s="7">
        <v>63.646950462518298</v>
      </c>
      <c r="AZ55" s="10">
        <v>1.4174545959610201</v>
      </c>
      <c r="BA55" s="7">
        <v>62.655724442525802</v>
      </c>
      <c r="BB55" s="10">
        <v>1.51904814693093</v>
      </c>
      <c r="BC55" s="7">
        <v>78.742806512435905</v>
      </c>
      <c r="BD55" s="10">
        <v>5.6513747704608699</v>
      </c>
      <c r="BE55" s="7">
        <v>16.08708206991</v>
      </c>
      <c r="BF55" s="10">
        <v>6.0768357136918301</v>
      </c>
      <c r="BG55" s="7">
        <v>69.905081359156796</v>
      </c>
      <c r="BH55" s="10">
        <v>1.3412365459692299</v>
      </c>
      <c r="BI55" s="7">
        <v>69.187428515183697</v>
      </c>
      <c r="BJ55" s="10">
        <v>1.4964276967933601</v>
      </c>
      <c r="BK55" s="7">
        <v>75.036720305198799</v>
      </c>
      <c r="BL55" s="10">
        <v>6.4588416620619702</v>
      </c>
      <c r="BM55" s="7">
        <v>5.8492917900151902</v>
      </c>
      <c r="BN55" s="10">
        <v>6.6820260127357196</v>
      </c>
      <c r="BO55" s="7">
        <v>49.385291875843102</v>
      </c>
      <c r="BP55" s="10">
        <v>1.4619711908302799</v>
      </c>
      <c r="BQ55" s="7">
        <v>48.667548560960697</v>
      </c>
      <c r="BR55" s="10">
        <v>1.6010199008091801</v>
      </c>
      <c r="BS55" s="7">
        <v>40.975597535871998</v>
      </c>
      <c r="BT55" s="10">
        <v>6.8810954690975503</v>
      </c>
      <c r="BU55" s="7">
        <v>-7.69195102508868</v>
      </c>
      <c r="BV55" s="123">
        <v>7.0457723675874204</v>
      </c>
    </row>
    <row r="56" spans="1:74" ht="13" customHeight="1" x14ac:dyDescent="0.2">
      <c r="A56" s="82" t="s">
        <v>55</v>
      </c>
      <c r="B56" s="110">
        <v>2</v>
      </c>
      <c r="C56" s="7">
        <v>63.669852466850998</v>
      </c>
      <c r="D56" s="10">
        <v>0.83483814000060597</v>
      </c>
      <c r="E56" s="7">
        <v>64.116266690938801</v>
      </c>
      <c r="F56" s="10">
        <v>0.94235902147453299</v>
      </c>
      <c r="G56" s="7">
        <v>60.070331886375101</v>
      </c>
      <c r="H56" s="10">
        <v>2.49690678211737</v>
      </c>
      <c r="I56" s="7">
        <v>-4.0459348045637498</v>
      </c>
      <c r="J56" s="10">
        <v>2.70717982205454</v>
      </c>
      <c r="K56" s="7">
        <v>42.337348567944197</v>
      </c>
      <c r="L56" s="10">
        <v>0.849437524543186</v>
      </c>
      <c r="M56" s="7">
        <v>42.8575999957649</v>
      </c>
      <c r="N56" s="10">
        <v>0.92238293343463196</v>
      </c>
      <c r="O56" s="7">
        <v>39.746847316969998</v>
      </c>
      <c r="P56" s="10">
        <v>2.3820152589869901</v>
      </c>
      <c r="Q56" s="7">
        <v>-3.1107526787949</v>
      </c>
      <c r="R56" s="10">
        <v>2.6001909052966998</v>
      </c>
      <c r="S56" s="7">
        <v>55.293705663482697</v>
      </c>
      <c r="T56" s="10">
        <v>0.92012016443035305</v>
      </c>
      <c r="U56" s="7">
        <v>55.5223014869336</v>
      </c>
      <c r="V56" s="10">
        <v>1.03968657598</v>
      </c>
      <c r="W56" s="7">
        <v>55.686579981271301</v>
      </c>
      <c r="X56" s="10">
        <v>2.7764328009766301</v>
      </c>
      <c r="Y56" s="7">
        <v>0.164278494337744</v>
      </c>
      <c r="Z56" s="10">
        <v>2.99732158256215</v>
      </c>
      <c r="AA56" s="7">
        <v>37.8255788549017</v>
      </c>
      <c r="AB56" s="10">
        <v>0.82153230363791097</v>
      </c>
      <c r="AC56" s="7">
        <v>38.079111562053598</v>
      </c>
      <c r="AD56" s="10">
        <v>0.98002607737242198</v>
      </c>
      <c r="AE56" s="7">
        <v>36.9739932620042</v>
      </c>
      <c r="AF56" s="10">
        <v>2.1707912134354101</v>
      </c>
      <c r="AG56" s="7">
        <v>-1.1051183000493701</v>
      </c>
      <c r="AH56" s="10">
        <v>2.53480333222207</v>
      </c>
      <c r="AI56" s="7">
        <v>58.949577736199899</v>
      </c>
      <c r="AJ56" s="10">
        <v>0.89466259540187798</v>
      </c>
      <c r="AK56" s="7">
        <v>59.513898403694398</v>
      </c>
      <c r="AL56" s="10">
        <v>0.96321324389337004</v>
      </c>
      <c r="AM56" s="7">
        <v>56.535019384499897</v>
      </c>
      <c r="AN56" s="10">
        <v>2.9410343997398298</v>
      </c>
      <c r="AO56" s="7">
        <v>-2.9788790191944701</v>
      </c>
      <c r="AP56" s="10">
        <v>3.01275837582648</v>
      </c>
      <c r="AQ56" s="7">
        <v>56.137515467067097</v>
      </c>
      <c r="AR56" s="10">
        <v>0.90416426907742098</v>
      </c>
      <c r="AS56" s="7">
        <v>57.041533040155997</v>
      </c>
      <c r="AT56" s="10">
        <v>0.99623378237575</v>
      </c>
      <c r="AU56" s="7">
        <v>50.430464666703202</v>
      </c>
      <c r="AV56" s="10">
        <v>2.9041649876081799</v>
      </c>
      <c r="AW56" s="7">
        <v>-6.61106837345275</v>
      </c>
      <c r="AX56" s="10">
        <v>2.9721362781291099</v>
      </c>
      <c r="AY56" s="7">
        <v>75.4523779248549</v>
      </c>
      <c r="AZ56" s="10">
        <v>0.73756231785516502</v>
      </c>
      <c r="BA56" s="7">
        <v>76.161060950106503</v>
      </c>
      <c r="BB56" s="10">
        <v>0.79545849592213802</v>
      </c>
      <c r="BC56" s="7">
        <v>73.202923942375804</v>
      </c>
      <c r="BD56" s="10">
        <v>2.8483203709821798</v>
      </c>
      <c r="BE56" s="7">
        <v>-2.9581370077307398</v>
      </c>
      <c r="BF56" s="10">
        <v>3.01751384409358</v>
      </c>
      <c r="BG56" s="7">
        <v>72.528716211937706</v>
      </c>
      <c r="BH56" s="10">
        <v>0.81450160129150995</v>
      </c>
      <c r="BI56" s="7">
        <v>73.437028764035901</v>
      </c>
      <c r="BJ56" s="10">
        <v>0.89732761390195404</v>
      </c>
      <c r="BK56" s="7">
        <v>63.666205332971401</v>
      </c>
      <c r="BL56" s="10">
        <v>2.82982822271167</v>
      </c>
      <c r="BM56" s="7">
        <v>-9.7708234310645192</v>
      </c>
      <c r="BN56" s="10">
        <v>2.9834008248952002</v>
      </c>
      <c r="BO56" s="7">
        <v>49.101270847469998</v>
      </c>
      <c r="BP56" s="10">
        <v>0.84991206803572705</v>
      </c>
      <c r="BQ56" s="7">
        <v>49.7792502706222</v>
      </c>
      <c r="BR56" s="10">
        <v>0.94942006585819905</v>
      </c>
      <c r="BS56" s="7">
        <v>42.897237315027397</v>
      </c>
      <c r="BT56" s="10">
        <v>2.8817275908674</v>
      </c>
      <c r="BU56" s="7">
        <v>-6.8820129555948304</v>
      </c>
      <c r="BV56" s="123">
        <v>3.0404207113753099</v>
      </c>
    </row>
    <row r="57" spans="1:74" ht="13" customHeight="1" x14ac:dyDescent="0.2">
      <c r="A57" s="82" t="s">
        <v>56</v>
      </c>
      <c r="B57" s="110">
        <v>2</v>
      </c>
      <c r="C57" s="7">
        <v>62.8970762844883</v>
      </c>
      <c r="D57" s="10">
        <v>1.6907304168491599</v>
      </c>
      <c r="E57" s="7">
        <v>63.636704104516802</v>
      </c>
      <c r="F57" s="10">
        <v>1.9129538988069299</v>
      </c>
      <c r="G57" s="7">
        <v>59.8873189544585</v>
      </c>
      <c r="H57" s="10">
        <v>4.6897974571649499</v>
      </c>
      <c r="I57" s="7">
        <v>-3.7493851500583202</v>
      </c>
      <c r="J57" s="10">
        <v>5.0405298827114402</v>
      </c>
      <c r="K57" s="7">
        <v>46.887058380745103</v>
      </c>
      <c r="L57" s="10">
        <v>1.7117944516802901</v>
      </c>
      <c r="M57" s="7">
        <v>47.965853881957798</v>
      </c>
      <c r="N57" s="10">
        <v>2.1092910178223701</v>
      </c>
      <c r="O57" s="7">
        <v>41.913773803426402</v>
      </c>
      <c r="P57" s="10">
        <v>3.89234479398054</v>
      </c>
      <c r="Q57" s="7">
        <v>-6.0520800785313797</v>
      </c>
      <c r="R57" s="10">
        <v>4.3388902477618396</v>
      </c>
      <c r="S57" s="7">
        <v>51.058193961986603</v>
      </c>
      <c r="T57" s="10">
        <v>1.5117704951375099</v>
      </c>
      <c r="U57" s="7">
        <v>51.455973333399903</v>
      </c>
      <c r="V57" s="10">
        <v>1.81000665479778</v>
      </c>
      <c r="W57" s="7">
        <v>51.695217059807703</v>
      </c>
      <c r="X57" s="10">
        <v>3.7541487701722902</v>
      </c>
      <c r="Y57" s="7">
        <v>0.239243726407743</v>
      </c>
      <c r="Z57" s="10">
        <v>4.2162157017268598</v>
      </c>
      <c r="AA57" s="7">
        <v>33.799202745803903</v>
      </c>
      <c r="AB57" s="10">
        <v>1.22502802113363</v>
      </c>
      <c r="AC57" s="7">
        <v>34.130260883084098</v>
      </c>
      <c r="AD57" s="10">
        <v>1.39288363700266</v>
      </c>
      <c r="AE57" s="7">
        <v>33.071340426126802</v>
      </c>
      <c r="AF57" s="10">
        <v>3.5728171339702599</v>
      </c>
      <c r="AG57" s="7">
        <v>-1.0589204569572499</v>
      </c>
      <c r="AH57" s="10">
        <v>3.9418635583820301</v>
      </c>
      <c r="AI57" s="7">
        <v>59.069872425387302</v>
      </c>
      <c r="AJ57" s="10">
        <v>1.52580271232938</v>
      </c>
      <c r="AK57" s="7">
        <v>59.786526834465803</v>
      </c>
      <c r="AL57" s="10">
        <v>1.8315628409423901</v>
      </c>
      <c r="AM57" s="7">
        <v>58.7655002499707</v>
      </c>
      <c r="AN57" s="10">
        <v>4.3856471114819797</v>
      </c>
      <c r="AO57" s="7">
        <v>-1.0210265844950901</v>
      </c>
      <c r="AP57" s="10">
        <v>4.9415888697025299</v>
      </c>
      <c r="AQ57" s="7">
        <v>49.960879787534701</v>
      </c>
      <c r="AR57" s="10">
        <v>1.5739849747742301</v>
      </c>
      <c r="AS57" s="7">
        <v>49.264217597208898</v>
      </c>
      <c r="AT57" s="10">
        <v>1.73290553697437</v>
      </c>
      <c r="AU57" s="7">
        <v>57.221287349969003</v>
      </c>
      <c r="AV57" s="10">
        <v>4.0632930336071302</v>
      </c>
      <c r="AW57" s="7">
        <v>7.9570697527600798</v>
      </c>
      <c r="AX57" s="10">
        <v>4.4536057551269801</v>
      </c>
      <c r="AY57" s="7">
        <v>61.068707086230802</v>
      </c>
      <c r="AZ57" s="10">
        <v>1.66370211835943</v>
      </c>
      <c r="BA57" s="7">
        <v>62.1482721066549</v>
      </c>
      <c r="BB57" s="10">
        <v>1.7801973490531899</v>
      </c>
      <c r="BC57" s="7">
        <v>58.271932377764799</v>
      </c>
      <c r="BD57" s="10">
        <v>4.5399895763163496</v>
      </c>
      <c r="BE57" s="7">
        <v>-3.8763397288900898</v>
      </c>
      <c r="BF57" s="10">
        <v>4.8994898461432701</v>
      </c>
      <c r="BG57" s="7">
        <v>69.805524763102895</v>
      </c>
      <c r="BH57" s="10">
        <v>1.2301189493935301</v>
      </c>
      <c r="BI57" s="7">
        <v>70.5057899324392</v>
      </c>
      <c r="BJ57" s="10">
        <v>1.3650916921468701</v>
      </c>
      <c r="BK57" s="7">
        <v>65.740658689883105</v>
      </c>
      <c r="BL57" s="10">
        <v>4.1004442020439402</v>
      </c>
      <c r="BM57" s="7">
        <v>-4.7651312425560199</v>
      </c>
      <c r="BN57" s="10">
        <v>4.3995213120525998</v>
      </c>
      <c r="BO57" s="7">
        <v>49.794863294342001</v>
      </c>
      <c r="BP57" s="10">
        <v>1.6471808107567101</v>
      </c>
      <c r="BQ57" s="7">
        <v>49.231343632209601</v>
      </c>
      <c r="BR57" s="10">
        <v>1.8262081484844299</v>
      </c>
      <c r="BS57" s="7">
        <v>52.725224633149203</v>
      </c>
      <c r="BT57" s="10">
        <v>4.3327461489447101</v>
      </c>
      <c r="BU57" s="7">
        <v>3.4938810009396701</v>
      </c>
      <c r="BV57" s="123">
        <v>4.47834319944561</v>
      </c>
    </row>
    <row r="58" spans="1:74" ht="13" customHeight="1" x14ac:dyDescent="0.2">
      <c r="A58" s="82" t="s">
        <v>57</v>
      </c>
      <c r="B58" s="110">
        <v>2</v>
      </c>
      <c r="C58" s="7">
        <v>81.182386199113395</v>
      </c>
      <c r="D58" s="10">
        <v>0.8299347950514</v>
      </c>
      <c r="E58" s="7">
        <v>81.163677035437502</v>
      </c>
      <c r="F58" s="10">
        <v>0.865113054307315</v>
      </c>
      <c r="G58" s="7" t="s">
        <v>706</v>
      </c>
      <c r="H58" s="10" t="s">
        <v>706</v>
      </c>
      <c r="I58" s="7" t="s">
        <v>706</v>
      </c>
      <c r="J58" s="10" t="s">
        <v>706</v>
      </c>
      <c r="K58" s="7">
        <v>54.394199293423597</v>
      </c>
      <c r="L58" s="10">
        <v>1.2253053842099999</v>
      </c>
      <c r="M58" s="7">
        <v>54.660682438271401</v>
      </c>
      <c r="N58" s="10">
        <v>1.3159023483760699</v>
      </c>
      <c r="O58" s="7" t="s">
        <v>706</v>
      </c>
      <c r="P58" s="10" t="s">
        <v>706</v>
      </c>
      <c r="Q58" s="7" t="s">
        <v>706</v>
      </c>
      <c r="R58" s="10" t="s">
        <v>706</v>
      </c>
      <c r="S58" s="7">
        <v>65.563079284566598</v>
      </c>
      <c r="T58" s="10">
        <v>1.3194605516075799</v>
      </c>
      <c r="U58" s="7">
        <v>65.503827456799499</v>
      </c>
      <c r="V58" s="10">
        <v>1.35789030437876</v>
      </c>
      <c r="W58" s="7" t="s">
        <v>706</v>
      </c>
      <c r="X58" s="10" t="s">
        <v>706</v>
      </c>
      <c r="Y58" s="7" t="s">
        <v>706</v>
      </c>
      <c r="Z58" s="10" t="s">
        <v>706</v>
      </c>
      <c r="AA58" s="7">
        <v>51.405600537734401</v>
      </c>
      <c r="AB58" s="10">
        <v>1.02311691176869</v>
      </c>
      <c r="AC58" s="7">
        <v>51.6244975839817</v>
      </c>
      <c r="AD58" s="10">
        <v>1.1292406037692599</v>
      </c>
      <c r="AE58" s="7" t="s">
        <v>706</v>
      </c>
      <c r="AF58" s="10" t="s">
        <v>706</v>
      </c>
      <c r="AG58" s="7" t="s">
        <v>706</v>
      </c>
      <c r="AH58" s="10" t="s">
        <v>706</v>
      </c>
      <c r="AI58" s="7">
        <v>78.609946066116805</v>
      </c>
      <c r="AJ58" s="10">
        <v>0.95234793584524002</v>
      </c>
      <c r="AK58" s="7">
        <v>78.698332339899906</v>
      </c>
      <c r="AL58" s="10">
        <v>0.99586468757690305</v>
      </c>
      <c r="AM58" s="7" t="s">
        <v>706</v>
      </c>
      <c r="AN58" s="10" t="s">
        <v>706</v>
      </c>
      <c r="AO58" s="7" t="s">
        <v>706</v>
      </c>
      <c r="AP58" s="10" t="s">
        <v>706</v>
      </c>
      <c r="AQ58" s="7">
        <v>64.373304304780206</v>
      </c>
      <c r="AR58" s="10">
        <v>1.09813434760007</v>
      </c>
      <c r="AS58" s="7">
        <v>64.350796952887706</v>
      </c>
      <c r="AT58" s="10">
        <v>1.1492587501937299</v>
      </c>
      <c r="AU58" s="7" t="s">
        <v>706</v>
      </c>
      <c r="AV58" s="10" t="s">
        <v>706</v>
      </c>
      <c r="AW58" s="7" t="s">
        <v>706</v>
      </c>
      <c r="AX58" s="10" t="s">
        <v>706</v>
      </c>
      <c r="AY58" s="7">
        <v>78.744120497287398</v>
      </c>
      <c r="AZ58" s="10">
        <v>0.97620292077173998</v>
      </c>
      <c r="BA58" s="7">
        <v>78.891219502222597</v>
      </c>
      <c r="BB58" s="10">
        <v>0.99215050044890196</v>
      </c>
      <c r="BC58" s="7" t="s">
        <v>706</v>
      </c>
      <c r="BD58" s="10" t="s">
        <v>706</v>
      </c>
      <c r="BE58" s="7" t="s">
        <v>706</v>
      </c>
      <c r="BF58" s="10" t="s">
        <v>706</v>
      </c>
      <c r="BG58" s="7">
        <v>78.487293551565003</v>
      </c>
      <c r="BH58" s="10">
        <v>0.91247983938341304</v>
      </c>
      <c r="BI58" s="7">
        <v>78.5807804863651</v>
      </c>
      <c r="BJ58" s="10">
        <v>0.96050882974900298</v>
      </c>
      <c r="BK58" s="7" t="s">
        <v>706</v>
      </c>
      <c r="BL58" s="10" t="s">
        <v>706</v>
      </c>
      <c r="BM58" s="7" t="s">
        <v>706</v>
      </c>
      <c r="BN58" s="10" t="s">
        <v>706</v>
      </c>
      <c r="BO58" s="7">
        <v>69.781441231618601</v>
      </c>
      <c r="BP58" s="10">
        <v>0.99740869913771701</v>
      </c>
      <c r="BQ58" s="7">
        <v>69.357964789128502</v>
      </c>
      <c r="BR58" s="10">
        <v>1.0768837335685899</v>
      </c>
      <c r="BS58" s="7" t="s">
        <v>706</v>
      </c>
      <c r="BT58" s="10" t="s">
        <v>706</v>
      </c>
      <c r="BU58" s="7" t="s">
        <v>706</v>
      </c>
      <c r="BV58" s="123" t="s">
        <v>706</v>
      </c>
    </row>
    <row r="59" spans="1:74" ht="13" customHeight="1" x14ac:dyDescent="0.2">
      <c r="A59" s="82" t="s">
        <v>58</v>
      </c>
      <c r="B59" s="110">
        <v>2</v>
      </c>
      <c r="C59" s="7">
        <v>86.239131586235999</v>
      </c>
      <c r="D59" s="10">
        <v>1.0686802843352099</v>
      </c>
      <c r="E59" s="7">
        <v>86.443336540709396</v>
      </c>
      <c r="F59" s="10">
        <v>1.1537610660053499</v>
      </c>
      <c r="G59" s="7">
        <v>74.125950107040893</v>
      </c>
      <c r="H59" s="10">
        <v>12.5682951736294</v>
      </c>
      <c r="I59" s="7">
        <v>-12.317386433668499</v>
      </c>
      <c r="J59" s="10">
        <v>12.6893850850968</v>
      </c>
      <c r="K59" s="7">
        <v>70.549552183690196</v>
      </c>
      <c r="L59" s="10">
        <v>1.62312462411821</v>
      </c>
      <c r="M59" s="7">
        <v>70.635201101249294</v>
      </c>
      <c r="N59" s="10">
        <v>1.7547566267110499</v>
      </c>
      <c r="O59" s="7">
        <v>66.476904546784397</v>
      </c>
      <c r="P59" s="10">
        <v>11.5520059050118</v>
      </c>
      <c r="Q59" s="7">
        <v>-4.15829655446493</v>
      </c>
      <c r="R59" s="10">
        <v>11.596774463506</v>
      </c>
      <c r="S59" s="7">
        <v>64.924906079057095</v>
      </c>
      <c r="T59" s="10">
        <v>1.68635610878119</v>
      </c>
      <c r="U59" s="7">
        <v>64.843344470613104</v>
      </c>
      <c r="V59" s="10">
        <v>1.79453304484484</v>
      </c>
      <c r="W59" s="7">
        <v>82.927258627927401</v>
      </c>
      <c r="X59" s="10">
        <v>6.6747719712142102</v>
      </c>
      <c r="Y59" s="7">
        <v>18.0839141573143</v>
      </c>
      <c r="Z59" s="10">
        <v>6.8974036372088703</v>
      </c>
      <c r="AA59" s="7">
        <v>57.5813965249462</v>
      </c>
      <c r="AB59" s="10">
        <v>1.74647702689393</v>
      </c>
      <c r="AC59" s="7">
        <v>58.040981048852302</v>
      </c>
      <c r="AD59" s="10">
        <v>1.87409616593998</v>
      </c>
      <c r="AE59" s="7">
        <v>50.8184440180693</v>
      </c>
      <c r="AF59" s="10">
        <v>14.249292353418801</v>
      </c>
      <c r="AG59" s="7">
        <v>-7.2225370307829699</v>
      </c>
      <c r="AH59" s="10">
        <v>14.5286362987621</v>
      </c>
      <c r="AI59" s="7">
        <v>82.850267622203404</v>
      </c>
      <c r="AJ59" s="10">
        <v>1.19974567331585</v>
      </c>
      <c r="AK59" s="7">
        <v>82.834113099282902</v>
      </c>
      <c r="AL59" s="10">
        <v>1.4004999117858901</v>
      </c>
      <c r="AM59" s="7">
        <v>84.634999472759702</v>
      </c>
      <c r="AN59" s="10">
        <v>8.4682756435607907</v>
      </c>
      <c r="AO59" s="7">
        <v>1.8008863734767999</v>
      </c>
      <c r="AP59" s="10">
        <v>8.7579919345164896</v>
      </c>
      <c r="AQ59" s="7">
        <v>60.504896329867599</v>
      </c>
      <c r="AR59" s="10">
        <v>1.9711315060958801</v>
      </c>
      <c r="AS59" s="7">
        <v>60.2782060255823</v>
      </c>
      <c r="AT59" s="10">
        <v>2.0220047612760199</v>
      </c>
      <c r="AU59" s="7">
        <v>60.510449035589602</v>
      </c>
      <c r="AV59" s="10">
        <v>13.7098489612852</v>
      </c>
      <c r="AW59" s="7">
        <v>0.23224301000737299</v>
      </c>
      <c r="AX59" s="10">
        <v>13.443035029015901</v>
      </c>
      <c r="AY59" s="7">
        <v>75.282778517730407</v>
      </c>
      <c r="AZ59" s="10">
        <v>1.18035078613134</v>
      </c>
      <c r="BA59" s="7">
        <v>75.023576501633798</v>
      </c>
      <c r="BB59" s="10">
        <v>1.2583773535463301</v>
      </c>
      <c r="BC59" s="7">
        <v>74.414565228098496</v>
      </c>
      <c r="BD59" s="10">
        <v>11.852376911815499</v>
      </c>
      <c r="BE59" s="7">
        <v>-0.60901127353530204</v>
      </c>
      <c r="BF59" s="10">
        <v>12.0441777058514</v>
      </c>
      <c r="BG59" s="7">
        <v>77.571906364346802</v>
      </c>
      <c r="BH59" s="10">
        <v>1.35623593849335</v>
      </c>
      <c r="BI59" s="7">
        <v>77.506416965841495</v>
      </c>
      <c r="BJ59" s="10">
        <v>1.4342980534585801</v>
      </c>
      <c r="BK59" s="7">
        <v>79.542988251346202</v>
      </c>
      <c r="BL59" s="10">
        <v>9.0232051189959392</v>
      </c>
      <c r="BM59" s="7">
        <v>2.0365712855046501</v>
      </c>
      <c r="BN59" s="10">
        <v>9.1040423104835106</v>
      </c>
      <c r="BO59" s="7">
        <v>58.165406788822999</v>
      </c>
      <c r="BP59" s="10">
        <v>1.8606454623350199</v>
      </c>
      <c r="BQ59" s="7">
        <v>57.635680845318099</v>
      </c>
      <c r="BR59" s="10">
        <v>1.93904743173352</v>
      </c>
      <c r="BS59" s="7">
        <v>57.032489000235799</v>
      </c>
      <c r="BT59" s="10">
        <v>12.537907478191901</v>
      </c>
      <c r="BU59" s="7">
        <v>-0.60319184508230705</v>
      </c>
      <c r="BV59" s="123">
        <v>12.343394421134301</v>
      </c>
    </row>
    <row r="60" spans="1:74" ht="13" customHeight="1" x14ac:dyDescent="0.2">
      <c r="A60" s="82" t="s">
        <v>59</v>
      </c>
      <c r="B60" s="110">
        <v>2</v>
      </c>
      <c r="C60" s="7">
        <v>73.755205977070901</v>
      </c>
      <c r="D60" s="10">
        <v>2.2912463369502598</v>
      </c>
      <c r="E60" s="7">
        <v>71.670822916499702</v>
      </c>
      <c r="F60" s="10">
        <v>3.0827823547212301</v>
      </c>
      <c r="G60" s="7">
        <v>77.241624263267298</v>
      </c>
      <c r="H60" s="10">
        <v>3.82510356523672</v>
      </c>
      <c r="I60" s="7">
        <v>5.5708013467675999</v>
      </c>
      <c r="J60" s="10">
        <v>4.6872651605593498</v>
      </c>
      <c r="K60" s="7">
        <v>60.9992017155977</v>
      </c>
      <c r="L60" s="10">
        <v>1.99498476964057</v>
      </c>
      <c r="M60" s="7">
        <v>61.457736158067497</v>
      </c>
      <c r="N60" s="10">
        <v>2.6098421285266298</v>
      </c>
      <c r="O60" s="7">
        <v>54.977410577740301</v>
      </c>
      <c r="P60" s="10">
        <v>5.3946026444657296</v>
      </c>
      <c r="Q60" s="7">
        <v>-6.4803255803272002</v>
      </c>
      <c r="R60" s="10">
        <v>6.3992826887457896</v>
      </c>
      <c r="S60" s="7">
        <v>64.569198589936207</v>
      </c>
      <c r="T60" s="10">
        <v>2.6897108157560501</v>
      </c>
      <c r="U60" s="7">
        <v>64.840148294122102</v>
      </c>
      <c r="V60" s="10">
        <v>2.5650834593578402</v>
      </c>
      <c r="W60" s="7">
        <v>67.188101464527506</v>
      </c>
      <c r="X60" s="10">
        <v>4.8532497268975101</v>
      </c>
      <c r="Y60" s="7">
        <v>2.3479531704054502</v>
      </c>
      <c r="Z60" s="10">
        <v>4.7939772868840702</v>
      </c>
      <c r="AA60" s="7">
        <v>53.901526050889103</v>
      </c>
      <c r="AB60" s="10">
        <v>2.7452106843992699</v>
      </c>
      <c r="AC60" s="7">
        <v>52.198515873694497</v>
      </c>
      <c r="AD60" s="10">
        <v>2.6604518826388199</v>
      </c>
      <c r="AE60" s="7">
        <v>51.328958811023902</v>
      </c>
      <c r="AF60" s="10">
        <v>5.1110505518258798</v>
      </c>
      <c r="AG60" s="7">
        <v>-0.86955706267062305</v>
      </c>
      <c r="AH60" s="10">
        <v>4.9135835020740402</v>
      </c>
      <c r="AI60" s="7">
        <v>68.659246270538802</v>
      </c>
      <c r="AJ60" s="10">
        <v>2.6272339938210298</v>
      </c>
      <c r="AK60" s="7">
        <v>66.876091599785099</v>
      </c>
      <c r="AL60" s="10">
        <v>2.8455446602366101</v>
      </c>
      <c r="AM60" s="7">
        <v>78.181874963545198</v>
      </c>
      <c r="AN60" s="10">
        <v>3.2953921250442502</v>
      </c>
      <c r="AO60" s="7">
        <v>11.305783363760099</v>
      </c>
      <c r="AP60" s="10">
        <v>3.6405427365654499</v>
      </c>
      <c r="AQ60" s="7">
        <v>44.241628690996698</v>
      </c>
      <c r="AR60" s="10">
        <v>2.3147185828653898</v>
      </c>
      <c r="AS60" s="7">
        <v>44.108419720151403</v>
      </c>
      <c r="AT60" s="10">
        <v>2.5560624791623998</v>
      </c>
      <c r="AU60" s="7">
        <v>37.014180717426697</v>
      </c>
      <c r="AV60" s="10">
        <v>8.09843901832234</v>
      </c>
      <c r="AW60" s="7">
        <v>-7.0942390027247804</v>
      </c>
      <c r="AX60" s="10">
        <v>8.3621153873787808</v>
      </c>
      <c r="AY60" s="7">
        <v>64.680410175878805</v>
      </c>
      <c r="AZ60" s="10">
        <v>2.4291680202093802</v>
      </c>
      <c r="BA60" s="7">
        <v>64.783977669911806</v>
      </c>
      <c r="BB60" s="10">
        <v>2.69627196078932</v>
      </c>
      <c r="BC60" s="7">
        <v>67.144026726268507</v>
      </c>
      <c r="BD60" s="10">
        <v>3.76605424780755</v>
      </c>
      <c r="BE60" s="7">
        <v>2.36004905635673</v>
      </c>
      <c r="BF60" s="10">
        <v>4.9598011413830898</v>
      </c>
      <c r="BG60" s="7">
        <v>70.975788049664203</v>
      </c>
      <c r="BH60" s="10">
        <v>2.0032469948869398</v>
      </c>
      <c r="BI60" s="7">
        <v>72.554170945800394</v>
      </c>
      <c r="BJ60" s="10">
        <v>2.2901828795396701</v>
      </c>
      <c r="BK60" s="7">
        <v>62.510424620538899</v>
      </c>
      <c r="BL60" s="10">
        <v>6.33115982137587</v>
      </c>
      <c r="BM60" s="7">
        <v>-10.0437463252615</v>
      </c>
      <c r="BN60" s="10">
        <v>7.4575235955961299</v>
      </c>
      <c r="BO60" s="7">
        <v>40.226061232626499</v>
      </c>
      <c r="BP60" s="10">
        <v>2.08691489866013</v>
      </c>
      <c r="BQ60" s="7">
        <v>40.706011504562603</v>
      </c>
      <c r="BR60" s="10">
        <v>1.9972448376437399</v>
      </c>
      <c r="BS60" s="7">
        <v>39.337460026737801</v>
      </c>
      <c r="BT60" s="10">
        <v>5.2849992411341598</v>
      </c>
      <c r="BU60" s="7">
        <v>-1.36855147782484</v>
      </c>
      <c r="BV60" s="123">
        <v>5.7142911049393597</v>
      </c>
    </row>
    <row r="61" spans="1:74" ht="13" customHeight="1" x14ac:dyDescent="0.2">
      <c r="A61" s="82" t="s">
        <v>60</v>
      </c>
      <c r="B61" s="110">
        <v>2</v>
      </c>
      <c r="C61" s="7">
        <v>84.921918928500602</v>
      </c>
      <c r="D61" s="10">
        <v>0.72254519111180804</v>
      </c>
      <c r="E61" s="7">
        <v>85.067887117857893</v>
      </c>
      <c r="F61" s="10">
        <v>0.74044353866412405</v>
      </c>
      <c r="G61" s="7" t="s">
        <v>706</v>
      </c>
      <c r="H61" s="10" t="s">
        <v>706</v>
      </c>
      <c r="I61" s="7" t="s">
        <v>706</v>
      </c>
      <c r="J61" s="10" t="s">
        <v>706</v>
      </c>
      <c r="K61" s="7">
        <v>85.924697904736504</v>
      </c>
      <c r="L61" s="10">
        <v>0.764561211868649</v>
      </c>
      <c r="M61" s="7">
        <v>85.991391679400905</v>
      </c>
      <c r="N61" s="10">
        <v>0.76715472218347702</v>
      </c>
      <c r="O61" s="7" t="s">
        <v>706</v>
      </c>
      <c r="P61" s="10" t="s">
        <v>706</v>
      </c>
      <c r="Q61" s="7" t="s">
        <v>706</v>
      </c>
      <c r="R61" s="10" t="s">
        <v>706</v>
      </c>
      <c r="S61" s="7">
        <v>63.406359460442701</v>
      </c>
      <c r="T61" s="10">
        <v>1.11674031101508</v>
      </c>
      <c r="U61" s="7">
        <v>63.309516082095797</v>
      </c>
      <c r="V61" s="10">
        <v>1.11429030456044</v>
      </c>
      <c r="W61" s="7" t="s">
        <v>706</v>
      </c>
      <c r="X61" s="10" t="s">
        <v>706</v>
      </c>
      <c r="Y61" s="7" t="s">
        <v>706</v>
      </c>
      <c r="Z61" s="10" t="s">
        <v>706</v>
      </c>
      <c r="AA61" s="7">
        <v>49.782158204227102</v>
      </c>
      <c r="AB61" s="10">
        <v>1.12274608455678</v>
      </c>
      <c r="AC61" s="7">
        <v>49.773118997284499</v>
      </c>
      <c r="AD61" s="10">
        <v>1.1158606951401899</v>
      </c>
      <c r="AE61" s="7" t="s">
        <v>706</v>
      </c>
      <c r="AF61" s="10" t="s">
        <v>706</v>
      </c>
      <c r="AG61" s="7" t="s">
        <v>706</v>
      </c>
      <c r="AH61" s="10" t="s">
        <v>706</v>
      </c>
      <c r="AI61" s="7">
        <v>75.777207676741</v>
      </c>
      <c r="AJ61" s="10">
        <v>1.048406714592</v>
      </c>
      <c r="AK61" s="7">
        <v>75.656785647119705</v>
      </c>
      <c r="AL61" s="10">
        <v>1.04572158703736</v>
      </c>
      <c r="AM61" s="7" t="s">
        <v>706</v>
      </c>
      <c r="AN61" s="10" t="s">
        <v>706</v>
      </c>
      <c r="AO61" s="7" t="s">
        <v>706</v>
      </c>
      <c r="AP61" s="10" t="s">
        <v>706</v>
      </c>
      <c r="AQ61" s="7">
        <v>60.299543875275702</v>
      </c>
      <c r="AR61" s="10">
        <v>1.25937978990701</v>
      </c>
      <c r="AS61" s="7">
        <v>60.458660812148899</v>
      </c>
      <c r="AT61" s="10">
        <v>1.28641075622109</v>
      </c>
      <c r="AU61" s="7" t="s">
        <v>706</v>
      </c>
      <c r="AV61" s="10" t="s">
        <v>706</v>
      </c>
      <c r="AW61" s="7" t="s">
        <v>706</v>
      </c>
      <c r="AX61" s="10" t="s">
        <v>706</v>
      </c>
      <c r="AY61" s="7">
        <v>70.298573023706496</v>
      </c>
      <c r="AZ61" s="10">
        <v>1.11674302939001</v>
      </c>
      <c r="BA61" s="7">
        <v>70.477128751927594</v>
      </c>
      <c r="BB61" s="10">
        <v>1.1537191772634201</v>
      </c>
      <c r="BC61" s="7" t="s">
        <v>706</v>
      </c>
      <c r="BD61" s="10" t="s">
        <v>706</v>
      </c>
      <c r="BE61" s="7" t="s">
        <v>706</v>
      </c>
      <c r="BF61" s="10" t="s">
        <v>706</v>
      </c>
      <c r="BG61" s="7">
        <v>82.027559732451394</v>
      </c>
      <c r="BH61" s="10">
        <v>0.86687783987602196</v>
      </c>
      <c r="BI61" s="7">
        <v>82.164969759318396</v>
      </c>
      <c r="BJ61" s="10">
        <v>0.87559898483213405</v>
      </c>
      <c r="BK61" s="7" t="s">
        <v>706</v>
      </c>
      <c r="BL61" s="10" t="s">
        <v>706</v>
      </c>
      <c r="BM61" s="7" t="s">
        <v>706</v>
      </c>
      <c r="BN61" s="10" t="s">
        <v>706</v>
      </c>
      <c r="BO61" s="7">
        <v>58.954500783393698</v>
      </c>
      <c r="BP61" s="10">
        <v>1.1743204091805299</v>
      </c>
      <c r="BQ61" s="7">
        <v>59.024012225946201</v>
      </c>
      <c r="BR61" s="10">
        <v>1.1695504161211401</v>
      </c>
      <c r="BS61" s="7" t="s">
        <v>706</v>
      </c>
      <c r="BT61" s="10" t="s">
        <v>706</v>
      </c>
      <c r="BU61" s="7" t="s">
        <v>706</v>
      </c>
      <c r="BV61" s="123" t="s">
        <v>706</v>
      </c>
    </row>
    <row r="62" spans="1:74" ht="13" customHeight="1" x14ac:dyDescent="0.2">
      <c r="A62" s="82" t="s">
        <v>61</v>
      </c>
      <c r="B62" s="110">
        <v>2</v>
      </c>
      <c r="C62" s="7">
        <v>73.028132452661097</v>
      </c>
      <c r="D62" s="10">
        <v>0.96493499962987295</v>
      </c>
      <c r="E62" s="7">
        <v>73.147464631218597</v>
      </c>
      <c r="F62" s="10">
        <v>0.97298545407538595</v>
      </c>
      <c r="G62" s="7" t="s">
        <v>706</v>
      </c>
      <c r="H62" s="10" t="s">
        <v>706</v>
      </c>
      <c r="I62" s="7" t="s">
        <v>706</v>
      </c>
      <c r="J62" s="10" t="s">
        <v>706</v>
      </c>
      <c r="K62" s="7">
        <v>47.524196636791203</v>
      </c>
      <c r="L62" s="10">
        <v>1.0368093168136201</v>
      </c>
      <c r="M62" s="7">
        <v>47.687434151022998</v>
      </c>
      <c r="N62" s="10">
        <v>1.03339293047723</v>
      </c>
      <c r="O62" s="7" t="s">
        <v>706</v>
      </c>
      <c r="P62" s="10" t="s">
        <v>706</v>
      </c>
      <c r="Q62" s="7" t="s">
        <v>706</v>
      </c>
      <c r="R62" s="10" t="s">
        <v>706</v>
      </c>
      <c r="S62" s="7">
        <v>50.105439753114901</v>
      </c>
      <c r="T62" s="10">
        <v>1.0907964821043199</v>
      </c>
      <c r="U62" s="7">
        <v>50.107620386575</v>
      </c>
      <c r="V62" s="10">
        <v>1.0971371234215499</v>
      </c>
      <c r="W62" s="7" t="s">
        <v>706</v>
      </c>
      <c r="X62" s="10" t="s">
        <v>706</v>
      </c>
      <c r="Y62" s="7" t="s">
        <v>706</v>
      </c>
      <c r="Z62" s="10" t="s">
        <v>706</v>
      </c>
      <c r="AA62" s="7">
        <v>29.550769320587101</v>
      </c>
      <c r="AB62" s="10">
        <v>0.84808308037536495</v>
      </c>
      <c r="AC62" s="7">
        <v>29.477315445375101</v>
      </c>
      <c r="AD62" s="10">
        <v>0.86241657935449501</v>
      </c>
      <c r="AE62" s="7" t="s">
        <v>706</v>
      </c>
      <c r="AF62" s="10" t="s">
        <v>706</v>
      </c>
      <c r="AG62" s="7" t="s">
        <v>706</v>
      </c>
      <c r="AH62" s="10" t="s">
        <v>706</v>
      </c>
      <c r="AI62" s="7">
        <v>61.4966183928642</v>
      </c>
      <c r="AJ62" s="10">
        <v>1.081078102385</v>
      </c>
      <c r="AK62" s="7">
        <v>61.578265220548602</v>
      </c>
      <c r="AL62" s="10">
        <v>1.07641056998657</v>
      </c>
      <c r="AM62" s="7" t="s">
        <v>706</v>
      </c>
      <c r="AN62" s="10" t="s">
        <v>706</v>
      </c>
      <c r="AO62" s="7" t="s">
        <v>706</v>
      </c>
      <c r="AP62" s="10" t="s">
        <v>706</v>
      </c>
      <c r="AQ62" s="7">
        <v>44.744830546910201</v>
      </c>
      <c r="AR62" s="10">
        <v>1.0440373317853799</v>
      </c>
      <c r="AS62" s="7">
        <v>44.762252137004602</v>
      </c>
      <c r="AT62" s="10">
        <v>1.0562221737822699</v>
      </c>
      <c r="AU62" s="7" t="s">
        <v>706</v>
      </c>
      <c r="AV62" s="10" t="s">
        <v>706</v>
      </c>
      <c r="AW62" s="7" t="s">
        <v>706</v>
      </c>
      <c r="AX62" s="10" t="s">
        <v>706</v>
      </c>
      <c r="AY62" s="7">
        <v>70.819449021600505</v>
      </c>
      <c r="AZ62" s="10">
        <v>0.95013253656153496</v>
      </c>
      <c r="BA62" s="7">
        <v>70.982104893789497</v>
      </c>
      <c r="BB62" s="10">
        <v>0.95495836668814205</v>
      </c>
      <c r="BC62" s="7" t="s">
        <v>706</v>
      </c>
      <c r="BD62" s="10" t="s">
        <v>706</v>
      </c>
      <c r="BE62" s="7" t="s">
        <v>706</v>
      </c>
      <c r="BF62" s="10" t="s">
        <v>706</v>
      </c>
      <c r="BG62" s="7">
        <v>59.956314022539601</v>
      </c>
      <c r="BH62" s="10">
        <v>1.0718494082146199</v>
      </c>
      <c r="BI62" s="7">
        <v>60.030663760835303</v>
      </c>
      <c r="BJ62" s="10">
        <v>1.0737530488649201</v>
      </c>
      <c r="BK62" s="7" t="s">
        <v>706</v>
      </c>
      <c r="BL62" s="10" t="s">
        <v>706</v>
      </c>
      <c r="BM62" s="7" t="s">
        <v>706</v>
      </c>
      <c r="BN62" s="10" t="s">
        <v>706</v>
      </c>
      <c r="BO62" s="7">
        <v>56.495743710935599</v>
      </c>
      <c r="BP62" s="10">
        <v>1.1187859369356199</v>
      </c>
      <c r="BQ62" s="7">
        <v>56.504333854734</v>
      </c>
      <c r="BR62" s="10">
        <v>1.11714429834967</v>
      </c>
      <c r="BS62" s="7" t="s">
        <v>706</v>
      </c>
      <c r="BT62" s="10" t="s">
        <v>706</v>
      </c>
      <c r="BU62" s="7" t="s">
        <v>706</v>
      </c>
      <c r="BV62" s="123" t="s">
        <v>706</v>
      </c>
    </row>
    <row r="63" spans="1:74" ht="13" customHeight="1" x14ac:dyDescent="0.2">
      <c r="A63" s="112" t="s">
        <v>81</v>
      </c>
      <c r="B63" s="113">
        <v>2</v>
      </c>
      <c r="C63" s="34">
        <v>73.849848196835893</v>
      </c>
      <c r="D63" s="35">
        <v>0.22469153554881599</v>
      </c>
      <c r="E63" s="34">
        <v>74.244378571549305</v>
      </c>
      <c r="F63" s="35">
        <v>0.25419531622552399</v>
      </c>
      <c r="G63" s="34">
        <v>70.877799775889102</v>
      </c>
      <c r="H63" s="35">
        <v>0.86623138124563104</v>
      </c>
      <c r="I63" s="34">
        <v>-5.4330559287940403</v>
      </c>
      <c r="J63" s="35">
        <v>0.91173078955932396</v>
      </c>
      <c r="K63" s="34">
        <v>50.4250369685655</v>
      </c>
      <c r="L63" s="35">
        <v>0.26197118991213098</v>
      </c>
      <c r="M63" s="34">
        <v>50.872936219138602</v>
      </c>
      <c r="N63" s="35">
        <v>0.29105422741444098</v>
      </c>
      <c r="O63" s="34">
        <v>45.611824488929599</v>
      </c>
      <c r="P63" s="35">
        <v>0.98978713423503595</v>
      </c>
      <c r="Q63" s="34">
        <v>-6.18096670864941</v>
      </c>
      <c r="R63" s="35">
        <v>1.0374283029101901</v>
      </c>
      <c r="S63" s="34">
        <v>55.722145043470803</v>
      </c>
      <c r="T63" s="35">
        <v>0.26302867944435299</v>
      </c>
      <c r="U63" s="34">
        <v>55.979639095041399</v>
      </c>
      <c r="V63" s="35">
        <v>0.28426864789833201</v>
      </c>
      <c r="W63" s="34">
        <v>56.308016840679599</v>
      </c>
      <c r="X63" s="35">
        <v>0.97536786528254904</v>
      </c>
      <c r="Y63" s="34">
        <v>-0.62274600089912002</v>
      </c>
      <c r="Z63" s="35">
        <v>1.0164163078999999</v>
      </c>
      <c r="AA63" s="34">
        <v>41.6141658553206</v>
      </c>
      <c r="AB63" s="35">
        <v>0.25598316709011099</v>
      </c>
      <c r="AC63" s="34">
        <v>41.578624887542396</v>
      </c>
      <c r="AD63" s="35">
        <v>0.275973170706934</v>
      </c>
      <c r="AE63" s="34">
        <v>42.937817198181797</v>
      </c>
      <c r="AF63" s="35">
        <v>0.92859251195135295</v>
      </c>
      <c r="AG63" s="34">
        <v>1.1036207932817701</v>
      </c>
      <c r="AH63" s="35">
        <v>0.97248457298336499</v>
      </c>
      <c r="AI63" s="34">
        <v>61.922200000659302</v>
      </c>
      <c r="AJ63" s="35">
        <v>0.25346108445951199</v>
      </c>
      <c r="AK63" s="34">
        <v>62.016354295083701</v>
      </c>
      <c r="AL63" s="35">
        <v>0.27501226444522398</v>
      </c>
      <c r="AM63" s="34">
        <v>62.001747256130699</v>
      </c>
      <c r="AN63" s="35">
        <v>0.995980009312463</v>
      </c>
      <c r="AO63" s="34">
        <v>-0.48777211236287399</v>
      </c>
      <c r="AP63" s="35">
        <v>1.0278253650407001</v>
      </c>
      <c r="AQ63" s="34">
        <v>46.833867848651501</v>
      </c>
      <c r="AR63" s="35">
        <v>0.25217976215494797</v>
      </c>
      <c r="AS63" s="34">
        <v>46.806847265651001</v>
      </c>
      <c r="AT63" s="35">
        <v>0.27725271076305902</v>
      </c>
      <c r="AU63" s="34">
        <v>48.480200103980799</v>
      </c>
      <c r="AV63" s="35">
        <v>1.05467873062538</v>
      </c>
      <c r="AW63" s="34">
        <v>0.66498018847654805</v>
      </c>
      <c r="AX63" s="35">
        <v>1.09776702514889</v>
      </c>
      <c r="AY63" s="34">
        <v>65.607219429277194</v>
      </c>
      <c r="AZ63" s="35">
        <v>0.243573316992935</v>
      </c>
      <c r="BA63" s="34">
        <v>65.632288182036703</v>
      </c>
      <c r="BB63" s="35">
        <v>0.26690153366464697</v>
      </c>
      <c r="BC63" s="34">
        <v>68.0527067416118</v>
      </c>
      <c r="BD63" s="35">
        <v>0.87184309699496998</v>
      </c>
      <c r="BE63" s="34">
        <v>1.47366113097509</v>
      </c>
      <c r="BF63" s="35">
        <v>0.923271892955705</v>
      </c>
      <c r="BG63" s="34">
        <v>73.733189768455802</v>
      </c>
      <c r="BH63" s="35">
        <v>0.21844989975751899</v>
      </c>
      <c r="BI63" s="34">
        <v>74.276148663836807</v>
      </c>
      <c r="BJ63" s="35">
        <v>0.23994815037346401</v>
      </c>
      <c r="BK63" s="34">
        <v>70.764687726836598</v>
      </c>
      <c r="BL63" s="35">
        <v>0.89132089291052996</v>
      </c>
      <c r="BM63" s="34">
        <v>-5.5159800899746001</v>
      </c>
      <c r="BN63" s="35">
        <v>0.94542315407008404</v>
      </c>
      <c r="BO63" s="34">
        <v>51.164054256785001</v>
      </c>
      <c r="BP63" s="35">
        <v>0.25909111748073999</v>
      </c>
      <c r="BQ63" s="34">
        <v>51.063311186385803</v>
      </c>
      <c r="BR63" s="35">
        <v>0.27727182271784401</v>
      </c>
      <c r="BS63" s="34">
        <v>50.399653285068702</v>
      </c>
      <c r="BT63" s="35">
        <v>0.99271270136542</v>
      </c>
      <c r="BU63" s="34">
        <v>-1.4327328356571101</v>
      </c>
      <c r="BV63" s="127">
        <v>1.02568601202087</v>
      </c>
    </row>
    <row r="64" spans="1:74" ht="13" customHeight="1" x14ac:dyDescent="0.2">
      <c r="A64" s="114" t="s">
        <v>82</v>
      </c>
      <c r="B64" s="115">
        <v>2</v>
      </c>
      <c r="C64" s="38">
        <v>72.674114018266096</v>
      </c>
      <c r="D64" s="39">
        <v>0.337448796692979</v>
      </c>
      <c r="E64" s="38">
        <v>73.351397815317597</v>
      </c>
      <c r="F64" s="39">
        <v>0.368102249075694</v>
      </c>
      <c r="G64" s="38">
        <v>66.492604750120094</v>
      </c>
      <c r="H64" s="39">
        <v>1.38958799718814</v>
      </c>
      <c r="I64" s="38">
        <v>-6.8587930651975197</v>
      </c>
      <c r="J64" s="39">
        <v>1.4490989895491699</v>
      </c>
      <c r="K64" s="38">
        <v>44.551289359921199</v>
      </c>
      <c r="L64" s="39">
        <v>0.38273186827761502</v>
      </c>
      <c r="M64" s="38">
        <v>44.73202204975</v>
      </c>
      <c r="N64" s="39">
        <v>0.41173161082090998</v>
      </c>
      <c r="O64" s="38">
        <v>40.010703665736102</v>
      </c>
      <c r="P64" s="39">
        <v>1.4623731896657699</v>
      </c>
      <c r="Q64" s="38">
        <v>-4.7213183840139203</v>
      </c>
      <c r="R64" s="39">
        <v>1.5227407341589201</v>
      </c>
      <c r="S64" s="38">
        <v>51.239564388091999</v>
      </c>
      <c r="T64" s="39">
        <v>0.37396241384321799</v>
      </c>
      <c r="U64" s="38">
        <v>51.386305033015098</v>
      </c>
      <c r="V64" s="39">
        <v>0.40649349261081602</v>
      </c>
      <c r="W64" s="38">
        <v>52.690349374309498</v>
      </c>
      <c r="X64" s="39">
        <v>1.41802712625459</v>
      </c>
      <c r="Y64" s="38">
        <v>1.3040443412943801</v>
      </c>
      <c r="Z64" s="39">
        <v>1.4688873007745</v>
      </c>
      <c r="AA64" s="38">
        <v>35.643986148777898</v>
      </c>
      <c r="AB64" s="39">
        <v>0.35960336030155399</v>
      </c>
      <c r="AC64" s="38">
        <v>35.3885684443106</v>
      </c>
      <c r="AD64" s="39">
        <v>0.39084021631260402</v>
      </c>
      <c r="AE64" s="38">
        <v>39.894917546390197</v>
      </c>
      <c r="AF64" s="39">
        <v>1.4087266430873799</v>
      </c>
      <c r="AG64" s="38">
        <v>4.5063491020795796</v>
      </c>
      <c r="AH64" s="39">
        <v>1.4761862684217</v>
      </c>
      <c r="AI64" s="38">
        <v>58.030540792313801</v>
      </c>
      <c r="AJ64" s="39">
        <v>0.35094192904237598</v>
      </c>
      <c r="AK64" s="38">
        <v>58.305454684012503</v>
      </c>
      <c r="AL64" s="39">
        <v>0.37891853420358401</v>
      </c>
      <c r="AM64" s="38">
        <v>57.704829646578098</v>
      </c>
      <c r="AN64" s="39">
        <v>1.4233453373288001</v>
      </c>
      <c r="AO64" s="38">
        <v>-0.60062503743440598</v>
      </c>
      <c r="AP64" s="39">
        <v>1.4573355865933999</v>
      </c>
      <c r="AQ64" s="38">
        <v>50.1092204605456</v>
      </c>
      <c r="AR64" s="39">
        <v>0.38045952895008101</v>
      </c>
      <c r="AS64" s="38">
        <v>50.385176248666298</v>
      </c>
      <c r="AT64" s="39">
        <v>0.40300120961102598</v>
      </c>
      <c r="AU64" s="38">
        <v>49.333282211535703</v>
      </c>
      <c r="AV64" s="39">
        <v>1.48297600774173</v>
      </c>
      <c r="AW64" s="38">
        <v>-1.0518940371305601</v>
      </c>
      <c r="AX64" s="39">
        <v>1.5083906773440099</v>
      </c>
      <c r="AY64" s="38">
        <v>65.804772061327597</v>
      </c>
      <c r="AZ64" s="39">
        <v>0.35284780665292298</v>
      </c>
      <c r="BA64" s="38">
        <v>66.112838552222399</v>
      </c>
      <c r="BB64" s="39">
        <v>0.38420444086255801</v>
      </c>
      <c r="BC64" s="38">
        <v>66.283559137848101</v>
      </c>
      <c r="BD64" s="39">
        <v>1.36450839759039</v>
      </c>
      <c r="BE64" s="38">
        <v>0.17072058562564699</v>
      </c>
      <c r="BF64" s="39">
        <v>1.4342396448839001</v>
      </c>
      <c r="BG64" s="38">
        <v>75.728145472499193</v>
      </c>
      <c r="BH64" s="39">
        <v>0.31665046400413999</v>
      </c>
      <c r="BI64" s="38">
        <v>76.312388956444806</v>
      </c>
      <c r="BJ64" s="39">
        <v>0.34018373154738002</v>
      </c>
      <c r="BK64" s="38">
        <v>69.466978844840497</v>
      </c>
      <c r="BL64" s="39">
        <v>1.2963366626225601</v>
      </c>
      <c r="BM64" s="38">
        <v>-6.84541011160431</v>
      </c>
      <c r="BN64" s="39">
        <v>1.35159539328134</v>
      </c>
      <c r="BO64" s="38">
        <v>49.427728087543002</v>
      </c>
      <c r="BP64" s="39">
        <v>0.40325077813135302</v>
      </c>
      <c r="BQ64" s="38">
        <v>49.509328110747603</v>
      </c>
      <c r="BR64" s="39">
        <v>0.42165749098279198</v>
      </c>
      <c r="BS64" s="38">
        <v>47.807647545099201</v>
      </c>
      <c r="BT64" s="39">
        <v>1.5215802471791899</v>
      </c>
      <c r="BU64" s="38">
        <v>-1.7016805656484399</v>
      </c>
      <c r="BV64" s="128">
        <v>1.5460090809564799</v>
      </c>
    </row>
    <row r="65" spans="1:74" ht="13" customHeight="1" x14ac:dyDescent="0.2">
      <c r="A65" s="116" t="s">
        <v>83</v>
      </c>
      <c r="B65" s="117">
        <v>2</v>
      </c>
      <c r="C65" s="48">
        <v>76.457949524417003</v>
      </c>
      <c r="D65" s="49">
        <v>0.157784924260708</v>
      </c>
      <c r="E65" s="48">
        <v>76.816104331381098</v>
      </c>
      <c r="F65" s="49">
        <v>0.17455158109646501</v>
      </c>
      <c r="G65" s="48">
        <v>71.985711448779099</v>
      </c>
      <c r="H65" s="49">
        <v>0.85982955066456701</v>
      </c>
      <c r="I65" s="48">
        <v>-5.9866442692361401</v>
      </c>
      <c r="J65" s="49">
        <v>0.88259449616906505</v>
      </c>
      <c r="K65" s="48">
        <v>54.450334237758398</v>
      </c>
      <c r="L65" s="49">
        <v>0.186345122605238</v>
      </c>
      <c r="M65" s="48">
        <v>54.771932592977301</v>
      </c>
      <c r="N65" s="49">
        <v>0.20383211911844201</v>
      </c>
      <c r="O65" s="48">
        <v>46.6469028045166</v>
      </c>
      <c r="P65" s="49">
        <v>0.92512354482461401</v>
      </c>
      <c r="Q65" s="48">
        <v>-7.5454613663461201</v>
      </c>
      <c r="R65" s="49">
        <v>0.95115293767266695</v>
      </c>
      <c r="S65" s="48">
        <v>56.3731836424205</v>
      </c>
      <c r="T65" s="49">
        <v>0.191490046873211</v>
      </c>
      <c r="U65" s="48">
        <v>56.557340262036099</v>
      </c>
      <c r="V65" s="49">
        <v>0.20505353087915401</v>
      </c>
      <c r="W65" s="48">
        <v>54.809031023043502</v>
      </c>
      <c r="X65" s="49">
        <v>0.932667096752682</v>
      </c>
      <c r="Y65" s="48">
        <v>-2.0802255699402399</v>
      </c>
      <c r="Z65" s="49">
        <v>0.95305712123834097</v>
      </c>
      <c r="AA65" s="48">
        <v>42.119794770202397</v>
      </c>
      <c r="AB65" s="49">
        <v>0.18583852227880199</v>
      </c>
      <c r="AC65" s="48">
        <v>42.067138602948603</v>
      </c>
      <c r="AD65" s="49">
        <v>0.19960283518729499</v>
      </c>
      <c r="AE65" s="48">
        <v>40.515533810669098</v>
      </c>
      <c r="AF65" s="49">
        <v>0.94308044361477095</v>
      </c>
      <c r="AG65" s="48">
        <v>-1.29464645526628</v>
      </c>
      <c r="AH65" s="49">
        <v>0.97018907539284505</v>
      </c>
      <c r="AI65" s="48">
        <v>65.407246177078207</v>
      </c>
      <c r="AJ65" s="49">
        <v>0.18012741261564799</v>
      </c>
      <c r="AK65" s="48">
        <v>65.510942848765694</v>
      </c>
      <c r="AL65" s="49">
        <v>0.194238565256902</v>
      </c>
      <c r="AM65" s="48">
        <v>63.870323846412198</v>
      </c>
      <c r="AN65" s="49">
        <v>0.90454583540189504</v>
      </c>
      <c r="AO65" s="48">
        <v>-1.9399220565561499</v>
      </c>
      <c r="AP65" s="49">
        <v>0.926977970660671</v>
      </c>
      <c r="AQ65" s="48">
        <v>48.753689334596501</v>
      </c>
      <c r="AR65" s="49">
        <v>0.19005496373441699</v>
      </c>
      <c r="AS65" s="48">
        <v>48.695197976810803</v>
      </c>
      <c r="AT65" s="49">
        <v>0.204890377125544</v>
      </c>
      <c r="AU65" s="48">
        <v>49.0094514975954</v>
      </c>
      <c r="AV65" s="49">
        <v>0.99426533527820204</v>
      </c>
      <c r="AW65" s="48">
        <v>-0.47335059425707798</v>
      </c>
      <c r="AX65" s="49">
        <v>1.0101993051967499</v>
      </c>
      <c r="AY65" s="48">
        <v>67.437758021705093</v>
      </c>
      <c r="AZ65" s="49">
        <v>0.17421795180962099</v>
      </c>
      <c r="BA65" s="48">
        <v>67.503507114195898</v>
      </c>
      <c r="BB65" s="49">
        <v>0.188667839942147</v>
      </c>
      <c r="BC65" s="48">
        <v>67.437191166207995</v>
      </c>
      <c r="BD65" s="49">
        <v>0.85771488060494006</v>
      </c>
      <c r="BE65" s="48">
        <v>-0.59665986575832497</v>
      </c>
      <c r="BF65" s="49">
        <v>0.88341581078078302</v>
      </c>
      <c r="BG65" s="48">
        <v>72.990107054308893</v>
      </c>
      <c r="BH65" s="49">
        <v>0.16100346755874001</v>
      </c>
      <c r="BI65" s="48">
        <v>73.355177239026204</v>
      </c>
      <c r="BJ65" s="49">
        <v>0.17558863618602999</v>
      </c>
      <c r="BK65" s="48">
        <v>71.242977705196097</v>
      </c>
      <c r="BL65" s="49">
        <v>0.83600151246599097</v>
      </c>
      <c r="BM65" s="48">
        <v>-4.7711431479698403</v>
      </c>
      <c r="BN65" s="49">
        <v>0.86668978960750997</v>
      </c>
      <c r="BO65" s="48">
        <v>52.419444466333701</v>
      </c>
      <c r="BP65" s="49">
        <v>0.19116552178867399</v>
      </c>
      <c r="BQ65" s="48">
        <v>52.2179898949476</v>
      </c>
      <c r="BR65" s="49">
        <v>0.20260807908442</v>
      </c>
      <c r="BS65" s="48">
        <v>49.888119841518403</v>
      </c>
      <c r="BT65" s="49">
        <v>0.96933195289163598</v>
      </c>
      <c r="BU65" s="48">
        <v>-2.6463755110731699</v>
      </c>
      <c r="BV65" s="129">
        <v>0.98752109502041097</v>
      </c>
    </row>
    <row r="66" spans="1:74" ht="13" customHeight="1" x14ac:dyDescent="0.2">
      <c r="A66" s="82" t="s">
        <v>89</v>
      </c>
      <c r="B66" s="110">
        <v>2</v>
      </c>
      <c r="C66" s="7">
        <v>78.423873822830402</v>
      </c>
      <c r="D66" s="10">
        <v>1.9839264536202501</v>
      </c>
      <c r="E66" s="7">
        <v>80.059170940159802</v>
      </c>
      <c r="F66" s="10">
        <v>2.0830139721298599</v>
      </c>
      <c r="G66" s="7">
        <v>65.998768064862702</v>
      </c>
      <c r="H66" s="10">
        <v>6.12021490767704</v>
      </c>
      <c r="I66" s="7">
        <v>-14.0604028752971</v>
      </c>
      <c r="J66" s="10">
        <v>6.1065537647149597</v>
      </c>
      <c r="K66" s="7">
        <v>73.570384162515197</v>
      </c>
      <c r="L66" s="10">
        <v>1.7255102105629501</v>
      </c>
      <c r="M66" s="7">
        <v>74.292035826893198</v>
      </c>
      <c r="N66" s="10">
        <v>1.80846313117594</v>
      </c>
      <c r="O66" s="7">
        <v>69.772028211060402</v>
      </c>
      <c r="P66" s="10">
        <v>5.6799249909225598</v>
      </c>
      <c r="Q66" s="7">
        <v>-4.5200076158327702</v>
      </c>
      <c r="R66" s="10">
        <v>6.0382586736730097</v>
      </c>
      <c r="S66" s="7">
        <v>65.9431670193147</v>
      </c>
      <c r="T66" s="10">
        <v>1.78429046816172</v>
      </c>
      <c r="U66" s="7">
        <v>66.002016206495895</v>
      </c>
      <c r="V66" s="10">
        <v>2.0838386381037899</v>
      </c>
      <c r="W66" s="7">
        <v>60.605599812074502</v>
      </c>
      <c r="X66" s="10">
        <v>6.5263441890272196</v>
      </c>
      <c r="Y66" s="7">
        <v>-5.3964163944214301</v>
      </c>
      <c r="Z66" s="10">
        <v>6.8432372788931097</v>
      </c>
      <c r="AA66" s="7">
        <v>44.659018877901197</v>
      </c>
      <c r="AB66" s="10">
        <v>2.0979127455093098</v>
      </c>
      <c r="AC66" s="7">
        <v>45.865250641975798</v>
      </c>
      <c r="AD66" s="10">
        <v>2.4289735158728698</v>
      </c>
      <c r="AE66" s="7">
        <v>36.109218617918799</v>
      </c>
      <c r="AF66" s="10">
        <v>6.1875741047278598</v>
      </c>
      <c r="AG66" s="7">
        <v>-9.7560320240569407</v>
      </c>
      <c r="AH66" s="10">
        <v>6.4942598569991796</v>
      </c>
      <c r="AI66" s="7">
        <v>62.628860779218897</v>
      </c>
      <c r="AJ66" s="10">
        <v>1.7576561282475101</v>
      </c>
      <c r="AK66" s="7">
        <v>64.561773672900799</v>
      </c>
      <c r="AL66" s="10">
        <v>2.0694615600349899</v>
      </c>
      <c r="AM66" s="7">
        <v>61.954878985749197</v>
      </c>
      <c r="AN66" s="10">
        <v>5.5260084502126796</v>
      </c>
      <c r="AO66" s="7">
        <v>-2.6068946871516498</v>
      </c>
      <c r="AP66" s="10">
        <v>6.0421663168951998</v>
      </c>
      <c r="AQ66" s="7">
        <v>40.1363291790937</v>
      </c>
      <c r="AR66" s="10">
        <v>2.0846871874097799</v>
      </c>
      <c r="AS66" s="7">
        <v>40.655730292201802</v>
      </c>
      <c r="AT66" s="10">
        <v>2.3973563495852099</v>
      </c>
      <c r="AU66" s="7">
        <v>30.178932660728101</v>
      </c>
      <c r="AV66" s="10">
        <v>5.6046626180375396</v>
      </c>
      <c r="AW66" s="7">
        <v>-10.476797631473699</v>
      </c>
      <c r="AX66" s="10">
        <v>6.0222741530260704</v>
      </c>
      <c r="AY66" s="7">
        <v>62.602768299008403</v>
      </c>
      <c r="AZ66" s="10">
        <v>1.7791792084589499</v>
      </c>
      <c r="BA66" s="7">
        <v>63.378741921519897</v>
      </c>
      <c r="BB66" s="10">
        <v>2.0948730495797001</v>
      </c>
      <c r="BC66" s="7">
        <v>59.064104941601201</v>
      </c>
      <c r="BD66" s="10">
        <v>5.7466912697566404</v>
      </c>
      <c r="BE66" s="7">
        <v>-4.3146369799187498</v>
      </c>
      <c r="BF66" s="10">
        <v>6.1084297036144903</v>
      </c>
      <c r="BG66" s="7">
        <v>75.518774028672695</v>
      </c>
      <c r="BH66" s="10">
        <v>1.51276185207548</v>
      </c>
      <c r="BI66" s="7">
        <v>77.343872410668496</v>
      </c>
      <c r="BJ66" s="10">
        <v>1.62892393512966</v>
      </c>
      <c r="BK66" s="7">
        <v>61.319001145745098</v>
      </c>
      <c r="BL66" s="10">
        <v>5.3671056289828902</v>
      </c>
      <c r="BM66" s="7">
        <v>-16.024871264923501</v>
      </c>
      <c r="BN66" s="10">
        <v>5.6862555851567604</v>
      </c>
      <c r="BO66" s="7">
        <v>41.469919122416002</v>
      </c>
      <c r="BP66" s="10">
        <v>1.8088552628788701</v>
      </c>
      <c r="BQ66" s="7">
        <v>41.4645649981791</v>
      </c>
      <c r="BR66" s="10">
        <v>1.8769964400752299</v>
      </c>
      <c r="BS66" s="7">
        <v>41.1711658916159</v>
      </c>
      <c r="BT66" s="10">
        <v>7.3218038134087502</v>
      </c>
      <c r="BU66" s="7">
        <v>-0.29339910656322099</v>
      </c>
      <c r="BV66" s="123">
        <v>7.5842673168160903</v>
      </c>
    </row>
    <row r="67" spans="1:74" ht="13" customHeight="1" x14ac:dyDescent="0.2">
      <c r="A67" s="82" t="s">
        <v>90</v>
      </c>
      <c r="B67" s="110">
        <v>2</v>
      </c>
      <c r="C67" s="7">
        <v>69.523685516248094</v>
      </c>
      <c r="D67" s="10">
        <v>2.3619388352809199</v>
      </c>
      <c r="E67" s="7">
        <v>72.308301661815406</v>
      </c>
      <c r="F67" s="10">
        <v>2.5105451688603901</v>
      </c>
      <c r="G67" s="7">
        <v>60.540809253189003</v>
      </c>
      <c r="H67" s="10">
        <v>5.2809004647540201</v>
      </c>
      <c r="I67" s="7">
        <v>-11.767492408626399</v>
      </c>
      <c r="J67" s="10">
        <v>5.1977486809175799</v>
      </c>
      <c r="K67" s="7">
        <v>37.357624684845398</v>
      </c>
      <c r="L67" s="10">
        <v>2.3737462427878699</v>
      </c>
      <c r="M67" s="7">
        <v>38.574689014485898</v>
      </c>
      <c r="N67" s="10">
        <v>2.9149613511518599</v>
      </c>
      <c r="O67" s="7">
        <v>30.657014769307299</v>
      </c>
      <c r="P67" s="10">
        <v>6.6621471266573602</v>
      </c>
      <c r="Q67" s="7">
        <v>-7.9176742451785902</v>
      </c>
      <c r="R67" s="10">
        <v>7.0734382218162102</v>
      </c>
      <c r="S67" s="7">
        <v>38.342644992088204</v>
      </c>
      <c r="T67" s="10">
        <v>2.0311956744405801</v>
      </c>
      <c r="U67" s="7">
        <v>39.522760074440498</v>
      </c>
      <c r="V67" s="10">
        <v>2.79306129021057</v>
      </c>
      <c r="W67" s="7">
        <v>32.654438148551002</v>
      </c>
      <c r="X67" s="10">
        <v>5.9416452834785796</v>
      </c>
      <c r="Y67" s="7">
        <v>-6.8683219258895898</v>
      </c>
      <c r="Z67" s="10">
        <v>7.3491457112124197</v>
      </c>
      <c r="AA67" s="7">
        <v>36.783050170425099</v>
      </c>
      <c r="AB67" s="10">
        <v>2.2030951132700198</v>
      </c>
      <c r="AC67" s="7">
        <v>37.2726105860459</v>
      </c>
      <c r="AD67" s="10">
        <v>2.89034741215128</v>
      </c>
      <c r="AE67" s="7">
        <v>35.6952742644241</v>
      </c>
      <c r="AF67" s="10">
        <v>6.0866685463397303</v>
      </c>
      <c r="AG67" s="7">
        <v>-1.5773363216218901</v>
      </c>
      <c r="AH67" s="10">
        <v>6.9264438246755304</v>
      </c>
      <c r="AI67" s="7">
        <v>45.255758153200802</v>
      </c>
      <c r="AJ67" s="10">
        <v>2.21140116182025</v>
      </c>
      <c r="AK67" s="7">
        <v>42.938700999528699</v>
      </c>
      <c r="AL67" s="10">
        <v>2.7252333029086802</v>
      </c>
      <c r="AM67" s="7">
        <v>54.966322884676799</v>
      </c>
      <c r="AN67" s="10">
        <v>5.7510890914290203</v>
      </c>
      <c r="AO67" s="7">
        <v>12.0276218851481</v>
      </c>
      <c r="AP67" s="10">
        <v>5.9981468231889696</v>
      </c>
      <c r="AQ67" s="7">
        <v>27.660422438880101</v>
      </c>
      <c r="AR67" s="10">
        <v>2.1651723293057898</v>
      </c>
      <c r="AS67" s="7">
        <v>25.599398935111001</v>
      </c>
      <c r="AT67" s="10">
        <v>2.5596386886778402</v>
      </c>
      <c r="AU67" s="7">
        <v>36.578633472667697</v>
      </c>
      <c r="AV67" s="10">
        <v>4.4374998233735301</v>
      </c>
      <c r="AW67" s="7">
        <v>10.9792345375567</v>
      </c>
      <c r="AX67" s="10">
        <v>5.2338145949045902</v>
      </c>
      <c r="AY67" s="7">
        <v>63.958500916533403</v>
      </c>
      <c r="AZ67" s="10">
        <v>2.1499127200269301</v>
      </c>
      <c r="BA67" s="7">
        <v>63.762405386859498</v>
      </c>
      <c r="BB67" s="10">
        <v>2.44593326462094</v>
      </c>
      <c r="BC67" s="7">
        <v>70.131668791105199</v>
      </c>
      <c r="BD67" s="10">
        <v>4.9682725653019402</v>
      </c>
      <c r="BE67" s="7">
        <v>6.3692634042456602</v>
      </c>
      <c r="BF67" s="10">
        <v>5.1249632422056903</v>
      </c>
      <c r="BG67" s="7">
        <v>71.382232848296496</v>
      </c>
      <c r="BH67" s="10">
        <v>2.0055883703825499</v>
      </c>
      <c r="BI67" s="7">
        <v>71.478933911329307</v>
      </c>
      <c r="BJ67" s="10">
        <v>2.0187266517153799</v>
      </c>
      <c r="BK67" s="7">
        <v>73.071007161840896</v>
      </c>
      <c r="BL67" s="10">
        <v>5.5390927175729097</v>
      </c>
      <c r="BM67" s="7">
        <v>1.5920732505116</v>
      </c>
      <c r="BN67" s="10">
        <v>5.7549072892028299</v>
      </c>
      <c r="BO67" s="7">
        <v>43.812420891547703</v>
      </c>
      <c r="BP67" s="10">
        <v>2.60600592995837</v>
      </c>
      <c r="BQ67" s="7">
        <v>42.060262104378403</v>
      </c>
      <c r="BR67" s="10">
        <v>2.7251838731450699</v>
      </c>
      <c r="BS67" s="7">
        <v>48.795582020401802</v>
      </c>
      <c r="BT67" s="10">
        <v>7.0503949110936697</v>
      </c>
      <c r="BU67" s="7">
        <v>6.7353199160233599</v>
      </c>
      <c r="BV67" s="123">
        <v>7.1458666717738897</v>
      </c>
    </row>
    <row r="68" spans="1:74" ht="13" customHeight="1" x14ac:dyDescent="0.2">
      <c r="A68" s="82" t="s">
        <v>91</v>
      </c>
      <c r="B68" s="110">
        <v>2</v>
      </c>
      <c r="C68" s="7">
        <v>66.590987555267802</v>
      </c>
      <c r="D68" s="10">
        <v>2.0254017953775798</v>
      </c>
      <c r="E68" s="7">
        <v>68.453995695382901</v>
      </c>
      <c r="F68" s="10">
        <v>2.2432836180034301</v>
      </c>
      <c r="G68" s="7">
        <v>58.672694777582997</v>
      </c>
      <c r="H68" s="10">
        <v>5.4537520934198698</v>
      </c>
      <c r="I68" s="7">
        <v>-9.7813009177999195</v>
      </c>
      <c r="J68" s="10">
        <v>5.9663557560322902</v>
      </c>
      <c r="K68" s="7">
        <v>59.663683784538897</v>
      </c>
      <c r="L68" s="10">
        <v>2.4931024995134301</v>
      </c>
      <c r="M68" s="7">
        <v>61.7170850084769</v>
      </c>
      <c r="N68" s="10">
        <v>2.8620780396702101</v>
      </c>
      <c r="O68" s="7">
        <v>49.174004479460997</v>
      </c>
      <c r="P68" s="10">
        <v>5.6845196466175398</v>
      </c>
      <c r="Q68" s="7">
        <v>-12.543080529016001</v>
      </c>
      <c r="R68" s="10">
        <v>6.4231424588624604</v>
      </c>
      <c r="S68" s="7">
        <v>56.700136125787601</v>
      </c>
      <c r="T68" s="10">
        <v>2.2170763219019798</v>
      </c>
      <c r="U68" s="7">
        <v>58.979580373931398</v>
      </c>
      <c r="V68" s="10">
        <v>2.29402271500292</v>
      </c>
      <c r="W68" s="7">
        <v>47.128582386190203</v>
      </c>
      <c r="X68" s="10">
        <v>6.0361347266861696</v>
      </c>
      <c r="Y68" s="7">
        <v>-11.8509979877413</v>
      </c>
      <c r="Z68" s="10">
        <v>6.1739074795318203</v>
      </c>
      <c r="AA68" s="7">
        <v>40.844747234763702</v>
      </c>
      <c r="AB68" s="10">
        <v>2.5367559426823001</v>
      </c>
      <c r="AC68" s="7">
        <v>42.109855401231101</v>
      </c>
      <c r="AD68" s="10">
        <v>2.6416785173054902</v>
      </c>
      <c r="AE68" s="7">
        <v>37.440772828361602</v>
      </c>
      <c r="AF68" s="10">
        <v>5.9171812429846602</v>
      </c>
      <c r="AG68" s="7">
        <v>-4.6690825728694598</v>
      </c>
      <c r="AH68" s="10">
        <v>6.0958764607089799</v>
      </c>
      <c r="AI68" s="7">
        <v>62.331035988826201</v>
      </c>
      <c r="AJ68" s="10">
        <v>2.4087358393935001</v>
      </c>
      <c r="AK68" s="7">
        <v>61.448451326782603</v>
      </c>
      <c r="AL68" s="10">
        <v>2.9819078245269699</v>
      </c>
      <c r="AM68" s="7">
        <v>63.1838473777999</v>
      </c>
      <c r="AN68" s="10">
        <v>4.5244443844616704</v>
      </c>
      <c r="AO68" s="7">
        <v>1.7353960510173501</v>
      </c>
      <c r="AP68" s="10">
        <v>5.2124439617828804</v>
      </c>
      <c r="AQ68" s="7">
        <v>45.523821966372097</v>
      </c>
      <c r="AR68" s="10">
        <v>2.3116119636738399</v>
      </c>
      <c r="AS68" s="7">
        <v>45.4132978758945</v>
      </c>
      <c r="AT68" s="10">
        <v>2.7130896071396</v>
      </c>
      <c r="AU68" s="7">
        <v>43.906775326316499</v>
      </c>
      <c r="AV68" s="10">
        <v>5.5784097798888403</v>
      </c>
      <c r="AW68" s="7">
        <v>-1.5065225495779699</v>
      </c>
      <c r="AX68" s="10">
        <v>6.0191048798429803</v>
      </c>
      <c r="AY68" s="7">
        <v>67.040483573712706</v>
      </c>
      <c r="AZ68" s="10">
        <v>1.87029260070838</v>
      </c>
      <c r="BA68" s="7">
        <v>68.912744883648799</v>
      </c>
      <c r="BB68" s="10">
        <v>2.1709458127607002</v>
      </c>
      <c r="BC68" s="7">
        <v>57.168309695528002</v>
      </c>
      <c r="BD68" s="10">
        <v>5.3061652230080396</v>
      </c>
      <c r="BE68" s="7">
        <v>-11.7444351881208</v>
      </c>
      <c r="BF68" s="10">
        <v>6.0507145478050504</v>
      </c>
      <c r="BG68" s="7">
        <v>68.1084524449317</v>
      </c>
      <c r="BH68" s="10">
        <v>1.8697286078749999</v>
      </c>
      <c r="BI68" s="7">
        <v>71.915811580435999</v>
      </c>
      <c r="BJ68" s="10">
        <v>2.0878749872995002</v>
      </c>
      <c r="BK68" s="7">
        <v>52.784470907200799</v>
      </c>
      <c r="BL68" s="10">
        <v>6.0671578633057504</v>
      </c>
      <c r="BM68" s="7">
        <v>-19.131340673235201</v>
      </c>
      <c r="BN68" s="10">
        <v>6.5193382707075802</v>
      </c>
      <c r="BO68" s="7">
        <v>32.999036513534698</v>
      </c>
      <c r="BP68" s="10">
        <v>1.9935989029138099</v>
      </c>
      <c r="BQ68" s="7">
        <v>34.687802644896102</v>
      </c>
      <c r="BR68" s="10">
        <v>2.6915145933756799</v>
      </c>
      <c r="BS68" s="7">
        <v>28.8310078296848</v>
      </c>
      <c r="BT68" s="10">
        <v>5.8226342953307597</v>
      </c>
      <c r="BU68" s="7">
        <v>-5.8567948152112601</v>
      </c>
      <c r="BV68" s="123">
        <v>6.7354431128044601</v>
      </c>
    </row>
    <row r="69" spans="1:74" ht="13" customHeight="1" x14ac:dyDescent="0.2">
      <c r="A69" s="4" t="s">
        <v>92</v>
      </c>
      <c r="B69" s="118">
        <v>2</v>
      </c>
      <c r="C69" s="85">
        <v>65.256823785453705</v>
      </c>
      <c r="D69" s="86">
        <v>2.24843634024429</v>
      </c>
      <c r="E69" s="85">
        <v>66.232290000165406</v>
      </c>
      <c r="F69" s="86">
        <v>2.3668638537322302</v>
      </c>
      <c r="G69" s="85">
        <v>57.046654896896598</v>
      </c>
      <c r="H69" s="86">
        <v>6.2346718765457396</v>
      </c>
      <c r="I69" s="85">
        <v>-9.1856351032688206</v>
      </c>
      <c r="J69" s="86">
        <v>6.2386853035579701</v>
      </c>
      <c r="K69" s="85">
        <v>49.915696136416798</v>
      </c>
      <c r="L69" s="86">
        <v>2.2533799128827301</v>
      </c>
      <c r="M69" s="85">
        <v>49.323855811939602</v>
      </c>
      <c r="N69" s="86">
        <v>2.3395722986168002</v>
      </c>
      <c r="O69" s="85">
        <v>52.126134469766697</v>
      </c>
      <c r="P69" s="86">
        <v>5.3194217526475001</v>
      </c>
      <c r="Q69" s="85">
        <v>2.8022786578270198</v>
      </c>
      <c r="R69" s="86">
        <v>5.29327307576275</v>
      </c>
      <c r="S69" s="85">
        <v>43.834254356826897</v>
      </c>
      <c r="T69" s="86">
        <v>2.1913637870314799</v>
      </c>
      <c r="U69" s="85">
        <v>43.956641363043801</v>
      </c>
      <c r="V69" s="86">
        <v>2.39576220077437</v>
      </c>
      <c r="W69" s="85">
        <v>44.8799881454052</v>
      </c>
      <c r="X69" s="86">
        <v>5.3657599535751501</v>
      </c>
      <c r="Y69" s="85">
        <v>0.92334678236134904</v>
      </c>
      <c r="Z69" s="86">
        <v>6.0226038863256397</v>
      </c>
      <c r="AA69" s="85">
        <v>32.1961759133928</v>
      </c>
      <c r="AB69" s="86">
        <v>1.8685590577756801</v>
      </c>
      <c r="AC69" s="85">
        <v>32.758522821009301</v>
      </c>
      <c r="AD69" s="86">
        <v>2.05395784305091</v>
      </c>
      <c r="AE69" s="85">
        <v>33.185741594260897</v>
      </c>
      <c r="AF69" s="86">
        <v>4.9151221605766304</v>
      </c>
      <c r="AG69" s="85">
        <v>0.42721877325163898</v>
      </c>
      <c r="AH69" s="86">
        <v>5.2865135964070697</v>
      </c>
      <c r="AI69" s="85">
        <v>48.979123291851302</v>
      </c>
      <c r="AJ69" s="86">
        <v>2.3087600375020498</v>
      </c>
      <c r="AK69" s="85">
        <v>49.484100537852598</v>
      </c>
      <c r="AL69" s="86">
        <v>2.37985732362834</v>
      </c>
      <c r="AM69" s="85">
        <v>44.023405212591101</v>
      </c>
      <c r="AN69" s="86">
        <v>5.9379098342385204</v>
      </c>
      <c r="AO69" s="85">
        <v>-5.4606953252615398</v>
      </c>
      <c r="AP69" s="86">
        <v>5.9669869756527101</v>
      </c>
      <c r="AQ69" s="85">
        <v>34.7589358799422</v>
      </c>
      <c r="AR69" s="86">
        <v>2.2029692136793599</v>
      </c>
      <c r="AS69" s="85">
        <v>34.376129059655597</v>
      </c>
      <c r="AT69" s="86">
        <v>2.3156606080006998</v>
      </c>
      <c r="AU69" s="85">
        <v>36.912947332460803</v>
      </c>
      <c r="AV69" s="86">
        <v>6.0072050140687097</v>
      </c>
      <c r="AW69" s="85">
        <v>2.5368182728052102</v>
      </c>
      <c r="AX69" s="86">
        <v>6.0238343663799201</v>
      </c>
      <c r="AY69" s="85">
        <v>47.538117908008203</v>
      </c>
      <c r="AZ69" s="86">
        <v>2.5204166838446702</v>
      </c>
      <c r="BA69" s="85">
        <v>47.613317232913701</v>
      </c>
      <c r="BB69" s="86">
        <v>2.7106077328909302</v>
      </c>
      <c r="BC69" s="85">
        <v>46.742435791301901</v>
      </c>
      <c r="BD69" s="86">
        <v>5.89978494121873</v>
      </c>
      <c r="BE69" s="85">
        <v>-0.87088144161175096</v>
      </c>
      <c r="BF69" s="86">
        <v>6.1929552519035704</v>
      </c>
      <c r="BG69" s="85">
        <v>69.431094222729101</v>
      </c>
      <c r="BH69" s="86">
        <v>1.9162399863689601</v>
      </c>
      <c r="BI69" s="85">
        <v>69.072488628203004</v>
      </c>
      <c r="BJ69" s="86">
        <v>2.2407953100670102</v>
      </c>
      <c r="BK69" s="85">
        <v>69.491928239874895</v>
      </c>
      <c r="BL69" s="86">
        <v>5.9471608432604599</v>
      </c>
      <c r="BM69" s="85">
        <v>0.41943961167184801</v>
      </c>
      <c r="BN69" s="86">
        <v>6.5588671983456504</v>
      </c>
      <c r="BO69" s="85">
        <v>31.374275858979399</v>
      </c>
      <c r="BP69" s="86">
        <v>2.1423720093982701</v>
      </c>
      <c r="BQ69" s="85">
        <v>32.039946559742397</v>
      </c>
      <c r="BR69" s="86">
        <v>2.3639859656182298</v>
      </c>
      <c r="BS69" s="85">
        <v>26.1838307443068</v>
      </c>
      <c r="BT69" s="86">
        <v>4.3609972937554904</v>
      </c>
      <c r="BU69" s="85">
        <v>-5.8561158154355999</v>
      </c>
      <c r="BV69" s="130">
        <v>4.8123615911556596</v>
      </c>
    </row>
    <row r="70" spans="1:74" ht="13" customHeight="1" x14ac:dyDescent="0.2">
      <c r="A70" s="82"/>
      <c r="B70" s="119"/>
      <c r="C70" s="42" t="s">
        <v>910</v>
      </c>
      <c r="D70" s="43" t="s">
        <v>911</v>
      </c>
      <c r="E70" s="42" t="s">
        <v>1090</v>
      </c>
      <c r="F70" s="43" t="s">
        <v>1091</v>
      </c>
      <c r="G70" s="42" t="s">
        <v>1092</v>
      </c>
      <c r="H70" s="43" t="s">
        <v>1093</v>
      </c>
      <c r="I70" s="42" t="s">
        <v>1094</v>
      </c>
      <c r="J70" s="43" t="s">
        <v>1095</v>
      </c>
      <c r="K70" s="42" t="s">
        <v>918</v>
      </c>
      <c r="L70" s="43" t="s">
        <v>919</v>
      </c>
      <c r="M70" s="42" t="s">
        <v>1096</v>
      </c>
      <c r="N70" s="43" t="s">
        <v>1097</v>
      </c>
      <c r="O70" s="42" t="s">
        <v>1098</v>
      </c>
      <c r="P70" s="43" t="s">
        <v>1099</v>
      </c>
      <c r="Q70" s="42" t="s">
        <v>1100</v>
      </c>
      <c r="R70" s="43" t="s">
        <v>1101</v>
      </c>
      <c r="S70" s="42" t="s">
        <v>926</v>
      </c>
      <c r="T70" s="43" t="s">
        <v>927</v>
      </c>
      <c r="U70" s="42" t="s">
        <v>1102</v>
      </c>
      <c r="V70" s="43" t="s">
        <v>1103</v>
      </c>
      <c r="W70" s="42" t="s">
        <v>1104</v>
      </c>
      <c r="X70" s="43" t="s">
        <v>1105</v>
      </c>
      <c r="Y70" s="42" t="s">
        <v>1106</v>
      </c>
      <c r="Z70" s="43" t="s">
        <v>1107</v>
      </c>
      <c r="AA70" s="42" t="s">
        <v>934</v>
      </c>
      <c r="AB70" s="43" t="s">
        <v>935</v>
      </c>
      <c r="AC70" s="42" t="s">
        <v>1108</v>
      </c>
      <c r="AD70" s="43" t="s">
        <v>1109</v>
      </c>
      <c r="AE70" s="42" t="s">
        <v>1110</v>
      </c>
      <c r="AF70" s="43" t="s">
        <v>1111</v>
      </c>
      <c r="AG70" s="42" t="s">
        <v>1112</v>
      </c>
      <c r="AH70" s="43" t="s">
        <v>1113</v>
      </c>
      <c r="AI70" s="42" t="s">
        <v>942</v>
      </c>
      <c r="AJ70" s="43" t="s">
        <v>943</v>
      </c>
      <c r="AK70" s="42" t="s">
        <v>1114</v>
      </c>
      <c r="AL70" s="43" t="s">
        <v>1115</v>
      </c>
      <c r="AM70" s="42" t="s">
        <v>1116</v>
      </c>
      <c r="AN70" s="43" t="s">
        <v>1117</v>
      </c>
      <c r="AO70" s="42" t="s">
        <v>1118</v>
      </c>
      <c r="AP70" s="43" t="s">
        <v>1119</v>
      </c>
      <c r="AQ70" s="42" t="s">
        <v>950</v>
      </c>
      <c r="AR70" s="43" t="s">
        <v>951</v>
      </c>
      <c r="AS70" s="42" t="s">
        <v>1120</v>
      </c>
      <c r="AT70" s="43" t="s">
        <v>1121</v>
      </c>
      <c r="AU70" s="42" t="s">
        <v>1122</v>
      </c>
      <c r="AV70" s="43" t="s">
        <v>1123</v>
      </c>
      <c r="AW70" s="42" t="s">
        <v>1124</v>
      </c>
      <c r="AX70" s="43" t="s">
        <v>1125</v>
      </c>
      <c r="AY70" s="42" t="s">
        <v>958</v>
      </c>
      <c r="AZ70" s="43" t="s">
        <v>959</v>
      </c>
      <c r="BA70" s="42" t="s">
        <v>1126</v>
      </c>
      <c r="BB70" s="43" t="s">
        <v>1127</v>
      </c>
      <c r="BC70" s="42" t="s">
        <v>1128</v>
      </c>
      <c r="BD70" s="43" t="s">
        <v>1129</v>
      </c>
      <c r="BE70" s="42" t="s">
        <v>1130</v>
      </c>
      <c r="BF70" s="43" t="s">
        <v>1131</v>
      </c>
      <c r="BG70" s="42" t="s">
        <v>966</v>
      </c>
      <c r="BH70" s="43" t="s">
        <v>967</v>
      </c>
      <c r="BI70" s="42" t="s">
        <v>1132</v>
      </c>
      <c r="BJ70" s="43" t="s">
        <v>1133</v>
      </c>
      <c r="BK70" s="42" t="s">
        <v>1134</v>
      </c>
      <c r="BL70" s="43" t="s">
        <v>1135</v>
      </c>
      <c r="BM70" s="42" t="s">
        <v>1136</v>
      </c>
      <c r="BN70" s="43" t="s">
        <v>1137</v>
      </c>
      <c r="BO70" s="42" t="s">
        <v>974</v>
      </c>
      <c r="BP70" s="43" t="s">
        <v>975</v>
      </c>
      <c r="BQ70" s="42" t="s">
        <v>1138</v>
      </c>
      <c r="BR70" s="43" t="s">
        <v>1139</v>
      </c>
      <c r="BS70" s="42" t="s">
        <v>1140</v>
      </c>
      <c r="BT70" s="43" t="s">
        <v>1141</v>
      </c>
      <c r="BU70" s="42" t="s">
        <v>1142</v>
      </c>
      <c r="BV70" s="131" t="s">
        <v>1143</v>
      </c>
    </row>
    <row r="71" spans="1:74" ht="13" customHeight="1" x14ac:dyDescent="0.2">
      <c r="A71" s="82" t="s">
        <v>13</v>
      </c>
      <c r="B71" s="119">
        <v>1</v>
      </c>
      <c r="C71" s="7">
        <v>70.417045817284006</v>
      </c>
      <c r="D71" s="44">
        <v>1.1639131660572699</v>
      </c>
      <c r="E71" s="7">
        <v>69.763607630114393</v>
      </c>
      <c r="F71" s="44">
        <v>1.3256516467488</v>
      </c>
      <c r="G71" s="7">
        <v>73.4359451417088</v>
      </c>
      <c r="H71" s="44">
        <v>3.5958803450716199</v>
      </c>
      <c r="I71" s="7">
        <v>3.6723375115944901</v>
      </c>
      <c r="J71" s="44">
        <v>3.9781646664978298</v>
      </c>
      <c r="K71" s="7">
        <v>66.199390751531197</v>
      </c>
      <c r="L71" s="44">
        <v>1.3155884732271601</v>
      </c>
      <c r="M71" s="7">
        <v>66.244254496661696</v>
      </c>
      <c r="N71" s="44">
        <v>1.49667141641827</v>
      </c>
      <c r="O71" s="7">
        <v>61.605211508094897</v>
      </c>
      <c r="P71" s="44">
        <v>4.5122145131252802</v>
      </c>
      <c r="Q71" s="7">
        <v>-4.6390429885667297</v>
      </c>
      <c r="R71" s="44">
        <v>4.8776848694714499</v>
      </c>
      <c r="S71" s="7">
        <v>63.951698671694302</v>
      </c>
      <c r="T71" s="44">
        <v>1.3491181574526701</v>
      </c>
      <c r="U71" s="7">
        <v>64.754615996628402</v>
      </c>
      <c r="V71" s="44">
        <v>1.51761938395343</v>
      </c>
      <c r="W71" s="7">
        <v>54.401065666914398</v>
      </c>
      <c r="X71" s="44">
        <v>4.3948734322261496</v>
      </c>
      <c r="Y71" s="7">
        <v>-10.3535503297141</v>
      </c>
      <c r="Z71" s="44">
        <v>4.7166164195820004</v>
      </c>
      <c r="AA71" s="7">
        <v>55.211149359187402</v>
      </c>
      <c r="AB71" s="44">
        <v>1.31283316296564</v>
      </c>
      <c r="AC71" s="7">
        <v>55.762457373679801</v>
      </c>
      <c r="AD71" s="44">
        <v>1.47167241192279</v>
      </c>
      <c r="AE71" s="7">
        <v>49.579389560583202</v>
      </c>
      <c r="AF71" s="44">
        <v>4.1048244323169696</v>
      </c>
      <c r="AG71" s="7">
        <v>-6.1830678130965699</v>
      </c>
      <c r="AH71" s="44">
        <v>4.3494705337520001</v>
      </c>
      <c r="AI71" s="7">
        <v>66.106386118520305</v>
      </c>
      <c r="AJ71" s="44">
        <v>1.4171890270104699</v>
      </c>
      <c r="AK71" s="7">
        <v>66.240821070512098</v>
      </c>
      <c r="AL71" s="44">
        <v>1.5513415669594699</v>
      </c>
      <c r="AM71" s="7">
        <v>62.007345778313599</v>
      </c>
      <c r="AN71" s="44">
        <v>4.0262091357649696</v>
      </c>
      <c r="AO71" s="7">
        <v>-4.2334752921984498</v>
      </c>
      <c r="AP71" s="44">
        <v>4.1822659143475303</v>
      </c>
      <c r="AQ71" s="7">
        <v>48.385055162982297</v>
      </c>
      <c r="AR71" s="44">
        <v>1.63940380051746</v>
      </c>
      <c r="AS71" s="7">
        <v>47.110819474426897</v>
      </c>
      <c r="AT71" s="44">
        <v>1.88283130651102</v>
      </c>
      <c r="AU71" s="7">
        <v>51.865447678106499</v>
      </c>
      <c r="AV71" s="44">
        <v>4.17111228734107</v>
      </c>
      <c r="AW71" s="7">
        <v>4.7546282036795802</v>
      </c>
      <c r="AX71" s="44">
        <v>4.3127458332559403</v>
      </c>
      <c r="AY71" s="7">
        <v>64.512010804471601</v>
      </c>
      <c r="AZ71" s="44">
        <v>1.3538899968839799</v>
      </c>
      <c r="BA71" s="7">
        <v>63.642644856371902</v>
      </c>
      <c r="BB71" s="44">
        <v>1.58628623244245</v>
      </c>
      <c r="BC71" s="7">
        <v>67.382634329923604</v>
      </c>
      <c r="BD71" s="44">
        <v>3.428782388443</v>
      </c>
      <c r="BE71" s="7">
        <v>3.7399894735516699</v>
      </c>
      <c r="BF71" s="44">
        <v>3.6241598223439699</v>
      </c>
      <c r="BG71" s="7">
        <v>77.093917517141804</v>
      </c>
      <c r="BH71" s="44">
        <v>1.23714866599045</v>
      </c>
      <c r="BI71" s="7">
        <v>76.721619942240807</v>
      </c>
      <c r="BJ71" s="44">
        <v>1.3948444213686999</v>
      </c>
      <c r="BK71" s="7">
        <v>78.227156768354604</v>
      </c>
      <c r="BL71" s="44">
        <v>3.3405876108156001</v>
      </c>
      <c r="BM71" s="7">
        <v>1.50553682611378</v>
      </c>
      <c r="BN71" s="44">
        <v>3.5268470216422001</v>
      </c>
      <c r="BO71" s="7">
        <v>35.118478421604003</v>
      </c>
      <c r="BP71" s="44">
        <v>1.4642108296404399</v>
      </c>
      <c r="BQ71" s="7">
        <v>34.639156180628497</v>
      </c>
      <c r="BR71" s="44">
        <v>1.5475847884885801</v>
      </c>
      <c r="BS71" s="7">
        <v>37.215140087227702</v>
      </c>
      <c r="BT71" s="44">
        <v>3.8219167400390299</v>
      </c>
      <c r="BU71" s="7">
        <v>2.5759839065992498</v>
      </c>
      <c r="BV71" s="123">
        <v>3.9660055505815799</v>
      </c>
    </row>
    <row r="72" spans="1:74" ht="13" customHeight="1" x14ac:dyDescent="0.2">
      <c r="A72" s="82" t="s">
        <v>17</v>
      </c>
      <c r="B72" s="119">
        <v>1</v>
      </c>
      <c r="C72" s="7">
        <v>87.464939600702607</v>
      </c>
      <c r="D72" s="44">
        <v>0.80352091046528795</v>
      </c>
      <c r="E72" s="7">
        <v>88.029393196951304</v>
      </c>
      <c r="F72" s="44">
        <v>0.782203484345807</v>
      </c>
      <c r="G72" s="7">
        <v>74.182962265403205</v>
      </c>
      <c r="H72" s="44">
        <v>4.5863130970204402</v>
      </c>
      <c r="I72" s="7">
        <v>-13.8464309315482</v>
      </c>
      <c r="J72" s="44">
        <v>4.5058855782568701</v>
      </c>
      <c r="K72" s="7">
        <v>57.573582973255903</v>
      </c>
      <c r="L72" s="44">
        <v>1.0506021812348301</v>
      </c>
      <c r="M72" s="7">
        <v>58.286812080404601</v>
      </c>
      <c r="N72" s="44">
        <v>1.0626258956358501</v>
      </c>
      <c r="O72" s="7">
        <v>41.108987802710402</v>
      </c>
      <c r="P72" s="44">
        <v>5.3385455194246596</v>
      </c>
      <c r="Q72" s="7">
        <v>-17.177824277694199</v>
      </c>
      <c r="R72" s="44">
        <v>5.2862277632822501</v>
      </c>
      <c r="S72" s="7">
        <v>51.3418317312751</v>
      </c>
      <c r="T72" s="44">
        <v>1.0077392310195501</v>
      </c>
      <c r="U72" s="7">
        <v>51.869330220432303</v>
      </c>
      <c r="V72" s="44">
        <v>1.0450355113929599</v>
      </c>
      <c r="W72" s="7">
        <v>38.519093251623403</v>
      </c>
      <c r="X72" s="44">
        <v>4.5209067135791203</v>
      </c>
      <c r="Y72" s="7">
        <v>-13.3502369688089</v>
      </c>
      <c r="Z72" s="44">
        <v>4.5322508213860297</v>
      </c>
      <c r="AA72" s="7">
        <v>36.760362905596097</v>
      </c>
      <c r="AB72" s="44">
        <v>1.07782459522537</v>
      </c>
      <c r="AC72" s="7">
        <v>37.206754984135202</v>
      </c>
      <c r="AD72" s="44">
        <v>1.1007923658304699</v>
      </c>
      <c r="AE72" s="7">
        <v>28.668871385274901</v>
      </c>
      <c r="AF72" s="44">
        <v>4.2112504942270803</v>
      </c>
      <c r="AG72" s="7">
        <v>-8.5378835988602493</v>
      </c>
      <c r="AH72" s="44">
        <v>4.3034140318206502</v>
      </c>
      <c r="AI72" s="7">
        <v>56.318154349174598</v>
      </c>
      <c r="AJ72" s="44">
        <v>1.00560114192549</v>
      </c>
      <c r="AK72" s="7">
        <v>56.440084472760702</v>
      </c>
      <c r="AL72" s="44">
        <v>1.0695233127436901</v>
      </c>
      <c r="AM72" s="7">
        <v>58.062492108017103</v>
      </c>
      <c r="AN72" s="44">
        <v>4.9206397778866799</v>
      </c>
      <c r="AO72" s="7">
        <v>1.62240763525649</v>
      </c>
      <c r="AP72" s="44">
        <v>4.9669346160551697</v>
      </c>
      <c r="AQ72" s="7">
        <v>44.392541484015602</v>
      </c>
      <c r="AR72" s="44">
        <v>1.0990499955212401</v>
      </c>
      <c r="AS72" s="7">
        <v>44.248256076637503</v>
      </c>
      <c r="AT72" s="44">
        <v>1.0888647004591101</v>
      </c>
      <c r="AU72" s="7">
        <v>51.085338521222901</v>
      </c>
      <c r="AV72" s="44">
        <v>5.3936022652850104</v>
      </c>
      <c r="AW72" s="7">
        <v>6.8370824445854002</v>
      </c>
      <c r="AX72" s="44">
        <v>5.2677359105626902</v>
      </c>
      <c r="AY72" s="7">
        <v>65.363971813817201</v>
      </c>
      <c r="AZ72" s="44">
        <v>1.04883200405733</v>
      </c>
      <c r="BA72" s="7">
        <v>65.447891803405199</v>
      </c>
      <c r="BB72" s="44">
        <v>1.0964253407164399</v>
      </c>
      <c r="BC72" s="7">
        <v>64.831154596873105</v>
      </c>
      <c r="BD72" s="44">
        <v>4.9359688762473999</v>
      </c>
      <c r="BE72" s="7">
        <v>-0.61673720653212205</v>
      </c>
      <c r="BF72" s="44">
        <v>5.0759401580505203</v>
      </c>
      <c r="BG72" s="7">
        <v>86.731249134370501</v>
      </c>
      <c r="BH72" s="44">
        <v>0.66910242775347395</v>
      </c>
      <c r="BI72" s="7">
        <v>86.803094543704503</v>
      </c>
      <c r="BJ72" s="44">
        <v>0.71449786852525798</v>
      </c>
      <c r="BK72" s="7">
        <v>85.889762090018294</v>
      </c>
      <c r="BL72" s="44">
        <v>3.0132356717951998</v>
      </c>
      <c r="BM72" s="7">
        <v>-0.91333245368615201</v>
      </c>
      <c r="BN72" s="44">
        <v>3.1865428419372299</v>
      </c>
      <c r="BO72" s="7">
        <v>39.434751251223702</v>
      </c>
      <c r="BP72" s="44">
        <v>1.0723067057510201</v>
      </c>
      <c r="BQ72" s="7">
        <v>39.185551645186202</v>
      </c>
      <c r="BR72" s="44">
        <v>1.1302417824522699</v>
      </c>
      <c r="BS72" s="7">
        <v>41.628073595351701</v>
      </c>
      <c r="BT72" s="44">
        <v>5.1647139094660304</v>
      </c>
      <c r="BU72" s="7">
        <v>2.44252195016555</v>
      </c>
      <c r="BV72" s="123">
        <v>5.1880611340714804</v>
      </c>
    </row>
    <row r="73" spans="1:74" ht="13" customHeight="1" x14ac:dyDescent="0.2">
      <c r="A73" s="111" t="s">
        <v>19</v>
      </c>
      <c r="B73" s="119">
        <v>1</v>
      </c>
      <c r="C73" s="7">
        <v>85.3925700726667</v>
      </c>
      <c r="D73" s="44">
        <v>1.1471958978569201</v>
      </c>
      <c r="E73" s="7">
        <v>85.990309721867405</v>
      </c>
      <c r="F73" s="44">
        <v>1.1818278580564601</v>
      </c>
      <c r="G73" s="7">
        <v>74.708305328695502</v>
      </c>
      <c r="H73" s="44">
        <v>7.3968875818402298</v>
      </c>
      <c r="I73" s="7">
        <v>-11.282004393171899</v>
      </c>
      <c r="J73" s="44">
        <v>7.3835889966066102</v>
      </c>
      <c r="K73" s="7">
        <v>63.264399312248202</v>
      </c>
      <c r="L73" s="44">
        <v>1.42385309496771</v>
      </c>
      <c r="M73" s="7">
        <v>64.301288742667893</v>
      </c>
      <c r="N73" s="44">
        <v>1.45309856397894</v>
      </c>
      <c r="O73" s="7">
        <v>43.944062028164197</v>
      </c>
      <c r="P73" s="44">
        <v>7.1914780870536097</v>
      </c>
      <c r="Q73" s="7">
        <v>-20.3572267145036</v>
      </c>
      <c r="R73" s="44">
        <v>7.3088373107571201</v>
      </c>
      <c r="S73" s="7">
        <v>47.232900826678801</v>
      </c>
      <c r="T73" s="44">
        <v>1.4550531051128499</v>
      </c>
      <c r="U73" s="7">
        <v>47.683759930900202</v>
      </c>
      <c r="V73" s="44">
        <v>1.5121980038598599</v>
      </c>
      <c r="W73" s="7">
        <v>34.546898970159603</v>
      </c>
      <c r="X73" s="44">
        <v>7.4263924246315298</v>
      </c>
      <c r="Y73" s="7">
        <v>-13.1368609607406</v>
      </c>
      <c r="Z73" s="44">
        <v>7.7725163252876603</v>
      </c>
      <c r="AA73" s="7">
        <v>38.771927253439998</v>
      </c>
      <c r="AB73" s="44">
        <v>1.6110722259828101</v>
      </c>
      <c r="AC73" s="7">
        <v>39.300099921256297</v>
      </c>
      <c r="AD73" s="44">
        <v>1.6553343811844099</v>
      </c>
      <c r="AE73" s="7">
        <v>30.0380038775637</v>
      </c>
      <c r="AF73" s="44">
        <v>6.4483389588856399</v>
      </c>
      <c r="AG73" s="7">
        <v>-9.2620960436926101</v>
      </c>
      <c r="AH73" s="44">
        <v>6.6089791853432702</v>
      </c>
      <c r="AI73" s="7">
        <v>47.696849556919297</v>
      </c>
      <c r="AJ73" s="44">
        <v>1.25367991283451</v>
      </c>
      <c r="AK73" s="7">
        <v>48.306678836297898</v>
      </c>
      <c r="AL73" s="44">
        <v>1.28990549580283</v>
      </c>
      <c r="AM73" s="7">
        <v>44.293470440357801</v>
      </c>
      <c r="AN73" s="44">
        <v>7.8310375251852999</v>
      </c>
      <c r="AO73" s="7">
        <v>-4.0132083959400902</v>
      </c>
      <c r="AP73" s="44">
        <v>7.79423262481503</v>
      </c>
      <c r="AQ73" s="7">
        <v>48.088785077339303</v>
      </c>
      <c r="AR73" s="44">
        <v>1.5500615494312799</v>
      </c>
      <c r="AS73" s="7">
        <v>48.158174772423003</v>
      </c>
      <c r="AT73" s="44">
        <v>1.6036136968636601</v>
      </c>
      <c r="AU73" s="7">
        <v>54.920221969279901</v>
      </c>
      <c r="AV73" s="44">
        <v>8.4632260415682392</v>
      </c>
      <c r="AW73" s="7">
        <v>6.7620471968569298</v>
      </c>
      <c r="AX73" s="44">
        <v>8.5733960880488596</v>
      </c>
      <c r="AY73" s="7">
        <v>49.8415196592154</v>
      </c>
      <c r="AZ73" s="44">
        <v>1.49987766059626</v>
      </c>
      <c r="BA73" s="7">
        <v>50.0713707202123</v>
      </c>
      <c r="BB73" s="44">
        <v>1.57526835989793</v>
      </c>
      <c r="BC73" s="7">
        <v>53.906173140037197</v>
      </c>
      <c r="BD73" s="44">
        <v>6.4991267935470702</v>
      </c>
      <c r="BE73" s="7">
        <v>3.8348024198249302</v>
      </c>
      <c r="BF73" s="44">
        <v>6.8411451713086597</v>
      </c>
      <c r="BG73" s="7">
        <v>75.046666225935098</v>
      </c>
      <c r="BH73" s="44">
        <v>1.2764030220918201</v>
      </c>
      <c r="BI73" s="7">
        <v>74.8322753513458</v>
      </c>
      <c r="BJ73" s="44">
        <v>1.3538751388624599</v>
      </c>
      <c r="BK73" s="7">
        <v>78.113724028314905</v>
      </c>
      <c r="BL73" s="44">
        <v>3.91795459929644</v>
      </c>
      <c r="BM73" s="7">
        <v>3.2814486769691298</v>
      </c>
      <c r="BN73" s="44">
        <v>4.2674854252473198</v>
      </c>
      <c r="BO73" s="7">
        <v>38.199208654084103</v>
      </c>
      <c r="BP73" s="44">
        <v>1.4281777211230999</v>
      </c>
      <c r="BQ73" s="7">
        <v>38.373167480999697</v>
      </c>
      <c r="BR73" s="44">
        <v>1.4961654417544901</v>
      </c>
      <c r="BS73" s="7">
        <v>27.050805218530702</v>
      </c>
      <c r="BT73" s="44">
        <v>5.7167238834824898</v>
      </c>
      <c r="BU73" s="7">
        <v>-11.322362262468999</v>
      </c>
      <c r="BV73" s="123">
        <v>5.9181116231380502</v>
      </c>
    </row>
    <row r="74" spans="1:74" ht="13" customHeight="1" x14ac:dyDescent="0.2">
      <c r="A74" s="82" t="s">
        <v>20</v>
      </c>
      <c r="B74" s="119">
        <v>1</v>
      </c>
      <c r="C74" s="7">
        <v>90.067912632828694</v>
      </c>
      <c r="D74" s="44">
        <v>0.91397736583404798</v>
      </c>
      <c r="E74" s="7">
        <v>90.398304822704901</v>
      </c>
      <c r="F74" s="44">
        <v>1.02991214692348</v>
      </c>
      <c r="G74" s="7">
        <v>86.186056617458703</v>
      </c>
      <c r="H74" s="44">
        <v>2.9072427871940798</v>
      </c>
      <c r="I74" s="7">
        <v>-4.2122482052461301</v>
      </c>
      <c r="J74" s="44">
        <v>3.1604534575936198</v>
      </c>
      <c r="K74" s="7">
        <v>70.891331811569103</v>
      </c>
      <c r="L74" s="44">
        <v>1.4029681060785499</v>
      </c>
      <c r="M74" s="7">
        <v>71.304671861596603</v>
      </c>
      <c r="N74" s="44">
        <v>1.4830185441046999</v>
      </c>
      <c r="O74" s="7">
        <v>68.746066108004001</v>
      </c>
      <c r="P74" s="44">
        <v>4.391552925879</v>
      </c>
      <c r="Q74" s="7">
        <v>-2.5586057535926399</v>
      </c>
      <c r="R74" s="44">
        <v>4.5298218425382304</v>
      </c>
      <c r="S74" s="7">
        <v>72.154606169089504</v>
      </c>
      <c r="T74" s="44">
        <v>1.15584030339804</v>
      </c>
      <c r="U74" s="7">
        <v>72.280321819539793</v>
      </c>
      <c r="V74" s="44">
        <v>1.19851876550309</v>
      </c>
      <c r="W74" s="7">
        <v>75.816229425397395</v>
      </c>
      <c r="X74" s="44">
        <v>4.4120538578908697</v>
      </c>
      <c r="Y74" s="7">
        <v>3.53590760585764</v>
      </c>
      <c r="Z74" s="44">
        <v>4.7092053182579097</v>
      </c>
      <c r="AA74" s="7">
        <v>50.183061247120101</v>
      </c>
      <c r="AB74" s="44">
        <v>1.3609483329019201</v>
      </c>
      <c r="AC74" s="7">
        <v>50.077132088540097</v>
      </c>
      <c r="AD74" s="44">
        <v>1.39221548852109</v>
      </c>
      <c r="AE74" s="7">
        <v>48.481971961856999</v>
      </c>
      <c r="AF74" s="44">
        <v>4.5502456980527803</v>
      </c>
      <c r="AG74" s="7">
        <v>-1.5951601266830799</v>
      </c>
      <c r="AH74" s="44">
        <v>4.6393969962496904</v>
      </c>
      <c r="AI74" s="7">
        <v>87.572702576148302</v>
      </c>
      <c r="AJ74" s="44">
        <v>0.98821375160725999</v>
      </c>
      <c r="AK74" s="7">
        <v>88.480118199798994</v>
      </c>
      <c r="AL74" s="44">
        <v>1.0409503812160501</v>
      </c>
      <c r="AM74" s="7">
        <v>86.446992330702201</v>
      </c>
      <c r="AN74" s="44">
        <v>2.9999088512879202</v>
      </c>
      <c r="AO74" s="7">
        <v>-2.0331258690968399</v>
      </c>
      <c r="AP74" s="44">
        <v>3.2422008661235502</v>
      </c>
      <c r="AQ74" s="7">
        <v>86.285713649035003</v>
      </c>
      <c r="AR74" s="44">
        <v>1.0852927444154601</v>
      </c>
      <c r="AS74" s="7">
        <v>86.776794046752102</v>
      </c>
      <c r="AT74" s="44">
        <v>1.17076565036156</v>
      </c>
      <c r="AU74" s="7">
        <v>89.683158871408295</v>
      </c>
      <c r="AV74" s="44">
        <v>2.53544737620371</v>
      </c>
      <c r="AW74" s="7">
        <v>2.90636482465617</v>
      </c>
      <c r="AX74" s="44">
        <v>2.7696277603775301</v>
      </c>
      <c r="AY74" s="7">
        <v>91.174935391779798</v>
      </c>
      <c r="AZ74" s="44">
        <v>0.84828368698155598</v>
      </c>
      <c r="BA74" s="7">
        <v>90.897142445607102</v>
      </c>
      <c r="BB74" s="44">
        <v>0.97168048700594201</v>
      </c>
      <c r="BC74" s="7">
        <v>94.297899429843298</v>
      </c>
      <c r="BD74" s="44">
        <v>2.2935523079906002</v>
      </c>
      <c r="BE74" s="7">
        <v>3.4007569842362</v>
      </c>
      <c r="BF74" s="44">
        <v>2.58733584631814</v>
      </c>
      <c r="BG74" s="7">
        <v>87.402622436698095</v>
      </c>
      <c r="BH74" s="44">
        <v>0.85295746286490903</v>
      </c>
      <c r="BI74" s="7">
        <v>88.093610326039794</v>
      </c>
      <c r="BJ74" s="44">
        <v>0.95058828319822197</v>
      </c>
      <c r="BK74" s="7">
        <v>79.411991826763696</v>
      </c>
      <c r="BL74" s="44">
        <v>3.0190851882740501</v>
      </c>
      <c r="BM74" s="7">
        <v>-8.6816184992761105</v>
      </c>
      <c r="BN74" s="44">
        <v>3.1852504052969501</v>
      </c>
      <c r="BO74" s="7">
        <v>79.528126916710093</v>
      </c>
      <c r="BP74" s="44">
        <v>1.3044495017518201</v>
      </c>
      <c r="BQ74" s="7">
        <v>79.479007298030695</v>
      </c>
      <c r="BR74" s="44">
        <v>1.4453110832521401</v>
      </c>
      <c r="BS74" s="7">
        <v>72.965793432302704</v>
      </c>
      <c r="BT74" s="44">
        <v>3.9209622428143498</v>
      </c>
      <c r="BU74" s="7">
        <v>-6.5132138657279901</v>
      </c>
      <c r="BV74" s="123">
        <v>4.1270764065056902</v>
      </c>
    </row>
    <row r="75" spans="1:74" ht="13" customHeight="1" x14ac:dyDescent="0.2">
      <c r="A75" s="82" t="s">
        <v>31</v>
      </c>
      <c r="B75" s="119">
        <v>1</v>
      </c>
      <c r="C75" s="7">
        <v>69.079393835282005</v>
      </c>
      <c r="D75" s="44">
        <v>1.5495716302234199</v>
      </c>
      <c r="E75" s="7">
        <v>68.443137626409793</v>
      </c>
      <c r="F75" s="44">
        <v>1.6690658786514201</v>
      </c>
      <c r="G75" s="7">
        <v>74.928100007708295</v>
      </c>
      <c r="H75" s="44">
        <v>4.8895100893799102</v>
      </c>
      <c r="I75" s="7">
        <v>6.4849623812984696</v>
      </c>
      <c r="J75" s="44">
        <v>5.1898375114541704</v>
      </c>
      <c r="K75" s="7">
        <v>61.204809723830401</v>
      </c>
      <c r="L75" s="44">
        <v>1.7742745255197701</v>
      </c>
      <c r="M75" s="7">
        <v>62.427036152214797</v>
      </c>
      <c r="N75" s="44">
        <v>2.03211510855049</v>
      </c>
      <c r="O75" s="7">
        <v>41.927983101204497</v>
      </c>
      <c r="P75" s="44">
        <v>5.7975240092091003</v>
      </c>
      <c r="Q75" s="7">
        <v>-20.4990530510103</v>
      </c>
      <c r="R75" s="44">
        <v>6.1755174100587302</v>
      </c>
      <c r="S75" s="7">
        <v>57.037664598193999</v>
      </c>
      <c r="T75" s="44">
        <v>1.68658070699479</v>
      </c>
      <c r="U75" s="7">
        <v>58.040867310061998</v>
      </c>
      <c r="V75" s="44">
        <v>1.91291398288107</v>
      </c>
      <c r="W75" s="7">
        <v>51.532188804230103</v>
      </c>
      <c r="X75" s="44">
        <v>5.7714458582701598</v>
      </c>
      <c r="Y75" s="7">
        <v>-6.5086785058318304</v>
      </c>
      <c r="Z75" s="44">
        <v>6.0168359579386701</v>
      </c>
      <c r="AA75" s="7">
        <v>32.649876085131098</v>
      </c>
      <c r="AB75" s="44">
        <v>1.6331664813006499</v>
      </c>
      <c r="AC75" s="7">
        <v>32.759030174755601</v>
      </c>
      <c r="AD75" s="44">
        <v>1.86504514003907</v>
      </c>
      <c r="AE75" s="7">
        <v>27.403751734395101</v>
      </c>
      <c r="AF75" s="44">
        <v>6.2683311389940899</v>
      </c>
      <c r="AG75" s="7">
        <v>-5.3552784403604603</v>
      </c>
      <c r="AH75" s="44">
        <v>6.9602156017717904</v>
      </c>
      <c r="AI75" s="7">
        <v>55.067830092340699</v>
      </c>
      <c r="AJ75" s="44">
        <v>1.7671276068725601</v>
      </c>
      <c r="AK75" s="7">
        <v>55.550429123404001</v>
      </c>
      <c r="AL75" s="44">
        <v>1.8412126159361399</v>
      </c>
      <c r="AM75" s="7">
        <v>48.4870404822965</v>
      </c>
      <c r="AN75" s="44">
        <v>6.1641802724071502</v>
      </c>
      <c r="AO75" s="7">
        <v>-7.0633886411075402</v>
      </c>
      <c r="AP75" s="44">
        <v>6.2350407420422398</v>
      </c>
      <c r="AQ75" s="7">
        <v>65.081413721645703</v>
      </c>
      <c r="AR75" s="44">
        <v>1.66675958284746</v>
      </c>
      <c r="AS75" s="7">
        <v>64.798012137003795</v>
      </c>
      <c r="AT75" s="44">
        <v>1.8431773390786199</v>
      </c>
      <c r="AU75" s="7">
        <v>65.928739842780502</v>
      </c>
      <c r="AV75" s="44">
        <v>5.7121592752509898</v>
      </c>
      <c r="AW75" s="7">
        <v>1.13072770577675</v>
      </c>
      <c r="AX75" s="44">
        <v>5.9308456513282799</v>
      </c>
      <c r="AY75" s="7">
        <v>66.446169960509494</v>
      </c>
      <c r="AZ75" s="44">
        <v>1.5835163477944501</v>
      </c>
      <c r="BA75" s="7">
        <v>66.240567308393906</v>
      </c>
      <c r="BB75" s="44">
        <v>1.77947240402875</v>
      </c>
      <c r="BC75" s="7">
        <v>62.801352727127401</v>
      </c>
      <c r="BD75" s="44">
        <v>5.5725856916275598</v>
      </c>
      <c r="BE75" s="7">
        <v>-3.43921458126656</v>
      </c>
      <c r="BF75" s="44">
        <v>6.0054073242561001</v>
      </c>
      <c r="BG75" s="7">
        <v>82.597341825962701</v>
      </c>
      <c r="BH75" s="44">
        <v>1.41196744609388</v>
      </c>
      <c r="BI75" s="7">
        <v>82.575900623556905</v>
      </c>
      <c r="BJ75" s="44">
        <v>1.4464847543605199</v>
      </c>
      <c r="BK75" s="7">
        <v>80.308576164142707</v>
      </c>
      <c r="BL75" s="44">
        <v>4.7258408746668303</v>
      </c>
      <c r="BM75" s="7">
        <v>-2.26732445941414</v>
      </c>
      <c r="BN75" s="44">
        <v>4.8247376232213304</v>
      </c>
      <c r="BO75" s="7">
        <v>59.213195241734702</v>
      </c>
      <c r="BP75" s="44">
        <v>1.75861842313721</v>
      </c>
      <c r="BQ75" s="7">
        <v>58.842713672457997</v>
      </c>
      <c r="BR75" s="44">
        <v>1.9364106165700601</v>
      </c>
      <c r="BS75" s="7">
        <v>63.341005331439199</v>
      </c>
      <c r="BT75" s="44">
        <v>5.07121210565737</v>
      </c>
      <c r="BU75" s="7">
        <v>4.4982916589811497</v>
      </c>
      <c r="BV75" s="123">
        <v>5.6355489305867401</v>
      </c>
    </row>
    <row r="76" spans="1:74" ht="13" customHeight="1" x14ac:dyDescent="0.2">
      <c r="A76" s="82" t="s">
        <v>36</v>
      </c>
      <c r="B76" s="119">
        <v>1</v>
      </c>
      <c r="C76" s="7">
        <v>29.747114585062999</v>
      </c>
      <c r="D76" s="44">
        <v>0.97544559948260801</v>
      </c>
      <c r="E76" s="7">
        <v>29.815796677361401</v>
      </c>
      <c r="F76" s="44">
        <v>1.0263984647576601</v>
      </c>
      <c r="G76" s="7" t="s">
        <v>706</v>
      </c>
      <c r="H76" s="44" t="s">
        <v>706</v>
      </c>
      <c r="I76" s="7" t="s">
        <v>706</v>
      </c>
      <c r="J76" s="44" t="s">
        <v>706</v>
      </c>
      <c r="K76" s="7">
        <v>33.574960511498901</v>
      </c>
      <c r="L76" s="44">
        <v>1.0080942268984301</v>
      </c>
      <c r="M76" s="7">
        <v>33.552401157580597</v>
      </c>
      <c r="N76" s="44">
        <v>1.04666198764626</v>
      </c>
      <c r="O76" s="7" t="s">
        <v>706</v>
      </c>
      <c r="P76" s="44" t="s">
        <v>706</v>
      </c>
      <c r="Q76" s="7" t="s">
        <v>706</v>
      </c>
      <c r="R76" s="44" t="s">
        <v>706</v>
      </c>
      <c r="S76" s="7">
        <v>36.905160511422899</v>
      </c>
      <c r="T76" s="44">
        <v>1.11637327566168</v>
      </c>
      <c r="U76" s="7">
        <v>37.068909519294202</v>
      </c>
      <c r="V76" s="44">
        <v>1.1440845556679</v>
      </c>
      <c r="W76" s="7" t="s">
        <v>706</v>
      </c>
      <c r="X76" s="44" t="s">
        <v>706</v>
      </c>
      <c r="Y76" s="7" t="s">
        <v>706</v>
      </c>
      <c r="Z76" s="44" t="s">
        <v>706</v>
      </c>
      <c r="AA76" s="7">
        <v>28.222441959524701</v>
      </c>
      <c r="AB76" s="44">
        <v>1.1213658325245699</v>
      </c>
      <c r="AC76" s="7">
        <v>28.2339444229473</v>
      </c>
      <c r="AD76" s="44">
        <v>1.1849867004433401</v>
      </c>
      <c r="AE76" s="7" t="s">
        <v>706</v>
      </c>
      <c r="AF76" s="44" t="s">
        <v>706</v>
      </c>
      <c r="AG76" s="7" t="s">
        <v>706</v>
      </c>
      <c r="AH76" s="44" t="s">
        <v>706</v>
      </c>
      <c r="AI76" s="7">
        <v>33.425491810670202</v>
      </c>
      <c r="AJ76" s="44">
        <v>1.0956882148278899</v>
      </c>
      <c r="AK76" s="7">
        <v>33.567696596024497</v>
      </c>
      <c r="AL76" s="44">
        <v>1.1336325239420699</v>
      </c>
      <c r="AM76" s="7" t="s">
        <v>706</v>
      </c>
      <c r="AN76" s="44" t="s">
        <v>706</v>
      </c>
      <c r="AO76" s="7" t="s">
        <v>706</v>
      </c>
      <c r="AP76" s="44" t="s">
        <v>706</v>
      </c>
      <c r="AQ76" s="7">
        <v>22.0802524329753</v>
      </c>
      <c r="AR76" s="44">
        <v>0.93915818470851897</v>
      </c>
      <c r="AS76" s="7">
        <v>22.058684279640101</v>
      </c>
      <c r="AT76" s="44">
        <v>0.97505017434597596</v>
      </c>
      <c r="AU76" s="7" t="s">
        <v>706</v>
      </c>
      <c r="AV76" s="44" t="s">
        <v>706</v>
      </c>
      <c r="AW76" s="7" t="s">
        <v>706</v>
      </c>
      <c r="AX76" s="44" t="s">
        <v>706</v>
      </c>
      <c r="AY76" s="7">
        <v>35.367983156504899</v>
      </c>
      <c r="AZ76" s="44">
        <v>1.00349538058413</v>
      </c>
      <c r="BA76" s="7">
        <v>35.544008785828701</v>
      </c>
      <c r="BB76" s="44">
        <v>1.0356134316697601</v>
      </c>
      <c r="BC76" s="7" t="s">
        <v>706</v>
      </c>
      <c r="BD76" s="44" t="s">
        <v>706</v>
      </c>
      <c r="BE76" s="7" t="s">
        <v>706</v>
      </c>
      <c r="BF76" s="44" t="s">
        <v>706</v>
      </c>
      <c r="BG76" s="7">
        <v>42.146179187166901</v>
      </c>
      <c r="BH76" s="44">
        <v>1.22695461450544</v>
      </c>
      <c r="BI76" s="7">
        <v>42.329307509663799</v>
      </c>
      <c r="BJ76" s="44">
        <v>1.29333647337962</v>
      </c>
      <c r="BK76" s="7" t="s">
        <v>706</v>
      </c>
      <c r="BL76" s="44" t="s">
        <v>706</v>
      </c>
      <c r="BM76" s="7" t="s">
        <v>706</v>
      </c>
      <c r="BN76" s="44" t="s">
        <v>706</v>
      </c>
      <c r="BO76" s="7">
        <v>24.149568847714502</v>
      </c>
      <c r="BP76" s="44">
        <v>1.1365646069953399</v>
      </c>
      <c r="BQ76" s="7">
        <v>24.182763083671301</v>
      </c>
      <c r="BR76" s="44">
        <v>1.1619087067410101</v>
      </c>
      <c r="BS76" s="7" t="s">
        <v>706</v>
      </c>
      <c r="BT76" s="44" t="s">
        <v>706</v>
      </c>
      <c r="BU76" s="7" t="s">
        <v>706</v>
      </c>
      <c r="BV76" s="123" t="s">
        <v>706</v>
      </c>
    </row>
    <row r="77" spans="1:74" ht="13" customHeight="1" x14ac:dyDescent="0.2">
      <c r="A77" s="82" t="s">
        <v>38</v>
      </c>
      <c r="B77" s="119">
        <v>1</v>
      </c>
      <c r="C77" s="7">
        <v>49.76462100885</v>
      </c>
      <c r="D77" s="44">
        <v>1.22359337465789</v>
      </c>
      <c r="E77" s="7">
        <v>49.998373413182698</v>
      </c>
      <c r="F77" s="44">
        <v>1.23522239468588</v>
      </c>
      <c r="G77" s="7" t="s">
        <v>706</v>
      </c>
      <c r="H77" s="44" t="s">
        <v>706</v>
      </c>
      <c r="I77" s="7" t="s">
        <v>706</v>
      </c>
      <c r="J77" s="44" t="s">
        <v>706</v>
      </c>
      <c r="K77" s="7">
        <v>45.936422470432497</v>
      </c>
      <c r="L77" s="44">
        <v>1.22115352045401</v>
      </c>
      <c r="M77" s="7">
        <v>46.084614627452197</v>
      </c>
      <c r="N77" s="44">
        <v>1.26197716622186</v>
      </c>
      <c r="O77" s="7" t="s">
        <v>706</v>
      </c>
      <c r="P77" s="44" t="s">
        <v>706</v>
      </c>
      <c r="Q77" s="7" t="s">
        <v>706</v>
      </c>
      <c r="R77" s="44" t="s">
        <v>706</v>
      </c>
      <c r="S77" s="7">
        <v>45.318511380353598</v>
      </c>
      <c r="T77" s="44">
        <v>1.13529381566181</v>
      </c>
      <c r="U77" s="7">
        <v>45.512606070148998</v>
      </c>
      <c r="V77" s="44">
        <v>1.14454416106282</v>
      </c>
      <c r="W77" s="7" t="s">
        <v>706</v>
      </c>
      <c r="X77" s="44" t="s">
        <v>706</v>
      </c>
      <c r="Y77" s="7" t="s">
        <v>706</v>
      </c>
      <c r="Z77" s="44" t="s">
        <v>706</v>
      </c>
      <c r="AA77" s="7">
        <v>40.795354890178501</v>
      </c>
      <c r="AB77" s="44">
        <v>1.2528348385163099</v>
      </c>
      <c r="AC77" s="7">
        <v>40.955998101600898</v>
      </c>
      <c r="AD77" s="44">
        <v>1.2609654622337001</v>
      </c>
      <c r="AE77" s="7" t="s">
        <v>706</v>
      </c>
      <c r="AF77" s="44" t="s">
        <v>706</v>
      </c>
      <c r="AG77" s="7" t="s">
        <v>706</v>
      </c>
      <c r="AH77" s="44" t="s">
        <v>706</v>
      </c>
      <c r="AI77" s="7">
        <v>56.8445095543902</v>
      </c>
      <c r="AJ77" s="44">
        <v>1.27500795379351</v>
      </c>
      <c r="AK77" s="7">
        <v>56.788740724241102</v>
      </c>
      <c r="AL77" s="44">
        <v>1.29008564547504</v>
      </c>
      <c r="AM77" s="7" t="s">
        <v>706</v>
      </c>
      <c r="AN77" s="44" t="s">
        <v>706</v>
      </c>
      <c r="AO77" s="7" t="s">
        <v>706</v>
      </c>
      <c r="AP77" s="44" t="s">
        <v>706</v>
      </c>
      <c r="AQ77" s="7">
        <v>27.278729343796801</v>
      </c>
      <c r="AR77" s="44">
        <v>1.2154178278177901</v>
      </c>
      <c r="AS77" s="7">
        <v>27.4698720993804</v>
      </c>
      <c r="AT77" s="44">
        <v>1.24466951459474</v>
      </c>
      <c r="AU77" s="7" t="s">
        <v>706</v>
      </c>
      <c r="AV77" s="44" t="s">
        <v>706</v>
      </c>
      <c r="AW77" s="7" t="s">
        <v>706</v>
      </c>
      <c r="AX77" s="44" t="s">
        <v>706</v>
      </c>
      <c r="AY77" s="7">
        <v>52.153267655803802</v>
      </c>
      <c r="AZ77" s="44">
        <v>1.32599896841833</v>
      </c>
      <c r="BA77" s="7">
        <v>52.348841915620902</v>
      </c>
      <c r="BB77" s="44">
        <v>1.34115454548302</v>
      </c>
      <c r="BC77" s="7" t="s">
        <v>706</v>
      </c>
      <c r="BD77" s="44" t="s">
        <v>706</v>
      </c>
      <c r="BE77" s="7" t="s">
        <v>706</v>
      </c>
      <c r="BF77" s="44" t="s">
        <v>706</v>
      </c>
      <c r="BG77" s="7">
        <v>45.555696111698602</v>
      </c>
      <c r="BH77" s="44">
        <v>1.2174481368499701</v>
      </c>
      <c r="BI77" s="7">
        <v>45.586040441046599</v>
      </c>
      <c r="BJ77" s="44">
        <v>1.2558001465656801</v>
      </c>
      <c r="BK77" s="7" t="s">
        <v>706</v>
      </c>
      <c r="BL77" s="44" t="s">
        <v>706</v>
      </c>
      <c r="BM77" s="7" t="s">
        <v>706</v>
      </c>
      <c r="BN77" s="44" t="s">
        <v>706</v>
      </c>
      <c r="BO77" s="7">
        <v>36.106752544625003</v>
      </c>
      <c r="BP77" s="44">
        <v>1.16795069113133</v>
      </c>
      <c r="BQ77" s="7">
        <v>36.266448240985397</v>
      </c>
      <c r="BR77" s="44">
        <v>1.19958591704649</v>
      </c>
      <c r="BS77" s="7" t="s">
        <v>706</v>
      </c>
      <c r="BT77" s="44" t="s">
        <v>706</v>
      </c>
      <c r="BU77" s="7" t="s">
        <v>706</v>
      </c>
      <c r="BV77" s="123" t="s">
        <v>706</v>
      </c>
    </row>
    <row r="78" spans="1:74" ht="13" customHeight="1" x14ac:dyDescent="0.2">
      <c r="A78" s="82" t="s">
        <v>44</v>
      </c>
      <c r="B78" s="119">
        <v>1</v>
      </c>
      <c r="C78" s="7">
        <v>73.838358306371006</v>
      </c>
      <c r="D78" s="44">
        <v>1.28862663537883</v>
      </c>
      <c r="E78" s="7">
        <v>74.294747668000298</v>
      </c>
      <c r="F78" s="44">
        <v>1.2944759914273001</v>
      </c>
      <c r="G78" s="7">
        <v>72.725882594576504</v>
      </c>
      <c r="H78" s="44">
        <v>9.9253194600866195</v>
      </c>
      <c r="I78" s="7">
        <v>-1.5688650734237499</v>
      </c>
      <c r="J78" s="44">
        <v>9.6451675880131198</v>
      </c>
      <c r="K78" s="7">
        <v>59.187304875243697</v>
      </c>
      <c r="L78" s="44">
        <v>1.2740329299964599</v>
      </c>
      <c r="M78" s="7">
        <v>59.526937146960897</v>
      </c>
      <c r="N78" s="44">
        <v>1.29302846338388</v>
      </c>
      <c r="O78" s="7">
        <v>51.567454446765197</v>
      </c>
      <c r="P78" s="44">
        <v>11.064806602971199</v>
      </c>
      <c r="Q78" s="7">
        <v>-7.9594827001957196</v>
      </c>
      <c r="R78" s="44">
        <v>10.7525225589025</v>
      </c>
      <c r="S78" s="7">
        <v>50.209193850399203</v>
      </c>
      <c r="T78" s="44">
        <v>1.2775821890179699</v>
      </c>
      <c r="U78" s="7">
        <v>50.472562446359497</v>
      </c>
      <c r="V78" s="44">
        <v>1.3497387297802499</v>
      </c>
      <c r="W78" s="7">
        <v>57.205970576136302</v>
      </c>
      <c r="X78" s="44">
        <v>9.9109132609537802</v>
      </c>
      <c r="Y78" s="7">
        <v>6.7334081297767598</v>
      </c>
      <c r="Z78" s="44">
        <v>9.9453063152247498</v>
      </c>
      <c r="AA78" s="7">
        <v>36.932051791732697</v>
      </c>
      <c r="AB78" s="44">
        <v>1.32286021496579</v>
      </c>
      <c r="AC78" s="7">
        <v>36.8508912972014</v>
      </c>
      <c r="AD78" s="44">
        <v>1.33825921242576</v>
      </c>
      <c r="AE78" s="7">
        <v>55.344404527747599</v>
      </c>
      <c r="AF78" s="44">
        <v>8.6168652884490395</v>
      </c>
      <c r="AG78" s="7">
        <v>18.493513230546299</v>
      </c>
      <c r="AH78" s="44">
        <v>8.4739483453022597</v>
      </c>
      <c r="AI78" s="7">
        <v>63.846777806492</v>
      </c>
      <c r="AJ78" s="44">
        <v>1.25167343594436</v>
      </c>
      <c r="AK78" s="7">
        <v>64.676981359668602</v>
      </c>
      <c r="AL78" s="44">
        <v>1.19120914036305</v>
      </c>
      <c r="AM78" s="7">
        <v>59.033393158716301</v>
      </c>
      <c r="AN78" s="44">
        <v>8.1263228994869792</v>
      </c>
      <c r="AO78" s="7">
        <v>-5.6435882009523199</v>
      </c>
      <c r="AP78" s="44">
        <v>7.9136539375656101</v>
      </c>
      <c r="AQ78" s="7">
        <v>47.007903883819999</v>
      </c>
      <c r="AR78" s="44">
        <v>1.29400796682492</v>
      </c>
      <c r="AS78" s="7">
        <v>47.453731395748797</v>
      </c>
      <c r="AT78" s="44">
        <v>1.3109634881882499</v>
      </c>
      <c r="AU78" s="7">
        <v>29.2112590272041</v>
      </c>
      <c r="AV78" s="44">
        <v>8.2204197489025397</v>
      </c>
      <c r="AW78" s="7">
        <v>-18.2424723685446</v>
      </c>
      <c r="AX78" s="44">
        <v>8.1201688566707393</v>
      </c>
      <c r="AY78" s="7">
        <v>61.417164913757603</v>
      </c>
      <c r="AZ78" s="44">
        <v>1.3316571544598901</v>
      </c>
      <c r="BA78" s="7">
        <v>61.692101480721703</v>
      </c>
      <c r="BB78" s="44">
        <v>1.3136835264108799</v>
      </c>
      <c r="BC78" s="7">
        <v>61.202283948322197</v>
      </c>
      <c r="BD78" s="44">
        <v>9.5698979511195006</v>
      </c>
      <c r="BE78" s="7">
        <v>-0.48981753239956299</v>
      </c>
      <c r="BF78" s="44">
        <v>9.2250436106407001</v>
      </c>
      <c r="BG78" s="7">
        <v>35.562599671974098</v>
      </c>
      <c r="BH78" s="44">
        <v>1.0888636527978801</v>
      </c>
      <c r="BI78" s="7">
        <v>35.6015004958075</v>
      </c>
      <c r="BJ78" s="44">
        <v>1.1195110474746599</v>
      </c>
      <c r="BK78" s="7">
        <v>51.384838508835003</v>
      </c>
      <c r="BL78" s="44">
        <v>10.611141360326</v>
      </c>
      <c r="BM78" s="7">
        <v>15.7833380130275</v>
      </c>
      <c r="BN78" s="44">
        <v>10.366266756099799</v>
      </c>
      <c r="BO78" s="7">
        <v>40.655811653761397</v>
      </c>
      <c r="BP78" s="44">
        <v>1.3783482941365099</v>
      </c>
      <c r="BQ78" s="7">
        <v>40.365655902413003</v>
      </c>
      <c r="BR78" s="44">
        <v>1.3434384325687601</v>
      </c>
      <c r="BS78" s="7">
        <v>48.983146584002803</v>
      </c>
      <c r="BT78" s="44">
        <v>10.2471280458333</v>
      </c>
      <c r="BU78" s="7">
        <v>8.6174906815898105</v>
      </c>
      <c r="BV78" s="123">
        <v>9.9024586513660307</v>
      </c>
    </row>
    <row r="79" spans="1:74" ht="13" customHeight="1" x14ac:dyDescent="0.2">
      <c r="A79" s="82" t="s">
        <v>48</v>
      </c>
      <c r="B79" s="119">
        <v>1</v>
      </c>
      <c r="C79" s="7">
        <v>84.901136605527995</v>
      </c>
      <c r="D79" s="44">
        <v>0.871197730189194</v>
      </c>
      <c r="E79" s="7">
        <v>84.912865849740001</v>
      </c>
      <c r="F79" s="44">
        <v>1.0552764567350299</v>
      </c>
      <c r="G79" s="7" t="s">
        <v>706</v>
      </c>
      <c r="H79" s="44" t="s">
        <v>706</v>
      </c>
      <c r="I79" s="7" t="s">
        <v>706</v>
      </c>
      <c r="J79" s="44" t="s">
        <v>706</v>
      </c>
      <c r="K79" s="7">
        <v>81.669060025895206</v>
      </c>
      <c r="L79" s="44">
        <v>0.88733423620581198</v>
      </c>
      <c r="M79" s="7">
        <v>81.492870565503907</v>
      </c>
      <c r="N79" s="44">
        <v>1.04928503642025</v>
      </c>
      <c r="O79" s="7" t="s">
        <v>706</v>
      </c>
      <c r="P79" s="44" t="s">
        <v>706</v>
      </c>
      <c r="Q79" s="7" t="s">
        <v>706</v>
      </c>
      <c r="R79" s="44" t="s">
        <v>706</v>
      </c>
      <c r="S79" s="7">
        <v>71.552883836602504</v>
      </c>
      <c r="T79" s="44">
        <v>1.13172361394358</v>
      </c>
      <c r="U79" s="7">
        <v>72.464633669762307</v>
      </c>
      <c r="V79" s="44">
        <v>1.2880650432413501</v>
      </c>
      <c r="W79" s="7" t="s">
        <v>706</v>
      </c>
      <c r="X79" s="44" t="s">
        <v>706</v>
      </c>
      <c r="Y79" s="7" t="s">
        <v>706</v>
      </c>
      <c r="Z79" s="44" t="s">
        <v>706</v>
      </c>
      <c r="AA79" s="7">
        <v>62.542090912277502</v>
      </c>
      <c r="AB79" s="44">
        <v>1.0744627169132499</v>
      </c>
      <c r="AC79" s="7">
        <v>62.711447935931197</v>
      </c>
      <c r="AD79" s="44">
        <v>1.2082307212856001</v>
      </c>
      <c r="AE79" s="7" t="s">
        <v>706</v>
      </c>
      <c r="AF79" s="44" t="s">
        <v>706</v>
      </c>
      <c r="AG79" s="7" t="s">
        <v>706</v>
      </c>
      <c r="AH79" s="44" t="s">
        <v>706</v>
      </c>
      <c r="AI79" s="7">
        <v>81.675776567044593</v>
      </c>
      <c r="AJ79" s="44">
        <v>0.86377545795506505</v>
      </c>
      <c r="AK79" s="7">
        <v>81.686180468115793</v>
      </c>
      <c r="AL79" s="44">
        <v>1.08414018966917</v>
      </c>
      <c r="AM79" s="7" t="s">
        <v>706</v>
      </c>
      <c r="AN79" s="44" t="s">
        <v>706</v>
      </c>
      <c r="AO79" s="7" t="s">
        <v>706</v>
      </c>
      <c r="AP79" s="44" t="s">
        <v>706</v>
      </c>
      <c r="AQ79" s="7">
        <v>62.692422220293899</v>
      </c>
      <c r="AR79" s="44">
        <v>1.3868712335076501</v>
      </c>
      <c r="AS79" s="7">
        <v>63.169139195543998</v>
      </c>
      <c r="AT79" s="44">
        <v>1.4732620327399399</v>
      </c>
      <c r="AU79" s="7" t="s">
        <v>706</v>
      </c>
      <c r="AV79" s="44" t="s">
        <v>706</v>
      </c>
      <c r="AW79" s="7" t="s">
        <v>706</v>
      </c>
      <c r="AX79" s="44" t="s">
        <v>706</v>
      </c>
      <c r="AY79" s="7">
        <v>79.990405340203793</v>
      </c>
      <c r="AZ79" s="44">
        <v>0.95132772647687502</v>
      </c>
      <c r="BA79" s="7">
        <v>80.530777978643002</v>
      </c>
      <c r="BB79" s="44">
        <v>1.0644050726043499</v>
      </c>
      <c r="BC79" s="7" t="s">
        <v>706</v>
      </c>
      <c r="BD79" s="44" t="s">
        <v>706</v>
      </c>
      <c r="BE79" s="7" t="s">
        <v>706</v>
      </c>
      <c r="BF79" s="44" t="s">
        <v>706</v>
      </c>
      <c r="BG79" s="7">
        <v>68.249443901565996</v>
      </c>
      <c r="BH79" s="44">
        <v>1.2232943272391399</v>
      </c>
      <c r="BI79" s="7">
        <v>68.371449416419694</v>
      </c>
      <c r="BJ79" s="44">
        <v>1.3571858939467401</v>
      </c>
      <c r="BK79" s="7" t="s">
        <v>706</v>
      </c>
      <c r="BL79" s="44" t="s">
        <v>706</v>
      </c>
      <c r="BM79" s="7" t="s">
        <v>706</v>
      </c>
      <c r="BN79" s="44" t="s">
        <v>706</v>
      </c>
      <c r="BO79" s="7">
        <v>60.169765418087401</v>
      </c>
      <c r="BP79" s="44">
        <v>1.3035406970649701</v>
      </c>
      <c r="BQ79" s="7">
        <v>60.436913181982703</v>
      </c>
      <c r="BR79" s="44">
        <v>1.4448595490612599</v>
      </c>
      <c r="BS79" s="7" t="s">
        <v>706</v>
      </c>
      <c r="BT79" s="44" t="s">
        <v>706</v>
      </c>
      <c r="BU79" s="7" t="s">
        <v>706</v>
      </c>
      <c r="BV79" s="123" t="s">
        <v>706</v>
      </c>
    </row>
    <row r="80" spans="1:74" ht="13" customHeight="1" x14ac:dyDescent="0.2">
      <c r="A80" s="82" t="s">
        <v>53</v>
      </c>
      <c r="B80" s="119">
        <v>1</v>
      </c>
      <c r="C80" s="7">
        <v>84.000324573736293</v>
      </c>
      <c r="D80" s="44">
        <v>0.76502589643049301</v>
      </c>
      <c r="E80" s="7">
        <v>84.099561049649296</v>
      </c>
      <c r="F80" s="44">
        <v>0.77965663571164201</v>
      </c>
      <c r="G80" s="7" t="s">
        <v>706</v>
      </c>
      <c r="H80" s="44" t="s">
        <v>706</v>
      </c>
      <c r="I80" s="7" t="s">
        <v>706</v>
      </c>
      <c r="J80" s="44" t="s">
        <v>706</v>
      </c>
      <c r="K80" s="7">
        <v>47.926518583260098</v>
      </c>
      <c r="L80" s="44">
        <v>1.0161006174860101</v>
      </c>
      <c r="M80" s="7">
        <v>47.906113559924599</v>
      </c>
      <c r="N80" s="44">
        <v>1.0717475945698101</v>
      </c>
      <c r="O80" s="7" t="s">
        <v>706</v>
      </c>
      <c r="P80" s="44" t="s">
        <v>706</v>
      </c>
      <c r="Q80" s="7" t="s">
        <v>706</v>
      </c>
      <c r="R80" s="44" t="s">
        <v>706</v>
      </c>
      <c r="S80" s="7">
        <v>57.818574729975502</v>
      </c>
      <c r="T80" s="44">
        <v>1.12704516468769</v>
      </c>
      <c r="U80" s="7">
        <v>58.473798638754303</v>
      </c>
      <c r="V80" s="44">
        <v>1.1460916000995001</v>
      </c>
      <c r="W80" s="7" t="s">
        <v>706</v>
      </c>
      <c r="X80" s="44" t="s">
        <v>706</v>
      </c>
      <c r="Y80" s="7" t="s">
        <v>706</v>
      </c>
      <c r="Z80" s="44" t="s">
        <v>706</v>
      </c>
      <c r="AA80" s="7">
        <v>37.437061011584099</v>
      </c>
      <c r="AB80" s="44">
        <v>1.0334728006412801</v>
      </c>
      <c r="AC80" s="7">
        <v>37.407870213275203</v>
      </c>
      <c r="AD80" s="44">
        <v>1.0745242239547601</v>
      </c>
      <c r="AE80" s="7" t="s">
        <v>706</v>
      </c>
      <c r="AF80" s="44" t="s">
        <v>706</v>
      </c>
      <c r="AG80" s="7" t="s">
        <v>706</v>
      </c>
      <c r="AH80" s="44" t="s">
        <v>706</v>
      </c>
      <c r="AI80" s="7">
        <v>66.845098868546103</v>
      </c>
      <c r="AJ80" s="44">
        <v>1.0994267454536899</v>
      </c>
      <c r="AK80" s="7">
        <v>66.400480562036407</v>
      </c>
      <c r="AL80" s="44">
        <v>1.1865125620014301</v>
      </c>
      <c r="AM80" s="7" t="s">
        <v>706</v>
      </c>
      <c r="AN80" s="44" t="s">
        <v>706</v>
      </c>
      <c r="AO80" s="7" t="s">
        <v>706</v>
      </c>
      <c r="AP80" s="44" t="s">
        <v>706</v>
      </c>
      <c r="AQ80" s="7">
        <v>50.619348479899898</v>
      </c>
      <c r="AR80" s="44">
        <v>1.20441773553571</v>
      </c>
      <c r="AS80" s="7">
        <v>50.748012492756502</v>
      </c>
      <c r="AT80" s="44">
        <v>1.1934294184427301</v>
      </c>
      <c r="AU80" s="7" t="s">
        <v>706</v>
      </c>
      <c r="AV80" s="44" t="s">
        <v>706</v>
      </c>
      <c r="AW80" s="7" t="s">
        <v>706</v>
      </c>
      <c r="AX80" s="44" t="s">
        <v>706</v>
      </c>
      <c r="AY80" s="7">
        <v>79.031283372804197</v>
      </c>
      <c r="AZ80" s="44">
        <v>0.95389760924415401</v>
      </c>
      <c r="BA80" s="7">
        <v>78.753646584575606</v>
      </c>
      <c r="BB80" s="44">
        <v>1.0352064896863999</v>
      </c>
      <c r="BC80" s="7" t="s">
        <v>706</v>
      </c>
      <c r="BD80" s="44" t="s">
        <v>706</v>
      </c>
      <c r="BE80" s="7" t="s">
        <v>706</v>
      </c>
      <c r="BF80" s="44" t="s">
        <v>706</v>
      </c>
      <c r="BG80" s="7">
        <v>90.256416276487002</v>
      </c>
      <c r="BH80" s="44">
        <v>0.64148447818627796</v>
      </c>
      <c r="BI80" s="7">
        <v>90.022433857473004</v>
      </c>
      <c r="BJ80" s="44">
        <v>0.69628881047203195</v>
      </c>
      <c r="BK80" s="7" t="s">
        <v>706</v>
      </c>
      <c r="BL80" s="44" t="s">
        <v>706</v>
      </c>
      <c r="BM80" s="7" t="s">
        <v>706</v>
      </c>
      <c r="BN80" s="44" t="s">
        <v>706</v>
      </c>
      <c r="BO80" s="7">
        <v>68.853762391828099</v>
      </c>
      <c r="BP80" s="44">
        <v>1.12786807122859</v>
      </c>
      <c r="BQ80" s="7">
        <v>68.398623473714807</v>
      </c>
      <c r="BR80" s="44">
        <v>1.1687880415279699</v>
      </c>
      <c r="BS80" s="7" t="s">
        <v>706</v>
      </c>
      <c r="BT80" s="44" t="s">
        <v>706</v>
      </c>
      <c r="BU80" s="7" t="s">
        <v>706</v>
      </c>
      <c r="BV80" s="123" t="s">
        <v>706</v>
      </c>
    </row>
    <row r="81" spans="1:74" ht="13" customHeight="1" x14ac:dyDescent="0.2">
      <c r="A81" s="82" t="s">
        <v>55</v>
      </c>
      <c r="B81" s="119">
        <v>1</v>
      </c>
      <c r="C81" s="7">
        <v>60.987245388606503</v>
      </c>
      <c r="D81" s="44">
        <v>1.0494401146129</v>
      </c>
      <c r="E81" s="7">
        <v>61.110470828989598</v>
      </c>
      <c r="F81" s="44">
        <v>1.1314889091033999</v>
      </c>
      <c r="G81" s="7">
        <v>58.138701053361302</v>
      </c>
      <c r="H81" s="44">
        <v>4.6852881304761196</v>
      </c>
      <c r="I81" s="7">
        <v>-2.9717697756282901</v>
      </c>
      <c r="J81" s="44">
        <v>4.8176333232041504</v>
      </c>
      <c r="K81" s="7">
        <v>44.098963960665003</v>
      </c>
      <c r="L81" s="44">
        <v>1.1447586767167499</v>
      </c>
      <c r="M81" s="7">
        <v>44.880284109983897</v>
      </c>
      <c r="N81" s="44">
        <v>1.22077253829212</v>
      </c>
      <c r="O81" s="7">
        <v>36.481255677470003</v>
      </c>
      <c r="P81" s="44">
        <v>5.0430333259249203</v>
      </c>
      <c r="Q81" s="7">
        <v>-8.39902843251385</v>
      </c>
      <c r="R81" s="44">
        <v>5.1010159139252602</v>
      </c>
      <c r="S81" s="7">
        <v>56.7412407117532</v>
      </c>
      <c r="T81" s="44">
        <v>1.1041551560670999</v>
      </c>
      <c r="U81" s="7">
        <v>57.378107376111601</v>
      </c>
      <c r="V81" s="44">
        <v>1.21878548105921</v>
      </c>
      <c r="W81" s="7">
        <v>54.101652596984501</v>
      </c>
      <c r="X81" s="44">
        <v>5.2563769619735403</v>
      </c>
      <c r="Y81" s="7">
        <v>-3.2764547791271101</v>
      </c>
      <c r="Z81" s="44">
        <v>5.3949730963271803</v>
      </c>
      <c r="AA81" s="7">
        <v>37.202297364024702</v>
      </c>
      <c r="AB81" s="44">
        <v>1.0722566206072399</v>
      </c>
      <c r="AC81" s="7">
        <v>36.936179657040299</v>
      </c>
      <c r="AD81" s="44">
        <v>1.08611390934402</v>
      </c>
      <c r="AE81" s="7">
        <v>44.271036497010101</v>
      </c>
      <c r="AF81" s="44">
        <v>4.8823307147717001</v>
      </c>
      <c r="AG81" s="7">
        <v>7.33485683996979</v>
      </c>
      <c r="AH81" s="44">
        <v>4.8590125248085601</v>
      </c>
      <c r="AI81" s="7">
        <v>64.430161834044299</v>
      </c>
      <c r="AJ81" s="44">
        <v>1.00413497124231</v>
      </c>
      <c r="AK81" s="7">
        <v>65.132817622006598</v>
      </c>
      <c r="AL81" s="44">
        <v>1.0384009557603</v>
      </c>
      <c r="AM81" s="7">
        <v>50.394516904941</v>
      </c>
      <c r="AN81" s="44">
        <v>5.7356643341461098</v>
      </c>
      <c r="AO81" s="7">
        <v>-14.7383007170656</v>
      </c>
      <c r="AP81" s="44">
        <v>5.8037998171458396</v>
      </c>
      <c r="AQ81" s="7">
        <v>61.054870371960597</v>
      </c>
      <c r="AR81" s="44">
        <v>0.99616139066466103</v>
      </c>
      <c r="AS81" s="7">
        <v>61.413210023688599</v>
      </c>
      <c r="AT81" s="44">
        <v>1.0136347971808199</v>
      </c>
      <c r="AU81" s="7">
        <v>48.069391797539197</v>
      </c>
      <c r="AV81" s="44">
        <v>5.5302595606294602</v>
      </c>
      <c r="AW81" s="7">
        <v>-13.3438182261494</v>
      </c>
      <c r="AX81" s="44">
        <v>5.6764230770845199</v>
      </c>
      <c r="AY81" s="7">
        <v>77.028501100509203</v>
      </c>
      <c r="AZ81" s="44">
        <v>0.86355186268740003</v>
      </c>
      <c r="BA81" s="7">
        <v>77.150248252841294</v>
      </c>
      <c r="BB81" s="44">
        <v>0.932433175194324</v>
      </c>
      <c r="BC81" s="7">
        <v>66.964233288296299</v>
      </c>
      <c r="BD81" s="44">
        <v>5.0120965942134497</v>
      </c>
      <c r="BE81" s="7">
        <v>-10.186014964545</v>
      </c>
      <c r="BF81" s="44">
        <v>5.1835380060959002</v>
      </c>
      <c r="BG81" s="7">
        <v>83.713788242403098</v>
      </c>
      <c r="BH81" s="44">
        <v>0.83601731262062495</v>
      </c>
      <c r="BI81" s="7">
        <v>84.052251605242006</v>
      </c>
      <c r="BJ81" s="44">
        <v>0.89376709440763402</v>
      </c>
      <c r="BK81" s="7">
        <v>78.986623096178405</v>
      </c>
      <c r="BL81" s="44">
        <v>4.4857798055750298</v>
      </c>
      <c r="BM81" s="7">
        <v>-5.06562850906354</v>
      </c>
      <c r="BN81" s="44">
        <v>4.5703643627489603</v>
      </c>
      <c r="BO81" s="7">
        <v>49.261318769642401</v>
      </c>
      <c r="BP81" s="44">
        <v>1.12607594481127</v>
      </c>
      <c r="BQ81" s="7">
        <v>49.341256200807599</v>
      </c>
      <c r="BR81" s="44">
        <v>1.19892044373902</v>
      </c>
      <c r="BS81" s="7">
        <v>49.928523615712002</v>
      </c>
      <c r="BT81" s="44">
        <v>5.2698298172624503</v>
      </c>
      <c r="BU81" s="7">
        <v>0.58726741490440304</v>
      </c>
      <c r="BV81" s="123">
        <v>5.4337948887298904</v>
      </c>
    </row>
    <row r="82" spans="1:74" ht="13" customHeight="1" x14ac:dyDescent="0.2">
      <c r="A82" s="82" t="s">
        <v>57</v>
      </c>
      <c r="B82" s="119">
        <v>1</v>
      </c>
      <c r="C82" s="7">
        <v>84.073154970510501</v>
      </c>
      <c r="D82" s="44">
        <v>0.849105733209645</v>
      </c>
      <c r="E82" s="7">
        <v>84.327176460860997</v>
      </c>
      <c r="F82" s="44">
        <v>0.90894947248507896</v>
      </c>
      <c r="G82" s="7" t="s">
        <v>706</v>
      </c>
      <c r="H82" s="44" t="s">
        <v>706</v>
      </c>
      <c r="I82" s="7" t="s">
        <v>706</v>
      </c>
      <c r="J82" s="44" t="s">
        <v>706</v>
      </c>
      <c r="K82" s="7">
        <v>55.945852772457002</v>
      </c>
      <c r="L82" s="44">
        <v>1.04478342090022</v>
      </c>
      <c r="M82" s="7">
        <v>55.8188156040396</v>
      </c>
      <c r="N82" s="44">
        <v>1.0748241285889799</v>
      </c>
      <c r="O82" s="7" t="s">
        <v>706</v>
      </c>
      <c r="P82" s="44" t="s">
        <v>706</v>
      </c>
      <c r="Q82" s="7" t="s">
        <v>706</v>
      </c>
      <c r="R82" s="44" t="s">
        <v>706</v>
      </c>
      <c r="S82" s="7">
        <v>68.291791074717906</v>
      </c>
      <c r="T82" s="44">
        <v>1.09645143615489</v>
      </c>
      <c r="U82" s="7">
        <v>68.213849090219099</v>
      </c>
      <c r="V82" s="44">
        <v>1.2171833279871</v>
      </c>
      <c r="W82" s="7" t="s">
        <v>706</v>
      </c>
      <c r="X82" s="44" t="s">
        <v>706</v>
      </c>
      <c r="Y82" s="7" t="s">
        <v>706</v>
      </c>
      <c r="Z82" s="44" t="s">
        <v>706</v>
      </c>
      <c r="AA82" s="7">
        <v>50.363437811960402</v>
      </c>
      <c r="AB82" s="44">
        <v>1.1842816010011299</v>
      </c>
      <c r="AC82" s="7">
        <v>49.690514285561001</v>
      </c>
      <c r="AD82" s="44">
        <v>1.2974286955671499</v>
      </c>
      <c r="AE82" s="7" t="s">
        <v>706</v>
      </c>
      <c r="AF82" s="44" t="s">
        <v>706</v>
      </c>
      <c r="AG82" s="7" t="s">
        <v>706</v>
      </c>
      <c r="AH82" s="44" t="s">
        <v>706</v>
      </c>
      <c r="AI82" s="7">
        <v>80.900891885157293</v>
      </c>
      <c r="AJ82" s="44">
        <v>1.1584817949566399</v>
      </c>
      <c r="AK82" s="7">
        <v>81.143413235142802</v>
      </c>
      <c r="AL82" s="44">
        <v>1.2542189643162001</v>
      </c>
      <c r="AM82" s="7" t="s">
        <v>706</v>
      </c>
      <c r="AN82" s="44" t="s">
        <v>706</v>
      </c>
      <c r="AO82" s="7" t="s">
        <v>706</v>
      </c>
      <c r="AP82" s="44" t="s">
        <v>706</v>
      </c>
      <c r="AQ82" s="7">
        <v>66.333711132704806</v>
      </c>
      <c r="AR82" s="44">
        <v>1.0213339706290201</v>
      </c>
      <c r="AS82" s="7">
        <v>65.862470226713597</v>
      </c>
      <c r="AT82" s="44">
        <v>1.1061902056300099</v>
      </c>
      <c r="AU82" s="7" t="s">
        <v>706</v>
      </c>
      <c r="AV82" s="44" t="s">
        <v>706</v>
      </c>
      <c r="AW82" s="7" t="s">
        <v>706</v>
      </c>
      <c r="AX82" s="44" t="s">
        <v>706</v>
      </c>
      <c r="AY82" s="7">
        <v>82.371943341676399</v>
      </c>
      <c r="AZ82" s="44">
        <v>0.96360277392424998</v>
      </c>
      <c r="BA82" s="7">
        <v>82.648201780821296</v>
      </c>
      <c r="BB82" s="44">
        <v>1.0598205644185801</v>
      </c>
      <c r="BC82" s="7" t="s">
        <v>706</v>
      </c>
      <c r="BD82" s="44" t="s">
        <v>706</v>
      </c>
      <c r="BE82" s="7" t="s">
        <v>706</v>
      </c>
      <c r="BF82" s="44" t="s">
        <v>706</v>
      </c>
      <c r="BG82" s="7">
        <v>83.111203982211805</v>
      </c>
      <c r="BH82" s="44">
        <v>0.90865217215086203</v>
      </c>
      <c r="BI82" s="7">
        <v>82.7922458460001</v>
      </c>
      <c r="BJ82" s="44">
        <v>0.99827146961653201</v>
      </c>
      <c r="BK82" s="7" t="s">
        <v>706</v>
      </c>
      <c r="BL82" s="44" t="s">
        <v>706</v>
      </c>
      <c r="BM82" s="7" t="s">
        <v>706</v>
      </c>
      <c r="BN82" s="44" t="s">
        <v>706</v>
      </c>
      <c r="BO82" s="7">
        <v>73.564219642743197</v>
      </c>
      <c r="BP82" s="44">
        <v>1.18070000909102</v>
      </c>
      <c r="BQ82" s="7">
        <v>73.608014991288002</v>
      </c>
      <c r="BR82" s="44">
        <v>1.2766156564521201</v>
      </c>
      <c r="BS82" s="7" t="s">
        <v>706</v>
      </c>
      <c r="BT82" s="44" t="s">
        <v>706</v>
      </c>
      <c r="BU82" s="7" t="s">
        <v>706</v>
      </c>
      <c r="BV82" s="123" t="s">
        <v>706</v>
      </c>
    </row>
    <row r="83" spans="1:74" ht="13" customHeight="1" x14ac:dyDescent="0.2">
      <c r="A83" s="82" t="s">
        <v>58</v>
      </c>
      <c r="B83" s="119">
        <v>1</v>
      </c>
      <c r="C83" s="7">
        <v>87.778336046577806</v>
      </c>
      <c r="D83" s="44">
        <v>1.0832597764607099</v>
      </c>
      <c r="E83" s="7">
        <v>88.525525571836496</v>
      </c>
      <c r="F83" s="44">
        <v>1.1686603127721999</v>
      </c>
      <c r="G83" s="7">
        <v>77.975679381232993</v>
      </c>
      <c r="H83" s="44">
        <v>6.2340741481009303</v>
      </c>
      <c r="I83" s="7">
        <v>-10.5498461906035</v>
      </c>
      <c r="J83" s="44">
        <v>6.5953075026624299</v>
      </c>
      <c r="K83" s="7">
        <v>73.335805210993698</v>
      </c>
      <c r="L83" s="44">
        <v>1.1558837972378799</v>
      </c>
      <c r="M83" s="7">
        <v>73.699923157052297</v>
      </c>
      <c r="N83" s="44">
        <v>1.17454990770742</v>
      </c>
      <c r="O83" s="7">
        <v>53.631345063433301</v>
      </c>
      <c r="P83" s="44">
        <v>13.723208691224199</v>
      </c>
      <c r="Q83" s="7">
        <v>-20.0685780936189</v>
      </c>
      <c r="R83" s="44">
        <v>13.6158523742795</v>
      </c>
      <c r="S83" s="7">
        <v>63.106888063963098</v>
      </c>
      <c r="T83" s="44">
        <v>1.62709748067093</v>
      </c>
      <c r="U83" s="7">
        <v>63.079007719527397</v>
      </c>
      <c r="V83" s="44">
        <v>1.6468889218945699</v>
      </c>
      <c r="W83" s="7">
        <v>58.741902268733298</v>
      </c>
      <c r="X83" s="44">
        <v>10.0176534204008</v>
      </c>
      <c r="Y83" s="7">
        <v>-4.3371054507940903</v>
      </c>
      <c r="Z83" s="44">
        <v>9.7370674314564898</v>
      </c>
      <c r="AA83" s="7">
        <v>58.567510670785097</v>
      </c>
      <c r="AB83" s="44">
        <v>1.6650022625237</v>
      </c>
      <c r="AC83" s="7">
        <v>58.8015909892124</v>
      </c>
      <c r="AD83" s="44">
        <v>1.5869970612422999</v>
      </c>
      <c r="AE83" s="7">
        <v>46.232498355356</v>
      </c>
      <c r="AF83" s="44">
        <v>13.3999521742948</v>
      </c>
      <c r="AG83" s="7">
        <v>-12.5690926338564</v>
      </c>
      <c r="AH83" s="44">
        <v>12.721152726945601</v>
      </c>
      <c r="AI83" s="7">
        <v>83.272587684397493</v>
      </c>
      <c r="AJ83" s="44">
        <v>1.0526733671827599</v>
      </c>
      <c r="AK83" s="7">
        <v>83.430863863013599</v>
      </c>
      <c r="AL83" s="44">
        <v>1.0409174684145299</v>
      </c>
      <c r="AM83" s="7">
        <v>70.719781710926796</v>
      </c>
      <c r="AN83" s="44">
        <v>10.108754659204999</v>
      </c>
      <c r="AO83" s="7">
        <v>-12.711082152086799</v>
      </c>
      <c r="AP83" s="44">
        <v>10.107591026415699</v>
      </c>
      <c r="AQ83" s="7">
        <v>58.980134223415597</v>
      </c>
      <c r="AR83" s="44">
        <v>1.1199698548502801</v>
      </c>
      <c r="AS83" s="7">
        <v>59.083321215858703</v>
      </c>
      <c r="AT83" s="44">
        <v>1.2104296895622</v>
      </c>
      <c r="AU83" s="7">
        <v>51.988528154434903</v>
      </c>
      <c r="AV83" s="44">
        <v>8.9124676448577596</v>
      </c>
      <c r="AW83" s="7">
        <v>-7.0947930614238199</v>
      </c>
      <c r="AX83" s="44">
        <v>9.06395651593607</v>
      </c>
      <c r="AY83" s="7">
        <v>77.169394879289598</v>
      </c>
      <c r="AZ83" s="44">
        <v>1.08931443833576</v>
      </c>
      <c r="BA83" s="7">
        <v>77.678145001523404</v>
      </c>
      <c r="BB83" s="44">
        <v>1.1214427947602901</v>
      </c>
      <c r="BC83" s="7">
        <v>66.727741217797501</v>
      </c>
      <c r="BD83" s="44">
        <v>9.4909066247655502</v>
      </c>
      <c r="BE83" s="7">
        <v>-10.9504037837259</v>
      </c>
      <c r="BF83" s="44">
        <v>9.6708294231982208</v>
      </c>
      <c r="BG83" s="7">
        <v>82.507313719449698</v>
      </c>
      <c r="BH83" s="44">
        <v>1.1084361590137899</v>
      </c>
      <c r="BI83" s="7">
        <v>82.817625655742901</v>
      </c>
      <c r="BJ83" s="44">
        <v>1.05171902477287</v>
      </c>
      <c r="BK83" s="7">
        <v>65.664399908673104</v>
      </c>
      <c r="BL83" s="44">
        <v>9.9323887744988308</v>
      </c>
      <c r="BM83" s="7">
        <v>-17.153225747069801</v>
      </c>
      <c r="BN83" s="44">
        <v>9.6840833079349604</v>
      </c>
      <c r="BO83" s="7">
        <v>56.109893735472298</v>
      </c>
      <c r="BP83" s="44">
        <v>1.5588192756572199</v>
      </c>
      <c r="BQ83" s="7">
        <v>55.995727991552002</v>
      </c>
      <c r="BR83" s="44">
        <v>1.6918829855842401</v>
      </c>
      <c r="BS83" s="7">
        <v>49.610962590935799</v>
      </c>
      <c r="BT83" s="44">
        <v>9.1042780539110399</v>
      </c>
      <c r="BU83" s="7">
        <v>-6.3847654006162298</v>
      </c>
      <c r="BV83" s="123">
        <v>9.2856654331555806</v>
      </c>
    </row>
    <row r="84" spans="1:74" ht="13" customHeight="1" x14ac:dyDescent="0.2">
      <c r="A84" s="5" t="s">
        <v>175</v>
      </c>
      <c r="B84" s="120">
        <v>1</v>
      </c>
      <c r="C84" s="87">
        <v>72.676631947611696</v>
      </c>
      <c r="D84" s="88">
        <v>0.30828949006432099</v>
      </c>
      <c r="E84" s="87">
        <v>72.8099133996501</v>
      </c>
      <c r="F84" s="88">
        <v>0.32981820406637302</v>
      </c>
      <c r="G84" s="87">
        <v>73.939046723064294</v>
      </c>
      <c r="H84" s="88">
        <v>2.14595758822322</v>
      </c>
      <c r="I84" s="87">
        <v>-3.2845514690795499</v>
      </c>
      <c r="J84" s="88">
        <v>2.1796302256294999</v>
      </c>
      <c r="K84" s="87">
        <v>58.128666972552701</v>
      </c>
      <c r="L84" s="88">
        <v>0.34999476245134598</v>
      </c>
      <c r="M84" s="87">
        <v>58.435394543281298</v>
      </c>
      <c r="N84" s="88">
        <v>0.37576576636166498</v>
      </c>
      <c r="O84" s="87">
        <v>50.7240433868118</v>
      </c>
      <c r="P84" s="88">
        <v>2.9895933683089799</v>
      </c>
      <c r="Q84" s="87">
        <v>-11.6145164710275</v>
      </c>
      <c r="R84" s="88">
        <v>2.98780123737951</v>
      </c>
      <c r="S84" s="87">
        <v>57.869170444120101</v>
      </c>
      <c r="T84" s="88">
        <v>0.36135755560131799</v>
      </c>
      <c r="U84" s="87">
        <v>58.300717489736698</v>
      </c>
      <c r="V84" s="88">
        <v>0.38715050845951698</v>
      </c>
      <c r="W84" s="87">
        <v>55.759728941431398</v>
      </c>
      <c r="X84" s="88">
        <v>2.5504637314307099</v>
      </c>
      <c r="Y84" s="87">
        <v>-3.9366728998059402</v>
      </c>
      <c r="Z84" s="88">
        <v>2.5713969530204901</v>
      </c>
      <c r="AA84" s="87">
        <v>43.905558000758496</v>
      </c>
      <c r="AB84" s="88">
        <v>0.36826065806818897</v>
      </c>
      <c r="AC84" s="87">
        <v>43.949484293656703</v>
      </c>
      <c r="AD84" s="88">
        <v>0.387077135388397</v>
      </c>
      <c r="AE84" s="87">
        <v>42.854560574603397</v>
      </c>
      <c r="AF84" s="88">
        <v>2.75616994087838</v>
      </c>
      <c r="AG84" s="87">
        <v>-1.2017303631915199</v>
      </c>
      <c r="AH84" s="88">
        <v>2.7279782524365799</v>
      </c>
      <c r="AI84" s="87">
        <v>66.358864095577204</v>
      </c>
      <c r="AJ84" s="88">
        <v>0.342835041595908</v>
      </c>
      <c r="AK84" s="87">
        <v>66.628218941393797</v>
      </c>
      <c r="AL84" s="88">
        <v>0.36046486380308601</v>
      </c>
      <c r="AM84" s="87">
        <v>62.164508924844803</v>
      </c>
      <c r="AN84" s="88">
        <v>2.4266442662704</v>
      </c>
      <c r="AO84" s="87">
        <v>-6.40007903389301</v>
      </c>
      <c r="AP84" s="88">
        <v>2.4328650888555301</v>
      </c>
      <c r="AQ84" s="87">
        <v>53.349341342212099</v>
      </c>
      <c r="AR84" s="88">
        <v>0.35890502596805601</v>
      </c>
      <c r="AS84" s="87">
        <v>53.349360222012599</v>
      </c>
      <c r="AT84" s="88">
        <v>0.38213810391552999</v>
      </c>
      <c r="AU84" s="87">
        <v>55.404551984670903</v>
      </c>
      <c r="AV84" s="88">
        <v>2.3173592081036101</v>
      </c>
      <c r="AW84" s="87">
        <v>-3.2931829253457101</v>
      </c>
      <c r="AX84" s="88">
        <v>2.3452462350609702</v>
      </c>
      <c r="AY84" s="87">
        <v>69.335585977593993</v>
      </c>
      <c r="AZ84" s="88">
        <v>0.326753454850504</v>
      </c>
      <c r="BA84" s="87">
        <v>69.381184849529504</v>
      </c>
      <c r="BB84" s="88">
        <v>0.35238264869491798</v>
      </c>
      <c r="BC84" s="87">
        <v>69.172471362597605</v>
      </c>
      <c r="BD84" s="88">
        <v>2.3871073713665201</v>
      </c>
      <c r="BE84" s="87">
        <v>-2.6487773729544601</v>
      </c>
      <c r="BF84" s="88">
        <v>2.42080423653361</v>
      </c>
      <c r="BG84" s="87">
        <v>72.077314333927504</v>
      </c>
      <c r="BH84" s="88">
        <v>0.30656928720664101</v>
      </c>
      <c r="BI84" s="87">
        <v>72.147256688578096</v>
      </c>
      <c r="BJ84" s="88">
        <v>0.324715075222899</v>
      </c>
      <c r="BK84" s="87">
        <v>74.267621194709406</v>
      </c>
      <c r="BL84" s="88">
        <v>2.40347728682864</v>
      </c>
      <c r="BM84" s="87">
        <v>-2.39889354705265</v>
      </c>
      <c r="BN84" s="88">
        <v>2.3825291177819801</v>
      </c>
      <c r="BO84" s="87">
        <v>51.847137069595597</v>
      </c>
      <c r="BP84" s="88">
        <v>0.37920911889182501</v>
      </c>
      <c r="BQ84" s="87">
        <v>51.728485988559797</v>
      </c>
      <c r="BR84" s="88">
        <v>0.40387232245006699</v>
      </c>
      <c r="BS84" s="87">
        <v>51.953235033853097</v>
      </c>
      <c r="BT84" s="88">
        <v>2.4662417613176899</v>
      </c>
      <c r="BU84" s="87">
        <v>0.83193947798513401</v>
      </c>
      <c r="BV84" s="132">
        <v>2.4958976404295199</v>
      </c>
    </row>
    <row r="85" spans="1:74" ht="13" customHeight="1" x14ac:dyDescent="0.2">
      <c r="A85" s="82" t="s">
        <v>93</v>
      </c>
      <c r="B85" s="119">
        <v>1</v>
      </c>
      <c r="C85" s="7">
        <v>88.874204581025893</v>
      </c>
      <c r="D85" s="10">
        <v>1.05943276232775</v>
      </c>
      <c r="E85" s="7">
        <v>89.403749940916001</v>
      </c>
      <c r="F85" s="10">
        <v>1.01250816352382</v>
      </c>
      <c r="G85" s="7">
        <v>73.8523148207004</v>
      </c>
      <c r="H85" s="10">
        <v>6.3357598680577301</v>
      </c>
      <c r="I85" s="7">
        <v>-15.551435120215601</v>
      </c>
      <c r="J85" s="10">
        <v>6.2410682526143697</v>
      </c>
      <c r="K85" s="7">
        <v>53.718767047033403</v>
      </c>
      <c r="L85" s="10">
        <v>1.46202121046547</v>
      </c>
      <c r="M85" s="7">
        <v>54.250862345577502</v>
      </c>
      <c r="N85" s="10">
        <v>1.4496163210295001</v>
      </c>
      <c r="O85" s="7">
        <v>39.282298697310402</v>
      </c>
      <c r="P85" s="10">
        <v>7.0413446089353604</v>
      </c>
      <c r="Q85" s="7">
        <v>-14.9685636482671</v>
      </c>
      <c r="R85" s="10">
        <v>6.9012319851447197</v>
      </c>
      <c r="S85" s="7">
        <v>54.1265390826916</v>
      </c>
      <c r="T85" s="10">
        <v>1.34416895871034</v>
      </c>
      <c r="U85" s="7">
        <v>54.679916076208698</v>
      </c>
      <c r="V85" s="10">
        <v>1.3892202264433899</v>
      </c>
      <c r="W85" s="7">
        <v>41.004016344200302</v>
      </c>
      <c r="X85" s="10">
        <v>5.7927810842278697</v>
      </c>
      <c r="Y85" s="7">
        <v>-13.6758997320084</v>
      </c>
      <c r="Z85" s="10">
        <v>5.7764034038829397</v>
      </c>
      <c r="AA85" s="7">
        <v>35.387270065465998</v>
      </c>
      <c r="AB85" s="10">
        <v>1.43678797860192</v>
      </c>
      <c r="AC85" s="7">
        <v>35.792557002165601</v>
      </c>
      <c r="AD85" s="10">
        <v>1.4437359936554</v>
      </c>
      <c r="AE85" s="7">
        <v>27.787637682934498</v>
      </c>
      <c r="AF85" s="10">
        <v>6.2542859266796702</v>
      </c>
      <c r="AG85" s="7">
        <v>-8.0049193192311492</v>
      </c>
      <c r="AH85" s="10">
        <v>6.2947385560714597</v>
      </c>
      <c r="AI85" s="7">
        <v>62.164415500210602</v>
      </c>
      <c r="AJ85" s="10">
        <v>1.3895839809274699</v>
      </c>
      <c r="AK85" s="7">
        <v>61.906823802721497</v>
      </c>
      <c r="AL85" s="10">
        <v>1.44943134469674</v>
      </c>
      <c r="AM85" s="7">
        <v>66.676109036026205</v>
      </c>
      <c r="AN85" s="10">
        <v>6.03863516041298</v>
      </c>
      <c r="AO85" s="7">
        <v>4.7692852333046902</v>
      </c>
      <c r="AP85" s="10">
        <v>6.1556333272721302</v>
      </c>
      <c r="AQ85" s="7">
        <v>41.898636256724799</v>
      </c>
      <c r="AR85" s="10">
        <v>1.4795639408689001</v>
      </c>
      <c r="AS85" s="7">
        <v>41.636405274864501</v>
      </c>
      <c r="AT85" s="10">
        <v>1.50077718202188</v>
      </c>
      <c r="AU85" s="7">
        <v>48.686314263550898</v>
      </c>
      <c r="AV85" s="10">
        <v>6.9560079266723598</v>
      </c>
      <c r="AW85" s="7">
        <v>7.04990898868635</v>
      </c>
      <c r="AX85" s="10">
        <v>6.8088525414558703</v>
      </c>
      <c r="AY85" s="7">
        <v>75.893209389157704</v>
      </c>
      <c r="AZ85" s="10">
        <v>1.30002890791396</v>
      </c>
      <c r="BA85" s="7">
        <v>75.799377870521795</v>
      </c>
      <c r="BB85" s="10">
        <v>1.33774039169635</v>
      </c>
      <c r="BC85" s="7">
        <v>71.477901016494201</v>
      </c>
      <c r="BD85" s="10">
        <v>6.4201266120565803</v>
      </c>
      <c r="BE85" s="7">
        <v>-4.3214768540275896</v>
      </c>
      <c r="BF85" s="10">
        <v>6.4975287966894202</v>
      </c>
      <c r="BG85" s="7">
        <v>94.636671793838701</v>
      </c>
      <c r="BH85" s="10">
        <v>0.6480588785493</v>
      </c>
      <c r="BI85" s="7">
        <v>94.834478490478205</v>
      </c>
      <c r="BJ85" s="10">
        <v>0.69058544699674396</v>
      </c>
      <c r="BK85" s="7">
        <v>90.675612191461695</v>
      </c>
      <c r="BL85" s="10">
        <v>4.2003465638041497</v>
      </c>
      <c r="BM85" s="7">
        <v>-4.1588662990164398</v>
      </c>
      <c r="BN85" s="10">
        <v>4.3285949232692298</v>
      </c>
      <c r="BO85" s="7">
        <v>40.274120245019397</v>
      </c>
      <c r="BP85" s="10">
        <v>1.3902931580931299</v>
      </c>
      <c r="BQ85" s="7">
        <v>39.732379365203201</v>
      </c>
      <c r="BR85" s="10">
        <v>1.45624663899694</v>
      </c>
      <c r="BS85" s="7">
        <v>50.747313050805602</v>
      </c>
      <c r="BT85" s="10">
        <v>6.8097390323828204</v>
      </c>
      <c r="BU85" s="7">
        <v>11.014933685602299</v>
      </c>
      <c r="BV85" s="123">
        <v>6.87245861686608</v>
      </c>
    </row>
    <row r="86" spans="1:74" ht="13" customHeight="1" x14ac:dyDescent="0.2">
      <c r="A86" s="82" t="s">
        <v>90</v>
      </c>
      <c r="B86" s="119">
        <v>1</v>
      </c>
      <c r="C86" s="7">
        <v>79.157595177545005</v>
      </c>
      <c r="D86" s="10">
        <v>1.67707548340428</v>
      </c>
      <c r="E86" s="7">
        <v>78.715702935149096</v>
      </c>
      <c r="F86" s="10">
        <v>1.89613887365192</v>
      </c>
      <c r="G86" s="7">
        <v>78.496358527498899</v>
      </c>
      <c r="H86" s="10">
        <v>4.6076447632275697</v>
      </c>
      <c r="I86" s="7">
        <v>-0.21934440765018301</v>
      </c>
      <c r="J86" s="10">
        <v>5.1043958709781103</v>
      </c>
      <c r="K86" s="7">
        <v>32.9645666763316</v>
      </c>
      <c r="L86" s="10">
        <v>2.1041006426456899</v>
      </c>
      <c r="M86" s="7">
        <v>33.782543497701099</v>
      </c>
      <c r="N86" s="10">
        <v>2.3065760850008399</v>
      </c>
      <c r="O86" s="7">
        <v>26.711933968069701</v>
      </c>
      <c r="P86" s="10">
        <v>5.1510260282489098</v>
      </c>
      <c r="Q86" s="7">
        <v>-7.0706095296314002</v>
      </c>
      <c r="R86" s="10">
        <v>5.5802725969787303</v>
      </c>
      <c r="S86" s="7">
        <v>38.236812730637297</v>
      </c>
      <c r="T86" s="10">
        <v>1.8534609435268199</v>
      </c>
      <c r="U86" s="7">
        <v>39.705840671291497</v>
      </c>
      <c r="V86" s="10">
        <v>2.0795311236753</v>
      </c>
      <c r="W86" s="7">
        <v>29.6881127907672</v>
      </c>
      <c r="X86" s="10">
        <v>5.73241110261029</v>
      </c>
      <c r="Y86" s="7">
        <v>-10.0177278805243</v>
      </c>
      <c r="Z86" s="10">
        <v>6.2306097713436301</v>
      </c>
      <c r="AA86" s="7">
        <v>25.8472685934602</v>
      </c>
      <c r="AB86" s="10">
        <v>1.5455413320379401</v>
      </c>
      <c r="AC86" s="7">
        <v>24.188577270634799</v>
      </c>
      <c r="AD86" s="10">
        <v>1.7628952109859899</v>
      </c>
      <c r="AE86" s="7">
        <v>28.2617087926638</v>
      </c>
      <c r="AF86" s="10">
        <v>5.4382572197419501</v>
      </c>
      <c r="AG86" s="7">
        <v>4.0731315220289499</v>
      </c>
      <c r="AH86" s="10">
        <v>5.9039354277068696</v>
      </c>
      <c r="AI86" s="7">
        <v>45.207689931340902</v>
      </c>
      <c r="AJ86" s="10">
        <v>1.8587604131955</v>
      </c>
      <c r="AK86" s="7">
        <v>44.009322062059901</v>
      </c>
      <c r="AL86" s="10">
        <v>2.1941339508925601</v>
      </c>
      <c r="AM86" s="7">
        <v>53.958055791580001</v>
      </c>
      <c r="AN86" s="10">
        <v>6.0923218113821402</v>
      </c>
      <c r="AO86" s="7">
        <v>9.9487337295201108</v>
      </c>
      <c r="AP86" s="10">
        <v>6.6159051837289704</v>
      </c>
      <c r="AQ86" s="7">
        <v>30.546626298280199</v>
      </c>
      <c r="AR86" s="10">
        <v>1.7961635207259601</v>
      </c>
      <c r="AS86" s="7">
        <v>28.167297291403301</v>
      </c>
      <c r="AT86" s="10">
        <v>2.1139188860775899</v>
      </c>
      <c r="AU86" s="7">
        <v>44.1842776609667</v>
      </c>
      <c r="AV86" s="10">
        <v>6.5631178206880199</v>
      </c>
      <c r="AW86" s="7">
        <v>16.016980369563399</v>
      </c>
      <c r="AX86" s="10">
        <v>7.2531429643790997</v>
      </c>
      <c r="AY86" s="7">
        <v>67.734543484225597</v>
      </c>
      <c r="AZ86" s="10">
        <v>1.89032572597158</v>
      </c>
      <c r="BA86" s="7">
        <v>66.394473272651297</v>
      </c>
      <c r="BB86" s="10">
        <v>2.1974851344690398</v>
      </c>
      <c r="BC86" s="7">
        <v>72.5309099968498</v>
      </c>
      <c r="BD86" s="10">
        <v>5.8288283789884803</v>
      </c>
      <c r="BE86" s="7">
        <v>6.1364367241985702</v>
      </c>
      <c r="BF86" s="10">
        <v>6.19819852757829</v>
      </c>
      <c r="BG86" s="7">
        <v>84.679873335820105</v>
      </c>
      <c r="BH86" s="10">
        <v>1.30488821214064</v>
      </c>
      <c r="BI86" s="7">
        <v>84.211183864797505</v>
      </c>
      <c r="BJ86" s="10">
        <v>1.5304543710926</v>
      </c>
      <c r="BK86" s="7">
        <v>80.824518117449003</v>
      </c>
      <c r="BL86" s="10">
        <v>4.7813995937414298</v>
      </c>
      <c r="BM86" s="7">
        <v>-3.3866657473484998</v>
      </c>
      <c r="BN86" s="10">
        <v>5.1070469524045103</v>
      </c>
      <c r="BO86" s="7">
        <v>40.8235587496956</v>
      </c>
      <c r="BP86" s="10">
        <v>1.99783248285427</v>
      </c>
      <c r="BQ86" s="7">
        <v>38.753060452229697</v>
      </c>
      <c r="BR86" s="10">
        <v>2.3727341658562899</v>
      </c>
      <c r="BS86" s="7">
        <v>46.697894811598601</v>
      </c>
      <c r="BT86" s="10">
        <v>6.6242282027043897</v>
      </c>
      <c r="BU86" s="7">
        <v>7.9448343593688797</v>
      </c>
      <c r="BV86" s="123">
        <v>7.1439576851565096</v>
      </c>
    </row>
    <row r="87" spans="1:74" ht="13" customHeight="1" x14ac:dyDescent="0.2">
      <c r="A87" s="4" t="s">
        <v>91</v>
      </c>
      <c r="B87" s="121">
        <v>1</v>
      </c>
      <c r="C87" s="85">
        <v>68.975205142203507</v>
      </c>
      <c r="D87" s="86">
        <v>2.0821154610503001</v>
      </c>
      <c r="E87" s="85">
        <v>68.620311759633907</v>
      </c>
      <c r="F87" s="86">
        <v>2.2885484514311099</v>
      </c>
      <c r="G87" s="85">
        <v>77.930501977886493</v>
      </c>
      <c r="H87" s="86">
        <v>4.1954682241276897</v>
      </c>
      <c r="I87" s="85">
        <v>9.3101902182526306</v>
      </c>
      <c r="J87" s="86">
        <v>4.6553739143050601</v>
      </c>
      <c r="K87" s="85">
        <v>59.255572405003598</v>
      </c>
      <c r="L87" s="86">
        <v>1.9058359761825401</v>
      </c>
      <c r="M87" s="85">
        <v>61.076976922869697</v>
      </c>
      <c r="N87" s="86">
        <v>2.2062039264019799</v>
      </c>
      <c r="O87" s="85">
        <v>51.745059353247299</v>
      </c>
      <c r="P87" s="86">
        <v>6.4249112358257099</v>
      </c>
      <c r="Q87" s="85">
        <v>-9.3319175696223695</v>
      </c>
      <c r="R87" s="86">
        <v>6.81520090465043</v>
      </c>
      <c r="S87" s="85">
        <v>58.0074139237989</v>
      </c>
      <c r="T87" s="86">
        <v>1.55950586263774</v>
      </c>
      <c r="U87" s="85">
        <v>57.802311559755402</v>
      </c>
      <c r="V87" s="86">
        <v>1.7718343938082399</v>
      </c>
      <c r="W87" s="85">
        <v>57.553687940483002</v>
      </c>
      <c r="X87" s="86">
        <v>5.33475026322429</v>
      </c>
      <c r="Y87" s="85">
        <v>-0.24862361927231499</v>
      </c>
      <c r="Z87" s="86">
        <v>5.6847965250183803</v>
      </c>
      <c r="AA87" s="85">
        <v>44.938406705210703</v>
      </c>
      <c r="AB87" s="86">
        <v>1.9622968238418601</v>
      </c>
      <c r="AC87" s="85">
        <v>46.648387603612598</v>
      </c>
      <c r="AD87" s="86">
        <v>1.8167335366606601</v>
      </c>
      <c r="AE87" s="85">
        <v>39.079095854067901</v>
      </c>
      <c r="AF87" s="86">
        <v>5.7049875173979698</v>
      </c>
      <c r="AG87" s="85">
        <v>-7.5692917495446697</v>
      </c>
      <c r="AH87" s="86">
        <v>5.7147159501725797</v>
      </c>
      <c r="AI87" s="85">
        <v>64.507682670253303</v>
      </c>
      <c r="AJ87" s="86">
        <v>2.2338793736393101</v>
      </c>
      <c r="AK87" s="85">
        <v>64.088682480333105</v>
      </c>
      <c r="AL87" s="86">
        <v>2.4127876303733902</v>
      </c>
      <c r="AM87" s="85">
        <v>63.857038439855202</v>
      </c>
      <c r="AN87" s="86">
        <v>5.0317756939745202</v>
      </c>
      <c r="AO87" s="85">
        <v>-0.23164404047788201</v>
      </c>
      <c r="AP87" s="86">
        <v>4.4465325729162801</v>
      </c>
      <c r="AQ87" s="85">
        <v>47.170840700728903</v>
      </c>
      <c r="AR87" s="86">
        <v>2.0862874509178901</v>
      </c>
      <c r="AS87" s="85">
        <v>48.110490959305302</v>
      </c>
      <c r="AT87" s="86">
        <v>2.34643336419458</v>
      </c>
      <c r="AU87" s="85">
        <v>41.481224943862699</v>
      </c>
      <c r="AV87" s="86">
        <v>5.2479339288374502</v>
      </c>
      <c r="AW87" s="85">
        <v>-6.6292660154425702</v>
      </c>
      <c r="AX87" s="86">
        <v>5.2656343430612997</v>
      </c>
      <c r="AY87" s="85">
        <v>66.927776467605298</v>
      </c>
      <c r="AZ87" s="86">
        <v>2.3298922952594801</v>
      </c>
      <c r="BA87" s="85">
        <v>67.625196611978495</v>
      </c>
      <c r="BB87" s="86">
        <v>2.3820905522089402</v>
      </c>
      <c r="BC87" s="85">
        <v>71.335048406197402</v>
      </c>
      <c r="BD87" s="86">
        <v>5.0663957310314904</v>
      </c>
      <c r="BE87" s="85">
        <v>3.70985179421888</v>
      </c>
      <c r="BF87" s="86">
        <v>4.8292144065092701</v>
      </c>
      <c r="BG87" s="85">
        <v>84.3937961573411</v>
      </c>
      <c r="BH87" s="86">
        <v>1.6244105612883899</v>
      </c>
      <c r="BI87" s="85">
        <v>84.297753200175904</v>
      </c>
      <c r="BJ87" s="86">
        <v>1.6549966337836699</v>
      </c>
      <c r="BK87" s="85">
        <v>85.808767504579706</v>
      </c>
      <c r="BL87" s="86">
        <v>3.2885052299321602</v>
      </c>
      <c r="BM87" s="85">
        <v>1.51101430440384</v>
      </c>
      <c r="BN87" s="86">
        <v>3.3506060259809902</v>
      </c>
      <c r="BO87" s="85">
        <v>30.4953314652663</v>
      </c>
      <c r="BP87" s="86">
        <v>1.7337607127393899</v>
      </c>
      <c r="BQ87" s="85">
        <v>29.605352120388599</v>
      </c>
      <c r="BR87" s="86">
        <v>1.66743260647617</v>
      </c>
      <c r="BS87" s="85">
        <v>34.624031424653303</v>
      </c>
      <c r="BT87" s="86">
        <v>5.7052562143772496</v>
      </c>
      <c r="BU87" s="85">
        <v>5.0186793042646496</v>
      </c>
      <c r="BV87" s="130">
        <v>5.5635850501273696</v>
      </c>
    </row>
    <row r="88" spans="1:74" ht="13" customHeight="1" x14ac:dyDescent="0.2">
      <c r="A88" s="82"/>
      <c r="B88" s="122"/>
      <c r="C88" s="42" t="s">
        <v>910</v>
      </c>
      <c r="D88" s="43" t="s">
        <v>911</v>
      </c>
      <c r="E88" s="42" t="s">
        <v>1090</v>
      </c>
      <c r="F88" s="43" t="s">
        <v>1091</v>
      </c>
      <c r="G88" s="42" t="s">
        <v>1092</v>
      </c>
      <c r="H88" s="43" t="s">
        <v>1093</v>
      </c>
      <c r="I88" s="42" t="s">
        <v>1094</v>
      </c>
      <c r="J88" s="43" t="s">
        <v>1095</v>
      </c>
      <c r="K88" s="42" t="s">
        <v>918</v>
      </c>
      <c r="L88" s="43" t="s">
        <v>919</v>
      </c>
      <c r="M88" s="42" t="s">
        <v>1096</v>
      </c>
      <c r="N88" s="43" t="s">
        <v>1097</v>
      </c>
      <c r="O88" s="42" t="s">
        <v>1098</v>
      </c>
      <c r="P88" s="43" t="s">
        <v>1099</v>
      </c>
      <c r="Q88" s="42" t="s">
        <v>1100</v>
      </c>
      <c r="R88" s="43" t="s">
        <v>1101</v>
      </c>
      <c r="S88" s="42" t="s">
        <v>926</v>
      </c>
      <c r="T88" s="43" t="s">
        <v>927</v>
      </c>
      <c r="U88" s="42" t="s">
        <v>1102</v>
      </c>
      <c r="V88" s="43" t="s">
        <v>1103</v>
      </c>
      <c r="W88" s="42" t="s">
        <v>1104</v>
      </c>
      <c r="X88" s="43" t="s">
        <v>1105</v>
      </c>
      <c r="Y88" s="42" t="s">
        <v>1106</v>
      </c>
      <c r="Z88" s="43" t="s">
        <v>1107</v>
      </c>
      <c r="AA88" s="42" t="s">
        <v>934</v>
      </c>
      <c r="AB88" s="43" t="s">
        <v>935</v>
      </c>
      <c r="AC88" s="42" t="s">
        <v>1108</v>
      </c>
      <c r="AD88" s="43" t="s">
        <v>1109</v>
      </c>
      <c r="AE88" s="42" t="s">
        <v>1110</v>
      </c>
      <c r="AF88" s="43" t="s">
        <v>1111</v>
      </c>
      <c r="AG88" s="42" t="s">
        <v>1112</v>
      </c>
      <c r="AH88" s="43" t="s">
        <v>1113</v>
      </c>
      <c r="AI88" s="42" t="s">
        <v>942</v>
      </c>
      <c r="AJ88" s="43" t="s">
        <v>943</v>
      </c>
      <c r="AK88" s="42" t="s">
        <v>1114</v>
      </c>
      <c r="AL88" s="43" t="s">
        <v>1115</v>
      </c>
      <c r="AM88" s="42" t="s">
        <v>1116</v>
      </c>
      <c r="AN88" s="43" t="s">
        <v>1117</v>
      </c>
      <c r="AO88" s="42" t="s">
        <v>1118</v>
      </c>
      <c r="AP88" s="43" t="s">
        <v>1119</v>
      </c>
      <c r="AQ88" s="42" t="s">
        <v>950</v>
      </c>
      <c r="AR88" s="43" t="s">
        <v>951</v>
      </c>
      <c r="AS88" s="42" t="s">
        <v>1120</v>
      </c>
      <c r="AT88" s="43" t="s">
        <v>1121</v>
      </c>
      <c r="AU88" s="42" t="s">
        <v>1122</v>
      </c>
      <c r="AV88" s="43" t="s">
        <v>1123</v>
      </c>
      <c r="AW88" s="42" t="s">
        <v>1124</v>
      </c>
      <c r="AX88" s="43" t="s">
        <v>1125</v>
      </c>
      <c r="AY88" s="42" t="s">
        <v>958</v>
      </c>
      <c r="AZ88" s="43" t="s">
        <v>959</v>
      </c>
      <c r="BA88" s="42" t="s">
        <v>1126</v>
      </c>
      <c r="BB88" s="43" t="s">
        <v>1127</v>
      </c>
      <c r="BC88" s="42" t="s">
        <v>1128</v>
      </c>
      <c r="BD88" s="43" t="s">
        <v>1129</v>
      </c>
      <c r="BE88" s="42" t="s">
        <v>1130</v>
      </c>
      <c r="BF88" s="43" t="s">
        <v>1131</v>
      </c>
      <c r="BG88" s="42" t="s">
        <v>966</v>
      </c>
      <c r="BH88" s="43" t="s">
        <v>967</v>
      </c>
      <c r="BI88" s="42" t="s">
        <v>1132</v>
      </c>
      <c r="BJ88" s="43" t="s">
        <v>1133</v>
      </c>
      <c r="BK88" s="42" t="s">
        <v>1134</v>
      </c>
      <c r="BL88" s="43" t="s">
        <v>1135</v>
      </c>
      <c r="BM88" s="42" t="s">
        <v>1136</v>
      </c>
      <c r="BN88" s="43" t="s">
        <v>1137</v>
      </c>
      <c r="BO88" s="42" t="s">
        <v>974</v>
      </c>
      <c r="BP88" s="43" t="s">
        <v>975</v>
      </c>
      <c r="BQ88" s="42" t="s">
        <v>1138</v>
      </c>
      <c r="BR88" s="43" t="s">
        <v>1139</v>
      </c>
      <c r="BS88" s="42" t="s">
        <v>1140</v>
      </c>
      <c r="BT88" s="43" t="s">
        <v>1141</v>
      </c>
      <c r="BU88" s="42" t="s">
        <v>1142</v>
      </c>
      <c r="BV88" s="131" t="s">
        <v>1143</v>
      </c>
    </row>
    <row r="89" spans="1:74" ht="13" customHeight="1" x14ac:dyDescent="0.2">
      <c r="A89" s="82" t="s">
        <v>25</v>
      </c>
      <c r="B89" s="122">
        <v>3</v>
      </c>
      <c r="C89" s="7">
        <v>77.130039060367494</v>
      </c>
      <c r="D89" s="44">
        <v>0.97518429960487796</v>
      </c>
      <c r="E89" s="7">
        <v>78.017242872540606</v>
      </c>
      <c r="F89" s="44">
        <v>1.01461298819177</v>
      </c>
      <c r="G89" s="7">
        <v>72.525789303694594</v>
      </c>
      <c r="H89" s="44">
        <v>3.4632934535111399</v>
      </c>
      <c r="I89" s="7">
        <v>-5.4914535688460298</v>
      </c>
      <c r="J89" s="44">
        <v>3.6536307599128999</v>
      </c>
      <c r="K89" s="7">
        <v>48.427054500223001</v>
      </c>
      <c r="L89" s="44">
        <v>1.1126007589611999</v>
      </c>
      <c r="M89" s="7">
        <v>50.082576206564298</v>
      </c>
      <c r="N89" s="44">
        <v>1.17620424903716</v>
      </c>
      <c r="O89" s="7">
        <v>35.887492785848103</v>
      </c>
      <c r="P89" s="44">
        <v>3.73838914310419</v>
      </c>
      <c r="Q89" s="7">
        <v>-14.1950834207162</v>
      </c>
      <c r="R89" s="44">
        <v>3.8721578649708102</v>
      </c>
      <c r="S89" s="7">
        <v>55.412549790013799</v>
      </c>
      <c r="T89" s="44">
        <v>1.17931429013278</v>
      </c>
      <c r="U89" s="7">
        <v>56.462523740797998</v>
      </c>
      <c r="V89" s="44">
        <v>1.2288555179790399</v>
      </c>
      <c r="W89" s="7">
        <v>49.294872421644399</v>
      </c>
      <c r="X89" s="44">
        <v>3.8136674800736401</v>
      </c>
      <c r="Y89" s="7">
        <v>-7.16765131915355</v>
      </c>
      <c r="Z89" s="44">
        <v>3.9255922068837799</v>
      </c>
      <c r="AA89" s="7">
        <v>41.504388658807997</v>
      </c>
      <c r="AB89" s="44">
        <v>1.1194141298985201</v>
      </c>
      <c r="AC89" s="7">
        <v>42.071479083990603</v>
      </c>
      <c r="AD89" s="44">
        <v>1.2079580247631001</v>
      </c>
      <c r="AE89" s="7">
        <v>36.4615008648966</v>
      </c>
      <c r="AF89" s="44">
        <v>3.8493699172051099</v>
      </c>
      <c r="AG89" s="7">
        <v>-5.6099782190940202</v>
      </c>
      <c r="AH89" s="44">
        <v>4.0307292814102702</v>
      </c>
      <c r="AI89" s="7">
        <v>68.430894620322505</v>
      </c>
      <c r="AJ89" s="44">
        <v>1.1489009536878301</v>
      </c>
      <c r="AK89" s="7">
        <v>67.414544971829301</v>
      </c>
      <c r="AL89" s="44">
        <v>1.2246489851219899</v>
      </c>
      <c r="AM89" s="7">
        <v>72.825509161956404</v>
      </c>
      <c r="AN89" s="44">
        <v>3.59964913149234</v>
      </c>
      <c r="AO89" s="7">
        <v>5.4109641901270997</v>
      </c>
      <c r="AP89" s="44">
        <v>3.7127178991907299</v>
      </c>
      <c r="AQ89" s="7">
        <v>56.020627633640103</v>
      </c>
      <c r="AR89" s="44">
        <v>1.023056832999</v>
      </c>
      <c r="AS89" s="7">
        <v>55.844507165276802</v>
      </c>
      <c r="AT89" s="44">
        <v>1.1091906584434501</v>
      </c>
      <c r="AU89" s="7">
        <v>56.923492309803102</v>
      </c>
      <c r="AV89" s="44">
        <v>3.9126301679286799</v>
      </c>
      <c r="AW89" s="7">
        <v>1.0789851445262399</v>
      </c>
      <c r="AX89" s="44">
        <v>4.1093028861189298</v>
      </c>
      <c r="AY89" s="7">
        <v>67.344995285640195</v>
      </c>
      <c r="AZ89" s="44">
        <v>1.14698912876916</v>
      </c>
      <c r="BA89" s="7">
        <v>67.239872045584505</v>
      </c>
      <c r="BB89" s="44">
        <v>1.20201788559933</v>
      </c>
      <c r="BC89" s="7">
        <v>68.172509046655605</v>
      </c>
      <c r="BD89" s="44">
        <v>3.4509411962980101</v>
      </c>
      <c r="BE89" s="7">
        <v>0.93263700107108605</v>
      </c>
      <c r="BF89" s="44">
        <v>3.5606685810669201</v>
      </c>
      <c r="BG89" s="7">
        <v>75.212697525077303</v>
      </c>
      <c r="BH89" s="44">
        <v>1.15079868065956</v>
      </c>
      <c r="BI89" s="7">
        <v>75.700644457549203</v>
      </c>
      <c r="BJ89" s="44">
        <v>1.0911833382982099</v>
      </c>
      <c r="BK89" s="7">
        <v>69.057615132855702</v>
      </c>
      <c r="BL89" s="44">
        <v>4.1319543119039599</v>
      </c>
      <c r="BM89" s="7">
        <v>-6.6430293246934404</v>
      </c>
      <c r="BN89" s="44">
        <v>3.95990715439779</v>
      </c>
      <c r="BO89" s="7">
        <v>58.716329840750497</v>
      </c>
      <c r="BP89" s="44">
        <v>1.4910230120494099</v>
      </c>
      <c r="BQ89" s="7">
        <v>58.606521480012603</v>
      </c>
      <c r="BR89" s="44">
        <v>1.5967366535927801</v>
      </c>
      <c r="BS89" s="7">
        <v>56.048502402037499</v>
      </c>
      <c r="BT89" s="44">
        <v>4.2782289729785496</v>
      </c>
      <c r="BU89" s="7">
        <v>-2.5580190779751701</v>
      </c>
      <c r="BV89" s="123">
        <v>4.4082768347510797</v>
      </c>
    </row>
    <row r="90" spans="1:74" ht="13" customHeight="1" x14ac:dyDescent="0.2">
      <c r="A90" s="82" t="s">
        <v>28</v>
      </c>
      <c r="B90" s="122">
        <v>3</v>
      </c>
      <c r="C90" s="7">
        <v>83.125842152399102</v>
      </c>
      <c r="D90" s="44">
        <v>1.00934358278937</v>
      </c>
      <c r="E90" s="7">
        <v>83.756647562488695</v>
      </c>
      <c r="F90" s="44">
        <v>1.1931968459364399</v>
      </c>
      <c r="G90" s="7">
        <v>81.991268159456993</v>
      </c>
      <c r="H90" s="44">
        <v>2.6988686102467301</v>
      </c>
      <c r="I90" s="7">
        <v>-1.7653794030316901</v>
      </c>
      <c r="J90" s="44">
        <v>3.0148773276980498</v>
      </c>
      <c r="K90" s="7">
        <v>40.7315572097339</v>
      </c>
      <c r="L90" s="44">
        <v>1.68630825484011</v>
      </c>
      <c r="M90" s="7">
        <v>41.641995100776299</v>
      </c>
      <c r="N90" s="44">
        <v>1.8437388110816599</v>
      </c>
      <c r="O90" s="7">
        <v>30.736290948892702</v>
      </c>
      <c r="P90" s="44">
        <v>3.69604621756802</v>
      </c>
      <c r="Q90" s="7">
        <v>-10.905704151883601</v>
      </c>
      <c r="R90" s="44">
        <v>3.9883340439254602</v>
      </c>
      <c r="S90" s="7">
        <v>55.432750346058398</v>
      </c>
      <c r="T90" s="44">
        <v>1.64246923217976</v>
      </c>
      <c r="U90" s="7">
        <v>56.388230389032501</v>
      </c>
      <c r="V90" s="44">
        <v>1.88845410751517</v>
      </c>
      <c r="W90" s="7">
        <v>50.177557266346803</v>
      </c>
      <c r="X90" s="44">
        <v>3.65929465400467</v>
      </c>
      <c r="Y90" s="7">
        <v>-6.2106731226857104</v>
      </c>
      <c r="Z90" s="44">
        <v>4.1082198032629798</v>
      </c>
      <c r="AA90" s="7">
        <v>51.082686786558398</v>
      </c>
      <c r="AB90" s="44">
        <v>1.74779217114856</v>
      </c>
      <c r="AC90" s="7">
        <v>52.839661532410503</v>
      </c>
      <c r="AD90" s="44">
        <v>1.6523134423246399</v>
      </c>
      <c r="AE90" s="7">
        <v>45.412459454594703</v>
      </c>
      <c r="AF90" s="44">
        <v>4.7267206412045599</v>
      </c>
      <c r="AG90" s="7">
        <v>-7.4272020778158296</v>
      </c>
      <c r="AH90" s="44">
        <v>4.6096880850183499</v>
      </c>
      <c r="AI90" s="7">
        <v>54.4709197151533</v>
      </c>
      <c r="AJ90" s="44">
        <v>1.50401247872255</v>
      </c>
      <c r="AK90" s="7">
        <v>55.059241537947102</v>
      </c>
      <c r="AL90" s="44">
        <v>1.67830991033011</v>
      </c>
      <c r="AM90" s="7">
        <v>51.253068378084997</v>
      </c>
      <c r="AN90" s="44">
        <v>4.1908802909897904</v>
      </c>
      <c r="AO90" s="7">
        <v>-3.80617315986209</v>
      </c>
      <c r="AP90" s="44">
        <v>4.7556245899512097</v>
      </c>
      <c r="AQ90" s="7">
        <v>27.6142976759443</v>
      </c>
      <c r="AR90" s="44">
        <v>1.1919495834706899</v>
      </c>
      <c r="AS90" s="7">
        <v>27.312209252577599</v>
      </c>
      <c r="AT90" s="44">
        <v>1.3316538254550001</v>
      </c>
      <c r="AU90" s="7">
        <v>24.455265305466298</v>
      </c>
      <c r="AV90" s="44">
        <v>2.7096221637620501</v>
      </c>
      <c r="AW90" s="7">
        <v>-2.8569439471113198</v>
      </c>
      <c r="AX90" s="44">
        <v>3.2169388815988902</v>
      </c>
      <c r="AY90" s="7">
        <v>51.380548956138497</v>
      </c>
      <c r="AZ90" s="44">
        <v>1.33899399352354</v>
      </c>
      <c r="BA90" s="7">
        <v>50.708348139197703</v>
      </c>
      <c r="BB90" s="44">
        <v>1.4253485849356999</v>
      </c>
      <c r="BC90" s="7">
        <v>50.906158598191098</v>
      </c>
      <c r="BD90" s="44">
        <v>4.4552119394334699</v>
      </c>
      <c r="BE90" s="7">
        <v>0.197810458993366</v>
      </c>
      <c r="BF90" s="44">
        <v>4.7314195171901403</v>
      </c>
      <c r="BG90" s="7">
        <v>73.029162270008499</v>
      </c>
      <c r="BH90" s="44">
        <v>1.5714926228002399</v>
      </c>
      <c r="BI90" s="7">
        <v>73.075372444970796</v>
      </c>
      <c r="BJ90" s="44">
        <v>1.55317422188079</v>
      </c>
      <c r="BK90" s="7">
        <v>70.968921198575202</v>
      </c>
      <c r="BL90" s="44">
        <v>4.1298181149165298</v>
      </c>
      <c r="BM90" s="7">
        <v>-2.1064512463955798</v>
      </c>
      <c r="BN90" s="44">
        <v>4.1977789580582501</v>
      </c>
      <c r="BO90" s="7">
        <v>57.366545431230499</v>
      </c>
      <c r="BP90" s="44">
        <v>1.63905289859684</v>
      </c>
      <c r="BQ90" s="7">
        <v>58.412404883606897</v>
      </c>
      <c r="BR90" s="44">
        <v>1.38906154067383</v>
      </c>
      <c r="BS90" s="7">
        <v>52.571000054540796</v>
      </c>
      <c r="BT90" s="44">
        <v>4.3723200841139596</v>
      </c>
      <c r="BU90" s="7">
        <v>-5.8414048290661098</v>
      </c>
      <c r="BV90" s="123">
        <v>4.1284101812411498</v>
      </c>
    </row>
    <row r="91" spans="1:74" ht="13" customHeight="1" x14ac:dyDescent="0.2">
      <c r="A91" s="82" t="s">
        <v>84</v>
      </c>
      <c r="B91" s="122">
        <v>3</v>
      </c>
      <c r="C91" s="7">
        <v>89.407964864205198</v>
      </c>
      <c r="D91" s="44">
        <v>0.86225986210012695</v>
      </c>
      <c r="E91" s="7">
        <v>90.053884036854498</v>
      </c>
      <c r="F91" s="44">
        <v>0.84798996566241003</v>
      </c>
      <c r="G91" s="7">
        <v>85.193584700784896</v>
      </c>
      <c r="H91" s="44">
        <v>2.6289978385058999</v>
      </c>
      <c r="I91" s="7">
        <v>-4.8602993360696196</v>
      </c>
      <c r="J91" s="44">
        <v>2.6124624884652898</v>
      </c>
      <c r="K91" s="7">
        <v>51.279841799776399</v>
      </c>
      <c r="L91" s="44">
        <v>1.3558446665661901</v>
      </c>
      <c r="M91" s="7">
        <v>52.319688557146598</v>
      </c>
      <c r="N91" s="44">
        <v>1.4632461229629701</v>
      </c>
      <c r="O91" s="7">
        <v>42.734592971989997</v>
      </c>
      <c r="P91" s="44">
        <v>3.6286899584482901</v>
      </c>
      <c r="Q91" s="7">
        <v>-9.5850955851566102</v>
      </c>
      <c r="R91" s="44">
        <v>3.8013289467049201</v>
      </c>
      <c r="S91" s="7">
        <v>54.601530587206298</v>
      </c>
      <c r="T91" s="44">
        <v>1.08717380377286</v>
      </c>
      <c r="U91" s="7">
        <v>54.057666682589797</v>
      </c>
      <c r="V91" s="44">
        <v>1.3335328969607501</v>
      </c>
      <c r="W91" s="7">
        <v>56.149917274733802</v>
      </c>
      <c r="X91" s="44">
        <v>3.71928317718789</v>
      </c>
      <c r="Y91" s="7">
        <v>2.0922505921440302</v>
      </c>
      <c r="Z91" s="44">
        <v>4.2028863400670398</v>
      </c>
      <c r="AA91" s="7">
        <v>46.518835583608599</v>
      </c>
      <c r="AB91" s="44">
        <v>1.25953057427594</v>
      </c>
      <c r="AC91" s="7">
        <v>46.9519220510333</v>
      </c>
      <c r="AD91" s="44">
        <v>1.4936266955180999</v>
      </c>
      <c r="AE91" s="7">
        <v>44.046669009590801</v>
      </c>
      <c r="AF91" s="44">
        <v>3.5766000802359401</v>
      </c>
      <c r="AG91" s="7">
        <v>-2.9052530414424398</v>
      </c>
      <c r="AH91" s="44">
        <v>4.0728398317605299</v>
      </c>
      <c r="AI91" s="7">
        <v>63.498017573096099</v>
      </c>
      <c r="AJ91" s="44">
        <v>1.201044072425</v>
      </c>
      <c r="AK91" s="7">
        <v>62.323990212427198</v>
      </c>
      <c r="AL91" s="44">
        <v>1.3080566874098201</v>
      </c>
      <c r="AM91" s="7">
        <v>69.748191041855193</v>
      </c>
      <c r="AN91" s="44">
        <v>3.17829313932031</v>
      </c>
      <c r="AO91" s="7">
        <v>7.4242008294280497</v>
      </c>
      <c r="AP91" s="44">
        <v>3.34980815897908</v>
      </c>
      <c r="AQ91" s="7">
        <v>35.360888891137499</v>
      </c>
      <c r="AR91" s="44">
        <v>1.3129366364777899</v>
      </c>
      <c r="AS91" s="7">
        <v>34.401940069023503</v>
      </c>
      <c r="AT91" s="44">
        <v>1.5248919691268299</v>
      </c>
      <c r="AU91" s="7">
        <v>38.622134417174699</v>
      </c>
      <c r="AV91" s="44">
        <v>3.4650224127240801</v>
      </c>
      <c r="AW91" s="7">
        <v>4.2201943481511801</v>
      </c>
      <c r="AX91" s="44">
        <v>3.8212681695795099</v>
      </c>
      <c r="AY91" s="7">
        <v>75.2697340211555</v>
      </c>
      <c r="AZ91" s="44">
        <v>1.11142978366027</v>
      </c>
      <c r="BA91" s="7">
        <v>74.111684949305698</v>
      </c>
      <c r="BB91" s="44">
        <v>1.2841007873787</v>
      </c>
      <c r="BC91" s="7">
        <v>80.261040249296499</v>
      </c>
      <c r="BD91" s="44">
        <v>2.48020876095728</v>
      </c>
      <c r="BE91" s="7">
        <v>6.1493552999908001</v>
      </c>
      <c r="BF91" s="44">
        <v>2.7268250233162199</v>
      </c>
      <c r="BG91" s="7">
        <v>81.145162828530104</v>
      </c>
      <c r="BH91" s="44">
        <v>1.12888973921903</v>
      </c>
      <c r="BI91" s="7">
        <v>81.409621837135205</v>
      </c>
      <c r="BJ91" s="44">
        <v>1.1758766838941099</v>
      </c>
      <c r="BK91" s="7">
        <v>78.586802368239006</v>
      </c>
      <c r="BL91" s="44">
        <v>2.95283317287128</v>
      </c>
      <c r="BM91" s="7">
        <v>-2.82281946889624</v>
      </c>
      <c r="BN91" s="44">
        <v>3.0368487025843698</v>
      </c>
      <c r="BO91" s="7">
        <v>55.285376744133202</v>
      </c>
      <c r="BP91" s="44">
        <v>1.4181677098925001</v>
      </c>
      <c r="BQ91" s="7">
        <v>54.035127515185202</v>
      </c>
      <c r="BR91" s="44">
        <v>1.6059465194646501</v>
      </c>
      <c r="BS91" s="7">
        <v>59.520239482064802</v>
      </c>
      <c r="BT91" s="44">
        <v>3.5004508054384802</v>
      </c>
      <c r="BU91" s="7">
        <v>5.4851119668796304</v>
      </c>
      <c r="BV91" s="123">
        <v>3.8567585167431702</v>
      </c>
    </row>
    <row r="92" spans="1:74" ht="13" customHeight="1" x14ac:dyDescent="0.2">
      <c r="A92" s="82" t="s">
        <v>46</v>
      </c>
      <c r="B92" s="122">
        <v>3</v>
      </c>
      <c r="C92" s="7">
        <v>81.721584931841093</v>
      </c>
      <c r="D92" s="44">
        <v>0.85133489605868595</v>
      </c>
      <c r="E92" s="7">
        <v>82.090499927605507</v>
      </c>
      <c r="F92" s="44">
        <v>0.80997444247049599</v>
      </c>
      <c r="G92" s="7">
        <v>76.824058012298707</v>
      </c>
      <c r="H92" s="44">
        <v>4.1804222522007599</v>
      </c>
      <c r="I92" s="7">
        <v>-5.2664419153067596</v>
      </c>
      <c r="J92" s="44">
        <v>4.1744505704932404</v>
      </c>
      <c r="K92" s="7">
        <v>33.8846571733743</v>
      </c>
      <c r="L92" s="44">
        <v>1.07708340200296</v>
      </c>
      <c r="M92" s="7">
        <v>34.823384247803602</v>
      </c>
      <c r="N92" s="44">
        <v>1.10350069674451</v>
      </c>
      <c r="O92" s="7">
        <v>22.1103352854661</v>
      </c>
      <c r="P92" s="44">
        <v>3.3178151469841102</v>
      </c>
      <c r="Q92" s="7">
        <v>-12.713048962337499</v>
      </c>
      <c r="R92" s="44">
        <v>3.39248276622265</v>
      </c>
      <c r="S92" s="7">
        <v>58.6621228959687</v>
      </c>
      <c r="T92" s="44">
        <v>1.1175553768278199</v>
      </c>
      <c r="U92" s="7">
        <v>59.062540880989303</v>
      </c>
      <c r="V92" s="44">
        <v>1.0965302380514199</v>
      </c>
      <c r="W92" s="7">
        <v>55.538741507088503</v>
      </c>
      <c r="X92" s="44">
        <v>5.2635327771639497</v>
      </c>
      <c r="Y92" s="7">
        <v>-3.5237993739008102</v>
      </c>
      <c r="Z92" s="44">
        <v>5.1543854563517701</v>
      </c>
      <c r="AA92" s="7">
        <v>29.471073029542399</v>
      </c>
      <c r="AB92" s="44">
        <v>1.0486983050665999</v>
      </c>
      <c r="AC92" s="7">
        <v>29.180076762007801</v>
      </c>
      <c r="AD92" s="44">
        <v>1.0509617678883501</v>
      </c>
      <c r="AE92" s="7">
        <v>30.438332208771701</v>
      </c>
      <c r="AF92" s="44">
        <v>4.3009628188535096</v>
      </c>
      <c r="AG92" s="7">
        <v>1.2582554467639899</v>
      </c>
      <c r="AH92" s="44">
        <v>4.2180652203637798</v>
      </c>
      <c r="AI92" s="7">
        <v>66.138475664669599</v>
      </c>
      <c r="AJ92" s="44">
        <v>1.04182801141895</v>
      </c>
      <c r="AK92" s="7">
        <v>65.257331598513801</v>
      </c>
      <c r="AL92" s="44">
        <v>1.16004614488353</v>
      </c>
      <c r="AM92" s="7">
        <v>77.177967410459502</v>
      </c>
      <c r="AN92" s="44">
        <v>3.2171378694533401</v>
      </c>
      <c r="AO92" s="7">
        <v>11.920635811945701</v>
      </c>
      <c r="AP92" s="44">
        <v>3.5767203756404902</v>
      </c>
      <c r="AQ92" s="7">
        <v>53.858005752198103</v>
      </c>
      <c r="AR92" s="44">
        <v>1.16073445488092</v>
      </c>
      <c r="AS92" s="7">
        <v>53.3442584560784</v>
      </c>
      <c r="AT92" s="44">
        <v>1.18966808870001</v>
      </c>
      <c r="AU92" s="7">
        <v>58.818047281732902</v>
      </c>
      <c r="AV92" s="44">
        <v>5.3818009595073599</v>
      </c>
      <c r="AW92" s="7">
        <v>5.4737888256544496</v>
      </c>
      <c r="AX92" s="44">
        <v>5.5049419370420303</v>
      </c>
      <c r="AY92" s="7">
        <v>72.820728687825095</v>
      </c>
      <c r="AZ92" s="44">
        <v>0.88632290485170495</v>
      </c>
      <c r="BA92" s="7">
        <v>72.631348362416404</v>
      </c>
      <c r="BB92" s="44">
        <v>0.92490621400625195</v>
      </c>
      <c r="BC92" s="7">
        <v>77.282066801083005</v>
      </c>
      <c r="BD92" s="44">
        <v>3.9763353982043599</v>
      </c>
      <c r="BE92" s="7">
        <v>4.6507184386665301</v>
      </c>
      <c r="BF92" s="44">
        <v>4.1998552620591099</v>
      </c>
      <c r="BG92" s="7">
        <v>79.898248281285007</v>
      </c>
      <c r="BH92" s="44">
        <v>0.83914203000472498</v>
      </c>
      <c r="BI92" s="7">
        <v>80.071124552682505</v>
      </c>
      <c r="BJ92" s="44">
        <v>0.88798904093969599</v>
      </c>
      <c r="BK92" s="7">
        <v>71.694492544284003</v>
      </c>
      <c r="BL92" s="44">
        <v>3.7957395734286901</v>
      </c>
      <c r="BM92" s="7">
        <v>-8.3766320083984294</v>
      </c>
      <c r="BN92" s="44">
        <v>3.99839871838752</v>
      </c>
      <c r="BO92" s="7">
        <v>46.6695377848365</v>
      </c>
      <c r="BP92" s="44">
        <v>1.1961123467516801</v>
      </c>
      <c r="BQ92" s="7">
        <v>46.366884416163501</v>
      </c>
      <c r="BR92" s="44">
        <v>1.1317170185930701</v>
      </c>
      <c r="BS92" s="7">
        <v>42.833850848470398</v>
      </c>
      <c r="BT92" s="44">
        <v>5.1546019422676403</v>
      </c>
      <c r="BU92" s="7">
        <v>-3.53303356769305</v>
      </c>
      <c r="BV92" s="123">
        <v>5.1714182060302996</v>
      </c>
    </row>
    <row r="93" spans="1:74" ht="13" customHeight="1" x14ac:dyDescent="0.2">
      <c r="A93" s="82" t="s">
        <v>48</v>
      </c>
      <c r="B93" s="122">
        <v>3</v>
      </c>
      <c r="C93" s="7">
        <v>84.886339593923495</v>
      </c>
      <c r="D93" s="44">
        <v>0.69909520659394897</v>
      </c>
      <c r="E93" s="7">
        <v>84.852078811884198</v>
      </c>
      <c r="F93" s="44">
        <v>0.80162052741579404</v>
      </c>
      <c r="G93" s="7" t="s">
        <v>706</v>
      </c>
      <c r="H93" s="44" t="s">
        <v>706</v>
      </c>
      <c r="I93" s="7" t="s">
        <v>706</v>
      </c>
      <c r="J93" s="44" t="s">
        <v>706</v>
      </c>
      <c r="K93" s="7">
        <v>79.792331406980296</v>
      </c>
      <c r="L93" s="44">
        <v>1.0464821354336</v>
      </c>
      <c r="M93" s="7">
        <v>78.908847167580106</v>
      </c>
      <c r="N93" s="44">
        <v>1.10662462129663</v>
      </c>
      <c r="O93" s="7" t="s">
        <v>706</v>
      </c>
      <c r="P93" s="44" t="s">
        <v>706</v>
      </c>
      <c r="Q93" s="7" t="s">
        <v>706</v>
      </c>
      <c r="R93" s="44" t="s">
        <v>706</v>
      </c>
      <c r="S93" s="7">
        <v>72.658195750019004</v>
      </c>
      <c r="T93" s="44">
        <v>0.84874349006015903</v>
      </c>
      <c r="U93" s="7">
        <v>72.6745785789861</v>
      </c>
      <c r="V93" s="44">
        <v>0.93535695960320597</v>
      </c>
      <c r="W93" s="7" t="s">
        <v>706</v>
      </c>
      <c r="X93" s="44" t="s">
        <v>706</v>
      </c>
      <c r="Y93" s="7" t="s">
        <v>706</v>
      </c>
      <c r="Z93" s="44" t="s">
        <v>706</v>
      </c>
      <c r="AA93" s="7">
        <v>62.134676622629499</v>
      </c>
      <c r="AB93" s="44">
        <v>0.94054823523604902</v>
      </c>
      <c r="AC93" s="7">
        <v>62.170462994116903</v>
      </c>
      <c r="AD93" s="44">
        <v>1.0081834602592401</v>
      </c>
      <c r="AE93" s="7" t="s">
        <v>706</v>
      </c>
      <c r="AF93" s="44" t="s">
        <v>706</v>
      </c>
      <c r="AG93" s="7" t="s">
        <v>706</v>
      </c>
      <c r="AH93" s="44" t="s">
        <v>706</v>
      </c>
      <c r="AI93" s="7">
        <v>82.214093168820099</v>
      </c>
      <c r="AJ93" s="44">
        <v>0.82182026088100701</v>
      </c>
      <c r="AK93" s="7">
        <v>82.821597966288493</v>
      </c>
      <c r="AL93" s="44">
        <v>0.96315372295498303</v>
      </c>
      <c r="AM93" s="7" t="s">
        <v>706</v>
      </c>
      <c r="AN93" s="44" t="s">
        <v>706</v>
      </c>
      <c r="AO93" s="7" t="s">
        <v>706</v>
      </c>
      <c r="AP93" s="44" t="s">
        <v>706</v>
      </c>
      <c r="AQ93" s="7">
        <v>62.506908876779903</v>
      </c>
      <c r="AR93" s="44">
        <v>1.0689637868481501</v>
      </c>
      <c r="AS93" s="7">
        <v>61.764728036253402</v>
      </c>
      <c r="AT93" s="44">
        <v>1.12977730781415</v>
      </c>
      <c r="AU93" s="7" t="s">
        <v>706</v>
      </c>
      <c r="AV93" s="44" t="s">
        <v>706</v>
      </c>
      <c r="AW93" s="7" t="s">
        <v>706</v>
      </c>
      <c r="AX93" s="44" t="s">
        <v>706</v>
      </c>
      <c r="AY93" s="7">
        <v>78.862811569937193</v>
      </c>
      <c r="AZ93" s="44">
        <v>0.74949648479681896</v>
      </c>
      <c r="BA93" s="7">
        <v>79.037862137956296</v>
      </c>
      <c r="BB93" s="44">
        <v>0.87479351816776396</v>
      </c>
      <c r="BC93" s="7" t="s">
        <v>706</v>
      </c>
      <c r="BD93" s="44" t="s">
        <v>706</v>
      </c>
      <c r="BE93" s="7" t="s">
        <v>706</v>
      </c>
      <c r="BF93" s="44" t="s">
        <v>706</v>
      </c>
      <c r="BG93" s="7">
        <v>40.980832211249997</v>
      </c>
      <c r="BH93" s="44">
        <v>1.0799141869689699</v>
      </c>
      <c r="BI93" s="7">
        <v>41.270578628966597</v>
      </c>
      <c r="BJ93" s="44">
        <v>1.2548175789418801</v>
      </c>
      <c r="BK93" s="7" t="s">
        <v>706</v>
      </c>
      <c r="BL93" s="44" t="s">
        <v>706</v>
      </c>
      <c r="BM93" s="7" t="s">
        <v>706</v>
      </c>
      <c r="BN93" s="44" t="s">
        <v>706</v>
      </c>
      <c r="BO93" s="7">
        <v>54.6446361818236</v>
      </c>
      <c r="BP93" s="44">
        <v>1.09065798655177</v>
      </c>
      <c r="BQ93" s="7">
        <v>54.1936480364826</v>
      </c>
      <c r="BR93" s="44">
        <v>1.2612350654173701</v>
      </c>
      <c r="BS93" s="7" t="s">
        <v>706</v>
      </c>
      <c r="BT93" s="44" t="s">
        <v>706</v>
      </c>
      <c r="BU93" s="7" t="s">
        <v>706</v>
      </c>
      <c r="BV93" s="123" t="s">
        <v>706</v>
      </c>
    </row>
    <row r="94" spans="1:74" ht="13" customHeight="1" x14ac:dyDescent="0.2">
      <c r="A94" s="82" t="s">
        <v>53</v>
      </c>
      <c r="B94" s="122">
        <v>3</v>
      </c>
      <c r="C94" s="7">
        <v>81.279823013652802</v>
      </c>
      <c r="D94" s="44">
        <v>1.11262458338357</v>
      </c>
      <c r="E94" s="7">
        <v>82.170207404520696</v>
      </c>
      <c r="F94" s="44">
        <v>1.18709729442834</v>
      </c>
      <c r="G94" s="7">
        <v>75.984804349807305</v>
      </c>
      <c r="H94" s="44">
        <v>4.1016040884980196</v>
      </c>
      <c r="I94" s="7">
        <v>-6.1854030547134196</v>
      </c>
      <c r="J94" s="44">
        <v>4.3311250856909398</v>
      </c>
      <c r="K94" s="7">
        <v>42.229458525976398</v>
      </c>
      <c r="L94" s="44">
        <v>1.32915505335038</v>
      </c>
      <c r="M94" s="7">
        <v>43.419896163537203</v>
      </c>
      <c r="N94" s="44">
        <v>1.5042298105757299</v>
      </c>
      <c r="O94" s="7">
        <v>35.4062010731136</v>
      </c>
      <c r="P94" s="44">
        <v>4.2526483293771298</v>
      </c>
      <c r="Q94" s="7">
        <v>-8.0136950904235906</v>
      </c>
      <c r="R94" s="44">
        <v>4.4712210255601903</v>
      </c>
      <c r="S94" s="7">
        <v>53.894564000579599</v>
      </c>
      <c r="T94" s="44">
        <v>1.28493625576599</v>
      </c>
      <c r="U94" s="7">
        <v>55.198016605710201</v>
      </c>
      <c r="V94" s="44">
        <v>1.4003606073541901</v>
      </c>
      <c r="W94" s="7">
        <v>48.305925880359503</v>
      </c>
      <c r="X94" s="44">
        <v>4.6921894309058301</v>
      </c>
      <c r="Y94" s="7">
        <v>-6.8920907253507098</v>
      </c>
      <c r="Z94" s="44">
        <v>4.9118244653763599</v>
      </c>
      <c r="AA94" s="7">
        <v>36.2995277440778</v>
      </c>
      <c r="AB94" s="44">
        <v>1.3251615495015601</v>
      </c>
      <c r="AC94" s="7">
        <v>36.856411832344101</v>
      </c>
      <c r="AD94" s="44">
        <v>1.43899966202174</v>
      </c>
      <c r="AE94" s="7">
        <v>34.916338412966503</v>
      </c>
      <c r="AF94" s="44">
        <v>4.4550256702908397</v>
      </c>
      <c r="AG94" s="7">
        <v>-1.9400734193776701</v>
      </c>
      <c r="AH94" s="44">
        <v>4.7169867362150599</v>
      </c>
      <c r="AI94" s="7">
        <v>60.837190973263198</v>
      </c>
      <c r="AJ94" s="44">
        <v>1.3123866078500801</v>
      </c>
      <c r="AK94" s="7">
        <v>62.228340931615001</v>
      </c>
      <c r="AL94" s="44">
        <v>1.39065738338751</v>
      </c>
      <c r="AM94" s="7">
        <v>60.094039626250598</v>
      </c>
      <c r="AN94" s="44">
        <v>4.3689692142526697</v>
      </c>
      <c r="AO94" s="7">
        <v>-2.13430130536437</v>
      </c>
      <c r="AP94" s="44">
        <v>4.6030563903586197</v>
      </c>
      <c r="AQ94" s="7">
        <v>43.607612156017296</v>
      </c>
      <c r="AR94" s="44">
        <v>1.3816764082297199</v>
      </c>
      <c r="AS94" s="7">
        <v>45.057176543060798</v>
      </c>
      <c r="AT94" s="44">
        <v>1.5083486731506399</v>
      </c>
      <c r="AU94" s="7">
        <v>39.826865833450199</v>
      </c>
      <c r="AV94" s="44">
        <v>4.1730298188141699</v>
      </c>
      <c r="AW94" s="7">
        <v>-5.2303107096106496</v>
      </c>
      <c r="AX94" s="44">
        <v>4.5601875510778598</v>
      </c>
      <c r="AY94" s="7">
        <v>73.513796125089499</v>
      </c>
      <c r="AZ94" s="44">
        <v>1.1467315675995899</v>
      </c>
      <c r="BA94" s="7">
        <v>74.380465805655604</v>
      </c>
      <c r="BB94" s="44">
        <v>1.19888743731525</v>
      </c>
      <c r="BC94" s="7">
        <v>73.160766361106695</v>
      </c>
      <c r="BD94" s="44">
        <v>3.43523472287418</v>
      </c>
      <c r="BE94" s="7">
        <v>-1.2196994445489799</v>
      </c>
      <c r="BF94" s="44">
        <v>3.5213696941617298</v>
      </c>
      <c r="BG94" s="7">
        <v>82.066082427874207</v>
      </c>
      <c r="BH94" s="44">
        <v>0.92087646508437904</v>
      </c>
      <c r="BI94" s="7">
        <v>83.421383349516304</v>
      </c>
      <c r="BJ94" s="44">
        <v>0.93896832790597096</v>
      </c>
      <c r="BK94" s="7">
        <v>75.605048324088699</v>
      </c>
      <c r="BL94" s="44">
        <v>3.5365378346105101</v>
      </c>
      <c r="BM94" s="7">
        <v>-7.8163350254276596</v>
      </c>
      <c r="BN94" s="44">
        <v>3.5807031965614899</v>
      </c>
      <c r="BO94" s="7">
        <v>67.995810264687805</v>
      </c>
      <c r="BP94" s="44">
        <v>1.1659672165655299</v>
      </c>
      <c r="BQ94" s="7">
        <v>67.609237701950306</v>
      </c>
      <c r="BR94" s="44">
        <v>1.2482782594513899</v>
      </c>
      <c r="BS94" s="7">
        <v>70.052627435489896</v>
      </c>
      <c r="BT94" s="44">
        <v>4.0541162967005704</v>
      </c>
      <c r="BU94" s="7">
        <v>2.4433897335396599</v>
      </c>
      <c r="BV94" s="123">
        <v>4.1645832733291197</v>
      </c>
    </row>
    <row r="95" spans="1:74" ht="13" customHeight="1" x14ac:dyDescent="0.2">
      <c r="A95" s="82" t="s">
        <v>57</v>
      </c>
      <c r="B95" s="122">
        <v>3</v>
      </c>
      <c r="C95" s="7">
        <v>82.026252968372305</v>
      </c>
      <c r="D95" s="44">
        <v>0.73518261525010897</v>
      </c>
      <c r="E95" s="7">
        <v>81.952518842683006</v>
      </c>
      <c r="F95" s="44">
        <v>0.74413072296623906</v>
      </c>
      <c r="G95" s="7">
        <v>76.468061386357505</v>
      </c>
      <c r="H95" s="44">
        <v>8.0010228147249105</v>
      </c>
      <c r="I95" s="7">
        <v>-5.4844574563254298</v>
      </c>
      <c r="J95" s="44">
        <v>7.9902506714913004</v>
      </c>
      <c r="K95" s="7">
        <v>53.741484350261601</v>
      </c>
      <c r="L95" s="44">
        <v>1.02346391937464</v>
      </c>
      <c r="M95" s="7">
        <v>53.216406759651903</v>
      </c>
      <c r="N95" s="44">
        <v>1.0700212499028201</v>
      </c>
      <c r="O95" s="7">
        <v>55.609507527212102</v>
      </c>
      <c r="P95" s="44">
        <v>7.6867773870445797</v>
      </c>
      <c r="Q95" s="7">
        <v>2.3931007675601799</v>
      </c>
      <c r="R95" s="44">
        <v>7.6796506287635404</v>
      </c>
      <c r="S95" s="7">
        <v>64.388122413762602</v>
      </c>
      <c r="T95" s="44">
        <v>1.0876027711641501</v>
      </c>
      <c r="U95" s="7">
        <v>64.320211644830394</v>
      </c>
      <c r="V95" s="44">
        <v>1.1153380931999</v>
      </c>
      <c r="W95" s="7">
        <v>60.321396678816697</v>
      </c>
      <c r="X95" s="44">
        <v>7.8878445031631603</v>
      </c>
      <c r="Y95" s="7">
        <v>-3.9988149660137098</v>
      </c>
      <c r="Z95" s="44">
        <v>7.9129170215027704</v>
      </c>
      <c r="AA95" s="7">
        <v>49.741127709007898</v>
      </c>
      <c r="AB95" s="44">
        <v>1.10562828752652</v>
      </c>
      <c r="AC95" s="7">
        <v>49.202673297974798</v>
      </c>
      <c r="AD95" s="44">
        <v>1.1918957471952201</v>
      </c>
      <c r="AE95" s="7">
        <v>47.848998531776601</v>
      </c>
      <c r="AF95" s="44">
        <v>8.2525473686034996</v>
      </c>
      <c r="AG95" s="7">
        <v>-1.35367476619822</v>
      </c>
      <c r="AH95" s="44">
        <v>8.3621471883391703</v>
      </c>
      <c r="AI95" s="7">
        <v>78.612880440155294</v>
      </c>
      <c r="AJ95" s="44">
        <v>0.76877179357048697</v>
      </c>
      <c r="AK95" s="7">
        <v>78.871344235277505</v>
      </c>
      <c r="AL95" s="44">
        <v>0.77639952297763104</v>
      </c>
      <c r="AM95" s="7">
        <v>72.6325869471343</v>
      </c>
      <c r="AN95" s="44">
        <v>8.6895478037481908</v>
      </c>
      <c r="AO95" s="7">
        <v>-6.2387572881432298</v>
      </c>
      <c r="AP95" s="44">
        <v>8.8381989088520303</v>
      </c>
      <c r="AQ95" s="7">
        <v>63.663123061587399</v>
      </c>
      <c r="AR95" s="44">
        <v>0.88848662080598295</v>
      </c>
      <c r="AS95" s="7">
        <v>63.432995496906301</v>
      </c>
      <c r="AT95" s="44">
        <v>0.880738326453396</v>
      </c>
      <c r="AU95" s="7">
        <v>59.644009744440901</v>
      </c>
      <c r="AV95" s="44">
        <v>8.3751733982921106</v>
      </c>
      <c r="AW95" s="7">
        <v>-3.7889857524654</v>
      </c>
      <c r="AX95" s="44">
        <v>8.4338187791084405</v>
      </c>
      <c r="AY95" s="7">
        <v>79.475855719292795</v>
      </c>
      <c r="AZ95" s="44">
        <v>0.79024320181461705</v>
      </c>
      <c r="BA95" s="7">
        <v>79.740509715182498</v>
      </c>
      <c r="BB95" s="44">
        <v>0.82501125236683703</v>
      </c>
      <c r="BC95" s="7">
        <v>74.976580921524203</v>
      </c>
      <c r="BD95" s="44">
        <v>8.7047628947076703</v>
      </c>
      <c r="BE95" s="7">
        <v>-4.7639287936582502</v>
      </c>
      <c r="BF95" s="44">
        <v>8.7917492019213999</v>
      </c>
      <c r="BG95" s="7">
        <v>79.940264094348194</v>
      </c>
      <c r="BH95" s="44">
        <v>0.83444827805050104</v>
      </c>
      <c r="BI95" s="7">
        <v>80.175835676539805</v>
      </c>
      <c r="BJ95" s="44">
        <v>0.84671099092504998</v>
      </c>
      <c r="BK95" s="7">
        <v>75.230444132343294</v>
      </c>
      <c r="BL95" s="44">
        <v>7.8324780337149598</v>
      </c>
      <c r="BM95" s="7">
        <v>-4.94539154419647</v>
      </c>
      <c r="BN95" s="44">
        <v>7.9556535344344104</v>
      </c>
      <c r="BO95" s="7">
        <v>69.252760768535595</v>
      </c>
      <c r="BP95" s="44">
        <v>0.99344812594404597</v>
      </c>
      <c r="BQ95" s="7">
        <v>69.0979407987261</v>
      </c>
      <c r="BR95" s="44">
        <v>1.0657613153844201</v>
      </c>
      <c r="BS95" s="7">
        <v>56.599384819146998</v>
      </c>
      <c r="BT95" s="44">
        <v>8.8444345772440691</v>
      </c>
      <c r="BU95" s="7">
        <v>-12.4985559795792</v>
      </c>
      <c r="BV95" s="123">
        <v>9.0580320692837706</v>
      </c>
    </row>
    <row r="96" spans="1:74" ht="13" customHeight="1" x14ac:dyDescent="0.2">
      <c r="A96" s="82" t="s">
        <v>58</v>
      </c>
      <c r="B96" s="122">
        <v>3</v>
      </c>
      <c r="C96" s="7">
        <v>89.005377314943402</v>
      </c>
      <c r="D96" s="44">
        <v>1.2823668929773</v>
      </c>
      <c r="E96" s="7">
        <v>89.905732607744199</v>
      </c>
      <c r="F96" s="44">
        <v>1.1448755099338099</v>
      </c>
      <c r="G96" s="7">
        <v>61.868979176344403</v>
      </c>
      <c r="H96" s="44">
        <v>8.3450340852522302</v>
      </c>
      <c r="I96" s="7">
        <v>-28.036753431399799</v>
      </c>
      <c r="J96" s="44">
        <v>7.8992987043726703</v>
      </c>
      <c r="K96" s="7">
        <v>68.314762483115601</v>
      </c>
      <c r="L96" s="44">
        <v>1.50755246656023</v>
      </c>
      <c r="M96" s="7">
        <v>69.343605331004895</v>
      </c>
      <c r="N96" s="44">
        <v>1.4688342894696</v>
      </c>
      <c r="O96" s="7">
        <v>47.828284683364302</v>
      </c>
      <c r="P96" s="44">
        <v>8.89762260695767</v>
      </c>
      <c r="Q96" s="7">
        <v>-21.515320647640699</v>
      </c>
      <c r="R96" s="44">
        <v>9.0746414595434697</v>
      </c>
      <c r="S96" s="7">
        <v>63.941430315768301</v>
      </c>
      <c r="T96" s="44">
        <v>1.81050167759338</v>
      </c>
      <c r="U96" s="7">
        <v>64.645809366878098</v>
      </c>
      <c r="V96" s="44">
        <v>1.95024536712748</v>
      </c>
      <c r="W96" s="7">
        <v>46.370618879912499</v>
      </c>
      <c r="X96" s="44">
        <v>8.6131053174774905</v>
      </c>
      <c r="Y96" s="7">
        <v>-18.275190486965499</v>
      </c>
      <c r="Z96" s="44">
        <v>9.1713348390586198</v>
      </c>
      <c r="AA96" s="7">
        <v>57.116022497591104</v>
      </c>
      <c r="AB96" s="44">
        <v>1.6294887291631299</v>
      </c>
      <c r="AC96" s="7">
        <v>57.558934036101</v>
      </c>
      <c r="AD96" s="44">
        <v>1.6484451297210101</v>
      </c>
      <c r="AE96" s="7">
        <v>50.339703929892899</v>
      </c>
      <c r="AF96" s="44">
        <v>8.6108122288599596</v>
      </c>
      <c r="AG96" s="7">
        <v>-7.2192301062080402</v>
      </c>
      <c r="AH96" s="44">
        <v>8.9343066193675202</v>
      </c>
      <c r="AI96" s="7">
        <v>83.815881866870498</v>
      </c>
      <c r="AJ96" s="44">
        <v>0.94912771569102905</v>
      </c>
      <c r="AK96" s="7">
        <v>84.611969573798305</v>
      </c>
      <c r="AL96" s="44">
        <v>1.0271669671363499</v>
      </c>
      <c r="AM96" s="7">
        <v>67.133950990237807</v>
      </c>
      <c r="AN96" s="44">
        <v>9.1273122074020296</v>
      </c>
      <c r="AO96" s="7">
        <v>-17.478018583560399</v>
      </c>
      <c r="AP96" s="44">
        <v>9.3076334243691701</v>
      </c>
      <c r="AQ96" s="7">
        <v>62.933212597578397</v>
      </c>
      <c r="AR96" s="44">
        <v>1.67476180449153</v>
      </c>
      <c r="AS96" s="7">
        <v>63.748235034393097</v>
      </c>
      <c r="AT96" s="44">
        <v>1.5706587628854201</v>
      </c>
      <c r="AU96" s="7">
        <v>46.689074556125497</v>
      </c>
      <c r="AV96" s="44">
        <v>6.4812419806416397</v>
      </c>
      <c r="AW96" s="7">
        <v>-17.0591604782676</v>
      </c>
      <c r="AX96" s="44">
        <v>7.0500835528067096</v>
      </c>
      <c r="AY96" s="7">
        <v>76.058089693543494</v>
      </c>
      <c r="AZ96" s="44">
        <v>1.4493842804835799</v>
      </c>
      <c r="BA96" s="7">
        <v>76.960485314289599</v>
      </c>
      <c r="BB96" s="44">
        <v>1.31949851993279</v>
      </c>
      <c r="BC96" s="7">
        <v>66.270318738159801</v>
      </c>
      <c r="BD96" s="44">
        <v>8.6474854483577097</v>
      </c>
      <c r="BE96" s="7">
        <v>-10.690166576129799</v>
      </c>
      <c r="BF96" s="44">
        <v>9.2351923162678293</v>
      </c>
      <c r="BG96" s="7">
        <v>78.003132118987907</v>
      </c>
      <c r="BH96" s="44">
        <v>1.4642773787963701</v>
      </c>
      <c r="BI96" s="7">
        <v>78.650227600225406</v>
      </c>
      <c r="BJ96" s="44">
        <v>1.47664602650375</v>
      </c>
      <c r="BK96" s="7">
        <v>66.719456200648807</v>
      </c>
      <c r="BL96" s="44">
        <v>8.2087025407493108</v>
      </c>
      <c r="BM96" s="7">
        <v>-11.930771399576701</v>
      </c>
      <c r="BN96" s="44">
        <v>8.1737725583137806</v>
      </c>
      <c r="BO96" s="7">
        <v>57.387532347443198</v>
      </c>
      <c r="BP96" s="44">
        <v>1.6070783346528501</v>
      </c>
      <c r="BQ96" s="7">
        <v>58.083297792994003</v>
      </c>
      <c r="BR96" s="44">
        <v>1.58321119866939</v>
      </c>
      <c r="BS96" s="7">
        <v>37.910273389249397</v>
      </c>
      <c r="BT96" s="44">
        <v>7.7956887373198098</v>
      </c>
      <c r="BU96" s="7">
        <v>-20.173024403744598</v>
      </c>
      <c r="BV96" s="123">
        <v>7.8485889969642004</v>
      </c>
    </row>
    <row r="97" spans="1:74" ht="13" customHeight="1" x14ac:dyDescent="0.2">
      <c r="A97" s="6" t="s">
        <v>176</v>
      </c>
      <c r="B97" s="124">
        <v>3</v>
      </c>
      <c r="C97" s="74">
        <v>83.572902987463095</v>
      </c>
      <c r="D97" s="8">
        <v>0.33887792692281898</v>
      </c>
      <c r="E97" s="74">
        <v>84.0998515082902</v>
      </c>
      <c r="F97" s="8">
        <v>0.347863338171436</v>
      </c>
      <c r="G97" s="74">
        <v>75.836649298392103</v>
      </c>
      <c r="H97" s="8">
        <v>1.9905130567556699</v>
      </c>
      <c r="I97" s="74">
        <v>-8.1557411665275392</v>
      </c>
      <c r="J97" s="8">
        <v>1.97789401075916</v>
      </c>
      <c r="K97" s="74">
        <v>52.300143431180203</v>
      </c>
      <c r="L97" s="8">
        <v>0.45521132186105401</v>
      </c>
      <c r="M97" s="74">
        <v>52.969549941758103</v>
      </c>
      <c r="N97" s="8">
        <v>0.48301425418397198</v>
      </c>
      <c r="O97" s="74">
        <v>38.616100753698099</v>
      </c>
      <c r="P97" s="8">
        <v>2.0610619991811299</v>
      </c>
      <c r="Q97" s="74">
        <v>-10.647835298656901</v>
      </c>
      <c r="R97" s="8">
        <v>2.1101186005738999</v>
      </c>
      <c r="S97" s="74">
        <v>59.873908262422098</v>
      </c>
      <c r="T97" s="8">
        <v>0.456747794862784</v>
      </c>
      <c r="U97" s="74">
        <v>60.351197236226803</v>
      </c>
      <c r="V97" s="8">
        <v>0.49906744091399802</v>
      </c>
      <c r="W97" s="74">
        <v>52.308432844128902</v>
      </c>
      <c r="X97" s="8">
        <v>2.1565877120729402</v>
      </c>
      <c r="Y97" s="74">
        <v>-6.2822813431322899</v>
      </c>
      <c r="Z97" s="8">
        <v>2.24687240786864</v>
      </c>
      <c r="AA97" s="74">
        <v>46.733542328977997</v>
      </c>
      <c r="AB97" s="8">
        <v>0.45948990763640601</v>
      </c>
      <c r="AC97" s="74">
        <v>47.103952698747399</v>
      </c>
      <c r="AD97" s="8">
        <v>0.48006972766863398</v>
      </c>
      <c r="AE97" s="74">
        <v>41.352000344641397</v>
      </c>
      <c r="AF97" s="8">
        <v>2.1691142042235598</v>
      </c>
      <c r="AG97" s="74">
        <v>-3.5995937404817502</v>
      </c>
      <c r="AH97" s="8">
        <v>2.2309209479200098</v>
      </c>
      <c r="AI97" s="74">
        <v>69.752294252793803</v>
      </c>
      <c r="AJ97" s="8">
        <v>0.39527561681225098</v>
      </c>
      <c r="AK97" s="74">
        <v>69.823545128462101</v>
      </c>
      <c r="AL97" s="8">
        <v>0.43107188164499999</v>
      </c>
      <c r="AM97" s="74">
        <v>67.266473365139802</v>
      </c>
      <c r="AN97" s="8">
        <v>2.1612375328372799</v>
      </c>
      <c r="AO97" s="74">
        <v>-0.70020707220418699</v>
      </c>
      <c r="AP97" s="8">
        <v>2.2422124225074702</v>
      </c>
      <c r="AQ97" s="74">
        <v>50.695584580610401</v>
      </c>
      <c r="AR97" s="8">
        <v>0.436327805221844</v>
      </c>
      <c r="AS97" s="74">
        <v>50.613256256696303</v>
      </c>
      <c r="AT97" s="8">
        <v>0.45993194028718698</v>
      </c>
      <c r="AU97" s="74">
        <v>46.425555635456199</v>
      </c>
      <c r="AV97" s="8">
        <v>1.9855862955749299</v>
      </c>
      <c r="AW97" s="74">
        <v>-2.5946332241604502</v>
      </c>
      <c r="AX97" s="8">
        <v>2.0886956672705201</v>
      </c>
      <c r="AY97" s="74">
        <v>71.840820007327807</v>
      </c>
      <c r="AZ97" s="8">
        <v>0.38993731089228401</v>
      </c>
      <c r="BA97" s="74">
        <v>71.851322058698599</v>
      </c>
      <c r="BB97" s="8">
        <v>0.40706930115134898</v>
      </c>
      <c r="BC97" s="74">
        <v>70.147062959430997</v>
      </c>
      <c r="BD97" s="8">
        <v>2.0999189804409801</v>
      </c>
      <c r="BE97" s="74">
        <v>-0.67761051651646598</v>
      </c>
      <c r="BF97" s="8">
        <v>2.1905302963995599</v>
      </c>
      <c r="BG97" s="74">
        <v>73.784447719670098</v>
      </c>
      <c r="BH97" s="8">
        <v>0.40749076566832299</v>
      </c>
      <c r="BI97" s="74">
        <v>74.221848568448195</v>
      </c>
      <c r="BJ97" s="8">
        <v>0.416980841526774</v>
      </c>
      <c r="BK97" s="74">
        <v>72.551825700147802</v>
      </c>
      <c r="BL97" s="8">
        <v>2.0126787721881301</v>
      </c>
      <c r="BM97" s="74">
        <v>-6.3773471453692103</v>
      </c>
      <c r="BN97" s="8">
        <v>2.0275463787575299</v>
      </c>
      <c r="BO97" s="74">
        <v>58.4148161704301</v>
      </c>
      <c r="BP97" s="8">
        <v>0.47549616804252798</v>
      </c>
      <c r="BQ97" s="74">
        <v>58.300632828140202</v>
      </c>
      <c r="BR97" s="8">
        <v>0.48621987249981402</v>
      </c>
      <c r="BS97" s="74">
        <v>53.647982632999998</v>
      </c>
      <c r="BT97" s="8">
        <v>2.17441593337858</v>
      </c>
      <c r="BU97" s="74">
        <v>-5.2393623082341199</v>
      </c>
      <c r="BV97" s="133">
        <v>2.2089191920181701</v>
      </c>
    </row>
    <row r="98" spans="1:74" ht="15" customHeight="1" x14ac:dyDescent="0.2"/>
    <row r="99" spans="1:74" ht="15" customHeight="1" x14ac:dyDescent="0.2">
      <c r="A99" s="9" t="s">
        <v>97</v>
      </c>
    </row>
    <row r="100" spans="1:74" x14ac:dyDescent="0.2">
      <c r="A100" s="36" t="s">
        <v>119</v>
      </c>
      <c r="B100" s="46"/>
      <c r="C100" s="45"/>
      <c r="D100" s="44"/>
      <c r="E100" s="45"/>
      <c r="F100" s="44"/>
      <c r="G100" s="45"/>
      <c r="H100" s="44"/>
      <c r="I100" s="44"/>
      <c r="J100" s="44"/>
    </row>
    <row r="101" spans="1:74" ht="15" customHeight="1" x14ac:dyDescent="0.2">
      <c r="A101" s="9" t="s">
        <v>75</v>
      </c>
    </row>
    <row r="102" spans="1:74" ht="15" customHeight="1" x14ac:dyDescent="0.2">
      <c r="A102" s="9" t="s">
        <v>94</v>
      </c>
    </row>
    <row r="103" spans="1:74" ht="15" customHeight="1" x14ac:dyDescent="0.2">
      <c r="A103" s="9" t="s">
        <v>74</v>
      </c>
    </row>
    <row r="104" spans="1:74" ht="15" customHeight="1" x14ac:dyDescent="0.2">
      <c r="A104" s="9" t="s">
        <v>62</v>
      </c>
    </row>
    <row r="105" spans="1:74" ht="15" customHeight="1" x14ac:dyDescent="0.2">
      <c r="A105" s="125" t="str">
        <f>HYPERLINK("https://oecdcode.org/disclaimers/cyprus.html", "Information on data for Cyprus: https://oecdcode.org/disclaimers/cyprus.html")</f>
        <v>Information on data for Cyprus: https://oecdcode.org/disclaimers/cyprus.html</v>
      </c>
    </row>
    <row r="106" spans="1:74" ht="15" customHeight="1" x14ac:dyDescent="0.2">
      <c r="A106" s="9" t="s">
        <v>64</v>
      </c>
    </row>
  </sheetData>
  <mergeCells count="56">
    <mergeCell ref="B6:B10"/>
    <mergeCell ref="C7:J7"/>
    <mergeCell ref="K7:R7"/>
    <mergeCell ref="S7:Z7"/>
    <mergeCell ref="AA7:AH7"/>
    <mergeCell ref="C8:D9"/>
    <mergeCell ref="E8:J8"/>
    <mergeCell ref="K8:L9"/>
    <mergeCell ref="M8:R8"/>
    <mergeCell ref="S8:T9"/>
    <mergeCell ref="U8:Z8"/>
    <mergeCell ref="AA8:AB9"/>
    <mergeCell ref="E9:F9"/>
    <mergeCell ref="G9:H9"/>
    <mergeCell ref="I9:J9"/>
    <mergeCell ref="M9:N9"/>
    <mergeCell ref="AI7:AP7"/>
    <mergeCell ref="AQ7:AX7"/>
    <mergeCell ref="AY7:BF7"/>
    <mergeCell ref="BG7:BN7"/>
    <mergeCell ref="C6:BV6"/>
    <mergeCell ref="BO7:BV7"/>
    <mergeCell ref="AY8:AZ9"/>
    <mergeCell ref="AC9:AD9"/>
    <mergeCell ref="AE9:AF9"/>
    <mergeCell ref="AG9:AH9"/>
    <mergeCell ref="AK9:AL9"/>
    <mergeCell ref="AC8:AH8"/>
    <mergeCell ref="AI8:AJ9"/>
    <mergeCell ref="AK8:AP8"/>
    <mergeCell ref="AQ8:AR9"/>
    <mergeCell ref="AS8:AX8"/>
    <mergeCell ref="AM9:AN9"/>
    <mergeCell ref="AO9:AP9"/>
    <mergeCell ref="AS9:AT9"/>
    <mergeCell ref="AU9:AV9"/>
    <mergeCell ref="AW9:AX9"/>
    <mergeCell ref="O9:P9"/>
    <mergeCell ref="Q9:R9"/>
    <mergeCell ref="U9:V9"/>
    <mergeCell ref="W9:X9"/>
    <mergeCell ref="Y9:Z9"/>
    <mergeCell ref="BA8:BF8"/>
    <mergeCell ref="BG8:BH9"/>
    <mergeCell ref="BI8:BN8"/>
    <mergeCell ref="BO8:BP9"/>
    <mergeCell ref="BQ8:BV8"/>
    <mergeCell ref="BM9:BN9"/>
    <mergeCell ref="BQ9:BR9"/>
    <mergeCell ref="BS9:BT9"/>
    <mergeCell ref="BU9:BV9"/>
    <mergeCell ref="BC9:BD9"/>
    <mergeCell ref="BE9:BF9"/>
    <mergeCell ref="BI9:BJ9"/>
    <mergeCell ref="BK9:BL9"/>
    <mergeCell ref="BA9:BB9"/>
  </mergeCells>
  <conditionalFormatting sqref="E9 G9">
    <cfRule type="expression" dxfId="496" priority="37">
      <formula>ABS(E9/F9)&gt;1.95996398454005</formula>
    </cfRule>
  </conditionalFormatting>
  <conditionalFormatting sqref="I1:I200">
    <cfRule type="expression" dxfId="495" priority="9">
      <formula>ABS(I1/J1)&gt;1.95996398454005</formula>
    </cfRule>
  </conditionalFormatting>
  <conditionalFormatting sqref="M9 O9">
    <cfRule type="expression" dxfId="494" priority="24">
      <formula>ABS(M9/N9)&gt;1.95996398454005</formula>
    </cfRule>
  </conditionalFormatting>
  <conditionalFormatting sqref="Q1:Q200">
    <cfRule type="expression" dxfId="493" priority="8">
      <formula>ABS(Q1/R1)&gt;1.95996398454005</formula>
    </cfRule>
  </conditionalFormatting>
  <conditionalFormatting sqref="U9 W9">
    <cfRule type="expression" dxfId="492" priority="22">
      <formula>ABS(U9/V9)&gt;1.95996398454005</formula>
    </cfRule>
  </conditionalFormatting>
  <conditionalFormatting sqref="Y1:Y200">
    <cfRule type="expression" dxfId="491" priority="7">
      <formula>ABS(Y1/Z1)&gt;1.95996398454005</formula>
    </cfRule>
  </conditionalFormatting>
  <conditionalFormatting sqref="AC9 AE9">
    <cfRule type="expression" dxfId="490" priority="20">
      <formula>ABS(AC9/AD9)&gt;1.95996398454005</formula>
    </cfRule>
  </conditionalFormatting>
  <conditionalFormatting sqref="AG1:AG200">
    <cfRule type="expression" dxfId="489" priority="6">
      <formula>ABS(AG1/AH1)&gt;1.95996398454005</formula>
    </cfRule>
  </conditionalFormatting>
  <conditionalFormatting sqref="AK9 AM9">
    <cfRule type="expression" dxfId="488" priority="18">
      <formula>ABS(AK9/AL9)&gt;1.95996398454005</formula>
    </cfRule>
  </conditionalFormatting>
  <conditionalFormatting sqref="AO1:AO200">
    <cfRule type="expression" dxfId="487" priority="5">
      <formula>ABS(AO1/AP1)&gt;1.95996398454005</formula>
    </cfRule>
  </conditionalFormatting>
  <conditionalFormatting sqref="AS9 AU9">
    <cfRule type="expression" dxfId="486" priority="16">
      <formula>ABS(AS9/AT9)&gt;1.95996398454005</formula>
    </cfRule>
  </conditionalFormatting>
  <conditionalFormatting sqref="AW1:AW200">
    <cfRule type="expression" dxfId="485" priority="4">
      <formula>ABS(AW1/AX1)&gt;1.95996398454005</formula>
    </cfRule>
  </conditionalFormatting>
  <conditionalFormatting sqref="BA9 BC9">
    <cfRule type="expression" dxfId="484" priority="14">
      <formula>ABS(BA9/BB9)&gt;1.95996398454005</formula>
    </cfRule>
  </conditionalFormatting>
  <conditionalFormatting sqref="BE1:BE200">
    <cfRule type="expression" dxfId="483" priority="3">
      <formula>ABS(BE1/BF1)&gt;1.95996398454005</formula>
    </cfRule>
  </conditionalFormatting>
  <conditionalFormatting sqref="BI9 BK9">
    <cfRule type="expression" dxfId="482" priority="12">
      <formula>ABS(BI9/BJ9)&gt;1.95996398454005</formula>
    </cfRule>
  </conditionalFormatting>
  <conditionalFormatting sqref="BM1:BM200">
    <cfRule type="expression" dxfId="481" priority="2">
      <formula>ABS(BM1/BN1)&gt;1.95996398454005</formula>
    </cfRule>
  </conditionalFormatting>
  <conditionalFormatting sqref="BQ9 BS9">
    <cfRule type="expression" dxfId="480" priority="10">
      <formula>ABS(BQ9/BR9)&gt;1.95996398454005</formula>
    </cfRule>
  </conditionalFormatting>
  <conditionalFormatting sqref="BU1:BU200">
    <cfRule type="expression" dxfId="479" priority="1">
      <formula>ABS(BU1/BV1)&gt;1.95996398454005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T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6" x14ac:dyDescent="0.2">
      <c r="A1" s="36" t="s">
        <v>218</v>
      </c>
    </row>
    <row r="2" spans="1:46" x14ac:dyDescent="0.2">
      <c r="A2" s="46" t="s">
        <v>219</v>
      </c>
    </row>
    <row r="3" spans="1:46" x14ac:dyDescent="0.2">
      <c r="A3" s="58" t="s">
        <v>441</v>
      </c>
    </row>
    <row r="4" spans="1:46" x14ac:dyDescent="0.2">
      <c r="A4" s="161" t="str">
        <f>HYPERLINK("#'TOC'!A1", "Back to TOC")</f>
        <v>Back to TOC</v>
      </c>
    </row>
    <row r="7" spans="1:46" ht="16" customHeight="1" x14ac:dyDescent="0.2">
      <c r="B7" s="235" t="s">
        <v>342</v>
      </c>
      <c r="C7" s="238" t="s">
        <v>515</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9"/>
    </row>
    <row r="8" spans="1:46" ht="32" customHeight="1" x14ac:dyDescent="0.2">
      <c r="B8" s="236"/>
      <c r="C8" s="240" t="s">
        <v>406</v>
      </c>
      <c r="D8" s="240"/>
      <c r="E8" s="240" t="s">
        <v>442</v>
      </c>
      <c r="F8" s="240"/>
      <c r="G8" s="240"/>
      <c r="H8" s="240"/>
      <c r="I8" s="240"/>
      <c r="J8" s="240"/>
      <c r="K8" s="240"/>
      <c r="L8" s="240"/>
      <c r="M8" s="240" t="s">
        <v>447</v>
      </c>
      <c r="N8" s="240"/>
      <c r="O8" s="240"/>
      <c r="P8" s="240"/>
      <c r="Q8" s="240"/>
      <c r="R8" s="240"/>
      <c r="S8" s="240" t="s">
        <v>451</v>
      </c>
      <c r="T8" s="240"/>
      <c r="U8" s="240"/>
      <c r="V8" s="240"/>
      <c r="W8" s="240"/>
      <c r="X8" s="240"/>
      <c r="Y8" s="240"/>
      <c r="Z8" s="240"/>
      <c r="AA8" s="240" t="s">
        <v>455</v>
      </c>
      <c r="AB8" s="240"/>
      <c r="AC8" s="240"/>
      <c r="AD8" s="240"/>
      <c r="AE8" s="240"/>
      <c r="AF8" s="240"/>
      <c r="AG8" s="240"/>
      <c r="AH8" s="240"/>
      <c r="AI8" s="240" t="s">
        <v>459</v>
      </c>
      <c r="AJ8" s="240"/>
      <c r="AK8" s="240"/>
      <c r="AL8" s="240"/>
      <c r="AM8" s="240"/>
      <c r="AN8" s="240"/>
      <c r="AO8" s="240"/>
      <c r="AP8" s="240"/>
      <c r="AQ8" s="223" t="s">
        <v>420</v>
      </c>
      <c r="AR8" s="223"/>
      <c r="AS8" s="223" t="s">
        <v>421</v>
      </c>
      <c r="AT8" s="254"/>
    </row>
    <row r="9" spans="1:46" ht="48" customHeight="1" x14ac:dyDescent="0.2">
      <c r="B9" s="236"/>
      <c r="C9" s="240"/>
      <c r="D9" s="240"/>
      <c r="E9" s="241" t="s">
        <v>443</v>
      </c>
      <c r="F9" s="241"/>
      <c r="G9" s="241" t="s">
        <v>444</v>
      </c>
      <c r="H9" s="241"/>
      <c r="I9" s="241" t="s">
        <v>445</v>
      </c>
      <c r="J9" s="241"/>
      <c r="K9" s="241" t="s">
        <v>446</v>
      </c>
      <c r="L9" s="241"/>
      <c r="M9" s="241" t="s">
        <v>448</v>
      </c>
      <c r="N9" s="241"/>
      <c r="O9" s="241" t="s">
        <v>449</v>
      </c>
      <c r="P9" s="241"/>
      <c r="Q9" s="241" t="s">
        <v>450</v>
      </c>
      <c r="R9" s="241"/>
      <c r="S9" s="241" t="s">
        <v>452</v>
      </c>
      <c r="T9" s="241"/>
      <c r="U9" s="241" t="s">
        <v>453</v>
      </c>
      <c r="V9" s="241"/>
      <c r="W9" s="241" t="s">
        <v>454</v>
      </c>
      <c r="X9" s="241"/>
      <c r="Y9" s="241" t="s">
        <v>415</v>
      </c>
      <c r="Z9" s="241"/>
      <c r="AA9" s="241" t="s">
        <v>456</v>
      </c>
      <c r="AB9" s="241"/>
      <c r="AC9" s="241" t="s">
        <v>457</v>
      </c>
      <c r="AD9" s="241"/>
      <c r="AE9" s="241" t="s">
        <v>458</v>
      </c>
      <c r="AF9" s="241"/>
      <c r="AG9" s="241" t="s">
        <v>415</v>
      </c>
      <c r="AH9" s="241"/>
      <c r="AI9" s="241" t="s">
        <v>452</v>
      </c>
      <c r="AJ9" s="241"/>
      <c r="AK9" s="241" t="s">
        <v>453</v>
      </c>
      <c r="AL9" s="241"/>
      <c r="AM9" s="241" t="s">
        <v>454</v>
      </c>
      <c r="AN9" s="241"/>
      <c r="AO9" s="241" t="s">
        <v>415</v>
      </c>
      <c r="AP9" s="241"/>
      <c r="AQ9" s="253" t="s">
        <v>406</v>
      </c>
      <c r="AR9" s="253"/>
      <c r="AS9" s="253" t="s">
        <v>406</v>
      </c>
      <c r="AT9" s="255"/>
    </row>
    <row r="10" spans="1:4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62" t="s">
        <v>345</v>
      </c>
    </row>
    <row r="11" spans="1:46" ht="13" customHeight="1" x14ac:dyDescent="0.2">
      <c r="A11" s="136"/>
      <c r="B11" s="107"/>
      <c r="C11" s="108" t="s">
        <v>950</v>
      </c>
      <c r="D11" s="109" t="s">
        <v>951</v>
      </c>
      <c r="E11" s="108" t="s">
        <v>1144</v>
      </c>
      <c r="F11" s="109" t="s">
        <v>1145</v>
      </c>
      <c r="G11" s="108" t="s">
        <v>1146</v>
      </c>
      <c r="H11" s="109" t="s">
        <v>1147</v>
      </c>
      <c r="I11" s="108" t="s">
        <v>1148</v>
      </c>
      <c r="J11" s="109" t="s">
        <v>1149</v>
      </c>
      <c r="K11" s="108" t="s">
        <v>1150</v>
      </c>
      <c r="L11" s="109" t="s">
        <v>1151</v>
      </c>
      <c r="M11" s="108" t="s">
        <v>1152</v>
      </c>
      <c r="N11" s="109" t="s">
        <v>1153</v>
      </c>
      <c r="O11" s="108" t="s">
        <v>1154</v>
      </c>
      <c r="P11" s="109" t="s">
        <v>1155</v>
      </c>
      <c r="Q11" s="108" t="s">
        <v>1156</v>
      </c>
      <c r="R11" s="109" t="s">
        <v>1157</v>
      </c>
      <c r="S11" s="108" t="s">
        <v>1158</v>
      </c>
      <c r="T11" s="109" t="s">
        <v>1159</v>
      </c>
      <c r="U11" s="108" t="s">
        <v>1160</v>
      </c>
      <c r="V11" s="109" t="s">
        <v>1161</v>
      </c>
      <c r="W11" s="108" t="s">
        <v>1162</v>
      </c>
      <c r="X11" s="109" t="s">
        <v>1163</v>
      </c>
      <c r="Y11" s="108" t="s">
        <v>1164</v>
      </c>
      <c r="Z11" s="109" t="s">
        <v>1165</v>
      </c>
      <c r="AA11" s="108" t="s">
        <v>1166</v>
      </c>
      <c r="AB11" s="109" t="s">
        <v>1167</v>
      </c>
      <c r="AC11" s="108" t="s">
        <v>1168</v>
      </c>
      <c r="AD11" s="109" t="s">
        <v>1169</v>
      </c>
      <c r="AE11" s="108" t="s">
        <v>1170</v>
      </c>
      <c r="AF11" s="109" t="s">
        <v>1171</v>
      </c>
      <c r="AG11" s="108" t="s">
        <v>1172</v>
      </c>
      <c r="AH11" s="109" t="s">
        <v>1173</v>
      </c>
      <c r="AI11" s="108" t="s">
        <v>1174</v>
      </c>
      <c r="AJ11" s="109" t="s">
        <v>1175</v>
      </c>
      <c r="AK11" s="108" t="s">
        <v>1176</v>
      </c>
      <c r="AL11" s="109" t="s">
        <v>1177</v>
      </c>
      <c r="AM11" s="108" t="s">
        <v>1178</v>
      </c>
      <c r="AN11" s="109" t="s">
        <v>1179</v>
      </c>
      <c r="AO11" s="108" t="s">
        <v>1180</v>
      </c>
      <c r="AP11" s="109" t="s">
        <v>1181</v>
      </c>
      <c r="AQ11" s="179" t="s">
        <v>992</v>
      </c>
      <c r="AR11" s="179" t="s">
        <v>993</v>
      </c>
      <c r="AS11" s="179" t="s">
        <v>1010</v>
      </c>
      <c r="AT11" s="184" t="s">
        <v>1011</v>
      </c>
    </row>
    <row r="12" spans="1:46" ht="13" customHeight="1" x14ac:dyDescent="0.2">
      <c r="A12" s="82" t="s">
        <v>422</v>
      </c>
      <c r="B12" s="110">
        <v>2</v>
      </c>
      <c r="C12" s="7">
        <v>50.860636458717501</v>
      </c>
      <c r="D12" s="10">
        <v>1.2829647411877101</v>
      </c>
      <c r="E12" s="7">
        <v>47.1243671312372</v>
      </c>
      <c r="F12" s="10">
        <v>2.2412005924848302</v>
      </c>
      <c r="G12" s="7">
        <v>55.6379486476431</v>
      </c>
      <c r="H12" s="10">
        <v>2.49940233732225</v>
      </c>
      <c r="I12" s="7">
        <v>52.734748538096802</v>
      </c>
      <c r="J12" s="10">
        <v>1.8171782052527199</v>
      </c>
      <c r="K12" s="7">
        <v>5.6103814068595499</v>
      </c>
      <c r="L12" s="10">
        <v>2.9720240782962501</v>
      </c>
      <c r="M12" s="7">
        <v>50.808113532369603</v>
      </c>
      <c r="N12" s="10">
        <v>1.38540216719619</v>
      </c>
      <c r="O12" s="7">
        <v>52.080872131964497</v>
      </c>
      <c r="P12" s="10">
        <v>3.2934432393940001</v>
      </c>
      <c r="Q12" s="7">
        <v>1.2727585995949</v>
      </c>
      <c r="R12" s="10">
        <v>3.5549857160557901</v>
      </c>
      <c r="S12" s="7">
        <v>52.148767371936799</v>
      </c>
      <c r="T12" s="10">
        <v>1.93358206535468</v>
      </c>
      <c r="U12" s="7">
        <v>51.626743304317401</v>
      </c>
      <c r="V12" s="10">
        <v>1.9772669334601101</v>
      </c>
      <c r="W12" s="7">
        <v>46.155079779915702</v>
      </c>
      <c r="X12" s="10">
        <v>3.1773836733417098</v>
      </c>
      <c r="Y12" s="7">
        <v>-5.9936875920211001</v>
      </c>
      <c r="Z12" s="10">
        <v>3.6967393535219202</v>
      </c>
      <c r="AA12" s="7">
        <v>50.697373579892002</v>
      </c>
      <c r="AB12" s="10">
        <v>1.5292845010014799</v>
      </c>
      <c r="AC12" s="7">
        <v>52.260825838426101</v>
      </c>
      <c r="AD12" s="10">
        <v>2.6876483857878899</v>
      </c>
      <c r="AE12" s="7">
        <v>40.915873664936697</v>
      </c>
      <c r="AF12" s="10">
        <v>6.28075408357663</v>
      </c>
      <c r="AG12" s="7">
        <v>-9.7814999149552992</v>
      </c>
      <c r="AH12" s="10">
        <v>6.4975110722916103</v>
      </c>
      <c r="AI12" s="7">
        <v>50.7089122451466</v>
      </c>
      <c r="AJ12" s="10">
        <v>1.3149802375283099</v>
      </c>
      <c r="AK12" s="7" t="s">
        <v>706</v>
      </c>
      <c r="AL12" s="10" t="s">
        <v>706</v>
      </c>
      <c r="AM12" s="7" t="s">
        <v>706</v>
      </c>
      <c r="AN12" s="10" t="s">
        <v>706</v>
      </c>
      <c r="AO12" s="7" t="s">
        <v>706</v>
      </c>
      <c r="AP12" s="10" t="s">
        <v>706</v>
      </c>
      <c r="AQ12" s="65"/>
      <c r="AR12" s="65"/>
      <c r="AS12" s="65"/>
      <c r="AT12" s="182"/>
    </row>
    <row r="13" spans="1:46" ht="13" customHeight="1" x14ac:dyDescent="0.2">
      <c r="A13" s="82" t="s">
        <v>350</v>
      </c>
      <c r="B13" s="110">
        <v>2</v>
      </c>
      <c r="C13" s="7">
        <v>41.883421398148002</v>
      </c>
      <c r="D13" s="10">
        <v>1.5120209633475299</v>
      </c>
      <c r="E13" s="7" t="s">
        <v>706</v>
      </c>
      <c r="F13" s="10" t="s">
        <v>706</v>
      </c>
      <c r="G13" s="7">
        <v>46.046016784936903</v>
      </c>
      <c r="H13" s="10">
        <v>2.9226596341468101</v>
      </c>
      <c r="I13" s="7">
        <v>40.647457241804702</v>
      </c>
      <c r="J13" s="10">
        <v>1.8507734192421299</v>
      </c>
      <c r="K13" s="7" t="s">
        <v>706</v>
      </c>
      <c r="L13" s="10" t="s">
        <v>706</v>
      </c>
      <c r="M13" s="7">
        <v>50.666139206859597</v>
      </c>
      <c r="N13" s="10">
        <v>2.0738488509156499</v>
      </c>
      <c r="O13" s="7">
        <v>33.301915808293401</v>
      </c>
      <c r="P13" s="10">
        <v>2.1473372601840399</v>
      </c>
      <c r="Q13" s="7">
        <v>-17.364223398566299</v>
      </c>
      <c r="R13" s="10">
        <v>2.9811679453821802</v>
      </c>
      <c r="S13" s="7">
        <v>33.074289075911302</v>
      </c>
      <c r="T13" s="10">
        <v>2.3011083669538799</v>
      </c>
      <c r="U13" s="7">
        <v>43.952318781888003</v>
      </c>
      <c r="V13" s="10">
        <v>3.06047571230885</v>
      </c>
      <c r="W13" s="7">
        <v>55.349257785019198</v>
      </c>
      <c r="X13" s="10">
        <v>3.1997713438450899</v>
      </c>
      <c r="Y13" s="7">
        <v>22.274968709107899</v>
      </c>
      <c r="Z13" s="10">
        <v>3.9371005772458201</v>
      </c>
      <c r="AA13" s="7">
        <v>37.179235115739701</v>
      </c>
      <c r="AB13" s="10">
        <v>5.0403427683910804</v>
      </c>
      <c r="AC13" s="7">
        <v>42.752352098093397</v>
      </c>
      <c r="AD13" s="10">
        <v>2.0709975236914002</v>
      </c>
      <c r="AE13" s="7">
        <v>43.5038490012018</v>
      </c>
      <c r="AF13" s="10">
        <v>3.93905025469103</v>
      </c>
      <c r="AG13" s="7">
        <v>6.3246138854620799</v>
      </c>
      <c r="AH13" s="10">
        <v>6.2170209428648997</v>
      </c>
      <c r="AI13" s="7">
        <v>43.554395085474198</v>
      </c>
      <c r="AJ13" s="10">
        <v>2.9456065522720101</v>
      </c>
      <c r="AK13" s="7">
        <v>41.072771679522099</v>
      </c>
      <c r="AL13" s="10">
        <v>2.1963718945573301</v>
      </c>
      <c r="AM13" s="7">
        <v>45.407891042574498</v>
      </c>
      <c r="AN13" s="10">
        <v>4.7642358543241299</v>
      </c>
      <c r="AO13" s="7">
        <v>1.85349595710029</v>
      </c>
      <c r="AP13" s="10">
        <v>5.6591174304029801</v>
      </c>
      <c r="AQ13" s="65"/>
      <c r="AR13" s="65"/>
      <c r="AS13" s="65"/>
      <c r="AT13" s="182"/>
    </row>
    <row r="14" spans="1:46" ht="13" customHeight="1" x14ac:dyDescent="0.2">
      <c r="A14" s="82" t="s">
        <v>351</v>
      </c>
      <c r="B14" s="110">
        <v>2</v>
      </c>
      <c r="C14" s="7">
        <v>46.8198798834717</v>
      </c>
      <c r="D14" s="10">
        <v>1.0552220321873</v>
      </c>
      <c r="E14" s="7">
        <v>44.926113119558401</v>
      </c>
      <c r="F14" s="10">
        <v>2.5579439175462899</v>
      </c>
      <c r="G14" s="7">
        <v>44.890694426580097</v>
      </c>
      <c r="H14" s="10">
        <v>1.32184178340173</v>
      </c>
      <c r="I14" s="7">
        <v>50.343031743718001</v>
      </c>
      <c r="J14" s="10">
        <v>1.9199832892626001</v>
      </c>
      <c r="K14" s="7">
        <v>5.4169186241596101</v>
      </c>
      <c r="L14" s="10">
        <v>3.2035031835401102</v>
      </c>
      <c r="M14" s="7">
        <v>46.963096325139098</v>
      </c>
      <c r="N14" s="10">
        <v>1.04631316156906</v>
      </c>
      <c r="O14" s="7">
        <v>45.357175259039302</v>
      </c>
      <c r="P14" s="10">
        <v>4.3996804680201196</v>
      </c>
      <c r="Q14" s="7">
        <v>-1.6059210660998</v>
      </c>
      <c r="R14" s="10">
        <v>4.4165371479342097</v>
      </c>
      <c r="S14" s="7">
        <v>44.286615704210902</v>
      </c>
      <c r="T14" s="10">
        <v>1.40507199391585</v>
      </c>
      <c r="U14" s="7">
        <v>45.543109327280703</v>
      </c>
      <c r="V14" s="10">
        <v>1.88802662596057</v>
      </c>
      <c r="W14" s="7">
        <v>55.837089116013701</v>
      </c>
      <c r="X14" s="10">
        <v>2.9030612570718302</v>
      </c>
      <c r="Y14" s="7">
        <v>11.5504734118028</v>
      </c>
      <c r="Z14" s="10">
        <v>3.2463417070707798</v>
      </c>
      <c r="AA14" s="7">
        <v>43.6064041184556</v>
      </c>
      <c r="AB14" s="10">
        <v>2.4624689501655999</v>
      </c>
      <c r="AC14" s="7">
        <v>44.894867737014302</v>
      </c>
      <c r="AD14" s="10">
        <v>1.0986659962809899</v>
      </c>
      <c r="AE14" s="7">
        <v>53.853815565062298</v>
      </c>
      <c r="AF14" s="10">
        <v>2.54117838991588</v>
      </c>
      <c r="AG14" s="7">
        <v>10.247411446606799</v>
      </c>
      <c r="AH14" s="10">
        <v>3.4313565675413402</v>
      </c>
      <c r="AI14" s="7">
        <v>45.766036718424601</v>
      </c>
      <c r="AJ14" s="10">
        <v>1.0794338708069899</v>
      </c>
      <c r="AK14" s="7">
        <v>57.693139498466302</v>
      </c>
      <c r="AL14" s="10">
        <v>3.8689460887634</v>
      </c>
      <c r="AM14" s="7" t="s">
        <v>562</v>
      </c>
      <c r="AN14" s="10" t="s">
        <v>562</v>
      </c>
      <c r="AO14" s="7" t="s">
        <v>562</v>
      </c>
      <c r="AP14" s="10" t="s">
        <v>562</v>
      </c>
      <c r="AQ14" s="65"/>
      <c r="AR14" s="65"/>
      <c r="AS14" s="65"/>
      <c r="AT14" s="182"/>
    </row>
    <row r="15" spans="1:46" ht="13" customHeight="1" x14ac:dyDescent="0.2">
      <c r="A15" s="82" t="s">
        <v>423</v>
      </c>
      <c r="B15" s="110">
        <v>2</v>
      </c>
      <c r="C15" s="7">
        <v>55.794831751972097</v>
      </c>
      <c r="D15" s="10">
        <v>1.21829686216901</v>
      </c>
      <c r="E15" s="7">
        <v>58.512251234993002</v>
      </c>
      <c r="F15" s="10">
        <v>2.0390508019015399</v>
      </c>
      <c r="G15" s="7">
        <v>54.367716200195602</v>
      </c>
      <c r="H15" s="10">
        <v>2.0992532609611398</v>
      </c>
      <c r="I15" s="7">
        <v>52.062920080296998</v>
      </c>
      <c r="J15" s="10">
        <v>2.11624802254858</v>
      </c>
      <c r="K15" s="7">
        <v>-6.4493311546959999</v>
      </c>
      <c r="L15" s="10">
        <v>2.91326726307057</v>
      </c>
      <c r="M15" s="7">
        <v>55.516444710870502</v>
      </c>
      <c r="N15" s="10">
        <v>1.2506839164333501</v>
      </c>
      <c r="O15" s="7">
        <v>61.158794039566203</v>
      </c>
      <c r="P15" s="10">
        <v>6.1578046339477996</v>
      </c>
      <c r="Q15" s="7">
        <v>5.6423493286957402</v>
      </c>
      <c r="R15" s="10">
        <v>6.2700692802641598</v>
      </c>
      <c r="S15" s="7">
        <v>57.116707852688002</v>
      </c>
      <c r="T15" s="10">
        <v>1.8519900831943601</v>
      </c>
      <c r="U15" s="7">
        <v>53.8608272162205</v>
      </c>
      <c r="V15" s="10">
        <v>2.0675042369591798</v>
      </c>
      <c r="W15" s="7">
        <v>52.179830120405697</v>
      </c>
      <c r="X15" s="10">
        <v>2.8487336566483901</v>
      </c>
      <c r="Y15" s="7">
        <v>-4.9368777322823503</v>
      </c>
      <c r="Z15" s="10">
        <v>3.4283362667556099</v>
      </c>
      <c r="AA15" s="7">
        <v>55.720162256967299</v>
      </c>
      <c r="AB15" s="10">
        <v>1.5422437134467</v>
      </c>
      <c r="AC15" s="7">
        <v>53.904215975062101</v>
      </c>
      <c r="AD15" s="10">
        <v>2.6547641546177698</v>
      </c>
      <c r="AE15" s="7">
        <v>58.718119233480898</v>
      </c>
      <c r="AF15" s="10">
        <v>2.9825660799554798</v>
      </c>
      <c r="AG15" s="7">
        <v>2.9979569765136098</v>
      </c>
      <c r="AH15" s="10">
        <v>3.48439367644235</v>
      </c>
      <c r="AI15" s="7">
        <v>55.4136990583659</v>
      </c>
      <c r="AJ15" s="10">
        <v>1.3090561360542501</v>
      </c>
      <c r="AK15" s="7" t="s">
        <v>706</v>
      </c>
      <c r="AL15" s="10" t="s">
        <v>706</v>
      </c>
      <c r="AM15" s="7" t="s">
        <v>706</v>
      </c>
      <c r="AN15" s="10" t="s">
        <v>706</v>
      </c>
      <c r="AO15" s="7" t="s">
        <v>706</v>
      </c>
      <c r="AP15" s="10" t="s">
        <v>706</v>
      </c>
      <c r="AQ15" s="65"/>
      <c r="AR15" s="65"/>
      <c r="AS15" s="65"/>
      <c r="AT15" s="182"/>
    </row>
    <row r="16" spans="1:46" ht="13" customHeight="1" x14ac:dyDescent="0.2">
      <c r="A16" s="82" t="s">
        <v>424</v>
      </c>
      <c r="B16" s="110">
        <v>2</v>
      </c>
      <c r="C16" s="7">
        <v>62.245574472300802</v>
      </c>
      <c r="D16" s="10">
        <v>1.1468640208599901</v>
      </c>
      <c r="E16" s="7">
        <v>67.555833336814302</v>
      </c>
      <c r="F16" s="10">
        <v>2.9671559603272</v>
      </c>
      <c r="G16" s="7">
        <v>61.656844004279598</v>
      </c>
      <c r="H16" s="10">
        <v>1.2407593945000499</v>
      </c>
      <c r="I16" s="7" t="s">
        <v>562</v>
      </c>
      <c r="J16" s="10" t="s">
        <v>562</v>
      </c>
      <c r="K16" s="7" t="s">
        <v>562</v>
      </c>
      <c r="L16" s="10" t="s">
        <v>562</v>
      </c>
      <c r="M16" s="7">
        <v>65.3574235049023</v>
      </c>
      <c r="N16" s="10">
        <v>1.3837456760726401</v>
      </c>
      <c r="O16" s="7">
        <v>56.278537270584998</v>
      </c>
      <c r="P16" s="10">
        <v>2.05288004399512</v>
      </c>
      <c r="Q16" s="7">
        <v>-9.0788862343173395</v>
      </c>
      <c r="R16" s="10">
        <v>2.4695913704782</v>
      </c>
      <c r="S16" s="7">
        <v>59.327113449674499</v>
      </c>
      <c r="T16" s="10">
        <v>1.6973867075462601</v>
      </c>
      <c r="U16" s="7">
        <v>64.506678358702899</v>
      </c>
      <c r="V16" s="10">
        <v>1.8283020516550299</v>
      </c>
      <c r="W16" s="7">
        <v>66.656537643974801</v>
      </c>
      <c r="X16" s="10">
        <v>2.8480747278688101</v>
      </c>
      <c r="Y16" s="7">
        <v>7.32942419430029</v>
      </c>
      <c r="Z16" s="10">
        <v>3.2355652883193202</v>
      </c>
      <c r="AA16" s="7">
        <v>65.044805318238801</v>
      </c>
      <c r="AB16" s="10">
        <v>1.6451727528375399</v>
      </c>
      <c r="AC16" s="7">
        <v>59.631462519540101</v>
      </c>
      <c r="AD16" s="10">
        <v>1.69862165451571</v>
      </c>
      <c r="AE16" s="7">
        <v>64.686702471329298</v>
      </c>
      <c r="AF16" s="10">
        <v>3.4620716451725202</v>
      </c>
      <c r="AG16" s="7">
        <v>-0.358102846909574</v>
      </c>
      <c r="AH16" s="10">
        <v>3.75479806057671</v>
      </c>
      <c r="AI16" s="7">
        <v>60.993546821598301</v>
      </c>
      <c r="AJ16" s="10">
        <v>1.2991933547291601</v>
      </c>
      <c r="AK16" s="7">
        <v>67.9004787052842</v>
      </c>
      <c r="AL16" s="10">
        <v>2.4329756451429501</v>
      </c>
      <c r="AM16" s="7" t="s">
        <v>706</v>
      </c>
      <c r="AN16" s="10" t="s">
        <v>706</v>
      </c>
      <c r="AO16" s="7" t="s">
        <v>706</v>
      </c>
      <c r="AP16" s="10" t="s">
        <v>706</v>
      </c>
      <c r="AQ16" s="65"/>
      <c r="AR16" s="65"/>
      <c r="AS16" s="65"/>
      <c r="AT16" s="182"/>
    </row>
    <row r="17" spans="1:46" ht="13" customHeight="1" x14ac:dyDescent="0.2">
      <c r="A17" s="82" t="s">
        <v>352</v>
      </c>
      <c r="B17" s="110">
        <v>2</v>
      </c>
      <c r="C17" s="7">
        <v>39.284753009403303</v>
      </c>
      <c r="D17" s="10">
        <v>0.94558472927186599</v>
      </c>
      <c r="E17" s="7" t="s">
        <v>706</v>
      </c>
      <c r="F17" s="10" t="s">
        <v>706</v>
      </c>
      <c r="G17" s="7">
        <v>39.136397377715603</v>
      </c>
      <c r="H17" s="10">
        <v>1.15495161280152</v>
      </c>
      <c r="I17" s="7">
        <v>39.729688131832802</v>
      </c>
      <c r="J17" s="10">
        <v>2.22522619091992</v>
      </c>
      <c r="K17" s="7" t="s">
        <v>706</v>
      </c>
      <c r="L17" s="10" t="s">
        <v>706</v>
      </c>
      <c r="M17" s="7">
        <v>44.888848537965899</v>
      </c>
      <c r="N17" s="10">
        <v>1.7182079112144599</v>
      </c>
      <c r="O17" s="7">
        <v>36.452452093765103</v>
      </c>
      <c r="P17" s="10">
        <v>1.15102114580488</v>
      </c>
      <c r="Q17" s="7">
        <v>-8.4363964442008204</v>
      </c>
      <c r="R17" s="10">
        <v>2.1207990987056502</v>
      </c>
      <c r="S17" s="7">
        <v>33.8523461069571</v>
      </c>
      <c r="T17" s="10">
        <v>1.71709734167661</v>
      </c>
      <c r="U17" s="7">
        <v>39.870729141416902</v>
      </c>
      <c r="V17" s="10">
        <v>1.68117088815447</v>
      </c>
      <c r="W17" s="7">
        <v>44.717998698376498</v>
      </c>
      <c r="X17" s="10">
        <v>2.1427663979338298</v>
      </c>
      <c r="Y17" s="7">
        <v>10.865652591419501</v>
      </c>
      <c r="Z17" s="10">
        <v>2.7895813212517599</v>
      </c>
      <c r="AA17" s="7" t="s">
        <v>706</v>
      </c>
      <c r="AB17" s="10" t="s">
        <v>706</v>
      </c>
      <c r="AC17" s="7">
        <v>37.231847050847797</v>
      </c>
      <c r="AD17" s="10">
        <v>1.3971830256025199</v>
      </c>
      <c r="AE17" s="7">
        <v>41.6928181165149</v>
      </c>
      <c r="AF17" s="10">
        <v>1.8055022194758801</v>
      </c>
      <c r="AG17" s="7" t="s">
        <v>706</v>
      </c>
      <c r="AH17" s="10" t="s">
        <v>706</v>
      </c>
      <c r="AI17" s="7">
        <v>35.805407250996403</v>
      </c>
      <c r="AJ17" s="10">
        <v>1.55212718528897</v>
      </c>
      <c r="AK17" s="7">
        <v>39.6826834095137</v>
      </c>
      <c r="AL17" s="10">
        <v>1.5255190680852799</v>
      </c>
      <c r="AM17" s="7">
        <v>44.080053518269402</v>
      </c>
      <c r="AN17" s="10">
        <v>3.1750212281175298</v>
      </c>
      <c r="AO17" s="7">
        <v>8.2746462672729404</v>
      </c>
      <c r="AP17" s="10">
        <v>3.6552322795147201</v>
      </c>
      <c r="AQ17" s="65"/>
      <c r="AR17" s="65"/>
      <c r="AS17" s="65"/>
      <c r="AT17" s="182"/>
    </row>
    <row r="18" spans="1:46" ht="13" customHeight="1" x14ac:dyDescent="0.2">
      <c r="A18" s="111" t="s">
        <v>353</v>
      </c>
      <c r="B18" s="110">
        <v>2</v>
      </c>
      <c r="C18" s="7">
        <v>36.572841385069999</v>
      </c>
      <c r="D18" s="10">
        <v>1.2402913014758301</v>
      </c>
      <c r="E18" s="7" t="s">
        <v>706</v>
      </c>
      <c r="F18" s="10" t="s">
        <v>706</v>
      </c>
      <c r="G18" s="7">
        <v>37.410273108009399</v>
      </c>
      <c r="H18" s="10">
        <v>1.52390408212872</v>
      </c>
      <c r="I18" s="7">
        <v>34.259228553330402</v>
      </c>
      <c r="J18" s="10">
        <v>4.3152627370530698</v>
      </c>
      <c r="K18" s="7" t="s">
        <v>706</v>
      </c>
      <c r="L18" s="10" t="s">
        <v>706</v>
      </c>
      <c r="M18" s="7">
        <v>42.443221212234</v>
      </c>
      <c r="N18" s="10">
        <v>2.4123452261341498</v>
      </c>
      <c r="O18" s="7">
        <v>34.557452035494698</v>
      </c>
      <c r="P18" s="10">
        <v>1.4620290240267899</v>
      </c>
      <c r="Q18" s="7">
        <v>-7.8857691767392204</v>
      </c>
      <c r="R18" s="10">
        <v>2.7992797629399999</v>
      </c>
      <c r="S18" s="7">
        <v>30.776785291523101</v>
      </c>
      <c r="T18" s="10">
        <v>2.3818458079071601</v>
      </c>
      <c r="U18" s="7">
        <v>37.378645360547601</v>
      </c>
      <c r="V18" s="10">
        <v>2.19167982582006</v>
      </c>
      <c r="W18" s="7">
        <v>44.2827481161438</v>
      </c>
      <c r="X18" s="10">
        <v>2.7392214801921599</v>
      </c>
      <c r="Y18" s="7">
        <v>13.505962824620701</v>
      </c>
      <c r="Z18" s="10">
        <v>3.91805430366357</v>
      </c>
      <c r="AA18" s="7" t="s">
        <v>706</v>
      </c>
      <c r="AB18" s="10" t="s">
        <v>706</v>
      </c>
      <c r="AC18" s="7">
        <v>33.487961226701799</v>
      </c>
      <c r="AD18" s="10">
        <v>1.96207229300226</v>
      </c>
      <c r="AE18" s="7">
        <v>41.233026126684003</v>
      </c>
      <c r="AF18" s="10">
        <v>2.1927733809948999</v>
      </c>
      <c r="AG18" s="7" t="s">
        <v>706</v>
      </c>
      <c r="AH18" s="10" t="s">
        <v>706</v>
      </c>
      <c r="AI18" s="7">
        <v>33.487887312091601</v>
      </c>
      <c r="AJ18" s="10">
        <v>2.14635850821539</v>
      </c>
      <c r="AK18" s="7">
        <v>36.3038875479103</v>
      </c>
      <c r="AL18" s="10">
        <v>2.04089988536811</v>
      </c>
      <c r="AM18" s="7">
        <v>44.551647903289201</v>
      </c>
      <c r="AN18" s="10">
        <v>3.9927343276013501</v>
      </c>
      <c r="AO18" s="7">
        <v>11.0637605911976</v>
      </c>
      <c r="AP18" s="10">
        <v>4.8592860942970901</v>
      </c>
      <c r="AQ18" s="65"/>
      <c r="AR18" s="65"/>
      <c r="AS18" s="65"/>
      <c r="AT18" s="182"/>
    </row>
    <row r="19" spans="1:46" ht="13" customHeight="1" x14ac:dyDescent="0.2">
      <c r="A19" s="111" t="s">
        <v>354</v>
      </c>
      <c r="B19" s="110">
        <v>2</v>
      </c>
      <c r="C19" s="7">
        <v>43.612843044507002</v>
      </c>
      <c r="D19" s="10">
        <v>1.3878352466487001</v>
      </c>
      <c r="E19" s="7" t="s">
        <v>706</v>
      </c>
      <c r="F19" s="10" t="s">
        <v>706</v>
      </c>
      <c r="G19" s="7">
        <v>43.066493517332503</v>
      </c>
      <c r="H19" s="10">
        <v>1.8466423573883901</v>
      </c>
      <c r="I19" s="7">
        <v>43.100918426838298</v>
      </c>
      <c r="J19" s="10">
        <v>2.29224505819617</v>
      </c>
      <c r="K19" s="7" t="s">
        <v>706</v>
      </c>
      <c r="L19" s="10" t="s">
        <v>706</v>
      </c>
      <c r="M19" s="7">
        <v>47.490325094079502</v>
      </c>
      <c r="N19" s="10">
        <v>2.2485598138466898</v>
      </c>
      <c r="O19" s="7">
        <v>40.334161939858099</v>
      </c>
      <c r="P19" s="10">
        <v>1.68611400281073</v>
      </c>
      <c r="Q19" s="7">
        <v>-7.1561631542213702</v>
      </c>
      <c r="R19" s="10">
        <v>2.8130526908726301</v>
      </c>
      <c r="S19" s="7">
        <v>38.892068467323199</v>
      </c>
      <c r="T19" s="10">
        <v>1.9707836067736899</v>
      </c>
      <c r="U19" s="7">
        <v>45.962469886023598</v>
      </c>
      <c r="V19" s="10">
        <v>2.4472459196925</v>
      </c>
      <c r="W19" s="7">
        <v>45.280148754312101</v>
      </c>
      <c r="X19" s="10">
        <v>3.3163666259623499</v>
      </c>
      <c r="Y19" s="7">
        <v>6.3880802869889504</v>
      </c>
      <c r="Z19" s="10">
        <v>3.75750623918898</v>
      </c>
      <c r="AA19" s="7" t="s">
        <v>706</v>
      </c>
      <c r="AB19" s="10" t="s">
        <v>706</v>
      </c>
      <c r="AC19" s="7">
        <v>43.789652020645399</v>
      </c>
      <c r="AD19" s="10">
        <v>1.90678579606092</v>
      </c>
      <c r="AE19" s="7">
        <v>42.577889933329303</v>
      </c>
      <c r="AF19" s="10">
        <v>2.8565037172811398</v>
      </c>
      <c r="AG19" s="7" t="s">
        <v>706</v>
      </c>
      <c r="AH19" s="10" t="s">
        <v>706</v>
      </c>
      <c r="AI19" s="7">
        <v>40.703307448736098</v>
      </c>
      <c r="AJ19" s="10">
        <v>1.87591832987191</v>
      </c>
      <c r="AK19" s="7">
        <v>44.489470714133901</v>
      </c>
      <c r="AL19" s="10">
        <v>2.1831052016824</v>
      </c>
      <c r="AM19" s="7">
        <v>42.955758456738302</v>
      </c>
      <c r="AN19" s="10">
        <v>5.7474285008830197</v>
      </c>
      <c r="AO19" s="7">
        <v>2.2524510080021098</v>
      </c>
      <c r="AP19" s="10">
        <v>5.8133976202950501</v>
      </c>
      <c r="AQ19" s="65"/>
      <c r="AR19" s="65"/>
      <c r="AS19" s="65"/>
      <c r="AT19" s="182"/>
    </row>
    <row r="20" spans="1:46" ht="13" customHeight="1" x14ac:dyDescent="0.2">
      <c r="A20" s="82" t="s">
        <v>355</v>
      </c>
      <c r="B20" s="110">
        <v>2</v>
      </c>
      <c r="C20" s="7">
        <v>82.432460688198304</v>
      </c>
      <c r="D20" s="10">
        <v>1.0617276880336499</v>
      </c>
      <c r="E20" s="7">
        <v>83.452877578436699</v>
      </c>
      <c r="F20" s="10">
        <v>2.9501161142828001</v>
      </c>
      <c r="G20" s="7">
        <v>82.543913371880294</v>
      </c>
      <c r="H20" s="10">
        <v>1.5144176610806901</v>
      </c>
      <c r="I20" s="7">
        <v>81.740234629078799</v>
      </c>
      <c r="J20" s="10">
        <v>1.7408901615579699</v>
      </c>
      <c r="K20" s="7">
        <v>-1.7126429493579001</v>
      </c>
      <c r="L20" s="10">
        <v>3.4355264780708601</v>
      </c>
      <c r="M20" s="7">
        <v>82.507001741981597</v>
      </c>
      <c r="N20" s="10">
        <v>1.11315919434315</v>
      </c>
      <c r="O20" s="7">
        <v>81.911021958267497</v>
      </c>
      <c r="P20" s="10">
        <v>2.8045445698759099</v>
      </c>
      <c r="Q20" s="7">
        <v>-0.59597978371412796</v>
      </c>
      <c r="R20" s="10">
        <v>3.0202092052013101</v>
      </c>
      <c r="S20" s="7">
        <v>81.479237600801099</v>
      </c>
      <c r="T20" s="10">
        <v>1.39824378317011</v>
      </c>
      <c r="U20" s="7">
        <v>83.5885342843806</v>
      </c>
      <c r="V20" s="10">
        <v>2.4694036778185402</v>
      </c>
      <c r="W20" s="7">
        <v>83.423980280157707</v>
      </c>
      <c r="X20" s="10">
        <v>1.8776447117288</v>
      </c>
      <c r="Y20" s="7">
        <v>1.9447426793565801</v>
      </c>
      <c r="Z20" s="10">
        <v>2.2845219286018601</v>
      </c>
      <c r="AA20" s="7">
        <v>81.664666671449396</v>
      </c>
      <c r="AB20" s="10">
        <v>1.4739882126719599</v>
      </c>
      <c r="AC20" s="7">
        <v>83.177256789066206</v>
      </c>
      <c r="AD20" s="10">
        <v>1.8670142312109099</v>
      </c>
      <c r="AE20" s="7">
        <v>83.575485106576096</v>
      </c>
      <c r="AF20" s="10">
        <v>2.8801772059458401</v>
      </c>
      <c r="AG20" s="7">
        <v>1.9108184351267401</v>
      </c>
      <c r="AH20" s="10">
        <v>2.99015196342752</v>
      </c>
      <c r="AI20" s="7">
        <v>83.148152582466594</v>
      </c>
      <c r="AJ20" s="10">
        <v>1.10701246780549</v>
      </c>
      <c r="AK20" s="7">
        <v>82.418286471388797</v>
      </c>
      <c r="AL20" s="10">
        <v>2.1679793884510601</v>
      </c>
      <c r="AM20" s="7">
        <v>72.858337990954297</v>
      </c>
      <c r="AN20" s="10">
        <v>7.0244374958210596</v>
      </c>
      <c r="AO20" s="7">
        <v>-10.2898145915123</v>
      </c>
      <c r="AP20" s="10">
        <v>7.0119444426347002</v>
      </c>
      <c r="AQ20" s="65"/>
      <c r="AR20" s="65"/>
      <c r="AS20" s="65"/>
      <c r="AT20" s="182"/>
    </row>
    <row r="21" spans="1:46" ht="13" customHeight="1" x14ac:dyDescent="0.2">
      <c r="A21" s="82" t="s">
        <v>356</v>
      </c>
      <c r="B21" s="110">
        <v>2</v>
      </c>
      <c r="C21" s="7">
        <v>25.313760792737199</v>
      </c>
      <c r="D21" s="10">
        <v>1.2460701087183099</v>
      </c>
      <c r="E21" s="7">
        <v>24.302406922784002</v>
      </c>
      <c r="F21" s="10">
        <v>3.3879040943847998</v>
      </c>
      <c r="G21" s="7">
        <v>25.607074798541198</v>
      </c>
      <c r="H21" s="10">
        <v>1.8466584460908</v>
      </c>
      <c r="I21" s="7">
        <v>26.626425434691399</v>
      </c>
      <c r="J21" s="10">
        <v>1.8480740653094201</v>
      </c>
      <c r="K21" s="7">
        <v>2.3240185119074201</v>
      </c>
      <c r="L21" s="10">
        <v>4.0085743884246501</v>
      </c>
      <c r="M21" s="7">
        <v>25.5793075295833</v>
      </c>
      <c r="N21" s="10">
        <v>1.3135887110414399</v>
      </c>
      <c r="O21" s="7" t="s">
        <v>706</v>
      </c>
      <c r="P21" s="10" t="s">
        <v>706</v>
      </c>
      <c r="Q21" s="7" t="s">
        <v>706</v>
      </c>
      <c r="R21" s="10" t="s">
        <v>706</v>
      </c>
      <c r="S21" s="7">
        <v>24.788755534032699</v>
      </c>
      <c r="T21" s="10">
        <v>1.33682835354512</v>
      </c>
      <c r="U21" s="7">
        <v>24.473829095728501</v>
      </c>
      <c r="V21" s="10">
        <v>2.5013871005986901</v>
      </c>
      <c r="W21" s="7">
        <v>30.9679240737104</v>
      </c>
      <c r="X21" s="10">
        <v>4.2903991094440599</v>
      </c>
      <c r="Y21" s="7">
        <v>6.1791685396776499</v>
      </c>
      <c r="Z21" s="10">
        <v>4.5310611216226304</v>
      </c>
      <c r="AA21" s="7">
        <v>26.115223084723102</v>
      </c>
      <c r="AB21" s="10">
        <v>1.65134929532601</v>
      </c>
      <c r="AC21" s="7">
        <v>26.9065883428391</v>
      </c>
      <c r="AD21" s="10">
        <v>2.1972782250043501</v>
      </c>
      <c r="AE21" s="7">
        <v>22.926377930304401</v>
      </c>
      <c r="AF21" s="10">
        <v>2.7141590277816499</v>
      </c>
      <c r="AG21" s="7">
        <v>-3.1888451544187202</v>
      </c>
      <c r="AH21" s="10">
        <v>3.0339690361881502</v>
      </c>
      <c r="AI21" s="7">
        <v>26.0020387528408</v>
      </c>
      <c r="AJ21" s="10">
        <v>1.39296910085308</v>
      </c>
      <c r="AK21" s="7">
        <v>20.991942024417501</v>
      </c>
      <c r="AL21" s="10">
        <v>3.0245035703453498</v>
      </c>
      <c r="AM21" s="7" t="s">
        <v>706</v>
      </c>
      <c r="AN21" s="10" t="s">
        <v>706</v>
      </c>
      <c r="AO21" s="7" t="s">
        <v>706</v>
      </c>
      <c r="AP21" s="10" t="s">
        <v>706</v>
      </c>
      <c r="AQ21" s="65"/>
      <c r="AR21" s="65"/>
      <c r="AS21" s="65"/>
      <c r="AT21" s="182"/>
    </row>
    <row r="22" spans="1:46" ht="13" customHeight="1" x14ac:dyDescent="0.2">
      <c r="A22" s="82" t="s">
        <v>357</v>
      </c>
      <c r="B22" s="110">
        <v>2</v>
      </c>
      <c r="C22" s="7">
        <v>68.425519047460099</v>
      </c>
      <c r="D22" s="10">
        <v>1.90412255193108</v>
      </c>
      <c r="E22" s="7">
        <v>62.2379312122644</v>
      </c>
      <c r="F22" s="10">
        <v>5.0399943260375899</v>
      </c>
      <c r="G22" s="7">
        <v>68.410890573402995</v>
      </c>
      <c r="H22" s="10">
        <v>3.30275488429203</v>
      </c>
      <c r="I22" s="7">
        <v>69.484135396269494</v>
      </c>
      <c r="J22" s="10">
        <v>2.5869457207056699</v>
      </c>
      <c r="K22" s="7">
        <v>7.2462041840050899</v>
      </c>
      <c r="L22" s="10">
        <v>5.5279206981758504</v>
      </c>
      <c r="M22" s="7">
        <v>71.513280321632905</v>
      </c>
      <c r="N22" s="10">
        <v>2.85801953470407</v>
      </c>
      <c r="O22" s="7">
        <v>66.157768001136205</v>
      </c>
      <c r="P22" s="10">
        <v>2.4926202006469902</v>
      </c>
      <c r="Q22" s="7">
        <v>-5.3555123204966604</v>
      </c>
      <c r="R22" s="10">
        <v>3.6439365745292398</v>
      </c>
      <c r="S22" s="7">
        <v>60.8468928915253</v>
      </c>
      <c r="T22" s="10">
        <v>2.41501769912422</v>
      </c>
      <c r="U22" s="7">
        <v>77.799891146877698</v>
      </c>
      <c r="V22" s="10">
        <v>3.6049749314169901</v>
      </c>
      <c r="W22" s="7">
        <v>68.542233369513994</v>
      </c>
      <c r="X22" s="10">
        <v>2.5725966651850398</v>
      </c>
      <c r="Y22" s="7">
        <v>7.6953404779887897</v>
      </c>
      <c r="Z22" s="10">
        <v>3.57454425063812</v>
      </c>
      <c r="AA22" s="7">
        <v>67.8521429091779</v>
      </c>
      <c r="AB22" s="10">
        <v>2.3413944840513099</v>
      </c>
      <c r="AC22" s="7">
        <v>71.003433677190401</v>
      </c>
      <c r="AD22" s="10">
        <v>3.0688368877813499</v>
      </c>
      <c r="AE22" s="7">
        <v>67.386152467926706</v>
      </c>
      <c r="AF22" s="10">
        <v>5.5950043442087702</v>
      </c>
      <c r="AG22" s="7">
        <v>-0.46599044125119299</v>
      </c>
      <c r="AH22" s="10">
        <v>5.8023022136009503</v>
      </c>
      <c r="AI22" s="7">
        <v>68.668641440496799</v>
      </c>
      <c r="AJ22" s="10">
        <v>2.9997762060823998</v>
      </c>
      <c r="AK22" s="7">
        <v>68.897281423285094</v>
      </c>
      <c r="AL22" s="10">
        <v>2.8019920271608201</v>
      </c>
      <c r="AM22" s="7">
        <v>67.778566644962197</v>
      </c>
      <c r="AN22" s="10">
        <v>4.6700644675548197</v>
      </c>
      <c r="AO22" s="7">
        <v>-0.89007479553461599</v>
      </c>
      <c r="AP22" s="10">
        <v>4.9474266608142701</v>
      </c>
      <c r="AQ22" s="65"/>
      <c r="AR22" s="65"/>
      <c r="AS22" s="65"/>
      <c r="AT22" s="182"/>
    </row>
    <row r="23" spans="1:46" ht="13" customHeight="1" x14ac:dyDescent="0.2">
      <c r="A23" s="82" t="s">
        <v>358</v>
      </c>
      <c r="B23" s="110">
        <v>2</v>
      </c>
      <c r="C23" s="7">
        <v>61.863686618077502</v>
      </c>
      <c r="D23" s="10">
        <v>1.4527997908074799</v>
      </c>
      <c r="E23" s="7">
        <v>68.087242764614004</v>
      </c>
      <c r="F23" s="10">
        <v>3.2883369900575499</v>
      </c>
      <c r="G23" s="7">
        <v>56.736903719626099</v>
      </c>
      <c r="H23" s="10">
        <v>3.1211291832741201</v>
      </c>
      <c r="I23" s="7">
        <v>63.8123164462124</v>
      </c>
      <c r="J23" s="10">
        <v>1.7469357391526601</v>
      </c>
      <c r="K23" s="7">
        <v>-4.2749263184015502</v>
      </c>
      <c r="L23" s="10">
        <v>3.59716111782119</v>
      </c>
      <c r="M23" s="7">
        <v>63.131197970760098</v>
      </c>
      <c r="N23" s="10">
        <v>1.8115560518434899</v>
      </c>
      <c r="O23" s="7">
        <v>57.309139788606103</v>
      </c>
      <c r="P23" s="10">
        <v>3.6670676737480101</v>
      </c>
      <c r="Q23" s="7">
        <v>-5.8220581821540902</v>
      </c>
      <c r="R23" s="10">
        <v>4.2621204586767298</v>
      </c>
      <c r="S23" s="7">
        <v>57.413911174981003</v>
      </c>
      <c r="T23" s="10">
        <v>2.66893770355914</v>
      </c>
      <c r="U23" s="7">
        <v>65.632024685652297</v>
      </c>
      <c r="V23" s="10">
        <v>3.2709678672154401</v>
      </c>
      <c r="W23" s="7">
        <v>63.720026468933</v>
      </c>
      <c r="X23" s="10">
        <v>2.4727725153672302</v>
      </c>
      <c r="Y23" s="7">
        <v>6.3061152939519998</v>
      </c>
      <c r="Z23" s="10">
        <v>3.8451264881743898</v>
      </c>
      <c r="AA23" s="7">
        <v>64.872210302371002</v>
      </c>
      <c r="AB23" s="10">
        <v>1.8433029772674101</v>
      </c>
      <c r="AC23" s="7">
        <v>63.7622525142448</v>
      </c>
      <c r="AD23" s="10">
        <v>3.5122301450892301</v>
      </c>
      <c r="AE23" s="7">
        <v>53.966272242136</v>
      </c>
      <c r="AF23" s="10">
        <v>4.1067540916941399</v>
      </c>
      <c r="AG23" s="7">
        <v>-10.905938060234901</v>
      </c>
      <c r="AH23" s="10">
        <v>4.7433933966050903</v>
      </c>
      <c r="AI23" s="7">
        <v>63.063372547493202</v>
      </c>
      <c r="AJ23" s="10">
        <v>1.82229378420001</v>
      </c>
      <c r="AK23" s="7">
        <v>66.287138333846698</v>
      </c>
      <c r="AL23" s="10">
        <v>3.30364696347588</v>
      </c>
      <c r="AM23" s="7">
        <v>49.406506526159198</v>
      </c>
      <c r="AN23" s="10">
        <v>6.39573504643913</v>
      </c>
      <c r="AO23" s="7">
        <v>-13.656866021334</v>
      </c>
      <c r="AP23" s="10">
        <v>6.8966076964037004</v>
      </c>
      <c r="AQ23" s="65"/>
      <c r="AR23" s="65"/>
      <c r="AS23" s="65"/>
      <c r="AT23" s="182"/>
    </row>
    <row r="24" spans="1:46" ht="13" customHeight="1" x14ac:dyDescent="0.2">
      <c r="A24" s="82" t="s">
        <v>425</v>
      </c>
      <c r="B24" s="110">
        <v>2</v>
      </c>
      <c r="C24" s="7">
        <v>55.6928097894763</v>
      </c>
      <c r="D24" s="10">
        <v>1.21094760375413</v>
      </c>
      <c r="E24" s="7">
        <v>52.110593914077199</v>
      </c>
      <c r="F24" s="10">
        <v>2.0466660488914199</v>
      </c>
      <c r="G24" s="7">
        <v>57.125225098251597</v>
      </c>
      <c r="H24" s="10">
        <v>1.74914243076488</v>
      </c>
      <c r="I24" s="7">
        <v>61.086441575850401</v>
      </c>
      <c r="J24" s="10">
        <v>2.7281695805712398</v>
      </c>
      <c r="K24" s="7">
        <v>8.97584766177315</v>
      </c>
      <c r="L24" s="10">
        <v>3.4038738443064198</v>
      </c>
      <c r="M24" s="7">
        <v>55.596880487663199</v>
      </c>
      <c r="N24" s="10">
        <v>1.31765772137479</v>
      </c>
      <c r="O24" s="7">
        <v>60.059702760978098</v>
      </c>
      <c r="P24" s="10">
        <v>2.3841795516914401</v>
      </c>
      <c r="Q24" s="7">
        <v>4.4628222733148304</v>
      </c>
      <c r="R24" s="10">
        <v>2.7219837700579901</v>
      </c>
      <c r="S24" s="7">
        <v>61.203528972622699</v>
      </c>
      <c r="T24" s="10">
        <v>2.7688170121964402</v>
      </c>
      <c r="U24" s="7">
        <v>55.668205479395297</v>
      </c>
      <c r="V24" s="10">
        <v>3.2253630128485402</v>
      </c>
      <c r="W24" s="7">
        <v>53.9656594049709</v>
      </c>
      <c r="X24" s="10">
        <v>1.5869015043499499</v>
      </c>
      <c r="Y24" s="7">
        <v>-7.2378695676518099</v>
      </c>
      <c r="Z24" s="10">
        <v>3.2900580974344602</v>
      </c>
      <c r="AA24" s="7">
        <v>56.276270563692201</v>
      </c>
      <c r="AB24" s="10">
        <v>1.56462885819505</v>
      </c>
      <c r="AC24" s="7">
        <v>54.248337691502201</v>
      </c>
      <c r="AD24" s="10">
        <v>2.3233727174115399</v>
      </c>
      <c r="AE24" s="7">
        <v>58.967421240151701</v>
      </c>
      <c r="AF24" s="10">
        <v>4.04221971147365</v>
      </c>
      <c r="AG24" s="7">
        <v>2.6911506764595101</v>
      </c>
      <c r="AH24" s="10">
        <v>4.3965352980882404</v>
      </c>
      <c r="AI24" s="7">
        <v>55.058017540175399</v>
      </c>
      <c r="AJ24" s="10">
        <v>1.5276169815407501</v>
      </c>
      <c r="AK24" s="7">
        <v>55.2938082576404</v>
      </c>
      <c r="AL24" s="10">
        <v>2.2798490287951001</v>
      </c>
      <c r="AM24" s="7">
        <v>61.30073918451</v>
      </c>
      <c r="AN24" s="10">
        <v>3.0404919217056299</v>
      </c>
      <c r="AO24" s="7">
        <v>6.2427216443345896</v>
      </c>
      <c r="AP24" s="10">
        <v>3.35687110887147</v>
      </c>
      <c r="AQ24" s="65"/>
      <c r="AR24" s="65"/>
      <c r="AS24" s="65"/>
      <c r="AT24" s="182"/>
    </row>
    <row r="25" spans="1:46" ht="13" customHeight="1" x14ac:dyDescent="0.2">
      <c r="A25" s="82" t="s">
        <v>359</v>
      </c>
      <c r="B25" s="110">
        <v>2</v>
      </c>
      <c r="C25" s="7">
        <v>58.0148525589508</v>
      </c>
      <c r="D25" s="10">
        <v>1.3173782581755999</v>
      </c>
      <c r="E25" s="7">
        <v>56.454619479013701</v>
      </c>
      <c r="F25" s="10">
        <v>3.1173496248733099</v>
      </c>
      <c r="G25" s="7">
        <v>59.980130801948398</v>
      </c>
      <c r="H25" s="10">
        <v>1.9610808740608101</v>
      </c>
      <c r="I25" s="7">
        <v>57.987936411244199</v>
      </c>
      <c r="J25" s="10">
        <v>2.3900342421570202</v>
      </c>
      <c r="K25" s="7">
        <v>1.53331693223048</v>
      </c>
      <c r="L25" s="10">
        <v>4.0142735759518597</v>
      </c>
      <c r="M25" s="7">
        <v>58.873336072618699</v>
      </c>
      <c r="N25" s="10">
        <v>1.3865941916935101</v>
      </c>
      <c r="O25" s="7" t="s">
        <v>706</v>
      </c>
      <c r="P25" s="10" t="s">
        <v>706</v>
      </c>
      <c r="Q25" s="7" t="s">
        <v>706</v>
      </c>
      <c r="R25" s="10" t="s">
        <v>706</v>
      </c>
      <c r="S25" s="7">
        <v>57.999237615300402</v>
      </c>
      <c r="T25" s="10">
        <v>1.65923177635936</v>
      </c>
      <c r="U25" s="7">
        <v>60.364773246698597</v>
      </c>
      <c r="V25" s="10">
        <v>2.6301192258602701</v>
      </c>
      <c r="W25" s="7">
        <v>61.971231515520003</v>
      </c>
      <c r="X25" s="10">
        <v>6.1907784594834201</v>
      </c>
      <c r="Y25" s="7">
        <v>3.9719939002196401</v>
      </c>
      <c r="Z25" s="10">
        <v>6.3195147986763303</v>
      </c>
      <c r="AA25" s="7">
        <v>59.696177973361898</v>
      </c>
      <c r="AB25" s="10">
        <v>2.4993736802607098</v>
      </c>
      <c r="AC25" s="7">
        <v>58.432913143739697</v>
      </c>
      <c r="AD25" s="10">
        <v>1.81104938333101</v>
      </c>
      <c r="AE25" s="7" t="s">
        <v>706</v>
      </c>
      <c r="AF25" s="10" t="s">
        <v>706</v>
      </c>
      <c r="AG25" s="7" t="s">
        <v>706</v>
      </c>
      <c r="AH25" s="10" t="s">
        <v>706</v>
      </c>
      <c r="AI25" s="7">
        <v>59.201595078392202</v>
      </c>
      <c r="AJ25" s="10">
        <v>1.6329182760121499</v>
      </c>
      <c r="AK25" s="7">
        <v>55.840551739233902</v>
      </c>
      <c r="AL25" s="10">
        <v>3.02452186508906</v>
      </c>
      <c r="AM25" s="7" t="s">
        <v>706</v>
      </c>
      <c r="AN25" s="10" t="s">
        <v>706</v>
      </c>
      <c r="AO25" s="7" t="s">
        <v>706</v>
      </c>
      <c r="AP25" s="10" t="s">
        <v>706</v>
      </c>
      <c r="AQ25" s="65"/>
      <c r="AR25" s="65"/>
      <c r="AS25" s="65"/>
      <c r="AT25" s="182"/>
    </row>
    <row r="26" spans="1:46" ht="13" customHeight="1" x14ac:dyDescent="0.2">
      <c r="A26" s="82" t="s">
        <v>360</v>
      </c>
      <c r="B26" s="110">
        <v>2</v>
      </c>
      <c r="C26" s="7">
        <v>61.5407858744965</v>
      </c>
      <c r="D26" s="10">
        <v>1.44427787149003</v>
      </c>
      <c r="E26" s="7">
        <v>60.523669576108702</v>
      </c>
      <c r="F26" s="10">
        <v>3.8193422026668098</v>
      </c>
      <c r="G26" s="7">
        <v>64.324846552702695</v>
      </c>
      <c r="H26" s="10">
        <v>1.9002824416700199</v>
      </c>
      <c r="I26" s="7">
        <v>57.691641568920701</v>
      </c>
      <c r="J26" s="10">
        <v>2.72619732490441</v>
      </c>
      <c r="K26" s="7">
        <v>-2.8320280071880202</v>
      </c>
      <c r="L26" s="10">
        <v>5.1942975576006498</v>
      </c>
      <c r="M26" s="7">
        <v>62.637030248415797</v>
      </c>
      <c r="N26" s="10">
        <v>1.8307064472613901</v>
      </c>
      <c r="O26" s="7">
        <v>58.601131894408297</v>
      </c>
      <c r="P26" s="10">
        <v>2.9873397631962799</v>
      </c>
      <c r="Q26" s="7">
        <v>-4.03589835400751</v>
      </c>
      <c r="R26" s="10">
        <v>3.7633403438551798</v>
      </c>
      <c r="S26" s="7">
        <v>60.933331604002099</v>
      </c>
      <c r="T26" s="10">
        <v>1.86665841729814</v>
      </c>
      <c r="U26" s="7">
        <v>63.003384851633903</v>
      </c>
      <c r="V26" s="10">
        <v>3.04808200053523</v>
      </c>
      <c r="W26" s="7">
        <v>63.270145032913902</v>
      </c>
      <c r="X26" s="10">
        <v>4.7811234392077697</v>
      </c>
      <c r="Y26" s="7">
        <v>2.33681342891171</v>
      </c>
      <c r="Z26" s="10">
        <v>5.0432869526526201</v>
      </c>
      <c r="AA26" s="7">
        <v>64.430312366605705</v>
      </c>
      <c r="AB26" s="10">
        <v>3.7163201510358901</v>
      </c>
      <c r="AC26" s="7">
        <v>60.790685171508201</v>
      </c>
      <c r="AD26" s="10">
        <v>1.7954635067115201</v>
      </c>
      <c r="AE26" s="7">
        <v>61.843143480649999</v>
      </c>
      <c r="AF26" s="10">
        <v>3.2522526810705799</v>
      </c>
      <c r="AG26" s="7">
        <v>-2.58716888595574</v>
      </c>
      <c r="AH26" s="10">
        <v>5.1971561301249398</v>
      </c>
      <c r="AI26" s="7">
        <v>62.1451452724788</v>
      </c>
      <c r="AJ26" s="10">
        <v>2.0659391150267301</v>
      </c>
      <c r="AK26" s="7">
        <v>62.595129533977698</v>
      </c>
      <c r="AL26" s="10">
        <v>2.39377358982818</v>
      </c>
      <c r="AM26" s="7" t="s">
        <v>706</v>
      </c>
      <c r="AN26" s="10" t="s">
        <v>706</v>
      </c>
      <c r="AO26" s="7" t="s">
        <v>706</v>
      </c>
      <c r="AP26" s="10" t="s">
        <v>706</v>
      </c>
      <c r="AQ26" s="65"/>
      <c r="AR26" s="65"/>
      <c r="AS26" s="65"/>
      <c r="AT26" s="182"/>
    </row>
    <row r="27" spans="1:46" ht="13" customHeight="1" x14ac:dyDescent="0.2">
      <c r="A27" s="82" t="s">
        <v>361</v>
      </c>
      <c r="B27" s="110">
        <v>2</v>
      </c>
      <c r="C27" s="7">
        <v>32.0872349488181</v>
      </c>
      <c r="D27" s="10">
        <v>0.97126236571987201</v>
      </c>
      <c r="E27" s="7">
        <v>38.438700381114202</v>
      </c>
      <c r="F27" s="10">
        <v>2.8395744084245398</v>
      </c>
      <c r="G27" s="7">
        <v>30.521321279860601</v>
      </c>
      <c r="H27" s="10">
        <v>1.1136685025397099</v>
      </c>
      <c r="I27" s="7">
        <v>30.330209255409201</v>
      </c>
      <c r="J27" s="10">
        <v>1.6882092065777801</v>
      </c>
      <c r="K27" s="7">
        <v>-8.1084911257050205</v>
      </c>
      <c r="L27" s="10">
        <v>3.2915781206093202</v>
      </c>
      <c r="M27" s="7">
        <v>32.001375844280702</v>
      </c>
      <c r="N27" s="10">
        <v>0.95489865770910898</v>
      </c>
      <c r="O27" s="7">
        <v>33.455738000570101</v>
      </c>
      <c r="P27" s="10">
        <v>4.7683155429016502</v>
      </c>
      <c r="Q27" s="7">
        <v>1.4543621562893101</v>
      </c>
      <c r="R27" s="10">
        <v>4.8416458293628599</v>
      </c>
      <c r="S27" s="7">
        <v>31.536128944505801</v>
      </c>
      <c r="T27" s="10">
        <v>1.0753738413977101</v>
      </c>
      <c r="U27" s="7">
        <v>32.876694544372803</v>
      </c>
      <c r="V27" s="10">
        <v>2.8388373332834802</v>
      </c>
      <c r="W27" s="7">
        <v>40.493800832286901</v>
      </c>
      <c r="X27" s="10">
        <v>4.6345139515756903</v>
      </c>
      <c r="Y27" s="7">
        <v>8.9576718877811103</v>
      </c>
      <c r="Z27" s="10">
        <v>4.6824763671468297</v>
      </c>
      <c r="AA27" s="7">
        <v>30.870128740932401</v>
      </c>
      <c r="AB27" s="10">
        <v>1.5706583188007299</v>
      </c>
      <c r="AC27" s="7">
        <v>32.620424746589997</v>
      </c>
      <c r="AD27" s="10">
        <v>1.22367259521779</v>
      </c>
      <c r="AE27" s="7">
        <v>32.285713258629897</v>
      </c>
      <c r="AF27" s="10">
        <v>3.9860460233591599</v>
      </c>
      <c r="AG27" s="7">
        <v>1.4155845176975299</v>
      </c>
      <c r="AH27" s="10">
        <v>4.0726602789786899</v>
      </c>
      <c r="AI27" s="7">
        <v>32.232838720198103</v>
      </c>
      <c r="AJ27" s="10">
        <v>1.4910007308383599</v>
      </c>
      <c r="AK27" s="7">
        <v>31.600176367849699</v>
      </c>
      <c r="AL27" s="10">
        <v>1.32566653990844</v>
      </c>
      <c r="AM27" s="7">
        <v>37.514740370889797</v>
      </c>
      <c r="AN27" s="10">
        <v>3.78316246393008</v>
      </c>
      <c r="AO27" s="7">
        <v>5.2819016506916903</v>
      </c>
      <c r="AP27" s="10">
        <v>4.01795936180552</v>
      </c>
      <c r="AQ27" s="65"/>
      <c r="AR27" s="65"/>
      <c r="AS27" s="65"/>
      <c r="AT27" s="182"/>
    </row>
    <row r="28" spans="1:46" ht="13" customHeight="1" x14ac:dyDescent="0.2">
      <c r="A28" s="82" t="s">
        <v>362</v>
      </c>
      <c r="B28" s="110">
        <v>2</v>
      </c>
      <c r="C28" s="7">
        <v>28.228021165089</v>
      </c>
      <c r="D28" s="10">
        <v>1.4398021819603799</v>
      </c>
      <c r="E28" s="7">
        <v>25.3115848949897</v>
      </c>
      <c r="F28" s="10">
        <v>3.3030592973022199</v>
      </c>
      <c r="G28" s="7">
        <v>28.309774268102299</v>
      </c>
      <c r="H28" s="10">
        <v>1.51231045995406</v>
      </c>
      <c r="I28" s="7">
        <v>32.360625657548098</v>
      </c>
      <c r="J28" s="10">
        <v>4.9267738169588897</v>
      </c>
      <c r="K28" s="7">
        <v>7.0490407625583602</v>
      </c>
      <c r="L28" s="10">
        <v>5.9672184746975496</v>
      </c>
      <c r="M28" s="7">
        <v>27.585766388629199</v>
      </c>
      <c r="N28" s="10">
        <v>1.45775870110467</v>
      </c>
      <c r="O28" s="7">
        <v>29.776310750257402</v>
      </c>
      <c r="P28" s="10">
        <v>3.4238034657985201</v>
      </c>
      <c r="Q28" s="7">
        <v>2.1905443616281302</v>
      </c>
      <c r="R28" s="10">
        <v>3.6646456040658202</v>
      </c>
      <c r="S28" s="7">
        <v>27.0857270685187</v>
      </c>
      <c r="T28" s="10">
        <v>1.8552190180514301</v>
      </c>
      <c r="U28" s="7">
        <v>30.6482730005593</v>
      </c>
      <c r="V28" s="10">
        <v>3.0833292598247799</v>
      </c>
      <c r="W28" s="7">
        <v>32.279847314709102</v>
      </c>
      <c r="X28" s="10">
        <v>5.6803883419089303</v>
      </c>
      <c r="Y28" s="7">
        <v>5.1941202461904101</v>
      </c>
      <c r="Z28" s="10">
        <v>6.0564428201352998</v>
      </c>
      <c r="AA28" s="7">
        <v>29.160545788639901</v>
      </c>
      <c r="AB28" s="10">
        <v>3.2546773247952898</v>
      </c>
      <c r="AC28" s="7">
        <v>27.5298593395955</v>
      </c>
      <c r="AD28" s="10">
        <v>1.7106613980059999</v>
      </c>
      <c r="AE28" s="7">
        <v>30.5398961778765</v>
      </c>
      <c r="AF28" s="10">
        <v>4.2863863015932999</v>
      </c>
      <c r="AG28" s="7">
        <v>1.37935038923655</v>
      </c>
      <c r="AH28" s="10">
        <v>5.4316908851469599</v>
      </c>
      <c r="AI28" s="7">
        <v>26.029315788490901</v>
      </c>
      <c r="AJ28" s="10">
        <v>2.3557492982474799</v>
      </c>
      <c r="AK28" s="7">
        <v>29.9255138924084</v>
      </c>
      <c r="AL28" s="10">
        <v>2.0763648776927499</v>
      </c>
      <c r="AM28" s="7">
        <v>34.367251191840701</v>
      </c>
      <c r="AN28" s="10">
        <v>7.4343911602347603</v>
      </c>
      <c r="AO28" s="7">
        <v>8.3379354033498299</v>
      </c>
      <c r="AP28" s="10">
        <v>7.9509836978866</v>
      </c>
      <c r="AQ28" s="65"/>
      <c r="AR28" s="65"/>
      <c r="AS28" s="65"/>
      <c r="AT28" s="182"/>
    </row>
    <row r="29" spans="1:46" ht="13" customHeight="1" x14ac:dyDescent="0.2">
      <c r="A29" s="82" t="s">
        <v>363</v>
      </c>
      <c r="B29" s="110">
        <v>2</v>
      </c>
      <c r="C29" s="7">
        <v>44.693251816281098</v>
      </c>
      <c r="D29" s="10">
        <v>1.37322227220479</v>
      </c>
      <c r="E29" s="7">
        <v>50.616069266349299</v>
      </c>
      <c r="F29" s="10">
        <v>2.9256922729325701</v>
      </c>
      <c r="G29" s="7">
        <v>42.037855294661</v>
      </c>
      <c r="H29" s="10">
        <v>2.1382240910955002</v>
      </c>
      <c r="I29" s="7">
        <v>41.770251835387697</v>
      </c>
      <c r="J29" s="10">
        <v>2.72056295618001</v>
      </c>
      <c r="K29" s="7">
        <v>-8.8458174309615405</v>
      </c>
      <c r="L29" s="10">
        <v>4.0322910069779097</v>
      </c>
      <c r="M29" s="7">
        <v>44.4134700895045</v>
      </c>
      <c r="N29" s="10">
        <v>1.50867423075817</v>
      </c>
      <c r="O29" s="7">
        <v>47.603128665186802</v>
      </c>
      <c r="P29" s="10">
        <v>3.7717999939015798</v>
      </c>
      <c r="Q29" s="7">
        <v>3.1896585756822899</v>
      </c>
      <c r="R29" s="10">
        <v>4.0496031974301596</v>
      </c>
      <c r="S29" s="7">
        <v>44.245555940452597</v>
      </c>
      <c r="T29" s="10">
        <v>1.70193442211097</v>
      </c>
      <c r="U29" s="7">
        <v>43.722175735398402</v>
      </c>
      <c r="V29" s="10">
        <v>2.3936390417195201</v>
      </c>
      <c r="W29" s="7">
        <v>52.4835143176618</v>
      </c>
      <c r="X29" s="10">
        <v>7.1791466504667101</v>
      </c>
      <c r="Y29" s="7">
        <v>8.2379583772091998</v>
      </c>
      <c r="Z29" s="10">
        <v>7.4366228516034303</v>
      </c>
      <c r="AA29" s="7">
        <v>43.438806060225197</v>
      </c>
      <c r="AB29" s="10">
        <v>2.9813721491703</v>
      </c>
      <c r="AC29" s="7">
        <v>45.861363828666498</v>
      </c>
      <c r="AD29" s="10">
        <v>1.6845789134828</v>
      </c>
      <c r="AE29" s="7">
        <v>41.7824899602223</v>
      </c>
      <c r="AF29" s="10">
        <v>3.7319990781567198</v>
      </c>
      <c r="AG29" s="7">
        <v>-1.65631610000295</v>
      </c>
      <c r="AH29" s="10">
        <v>4.5389529066137602</v>
      </c>
      <c r="AI29" s="7">
        <v>44.756695062161597</v>
      </c>
      <c r="AJ29" s="10">
        <v>2.52243615155637</v>
      </c>
      <c r="AK29" s="7">
        <v>42.778387685610603</v>
      </c>
      <c r="AL29" s="10">
        <v>1.9045298978018099</v>
      </c>
      <c r="AM29" s="7">
        <v>51.720175476658298</v>
      </c>
      <c r="AN29" s="10">
        <v>3.5820599655109899</v>
      </c>
      <c r="AO29" s="7">
        <v>6.9634804144966997</v>
      </c>
      <c r="AP29" s="10">
        <v>4.3554731429895597</v>
      </c>
      <c r="AQ29" s="65"/>
      <c r="AR29" s="65"/>
      <c r="AS29" s="65"/>
      <c r="AT29" s="182"/>
    </row>
    <row r="30" spans="1:46" ht="13" customHeight="1" x14ac:dyDescent="0.2">
      <c r="A30" s="82" t="s">
        <v>364</v>
      </c>
      <c r="B30" s="110">
        <v>2</v>
      </c>
      <c r="C30" s="7">
        <v>32.0772732520375</v>
      </c>
      <c r="D30" s="10">
        <v>1.15699461493063</v>
      </c>
      <c r="E30" s="7">
        <v>28.282176807835398</v>
      </c>
      <c r="F30" s="10">
        <v>3.9298325643427701</v>
      </c>
      <c r="G30" s="7">
        <v>31.1881341510589</v>
      </c>
      <c r="H30" s="10">
        <v>1.4460102970914099</v>
      </c>
      <c r="I30" s="7">
        <v>35.5481859496741</v>
      </c>
      <c r="J30" s="10">
        <v>2.4123231001977898</v>
      </c>
      <c r="K30" s="7">
        <v>7.2660091418386203</v>
      </c>
      <c r="L30" s="10">
        <v>4.8069695107860504</v>
      </c>
      <c r="M30" s="7">
        <v>32.900483579961602</v>
      </c>
      <c r="N30" s="10">
        <v>1.11671273549241</v>
      </c>
      <c r="O30" s="7">
        <v>19.4154859302887</v>
      </c>
      <c r="P30" s="10">
        <v>3.7530298147763101</v>
      </c>
      <c r="Q30" s="7">
        <v>-13.484997649673</v>
      </c>
      <c r="R30" s="10">
        <v>3.8025083279071401</v>
      </c>
      <c r="S30" s="7">
        <v>30.498218828911</v>
      </c>
      <c r="T30" s="10">
        <v>1.5209743669925699</v>
      </c>
      <c r="U30" s="7">
        <v>32.2173643981453</v>
      </c>
      <c r="V30" s="10">
        <v>1.7061134229700301</v>
      </c>
      <c r="W30" s="7">
        <v>43.475479305080398</v>
      </c>
      <c r="X30" s="10">
        <v>4.2421251277093202</v>
      </c>
      <c r="Y30" s="7">
        <v>12.9772604761694</v>
      </c>
      <c r="Z30" s="10">
        <v>4.5546280449984202</v>
      </c>
      <c r="AA30" s="7">
        <v>24.265641586418301</v>
      </c>
      <c r="AB30" s="10">
        <v>3.4838400929368398</v>
      </c>
      <c r="AC30" s="7">
        <v>32.376673981090498</v>
      </c>
      <c r="AD30" s="10">
        <v>1.2632863317527501</v>
      </c>
      <c r="AE30" s="7">
        <v>34.103137385300599</v>
      </c>
      <c r="AF30" s="10">
        <v>3.3021508820006602</v>
      </c>
      <c r="AG30" s="7">
        <v>9.8374957988823599</v>
      </c>
      <c r="AH30" s="10">
        <v>4.7992432988384497</v>
      </c>
      <c r="AI30" s="7">
        <v>28.6973079774593</v>
      </c>
      <c r="AJ30" s="10">
        <v>1.7119886984658399</v>
      </c>
      <c r="AK30" s="7">
        <v>35.601796441781801</v>
      </c>
      <c r="AL30" s="10">
        <v>1.6182150445635199</v>
      </c>
      <c r="AM30" s="7" t="s">
        <v>706</v>
      </c>
      <c r="AN30" s="10" t="s">
        <v>706</v>
      </c>
      <c r="AO30" s="7" t="s">
        <v>706</v>
      </c>
      <c r="AP30" s="10" t="s">
        <v>706</v>
      </c>
      <c r="AQ30" s="65"/>
      <c r="AR30" s="65"/>
      <c r="AS30" s="65"/>
      <c r="AT30" s="182"/>
    </row>
    <row r="31" spans="1:46" ht="13" customHeight="1" x14ac:dyDescent="0.2">
      <c r="A31" s="82" t="s">
        <v>365</v>
      </c>
      <c r="B31" s="110">
        <v>2</v>
      </c>
      <c r="C31" s="7">
        <v>60.282273397856898</v>
      </c>
      <c r="D31" s="10">
        <v>1.26818911323039</v>
      </c>
      <c r="E31" s="7">
        <v>57.101999352325898</v>
      </c>
      <c r="F31" s="10">
        <v>2.57605133424835</v>
      </c>
      <c r="G31" s="7">
        <v>60.446388327010702</v>
      </c>
      <c r="H31" s="10">
        <v>1.66780832095062</v>
      </c>
      <c r="I31" s="7">
        <v>60.913478235012199</v>
      </c>
      <c r="J31" s="10">
        <v>3.6587995753862499</v>
      </c>
      <c r="K31" s="7">
        <v>3.8114788826863699</v>
      </c>
      <c r="L31" s="10">
        <v>4.4438424194836896</v>
      </c>
      <c r="M31" s="7">
        <v>61.223570964636302</v>
      </c>
      <c r="N31" s="10">
        <v>1.48252793722083</v>
      </c>
      <c r="O31" s="7">
        <v>54.032396169580501</v>
      </c>
      <c r="P31" s="10">
        <v>2.6003473206233898</v>
      </c>
      <c r="Q31" s="7">
        <v>-7.1911747950558098</v>
      </c>
      <c r="R31" s="10">
        <v>2.9889473131859599</v>
      </c>
      <c r="S31" s="7">
        <v>54.100489047554198</v>
      </c>
      <c r="T31" s="10">
        <v>2.0678829159738301</v>
      </c>
      <c r="U31" s="7">
        <v>60.002910080092697</v>
      </c>
      <c r="V31" s="10">
        <v>2.4065527360076899</v>
      </c>
      <c r="W31" s="7">
        <v>62.8895150877728</v>
      </c>
      <c r="X31" s="10">
        <v>2.2567554560512999</v>
      </c>
      <c r="Y31" s="7">
        <v>8.7890260402186495</v>
      </c>
      <c r="Z31" s="10">
        <v>3.0341596007078802</v>
      </c>
      <c r="AA31" s="7">
        <v>59.485003564406703</v>
      </c>
      <c r="AB31" s="10">
        <v>3.3384742722081602</v>
      </c>
      <c r="AC31" s="7">
        <v>60.259317072070701</v>
      </c>
      <c r="AD31" s="10">
        <v>1.73566687347972</v>
      </c>
      <c r="AE31" s="7">
        <v>58.164219042864801</v>
      </c>
      <c r="AF31" s="10">
        <v>2.7625050497212298</v>
      </c>
      <c r="AG31" s="7">
        <v>-1.3207845215418601</v>
      </c>
      <c r="AH31" s="10">
        <v>4.19673405606044</v>
      </c>
      <c r="AI31" s="7">
        <v>54.214789088862098</v>
      </c>
      <c r="AJ31" s="10">
        <v>2.3120882543841099</v>
      </c>
      <c r="AK31" s="7">
        <v>62.294135644853903</v>
      </c>
      <c r="AL31" s="10">
        <v>1.63625271089583</v>
      </c>
      <c r="AM31" s="7">
        <v>58.061817478046997</v>
      </c>
      <c r="AN31" s="10">
        <v>4.1964843561505702</v>
      </c>
      <c r="AO31" s="7">
        <v>3.8470283891848598</v>
      </c>
      <c r="AP31" s="10">
        <v>4.7586348227163899</v>
      </c>
      <c r="AQ31" s="65"/>
      <c r="AR31" s="65"/>
      <c r="AS31" s="65"/>
      <c r="AT31" s="182"/>
    </row>
    <row r="32" spans="1:46" ht="13" customHeight="1" x14ac:dyDescent="0.2">
      <c r="A32" s="82" t="s">
        <v>366</v>
      </c>
      <c r="B32" s="110">
        <v>2</v>
      </c>
      <c r="C32" s="7">
        <v>55.315712412081602</v>
      </c>
      <c r="D32" s="10">
        <v>0.93611448912593298</v>
      </c>
      <c r="E32" s="7">
        <v>60.227651545628298</v>
      </c>
      <c r="F32" s="10">
        <v>2.5001316009223902</v>
      </c>
      <c r="G32" s="7">
        <v>52.958165472592697</v>
      </c>
      <c r="H32" s="10">
        <v>1.4102105814422099</v>
      </c>
      <c r="I32" s="7">
        <v>56.038795383123102</v>
      </c>
      <c r="J32" s="10">
        <v>1.3750691091663201</v>
      </c>
      <c r="K32" s="7">
        <v>-4.1888561625052203</v>
      </c>
      <c r="L32" s="10">
        <v>2.7385851967710999</v>
      </c>
      <c r="M32" s="7">
        <v>56.3145414490169</v>
      </c>
      <c r="N32" s="10">
        <v>1.0833675471595401</v>
      </c>
      <c r="O32" s="7">
        <v>52.7659578601912</v>
      </c>
      <c r="P32" s="10">
        <v>2.4997544951661399</v>
      </c>
      <c r="Q32" s="7">
        <v>-3.5485835888257</v>
      </c>
      <c r="R32" s="10">
        <v>2.8359709122130501</v>
      </c>
      <c r="S32" s="7">
        <v>54.164640308124497</v>
      </c>
      <c r="T32" s="10">
        <v>1.08964922949467</v>
      </c>
      <c r="U32" s="7">
        <v>58.801861554102501</v>
      </c>
      <c r="V32" s="10">
        <v>2.2813886517581601</v>
      </c>
      <c r="W32" s="7">
        <v>59.543386455808097</v>
      </c>
      <c r="X32" s="10">
        <v>4.1667503068591296</v>
      </c>
      <c r="Y32" s="7">
        <v>5.3787461476835601</v>
      </c>
      <c r="Z32" s="10">
        <v>4.2871379213466199</v>
      </c>
      <c r="AA32" s="7">
        <v>55.678402562473202</v>
      </c>
      <c r="AB32" s="10">
        <v>1.4109435229146099</v>
      </c>
      <c r="AC32" s="7">
        <v>55.278223322197</v>
      </c>
      <c r="AD32" s="10">
        <v>1.4705715747430199</v>
      </c>
      <c r="AE32" s="7">
        <v>52.704451425702104</v>
      </c>
      <c r="AF32" s="10">
        <v>4.5074191604803104</v>
      </c>
      <c r="AG32" s="7">
        <v>-2.97395113677109</v>
      </c>
      <c r="AH32" s="10">
        <v>4.7503301791437096</v>
      </c>
      <c r="AI32" s="7">
        <v>54.976081749191302</v>
      </c>
      <c r="AJ32" s="10">
        <v>1.10323899718255</v>
      </c>
      <c r="AK32" s="7">
        <v>56.714194607910798</v>
      </c>
      <c r="AL32" s="10">
        <v>2.4396276736690101</v>
      </c>
      <c r="AM32" s="7" t="s">
        <v>706</v>
      </c>
      <c r="AN32" s="10" t="s">
        <v>706</v>
      </c>
      <c r="AO32" s="7" t="s">
        <v>706</v>
      </c>
      <c r="AP32" s="10" t="s">
        <v>706</v>
      </c>
      <c r="AQ32" s="65"/>
      <c r="AR32" s="65"/>
      <c r="AS32" s="65"/>
      <c r="AT32" s="182"/>
    </row>
    <row r="33" spans="1:46" ht="13" customHeight="1" x14ac:dyDescent="0.2">
      <c r="A33" s="82" t="s">
        <v>367</v>
      </c>
      <c r="B33" s="110">
        <v>2</v>
      </c>
      <c r="C33" s="7">
        <v>47.259802967067003</v>
      </c>
      <c r="D33" s="10">
        <v>1.6054200493386701</v>
      </c>
      <c r="E33" s="7">
        <v>40.753175204236101</v>
      </c>
      <c r="F33" s="10">
        <v>3.2173180437622899</v>
      </c>
      <c r="G33" s="7">
        <v>50.2075563051785</v>
      </c>
      <c r="H33" s="10">
        <v>2.2609629902838702</v>
      </c>
      <c r="I33" s="7">
        <v>50.494833329152499</v>
      </c>
      <c r="J33" s="10">
        <v>5.5217794346140403</v>
      </c>
      <c r="K33" s="7">
        <v>9.7416581249164</v>
      </c>
      <c r="L33" s="10">
        <v>6.1394101233262601</v>
      </c>
      <c r="M33" s="7">
        <v>47.7306868824381</v>
      </c>
      <c r="N33" s="10">
        <v>1.82306505478785</v>
      </c>
      <c r="O33" s="7" t="s">
        <v>706</v>
      </c>
      <c r="P33" s="10" t="s">
        <v>706</v>
      </c>
      <c r="Q33" s="7" t="s">
        <v>706</v>
      </c>
      <c r="R33" s="10" t="s">
        <v>706</v>
      </c>
      <c r="S33" s="7">
        <v>47.889937344364803</v>
      </c>
      <c r="T33" s="10">
        <v>2.3380927926030202</v>
      </c>
      <c r="U33" s="7">
        <v>47.058134968800204</v>
      </c>
      <c r="V33" s="10">
        <v>3.3846589621533401</v>
      </c>
      <c r="W33" s="7" t="s">
        <v>706</v>
      </c>
      <c r="X33" s="10" t="s">
        <v>706</v>
      </c>
      <c r="Y33" s="7" t="s">
        <v>706</v>
      </c>
      <c r="Z33" s="10" t="s">
        <v>706</v>
      </c>
      <c r="AA33" s="7">
        <v>38.344227920181403</v>
      </c>
      <c r="AB33" s="10">
        <v>6.8149052007679698</v>
      </c>
      <c r="AC33" s="7">
        <v>49.701063565128699</v>
      </c>
      <c r="AD33" s="10">
        <v>2.5792546993814098</v>
      </c>
      <c r="AE33" s="7">
        <v>44.630160807837399</v>
      </c>
      <c r="AF33" s="10">
        <v>3.3851674786508301</v>
      </c>
      <c r="AG33" s="7">
        <v>6.2859328876560703</v>
      </c>
      <c r="AH33" s="10">
        <v>7.1507167090905401</v>
      </c>
      <c r="AI33" s="7">
        <v>45.348235732526099</v>
      </c>
      <c r="AJ33" s="10">
        <v>3.9567795486953101</v>
      </c>
      <c r="AK33" s="7">
        <v>49.708800560248903</v>
      </c>
      <c r="AL33" s="10">
        <v>2.8120446881408498</v>
      </c>
      <c r="AM33" s="7">
        <v>44.410444519158403</v>
      </c>
      <c r="AN33" s="10">
        <v>4.9091502344269298</v>
      </c>
      <c r="AO33" s="7">
        <v>-0.93779121336770299</v>
      </c>
      <c r="AP33" s="10">
        <v>6.5055464241386902</v>
      </c>
      <c r="AQ33" s="65"/>
      <c r="AR33" s="65"/>
      <c r="AS33" s="65"/>
      <c r="AT33" s="182"/>
    </row>
    <row r="34" spans="1:46" ht="13" customHeight="1" x14ac:dyDescent="0.2">
      <c r="A34" s="82" t="s">
        <v>368</v>
      </c>
      <c r="B34" s="110">
        <v>2</v>
      </c>
      <c r="C34" s="7">
        <v>59.353051327397999</v>
      </c>
      <c r="D34" s="10">
        <v>1.3778116451981099</v>
      </c>
      <c r="E34" s="7">
        <v>52.742817897869799</v>
      </c>
      <c r="F34" s="10">
        <v>8.1541201169120896</v>
      </c>
      <c r="G34" s="7">
        <v>60.054505173411599</v>
      </c>
      <c r="H34" s="10">
        <v>1.495792333337</v>
      </c>
      <c r="I34" s="7">
        <v>59.8052002008437</v>
      </c>
      <c r="J34" s="10">
        <v>2.83446943968654</v>
      </c>
      <c r="K34" s="7">
        <v>7.0623823029738899</v>
      </c>
      <c r="L34" s="10">
        <v>8.3944434556829997</v>
      </c>
      <c r="M34" s="7">
        <v>60.425752750709599</v>
      </c>
      <c r="N34" s="10">
        <v>1.3581151126217801</v>
      </c>
      <c r="O34" s="7" t="s">
        <v>706</v>
      </c>
      <c r="P34" s="10" t="s">
        <v>706</v>
      </c>
      <c r="Q34" s="7" t="s">
        <v>706</v>
      </c>
      <c r="R34" s="10" t="s">
        <v>706</v>
      </c>
      <c r="S34" s="7">
        <v>60.019536931157702</v>
      </c>
      <c r="T34" s="10">
        <v>2.2156828323137101</v>
      </c>
      <c r="U34" s="7">
        <v>59.386664157794897</v>
      </c>
      <c r="V34" s="10">
        <v>2.8308179941145801</v>
      </c>
      <c r="W34" s="7">
        <v>57.544232860345403</v>
      </c>
      <c r="X34" s="10">
        <v>3.3672914704908199</v>
      </c>
      <c r="Y34" s="7">
        <v>-2.47530407081222</v>
      </c>
      <c r="Z34" s="10">
        <v>4.5352956209869602</v>
      </c>
      <c r="AA34" s="7">
        <v>60.716558751608297</v>
      </c>
      <c r="AB34" s="10">
        <v>3.3975249353247698</v>
      </c>
      <c r="AC34" s="7">
        <v>59.715758895410303</v>
      </c>
      <c r="AD34" s="10">
        <v>1.9421838267417799</v>
      </c>
      <c r="AE34" s="7">
        <v>55.991979535540601</v>
      </c>
      <c r="AF34" s="10">
        <v>2.6577031459673899</v>
      </c>
      <c r="AG34" s="7">
        <v>-4.7245792160676601</v>
      </c>
      <c r="AH34" s="10">
        <v>4.3495569056862404</v>
      </c>
      <c r="AI34" s="7">
        <v>59.8981608430284</v>
      </c>
      <c r="AJ34" s="10">
        <v>1.91843701652022</v>
      </c>
      <c r="AK34" s="7">
        <v>57.8148180603634</v>
      </c>
      <c r="AL34" s="10">
        <v>2.2956358686707898</v>
      </c>
      <c r="AM34" s="7" t="s">
        <v>706</v>
      </c>
      <c r="AN34" s="10" t="s">
        <v>706</v>
      </c>
      <c r="AO34" s="7" t="s">
        <v>706</v>
      </c>
      <c r="AP34" s="10" t="s">
        <v>706</v>
      </c>
      <c r="AQ34" s="65"/>
      <c r="AR34" s="65"/>
      <c r="AS34" s="65"/>
      <c r="AT34" s="182"/>
    </row>
    <row r="35" spans="1:46" ht="13" customHeight="1" x14ac:dyDescent="0.2">
      <c r="A35" s="82" t="s">
        <v>369</v>
      </c>
      <c r="B35" s="110">
        <v>2</v>
      </c>
      <c r="C35" s="7">
        <v>45.590720910351301</v>
      </c>
      <c r="D35" s="10">
        <v>1.07924913976242</v>
      </c>
      <c r="E35" s="7">
        <v>48.762822565250801</v>
      </c>
      <c r="F35" s="10">
        <v>4.3226444022088</v>
      </c>
      <c r="G35" s="7">
        <v>45.995382959010001</v>
      </c>
      <c r="H35" s="10">
        <v>1.2933478899073101</v>
      </c>
      <c r="I35" s="7">
        <v>42.333661262216502</v>
      </c>
      <c r="J35" s="10">
        <v>1.9880614430666901</v>
      </c>
      <c r="K35" s="7">
        <v>-6.4291613030343298</v>
      </c>
      <c r="L35" s="10">
        <v>4.7610568268495603</v>
      </c>
      <c r="M35" s="7">
        <v>45.871007668080097</v>
      </c>
      <c r="N35" s="10">
        <v>1.0966047157819501</v>
      </c>
      <c r="O35" s="7" t="s">
        <v>706</v>
      </c>
      <c r="P35" s="10" t="s">
        <v>706</v>
      </c>
      <c r="Q35" s="7" t="s">
        <v>706</v>
      </c>
      <c r="R35" s="10" t="s">
        <v>706</v>
      </c>
      <c r="S35" s="7">
        <v>45.413483677531403</v>
      </c>
      <c r="T35" s="10">
        <v>1.3205480970660699</v>
      </c>
      <c r="U35" s="7">
        <v>44.357983190458903</v>
      </c>
      <c r="V35" s="10">
        <v>2.3261807595815802</v>
      </c>
      <c r="W35" s="7">
        <v>47.566856716237503</v>
      </c>
      <c r="X35" s="10">
        <v>4.7252875137643997</v>
      </c>
      <c r="Y35" s="7">
        <v>2.1533730387060701</v>
      </c>
      <c r="Z35" s="10">
        <v>5.0014440265766602</v>
      </c>
      <c r="AA35" s="7">
        <v>46.904685324378796</v>
      </c>
      <c r="AB35" s="10">
        <v>4.4303323782107498</v>
      </c>
      <c r="AC35" s="7">
        <v>45.159291898634997</v>
      </c>
      <c r="AD35" s="10">
        <v>1.2416196824116399</v>
      </c>
      <c r="AE35" s="7">
        <v>45.569883945173203</v>
      </c>
      <c r="AF35" s="10">
        <v>2.8080039840683799</v>
      </c>
      <c r="AG35" s="7">
        <v>-1.33480137920557</v>
      </c>
      <c r="AH35" s="10">
        <v>5.2661533154755604</v>
      </c>
      <c r="AI35" s="7">
        <v>44.2265919593722</v>
      </c>
      <c r="AJ35" s="10">
        <v>2.0029822343218799</v>
      </c>
      <c r="AK35" s="7">
        <v>45.912794227887098</v>
      </c>
      <c r="AL35" s="10">
        <v>1.6087242988760799</v>
      </c>
      <c r="AM35" s="7">
        <v>45.337936891317902</v>
      </c>
      <c r="AN35" s="10">
        <v>2.82934190819913</v>
      </c>
      <c r="AO35" s="7">
        <v>1.1113449319456501</v>
      </c>
      <c r="AP35" s="10">
        <v>3.6434921949876</v>
      </c>
      <c r="AQ35" s="65"/>
      <c r="AR35" s="65"/>
      <c r="AS35" s="65"/>
      <c r="AT35" s="182"/>
    </row>
    <row r="36" spans="1:46" ht="13" customHeight="1" x14ac:dyDescent="0.2">
      <c r="A36" s="82" t="s">
        <v>370</v>
      </c>
      <c r="B36" s="110">
        <v>2</v>
      </c>
      <c r="C36" s="7">
        <v>24.08477491583</v>
      </c>
      <c r="D36" s="10">
        <v>0.87393322611803204</v>
      </c>
      <c r="E36" s="7" t="s">
        <v>706</v>
      </c>
      <c r="F36" s="10" t="s">
        <v>706</v>
      </c>
      <c r="G36" s="7">
        <v>23.754920956135798</v>
      </c>
      <c r="H36" s="10">
        <v>1.7298402278742899</v>
      </c>
      <c r="I36" s="7">
        <v>24.3208160915338</v>
      </c>
      <c r="J36" s="10">
        <v>1.0262942544523499</v>
      </c>
      <c r="K36" s="7" t="s">
        <v>706</v>
      </c>
      <c r="L36" s="10" t="s">
        <v>706</v>
      </c>
      <c r="M36" s="7">
        <v>24.6127998598933</v>
      </c>
      <c r="N36" s="10">
        <v>0.93493916629352702</v>
      </c>
      <c r="O36" s="7">
        <v>19.549273832566001</v>
      </c>
      <c r="P36" s="10">
        <v>2.4564090818278799</v>
      </c>
      <c r="Q36" s="7">
        <v>-5.0635260273272999</v>
      </c>
      <c r="R36" s="10">
        <v>2.6198081103841</v>
      </c>
      <c r="S36" s="7">
        <v>24.174419525536798</v>
      </c>
      <c r="T36" s="10">
        <v>1.1074162961027101</v>
      </c>
      <c r="U36" s="7">
        <v>24.567749892080801</v>
      </c>
      <c r="V36" s="10">
        <v>1.84383305090976</v>
      </c>
      <c r="W36" s="7">
        <v>22.564192069646101</v>
      </c>
      <c r="X36" s="10">
        <v>4.3716914694223501</v>
      </c>
      <c r="Y36" s="7">
        <v>-1.6102274558907199</v>
      </c>
      <c r="Z36" s="10">
        <v>4.5418652421870904</v>
      </c>
      <c r="AA36" s="7">
        <v>25.144798513435902</v>
      </c>
      <c r="AB36" s="10">
        <v>1.3601619646262599</v>
      </c>
      <c r="AC36" s="7">
        <v>23.204825086808899</v>
      </c>
      <c r="AD36" s="10">
        <v>1.3254586641986501</v>
      </c>
      <c r="AE36" s="7" t="s">
        <v>706</v>
      </c>
      <c r="AF36" s="10" t="s">
        <v>706</v>
      </c>
      <c r="AG36" s="7" t="s">
        <v>706</v>
      </c>
      <c r="AH36" s="10" t="s">
        <v>706</v>
      </c>
      <c r="AI36" s="7">
        <v>23.5111624826263</v>
      </c>
      <c r="AJ36" s="10">
        <v>1.1171429500668</v>
      </c>
      <c r="AK36" s="7">
        <v>25.896319202878502</v>
      </c>
      <c r="AL36" s="10">
        <v>1.7178678578228901</v>
      </c>
      <c r="AM36" s="7" t="s">
        <v>706</v>
      </c>
      <c r="AN36" s="10" t="s">
        <v>706</v>
      </c>
      <c r="AO36" s="7" t="s">
        <v>706</v>
      </c>
      <c r="AP36" s="10" t="s">
        <v>706</v>
      </c>
      <c r="AQ36" s="65"/>
      <c r="AR36" s="65"/>
      <c r="AS36" s="65"/>
      <c r="AT36" s="182"/>
    </row>
    <row r="37" spans="1:46" ht="13" customHeight="1" x14ac:dyDescent="0.2">
      <c r="A37" s="82" t="s">
        <v>371</v>
      </c>
      <c r="B37" s="110">
        <v>2</v>
      </c>
      <c r="C37" s="7">
        <v>47.724488870671003</v>
      </c>
      <c r="D37" s="10">
        <v>1.1912587930765</v>
      </c>
      <c r="E37" s="7">
        <v>47.385672553977003</v>
      </c>
      <c r="F37" s="10">
        <v>1.5388167042598899</v>
      </c>
      <c r="G37" s="7">
        <v>44.220542624906301</v>
      </c>
      <c r="H37" s="10">
        <v>2.1648128596214802</v>
      </c>
      <c r="I37" s="7">
        <v>51.626779462601696</v>
      </c>
      <c r="J37" s="10">
        <v>1.94154747234239</v>
      </c>
      <c r="K37" s="7">
        <v>4.2411069086246602</v>
      </c>
      <c r="L37" s="10">
        <v>2.3738257712333199</v>
      </c>
      <c r="M37" s="7">
        <v>47.451719915140103</v>
      </c>
      <c r="N37" s="10">
        <v>1.2311229889625299</v>
      </c>
      <c r="O37" s="7">
        <v>52.848694269432997</v>
      </c>
      <c r="P37" s="10">
        <v>1.5000260935460501</v>
      </c>
      <c r="Q37" s="7">
        <v>5.3969743542928903</v>
      </c>
      <c r="R37" s="10">
        <v>1.84861210113177</v>
      </c>
      <c r="S37" s="7">
        <v>47.135886419372198</v>
      </c>
      <c r="T37" s="10">
        <v>1.59387452681732</v>
      </c>
      <c r="U37" s="7">
        <v>48.290662117057799</v>
      </c>
      <c r="V37" s="10">
        <v>1.7641841968285801</v>
      </c>
      <c r="W37" s="7">
        <v>48.9531534608995</v>
      </c>
      <c r="X37" s="10">
        <v>3.4632248636462299</v>
      </c>
      <c r="Y37" s="7">
        <v>1.81726704152737</v>
      </c>
      <c r="Z37" s="10">
        <v>3.5367761502778201</v>
      </c>
      <c r="AA37" s="7">
        <v>48.0966338070277</v>
      </c>
      <c r="AB37" s="10">
        <v>1.34214702760361</v>
      </c>
      <c r="AC37" s="7">
        <v>45.882553290603198</v>
      </c>
      <c r="AD37" s="10">
        <v>1.8299858415975601</v>
      </c>
      <c r="AE37" s="7">
        <v>46.417025108314697</v>
      </c>
      <c r="AF37" s="10">
        <v>5.9164700044458796</v>
      </c>
      <c r="AG37" s="7">
        <v>-1.6796086987129999</v>
      </c>
      <c r="AH37" s="10">
        <v>5.6048970207959297</v>
      </c>
      <c r="AI37" s="7">
        <v>47.542818266040001</v>
      </c>
      <c r="AJ37" s="10">
        <v>1.23507241171032</v>
      </c>
      <c r="AK37" s="7">
        <v>46.583222270786898</v>
      </c>
      <c r="AL37" s="10">
        <v>2.8804257280340502</v>
      </c>
      <c r="AM37" s="7">
        <v>50.206771368180597</v>
      </c>
      <c r="AN37" s="10">
        <v>3.2573900535413598</v>
      </c>
      <c r="AO37" s="7">
        <v>2.6639531021406002</v>
      </c>
      <c r="AP37" s="10">
        <v>2.9588407225091902</v>
      </c>
      <c r="AQ37" s="65"/>
      <c r="AR37" s="65"/>
      <c r="AS37" s="65"/>
      <c r="AT37" s="182"/>
    </row>
    <row r="38" spans="1:46" ht="13" customHeight="1" x14ac:dyDescent="0.2">
      <c r="A38" s="82" t="s">
        <v>372</v>
      </c>
      <c r="B38" s="110">
        <v>2</v>
      </c>
      <c r="C38" s="7">
        <v>27.678767676794699</v>
      </c>
      <c r="D38" s="10">
        <v>1.1254877958413401</v>
      </c>
      <c r="E38" s="7" t="s">
        <v>706</v>
      </c>
      <c r="F38" s="10" t="s">
        <v>706</v>
      </c>
      <c r="G38" s="7">
        <v>22.680476140414399</v>
      </c>
      <c r="H38" s="10">
        <v>3.3917425201765301</v>
      </c>
      <c r="I38" s="7">
        <v>28.250352108197902</v>
      </c>
      <c r="J38" s="10">
        <v>1.22653052334687</v>
      </c>
      <c r="K38" s="7" t="s">
        <v>706</v>
      </c>
      <c r="L38" s="10" t="s">
        <v>706</v>
      </c>
      <c r="M38" s="7">
        <v>26.7706653156587</v>
      </c>
      <c r="N38" s="10">
        <v>1.2282454543799799</v>
      </c>
      <c r="O38" s="7">
        <v>31.2685936639066</v>
      </c>
      <c r="P38" s="10">
        <v>2.8639120751324199</v>
      </c>
      <c r="Q38" s="7">
        <v>4.4979283482479504</v>
      </c>
      <c r="R38" s="10">
        <v>3.1147594883799599</v>
      </c>
      <c r="S38" s="7">
        <v>27.449040842860398</v>
      </c>
      <c r="T38" s="10">
        <v>1.6912959694445999</v>
      </c>
      <c r="U38" s="7">
        <v>27.758153002419899</v>
      </c>
      <c r="V38" s="10">
        <v>1.6453882193901901</v>
      </c>
      <c r="W38" s="7" t="s">
        <v>706</v>
      </c>
      <c r="X38" s="10" t="s">
        <v>706</v>
      </c>
      <c r="Y38" s="7" t="s">
        <v>706</v>
      </c>
      <c r="Z38" s="10" t="s">
        <v>706</v>
      </c>
      <c r="AA38" s="7">
        <v>26.1203592532617</v>
      </c>
      <c r="AB38" s="10">
        <v>1.34138910093094</v>
      </c>
      <c r="AC38" s="7">
        <v>29.4722874526989</v>
      </c>
      <c r="AD38" s="10">
        <v>2.0785867213375102</v>
      </c>
      <c r="AE38" s="7" t="s">
        <v>706</v>
      </c>
      <c r="AF38" s="10" t="s">
        <v>706</v>
      </c>
      <c r="AG38" s="7" t="s">
        <v>706</v>
      </c>
      <c r="AH38" s="10" t="s">
        <v>706</v>
      </c>
      <c r="AI38" s="7">
        <v>27.711557501133498</v>
      </c>
      <c r="AJ38" s="10">
        <v>1.1416449472212999</v>
      </c>
      <c r="AK38" s="7" t="s">
        <v>706</v>
      </c>
      <c r="AL38" s="10" t="s">
        <v>706</v>
      </c>
      <c r="AM38" s="7" t="s">
        <v>562</v>
      </c>
      <c r="AN38" s="10" t="s">
        <v>562</v>
      </c>
      <c r="AO38" s="7" t="s">
        <v>562</v>
      </c>
      <c r="AP38" s="10" t="s">
        <v>562</v>
      </c>
      <c r="AQ38" s="65"/>
      <c r="AR38" s="65"/>
      <c r="AS38" s="65"/>
      <c r="AT38" s="182"/>
    </row>
    <row r="39" spans="1:46" ht="13" customHeight="1" x14ac:dyDescent="0.2">
      <c r="A39" s="82" t="s">
        <v>426</v>
      </c>
      <c r="B39" s="110">
        <v>2</v>
      </c>
      <c r="C39" s="7">
        <v>44.945184132072903</v>
      </c>
      <c r="D39" s="10">
        <v>1.4044649099009701</v>
      </c>
      <c r="E39" s="7">
        <v>44.098281506166202</v>
      </c>
      <c r="F39" s="10">
        <v>1.9318815421112501</v>
      </c>
      <c r="G39" s="7">
        <v>43.754022142765599</v>
      </c>
      <c r="H39" s="10">
        <v>2.62468250994577</v>
      </c>
      <c r="I39" s="7">
        <v>48.288099106553901</v>
      </c>
      <c r="J39" s="10">
        <v>2.5297025078950202</v>
      </c>
      <c r="K39" s="7">
        <v>4.1898176003876699</v>
      </c>
      <c r="L39" s="10">
        <v>3.0177418896071599</v>
      </c>
      <c r="M39" s="7">
        <v>44.343914862756101</v>
      </c>
      <c r="N39" s="10">
        <v>1.44880469486352</v>
      </c>
      <c r="O39" s="7" t="s">
        <v>706</v>
      </c>
      <c r="P39" s="10" t="s">
        <v>706</v>
      </c>
      <c r="Q39" s="7" t="s">
        <v>706</v>
      </c>
      <c r="R39" s="10" t="s">
        <v>706</v>
      </c>
      <c r="S39" s="7">
        <v>45.100875816784097</v>
      </c>
      <c r="T39" s="10">
        <v>1.61526840458906</v>
      </c>
      <c r="U39" s="7">
        <v>43.0646048450729</v>
      </c>
      <c r="V39" s="10">
        <v>3.0467622673983801</v>
      </c>
      <c r="W39" s="7">
        <v>48.959334070928499</v>
      </c>
      <c r="X39" s="10">
        <v>5.9130490159044404</v>
      </c>
      <c r="Y39" s="7">
        <v>3.8584582541444399</v>
      </c>
      <c r="Z39" s="10">
        <v>6.0625927534584196</v>
      </c>
      <c r="AA39" s="7">
        <v>44.993207931560299</v>
      </c>
      <c r="AB39" s="10">
        <v>1.9698887044068001</v>
      </c>
      <c r="AC39" s="7">
        <v>44.856408902952602</v>
      </c>
      <c r="AD39" s="10">
        <v>2.32877284997996</v>
      </c>
      <c r="AE39" s="7">
        <v>41.6429522800792</v>
      </c>
      <c r="AF39" s="10">
        <v>5.3616663068680399</v>
      </c>
      <c r="AG39" s="7">
        <v>-3.35025565148108</v>
      </c>
      <c r="AH39" s="10">
        <v>5.8042968701195701</v>
      </c>
      <c r="AI39" s="7">
        <v>44.567940189160403</v>
      </c>
      <c r="AJ39" s="10">
        <v>1.50527163472908</v>
      </c>
      <c r="AK39" s="7" t="s">
        <v>706</v>
      </c>
      <c r="AL39" s="10" t="s">
        <v>706</v>
      </c>
      <c r="AM39" s="7" t="s">
        <v>706</v>
      </c>
      <c r="AN39" s="10" t="s">
        <v>706</v>
      </c>
      <c r="AO39" s="7" t="s">
        <v>706</v>
      </c>
      <c r="AP39" s="10" t="s">
        <v>706</v>
      </c>
      <c r="AQ39" s="65"/>
      <c r="AR39" s="65"/>
      <c r="AS39" s="65"/>
      <c r="AT39" s="182"/>
    </row>
    <row r="40" spans="1:46" ht="13" customHeight="1" x14ac:dyDescent="0.2">
      <c r="A40" s="82" t="s">
        <v>373</v>
      </c>
      <c r="B40" s="110">
        <v>2</v>
      </c>
      <c r="C40" s="7">
        <v>43.071515389711898</v>
      </c>
      <c r="D40" s="10">
        <v>1.1945921809878699</v>
      </c>
      <c r="E40" s="7">
        <v>44.883771576675002</v>
      </c>
      <c r="F40" s="10">
        <v>2.61555218500789</v>
      </c>
      <c r="G40" s="7">
        <v>43.097214501341099</v>
      </c>
      <c r="H40" s="10">
        <v>1.55719347701027</v>
      </c>
      <c r="I40" s="7">
        <v>41.088801901945601</v>
      </c>
      <c r="J40" s="10">
        <v>2.18795555309576</v>
      </c>
      <c r="K40" s="7">
        <v>-3.7949696747294399</v>
      </c>
      <c r="L40" s="10">
        <v>3.2728432252938799</v>
      </c>
      <c r="M40" s="7">
        <v>43.393738993650501</v>
      </c>
      <c r="N40" s="10">
        <v>1.18180014899509</v>
      </c>
      <c r="O40" s="7" t="s">
        <v>706</v>
      </c>
      <c r="P40" s="10" t="s">
        <v>706</v>
      </c>
      <c r="Q40" s="7" t="s">
        <v>706</v>
      </c>
      <c r="R40" s="10" t="s">
        <v>706</v>
      </c>
      <c r="S40" s="7">
        <v>43.694059350350201</v>
      </c>
      <c r="T40" s="10">
        <v>1.3636753772826899</v>
      </c>
      <c r="U40" s="7">
        <v>40.233253104626598</v>
      </c>
      <c r="V40" s="10">
        <v>1.85910621093734</v>
      </c>
      <c r="W40" s="7" t="s">
        <v>706</v>
      </c>
      <c r="X40" s="10" t="s">
        <v>706</v>
      </c>
      <c r="Y40" s="7" t="s">
        <v>706</v>
      </c>
      <c r="Z40" s="10" t="s">
        <v>706</v>
      </c>
      <c r="AA40" s="7">
        <v>44.242464293171302</v>
      </c>
      <c r="AB40" s="10">
        <v>3.2776433867347698</v>
      </c>
      <c r="AC40" s="7">
        <v>42.196995492432997</v>
      </c>
      <c r="AD40" s="10">
        <v>1.4552766013340399</v>
      </c>
      <c r="AE40" s="7">
        <v>44.944163509565897</v>
      </c>
      <c r="AF40" s="10">
        <v>1.5159289794775099</v>
      </c>
      <c r="AG40" s="7">
        <v>0.70169921639454502</v>
      </c>
      <c r="AH40" s="10">
        <v>3.56548302343153</v>
      </c>
      <c r="AI40" s="7">
        <v>44.859502588398897</v>
      </c>
      <c r="AJ40" s="10">
        <v>1.27741150703171</v>
      </c>
      <c r="AK40" s="7">
        <v>38.5610526822841</v>
      </c>
      <c r="AL40" s="10">
        <v>2.3957435832688998</v>
      </c>
      <c r="AM40" s="7" t="s">
        <v>706</v>
      </c>
      <c r="AN40" s="10" t="s">
        <v>706</v>
      </c>
      <c r="AO40" s="7" t="s">
        <v>706</v>
      </c>
      <c r="AP40" s="10" t="s">
        <v>706</v>
      </c>
      <c r="AQ40" s="65"/>
      <c r="AR40" s="65"/>
      <c r="AS40" s="65"/>
      <c r="AT40" s="182"/>
    </row>
    <row r="41" spans="1:46" ht="13" customHeight="1" x14ac:dyDescent="0.2">
      <c r="A41" s="82" t="s">
        <v>374</v>
      </c>
      <c r="B41" s="110">
        <v>2</v>
      </c>
      <c r="C41" s="7">
        <v>30.741001649575999</v>
      </c>
      <c r="D41" s="10">
        <v>1.0815123068513499</v>
      </c>
      <c r="E41" s="7">
        <v>29.246454853240099</v>
      </c>
      <c r="F41" s="10">
        <v>2.8181236183289999</v>
      </c>
      <c r="G41" s="7">
        <v>27.9263726897696</v>
      </c>
      <c r="H41" s="10">
        <v>1.47153349942606</v>
      </c>
      <c r="I41" s="7">
        <v>34.3278217909644</v>
      </c>
      <c r="J41" s="10">
        <v>1.65787262578143</v>
      </c>
      <c r="K41" s="7">
        <v>5.0813669377242396</v>
      </c>
      <c r="L41" s="10">
        <v>3.2866894948413599</v>
      </c>
      <c r="M41" s="7">
        <v>30.754637759715798</v>
      </c>
      <c r="N41" s="10">
        <v>1.0832859261327199</v>
      </c>
      <c r="O41" s="7" t="s">
        <v>706</v>
      </c>
      <c r="P41" s="10" t="s">
        <v>706</v>
      </c>
      <c r="Q41" s="7" t="s">
        <v>706</v>
      </c>
      <c r="R41" s="10" t="s">
        <v>706</v>
      </c>
      <c r="S41" s="7">
        <v>30.540451908583599</v>
      </c>
      <c r="T41" s="10">
        <v>1.2030736141252101</v>
      </c>
      <c r="U41" s="7">
        <v>28.220854387114599</v>
      </c>
      <c r="V41" s="10">
        <v>2.1582629029115301</v>
      </c>
      <c r="W41" s="7">
        <v>37.662913160716101</v>
      </c>
      <c r="X41" s="10">
        <v>5.6566451838859102</v>
      </c>
      <c r="Y41" s="7">
        <v>7.1224612521325499</v>
      </c>
      <c r="Z41" s="10">
        <v>5.7884918728707797</v>
      </c>
      <c r="AA41" s="7">
        <v>31.42294421906</v>
      </c>
      <c r="AB41" s="10">
        <v>1.81655084426421</v>
      </c>
      <c r="AC41" s="7">
        <v>29.669825978428001</v>
      </c>
      <c r="AD41" s="10">
        <v>1.33052831516757</v>
      </c>
      <c r="AE41" s="7" t="s">
        <v>706</v>
      </c>
      <c r="AF41" s="10" t="s">
        <v>706</v>
      </c>
      <c r="AG41" s="7" t="s">
        <v>706</v>
      </c>
      <c r="AH41" s="10" t="s">
        <v>706</v>
      </c>
      <c r="AI41" s="7">
        <v>29.157036872267899</v>
      </c>
      <c r="AJ41" s="10">
        <v>1.1729833018956399</v>
      </c>
      <c r="AK41" s="7">
        <v>32.5721211078761</v>
      </c>
      <c r="AL41" s="10">
        <v>2.00653208732182</v>
      </c>
      <c r="AM41" s="7" t="s">
        <v>706</v>
      </c>
      <c r="AN41" s="10" t="s">
        <v>706</v>
      </c>
      <c r="AO41" s="7" t="s">
        <v>706</v>
      </c>
      <c r="AP41" s="10" t="s">
        <v>706</v>
      </c>
      <c r="AQ41" s="65"/>
      <c r="AR41" s="65"/>
      <c r="AS41" s="65"/>
      <c r="AT41" s="182"/>
    </row>
    <row r="42" spans="1:46" ht="13" customHeight="1" x14ac:dyDescent="0.2">
      <c r="A42" s="82" t="s">
        <v>375</v>
      </c>
      <c r="B42" s="110">
        <v>2</v>
      </c>
      <c r="C42" s="7">
        <v>50.830551389160703</v>
      </c>
      <c r="D42" s="10">
        <v>1.4922402873143901</v>
      </c>
      <c r="E42" s="7" t="s">
        <v>706</v>
      </c>
      <c r="F42" s="10" t="s">
        <v>706</v>
      </c>
      <c r="G42" s="7">
        <v>51.280127359612898</v>
      </c>
      <c r="H42" s="10">
        <v>1.5158625005323401</v>
      </c>
      <c r="I42" s="7" t="s">
        <v>562</v>
      </c>
      <c r="J42" s="10" t="s">
        <v>562</v>
      </c>
      <c r="K42" s="7" t="s">
        <v>562</v>
      </c>
      <c r="L42" s="10" t="s">
        <v>562</v>
      </c>
      <c r="M42" s="7">
        <v>51.035482435834702</v>
      </c>
      <c r="N42" s="10">
        <v>1.9782863684176899</v>
      </c>
      <c r="O42" s="7">
        <v>51.778284130731997</v>
      </c>
      <c r="P42" s="10">
        <v>2.17106731215606</v>
      </c>
      <c r="Q42" s="7">
        <v>0.74280169489733106</v>
      </c>
      <c r="R42" s="10">
        <v>2.8561091295129302</v>
      </c>
      <c r="S42" s="7">
        <v>50.916944476974798</v>
      </c>
      <c r="T42" s="10">
        <v>1.8426408099579701</v>
      </c>
      <c r="U42" s="7">
        <v>51.818024123578198</v>
      </c>
      <c r="V42" s="10">
        <v>2.36487964077129</v>
      </c>
      <c r="W42" s="7" t="s">
        <v>706</v>
      </c>
      <c r="X42" s="10" t="s">
        <v>706</v>
      </c>
      <c r="Y42" s="7" t="s">
        <v>706</v>
      </c>
      <c r="Z42" s="10" t="s">
        <v>706</v>
      </c>
      <c r="AA42" s="7">
        <v>47.954274686089498</v>
      </c>
      <c r="AB42" s="10">
        <v>2.7251692278503099</v>
      </c>
      <c r="AC42" s="7">
        <v>51.8870391731826</v>
      </c>
      <c r="AD42" s="10">
        <v>1.8024672524377201</v>
      </c>
      <c r="AE42" s="7" t="s">
        <v>706</v>
      </c>
      <c r="AF42" s="10" t="s">
        <v>706</v>
      </c>
      <c r="AG42" s="7" t="s">
        <v>706</v>
      </c>
      <c r="AH42" s="10" t="s">
        <v>706</v>
      </c>
      <c r="AI42" s="7">
        <v>51.559559210463298</v>
      </c>
      <c r="AJ42" s="10">
        <v>2.2675636631424401</v>
      </c>
      <c r="AK42" s="7">
        <v>50.3647241641767</v>
      </c>
      <c r="AL42" s="10">
        <v>2.0861279193110298</v>
      </c>
      <c r="AM42" s="7" t="s">
        <v>706</v>
      </c>
      <c r="AN42" s="10" t="s">
        <v>706</v>
      </c>
      <c r="AO42" s="7" t="s">
        <v>706</v>
      </c>
      <c r="AP42" s="10" t="s">
        <v>706</v>
      </c>
      <c r="AQ42" s="65"/>
      <c r="AR42" s="65"/>
      <c r="AS42" s="65"/>
      <c r="AT42" s="182"/>
    </row>
    <row r="43" spans="1:46" ht="13" customHeight="1" x14ac:dyDescent="0.2">
      <c r="A43" s="82" t="s">
        <v>427</v>
      </c>
      <c r="B43" s="110">
        <v>2</v>
      </c>
      <c r="C43" s="7">
        <v>63.080480559010802</v>
      </c>
      <c r="D43" s="10">
        <v>1.8664141559051399</v>
      </c>
      <c r="E43" s="7">
        <v>63.503484534302501</v>
      </c>
      <c r="F43" s="10">
        <v>2.9453946014814401</v>
      </c>
      <c r="G43" s="7">
        <v>62.048005463473402</v>
      </c>
      <c r="H43" s="10">
        <v>2.7521755347267298</v>
      </c>
      <c r="I43" s="7" t="s">
        <v>706</v>
      </c>
      <c r="J43" s="10" t="s">
        <v>706</v>
      </c>
      <c r="K43" s="7" t="s">
        <v>706</v>
      </c>
      <c r="L43" s="10" t="s">
        <v>706</v>
      </c>
      <c r="M43" s="7">
        <v>63.209136259141097</v>
      </c>
      <c r="N43" s="10">
        <v>1.89932406219815</v>
      </c>
      <c r="O43" s="7" t="s">
        <v>562</v>
      </c>
      <c r="P43" s="10" t="s">
        <v>562</v>
      </c>
      <c r="Q43" s="7" t="s">
        <v>562</v>
      </c>
      <c r="R43" s="10" t="s">
        <v>562</v>
      </c>
      <c r="S43" s="7">
        <v>64.687568460709699</v>
      </c>
      <c r="T43" s="10">
        <v>2.1449833209665998</v>
      </c>
      <c r="U43" s="7">
        <v>54.908816351157803</v>
      </c>
      <c r="V43" s="10">
        <v>3.8776737086818098</v>
      </c>
      <c r="W43" s="7" t="s">
        <v>706</v>
      </c>
      <c r="X43" s="10" t="s">
        <v>706</v>
      </c>
      <c r="Y43" s="7" t="s">
        <v>706</v>
      </c>
      <c r="Z43" s="10" t="s">
        <v>706</v>
      </c>
      <c r="AA43" s="7">
        <v>60.670176229602603</v>
      </c>
      <c r="AB43" s="10">
        <v>2.3643118264368699</v>
      </c>
      <c r="AC43" s="7">
        <v>65.957080962567105</v>
      </c>
      <c r="AD43" s="10">
        <v>2.8879942554393501</v>
      </c>
      <c r="AE43" s="7" t="s">
        <v>706</v>
      </c>
      <c r="AF43" s="10" t="s">
        <v>706</v>
      </c>
      <c r="AG43" s="7" t="s">
        <v>706</v>
      </c>
      <c r="AH43" s="10" t="s">
        <v>706</v>
      </c>
      <c r="AI43" s="7">
        <v>62.008979650979299</v>
      </c>
      <c r="AJ43" s="10">
        <v>1.9182546266418801</v>
      </c>
      <c r="AK43" s="7" t="s">
        <v>706</v>
      </c>
      <c r="AL43" s="10" t="s">
        <v>706</v>
      </c>
      <c r="AM43" s="7" t="s">
        <v>562</v>
      </c>
      <c r="AN43" s="10" t="s">
        <v>562</v>
      </c>
      <c r="AO43" s="7" t="s">
        <v>562</v>
      </c>
      <c r="AP43" s="10" t="s">
        <v>562</v>
      </c>
      <c r="AQ43" s="65"/>
      <c r="AR43" s="65"/>
      <c r="AS43" s="65"/>
      <c r="AT43" s="182"/>
    </row>
    <row r="44" spans="1:46" ht="13" customHeight="1" x14ac:dyDescent="0.2">
      <c r="A44" s="82" t="s">
        <v>428</v>
      </c>
      <c r="B44" s="110">
        <v>2</v>
      </c>
      <c r="C44" s="7">
        <v>45.545307391275699</v>
      </c>
      <c r="D44" s="10">
        <v>1.3948292124313</v>
      </c>
      <c r="E44" s="7">
        <v>41.227102763941197</v>
      </c>
      <c r="F44" s="10">
        <v>3.7631434701980799</v>
      </c>
      <c r="G44" s="7">
        <v>44.738270672888497</v>
      </c>
      <c r="H44" s="10">
        <v>1.97170387002866</v>
      </c>
      <c r="I44" s="7">
        <v>47.587718307213301</v>
      </c>
      <c r="J44" s="10">
        <v>1.6327929731011099</v>
      </c>
      <c r="K44" s="7">
        <v>6.3606155432720799</v>
      </c>
      <c r="L44" s="10">
        <v>3.7968586101655299</v>
      </c>
      <c r="M44" s="7">
        <v>43.470139048712703</v>
      </c>
      <c r="N44" s="10">
        <v>0.91079236334374103</v>
      </c>
      <c r="O44" s="7">
        <v>53.457354756406403</v>
      </c>
      <c r="P44" s="10">
        <v>5.3998121683374496</v>
      </c>
      <c r="Q44" s="7">
        <v>9.9872157076937391</v>
      </c>
      <c r="R44" s="10">
        <v>5.4294426828505404</v>
      </c>
      <c r="S44" s="7">
        <v>49.2962076295237</v>
      </c>
      <c r="T44" s="10">
        <v>3.1560950807442198</v>
      </c>
      <c r="U44" s="7">
        <v>41.684753282701898</v>
      </c>
      <c r="V44" s="10">
        <v>1.7141307789270599</v>
      </c>
      <c r="W44" s="7">
        <v>43.558873570593498</v>
      </c>
      <c r="X44" s="10">
        <v>1.3156539033226899</v>
      </c>
      <c r="Y44" s="7">
        <v>-5.73733405893024</v>
      </c>
      <c r="Z44" s="10">
        <v>3.4905834923830099</v>
      </c>
      <c r="AA44" s="7">
        <v>55.648502952796001</v>
      </c>
      <c r="AB44" s="10">
        <v>3.4770605176096199</v>
      </c>
      <c r="AC44" s="7">
        <v>47.948534627717798</v>
      </c>
      <c r="AD44" s="10">
        <v>3.80482889310505</v>
      </c>
      <c r="AE44" s="7">
        <v>43.233729852997499</v>
      </c>
      <c r="AF44" s="10">
        <v>1.43909848542497</v>
      </c>
      <c r="AG44" s="7">
        <v>-12.4147730997985</v>
      </c>
      <c r="AH44" s="10">
        <v>3.67274260682058</v>
      </c>
      <c r="AI44" s="7">
        <v>45.693192291618402</v>
      </c>
      <c r="AJ44" s="10">
        <v>1.40304392432206</v>
      </c>
      <c r="AK44" s="7" t="s">
        <v>706</v>
      </c>
      <c r="AL44" s="10" t="s">
        <v>706</v>
      </c>
      <c r="AM44" s="7" t="s">
        <v>706</v>
      </c>
      <c r="AN44" s="10" t="s">
        <v>706</v>
      </c>
      <c r="AO44" s="7" t="s">
        <v>706</v>
      </c>
      <c r="AP44" s="10" t="s">
        <v>706</v>
      </c>
      <c r="AQ44" s="65"/>
      <c r="AR44" s="65"/>
      <c r="AS44" s="65"/>
      <c r="AT44" s="182"/>
    </row>
    <row r="45" spans="1:46" ht="13" customHeight="1" x14ac:dyDescent="0.2">
      <c r="A45" s="82" t="s">
        <v>429</v>
      </c>
      <c r="B45" s="110">
        <v>2</v>
      </c>
      <c r="C45" s="7">
        <v>36.133911352880602</v>
      </c>
      <c r="D45" s="10">
        <v>1.1850751508478401</v>
      </c>
      <c r="E45" s="7">
        <v>34.7908056109558</v>
      </c>
      <c r="F45" s="10">
        <v>1.67167674826077</v>
      </c>
      <c r="G45" s="7">
        <v>37.222635703468796</v>
      </c>
      <c r="H45" s="10">
        <v>1.8119727765159199</v>
      </c>
      <c r="I45" s="7">
        <v>36.925377627190798</v>
      </c>
      <c r="J45" s="10">
        <v>2.9442890683677199</v>
      </c>
      <c r="K45" s="7">
        <v>2.1345720162350199</v>
      </c>
      <c r="L45" s="10">
        <v>3.38601780424113</v>
      </c>
      <c r="M45" s="7">
        <v>36.184159061210899</v>
      </c>
      <c r="N45" s="10">
        <v>1.2093427706508999</v>
      </c>
      <c r="O45" s="7" t="s">
        <v>562</v>
      </c>
      <c r="P45" s="10" t="s">
        <v>562</v>
      </c>
      <c r="Q45" s="7" t="s">
        <v>562</v>
      </c>
      <c r="R45" s="10" t="s">
        <v>562</v>
      </c>
      <c r="S45" s="7">
        <v>35.578684319875798</v>
      </c>
      <c r="T45" s="10">
        <v>1.63243651522442</v>
      </c>
      <c r="U45" s="7">
        <v>35.275876392296396</v>
      </c>
      <c r="V45" s="10">
        <v>2.1100081376770099</v>
      </c>
      <c r="W45" s="7">
        <v>41.017083982084301</v>
      </c>
      <c r="X45" s="10">
        <v>3.0964393229926501</v>
      </c>
      <c r="Y45" s="7">
        <v>5.4383996622085196</v>
      </c>
      <c r="Z45" s="10">
        <v>3.5798059479422499</v>
      </c>
      <c r="AA45" s="7">
        <v>34.257991873542501</v>
      </c>
      <c r="AB45" s="10">
        <v>1.46692865121243</v>
      </c>
      <c r="AC45" s="7">
        <v>38.462918204620003</v>
      </c>
      <c r="AD45" s="10">
        <v>2.0638386098374202</v>
      </c>
      <c r="AE45" s="7">
        <v>41.8044195309107</v>
      </c>
      <c r="AF45" s="10">
        <v>4.7032385645373402</v>
      </c>
      <c r="AG45" s="7">
        <v>7.5464276573682101</v>
      </c>
      <c r="AH45" s="10">
        <v>4.7939881405870803</v>
      </c>
      <c r="AI45" s="7">
        <v>36.259977576589897</v>
      </c>
      <c r="AJ45" s="10">
        <v>1.2729560101925901</v>
      </c>
      <c r="AK45" s="7">
        <v>35.358475402172502</v>
      </c>
      <c r="AL45" s="10">
        <v>3.3773635474646002</v>
      </c>
      <c r="AM45" s="7" t="s">
        <v>706</v>
      </c>
      <c r="AN45" s="10" t="s">
        <v>706</v>
      </c>
      <c r="AO45" s="7" t="s">
        <v>706</v>
      </c>
      <c r="AP45" s="10" t="s">
        <v>706</v>
      </c>
      <c r="AQ45" s="65"/>
      <c r="AR45" s="65"/>
      <c r="AS45" s="65"/>
      <c r="AT45" s="182"/>
    </row>
    <row r="46" spans="1:46" ht="13" customHeight="1" x14ac:dyDescent="0.2">
      <c r="A46" s="82" t="s">
        <v>430</v>
      </c>
      <c r="B46" s="110">
        <v>2</v>
      </c>
      <c r="C46" s="7">
        <v>55.973554200905703</v>
      </c>
      <c r="D46" s="10">
        <v>1.3949094378998299</v>
      </c>
      <c r="E46" s="7">
        <v>58.287561798585799</v>
      </c>
      <c r="F46" s="10">
        <v>2.5091771223818999</v>
      </c>
      <c r="G46" s="7">
        <v>52.765711624101201</v>
      </c>
      <c r="H46" s="10">
        <v>2.2769463863624302</v>
      </c>
      <c r="I46" s="7">
        <v>56.808929598860502</v>
      </c>
      <c r="J46" s="10">
        <v>2.5380084979806701</v>
      </c>
      <c r="K46" s="7">
        <v>-1.47863219972533</v>
      </c>
      <c r="L46" s="10">
        <v>3.9107936336264801</v>
      </c>
      <c r="M46" s="7">
        <v>56.5249763117707</v>
      </c>
      <c r="N46" s="10">
        <v>1.46278330195978</v>
      </c>
      <c r="O46" s="7">
        <v>51.043561502808302</v>
      </c>
      <c r="P46" s="10">
        <v>4.3696815462585201</v>
      </c>
      <c r="Q46" s="7">
        <v>-5.4814148089624304</v>
      </c>
      <c r="R46" s="10">
        <v>4.5574372591515404</v>
      </c>
      <c r="S46" s="7">
        <v>56.003453226485199</v>
      </c>
      <c r="T46" s="10">
        <v>1.6216877769512601</v>
      </c>
      <c r="U46" s="7">
        <v>58.135937391909899</v>
      </c>
      <c r="V46" s="10">
        <v>3.1610551859097198</v>
      </c>
      <c r="W46" s="7" t="s">
        <v>706</v>
      </c>
      <c r="X46" s="10" t="s">
        <v>706</v>
      </c>
      <c r="Y46" s="7" t="s">
        <v>706</v>
      </c>
      <c r="Z46" s="10" t="s">
        <v>706</v>
      </c>
      <c r="AA46" s="7">
        <v>60.456974313702801</v>
      </c>
      <c r="AB46" s="10">
        <v>2.54238326906848</v>
      </c>
      <c r="AC46" s="7">
        <v>54.344037581526003</v>
      </c>
      <c r="AD46" s="10">
        <v>1.7579475912576501</v>
      </c>
      <c r="AE46" s="7">
        <v>52.503264862072697</v>
      </c>
      <c r="AF46" s="10">
        <v>8.4468323313814508</v>
      </c>
      <c r="AG46" s="7">
        <v>-7.9537094516301403</v>
      </c>
      <c r="AH46" s="10">
        <v>9.0587365885576698</v>
      </c>
      <c r="AI46" s="7">
        <v>55.524215978736201</v>
      </c>
      <c r="AJ46" s="10">
        <v>2.2936241750133699</v>
      </c>
      <c r="AK46" s="7">
        <v>56.296191568026501</v>
      </c>
      <c r="AL46" s="10">
        <v>2.12838070952396</v>
      </c>
      <c r="AM46" s="7">
        <v>58.360464400061502</v>
      </c>
      <c r="AN46" s="10">
        <v>4.0101718497374703</v>
      </c>
      <c r="AO46" s="7">
        <v>2.8362484213252599</v>
      </c>
      <c r="AP46" s="10">
        <v>4.5187168552652599</v>
      </c>
      <c r="AQ46" s="65"/>
      <c r="AR46" s="65"/>
      <c r="AS46" s="65"/>
      <c r="AT46" s="182"/>
    </row>
    <row r="47" spans="1:46" ht="13" customHeight="1" x14ac:dyDescent="0.2">
      <c r="A47" s="82" t="s">
        <v>376</v>
      </c>
      <c r="B47" s="110">
        <v>2</v>
      </c>
      <c r="C47" s="7">
        <v>56.4004402468602</v>
      </c>
      <c r="D47" s="10">
        <v>1.1212725373344601</v>
      </c>
      <c r="E47" s="7" t="s">
        <v>706</v>
      </c>
      <c r="F47" s="10" t="s">
        <v>706</v>
      </c>
      <c r="G47" s="7">
        <v>56.187625834872598</v>
      </c>
      <c r="H47" s="10">
        <v>1.3101994643241699</v>
      </c>
      <c r="I47" s="7">
        <v>56.610132665974596</v>
      </c>
      <c r="J47" s="10">
        <v>2.54439816966274</v>
      </c>
      <c r="K47" s="7" t="s">
        <v>706</v>
      </c>
      <c r="L47" s="10" t="s">
        <v>706</v>
      </c>
      <c r="M47" s="7">
        <v>56.710661234343</v>
      </c>
      <c r="N47" s="10">
        <v>1.19403733923203</v>
      </c>
      <c r="O47" s="7">
        <v>52.458983031880301</v>
      </c>
      <c r="P47" s="10">
        <v>3.4663506157106601</v>
      </c>
      <c r="Q47" s="7">
        <v>-4.2516782024626201</v>
      </c>
      <c r="R47" s="10">
        <v>3.7508005015018999</v>
      </c>
      <c r="S47" s="7">
        <v>53.907073048077002</v>
      </c>
      <c r="T47" s="10">
        <v>1.9877245815571301</v>
      </c>
      <c r="U47" s="7">
        <v>57.3820782460541</v>
      </c>
      <c r="V47" s="10">
        <v>2.0527373163443001</v>
      </c>
      <c r="W47" s="7">
        <v>56.578808345594702</v>
      </c>
      <c r="X47" s="10">
        <v>1.68422251257102</v>
      </c>
      <c r="Y47" s="7">
        <v>2.6717352975176998</v>
      </c>
      <c r="Z47" s="10">
        <v>2.5488800527755902</v>
      </c>
      <c r="AA47" s="7" t="s">
        <v>706</v>
      </c>
      <c r="AB47" s="10" t="s">
        <v>706</v>
      </c>
      <c r="AC47" s="7">
        <v>56.530960558773401</v>
      </c>
      <c r="AD47" s="10">
        <v>1.5376861751961299</v>
      </c>
      <c r="AE47" s="7">
        <v>56.756107213207898</v>
      </c>
      <c r="AF47" s="10">
        <v>1.5546009075901801</v>
      </c>
      <c r="AG47" s="7" t="s">
        <v>706</v>
      </c>
      <c r="AH47" s="10" t="s">
        <v>706</v>
      </c>
      <c r="AI47" s="7">
        <v>56.442721506867798</v>
      </c>
      <c r="AJ47" s="10">
        <v>1.49522112766834</v>
      </c>
      <c r="AK47" s="7">
        <v>55.716077984986804</v>
      </c>
      <c r="AL47" s="10">
        <v>2.01233829228349</v>
      </c>
      <c r="AM47" s="7">
        <v>59.704668478522997</v>
      </c>
      <c r="AN47" s="10">
        <v>3.8301443933541401</v>
      </c>
      <c r="AO47" s="7">
        <v>3.2619469716551799</v>
      </c>
      <c r="AP47" s="10">
        <v>4.0601036106714696</v>
      </c>
      <c r="AQ47" s="65"/>
      <c r="AR47" s="65"/>
      <c r="AS47" s="65"/>
      <c r="AT47" s="182"/>
    </row>
    <row r="48" spans="1:46" ht="13" customHeight="1" x14ac:dyDescent="0.2">
      <c r="A48" s="82" t="s">
        <v>377</v>
      </c>
      <c r="B48" s="110">
        <v>2</v>
      </c>
      <c r="C48" s="7">
        <v>39.211723228914103</v>
      </c>
      <c r="D48" s="10">
        <v>1.27004357517657</v>
      </c>
      <c r="E48" s="7">
        <v>41.833129430873903</v>
      </c>
      <c r="F48" s="10">
        <v>2.98177516893948</v>
      </c>
      <c r="G48" s="7">
        <v>37.645932516059901</v>
      </c>
      <c r="H48" s="10">
        <v>1.9646157360685399</v>
      </c>
      <c r="I48" s="7">
        <v>40.825579580402298</v>
      </c>
      <c r="J48" s="10">
        <v>1.91126045588958</v>
      </c>
      <c r="K48" s="7">
        <v>-1.00754985047166</v>
      </c>
      <c r="L48" s="10">
        <v>3.5481893786272698</v>
      </c>
      <c r="M48" s="7">
        <v>39.183822652307803</v>
      </c>
      <c r="N48" s="10">
        <v>1.28981804348913</v>
      </c>
      <c r="O48" s="7" t="s">
        <v>706</v>
      </c>
      <c r="P48" s="10" t="s">
        <v>706</v>
      </c>
      <c r="Q48" s="7" t="s">
        <v>706</v>
      </c>
      <c r="R48" s="10" t="s">
        <v>706</v>
      </c>
      <c r="S48" s="7">
        <v>40.0701524833203</v>
      </c>
      <c r="T48" s="10">
        <v>1.67423660003386</v>
      </c>
      <c r="U48" s="7">
        <v>36.967809844356601</v>
      </c>
      <c r="V48" s="10">
        <v>2.7453599809462399</v>
      </c>
      <c r="W48" s="7">
        <v>40.0925415784031</v>
      </c>
      <c r="X48" s="10">
        <v>2.3998502646423501</v>
      </c>
      <c r="Y48" s="7">
        <v>2.2389095082850499E-2</v>
      </c>
      <c r="Z48" s="10">
        <v>2.9225427625459401</v>
      </c>
      <c r="AA48" s="7">
        <v>39.982134196694503</v>
      </c>
      <c r="AB48" s="10">
        <v>1.64845091428958</v>
      </c>
      <c r="AC48" s="7">
        <v>37.907952558171601</v>
      </c>
      <c r="AD48" s="10">
        <v>2.2259514576303601</v>
      </c>
      <c r="AE48" s="7">
        <v>37.410819597003801</v>
      </c>
      <c r="AF48" s="10">
        <v>4.9338218087279904</v>
      </c>
      <c r="AG48" s="7">
        <v>-2.5713145996906901</v>
      </c>
      <c r="AH48" s="10">
        <v>5.3587142839878004</v>
      </c>
      <c r="AI48" s="7">
        <v>39.326574956842499</v>
      </c>
      <c r="AJ48" s="10">
        <v>1.2903995975804201</v>
      </c>
      <c r="AK48" s="7">
        <v>42.376561613808697</v>
      </c>
      <c r="AL48" s="10">
        <v>5.2051664670354301</v>
      </c>
      <c r="AM48" s="7" t="s">
        <v>706</v>
      </c>
      <c r="AN48" s="10" t="s">
        <v>706</v>
      </c>
      <c r="AO48" s="7" t="s">
        <v>706</v>
      </c>
      <c r="AP48" s="10" t="s">
        <v>706</v>
      </c>
      <c r="AQ48" s="65"/>
      <c r="AR48" s="65"/>
      <c r="AS48" s="65"/>
      <c r="AT48" s="182"/>
    </row>
    <row r="49" spans="1:46" ht="13" customHeight="1" x14ac:dyDescent="0.2">
      <c r="A49" s="82" t="s">
        <v>378</v>
      </c>
      <c r="B49" s="110">
        <v>2</v>
      </c>
      <c r="C49" s="7">
        <v>59.340019436747397</v>
      </c>
      <c r="D49" s="10">
        <v>1.24174701138557</v>
      </c>
      <c r="E49" s="7">
        <v>63.745917562411499</v>
      </c>
      <c r="F49" s="10">
        <v>3.0727514680854502</v>
      </c>
      <c r="G49" s="7">
        <v>54.765647829437697</v>
      </c>
      <c r="H49" s="10">
        <v>3.3595615568239001</v>
      </c>
      <c r="I49" s="7">
        <v>58.091066732024998</v>
      </c>
      <c r="J49" s="10">
        <v>1.53160717321372</v>
      </c>
      <c r="K49" s="7">
        <v>-5.6548508303864899</v>
      </c>
      <c r="L49" s="10">
        <v>3.37043277119525</v>
      </c>
      <c r="M49" s="7">
        <v>59.152107036756398</v>
      </c>
      <c r="N49" s="10">
        <v>1.31892617021522</v>
      </c>
      <c r="O49" s="7">
        <v>54.199322622564303</v>
      </c>
      <c r="P49" s="10">
        <v>4.1725613355171696</v>
      </c>
      <c r="Q49" s="7">
        <v>-4.95278441419212</v>
      </c>
      <c r="R49" s="10">
        <v>4.3326832472857202</v>
      </c>
      <c r="S49" s="7">
        <v>58.308083045229701</v>
      </c>
      <c r="T49" s="10">
        <v>1.5110844717921099</v>
      </c>
      <c r="U49" s="7">
        <v>59.643453318685197</v>
      </c>
      <c r="V49" s="10">
        <v>4.1179139031954399</v>
      </c>
      <c r="W49" s="7">
        <v>60.305713419544098</v>
      </c>
      <c r="X49" s="10">
        <v>4.6830666621012602</v>
      </c>
      <c r="Y49" s="7">
        <v>1.9976303743144199</v>
      </c>
      <c r="Z49" s="10">
        <v>5.0500732147903804</v>
      </c>
      <c r="AA49" s="7">
        <v>59.750046040133697</v>
      </c>
      <c r="AB49" s="10">
        <v>1.77279110278348</v>
      </c>
      <c r="AC49" s="7">
        <v>56.4672997384857</v>
      </c>
      <c r="AD49" s="10">
        <v>3.0092483527861198</v>
      </c>
      <c r="AE49" s="7">
        <v>57.594120957342497</v>
      </c>
      <c r="AF49" s="10">
        <v>2.6276591067245798</v>
      </c>
      <c r="AG49" s="7">
        <v>-2.15592508279116</v>
      </c>
      <c r="AH49" s="10">
        <v>3.2934754001462201</v>
      </c>
      <c r="AI49" s="7">
        <v>58.987833770527097</v>
      </c>
      <c r="AJ49" s="10">
        <v>1.3544677743409499</v>
      </c>
      <c r="AK49" s="7" t="s">
        <v>706</v>
      </c>
      <c r="AL49" s="10" t="s">
        <v>706</v>
      </c>
      <c r="AM49" s="7" t="s">
        <v>706</v>
      </c>
      <c r="AN49" s="10" t="s">
        <v>706</v>
      </c>
      <c r="AO49" s="7" t="s">
        <v>706</v>
      </c>
      <c r="AP49" s="10" t="s">
        <v>706</v>
      </c>
      <c r="AQ49" s="65"/>
      <c r="AR49" s="65"/>
      <c r="AS49" s="65"/>
      <c r="AT49" s="182"/>
    </row>
    <row r="50" spans="1:46" ht="13" customHeight="1" x14ac:dyDescent="0.2">
      <c r="A50" s="82" t="s">
        <v>431</v>
      </c>
      <c r="B50" s="110">
        <v>2</v>
      </c>
      <c r="C50" s="7">
        <v>50.714184986661898</v>
      </c>
      <c r="D50" s="10">
        <v>1.19651351007602</v>
      </c>
      <c r="E50" s="7">
        <v>52.966243771652799</v>
      </c>
      <c r="F50" s="10">
        <v>1.9523153966907101</v>
      </c>
      <c r="G50" s="7">
        <v>51.335642247515203</v>
      </c>
      <c r="H50" s="10">
        <v>1.84388670240924</v>
      </c>
      <c r="I50" s="7">
        <v>47.998969290139399</v>
      </c>
      <c r="J50" s="10">
        <v>2.3367138999244101</v>
      </c>
      <c r="K50" s="7">
        <v>-4.9672744815133703</v>
      </c>
      <c r="L50" s="10">
        <v>3.0117623917166898</v>
      </c>
      <c r="M50" s="7">
        <v>50.794938870983103</v>
      </c>
      <c r="N50" s="10">
        <v>1.1930937748041299</v>
      </c>
      <c r="O50" s="7" t="s">
        <v>562</v>
      </c>
      <c r="P50" s="10" t="s">
        <v>562</v>
      </c>
      <c r="Q50" s="7" t="s">
        <v>562</v>
      </c>
      <c r="R50" s="10" t="s">
        <v>562</v>
      </c>
      <c r="S50" s="7">
        <v>49.6764210364856</v>
      </c>
      <c r="T50" s="10">
        <v>1.4971918042755801</v>
      </c>
      <c r="U50" s="7">
        <v>52.490996764262199</v>
      </c>
      <c r="V50" s="10">
        <v>2.1864994705132599</v>
      </c>
      <c r="W50" s="7">
        <v>54.075596033171799</v>
      </c>
      <c r="X50" s="10">
        <v>3.2805526968426801</v>
      </c>
      <c r="Y50" s="7">
        <v>4.3991749966861402</v>
      </c>
      <c r="Z50" s="10">
        <v>3.4936335470504698</v>
      </c>
      <c r="AA50" s="7">
        <v>53.135534085702702</v>
      </c>
      <c r="AB50" s="10">
        <v>1.64661027669496</v>
      </c>
      <c r="AC50" s="7">
        <v>47.8431098236316</v>
      </c>
      <c r="AD50" s="10">
        <v>1.9114664462469999</v>
      </c>
      <c r="AE50" s="7" t="s">
        <v>706</v>
      </c>
      <c r="AF50" s="10" t="s">
        <v>706</v>
      </c>
      <c r="AG50" s="7" t="s">
        <v>706</v>
      </c>
      <c r="AH50" s="10" t="s">
        <v>706</v>
      </c>
      <c r="AI50" s="7">
        <v>50.813549152228703</v>
      </c>
      <c r="AJ50" s="10">
        <v>1.2423145399884701</v>
      </c>
      <c r="AK50" s="7">
        <v>51.059339671282302</v>
      </c>
      <c r="AL50" s="10">
        <v>3.3833815895832302</v>
      </c>
      <c r="AM50" s="7" t="s">
        <v>562</v>
      </c>
      <c r="AN50" s="10" t="s">
        <v>562</v>
      </c>
      <c r="AO50" s="7" t="s">
        <v>562</v>
      </c>
      <c r="AP50" s="10" t="s">
        <v>562</v>
      </c>
      <c r="AQ50" s="65"/>
      <c r="AR50" s="65"/>
      <c r="AS50" s="65"/>
      <c r="AT50" s="182"/>
    </row>
    <row r="51" spans="1:46" ht="13" customHeight="1" x14ac:dyDescent="0.2">
      <c r="A51" s="82" t="s">
        <v>379</v>
      </c>
      <c r="B51" s="110">
        <v>2</v>
      </c>
      <c r="C51" s="7">
        <v>31.591734540768599</v>
      </c>
      <c r="D51" s="10">
        <v>0.94463437383031701</v>
      </c>
      <c r="E51" s="7">
        <v>26.859993491211</v>
      </c>
      <c r="F51" s="10">
        <v>4.6834436526673304</v>
      </c>
      <c r="G51" s="7">
        <v>30.138006991628401</v>
      </c>
      <c r="H51" s="10">
        <v>2.0235637472008299</v>
      </c>
      <c r="I51" s="7">
        <v>32.455968521018697</v>
      </c>
      <c r="J51" s="10">
        <v>1.0803598069923901</v>
      </c>
      <c r="K51" s="7">
        <v>5.5959750298077102</v>
      </c>
      <c r="L51" s="10">
        <v>4.8244639602012596</v>
      </c>
      <c r="M51" s="7">
        <v>31.0281371206149</v>
      </c>
      <c r="N51" s="10">
        <v>0.94957218728958603</v>
      </c>
      <c r="O51" s="7">
        <v>37.075529517477797</v>
      </c>
      <c r="P51" s="10">
        <v>3.1681720586417899</v>
      </c>
      <c r="Q51" s="7">
        <v>6.04739239686283</v>
      </c>
      <c r="R51" s="10">
        <v>3.2124106886174402</v>
      </c>
      <c r="S51" s="7">
        <v>31.352954392476601</v>
      </c>
      <c r="T51" s="10">
        <v>0.95083700928103199</v>
      </c>
      <c r="U51" s="7">
        <v>29.885445311671401</v>
      </c>
      <c r="V51" s="10">
        <v>4.1603239252683002</v>
      </c>
      <c r="W51" s="7" t="s">
        <v>706</v>
      </c>
      <c r="X51" s="10" t="s">
        <v>706</v>
      </c>
      <c r="Y51" s="7" t="s">
        <v>706</v>
      </c>
      <c r="Z51" s="10" t="s">
        <v>706</v>
      </c>
      <c r="AA51" s="7">
        <v>30.723078070772999</v>
      </c>
      <c r="AB51" s="10">
        <v>0.98586163559272899</v>
      </c>
      <c r="AC51" s="7">
        <v>36.553416459210297</v>
      </c>
      <c r="AD51" s="10">
        <v>2.9932255096373401</v>
      </c>
      <c r="AE51" s="7" t="s">
        <v>562</v>
      </c>
      <c r="AF51" s="10" t="s">
        <v>562</v>
      </c>
      <c r="AG51" s="7" t="s">
        <v>562</v>
      </c>
      <c r="AH51" s="10" t="s">
        <v>562</v>
      </c>
      <c r="AI51" s="7">
        <v>31.371694660115701</v>
      </c>
      <c r="AJ51" s="10">
        <v>0.94071223709636997</v>
      </c>
      <c r="AK51" s="7" t="s">
        <v>706</v>
      </c>
      <c r="AL51" s="10" t="s">
        <v>706</v>
      </c>
      <c r="AM51" s="7" t="s">
        <v>706</v>
      </c>
      <c r="AN51" s="10" t="s">
        <v>706</v>
      </c>
      <c r="AO51" s="7" t="s">
        <v>706</v>
      </c>
      <c r="AP51" s="10" t="s">
        <v>706</v>
      </c>
      <c r="AQ51" s="65"/>
      <c r="AR51" s="65"/>
      <c r="AS51" s="65"/>
      <c r="AT51" s="182"/>
    </row>
    <row r="52" spans="1:46" ht="13" customHeight="1" x14ac:dyDescent="0.2">
      <c r="A52" s="82" t="s">
        <v>380</v>
      </c>
      <c r="B52" s="110">
        <v>2</v>
      </c>
      <c r="C52" s="7">
        <v>37.515387605454499</v>
      </c>
      <c r="D52" s="10">
        <v>1.59566255868521</v>
      </c>
      <c r="E52" s="7" t="s">
        <v>562</v>
      </c>
      <c r="F52" s="10" t="s">
        <v>562</v>
      </c>
      <c r="G52" s="7" t="s">
        <v>562</v>
      </c>
      <c r="H52" s="10" t="s">
        <v>562</v>
      </c>
      <c r="I52" s="7">
        <v>37.502309698164197</v>
      </c>
      <c r="J52" s="10">
        <v>1.5919295110543501</v>
      </c>
      <c r="K52" s="7" t="s">
        <v>562</v>
      </c>
      <c r="L52" s="10" t="s">
        <v>562</v>
      </c>
      <c r="M52" s="7">
        <v>35.771084863197601</v>
      </c>
      <c r="N52" s="10">
        <v>0.93720931896801796</v>
      </c>
      <c r="O52" s="7">
        <v>46.804567039838702</v>
      </c>
      <c r="P52" s="10">
        <v>7.9695978560613696</v>
      </c>
      <c r="Q52" s="7">
        <v>11.033482176641201</v>
      </c>
      <c r="R52" s="10">
        <v>7.9287300668876002</v>
      </c>
      <c r="S52" s="7">
        <v>39.238711684497702</v>
      </c>
      <c r="T52" s="10">
        <v>2.7286400133212299</v>
      </c>
      <c r="U52" s="7">
        <v>35.095461553294598</v>
      </c>
      <c r="V52" s="10">
        <v>1.3691921127202999</v>
      </c>
      <c r="W52" s="7" t="s">
        <v>706</v>
      </c>
      <c r="X52" s="10" t="s">
        <v>706</v>
      </c>
      <c r="Y52" s="7" t="s">
        <v>706</v>
      </c>
      <c r="Z52" s="10" t="s">
        <v>706</v>
      </c>
      <c r="AA52" s="7">
        <v>36.396597543380302</v>
      </c>
      <c r="AB52" s="10">
        <v>1.23348624187631</v>
      </c>
      <c r="AC52" s="7">
        <v>38.846261859239902</v>
      </c>
      <c r="AD52" s="10">
        <v>3.8649557688559799</v>
      </c>
      <c r="AE52" s="7" t="s">
        <v>706</v>
      </c>
      <c r="AF52" s="10" t="s">
        <v>706</v>
      </c>
      <c r="AG52" s="7" t="s">
        <v>706</v>
      </c>
      <c r="AH52" s="10" t="s">
        <v>706</v>
      </c>
      <c r="AI52" s="7">
        <v>37.959190505266101</v>
      </c>
      <c r="AJ52" s="10">
        <v>2.1601108126237101</v>
      </c>
      <c r="AK52" s="7">
        <v>35.623417548381298</v>
      </c>
      <c r="AL52" s="10">
        <v>1.60733922232592</v>
      </c>
      <c r="AM52" s="7" t="s">
        <v>706</v>
      </c>
      <c r="AN52" s="10" t="s">
        <v>706</v>
      </c>
      <c r="AO52" s="7" t="s">
        <v>706</v>
      </c>
      <c r="AP52" s="10" t="s">
        <v>706</v>
      </c>
      <c r="AQ52" s="65"/>
      <c r="AR52" s="65"/>
      <c r="AS52" s="65"/>
      <c r="AT52" s="182"/>
    </row>
    <row r="53" spans="1:46" ht="13" customHeight="1" x14ac:dyDescent="0.2">
      <c r="A53" s="82" t="s">
        <v>381</v>
      </c>
      <c r="B53" s="110">
        <v>2</v>
      </c>
      <c r="C53" s="7">
        <v>45.6785824326724</v>
      </c>
      <c r="D53" s="10">
        <v>0.99685907179625499</v>
      </c>
      <c r="E53" s="7">
        <v>46.819085776644897</v>
      </c>
      <c r="F53" s="10">
        <v>1.9896943610716</v>
      </c>
      <c r="G53" s="7">
        <v>44.7255596829932</v>
      </c>
      <c r="H53" s="10">
        <v>1.2968321027201699</v>
      </c>
      <c r="I53" s="7">
        <v>46.781304046258299</v>
      </c>
      <c r="J53" s="10">
        <v>2.7390140134097201</v>
      </c>
      <c r="K53" s="7">
        <v>-3.7781730386598197E-2</v>
      </c>
      <c r="L53" s="10">
        <v>3.3898899926197101</v>
      </c>
      <c r="M53" s="7">
        <v>46.023813851022901</v>
      </c>
      <c r="N53" s="10">
        <v>1.10689508028272</v>
      </c>
      <c r="O53" s="7">
        <v>42.734564236112497</v>
      </c>
      <c r="P53" s="10">
        <v>3.3444155033443601</v>
      </c>
      <c r="Q53" s="7">
        <v>-3.2892496149103301</v>
      </c>
      <c r="R53" s="10">
        <v>3.63236460504673</v>
      </c>
      <c r="S53" s="7">
        <v>45.465868476135299</v>
      </c>
      <c r="T53" s="10">
        <v>1.1724645555765301</v>
      </c>
      <c r="U53" s="7">
        <v>48.916708220037201</v>
      </c>
      <c r="V53" s="10">
        <v>3.7806959150995101</v>
      </c>
      <c r="W53" s="7">
        <v>45.994362044614498</v>
      </c>
      <c r="X53" s="10">
        <v>2.5532767078385099</v>
      </c>
      <c r="Y53" s="7">
        <v>0.52849356847917806</v>
      </c>
      <c r="Z53" s="10">
        <v>2.84323513417749</v>
      </c>
      <c r="AA53" s="7">
        <v>41.688000885375402</v>
      </c>
      <c r="AB53" s="10">
        <v>1.76080132404301</v>
      </c>
      <c r="AC53" s="7">
        <v>47.719673838167999</v>
      </c>
      <c r="AD53" s="10">
        <v>1.5729600469509399</v>
      </c>
      <c r="AE53" s="7">
        <v>50.265424150105197</v>
      </c>
      <c r="AF53" s="10">
        <v>2.7795443960582702</v>
      </c>
      <c r="AG53" s="7">
        <v>8.5774232647298305</v>
      </c>
      <c r="AH53" s="10">
        <v>3.4194441013788999</v>
      </c>
      <c r="AI53" s="7">
        <v>45.309512741181798</v>
      </c>
      <c r="AJ53" s="10">
        <v>1.31668756144445</v>
      </c>
      <c r="AK53" s="7">
        <v>45.9339760630345</v>
      </c>
      <c r="AL53" s="10">
        <v>1.72925276126109</v>
      </c>
      <c r="AM53" s="7">
        <v>46.939744674578598</v>
      </c>
      <c r="AN53" s="10">
        <v>3.7434122152271398</v>
      </c>
      <c r="AO53" s="7">
        <v>1.6302319333967701</v>
      </c>
      <c r="AP53" s="10">
        <v>4.0135759741252803</v>
      </c>
      <c r="AQ53" s="65"/>
      <c r="AR53" s="65"/>
      <c r="AS53" s="65"/>
      <c r="AT53" s="182"/>
    </row>
    <row r="54" spans="1:46" ht="13" customHeight="1" x14ac:dyDescent="0.2">
      <c r="A54" s="82" t="s">
        <v>382</v>
      </c>
      <c r="B54" s="110">
        <v>2</v>
      </c>
      <c r="C54" s="7">
        <v>47.315055207844097</v>
      </c>
      <c r="D54" s="10">
        <v>1.3473480892779099</v>
      </c>
      <c r="E54" s="7">
        <v>49.284824162380502</v>
      </c>
      <c r="F54" s="10">
        <v>3.0629703373377</v>
      </c>
      <c r="G54" s="7">
        <v>47.159991411246999</v>
      </c>
      <c r="H54" s="10">
        <v>1.8262724784311599</v>
      </c>
      <c r="I54" s="7">
        <v>46.4469338441071</v>
      </c>
      <c r="J54" s="10">
        <v>2.9525737472647799</v>
      </c>
      <c r="K54" s="7">
        <v>-2.8378903182733701</v>
      </c>
      <c r="L54" s="10">
        <v>4.5495044375611302</v>
      </c>
      <c r="M54" s="7">
        <v>47.670864608487499</v>
      </c>
      <c r="N54" s="10">
        <v>1.39972915831054</v>
      </c>
      <c r="O54" s="7" t="s">
        <v>706</v>
      </c>
      <c r="P54" s="10" t="s">
        <v>706</v>
      </c>
      <c r="Q54" s="7" t="s">
        <v>706</v>
      </c>
      <c r="R54" s="10" t="s">
        <v>706</v>
      </c>
      <c r="S54" s="7">
        <v>47.7380351039901</v>
      </c>
      <c r="T54" s="10">
        <v>1.9443827298328999</v>
      </c>
      <c r="U54" s="7">
        <v>45.993582356582401</v>
      </c>
      <c r="V54" s="10">
        <v>2.6604124929756501</v>
      </c>
      <c r="W54" s="7">
        <v>50.441310428293797</v>
      </c>
      <c r="X54" s="10">
        <v>4.0386938697606602</v>
      </c>
      <c r="Y54" s="7">
        <v>2.70327532430368</v>
      </c>
      <c r="Z54" s="10">
        <v>4.8411774726137002</v>
      </c>
      <c r="AA54" s="7">
        <v>45.926973338685102</v>
      </c>
      <c r="AB54" s="10">
        <v>7.9878971607970399</v>
      </c>
      <c r="AC54" s="7">
        <v>48.110482212647703</v>
      </c>
      <c r="AD54" s="10">
        <v>1.5908784267754199</v>
      </c>
      <c r="AE54" s="7">
        <v>45.0281224882334</v>
      </c>
      <c r="AF54" s="10">
        <v>3.8369218071782001</v>
      </c>
      <c r="AG54" s="7">
        <v>-0.89885085045171598</v>
      </c>
      <c r="AH54" s="10">
        <v>9.2325994407321996</v>
      </c>
      <c r="AI54" s="7">
        <v>48.743583078306102</v>
      </c>
      <c r="AJ54" s="10">
        <v>1.8685275676589399</v>
      </c>
      <c r="AK54" s="7">
        <v>45.957604568114199</v>
      </c>
      <c r="AL54" s="10">
        <v>2.3445811933115501</v>
      </c>
      <c r="AM54" s="7" t="s">
        <v>706</v>
      </c>
      <c r="AN54" s="10" t="s">
        <v>706</v>
      </c>
      <c r="AO54" s="7" t="s">
        <v>706</v>
      </c>
      <c r="AP54" s="10" t="s">
        <v>706</v>
      </c>
      <c r="AQ54" s="65"/>
      <c r="AR54" s="65"/>
      <c r="AS54" s="65"/>
      <c r="AT54" s="182"/>
    </row>
    <row r="55" spans="1:46" ht="13" customHeight="1" x14ac:dyDescent="0.2">
      <c r="A55" s="82" t="s">
        <v>383</v>
      </c>
      <c r="B55" s="110">
        <v>2</v>
      </c>
      <c r="C55" s="7">
        <v>56.0311986385937</v>
      </c>
      <c r="D55" s="10">
        <v>1.54289214696622</v>
      </c>
      <c r="E55" s="7">
        <v>62.650851490601802</v>
      </c>
      <c r="F55" s="10">
        <v>5.6880982588633202</v>
      </c>
      <c r="G55" s="7">
        <v>54.759510454816798</v>
      </c>
      <c r="H55" s="10">
        <v>2.3848711489647099</v>
      </c>
      <c r="I55" s="7">
        <v>55.258616265764097</v>
      </c>
      <c r="J55" s="10">
        <v>2.0755230607850801</v>
      </c>
      <c r="K55" s="7">
        <v>-7.3922352248376404</v>
      </c>
      <c r="L55" s="10">
        <v>6.1091025960872596</v>
      </c>
      <c r="M55" s="7">
        <v>55.685771029273099</v>
      </c>
      <c r="N55" s="10">
        <v>1.7549106336974101</v>
      </c>
      <c r="O55" s="7">
        <v>59.861071455972798</v>
      </c>
      <c r="P55" s="10">
        <v>5.2036301293543996</v>
      </c>
      <c r="Q55" s="7">
        <v>4.1753004266997102</v>
      </c>
      <c r="R55" s="10">
        <v>5.3779887129601001</v>
      </c>
      <c r="S55" s="7">
        <v>57.1319715693161</v>
      </c>
      <c r="T55" s="10">
        <v>3.8860139662669599</v>
      </c>
      <c r="U55" s="7">
        <v>52.1993920504747</v>
      </c>
      <c r="V55" s="10">
        <v>4.0179489382888596</v>
      </c>
      <c r="W55" s="7">
        <v>56.9119243833591</v>
      </c>
      <c r="X55" s="10">
        <v>2.0398917449962699</v>
      </c>
      <c r="Y55" s="7">
        <v>-0.22004718595699299</v>
      </c>
      <c r="Z55" s="10">
        <v>4.2516277414285799</v>
      </c>
      <c r="AA55" s="7">
        <v>60.739032746365503</v>
      </c>
      <c r="AB55" s="10">
        <v>5.9602320622087097</v>
      </c>
      <c r="AC55" s="7">
        <v>56.087547963147699</v>
      </c>
      <c r="AD55" s="10">
        <v>2.8683031919364801</v>
      </c>
      <c r="AE55" s="7">
        <v>55.547437755376002</v>
      </c>
      <c r="AF55" s="10">
        <v>2.18085001852412</v>
      </c>
      <c r="AG55" s="7">
        <v>-5.1915949909894801</v>
      </c>
      <c r="AH55" s="10">
        <v>6.4598577197642397</v>
      </c>
      <c r="AI55" s="7">
        <v>56.511671164386698</v>
      </c>
      <c r="AJ55" s="10">
        <v>1.8644121739342601</v>
      </c>
      <c r="AK55" s="7">
        <v>56.552319807697998</v>
      </c>
      <c r="AL55" s="10">
        <v>4.27884181974835</v>
      </c>
      <c r="AM55" s="7">
        <v>53.748948957511402</v>
      </c>
      <c r="AN55" s="10">
        <v>6.1162300557044604</v>
      </c>
      <c r="AO55" s="7">
        <v>-2.7627222068753099</v>
      </c>
      <c r="AP55" s="10">
        <v>6.57316643420251</v>
      </c>
      <c r="AQ55" s="65"/>
      <c r="AR55" s="65"/>
      <c r="AS55" s="65"/>
      <c r="AT55" s="182"/>
    </row>
    <row r="56" spans="1:46" ht="13" customHeight="1" x14ac:dyDescent="0.2">
      <c r="A56" s="82" t="s">
        <v>384</v>
      </c>
      <c r="B56" s="110">
        <v>2</v>
      </c>
      <c r="C56" s="7">
        <v>56.137515467067097</v>
      </c>
      <c r="D56" s="10">
        <v>0.90416426907742098</v>
      </c>
      <c r="E56" s="7">
        <v>59.507781088079099</v>
      </c>
      <c r="F56" s="10">
        <v>2.2156809959235901</v>
      </c>
      <c r="G56" s="7">
        <v>56.893437141087702</v>
      </c>
      <c r="H56" s="10">
        <v>1.25857972205044</v>
      </c>
      <c r="I56" s="7">
        <v>54.084584400237297</v>
      </c>
      <c r="J56" s="10">
        <v>1.4875369912851599</v>
      </c>
      <c r="K56" s="7">
        <v>-5.4231966878418101</v>
      </c>
      <c r="L56" s="10">
        <v>2.5909611470075302</v>
      </c>
      <c r="M56" s="7">
        <v>56.986976791784201</v>
      </c>
      <c r="N56" s="10">
        <v>1.1035514344555399</v>
      </c>
      <c r="O56" s="7">
        <v>53.421499913426203</v>
      </c>
      <c r="P56" s="10">
        <v>1.6266347513735</v>
      </c>
      <c r="Q56" s="7">
        <v>-3.56547687835796</v>
      </c>
      <c r="R56" s="10">
        <v>1.95591461247142</v>
      </c>
      <c r="S56" s="7">
        <v>55.260952391691497</v>
      </c>
      <c r="T56" s="10">
        <v>1.3658781003458</v>
      </c>
      <c r="U56" s="7">
        <v>56.783621206865902</v>
      </c>
      <c r="V56" s="10">
        <v>1.7608065524688801</v>
      </c>
      <c r="W56" s="7">
        <v>61.159665620677202</v>
      </c>
      <c r="X56" s="10">
        <v>3.1983676907996799</v>
      </c>
      <c r="Y56" s="7">
        <v>5.8987132289856401</v>
      </c>
      <c r="Z56" s="10">
        <v>3.64360572924463</v>
      </c>
      <c r="AA56" s="7">
        <v>50.6442095697209</v>
      </c>
      <c r="AB56" s="10">
        <v>2.08466018200521</v>
      </c>
      <c r="AC56" s="7">
        <v>56.5143279100024</v>
      </c>
      <c r="AD56" s="10">
        <v>1.1185175647918699</v>
      </c>
      <c r="AE56" s="7">
        <v>60.791013975753899</v>
      </c>
      <c r="AF56" s="10">
        <v>2.6982440285783098</v>
      </c>
      <c r="AG56" s="7">
        <v>10.146804406033</v>
      </c>
      <c r="AH56" s="10">
        <v>3.47930982517626</v>
      </c>
      <c r="AI56" s="7">
        <v>56.224421960846598</v>
      </c>
      <c r="AJ56" s="10">
        <v>1.27856952120315</v>
      </c>
      <c r="AK56" s="7">
        <v>55.092665103111997</v>
      </c>
      <c r="AL56" s="10">
        <v>1.78518896895729</v>
      </c>
      <c r="AM56" s="7">
        <v>65.128781850990293</v>
      </c>
      <c r="AN56" s="10">
        <v>6.1862333047150697</v>
      </c>
      <c r="AO56" s="7">
        <v>8.90435989014364</v>
      </c>
      <c r="AP56" s="10">
        <v>6.2777679999303304</v>
      </c>
      <c r="AQ56" s="65"/>
      <c r="AR56" s="65"/>
      <c r="AS56" s="65"/>
      <c r="AT56" s="182"/>
    </row>
    <row r="57" spans="1:46" ht="13" customHeight="1" x14ac:dyDescent="0.2">
      <c r="A57" s="82" t="s">
        <v>385</v>
      </c>
      <c r="B57" s="110">
        <v>2</v>
      </c>
      <c r="C57" s="7">
        <v>49.960879787534701</v>
      </c>
      <c r="D57" s="10">
        <v>1.5739849747742301</v>
      </c>
      <c r="E57" s="7">
        <v>45.707488024957698</v>
      </c>
      <c r="F57" s="10">
        <v>5.7689201394072702</v>
      </c>
      <c r="G57" s="7">
        <v>46.9736651892837</v>
      </c>
      <c r="H57" s="10">
        <v>1.9142250520153501</v>
      </c>
      <c r="I57" s="7">
        <v>55.767655332160302</v>
      </c>
      <c r="J57" s="10">
        <v>3.0507194798076598</v>
      </c>
      <c r="K57" s="7">
        <v>10.0601673072027</v>
      </c>
      <c r="L57" s="10">
        <v>6.4981085264288598</v>
      </c>
      <c r="M57" s="7">
        <v>49.933706707365999</v>
      </c>
      <c r="N57" s="10">
        <v>1.73898565135019</v>
      </c>
      <c r="O57" s="7">
        <v>50.696819503496002</v>
      </c>
      <c r="P57" s="10">
        <v>5.17876594789265</v>
      </c>
      <c r="Q57" s="7">
        <v>0.76311279612997396</v>
      </c>
      <c r="R57" s="10">
        <v>5.4585051743986002</v>
      </c>
      <c r="S57" s="7">
        <v>46.798306264295199</v>
      </c>
      <c r="T57" s="10">
        <v>2.0690775768720302</v>
      </c>
      <c r="U57" s="7">
        <v>48.722283334291703</v>
      </c>
      <c r="V57" s="10">
        <v>2.7692923178162299</v>
      </c>
      <c r="W57" s="7">
        <v>60.999915797182503</v>
      </c>
      <c r="X57" s="10">
        <v>4.9568333041040198</v>
      </c>
      <c r="Y57" s="7">
        <v>14.2016095328873</v>
      </c>
      <c r="Z57" s="10">
        <v>5.2640183889659697</v>
      </c>
      <c r="AA57" s="7">
        <v>47.269706066961</v>
      </c>
      <c r="AB57" s="10">
        <v>5.7290919985165401</v>
      </c>
      <c r="AC57" s="7">
        <v>49.276261174811196</v>
      </c>
      <c r="AD57" s="10">
        <v>2.22696910157747</v>
      </c>
      <c r="AE57" s="7">
        <v>53.627207483762298</v>
      </c>
      <c r="AF57" s="10">
        <v>3.4023053158947598</v>
      </c>
      <c r="AG57" s="7">
        <v>6.3575014168012798</v>
      </c>
      <c r="AH57" s="10">
        <v>6.6640895780624003</v>
      </c>
      <c r="AI57" s="7">
        <v>53.311928541081102</v>
      </c>
      <c r="AJ57" s="10">
        <v>3.3464265094800099</v>
      </c>
      <c r="AK57" s="7">
        <v>47.506809872288997</v>
      </c>
      <c r="AL57" s="10">
        <v>1.8952777794328799</v>
      </c>
      <c r="AM57" s="7">
        <v>51.276368443110798</v>
      </c>
      <c r="AN57" s="10">
        <v>3.0337713980760399</v>
      </c>
      <c r="AO57" s="7">
        <v>-2.0355600979702801</v>
      </c>
      <c r="AP57" s="10">
        <v>4.58993753399821</v>
      </c>
      <c r="AQ57" s="65"/>
      <c r="AR57" s="65"/>
      <c r="AS57" s="65"/>
      <c r="AT57" s="182"/>
    </row>
    <row r="58" spans="1:46" ht="13" customHeight="1" x14ac:dyDescent="0.2">
      <c r="A58" s="82" t="s">
        <v>386</v>
      </c>
      <c r="B58" s="110">
        <v>2</v>
      </c>
      <c r="C58" s="7">
        <v>64.373304304780206</v>
      </c>
      <c r="D58" s="10">
        <v>1.09813434760007</v>
      </c>
      <c r="E58" s="7">
        <v>68.985356940185497</v>
      </c>
      <c r="F58" s="10">
        <v>3.0755209116502402</v>
      </c>
      <c r="G58" s="7">
        <v>61.476749478831103</v>
      </c>
      <c r="H58" s="10">
        <v>2.17531963666754</v>
      </c>
      <c r="I58" s="7">
        <v>64.775598471786097</v>
      </c>
      <c r="J58" s="10">
        <v>1.3236854032815399</v>
      </c>
      <c r="K58" s="7">
        <v>-4.2097584683994</v>
      </c>
      <c r="L58" s="10">
        <v>3.35950159124745</v>
      </c>
      <c r="M58" s="7">
        <v>63.537538445309202</v>
      </c>
      <c r="N58" s="10">
        <v>1.15959693791073</v>
      </c>
      <c r="O58" s="7">
        <v>71.579781880614405</v>
      </c>
      <c r="P58" s="10">
        <v>3.7974506781767898</v>
      </c>
      <c r="Q58" s="7">
        <v>8.0422434353052701</v>
      </c>
      <c r="R58" s="10">
        <v>3.9145136830801701</v>
      </c>
      <c r="S58" s="7">
        <v>65.860966243118995</v>
      </c>
      <c r="T58" s="10">
        <v>1.6548170220285301</v>
      </c>
      <c r="U58" s="7">
        <v>64.081395549230194</v>
      </c>
      <c r="V58" s="10">
        <v>1.91019374200127</v>
      </c>
      <c r="W58" s="7">
        <v>61.592811643057601</v>
      </c>
      <c r="X58" s="10">
        <v>2.0535663529632502</v>
      </c>
      <c r="Y58" s="7">
        <v>-4.26815460006131</v>
      </c>
      <c r="Z58" s="10">
        <v>2.6116120620973402</v>
      </c>
      <c r="AA58" s="7">
        <v>63.429376905128002</v>
      </c>
      <c r="AB58" s="10">
        <v>1.56432420070246</v>
      </c>
      <c r="AC58" s="7">
        <v>63.600919616563402</v>
      </c>
      <c r="AD58" s="10">
        <v>1.62057185807044</v>
      </c>
      <c r="AE58" s="7">
        <v>67.961547905635598</v>
      </c>
      <c r="AF58" s="10">
        <v>2.59145301167734</v>
      </c>
      <c r="AG58" s="7">
        <v>4.53217100050753</v>
      </c>
      <c r="AH58" s="10">
        <v>2.9917417749740398</v>
      </c>
      <c r="AI58" s="7">
        <v>64.116493715250598</v>
      </c>
      <c r="AJ58" s="10">
        <v>1.1616985885009401</v>
      </c>
      <c r="AK58" s="7">
        <v>65.188143789162595</v>
      </c>
      <c r="AL58" s="10">
        <v>4.4842331661115598</v>
      </c>
      <c r="AM58" s="7" t="s">
        <v>706</v>
      </c>
      <c r="AN58" s="10" t="s">
        <v>706</v>
      </c>
      <c r="AO58" s="7" t="s">
        <v>706</v>
      </c>
      <c r="AP58" s="10" t="s">
        <v>706</v>
      </c>
      <c r="AQ58" s="65"/>
      <c r="AR58" s="65"/>
      <c r="AS58" s="65"/>
      <c r="AT58" s="182"/>
    </row>
    <row r="59" spans="1:46" ht="13" customHeight="1" x14ac:dyDescent="0.2">
      <c r="A59" s="82" t="s">
        <v>387</v>
      </c>
      <c r="B59" s="110">
        <v>2</v>
      </c>
      <c r="C59" s="7">
        <v>60.504896329867599</v>
      </c>
      <c r="D59" s="10">
        <v>1.9711315060958801</v>
      </c>
      <c r="E59" s="7">
        <v>61.744223990826697</v>
      </c>
      <c r="F59" s="10">
        <v>3.6320706546814301</v>
      </c>
      <c r="G59" s="7">
        <v>60.315592106881098</v>
      </c>
      <c r="H59" s="10">
        <v>1.91533263953593</v>
      </c>
      <c r="I59" s="7">
        <v>59.439550279300803</v>
      </c>
      <c r="J59" s="10">
        <v>2.2898242813004002</v>
      </c>
      <c r="K59" s="7">
        <v>-2.3046737115258802</v>
      </c>
      <c r="L59" s="10">
        <v>4.3058385827237702</v>
      </c>
      <c r="M59" s="7">
        <v>60.677435585114502</v>
      </c>
      <c r="N59" s="10">
        <v>2.0923192967130402</v>
      </c>
      <c r="O59" s="7">
        <v>59.549428675796896</v>
      </c>
      <c r="P59" s="10">
        <v>2.3515383588801502</v>
      </c>
      <c r="Q59" s="7">
        <v>-1.12800690931753</v>
      </c>
      <c r="R59" s="10">
        <v>3.21026070127352</v>
      </c>
      <c r="S59" s="7">
        <v>59.149054390065501</v>
      </c>
      <c r="T59" s="10">
        <v>2.1974456412747001</v>
      </c>
      <c r="U59" s="7">
        <v>61.410907104709601</v>
      </c>
      <c r="V59" s="10">
        <v>2.8249798896349501</v>
      </c>
      <c r="W59" s="7">
        <v>62.376744338545002</v>
      </c>
      <c r="X59" s="10">
        <v>3.4867694081061398</v>
      </c>
      <c r="Y59" s="7">
        <v>3.2276899484794801</v>
      </c>
      <c r="Z59" s="10">
        <v>4.0958967521921297</v>
      </c>
      <c r="AA59" s="7">
        <v>64.426231650609395</v>
      </c>
      <c r="AB59" s="10">
        <v>2.2831110833123698</v>
      </c>
      <c r="AC59" s="7">
        <v>61.569970940160701</v>
      </c>
      <c r="AD59" s="10">
        <v>3.8373740750731198</v>
      </c>
      <c r="AE59" s="7">
        <v>55.658287300007402</v>
      </c>
      <c r="AF59" s="10">
        <v>1.72535941199001</v>
      </c>
      <c r="AG59" s="7">
        <v>-8.7679443506020096</v>
      </c>
      <c r="AH59" s="10">
        <v>2.9171228093564001</v>
      </c>
      <c r="AI59" s="7">
        <v>61.151975542916503</v>
      </c>
      <c r="AJ59" s="10">
        <v>2.16640186584858</v>
      </c>
      <c r="AK59" s="7">
        <v>55.042797628932803</v>
      </c>
      <c r="AL59" s="10">
        <v>2.2334960637715402</v>
      </c>
      <c r="AM59" s="7" t="s">
        <v>706</v>
      </c>
      <c r="AN59" s="10" t="s">
        <v>706</v>
      </c>
      <c r="AO59" s="7" t="s">
        <v>706</v>
      </c>
      <c r="AP59" s="10" t="s">
        <v>706</v>
      </c>
      <c r="AQ59" s="65"/>
      <c r="AR59" s="65"/>
      <c r="AS59" s="65"/>
      <c r="AT59" s="182"/>
    </row>
    <row r="60" spans="1:46" ht="13" customHeight="1" x14ac:dyDescent="0.2">
      <c r="A60" s="82" t="s">
        <v>388</v>
      </c>
      <c r="B60" s="110">
        <v>2</v>
      </c>
      <c r="C60" s="7">
        <v>44.241628690996698</v>
      </c>
      <c r="D60" s="10">
        <v>2.3147185828653898</v>
      </c>
      <c r="E60" s="7">
        <v>42.989776358919599</v>
      </c>
      <c r="F60" s="10">
        <v>7.6042279725295803</v>
      </c>
      <c r="G60" s="7">
        <v>41.100225607535201</v>
      </c>
      <c r="H60" s="10">
        <v>4.1750640149889202</v>
      </c>
      <c r="I60" s="7">
        <v>48.175488101562998</v>
      </c>
      <c r="J60" s="10">
        <v>3.11321699416375</v>
      </c>
      <c r="K60" s="7">
        <v>5.1857117426433597</v>
      </c>
      <c r="L60" s="10">
        <v>8.3220968377581901</v>
      </c>
      <c r="M60" s="7">
        <v>45.7435848833913</v>
      </c>
      <c r="N60" s="10">
        <v>2.00383814000537</v>
      </c>
      <c r="O60" s="7">
        <v>35.507100692037099</v>
      </c>
      <c r="P60" s="10">
        <v>13.248362621045301</v>
      </c>
      <c r="Q60" s="7">
        <v>-10.236484191354201</v>
      </c>
      <c r="R60" s="10">
        <v>13.397671837981299</v>
      </c>
      <c r="S60" s="7">
        <v>28.2011405034836</v>
      </c>
      <c r="T60" s="10">
        <v>9.2152253866848195</v>
      </c>
      <c r="U60" s="7">
        <v>46.550103444907101</v>
      </c>
      <c r="V60" s="10">
        <v>4.8909900383115597</v>
      </c>
      <c r="W60" s="7">
        <v>47.701919505371698</v>
      </c>
      <c r="X60" s="10">
        <v>2.89984323547259</v>
      </c>
      <c r="Y60" s="7">
        <v>19.500779001888102</v>
      </c>
      <c r="Z60" s="10">
        <v>9.5440616801702607</v>
      </c>
      <c r="AA60" s="7">
        <v>32.974823202158902</v>
      </c>
      <c r="AB60" s="10">
        <v>8.7706987634703193</v>
      </c>
      <c r="AC60" s="7">
        <v>46.632774976343498</v>
      </c>
      <c r="AD60" s="10">
        <v>2.50800696559853</v>
      </c>
      <c r="AE60" s="7">
        <v>49.647075109706201</v>
      </c>
      <c r="AF60" s="10">
        <v>4.2638532382299896</v>
      </c>
      <c r="AG60" s="7">
        <v>16.672251907547299</v>
      </c>
      <c r="AH60" s="10">
        <v>9.7620693803833092</v>
      </c>
      <c r="AI60" s="7">
        <v>40.954607506226701</v>
      </c>
      <c r="AJ60" s="10">
        <v>5.6244258367049902</v>
      </c>
      <c r="AK60" s="7">
        <v>44.602837673165602</v>
      </c>
      <c r="AL60" s="10">
        <v>2.31521791378555</v>
      </c>
      <c r="AM60" s="7">
        <v>58.2970665636905</v>
      </c>
      <c r="AN60" s="10">
        <v>4.7938089360035798</v>
      </c>
      <c r="AO60" s="7">
        <v>17.342459057463799</v>
      </c>
      <c r="AP60" s="10">
        <v>6.9883839002063999</v>
      </c>
      <c r="AQ60" s="65"/>
      <c r="AR60" s="65"/>
      <c r="AS60" s="65"/>
      <c r="AT60" s="182"/>
    </row>
    <row r="61" spans="1:46" ht="13" customHeight="1" x14ac:dyDescent="0.2">
      <c r="A61" s="82" t="s">
        <v>432</v>
      </c>
      <c r="B61" s="110">
        <v>2</v>
      </c>
      <c r="C61" s="7">
        <v>60.299543875275702</v>
      </c>
      <c r="D61" s="10">
        <v>1.25937978990701</v>
      </c>
      <c r="E61" s="7">
        <v>60.9448790915595</v>
      </c>
      <c r="F61" s="10">
        <v>1.82993438442808</v>
      </c>
      <c r="G61" s="7">
        <v>60.695861208053003</v>
      </c>
      <c r="H61" s="10">
        <v>2.1918797012092699</v>
      </c>
      <c r="I61" s="7">
        <v>57.924732187659799</v>
      </c>
      <c r="J61" s="10">
        <v>2.9746485681816202</v>
      </c>
      <c r="K61" s="7">
        <v>-3.0201469038997399</v>
      </c>
      <c r="L61" s="10">
        <v>3.67635204618235</v>
      </c>
      <c r="M61" s="7">
        <v>60.303009426079399</v>
      </c>
      <c r="N61" s="10">
        <v>1.26261456827699</v>
      </c>
      <c r="O61" s="7" t="s">
        <v>706</v>
      </c>
      <c r="P61" s="10" t="s">
        <v>706</v>
      </c>
      <c r="Q61" s="7" t="s">
        <v>706</v>
      </c>
      <c r="R61" s="10" t="s">
        <v>706</v>
      </c>
      <c r="S61" s="7">
        <v>60.632275334724199</v>
      </c>
      <c r="T61" s="10">
        <v>1.3575454901378301</v>
      </c>
      <c r="U61" s="7">
        <v>59.446817476694903</v>
      </c>
      <c r="V61" s="10">
        <v>6.0140859196500402</v>
      </c>
      <c r="W61" s="7" t="s">
        <v>706</v>
      </c>
      <c r="X61" s="10" t="s">
        <v>706</v>
      </c>
      <c r="Y61" s="7" t="s">
        <v>706</v>
      </c>
      <c r="Z61" s="10" t="s">
        <v>706</v>
      </c>
      <c r="AA61" s="7">
        <v>59.875965825253999</v>
      </c>
      <c r="AB61" s="10">
        <v>1.53950740552337</v>
      </c>
      <c r="AC61" s="7">
        <v>62.179965154298102</v>
      </c>
      <c r="AD61" s="10">
        <v>3.3346322684227498</v>
      </c>
      <c r="AE61" s="7">
        <v>61.239751149773703</v>
      </c>
      <c r="AF61" s="10">
        <v>2.3000311829783699</v>
      </c>
      <c r="AG61" s="7">
        <v>1.3637853245197</v>
      </c>
      <c r="AH61" s="10">
        <v>2.9663909851815302</v>
      </c>
      <c r="AI61" s="7">
        <v>60.343851269562499</v>
      </c>
      <c r="AJ61" s="10">
        <v>1.26874141666386</v>
      </c>
      <c r="AK61" s="7" t="s">
        <v>562</v>
      </c>
      <c r="AL61" s="10" t="s">
        <v>562</v>
      </c>
      <c r="AM61" s="7" t="s">
        <v>706</v>
      </c>
      <c r="AN61" s="10" t="s">
        <v>706</v>
      </c>
      <c r="AO61" s="7" t="s">
        <v>706</v>
      </c>
      <c r="AP61" s="10" t="s">
        <v>706</v>
      </c>
      <c r="AQ61" s="65"/>
      <c r="AR61" s="65"/>
      <c r="AS61" s="65"/>
      <c r="AT61" s="182"/>
    </row>
    <row r="62" spans="1:46" ht="13" customHeight="1" x14ac:dyDescent="0.2">
      <c r="A62" s="82" t="s">
        <v>389</v>
      </c>
      <c r="B62" s="110">
        <v>2</v>
      </c>
      <c r="C62" s="7">
        <v>44.744830546910201</v>
      </c>
      <c r="D62" s="10">
        <v>1.0440373317853799</v>
      </c>
      <c r="E62" s="7">
        <v>45.725619082045597</v>
      </c>
      <c r="F62" s="10">
        <v>1.6632013371785099</v>
      </c>
      <c r="G62" s="7">
        <v>43.925421763773599</v>
      </c>
      <c r="H62" s="10">
        <v>1.4696095648972001</v>
      </c>
      <c r="I62" s="7">
        <v>46.236090355950203</v>
      </c>
      <c r="J62" s="10">
        <v>2.7786751809108701</v>
      </c>
      <c r="K62" s="7">
        <v>0.51047127390457103</v>
      </c>
      <c r="L62" s="10">
        <v>3.2483014389983098</v>
      </c>
      <c r="M62" s="7">
        <v>44.526937649798803</v>
      </c>
      <c r="N62" s="10">
        <v>1.0078348354922599</v>
      </c>
      <c r="O62" s="7" t="s">
        <v>706</v>
      </c>
      <c r="P62" s="10" t="s">
        <v>706</v>
      </c>
      <c r="Q62" s="7" t="s">
        <v>706</v>
      </c>
      <c r="R62" s="10" t="s">
        <v>706</v>
      </c>
      <c r="S62" s="7">
        <v>44.003581596341903</v>
      </c>
      <c r="T62" s="10">
        <v>1.2797283158895201</v>
      </c>
      <c r="U62" s="7">
        <v>45.226874545375303</v>
      </c>
      <c r="V62" s="10">
        <v>2.1212212177268999</v>
      </c>
      <c r="W62" s="7">
        <v>51.091366264046002</v>
      </c>
      <c r="X62" s="10">
        <v>5.1401307598571702</v>
      </c>
      <c r="Y62" s="7">
        <v>7.0877846677040397</v>
      </c>
      <c r="Z62" s="10">
        <v>5.3914059775666798</v>
      </c>
      <c r="AA62" s="7">
        <v>46.0761072049985</v>
      </c>
      <c r="AB62" s="10">
        <v>1.3098783660761999</v>
      </c>
      <c r="AC62" s="7">
        <v>42.981007492851496</v>
      </c>
      <c r="AD62" s="10">
        <v>1.95035931154111</v>
      </c>
      <c r="AE62" s="7">
        <v>41.579183910110501</v>
      </c>
      <c r="AF62" s="10">
        <v>4.2948342427755701</v>
      </c>
      <c r="AG62" s="7">
        <v>-4.4969232948880498</v>
      </c>
      <c r="AH62" s="10">
        <v>4.5394886247653501</v>
      </c>
      <c r="AI62" s="7">
        <v>44.768257414179203</v>
      </c>
      <c r="AJ62" s="10">
        <v>1.0564313863724699</v>
      </c>
      <c r="AK62" s="7" t="s">
        <v>706</v>
      </c>
      <c r="AL62" s="10" t="s">
        <v>706</v>
      </c>
      <c r="AM62" s="7" t="s">
        <v>706</v>
      </c>
      <c r="AN62" s="10" t="s">
        <v>706</v>
      </c>
      <c r="AO62" s="7" t="s">
        <v>706</v>
      </c>
      <c r="AP62" s="10" t="s">
        <v>706</v>
      </c>
      <c r="AQ62" s="65"/>
      <c r="AR62" s="65"/>
      <c r="AS62" s="65"/>
      <c r="AT62" s="182"/>
    </row>
    <row r="63" spans="1:46" ht="13" customHeight="1" x14ac:dyDescent="0.2">
      <c r="A63" s="112" t="s">
        <v>433</v>
      </c>
      <c r="B63" s="113">
        <v>2</v>
      </c>
      <c r="C63" s="34">
        <v>46.833867848651501</v>
      </c>
      <c r="D63" s="35">
        <v>0.25217976215494797</v>
      </c>
      <c r="E63" s="34">
        <v>48.8777717957174</v>
      </c>
      <c r="F63" s="35">
        <v>0.83595394695127401</v>
      </c>
      <c r="G63" s="34">
        <v>45.881746721074499</v>
      </c>
      <c r="H63" s="35">
        <v>0.40186645028706602</v>
      </c>
      <c r="I63" s="34">
        <v>47.856915925838699</v>
      </c>
      <c r="J63" s="35">
        <v>0.50990345262371595</v>
      </c>
      <c r="K63" s="34">
        <v>1.2394229205690099</v>
      </c>
      <c r="L63" s="35">
        <v>1.0241995279142699</v>
      </c>
      <c r="M63" s="34">
        <v>47.773706045543399</v>
      </c>
      <c r="N63" s="35">
        <v>0.284826599330125</v>
      </c>
      <c r="O63" s="34">
        <v>44.949873778320999</v>
      </c>
      <c r="P63" s="35">
        <v>0.95518106900840505</v>
      </c>
      <c r="Q63" s="34">
        <v>-3.3379059629452001</v>
      </c>
      <c r="R63" s="35">
        <v>1.00957994849042</v>
      </c>
      <c r="S63" s="34">
        <v>44.841669218590198</v>
      </c>
      <c r="T63" s="35">
        <v>0.48455807432531101</v>
      </c>
      <c r="U63" s="34">
        <v>47.5882985306799</v>
      </c>
      <c r="V63" s="35">
        <v>0.52388423758230196</v>
      </c>
      <c r="W63" s="34">
        <v>51.439338971647103</v>
      </c>
      <c r="X63" s="35">
        <v>0.80418810198239199</v>
      </c>
      <c r="Y63" s="34">
        <v>6.4094007917394604</v>
      </c>
      <c r="Z63" s="35">
        <v>0.98291602302905001</v>
      </c>
      <c r="AA63" s="34">
        <v>45.118835754774501</v>
      </c>
      <c r="AB63" s="35">
        <v>0.77484024580369704</v>
      </c>
      <c r="AC63" s="34">
        <v>47.024757011017797</v>
      </c>
      <c r="AD63" s="35">
        <v>0.36317244024645001</v>
      </c>
      <c r="AE63" s="34">
        <v>49.861091119591002</v>
      </c>
      <c r="AF63" s="35">
        <v>0.77443536687104297</v>
      </c>
      <c r="AG63" s="34">
        <v>2.4061122571298799</v>
      </c>
      <c r="AH63" s="35">
        <v>1.20782510685406</v>
      </c>
      <c r="AI63" s="34">
        <v>46.228245628787903</v>
      </c>
      <c r="AJ63" s="35">
        <v>0.435053517371084</v>
      </c>
      <c r="AK63" s="34">
        <v>48.2538938348507</v>
      </c>
      <c r="AL63" s="35">
        <v>0.46285613998708902</v>
      </c>
      <c r="AM63" s="34">
        <v>51.711365720902499</v>
      </c>
      <c r="AN63" s="35">
        <v>1.1037616624030899</v>
      </c>
      <c r="AO63" s="34">
        <v>3.4333828708326202</v>
      </c>
      <c r="AP63" s="35">
        <v>1.2719990100419101</v>
      </c>
      <c r="AQ63" s="65"/>
      <c r="AR63" s="65"/>
      <c r="AS63" s="65"/>
      <c r="AT63" s="182"/>
    </row>
    <row r="64" spans="1:46" ht="13" customHeight="1" x14ac:dyDescent="0.2">
      <c r="A64" s="114" t="s">
        <v>434</v>
      </c>
      <c r="B64" s="115">
        <v>2</v>
      </c>
      <c r="C64" s="38">
        <v>50.1092204605456</v>
      </c>
      <c r="D64" s="39">
        <v>0.38045952895008101</v>
      </c>
      <c r="E64" s="38">
        <v>51.342020817786199</v>
      </c>
      <c r="F64" s="39">
        <v>1.02040414695665</v>
      </c>
      <c r="G64" s="38">
        <v>49.232843887856902</v>
      </c>
      <c r="H64" s="39">
        <v>0.53590884978979603</v>
      </c>
      <c r="I64" s="38">
        <v>49.879045318400699</v>
      </c>
      <c r="J64" s="39">
        <v>0.81791626981332599</v>
      </c>
      <c r="K64" s="38">
        <v>-1.3435426601200999</v>
      </c>
      <c r="L64" s="39">
        <v>1.35589303083149</v>
      </c>
      <c r="M64" s="38">
        <v>50.5915065066498</v>
      </c>
      <c r="N64" s="39">
        <v>0.42027650161434699</v>
      </c>
      <c r="O64" s="38">
        <v>48.874480535089198</v>
      </c>
      <c r="P64" s="39">
        <v>1.18097723480505</v>
      </c>
      <c r="Q64" s="38">
        <v>-4.4193991812451197</v>
      </c>
      <c r="R64" s="39">
        <v>1.2794531708742301</v>
      </c>
      <c r="S64" s="38">
        <v>48.274363744725001</v>
      </c>
      <c r="T64" s="39">
        <v>0.52618874546196004</v>
      </c>
      <c r="U64" s="38">
        <v>50.190610334048699</v>
      </c>
      <c r="V64" s="39">
        <v>0.79321603262346096</v>
      </c>
      <c r="W64" s="38">
        <v>53.038902570404602</v>
      </c>
      <c r="X64" s="39">
        <v>1.1879432152537901</v>
      </c>
      <c r="Y64" s="38">
        <v>6.09061370198694</v>
      </c>
      <c r="Z64" s="39">
        <v>1.3358045455024901</v>
      </c>
      <c r="AA64" s="38">
        <v>49.492011681518797</v>
      </c>
      <c r="AB64" s="39">
        <v>1.05925507731528</v>
      </c>
      <c r="AC64" s="38">
        <v>49.5324637620432</v>
      </c>
      <c r="AD64" s="39">
        <v>0.49123065183053699</v>
      </c>
      <c r="AE64" s="38">
        <v>50.402202802480197</v>
      </c>
      <c r="AF64" s="39">
        <v>1.5512057144773499</v>
      </c>
      <c r="AG64" s="38">
        <v>0.82552094280440602</v>
      </c>
      <c r="AH64" s="39">
        <v>2.0131831523055701</v>
      </c>
      <c r="AI64" s="38">
        <v>48.570950853004803</v>
      </c>
      <c r="AJ64" s="39">
        <v>0.63149328057100496</v>
      </c>
      <c r="AK64" s="38">
        <v>50.663474454458502</v>
      </c>
      <c r="AL64" s="39">
        <v>0.66150998132666605</v>
      </c>
      <c r="AM64" s="38">
        <v>54.573898697071797</v>
      </c>
      <c r="AN64" s="39">
        <v>1.82238077509781</v>
      </c>
      <c r="AO64" s="38">
        <v>4.36624688335041</v>
      </c>
      <c r="AP64" s="39">
        <v>1.98012419578671</v>
      </c>
      <c r="AQ64" s="65"/>
      <c r="AR64" s="65"/>
      <c r="AS64" s="65"/>
      <c r="AT64" s="182"/>
    </row>
    <row r="65" spans="1:46" ht="13" customHeight="1" x14ac:dyDescent="0.2">
      <c r="A65" s="116" t="s">
        <v>435</v>
      </c>
      <c r="B65" s="117">
        <v>2</v>
      </c>
      <c r="C65" s="48">
        <v>48.753689334596501</v>
      </c>
      <c r="D65" s="49">
        <v>0.19005496373441699</v>
      </c>
      <c r="E65" s="48">
        <v>50.4931716582308</v>
      </c>
      <c r="F65" s="49">
        <v>0.54718975349451404</v>
      </c>
      <c r="G65" s="48">
        <v>48.328559477739297</v>
      </c>
      <c r="H65" s="49">
        <v>0.30238115550692202</v>
      </c>
      <c r="I65" s="48">
        <v>48.7204672624773</v>
      </c>
      <c r="J65" s="49">
        <v>0.363568449850461</v>
      </c>
      <c r="K65" s="48">
        <v>0.61067115904676394</v>
      </c>
      <c r="L65" s="49">
        <v>0.69500106529359096</v>
      </c>
      <c r="M65" s="48">
        <v>49.265030946680298</v>
      </c>
      <c r="N65" s="49">
        <v>0.20699956849518</v>
      </c>
      <c r="O65" s="48">
        <v>49.104469385522201</v>
      </c>
      <c r="P65" s="49">
        <v>0.73929267023743195</v>
      </c>
      <c r="Q65" s="48">
        <v>-1.3408619480005699</v>
      </c>
      <c r="R65" s="49">
        <v>0.77986310615054</v>
      </c>
      <c r="S65" s="48">
        <v>47.689746787470803</v>
      </c>
      <c r="T65" s="49">
        <v>0.326566164852713</v>
      </c>
      <c r="U65" s="48">
        <v>48.851402566682196</v>
      </c>
      <c r="V65" s="49">
        <v>0.40500474247667001</v>
      </c>
      <c r="W65" s="48">
        <v>52.376796397401399</v>
      </c>
      <c r="X65" s="49">
        <v>0.60777445588429602</v>
      </c>
      <c r="Y65" s="48">
        <v>4.5034802105857503</v>
      </c>
      <c r="Z65" s="49">
        <v>0.71699080617937505</v>
      </c>
      <c r="AA65" s="48">
        <v>48.384364467343197</v>
      </c>
      <c r="AB65" s="49">
        <v>0.474064855392407</v>
      </c>
      <c r="AC65" s="48">
        <v>48.983743963846997</v>
      </c>
      <c r="AD65" s="49">
        <v>0.32051868204838702</v>
      </c>
      <c r="AE65" s="48">
        <v>50.286490404984399</v>
      </c>
      <c r="AF65" s="49">
        <v>0.60347134661000901</v>
      </c>
      <c r="AG65" s="48">
        <v>0.26867109155769198</v>
      </c>
      <c r="AH65" s="49">
        <v>0.84885352826585503</v>
      </c>
      <c r="AI65" s="48">
        <v>48.4620977022335</v>
      </c>
      <c r="AJ65" s="49">
        <v>0.28197327892159402</v>
      </c>
      <c r="AK65" s="48">
        <v>49.161756058658</v>
      </c>
      <c r="AL65" s="49">
        <v>0.41971887483091003</v>
      </c>
      <c r="AM65" s="48">
        <v>52.795363778599402</v>
      </c>
      <c r="AN65" s="49">
        <v>1.06000865152585</v>
      </c>
      <c r="AO65" s="48">
        <v>2.39894625539538</v>
      </c>
      <c r="AP65" s="49">
        <v>1.1923980757561199</v>
      </c>
      <c r="AQ65" s="65"/>
      <c r="AR65" s="65"/>
      <c r="AS65" s="65"/>
      <c r="AT65" s="182"/>
    </row>
    <row r="66" spans="1:46" ht="13" customHeight="1" x14ac:dyDescent="0.2">
      <c r="A66" s="82" t="s">
        <v>391</v>
      </c>
      <c r="B66" s="110">
        <v>2</v>
      </c>
      <c r="C66" s="7">
        <v>40.1363291790937</v>
      </c>
      <c r="D66" s="10">
        <v>2.0846871874097799</v>
      </c>
      <c r="E66" s="7">
        <v>30.582524160756201</v>
      </c>
      <c r="F66" s="10">
        <v>8.2912009349971694</v>
      </c>
      <c r="G66" s="7">
        <v>31.019292781642498</v>
      </c>
      <c r="H66" s="10">
        <v>3.9288533719443599</v>
      </c>
      <c r="I66" s="7">
        <v>44.492272176178403</v>
      </c>
      <c r="J66" s="10">
        <v>3.0398475944510301</v>
      </c>
      <c r="K66" s="7">
        <v>13.909748015422201</v>
      </c>
      <c r="L66" s="10">
        <v>8.6147464719150495</v>
      </c>
      <c r="M66" s="7">
        <v>39.199212348718</v>
      </c>
      <c r="N66" s="10">
        <v>2.0246561962330598</v>
      </c>
      <c r="O66" s="7" t="s">
        <v>706</v>
      </c>
      <c r="P66" s="10" t="s">
        <v>706</v>
      </c>
      <c r="Q66" s="7" t="s">
        <v>706</v>
      </c>
      <c r="R66" s="10" t="s">
        <v>706</v>
      </c>
      <c r="S66" s="7">
        <v>38.542589052147399</v>
      </c>
      <c r="T66" s="10">
        <v>4.1819311565005801</v>
      </c>
      <c r="U66" s="7">
        <v>47.726413875861098</v>
      </c>
      <c r="V66" s="10">
        <v>3.3697985011815899</v>
      </c>
      <c r="W66" s="7">
        <v>36.0535025970959</v>
      </c>
      <c r="X66" s="10">
        <v>4.7548862943292303</v>
      </c>
      <c r="Y66" s="7">
        <v>-2.4890864550515999</v>
      </c>
      <c r="Z66" s="10">
        <v>6.2880538968948896</v>
      </c>
      <c r="AA66" s="7" t="s">
        <v>706</v>
      </c>
      <c r="AB66" s="10" t="s">
        <v>706</v>
      </c>
      <c r="AC66" s="7">
        <v>34.647907788896397</v>
      </c>
      <c r="AD66" s="10">
        <v>3.19458842922048</v>
      </c>
      <c r="AE66" s="7">
        <v>44.478977181993599</v>
      </c>
      <c r="AF66" s="10">
        <v>2.8866927504087601</v>
      </c>
      <c r="AG66" s="7" t="s">
        <v>706</v>
      </c>
      <c r="AH66" s="10" t="s">
        <v>706</v>
      </c>
      <c r="AI66" s="7">
        <v>37.393735290009303</v>
      </c>
      <c r="AJ66" s="10">
        <v>3.2663414365652699</v>
      </c>
      <c r="AK66" s="7">
        <v>36.835144699197699</v>
      </c>
      <c r="AL66" s="10">
        <v>3.0522498736282802</v>
      </c>
      <c r="AM66" s="7">
        <v>51.390062013338998</v>
      </c>
      <c r="AN66" s="10">
        <v>5.3921121299197097</v>
      </c>
      <c r="AO66" s="7">
        <v>13.9963267233297</v>
      </c>
      <c r="AP66" s="10">
        <v>5.8104579467059398</v>
      </c>
      <c r="AQ66" s="65"/>
      <c r="AR66" s="65"/>
      <c r="AS66" s="65"/>
      <c r="AT66" s="182"/>
    </row>
    <row r="67" spans="1:46" ht="13" customHeight="1" x14ac:dyDescent="0.2">
      <c r="A67" s="82" t="s">
        <v>392</v>
      </c>
      <c r="B67" s="110">
        <v>2</v>
      </c>
      <c r="C67" s="7">
        <v>27.660422438880101</v>
      </c>
      <c r="D67" s="10">
        <v>2.1651723293057898</v>
      </c>
      <c r="E67" s="7" t="s">
        <v>706</v>
      </c>
      <c r="F67" s="10" t="s">
        <v>706</v>
      </c>
      <c r="G67" s="7">
        <v>20.285163923345301</v>
      </c>
      <c r="H67" s="10">
        <v>3.1062674156941199</v>
      </c>
      <c r="I67" s="7">
        <v>41.002352686379297</v>
      </c>
      <c r="J67" s="10">
        <v>3.5453417111568899</v>
      </c>
      <c r="K67" s="7" t="s">
        <v>706</v>
      </c>
      <c r="L67" s="10" t="s">
        <v>706</v>
      </c>
      <c r="M67" s="7" t="s">
        <v>859</v>
      </c>
      <c r="N67" s="10" t="s">
        <v>859</v>
      </c>
      <c r="O67" s="7" t="s">
        <v>859</v>
      </c>
      <c r="P67" s="10" t="s">
        <v>859</v>
      </c>
      <c r="Q67" s="7" t="s">
        <v>859</v>
      </c>
      <c r="R67" s="10" t="s">
        <v>859</v>
      </c>
      <c r="S67" s="7">
        <v>19.191417005848798</v>
      </c>
      <c r="T67" s="10">
        <v>3.5792249585532501</v>
      </c>
      <c r="U67" s="7">
        <v>29.151671400374799</v>
      </c>
      <c r="V67" s="10">
        <v>4.0234164629010296</v>
      </c>
      <c r="W67" s="7">
        <v>30.567490812021902</v>
      </c>
      <c r="X67" s="10">
        <v>5.9402212424331697</v>
      </c>
      <c r="Y67" s="7">
        <v>11.376073806173199</v>
      </c>
      <c r="Z67" s="10">
        <v>6.9876354684977402</v>
      </c>
      <c r="AA67" s="7" t="s">
        <v>706</v>
      </c>
      <c r="AB67" s="10" t="s">
        <v>706</v>
      </c>
      <c r="AC67" s="7">
        <v>24.936603423439699</v>
      </c>
      <c r="AD67" s="10">
        <v>3.3733449560868398</v>
      </c>
      <c r="AE67" s="7">
        <v>30.1392278276304</v>
      </c>
      <c r="AF67" s="10">
        <v>5.4592451454283903</v>
      </c>
      <c r="AG67" s="7" t="s">
        <v>706</v>
      </c>
      <c r="AH67" s="10" t="s">
        <v>706</v>
      </c>
      <c r="AI67" s="7">
        <v>29.7451937862382</v>
      </c>
      <c r="AJ67" s="10">
        <v>7.6342892068062103</v>
      </c>
      <c r="AK67" s="7">
        <v>25.353094461314502</v>
      </c>
      <c r="AL67" s="10">
        <v>3.6410658180810498</v>
      </c>
      <c r="AM67" s="7">
        <v>28.621921989972002</v>
      </c>
      <c r="AN67" s="10">
        <v>4.6220259919646303</v>
      </c>
      <c r="AO67" s="7">
        <v>-1.1232717962661301</v>
      </c>
      <c r="AP67" s="10">
        <v>9.5730557549163695</v>
      </c>
      <c r="AQ67" s="65"/>
      <c r="AR67" s="65"/>
      <c r="AS67" s="65"/>
      <c r="AT67" s="182"/>
    </row>
    <row r="68" spans="1:46" ht="13" customHeight="1" x14ac:dyDescent="0.2">
      <c r="A68" s="82" t="s">
        <v>393</v>
      </c>
      <c r="B68" s="110">
        <v>2</v>
      </c>
      <c r="C68" s="7">
        <v>45.523821966372097</v>
      </c>
      <c r="D68" s="10">
        <v>2.3116119636738399</v>
      </c>
      <c r="E68" s="7" t="s">
        <v>706</v>
      </c>
      <c r="F68" s="10" t="s">
        <v>706</v>
      </c>
      <c r="G68" s="7">
        <v>45.186374827404698</v>
      </c>
      <c r="H68" s="10">
        <v>3.3700615417834898</v>
      </c>
      <c r="I68" s="7">
        <v>48.839608481549497</v>
      </c>
      <c r="J68" s="10">
        <v>4.2981563596925598</v>
      </c>
      <c r="K68" s="7" t="s">
        <v>706</v>
      </c>
      <c r="L68" s="10" t="s">
        <v>706</v>
      </c>
      <c r="M68" s="7">
        <v>48.136898965881102</v>
      </c>
      <c r="N68" s="10">
        <v>2.8549217806331901</v>
      </c>
      <c r="O68" s="7" t="s">
        <v>706</v>
      </c>
      <c r="P68" s="10" t="s">
        <v>706</v>
      </c>
      <c r="Q68" s="7" t="s">
        <v>706</v>
      </c>
      <c r="R68" s="10" t="s">
        <v>706</v>
      </c>
      <c r="S68" s="7">
        <v>42.055448089671799</v>
      </c>
      <c r="T68" s="10">
        <v>4.6530310708368496</v>
      </c>
      <c r="U68" s="7">
        <v>43.474225103037</v>
      </c>
      <c r="V68" s="10">
        <v>4.7973905146878497</v>
      </c>
      <c r="W68" s="7">
        <v>56.569201168594297</v>
      </c>
      <c r="X68" s="10">
        <v>5.2047329642389304</v>
      </c>
      <c r="Y68" s="7">
        <v>14.5137530789225</v>
      </c>
      <c r="Z68" s="10">
        <v>6.9674951415575901</v>
      </c>
      <c r="AA68" s="7" t="s">
        <v>706</v>
      </c>
      <c r="AB68" s="10" t="s">
        <v>706</v>
      </c>
      <c r="AC68" s="7">
        <v>40.898736631560503</v>
      </c>
      <c r="AD68" s="10">
        <v>3.8067129807606501</v>
      </c>
      <c r="AE68" s="7">
        <v>56.587135809247698</v>
      </c>
      <c r="AF68" s="10">
        <v>3.5309785426848199</v>
      </c>
      <c r="AG68" s="7" t="s">
        <v>706</v>
      </c>
      <c r="AH68" s="10" t="s">
        <v>706</v>
      </c>
      <c r="AI68" s="7">
        <v>41.687769635129698</v>
      </c>
      <c r="AJ68" s="10">
        <v>7.7306601966641102</v>
      </c>
      <c r="AK68" s="7">
        <v>45.022641372077103</v>
      </c>
      <c r="AL68" s="10">
        <v>3.5341709271582502</v>
      </c>
      <c r="AM68" s="7">
        <v>53.171435592196701</v>
      </c>
      <c r="AN68" s="10">
        <v>6.4065938687666302</v>
      </c>
      <c r="AO68" s="7">
        <v>11.483665957067</v>
      </c>
      <c r="AP68" s="10">
        <v>10.8054815646367</v>
      </c>
      <c r="AQ68" s="65"/>
      <c r="AR68" s="65"/>
      <c r="AS68" s="65"/>
      <c r="AT68" s="182"/>
    </row>
    <row r="69" spans="1:46" ht="13" customHeight="1" x14ac:dyDescent="0.2">
      <c r="A69" s="4" t="s">
        <v>394</v>
      </c>
      <c r="B69" s="118">
        <v>2</v>
      </c>
      <c r="C69" s="169">
        <v>34.7589358799422</v>
      </c>
      <c r="D69" s="170">
        <v>2.2029692136793599</v>
      </c>
      <c r="E69" s="169">
        <v>33.060482403930898</v>
      </c>
      <c r="F69" s="170">
        <v>7.6124727015403897</v>
      </c>
      <c r="G69" s="169">
        <v>31.7779268823923</v>
      </c>
      <c r="H69" s="170">
        <v>2.2362667502836402</v>
      </c>
      <c r="I69" s="169">
        <v>45.944239784079997</v>
      </c>
      <c r="J69" s="170">
        <v>6.6628805749309503</v>
      </c>
      <c r="K69" s="169">
        <v>12.883757380149101</v>
      </c>
      <c r="L69" s="170">
        <v>10.110094749767301</v>
      </c>
      <c r="M69" s="169">
        <v>34.278363725197998</v>
      </c>
      <c r="N69" s="170">
        <v>2.4395960657680398</v>
      </c>
      <c r="O69" s="169" t="s">
        <v>706</v>
      </c>
      <c r="P69" s="170" t="s">
        <v>706</v>
      </c>
      <c r="Q69" s="169" t="s">
        <v>706</v>
      </c>
      <c r="R69" s="170" t="s">
        <v>706</v>
      </c>
      <c r="S69" s="169">
        <v>33.434122318947303</v>
      </c>
      <c r="T69" s="170">
        <v>3.3788722737216199</v>
      </c>
      <c r="U69" s="169">
        <v>35.244179577487103</v>
      </c>
      <c r="V69" s="170">
        <v>3.1591069599586499</v>
      </c>
      <c r="W69" s="169" t="s">
        <v>706</v>
      </c>
      <c r="X69" s="170" t="s">
        <v>706</v>
      </c>
      <c r="Y69" s="169" t="s">
        <v>706</v>
      </c>
      <c r="Z69" s="170" t="s">
        <v>706</v>
      </c>
      <c r="AA69" s="169">
        <v>36.123656988238501</v>
      </c>
      <c r="AB69" s="170">
        <v>8.2036376946526399</v>
      </c>
      <c r="AC69" s="169">
        <v>34.686204903267701</v>
      </c>
      <c r="AD69" s="170">
        <v>2.4774513368950699</v>
      </c>
      <c r="AE69" s="169">
        <v>30.4076379459888</v>
      </c>
      <c r="AF69" s="170">
        <v>7.7517573004144902</v>
      </c>
      <c r="AG69" s="169">
        <v>-5.7160190422497497</v>
      </c>
      <c r="AH69" s="170">
        <v>11.337068530240099</v>
      </c>
      <c r="AI69" s="169">
        <v>36.620384968938303</v>
      </c>
      <c r="AJ69" s="170">
        <v>3.7359437438883401</v>
      </c>
      <c r="AK69" s="169">
        <v>33.137831964867701</v>
      </c>
      <c r="AL69" s="170">
        <v>2.55031875983315</v>
      </c>
      <c r="AM69" s="169" t="s">
        <v>706</v>
      </c>
      <c r="AN69" s="170" t="s">
        <v>706</v>
      </c>
      <c r="AO69" s="169" t="s">
        <v>706</v>
      </c>
      <c r="AP69" s="170" t="s">
        <v>706</v>
      </c>
      <c r="AQ69" s="178"/>
      <c r="AR69" s="178"/>
      <c r="AS69" s="178"/>
      <c r="AT69" s="183"/>
    </row>
    <row r="70" spans="1:46" ht="13" customHeight="1" x14ac:dyDescent="0.2">
      <c r="A70" s="82"/>
      <c r="B70" s="119"/>
      <c r="C70" s="7" t="s">
        <v>950</v>
      </c>
      <c r="D70" s="10" t="s">
        <v>951</v>
      </c>
      <c r="E70" s="7" t="s">
        <v>1144</v>
      </c>
      <c r="F70" s="10" t="s">
        <v>1145</v>
      </c>
      <c r="G70" s="7" t="s">
        <v>1146</v>
      </c>
      <c r="H70" s="10" t="s">
        <v>1147</v>
      </c>
      <c r="I70" s="7" t="s">
        <v>1148</v>
      </c>
      <c r="J70" s="10" t="s">
        <v>1149</v>
      </c>
      <c r="K70" s="7" t="s">
        <v>1150</v>
      </c>
      <c r="L70" s="10" t="s">
        <v>1151</v>
      </c>
      <c r="M70" s="7" t="s">
        <v>1152</v>
      </c>
      <c r="N70" s="10" t="s">
        <v>1153</v>
      </c>
      <c r="O70" s="7" t="s">
        <v>1154</v>
      </c>
      <c r="P70" s="10" t="s">
        <v>1155</v>
      </c>
      <c r="Q70" s="7" t="s">
        <v>1156</v>
      </c>
      <c r="R70" s="10" t="s">
        <v>1157</v>
      </c>
      <c r="S70" s="7" t="s">
        <v>1158</v>
      </c>
      <c r="T70" s="10" t="s">
        <v>1159</v>
      </c>
      <c r="U70" s="7" t="s">
        <v>1160</v>
      </c>
      <c r="V70" s="10" t="s">
        <v>1161</v>
      </c>
      <c r="W70" s="7" t="s">
        <v>1162</v>
      </c>
      <c r="X70" s="10" t="s">
        <v>1163</v>
      </c>
      <c r="Y70" s="7" t="s">
        <v>1164</v>
      </c>
      <c r="Z70" s="10" t="s">
        <v>1165</v>
      </c>
      <c r="AA70" s="7" t="s">
        <v>1166</v>
      </c>
      <c r="AB70" s="10" t="s">
        <v>1167</v>
      </c>
      <c r="AC70" s="7" t="s">
        <v>1168</v>
      </c>
      <c r="AD70" s="10" t="s">
        <v>1169</v>
      </c>
      <c r="AE70" s="7" t="s">
        <v>1170</v>
      </c>
      <c r="AF70" s="10" t="s">
        <v>1171</v>
      </c>
      <c r="AG70" s="7" t="s">
        <v>1172</v>
      </c>
      <c r="AH70" s="10" t="s">
        <v>1173</v>
      </c>
      <c r="AI70" s="7" t="s">
        <v>1174</v>
      </c>
      <c r="AJ70" s="10" t="s">
        <v>1175</v>
      </c>
      <c r="AK70" s="7" t="s">
        <v>1176</v>
      </c>
      <c r="AL70" s="10" t="s">
        <v>1177</v>
      </c>
      <c r="AM70" s="7" t="s">
        <v>1178</v>
      </c>
      <c r="AN70" s="10" t="s">
        <v>1179</v>
      </c>
      <c r="AO70" s="7" t="s">
        <v>1180</v>
      </c>
      <c r="AP70" s="10" t="s">
        <v>1181</v>
      </c>
      <c r="AQ70" s="7" t="s">
        <v>992</v>
      </c>
      <c r="AR70" s="10" t="s">
        <v>993</v>
      </c>
      <c r="AS70" s="65" t="s">
        <v>1010</v>
      </c>
      <c r="AT70" s="182" t="s">
        <v>1011</v>
      </c>
    </row>
    <row r="71" spans="1:46" ht="13" customHeight="1" x14ac:dyDescent="0.2">
      <c r="A71" s="82" t="s">
        <v>350</v>
      </c>
      <c r="B71" s="119">
        <v>1</v>
      </c>
      <c r="C71" s="7">
        <v>48.385055162982297</v>
      </c>
      <c r="D71" s="10">
        <v>1.63940380051746</v>
      </c>
      <c r="E71" s="7">
        <v>51.5235159921763</v>
      </c>
      <c r="F71" s="10">
        <v>5.4626864289632397</v>
      </c>
      <c r="G71" s="7">
        <v>49.598875075551597</v>
      </c>
      <c r="H71" s="10">
        <v>2.5670399067703502</v>
      </c>
      <c r="I71" s="7">
        <v>47.4796255975915</v>
      </c>
      <c r="J71" s="10">
        <v>2.1520881804490699</v>
      </c>
      <c r="K71" s="7">
        <v>-4.0438903945847899</v>
      </c>
      <c r="L71" s="10">
        <v>5.8530242738809903</v>
      </c>
      <c r="M71" s="7">
        <v>51.731014739186598</v>
      </c>
      <c r="N71" s="10">
        <v>2.04331651254707</v>
      </c>
      <c r="O71" s="7">
        <v>40.740580030541302</v>
      </c>
      <c r="P71" s="10">
        <v>2.8102507487389201</v>
      </c>
      <c r="Q71" s="7">
        <v>-10.990434708645299</v>
      </c>
      <c r="R71" s="10">
        <v>3.4628788068527099</v>
      </c>
      <c r="S71" s="7">
        <v>42.724733759672802</v>
      </c>
      <c r="T71" s="10">
        <v>2.2679709052388399</v>
      </c>
      <c r="U71" s="7">
        <v>49.190357013129898</v>
      </c>
      <c r="V71" s="10">
        <v>3.73443749308354</v>
      </c>
      <c r="W71" s="7">
        <v>55.136740056644001</v>
      </c>
      <c r="X71" s="10">
        <v>2.8302359166748801</v>
      </c>
      <c r="Y71" s="7">
        <v>12.4120062969711</v>
      </c>
      <c r="Z71" s="10">
        <v>3.6562095501790699</v>
      </c>
      <c r="AA71" s="7">
        <v>53.760797949414901</v>
      </c>
      <c r="AB71" s="10">
        <v>5.5561920017350204</v>
      </c>
      <c r="AC71" s="7">
        <v>46.768569321043799</v>
      </c>
      <c r="AD71" s="10">
        <v>2.4272804405232402</v>
      </c>
      <c r="AE71" s="7">
        <v>48.811731902184299</v>
      </c>
      <c r="AF71" s="10">
        <v>3.00122121917734</v>
      </c>
      <c r="AG71" s="7">
        <v>-4.9490660472306702</v>
      </c>
      <c r="AH71" s="10">
        <v>6.3666455865630303</v>
      </c>
      <c r="AI71" s="7">
        <v>46.1805957493413</v>
      </c>
      <c r="AJ71" s="10">
        <v>3.2743258334560998</v>
      </c>
      <c r="AK71" s="7">
        <v>50.597634001345597</v>
      </c>
      <c r="AL71" s="10">
        <v>2.15204207644963</v>
      </c>
      <c r="AM71" s="7">
        <v>44.911242147933699</v>
      </c>
      <c r="AN71" s="10">
        <v>4.4210788015768303</v>
      </c>
      <c r="AO71" s="7">
        <v>-1.2693536014076501</v>
      </c>
      <c r="AP71" s="10">
        <v>5.6969139326052698</v>
      </c>
      <c r="AQ71" s="7">
        <v>6.5016337648343701</v>
      </c>
      <c r="AR71" s="10">
        <v>2.2302134908464502</v>
      </c>
      <c r="AS71" s="65"/>
      <c r="AT71" s="182"/>
    </row>
    <row r="72" spans="1:46" ht="13" customHeight="1" x14ac:dyDescent="0.2">
      <c r="A72" s="82" t="s">
        <v>352</v>
      </c>
      <c r="B72" s="119">
        <v>1</v>
      </c>
      <c r="C72" s="7">
        <v>44.392541484015602</v>
      </c>
      <c r="D72" s="10">
        <v>1.0990499955212401</v>
      </c>
      <c r="E72" s="7">
        <v>43.169560422158497</v>
      </c>
      <c r="F72" s="10">
        <v>2.8349146263906602</v>
      </c>
      <c r="G72" s="7">
        <v>43.281423768010903</v>
      </c>
      <c r="H72" s="10">
        <v>1.47724998803059</v>
      </c>
      <c r="I72" s="7">
        <v>50.315512363963798</v>
      </c>
      <c r="J72" s="10">
        <v>2.5321946342439898</v>
      </c>
      <c r="K72" s="7">
        <v>7.1459519418052899</v>
      </c>
      <c r="L72" s="10">
        <v>3.7802379590792201</v>
      </c>
      <c r="M72" s="7">
        <v>48.183284037174403</v>
      </c>
      <c r="N72" s="10">
        <v>1.44001850863374</v>
      </c>
      <c r="O72" s="7">
        <v>40.401687487233403</v>
      </c>
      <c r="P72" s="10">
        <v>1.7666061214195501</v>
      </c>
      <c r="Q72" s="7">
        <v>-7.7815965499409998</v>
      </c>
      <c r="R72" s="10">
        <v>2.3319990405680202</v>
      </c>
      <c r="S72" s="7">
        <v>39.942606341121099</v>
      </c>
      <c r="T72" s="10">
        <v>2.0718436341533999</v>
      </c>
      <c r="U72" s="7">
        <v>45.136832282230401</v>
      </c>
      <c r="V72" s="10">
        <v>1.6044643652663799</v>
      </c>
      <c r="W72" s="7">
        <v>49.428679635399298</v>
      </c>
      <c r="X72" s="10">
        <v>2.0653554785806798</v>
      </c>
      <c r="Y72" s="7">
        <v>9.4860732942781798</v>
      </c>
      <c r="Z72" s="10">
        <v>2.7881488769886098</v>
      </c>
      <c r="AA72" s="7">
        <v>36.849186358898599</v>
      </c>
      <c r="AB72" s="10">
        <v>4.5978832705040498</v>
      </c>
      <c r="AC72" s="7">
        <v>42.553284052260899</v>
      </c>
      <c r="AD72" s="10">
        <v>1.50865277107471</v>
      </c>
      <c r="AE72" s="7">
        <v>46.531224675314199</v>
      </c>
      <c r="AF72" s="10">
        <v>1.7131683305405601</v>
      </c>
      <c r="AG72" s="7">
        <v>9.6820383164155501</v>
      </c>
      <c r="AH72" s="10">
        <v>4.7935373053943202</v>
      </c>
      <c r="AI72" s="7">
        <v>43.590024941817397</v>
      </c>
      <c r="AJ72" s="10">
        <v>1.6830944824612599</v>
      </c>
      <c r="AK72" s="7">
        <v>44.792784817209302</v>
      </c>
      <c r="AL72" s="10">
        <v>1.7941895962858401</v>
      </c>
      <c r="AM72" s="7">
        <v>43.887980172908698</v>
      </c>
      <c r="AN72" s="10">
        <v>2.8504584500135799</v>
      </c>
      <c r="AO72" s="7">
        <v>0.297955231091308</v>
      </c>
      <c r="AP72" s="10">
        <v>3.1800447924450901</v>
      </c>
      <c r="AQ72" s="7">
        <v>5.1077884746123701</v>
      </c>
      <c r="AR72" s="10">
        <v>1.44984184409451</v>
      </c>
      <c r="AS72" s="65"/>
      <c r="AT72" s="182"/>
    </row>
    <row r="73" spans="1:46" ht="13" customHeight="1" x14ac:dyDescent="0.2">
      <c r="A73" s="111" t="s">
        <v>354</v>
      </c>
      <c r="B73" s="119">
        <v>1</v>
      </c>
      <c r="C73" s="7">
        <v>48.088785077339303</v>
      </c>
      <c r="D73" s="10">
        <v>1.5500615494312799</v>
      </c>
      <c r="E73" s="7">
        <v>46.7689109084587</v>
      </c>
      <c r="F73" s="10">
        <v>4.1399802600472704</v>
      </c>
      <c r="G73" s="7">
        <v>48.905599112820802</v>
      </c>
      <c r="H73" s="10">
        <v>2.0607999344402699</v>
      </c>
      <c r="I73" s="7">
        <v>49.277968850186198</v>
      </c>
      <c r="J73" s="10">
        <v>3.0964476890173702</v>
      </c>
      <c r="K73" s="7">
        <v>2.5090579417275101</v>
      </c>
      <c r="L73" s="10">
        <v>5.0148813106389802</v>
      </c>
      <c r="M73" s="7">
        <v>50.381445501620298</v>
      </c>
      <c r="N73" s="10">
        <v>1.6228280269512201</v>
      </c>
      <c r="O73" s="7">
        <v>45.689290247355501</v>
      </c>
      <c r="P73" s="10">
        <v>3.0877387554238802</v>
      </c>
      <c r="Q73" s="7">
        <v>-4.6921552542648497</v>
      </c>
      <c r="R73" s="10">
        <v>3.4848304320671</v>
      </c>
      <c r="S73" s="7">
        <v>46.713010393107197</v>
      </c>
      <c r="T73" s="10">
        <v>2.4808450552703598</v>
      </c>
      <c r="U73" s="7">
        <v>47.260792063951897</v>
      </c>
      <c r="V73" s="10">
        <v>2.85590466138984</v>
      </c>
      <c r="W73" s="7">
        <v>51.442240317928402</v>
      </c>
      <c r="X73" s="10">
        <v>2.84853204867037</v>
      </c>
      <c r="Y73" s="7">
        <v>4.7292299248212801</v>
      </c>
      <c r="Z73" s="10">
        <v>3.76923671902219</v>
      </c>
      <c r="AA73" s="7">
        <v>41.437318618249599</v>
      </c>
      <c r="AB73" s="10">
        <v>6.2108218715985499</v>
      </c>
      <c r="AC73" s="7">
        <v>49.290348744409798</v>
      </c>
      <c r="AD73" s="10">
        <v>2.0691808658672399</v>
      </c>
      <c r="AE73" s="7">
        <v>48.760160167152598</v>
      </c>
      <c r="AF73" s="10">
        <v>2.40668088971562</v>
      </c>
      <c r="AG73" s="7">
        <v>7.3228415489030096</v>
      </c>
      <c r="AH73" s="10">
        <v>6.5998435762482597</v>
      </c>
      <c r="AI73" s="7">
        <v>50.079628099001901</v>
      </c>
      <c r="AJ73" s="10">
        <v>2.9145931730104899</v>
      </c>
      <c r="AK73" s="7">
        <v>48.239643654704601</v>
      </c>
      <c r="AL73" s="10">
        <v>1.9358576554454701</v>
      </c>
      <c r="AM73" s="7">
        <v>46.305114827642797</v>
      </c>
      <c r="AN73" s="10">
        <v>3.9549989633167599</v>
      </c>
      <c r="AO73" s="7">
        <v>-3.7745132713591101</v>
      </c>
      <c r="AP73" s="10">
        <v>4.7113094786504197</v>
      </c>
      <c r="AQ73" s="7">
        <v>4.4759420328322799</v>
      </c>
      <c r="AR73" s="10">
        <v>2.0805714308491701</v>
      </c>
      <c r="AS73" s="65"/>
      <c r="AT73" s="182"/>
    </row>
    <row r="74" spans="1:46" ht="13" customHeight="1" x14ac:dyDescent="0.2">
      <c r="A74" s="82" t="s">
        <v>355</v>
      </c>
      <c r="B74" s="119">
        <v>1</v>
      </c>
      <c r="C74" s="7">
        <v>86.285713649035003</v>
      </c>
      <c r="D74" s="10">
        <v>1.0852927444154601</v>
      </c>
      <c r="E74" s="7">
        <v>86.281736077900206</v>
      </c>
      <c r="F74" s="10">
        <v>2.9918284007749998</v>
      </c>
      <c r="G74" s="7">
        <v>85.453006080044801</v>
      </c>
      <c r="H74" s="10">
        <v>1.3529078994503301</v>
      </c>
      <c r="I74" s="7">
        <v>87.198303871155503</v>
      </c>
      <c r="J74" s="10">
        <v>1.66139170965515</v>
      </c>
      <c r="K74" s="7">
        <v>0.91656779325529703</v>
      </c>
      <c r="L74" s="10">
        <v>3.46457931008168</v>
      </c>
      <c r="M74" s="7">
        <v>86.545384140261902</v>
      </c>
      <c r="N74" s="10">
        <v>1.32960033186892</v>
      </c>
      <c r="O74" s="7">
        <v>85.285101774219896</v>
      </c>
      <c r="P74" s="10">
        <v>2.1200522370244999</v>
      </c>
      <c r="Q74" s="7">
        <v>-1.2602823660420099</v>
      </c>
      <c r="R74" s="10">
        <v>2.5624443635604499</v>
      </c>
      <c r="S74" s="7">
        <v>85.907691516899504</v>
      </c>
      <c r="T74" s="10">
        <v>1.7427393008857099</v>
      </c>
      <c r="U74" s="7">
        <v>88.321749884494395</v>
      </c>
      <c r="V74" s="10">
        <v>1.8718410621107</v>
      </c>
      <c r="W74" s="7">
        <v>84.727003508558496</v>
      </c>
      <c r="X74" s="10">
        <v>1.8500585616366501</v>
      </c>
      <c r="Y74" s="7">
        <v>-1.1806880083409701</v>
      </c>
      <c r="Z74" s="10">
        <v>2.5731014215624</v>
      </c>
      <c r="AA74" s="7">
        <v>87.952618083364996</v>
      </c>
      <c r="AB74" s="10">
        <v>1.42725928415809</v>
      </c>
      <c r="AC74" s="7">
        <v>82.368816013418893</v>
      </c>
      <c r="AD74" s="10">
        <v>2.3026492288379998</v>
      </c>
      <c r="AE74" s="7">
        <v>87.411362057264995</v>
      </c>
      <c r="AF74" s="10">
        <v>2.29274629168042</v>
      </c>
      <c r="AG74" s="7">
        <v>-0.54125602610002899</v>
      </c>
      <c r="AH74" s="10">
        <v>2.69850341287035</v>
      </c>
      <c r="AI74" s="7">
        <v>86.429148928317105</v>
      </c>
      <c r="AJ74" s="10">
        <v>1.2696014789138499</v>
      </c>
      <c r="AK74" s="7">
        <v>86.274129684400506</v>
      </c>
      <c r="AL74" s="10">
        <v>2.7155347449107099</v>
      </c>
      <c r="AM74" s="7">
        <v>81.425069799494096</v>
      </c>
      <c r="AN74" s="10">
        <v>4.63415880936852</v>
      </c>
      <c r="AO74" s="7">
        <v>-5.00407912882301</v>
      </c>
      <c r="AP74" s="10">
        <v>4.8040016703328803</v>
      </c>
      <c r="AQ74" s="7">
        <v>3.8532529608366799</v>
      </c>
      <c r="AR74" s="10">
        <v>1.5182641484992401</v>
      </c>
      <c r="AS74" s="65"/>
      <c r="AT74" s="182"/>
    </row>
    <row r="75" spans="1:46" ht="13" customHeight="1" x14ac:dyDescent="0.2">
      <c r="A75" s="82" t="s">
        <v>365</v>
      </c>
      <c r="B75" s="119">
        <v>1</v>
      </c>
      <c r="C75" s="7">
        <v>65.081413721645703</v>
      </c>
      <c r="D75" s="10">
        <v>1.66675958284746</v>
      </c>
      <c r="E75" s="7">
        <v>61.5338116952462</v>
      </c>
      <c r="F75" s="10">
        <v>3.37803370001832</v>
      </c>
      <c r="G75" s="7">
        <v>66.288869631841493</v>
      </c>
      <c r="H75" s="10">
        <v>2.1001548627842999</v>
      </c>
      <c r="I75" s="7">
        <v>69.861779606805598</v>
      </c>
      <c r="J75" s="10">
        <v>3.7904003676050499</v>
      </c>
      <c r="K75" s="7">
        <v>8.3279679115594103</v>
      </c>
      <c r="L75" s="10">
        <v>4.90714753374957</v>
      </c>
      <c r="M75" s="7">
        <v>66.793254449151803</v>
      </c>
      <c r="N75" s="10">
        <v>1.95569121607657</v>
      </c>
      <c r="O75" s="7">
        <v>59.040202802726803</v>
      </c>
      <c r="P75" s="10">
        <v>3.0073563501765999</v>
      </c>
      <c r="Q75" s="7">
        <v>-7.7530516464249901</v>
      </c>
      <c r="R75" s="10">
        <v>3.4782643008083198</v>
      </c>
      <c r="S75" s="7">
        <v>64.251411706884198</v>
      </c>
      <c r="T75" s="10">
        <v>2.66034495527165</v>
      </c>
      <c r="U75" s="7">
        <v>62.488545433682098</v>
      </c>
      <c r="V75" s="10">
        <v>4.1539384670974302</v>
      </c>
      <c r="W75" s="7">
        <v>68.751433390594599</v>
      </c>
      <c r="X75" s="10">
        <v>2.8191355220352801</v>
      </c>
      <c r="Y75" s="7">
        <v>4.5000216837103304</v>
      </c>
      <c r="Z75" s="10">
        <v>3.9619005470898099</v>
      </c>
      <c r="AA75" s="7">
        <v>62.498862931988</v>
      </c>
      <c r="AB75" s="10">
        <v>4.0364017051713699</v>
      </c>
      <c r="AC75" s="7">
        <v>63.855146706209403</v>
      </c>
      <c r="AD75" s="10">
        <v>2.4166312911021302</v>
      </c>
      <c r="AE75" s="7">
        <v>70.571930459063793</v>
      </c>
      <c r="AF75" s="10">
        <v>2.8468854580428502</v>
      </c>
      <c r="AG75" s="7">
        <v>8.0730675270757395</v>
      </c>
      <c r="AH75" s="10">
        <v>5.2595502856511098</v>
      </c>
      <c r="AI75" s="7">
        <v>64.1921149947906</v>
      </c>
      <c r="AJ75" s="10">
        <v>2.9363075844423201</v>
      </c>
      <c r="AK75" s="7">
        <v>65.128995622737406</v>
      </c>
      <c r="AL75" s="10">
        <v>2.4356070927239499</v>
      </c>
      <c r="AM75" s="7">
        <v>68.324275874613207</v>
      </c>
      <c r="AN75" s="10">
        <v>4.9684919511042898</v>
      </c>
      <c r="AO75" s="7">
        <v>4.1321608798226102</v>
      </c>
      <c r="AP75" s="10">
        <v>5.8427215788821298</v>
      </c>
      <c r="AQ75" s="7">
        <v>4.7991403237887598</v>
      </c>
      <c r="AR75" s="10">
        <v>2.0943712980104401</v>
      </c>
      <c r="AS75" s="65"/>
      <c r="AT75" s="182"/>
    </row>
    <row r="76" spans="1:46" ht="13" customHeight="1" x14ac:dyDescent="0.2">
      <c r="A76" s="82" t="s">
        <v>370</v>
      </c>
      <c r="B76" s="119">
        <v>1</v>
      </c>
      <c r="C76" s="7">
        <v>22.0802524329753</v>
      </c>
      <c r="D76" s="10">
        <v>0.93915818470851897</v>
      </c>
      <c r="E76" s="7" t="s">
        <v>706</v>
      </c>
      <c r="F76" s="10" t="s">
        <v>706</v>
      </c>
      <c r="G76" s="7">
        <v>20.5318908694748</v>
      </c>
      <c r="H76" s="10">
        <v>1.36077431208745</v>
      </c>
      <c r="I76" s="7">
        <v>22.847013979586901</v>
      </c>
      <c r="J76" s="10">
        <v>1.1755337656229199</v>
      </c>
      <c r="K76" s="7" t="s">
        <v>706</v>
      </c>
      <c r="L76" s="10" t="s">
        <v>706</v>
      </c>
      <c r="M76" s="7">
        <v>22.029866625792501</v>
      </c>
      <c r="N76" s="10">
        <v>0.95011318639615105</v>
      </c>
      <c r="O76" s="7" t="s">
        <v>706</v>
      </c>
      <c r="P76" s="10" t="s">
        <v>706</v>
      </c>
      <c r="Q76" s="7" t="s">
        <v>706</v>
      </c>
      <c r="R76" s="10" t="s">
        <v>706</v>
      </c>
      <c r="S76" s="7">
        <v>21.513353912329599</v>
      </c>
      <c r="T76" s="10">
        <v>1.0411804326470999</v>
      </c>
      <c r="U76" s="7">
        <v>25.085491725212101</v>
      </c>
      <c r="V76" s="10">
        <v>2.6951615987942201</v>
      </c>
      <c r="W76" s="7" t="s">
        <v>706</v>
      </c>
      <c r="X76" s="10" t="s">
        <v>706</v>
      </c>
      <c r="Y76" s="7" t="s">
        <v>706</v>
      </c>
      <c r="Z76" s="10" t="s">
        <v>706</v>
      </c>
      <c r="AA76" s="7">
        <v>22.4715744544506</v>
      </c>
      <c r="AB76" s="10">
        <v>1.4274655541977901</v>
      </c>
      <c r="AC76" s="7">
        <v>21.6305304519266</v>
      </c>
      <c r="AD76" s="10">
        <v>1.20817026791078</v>
      </c>
      <c r="AE76" s="7" t="s">
        <v>562</v>
      </c>
      <c r="AF76" s="10" t="s">
        <v>562</v>
      </c>
      <c r="AG76" s="7" t="s">
        <v>562</v>
      </c>
      <c r="AH76" s="10" t="s">
        <v>562</v>
      </c>
      <c r="AI76" s="7">
        <v>22.210534413002499</v>
      </c>
      <c r="AJ76" s="10">
        <v>1.1202294208541499</v>
      </c>
      <c r="AK76" s="7">
        <v>21.419816430963198</v>
      </c>
      <c r="AL76" s="10">
        <v>1.92153357698108</v>
      </c>
      <c r="AM76" s="7" t="s">
        <v>706</v>
      </c>
      <c r="AN76" s="10" t="s">
        <v>706</v>
      </c>
      <c r="AO76" s="7" t="s">
        <v>706</v>
      </c>
      <c r="AP76" s="10" t="s">
        <v>706</v>
      </c>
      <c r="AQ76" s="7">
        <v>-2.0045224828547101</v>
      </c>
      <c r="AR76" s="10">
        <v>1.28287855217011</v>
      </c>
      <c r="AS76" s="65"/>
      <c r="AT76" s="182"/>
    </row>
    <row r="77" spans="1:46" ht="13" customHeight="1" x14ac:dyDescent="0.2">
      <c r="A77" s="82" t="s">
        <v>372</v>
      </c>
      <c r="B77" s="119">
        <v>1</v>
      </c>
      <c r="C77" s="7">
        <v>27.278729343796801</v>
      </c>
      <c r="D77" s="10">
        <v>1.2154178278177901</v>
      </c>
      <c r="E77" s="7">
        <v>28.967690144333201</v>
      </c>
      <c r="F77" s="10">
        <v>7.3920653073349998</v>
      </c>
      <c r="G77" s="7">
        <v>27.1015379752276</v>
      </c>
      <c r="H77" s="10">
        <v>4.8804578042015496</v>
      </c>
      <c r="I77" s="7">
        <v>27.141415069268</v>
      </c>
      <c r="J77" s="10">
        <v>1.24189639834058</v>
      </c>
      <c r="K77" s="7">
        <v>-1.8262750750652199</v>
      </c>
      <c r="L77" s="10">
        <v>7.5220716156333296</v>
      </c>
      <c r="M77" s="7">
        <v>27.240544793797401</v>
      </c>
      <c r="N77" s="10">
        <v>1.25803831211617</v>
      </c>
      <c r="O77" s="7" t="s">
        <v>562</v>
      </c>
      <c r="P77" s="10" t="s">
        <v>562</v>
      </c>
      <c r="Q77" s="7" t="s">
        <v>562</v>
      </c>
      <c r="R77" s="10" t="s">
        <v>562</v>
      </c>
      <c r="S77" s="7">
        <v>26.730259778222202</v>
      </c>
      <c r="T77" s="10">
        <v>1.2675849355592901</v>
      </c>
      <c r="U77" s="7">
        <v>26.834232511985</v>
      </c>
      <c r="V77" s="10">
        <v>2.9850966378794501</v>
      </c>
      <c r="W77" s="7">
        <v>34.5436814953704</v>
      </c>
      <c r="X77" s="10">
        <v>6.4445992030350396</v>
      </c>
      <c r="Y77" s="7">
        <v>7.8134217171482003</v>
      </c>
      <c r="Z77" s="10">
        <v>6.6277566068985898</v>
      </c>
      <c r="AA77" s="7">
        <v>27.5829518729143</v>
      </c>
      <c r="AB77" s="10">
        <v>1.6767501571124499</v>
      </c>
      <c r="AC77" s="7">
        <v>26.432691250830398</v>
      </c>
      <c r="AD77" s="10">
        <v>1.8168977084089899</v>
      </c>
      <c r="AE77" s="7" t="s">
        <v>706</v>
      </c>
      <c r="AF77" s="10" t="s">
        <v>706</v>
      </c>
      <c r="AG77" s="7" t="s">
        <v>706</v>
      </c>
      <c r="AH77" s="10" t="s">
        <v>706</v>
      </c>
      <c r="AI77" s="7">
        <v>27.630697813194399</v>
      </c>
      <c r="AJ77" s="10">
        <v>1.2687770726751899</v>
      </c>
      <c r="AK77" s="7" t="s">
        <v>706</v>
      </c>
      <c r="AL77" s="10" t="s">
        <v>706</v>
      </c>
      <c r="AM77" s="7" t="s">
        <v>706</v>
      </c>
      <c r="AN77" s="10" t="s">
        <v>706</v>
      </c>
      <c r="AO77" s="7" t="s">
        <v>706</v>
      </c>
      <c r="AP77" s="10" t="s">
        <v>706</v>
      </c>
      <c r="AQ77" s="7">
        <v>-0.40003833299789798</v>
      </c>
      <c r="AR77" s="10">
        <v>1.6564912540563299</v>
      </c>
      <c r="AS77" s="65"/>
      <c r="AT77" s="182"/>
    </row>
    <row r="78" spans="1:46" ht="13" customHeight="1" x14ac:dyDescent="0.2">
      <c r="A78" s="82" t="s">
        <v>428</v>
      </c>
      <c r="B78" s="119">
        <v>1</v>
      </c>
      <c r="C78" s="7">
        <v>47.007903883819999</v>
      </c>
      <c r="D78" s="10">
        <v>1.29400796682492</v>
      </c>
      <c r="E78" s="7">
        <v>45.462406253659097</v>
      </c>
      <c r="F78" s="10">
        <v>2.2492220222681301</v>
      </c>
      <c r="G78" s="7">
        <v>45.773625950620698</v>
      </c>
      <c r="H78" s="10">
        <v>2.4467664107856799</v>
      </c>
      <c r="I78" s="7">
        <v>50.198593463774401</v>
      </c>
      <c r="J78" s="10">
        <v>2.05401030915049</v>
      </c>
      <c r="K78" s="7">
        <v>4.73618721011528</v>
      </c>
      <c r="L78" s="10">
        <v>3.1256536031450102</v>
      </c>
      <c r="M78" s="7">
        <v>45.3339487542802</v>
      </c>
      <c r="N78" s="10">
        <v>1.4176375576429601</v>
      </c>
      <c r="O78" s="7">
        <v>53.5939367503344</v>
      </c>
      <c r="P78" s="10">
        <v>3.2590918360763999</v>
      </c>
      <c r="Q78" s="7">
        <v>8.2599879960541998</v>
      </c>
      <c r="R78" s="10">
        <v>3.6090979669907202</v>
      </c>
      <c r="S78" s="7">
        <v>49.4673093063872</v>
      </c>
      <c r="T78" s="10">
        <v>2.0627265919406899</v>
      </c>
      <c r="U78" s="7">
        <v>46.195282592159998</v>
      </c>
      <c r="V78" s="10">
        <v>2.52021787659874</v>
      </c>
      <c r="W78" s="7">
        <v>44.752778862418801</v>
      </c>
      <c r="X78" s="10">
        <v>1.80919123710428</v>
      </c>
      <c r="Y78" s="7">
        <v>-4.7145304439684201</v>
      </c>
      <c r="Z78" s="10">
        <v>2.63881040262484</v>
      </c>
      <c r="AA78" s="7">
        <v>48.908419796253</v>
      </c>
      <c r="AB78" s="10">
        <v>3.24912092520273</v>
      </c>
      <c r="AC78" s="7">
        <v>50.117928411644797</v>
      </c>
      <c r="AD78" s="10">
        <v>1.9849762843730001</v>
      </c>
      <c r="AE78" s="7">
        <v>43.992098321227402</v>
      </c>
      <c r="AF78" s="10">
        <v>2.0432478152942299</v>
      </c>
      <c r="AG78" s="7">
        <v>-4.91632147502553</v>
      </c>
      <c r="AH78" s="10">
        <v>3.93823226373449</v>
      </c>
      <c r="AI78" s="7">
        <v>47.758742544146997</v>
      </c>
      <c r="AJ78" s="10">
        <v>1.28508363272152</v>
      </c>
      <c r="AK78" s="7">
        <v>42.974704474161904</v>
      </c>
      <c r="AL78" s="10">
        <v>3.0317319629813602</v>
      </c>
      <c r="AM78" s="7" t="s">
        <v>706</v>
      </c>
      <c r="AN78" s="10" t="s">
        <v>706</v>
      </c>
      <c r="AO78" s="7" t="s">
        <v>706</v>
      </c>
      <c r="AP78" s="10" t="s">
        <v>706</v>
      </c>
      <c r="AQ78" s="7">
        <v>1.46259649254429</v>
      </c>
      <c r="AR78" s="10">
        <v>1.90263111244878</v>
      </c>
      <c r="AS78" s="65"/>
      <c r="AT78" s="182"/>
    </row>
    <row r="79" spans="1:46" ht="13" customHeight="1" x14ac:dyDescent="0.2">
      <c r="A79" s="82" t="s">
        <v>378</v>
      </c>
      <c r="B79" s="119">
        <v>1</v>
      </c>
      <c r="C79" s="7">
        <v>62.692422220293899</v>
      </c>
      <c r="D79" s="10">
        <v>1.3868712335076501</v>
      </c>
      <c r="E79" s="7">
        <v>59.401901546592001</v>
      </c>
      <c r="F79" s="10">
        <v>3.6573841472594699</v>
      </c>
      <c r="G79" s="7">
        <v>65.320681216605493</v>
      </c>
      <c r="H79" s="10">
        <v>3.1961951949540701</v>
      </c>
      <c r="I79" s="7">
        <v>63.489264732533201</v>
      </c>
      <c r="J79" s="10">
        <v>1.7535343718480501</v>
      </c>
      <c r="K79" s="7">
        <v>4.0873631859411601</v>
      </c>
      <c r="L79" s="10">
        <v>3.9883888402471701</v>
      </c>
      <c r="M79" s="7">
        <v>62.6715798647067</v>
      </c>
      <c r="N79" s="10">
        <v>1.5771600252350699</v>
      </c>
      <c r="O79" s="7">
        <v>64.199770171525401</v>
      </c>
      <c r="P79" s="10">
        <v>3.67814249251522</v>
      </c>
      <c r="Q79" s="7">
        <v>1.5281903068186899</v>
      </c>
      <c r="R79" s="10">
        <v>3.8950725589077599</v>
      </c>
      <c r="S79" s="7">
        <v>62.284861412574102</v>
      </c>
      <c r="T79" s="10">
        <v>1.8961467376660801</v>
      </c>
      <c r="U79" s="7">
        <v>63.3015892736598</v>
      </c>
      <c r="V79" s="10">
        <v>2.69997788885961</v>
      </c>
      <c r="W79" s="7">
        <v>61.246638824518101</v>
      </c>
      <c r="X79" s="10">
        <v>6.3641274371185697</v>
      </c>
      <c r="Y79" s="7">
        <v>-1.0382225880560201</v>
      </c>
      <c r="Z79" s="10">
        <v>6.7713743376722197</v>
      </c>
      <c r="AA79" s="7">
        <v>63.4136288794612</v>
      </c>
      <c r="AB79" s="10">
        <v>1.9934111950342901</v>
      </c>
      <c r="AC79" s="7">
        <v>57.429035098257899</v>
      </c>
      <c r="AD79" s="10">
        <v>3.2254790841926302</v>
      </c>
      <c r="AE79" s="7">
        <v>62.095961667972098</v>
      </c>
      <c r="AF79" s="10">
        <v>2.38646735020829</v>
      </c>
      <c r="AG79" s="7">
        <v>-1.31766721148902</v>
      </c>
      <c r="AH79" s="10">
        <v>3.2728508451477798</v>
      </c>
      <c r="AI79" s="7">
        <v>61.950091363981599</v>
      </c>
      <c r="AJ79" s="10">
        <v>1.6232654692266899</v>
      </c>
      <c r="AK79" s="7" t="s">
        <v>706</v>
      </c>
      <c r="AL79" s="10" t="s">
        <v>706</v>
      </c>
      <c r="AM79" s="7" t="s">
        <v>706</v>
      </c>
      <c r="AN79" s="10" t="s">
        <v>706</v>
      </c>
      <c r="AO79" s="7" t="s">
        <v>706</v>
      </c>
      <c r="AP79" s="10" t="s">
        <v>706</v>
      </c>
      <c r="AQ79" s="7">
        <v>3.3524027835464199</v>
      </c>
      <c r="AR79" s="10">
        <v>1.86154437460299</v>
      </c>
      <c r="AS79" s="65"/>
      <c r="AT79" s="182"/>
    </row>
    <row r="80" spans="1:46" ht="13" customHeight="1" x14ac:dyDescent="0.2">
      <c r="A80" s="82" t="s">
        <v>382</v>
      </c>
      <c r="B80" s="119">
        <v>1</v>
      </c>
      <c r="C80" s="7">
        <v>50.619348479899898</v>
      </c>
      <c r="D80" s="10">
        <v>1.20441773553571</v>
      </c>
      <c r="E80" s="7">
        <v>46.691540577778397</v>
      </c>
      <c r="F80" s="10">
        <v>2.48894322978833</v>
      </c>
      <c r="G80" s="7">
        <v>51.678894743558203</v>
      </c>
      <c r="H80" s="10">
        <v>1.76621172607096</v>
      </c>
      <c r="I80" s="7">
        <v>52.935290125862402</v>
      </c>
      <c r="J80" s="10">
        <v>2.7919844560223801</v>
      </c>
      <c r="K80" s="7">
        <v>6.2437495480839802</v>
      </c>
      <c r="L80" s="10">
        <v>3.7311602650337101</v>
      </c>
      <c r="M80" s="7">
        <v>50.4243658986572</v>
      </c>
      <c r="N80" s="10">
        <v>1.3757998372595699</v>
      </c>
      <c r="O80" s="7" t="s">
        <v>706</v>
      </c>
      <c r="P80" s="10" t="s">
        <v>706</v>
      </c>
      <c r="Q80" s="7" t="s">
        <v>706</v>
      </c>
      <c r="R80" s="10" t="s">
        <v>706</v>
      </c>
      <c r="S80" s="7">
        <v>49.932185212817501</v>
      </c>
      <c r="T80" s="10">
        <v>1.80529910391745</v>
      </c>
      <c r="U80" s="7">
        <v>49.557005198489797</v>
      </c>
      <c r="V80" s="10">
        <v>2.6745000087882498</v>
      </c>
      <c r="W80" s="7">
        <v>49.388718971428702</v>
      </c>
      <c r="X80" s="10">
        <v>6.0034899848660697</v>
      </c>
      <c r="Y80" s="7">
        <v>-0.54346624138875699</v>
      </c>
      <c r="Z80" s="10">
        <v>6.2154413569614597</v>
      </c>
      <c r="AA80" s="7">
        <v>44.373234019322801</v>
      </c>
      <c r="AB80" s="10">
        <v>7.3605649252957797</v>
      </c>
      <c r="AC80" s="7">
        <v>50.395008324511799</v>
      </c>
      <c r="AD80" s="10">
        <v>1.7742674935513001</v>
      </c>
      <c r="AE80" s="7">
        <v>49.090155659020802</v>
      </c>
      <c r="AF80" s="10">
        <v>3.24669985929141</v>
      </c>
      <c r="AG80" s="7">
        <v>4.7169216396979801</v>
      </c>
      <c r="AH80" s="10">
        <v>8.1578816371289697</v>
      </c>
      <c r="AI80" s="7">
        <v>51.0397971952994</v>
      </c>
      <c r="AJ80" s="10">
        <v>2.12175889421979</v>
      </c>
      <c r="AK80" s="7">
        <v>48.751293179754398</v>
      </c>
      <c r="AL80" s="10">
        <v>2.2529739759777998</v>
      </c>
      <c r="AM80" s="7" t="s">
        <v>706</v>
      </c>
      <c r="AN80" s="10" t="s">
        <v>706</v>
      </c>
      <c r="AO80" s="7" t="s">
        <v>706</v>
      </c>
      <c r="AP80" s="10" t="s">
        <v>706</v>
      </c>
      <c r="AQ80" s="7">
        <v>3.30429327205586</v>
      </c>
      <c r="AR80" s="10">
        <v>1.8071992019016101</v>
      </c>
      <c r="AS80" s="65"/>
      <c r="AT80" s="182"/>
    </row>
    <row r="81" spans="1:46" ht="13" customHeight="1" x14ac:dyDescent="0.2">
      <c r="A81" s="82" t="s">
        <v>384</v>
      </c>
      <c r="B81" s="119">
        <v>1</v>
      </c>
      <c r="C81" s="7">
        <v>61.054870371960597</v>
      </c>
      <c r="D81" s="10">
        <v>0.99616139066466103</v>
      </c>
      <c r="E81" s="7">
        <v>65.792498875473797</v>
      </c>
      <c r="F81" s="10">
        <v>2.5415482012289199</v>
      </c>
      <c r="G81" s="7">
        <v>60.824429599341599</v>
      </c>
      <c r="H81" s="10">
        <v>1.4898469277662101</v>
      </c>
      <c r="I81" s="7">
        <v>60.887106648874102</v>
      </c>
      <c r="J81" s="10">
        <v>1.81048725766656</v>
      </c>
      <c r="K81" s="7">
        <v>-4.9053922265996501</v>
      </c>
      <c r="L81" s="10">
        <v>2.78876193796774</v>
      </c>
      <c r="M81" s="7">
        <v>63.069665505507103</v>
      </c>
      <c r="N81" s="10">
        <v>1.19312297196365</v>
      </c>
      <c r="O81" s="7">
        <v>55.621313853288903</v>
      </c>
      <c r="P81" s="10">
        <v>2.1983020186742999</v>
      </c>
      <c r="Q81" s="7">
        <v>-7.4483516522181903</v>
      </c>
      <c r="R81" s="10">
        <v>2.6163597064695501</v>
      </c>
      <c r="S81" s="7">
        <v>62.247673514046497</v>
      </c>
      <c r="T81" s="10">
        <v>1.3257640294169799</v>
      </c>
      <c r="U81" s="7">
        <v>58.774982884019302</v>
      </c>
      <c r="V81" s="10">
        <v>2.3451283512867902</v>
      </c>
      <c r="W81" s="7">
        <v>62.891497842064503</v>
      </c>
      <c r="X81" s="10">
        <v>2.8373084277499898</v>
      </c>
      <c r="Y81" s="7">
        <v>0.64382432801797096</v>
      </c>
      <c r="Z81" s="10">
        <v>3.2012790945396699</v>
      </c>
      <c r="AA81" s="7">
        <v>63.800292740737802</v>
      </c>
      <c r="AB81" s="10">
        <v>2.8206473276740001</v>
      </c>
      <c r="AC81" s="7">
        <v>60.250912573824898</v>
      </c>
      <c r="AD81" s="10">
        <v>1.32417218609687</v>
      </c>
      <c r="AE81" s="7">
        <v>63.775364226725401</v>
      </c>
      <c r="AF81" s="10">
        <v>2.3786564677375899</v>
      </c>
      <c r="AG81" s="7">
        <v>-2.4928514012408701E-2</v>
      </c>
      <c r="AH81" s="10">
        <v>3.4723167550473999</v>
      </c>
      <c r="AI81" s="7">
        <v>59.165232784280398</v>
      </c>
      <c r="AJ81" s="10">
        <v>1.2458173367074501</v>
      </c>
      <c r="AK81" s="7">
        <v>64.926861823045598</v>
      </c>
      <c r="AL81" s="10">
        <v>2.1764708316659598</v>
      </c>
      <c r="AM81" s="7">
        <v>63.021015898578597</v>
      </c>
      <c r="AN81" s="10">
        <v>4.7249551523845401</v>
      </c>
      <c r="AO81" s="7">
        <v>3.8557831142981498</v>
      </c>
      <c r="AP81" s="10">
        <v>4.8461616102936897</v>
      </c>
      <c r="AQ81" s="7">
        <v>4.9173549048934397</v>
      </c>
      <c r="AR81" s="10">
        <v>1.3453068578310501</v>
      </c>
      <c r="AS81" s="65"/>
      <c r="AT81" s="182"/>
    </row>
    <row r="82" spans="1:46" ht="13" customHeight="1" x14ac:dyDescent="0.2">
      <c r="A82" s="82" t="s">
        <v>386</v>
      </c>
      <c r="B82" s="119">
        <v>1</v>
      </c>
      <c r="C82" s="7">
        <v>66.333711132704806</v>
      </c>
      <c r="D82" s="10">
        <v>1.0213339706290201</v>
      </c>
      <c r="E82" s="7">
        <v>62.214771879533103</v>
      </c>
      <c r="F82" s="10">
        <v>4.2240000168186196</v>
      </c>
      <c r="G82" s="7">
        <v>64.134731863385696</v>
      </c>
      <c r="H82" s="10">
        <v>2.20992971451515</v>
      </c>
      <c r="I82" s="7">
        <v>67.973284637804696</v>
      </c>
      <c r="J82" s="10">
        <v>1.2823300042965999</v>
      </c>
      <c r="K82" s="7">
        <v>5.7585127582715998</v>
      </c>
      <c r="L82" s="10">
        <v>4.5584711542022296</v>
      </c>
      <c r="M82" s="7">
        <v>65.013881421128602</v>
      </c>
      <c r="N82" s="10">
        <v>1.0301587025143499</v>
      </c>
      <c r="O82" s="7">
        <v>75.082648166366297</v>
      </c>
      <c r="P82" s="10">
        <v>3.33366398446503</v>
      </c>
      <c r="Q82" s="7">
        <v>10.068766745237699</v>
      </c>
      <c r="R82" s="10">
        <v>3.4876068061491701</v>
      </c>
      <c r="S82" s="7">
        <v>68.399151207336601</v>
      </c>
      <c r="T82" s="10">
        <v>1.4125793052028199</v>
      </c>
      <c r="U82" s="7">
        <v>63.103407340849301</v>
      </c>
      <c r="V82" s="10">
        <v>1.97961419482457</v>
      </c>
      <c r="W82" s="7">
        <v>64.270782632652001</v>
      </c>
      <c r="X82" s="10">
        <v>2.2052841184449798</v>
      </c>
      <c r="Y82" s="7">
        <v>-4.1283685746846004</v>
      </c>
      <c r="Z82" s="10">
        <v>2.6619051371806401</v>
      </c>
      <c r="AA82" s="7">
        <v>67.073582348552094</v>
      </c>
      <c r="AB82" s="10">
        <v>2.1849774483167299</v>
      </c>
      <c r="AC82" s="7">
        <v>65.428983475981298</v>
      </c>
      <c r="AD82" s="10">
        <v>1.3305385286362601</v>
      </c>
      <c r="AE82" s="7">
        <v>63.947253015092897</v>
      </c>
      <c r="AF82" s="10">
        <v>2.1373889016912102</v>
      </c>
      <c r="AG82" s="7">
        <v>-3.1263293334591502</v>
      </c>
      <c r="AH82" s="10">
        <v>3.3380742943513</v>
      </c>
      <c r="AI82" s="7">
        <v>65.881830964404003</v>
      </c>
      <c r="AJ82" s="10">
        <v>1.03506347896995</v>
      </c>
      <c r="AK82" s="7">
        <v>66.564041175423995</v>
      </c>
      <c r="AL82" s="10">
        <v>4.0993045867445304</v>
      </c>
      <c r="AM82" s="7" t="s">
        <v>706</v>
      </c>
      <c r="AN82" s="10" t="s">
        <v>706</v>
      </c>
      <c r="AO82" s="7" t="s">
        <v>706</v>
      </c>
      <c r="AP82" s="10" t="s">
        <v>706</v>
      </c>
      <c r="AQ82" s="7">
        <v>1.9604068279245399</v>
      </c>
      <c r="AR82" s="10">
        <v>1.4996740062226399</v>
      </c>
      <c r="AS82" s="65"/>
      <c r="AT82" s="182"/>
    </row>
    <row r="83" spans="1:46" ht="13" customHeight="1" x14ac:dyDescent="0.2">
      <c r="A83" s="82" t="s">
        <v>387</v>
      </c>
      <c r="B83" s="119">
        <v>1</v>
      </c>
      <c r="C83" s="7">
        <v>58.980134223415597</v>
      </c>
      <c r="D83" s="10">
        <v>1.1199698548502801</v>
      </c>
      <c r="E83" s="7" t="s">
        <v>706</v>
      </c>
      <c r="F83" s="10" t="s">
        <v>706</v>
      </c>
      <c r="G83" s="7">
        <v>58.681251997665697</v>
      </c>
      <c r="H83" s="10">
        <v>2.6765559858888999</v>
      </c>
      <c r="I83" s="7">
        <v>59.000363954922904</v>
      </c>
      <c r="J83" s="10">
        <v>1.37052340185896</v>
      </c>
      <c r="K83" s="7" t="s">
        <v>706</v>
      </c>
      <c r="L83" s="10" t="s">
        <v>706</v>
      </c>
      <c r="M83" s="7">
        <v>59.645689772579999</v>
      </c>
      <c r="N83" s="10">
        <v>2.3540255578961999</v>
      </c>
      <c r="O83" s="7">
        <v>58.749262317153701</v>
      </c>
      <c r="P83" s="10">
        <v>1.18077542383903</v>
      </c>
      <c r="Q83" s="7">
        <v>-0.89642745542630597</v>
      </c>
      <c r="R83" s="10">
        <v>2.4737236137429401</v>
      </c>
      <c r="S83" s="7">
        <v>58.9660329879664</v>
      </c>
      <c r="T83" s="10">
        <v>1.2698616731930099</v>
      </c>
      <c r="U83" s="7">
        <v>57.986972840973799</v>
      </c>
      <c r="V83" s="10">
        <v>2.0031087865518802</v>
      </c>
      <c r="W83" s="7">
        <v>63.195528342794503</v>
      </c>
      <c r="X83" s="10">
        <v>7.1660650453364303</v>
      </c>
      <c r="Y83" s="7">
        <v>4.2294953548281597</v>
      </c>
      <c r="Z83" s="10">
        <v>7.3731540124345303</v>
      </c>
      <c r="AA83" s="7">
        <v>64.867076939306202</v>
      </c>
      <c r="AB83" s="10">
        <v>2.47021974542742</v>
      </c>
      <c r="AC83" s="7">
        <v>57.4850316843849</v>
      </c>
      <c r="AD83" s="10">
        <v>1.4072086585124399</v>
      </c>
      <c r="AE83" s="7">
        <v>58.3365838660145</v>
      </c>
      <c r="AF83" s="10">
        <v>1.9629726296438901</v>
      </c>
      <c r="AG83" s="7">
        <v>-6.5304930732916899</v>
      </c>
      <c r="AH83" s="10">
        <v>3.13401072589367</v>
      </c>
      <c r="AI83" s="7">
        <v>59.441267276473198</v>
      </c>
      <c r="AJ83" s="10">
        <v>1.312878434048</v>
      </c>
      <c r="AK83" s="7">
        <v>57.5592361635549</v>
      </c>
      <c r="AL83" s="10">
        <v>2.4624003997243</v>
      </c>
      <c r="AM83" s="7" t="s">
        <v>706</v>
      </c>
      <c r="AN83" s="10" t="s">
        <v>706</v>
      </c>
      <c r="AO83" s="7" t="s">
        <v>706</v>
      </c>
      <c r="AP83" s="10" t="s">
        <v>706</v>
      </c>
      <c r="AQ83" s="7">
        <v>-1.5247621064519199</v>
      </c>
      <c r="AR83" s="10">
        <v>2.2670888580064901</v>
      </c>
      <c r="AS83" s="65"/>
      <c r="AT83" s="182"/>
    </row>
    <row r="84" spans="1:46" ht="13" customHeight="1" x14ac:dyDescent="0.2">
      <c r="A84" s="5" t="s">
        <v>436</v>
      </c>
      <c r="B84" s="120">
        <v>1</v>
      </c>
      <c r="C84" s="87">
        <v>53.349341342212099</v>
      </c>
      <c r="D84" s="88">
        <v>0.35890502596805601</v>
      </c>
      <c r="E84" s="87">
        <v>55.103943346485103</v>
      </c>
      <c r="F84" s="88">
        <v>1.27206290188259</v>
      </c>
      <c r="G84" s="87">
        <v>53.222434897610697</v>
      </c>
      <c r="H84" s="88">
        <v>0.71818040406411798</v>
      </c>
      <c r="I84" s="87">
        <v>54.943962837678598</v>
      </c>
      <c r="J84" s="88">
        <v>0.60658781510949</v>
      </c>
      <c r="K84" s="87">
        <v>2.6440742652782401</v>
      </c>
      <c r="L84" s="88">
        <v>1.44695689501806</v>
      </c>
      <c r="M84" s="87">
        <v>54.056873333518702</v>
      </c>
      <c r="N84" s="88">
        <v>0.44677002225061202</v>
      </c>
      <c r="O84" s="87">
        <v>59.190500372598898</v>
      </c>
      <c r="P84" s="88">
        <v>0.90299713494397804</v>
      </c>
      <c r="Q84" s="87">
        <v>-1.8081332589541299</v>
      </c>
      <c r="R84" s="88">
        <v>1.0506871300084599</v>
      </c>
      <c r="S84" s="87">
        <v>52.697272554688098</v>
      </c>
      <c r="T84" s="88">
        <v>0.51852173296465798</v>
      </c>
      <c r="U84" s="87">
        <v>52.998037415073803</v>
      </c>
      <c r="V84" s="88">
        <v>0.78031018680285302</v>
      </c>
      <c r="W84" s="87">
        <v>58.030316687494803</v>
      </c>
      <c r="X84" s="88">
        <v>1.31508192754783</v>
      </c>
      <c r="Y84" s="87">
        <v>2.4981424380468402</v>
      </c>
      <c r="Z84" s="88">
        <v>1.4389222776675299</v>
      </c>
      <c r="AA84" s="87">
        <v>53.6293521978887</v>
      </c>
      <c r="AB84" s="88">
        <v>1.0630508745237</v>
      </c>
      <c r="AC84" s="87">
        <v>52.059661447024602</v>
      </c>
      <c r="AD84" s="88">
        <v>0.57170972105773998</v>
      </c>
      <c r="AE84" s="87">
        <v>59.456366584987997</v>
      </c>
      <c r="AF84" s="88">
        <v>0.77326945098321898</v>
      </c>
      <c r="AG84" s="87">
        <v>0.106596580258076</v>
      </c>
      <c r="AH84" s="88">
        <v>1.49750115691038</v>
      </c>
      <c r="AI84" s="87">
        <v>52.955839914087399</v>
      </c>
      <c r="AJ84" s="88">
        <v>0.52564692032596405</v>
      </c>
      <c r="AK84" s="87">
        <v>54.898949737259699</v>
      </c>
      <c r="AL84" s="88">
        <v>0.81682943807747299</v>
      </c>
      <c r="AM84" s="87">
        <v>60.313916778705703</v>
      </c>
      <c r="AN84" s="88">
        <v>1.96119955614606</v>
      </c>
      <c r="AO84" s="87">
        <v>0.402493298996281</v>
      </c>
      <c r="AP84" s="88">
        <v>2.2205280731163901</v>
      </c>
      <c r="AQ84" s="87">
        <v>2.85403164881102</v>
      </c>
      <c r="AR84" s="88">
        <v>0.497546977897808</v>
      </c>
      <c r="AS84" s="65"/>
      <c r="AT84" s="182"/>
    </row>
    <row r="85" spans="1:46" ht="13" customHeight="1" x14ac:dyDescent="0.2">
      <c r="A85" s="82" t="s">
        <v>93</v>
      </c>
      <c r="B85" s="119">
        <v>1</v>
      </c>
      <c r="C85" s="7">
        <v>41.898636256724799</v>
      </c>
      <c r="D85" s="10">
        <v>1.4795639408689001</v>
      </c>
      <c r="E85" s="7">
        <v>40.465723028257401</v>
      </c>
      <c r="F85" s="10">
        <v>4.1799091312379399</v>
      </c>
      <c r="G85" s="7">
        <v>40.284606082105597</v>
      </c>
      <c r="H85" s="10">
        <v>1.8346820293874799</v>
      </c>
      <c r="I85" s="7">
        <v>51.743955610226202</v>
      </c>
      <c r="J85" s="10">
        <v>4.2044184594362797</v>
      </c>
      <c r="K85" s="7">
        <v>11.278232581968799</v>
      </c>
      <c r="L85" s="10">
        <v>5.9759647030570298</v>
      </c>
      <c r="M85" s="7">
        <v>46.112603749303503</v>
      </c>
      <c r="N85" s="10">
        <v>2.21159998130087</v>
      </c>
      <c r="O85" s="7">
        <v>38.044863952287301</v>
      </c>
      <c r="P85" s="10">
        <v>2.1363838354978402</v>
      </c>
      <c r="Q85" s="7">
        <v>-8.0677397970162197</v>
      </c>
      <c r="R85" s="10">
        <v>3.1138355166034799</v>
      </c>
      <c r="S85" s="7">
        <v>35.411225347188903</v>
      </c>
      <c r="T85" s="10">
        <v>2.80127032108591</v>
      </c>
      <c r="U85" s="7">
        <v>44.253040770846603</v>
      </c>
      <c r="V85" s="10">
        <v>2.0210774145175798</v>
      </c>
      <c r="W85" s="7">
        <v>47.317496702804398</v>
      </c>
      <c r="X85" s="10">
        <v>2.8429329956757301</v>
      </c>
      <c r="Y85" s="7">
        <v>11.906271355615401</v>
      </c>
      <c r="Z85" s="10">
        <v>3.9326501422122901</v>
      </c>
      <c r="AA85" s="7" t="s">
        <v>706</v>
      </c>
      <c r="AB85" s="10" t="s">
        <v>706</v>
      </c>
      <c r="AC85" s="7">
        <v>39.016324256383101</v>
      </c>
      <c r="AD85" s="10">
        <v>1.99434264005409</v>
      </c>
      <c r="AE85" s="7">
        <v>44.9895604798402</v>
      </c>
      <c r="AF85" s="10">
        <v>2.3190835710368498</v>
      </c>
      <c r="AG85" s="7" t="s">
        <v>706</v>
      </c>
      <c r="AH85" s="10" t="s">
        <v>706</v>
      </c>
      <c r="AI85" s="7">
        <v>40.357974634542103</v>
      </c>
      <c r="AJ85" s="10">
        <v>2.00372295055976</v>
      </c>
      <c r="AK85" s="7">
        <v>42.389821188184897</v>
      </c>
      <c r="AL85" s="10">
        <v>2.7187463026168999</v>
      </c>
      <c r="AM85" s="7">
        <v>41.859646935678803</v>
      </c>
      <c r="AN85" s="10">
        <v>4.1154324987472597</v>
      </c>
      <c r="AO85" s="7">
        <v>1.5016723011367099</v>
      </c>
      <c r="AP85" s="10">
        <v>4.74691757821709</v>
      </c>
      <c r="AQ85" s="7">
        <v>5.3257948716548604</v>
      </c>
      <c r="AR85" s="10">
        <v>1.9306558387335999</v>
      </c>
      <c r="AS85" s="65"/>
      <c r="AT85" s="182"/>
    </row>
    <row r="86" spans="1:46" ht="13" customHeight="1" x14ac:dyDescent="0.2">
      <c r="A86" s="82" t="s">
        <v>392</v>
      </c>
      <c r="B86" s="119">
        <v>1</v>
      </c>
      <c r="C86" s="7">
        <v>30.546626298280199</v>
      </c>
      <c r="D86" s="10">
        <v>1.7961635207259601</v>
      </c>
      <c r="E86" s="7">
        <v>15.861698351389499</v>
      </c>
      <c r="F86" s="10">
        <v>4.8125711241780103</v>
      </c>
      <c r="G86" s="7">
        <v>29.7574277785099</v>
      </c>
      <c r="H86" s="10">
        <v>2.52109059349036</v>
      </c>
      <c r="I86" s="7">
        <v>44.9290585622565</v>
      </c>
      <c r="J86" s="10">
        <v>4.2546137211507498</v>
      </c>
      <c r="K86" s="7">
        <v>29.067360210866902</v>
      </c>
      <c r="L86" s="10">
        <v>6.4002782686734996</v>
      </c>
      <c r="M86" s="7" t="s">
        <v>859</v>
      </c>
      <c r="N86" s="10" t="s">
        <v>859</v>
      </c>
      <c r="O86" s="7" t="s">
        <v>859</v>
      </c>
      <c r="P86" s="10" t="s">
        <v>859</v>
      </c>
      <c r="Q86" s="7" t="s">
        <v>859</v>
      </c>
      <c r="R86" s="10" t="s">
        <v>859</v>
      </c>
      <c r="S86" s="7">
        <v>26.694764217488501</v>
      </c>
      <c r="T86" s="10">
        <v>2.5453736077240898</v>
      </c>
      <c r="U86" s="7">
        <v>29.216802043486201</v>
      </c>
      <c r="V86" s="10">
        <v>5.1324366117245397</v>
      </c>
      <c r="W86" s="7">
        <v>46.8032162051298</v>
      </c>
      <c r="X86" s="10">
        <v>5.0631864257742496</v>
      </c>
      <c r="Y86" s="7">
        <v>20.108451987641299</v>
      </c>
      <c r="Z86" s="10">
        <v>6.0192141933156504</v>
      </c>
      <c r="AA86" s="7">
        <v>21.608607928136902</v>
      </c>
      <c r="AB86" s="10">
        <v>5.2985382076429799</v>
      </c>
      <c r="AC86" s="7">
        <v>26.163528978844401</v>
      </c>
      <c r="AD86" s="10">
        <v>2.3215341717189601</v>
      </c>
      <c r="AE86" s="7">
        <v>43.857551557686598</v>
      </c>
      <c r="AF86" s="10">
        <v>4.0544298868015796</v>
      </c>
      <c r="AG86" s="7">
        <v>22.2489436295497</v>
      </c>
      <c r="AH86" s="10">
        <v>6.5648414981100904</v>
      </c>
      <c r="AI86" s="7">
        <v>28.4403143702527</v>
      </c>
      <c r="AJ86" s="10">
        <v>3.43832601283609</v>
      </c>
      <c r="AK86" s="7">
        <v>29.733032097864701</v>
      </c>
      <c r="AL86" s="10">
        <v>2.3930715670845601</v>
      </c>
      <c r="AM86" s="7">
        <v>37.105079435550103</v>
      </c>
      <c r="AN86" s="10">
        <v>5.8909995042735597</v>
      </c>
      <c r="AO86" s="7">
        <v>8.6647650652973507</v>
      </c>
      <c r="AP86" s="10">
        <v>6.6964046242105697</v>
      </c>
      <c r="AQ86" s="7">
        <v>2.8862038594000801</v>
      </c>
      <c r="AR86" s="10">
        <v>2.8132142841913299</v>
      </c>
      <c r="AS86" s="65"/>
      <c r="AT86" s="182"/>
    </row>
    <row r="87" spans="1:46" ht="13" customHeight="1" x14ac:dyDescent="0.2">
      <c r="A87" s="4" t="s">
        <v>393</v>
      </c>
      <c r="B87" s="121">
        <v>1</v>
      </c>
      <c r="C87" s="169">
        <v>47.170840700728903</v>
      </c>
      <c r="D87" s="170">
        <v>2.0862874509178901</v>
      </c>
      <c r="E87" s="169">
        <v>35.840194263097302</v>
      </c>
      <c r="F87" s="170">
        <v>6.5255305381256496</v>
      </c>
      <c r="G87" s="169">
        <v>48.218153305338603</v>
      </c>
      <c r="H87" s="170">
        <v>5.2513680599471497</v>
      </c>
      <c r="I87" s="169">
        <v>48.425963854592197</v>
      </c>
      <c r="J87" s="170">
        <v>2.5108764623977802</v>
      </c>
      <c r="K87" s="169">
        <v>12.5857695914949</v>
      </c>
      <c r="L87" s="170">
        <v>6.9647217192093702</v>
      </c>
      <c r="M87" s="169">
        <v>47.264296930349403</v>
      </c>
      <c r="N87" s="170">
        <v>2.2122970499427299</v>
      </c>
      <c r="O87" s="169" t="s">
        <v>706</v>
      </c>
      <c r="P87" s="170" t="s">
        <v>706</v>
      </c>
      <c r="Q87" s="169" t="s">
        <v>706</v>
      </c>
      <c r="R87" s="170" t="s">
        <v>706</v>
      </c>
      <c r="S87" s="169">
        <v>41.384068374654902</v>
      </c>
      <c r="T87" s="170">
        <v>2.7534604069101198</v>
      </c>
      <c r="U87" s="169">
        <v>47.626223984540403</v>
      </c>
      <c r="V87" s="170">
        <v>3.7133872437703399</v>
      </c>
      <c r="W87" s="169">
        <v>60.671609805450103</v>
      </c>
      <c r="X87" s="170">
        <v>6.1731164023690299</v>
      </c>
      <c r="Y87" s="169">
        <v>19.287541430795201</v>
      </c>
      <c r="Z87" s="170">
        <v>6.7039191195419701</v>
      </c>
      <c r="AA87" s="169" t="s">
        <v>706</v>
      </c>
      <c r="AB87" s="170" t="s">
        <v>706</v>
      </c>
      <c r="AC87" s="169">
        <v>49.2143654144244</v>
      </c>
      <c r="AD87" s="170">
        <v>2.93747971933221</v>
      </c>
      <c r="AE87" s="169">
        <v>47.252522083838599</v>
      </c>
      <c r="AF87" s="170">
        <v>2.9173184867898798</v>
      </c>
      <c r="AG87" s="169" t="s">
        <v>706</v>
      </c>
      <c r="AH87" s="170" t="s">
        <v>706</v>
      </c>
      <c r="AI87" s="169">
        <v>46.857245273565503</v>
      </c>
      <c r="AJ87" s="170">
        <v>3.6527298072556098</v>
      </c>
      <c r="AK87" s="169">
        <v>44.374761300899401</v>
      </c>
      <c r="AL87" s="170">
        <v>2.9126250978632502</v>
      </c>
      <c r="AM87" s="169">
        <v>53.766320223565501</v>
      </c>
      <c r="AN87" s="170">
        <v>5.2204545814541001</v>
      </c>
      <c r="AO87" s="169">
        <v>6.9090749500000301</v>
      </c>
      <c r="AP87" s="170">
        <v>6.6034398058834904</v>
      </c>
      <c r="AQ87" s="169">
        <v>1.6470187343568099</v>
      </c>
      <c r="AR87" s="170">
        <v>3.1138633878925202</v>
      </c>
      <c r="AS87" s="178"/>
      <c r="AT87" s="183"/>
    </row>
    <row r="88" spans="1:46" ht="13" customHeight="1" x14ac:dyDescent="0.2">
      <c r="A88" s="82"/>
      <c r="B88" s="122"/>
      <c r="C88" s="7" t="s">
        <v>950</v>
      </c>
      <c r="D88" s="10" t="s">
        <v>951</v>
      </c>
      <c r="E88" s="7" t="s">
        <v>1144</v>
      </c>
      <c r="F88" s="10" t="s">
        <v>1145</v>
      </c>
      <c r="G88" s="7" t="s">
        <v>1146</v>
      </c>
      <c r="H88" s="10" t="s">
        <v>1147</v>
      </c>
      <c r="I88" s="7" t="s">
        <v>1148</v>
      </c>
      <c r="J88" s="10" t="s">
        <v>1149</v>
      </c>
      <c r="K88" s="7" t="s">
        <v>1150</v>
      </c>
      <c r="L88" s="10" t="s">
        <v>1151</v>
      </c>
      <c r="M88" s="7" t="s">
        <v>1152</v>
      </c>
      <c r="N88" s="10" t="s">
        <v>1153</v>
      </c>
      <c r="O88" s="7" t="s">
        <v>1154</v>
      </c>
      <c r="P88" s="10" t="s">
        <v>1155</v>
      </c>
      <c r="Q88" s="7" t="s">
        <v>1156</v>
      </c>
      <c r="R88" s="10" t="s">
        <v>1157</v>
      </c>
      <c r="S88" s="7" t="s">
        <v>1158</v>
      </c>
      <c r="T88" s="10" t="s">
        <v>1159</v>
      </c>
      <c r="U88" s="7" t="s">
        <v>1160</v>
      </c>
      <c r="V88" s="10" t="s">
        <v>1161</v>
      </c>
      <c r="W88" s="7" t="s">
        <v>1162</v>
      </c>
      <c r="X88" s="10" t="s">
        <v>1163</v>
      </c>
      <c r="Y88" s="7" t="s">
        <v>1164</v>
      </c>
      <c r="Z88" s="10" t="s">
        <v>1165</v>
      </c>
      <c r="AA88" s="7" t="s">
        <v>1166</v>
      </c>
      <c r="AB88" s="10" t="s">
        <v>1167</v>
      </c>
      <c r="AC88" s="7" t="s">
        <v>1168</v>
      </c>
      <c r="AD88" s="10" t="s">
        <v>1169</v>
      </c>
      <c r="AE88" s="7" t="s">
        <v>1170</v>
      </c>
      <c r="AF88" s="10" t="s">
        <v>1171</v>
      </c>
      <c r="AG88" s="7" t="s">
        <v>1172</v>
      </c>
      <c r="AH88" s="10" t="s">
        <v>1173</v>
      </c>
      <c r="AI88" s="7" t="s">
        <v>1174</v>
      </c>
      <c r="AJ88" s="10" t="s">
        <v>1175</v>
      </c>
      <c r="AK88" s="7" t="s">
        <v>1176</v>
      </c>
      <c r="AL88" s="10" t="s">
        <v>1177</v>
      </c>
      <c r="AM88" s="7" t="s">
        <v>1178</v>
      </c>
      <c r="AN88" s="10" t="s">
        <v>1179</v>
      </c>
      <c r="AO88" s="7" t="s">
        <v>1180</v>
      </c>
      <c r="AP88" s="10" t="s">
        <v>1181</v>
      </c>
      <c r="AQ88" s="65" t="s">
        <v>992</v>
      </c>
      <c r="AR88" s="65" t="s">
        <v>993</v>
      </c>
      <c r="AS88" s="7" t="s">
        <v>1010</v>
      </c>
      <c r="AT88" s="123" t="s">
        <v>1011</v>
      </c>
    </row>
    <row r="89" spans="1:46" ht="13" customHeight="1" x14ac:dyDescent="0.2">
      <c r="A89" s="82" t="s">
        <v>359</v>
      </c>
      <c r="B89" s="122">
        <v>3</v>
      </c>
      <c r="C89" s="7">
        <v>56.020627633640103</v>
      </c>
      <c r="D89" s="10">
        <v>1.023056832999</v>
      </c>
      <c r="E89" s="7" t="s">
        <v>562</v>
      </c>
      <c r="F89" s="10" t="s">
        <v>562</v>
      </c>
      <c r="G89" s="7">
        <v>56.697516221883497</v>
      </c>
      <c r="H89" s="10">
        <v>1.3312387274129101</v>
      </c>
      <c r="I89" s="7">
        <v>54.619412834237103</v>
      </c>
      <c r="J89" s="10">
        <v>2.0259575433419701</v>
      </c>
      <c r="K89" s="7" t="s">
        <v>562</v>
      </c>
      <c r="L89" s="10" t="s">
        <v>562</v>
      </c>
      <c r="M89" s="7">
        <v>56.423456888686502</v>
      </c>
      <c r="N89" s="10">
        <v>1.1161672653975001</v>
      </c>
      <c r="O89" s="7" t="s">
        <v>706</v>
      </c>
      <c r="P89" s="10" t="s">
        <v>706</v>
      </c>
      <c r="Q89" s="7" t="s">
        <v>706</v>
      </c>
      <c r="R89" s="10" t="s">
        <v>706</v>
      </c>
      <c r="S89" s="7">
        <v>55.175888233780299</v>
      </c>
      <c r="T89" s="10">
        <v>1.32206614118545</v>
      </c>
      <c r="U89" s="7">
        <v>55.808281387877003</v>
      </c>
      <c r="V89" s="10">
        <v>1.9942942360728999</v>
      </c>
      <c r="W89" s="7">
        <v>62.408512376436597</v>
      </c>
      <c r="X89" s="10">
        <v>4.1379818313307304</v>
      </c>
      <c r="Y89" s="7">
        <v>7.2326241426562596</v>
      </c>
      <c r="Z89" s="10">
        <v>4.2189021330929002</v>
      </c>
      <c r="AA89" s="7">
        <v>56.230404954289597</v>
      </c>
      <c r="AB89" s="10">
        <v>1.5547012399332201</v>
      </c>
      <c r="AC89" s="7">
        <v>55.8697757304109</v>
      </c>
      <c r="AD89" s="10">
        <v>1.68965028259164</v>
      </c>
      <c r="AE89" s="7" t="s">
        <v>706</v>
      </c>
      <c r="AF89" s="10" t="s">
        <v>706</v>
      </c>
      <c r="AG89" s="7" t="s">
        <v>706</v>
      </c>
      <c r="AH89" s="10" t="s">
        <v>706</v>
      </c>
      <c r="AI89" s="7">
        <v>54.7254060339246</v>
      </c>
      <c r="AJ89" s="10">
        <v>1.38918338113477</v>
      </c>
      <c r="AK89" s="7">
        <v>58.335385832605397</v>
      </c>
      <c r="AL89" s="10">
        <v>2.02305099121262</v>
      </c>
      <c r="AM89" s="7" t="s">
        <v>706</v>
      </c>
      <c r="AN89" s="10" t="s">
        <v>706</v>
      </c>
      <c r="AO89" s="7" t="s">
        <v>706</v>
      </c>
      <c r="AP89" s="10" t="s">
        <v>706</v>
      </c>
      <c r="AQ89" s="65"/>
      <c r="AR89" s="65"/>
      <c r="AS89" s="7">
        <v>-1.9942249253106801</v>
      </c>
      <c r="AT89" s="123">
        <v>1.66797204972377</v>
      </c>
    </row>
    <row r="90" spans="1:46" ht="13" customHeight="1" x14ac:dyDescent="0.2">
      <c r="A90" s="82" t="s">
        <v>362</v>
      </c>
      <c r="B90" s="122">
        <v>3</v>
      </c>
      <c r="C90" s="7">
        <v>27.6142976759443</v>
      </c>
      <c r="D90" s="10">
        <v>1.1919495834706899</v>
      </c>
      <c r="E90" s="7" t="s">
        <v>706</v>
      </c>
      <c r="F90" s="10" t="s">
        <v>706</v>
      </c>
      <c r="G90" s="7">
        <v>25.8262320201015</v>
      </c>
      <c r="H90" s="10">
        <v>1.3149964933157201</v>
      </c>
      <c r="I90" s="7">
        <v>31.450050650697701</v>
      </c>
      <c r="J90" s="10">
        <v>2.5457181615623901</v>
      </c>
      <c r="K90" s="7" t="s">
        <v>706</v>
      </c>
      <c r="L90" s="10" t="s">
        <v>706</v>
      </c>
      <c r="M90" s="7">
        <v>27.251707870341999</v>
      </c>
      <c r="N90" s="10">
        <v>1.2543280840680899</v>
      </c>
      <c r="O90" s="7" t="s">
        <v>706</v>
      </c>
      <c r="P90" s="10" t="s">
        <v>706</v>
      </c>
      <c r="Q90" s="7" t="s">
        <v>706</v>
      </c>
      <c r="R90" s="10" t="s">
        <v>706</v>
      </c>
      <c r="S90" s="7">
        <v>23.0854777566054</v>
      </c>
      <c r="T90" s="10">
        <v>1.3991683799765799</v>
      </c>
      <c r="U90" s="7">
        <v>33.842261580063798</v>
      </c>
      <c r="V90" s="10">
        <v>2.9574178812752199</v>
      </c>
      <c r="W90" s="7">
        <v>32.287635820537197</v>
      </c>
      <c r="X90" s="10">
        <v>3.4354050030899801</v>
      </c>
      <c r="Y90" s="7">
        <v>9.2021580639317992</v>
      </c>
      <c r="Z90" s="10">
        <v>3.7384742599576799</v>
      </c>
      <c r="AA90" s="7">
        <v>21.8505166839774</v>
      </c>
      <c r="AB90" s="10">
        <v>1.78705206910443</v>
      </c>
      <c r="AC90" s="7">
        <v>30.997270518236899</v>
      </c>
      <c r="AD90" s="10">
        <v>1.8896370399378</v>
      </c>
      <c r="AE90" s="7">
        <v>29.924511678815001</v>
      </c>
      <c r="AF90" s="10">
        <v>4.3031838088657999</v>
      </c>
      <c r="AG90" s="7">
        <v>8.0739949948375997</v>
      </c>
      <c r="AH90" s="10">
        <v>4.6691862158894102</v>
      </c>
      <c r="AI90" s="7">
        <v>24.2278697136503</v>
      </c>
      <c r="AJ90" s="10">
        <v>2.1166875396105098</v>
      </c>
      <c r="AK90" s="7">
        <v>29.8507271609387</v>
      </c>
      <c r="AL90" s="10">
        <v>1.7966179387824699</v>
      </c>
      <c r="AM90" s="7">
        <v>30.7191159641601</v>
      </c>
      <c r="AN90" s="10">
        <v>3.4346595696086002</v>
      </c>
      <c r="AO90" s="7">
        <v>6.4912462505098496</v>
      </c>
      <c r="AP90" s="10">
        <v>4.3149332793987503</v>
      </c>
      <c r="AQ90" s="65"/>
      <c r="AR90" s="65"/>
      <c r="AS90" s="7">
        <v>-0.61372348914469699</v>
      </c>
      <c r="AT90" s="123">
        <v>1.86916401974622</v>
      </c>
    </row>
    <row r="91" spans="1:46" ht="13" customHeight="1" x14ac:dyDescent="0.2">
      <c r="A91" s="82" t="s">
        <v>466</v>
      </c>
      <c r="B91" s="122">
        <v>3</v>
      </c>
      <c r="C91" s="7">
        <v>35.360888891137499</v>
      </c>
      <c r="D91" s="10">
        <v>1.3129366364777899</v>
      </c>
      <c r="E91" s="7" t="s">
        <v>706</v>
      </c>
      <c r="F91" s="10" t="s">
        <v>706</v>
      </c>
      <c r="G91" s="7">
        <v>35.1730022486419</v>
      </c>
      <c r="H91" s="10">
        <v>1.3368438498694899</v>
      </c>
      <c r="I91" s="7">
        <v>40.728777307074601</v>
      </c>
      <c r="J91" s="10">
        <v>3.3372689502055199</v>
      </c>
      <c r="K91" s="7" t="s">
        <v>706</v>
      </c>
      <c r="L91" s="10" t="s">
        <v>706</v>
      </c>
      <c r="M91" s="7">
        <v>42.101954634850202</v>
      </c>
      <c r="N91" s="10">
        <v>2.32384771521712</v>
      </c>
      <c r="O91" s="7">
        <v>33.331428029313003</v>
      </c>
      <c r="P91" s="10">
        <v>1.5011097160900599</v>
      </c>
      <c r="Q91" s="7">
        <v>-8.77052660553721</v>
      </c>
      <c r="R91" s="10">
        <v>2.7594017673366502</v>
      </c>
      <c r="S91" s="7">
        <v>34.097391100290402</v>
      </c>
      <c r="T91" s="10">
        <v>2.2550147413781199</v>
      </c>
      <c r="U91" s="7">
        <v>36.607118320428398</v>
      </c>
      <c r="V91" s="10">
        <v>1.9361203505865301</v>
      </c>
      <c r="W91" s="7">
        <v>37.954529533171701</v>
      </c>
      <c r="X91" s="10">
        <v>2.8462719808093802</v>
      </c>
      <c r="Y91" s="7">
        <v>3.8571384328813401</v>
      </c>
      <c r="Z91" s="10">
        <v>3.74361187973913</v>
      </c>
      <c r="AA91" s="7" t="s">
        <v>706</v>
      </c>
      <c r="AB91" s="10" t="s">
        <v>706</v>
      </c>
      <c r="AC91" s="7">
        <v>34.714675486574002</v>
      </c>
      <c r="AD91" s="10">
        <v>1.46710165561089</v>
      </c>
      <c r="AE91" s="7">
        <v>39.689348563407599</v>
      </c>
      <c r="AF91" s="10">
        <v>2.6961041520164502</v>
      </c>
      <c r="AG91" s="7" t="s">
        <v>706</v>
      </c>
      <c r="AH91" s="10" t="s">
        <v>706</v>
      </c>
      <c r="AI91" s="7">
        <v>35.424585947649902</v>
      </c>
      <c r="AJ91" s="10">
        <v>1.9252266863476999</v>
      </c>
      <c r="AK91" s="7">
        <v>35.214644800440801</v>
      </c>
      <c r="AL91" s="10">
        <v>1.7464893577291001</v>
      </c>
      <c r="AM91" s="7">
        <v>39.197205308631297</v>
      </c>
      <c r="AN91" s="10">
        <v>3.7091188714835099</v>
      </c>
      <c r="AO91" s="7">
        <v>3.7726193609813898</v>
      </c>
      <c r="AP91" s="10">
        <v>4.1931811124456297</v>
      </c>
      <c r="AQ91" s="65"/>
      <c r="AR91" s="65"/>
      <c r="AS91" s="7">
        <v>-1.21195249393246</v>
      </c>
      <c r="AT91" s="123">
        <v>1.80613541129181</v>
      </c>
    </row>
    <row r="92" spans="1:46" ht="13" customHeight="1" x14ac:dyDescent="0.2">
      <c r="A92" s="82" t="s">
        <v>376</v>
      </c>
      <c r="B92" s="122">
        <v>3</v>
      </c>
      <c r="C92" s="7">
        <v>53.858005752198103</v>
      </c>
      <c r="D92" s="10">
        <v>1.16073445488092</v>
      </c>
      <c r="E92" s="7" t="s">
        <v>706</v>
      </c>
      <c r="F92" s="10" t="s">
        <v>706</v>
      </c>
      <c r="G92" s="7">
        <v>53.049053244348997</v>
      </c>
      <c r="H92" s="10">
        <v>1.3268909092147001</v>
      </c>
      <c r="I92" s="7">
        <v>57.068012913244303</v>
      </c>
      <c r="J92" s="10">
        <v>2.2380566822574699</v>
      </c>
      <c r="K92" s="7" t="s">
        <v>706</v>
      </c>
      <c r="L92" s="10" t="s">
        <v>706</v>
      </c>
      <c r="M92" s="7">
        <v>54.256668212463197</v>
      </c>
      <c r="N92" s="10">
        <v>1.26430716731329</v>
      </c>
      <c r="O92" s="7">
        <v>51.127156432480497</v>
      </c>
      <c r="P92" s="10">
        <v>2.7782610154362399</v>
      </c>
      <c r="Q92" s="7">
        <v>-3.1295117799826899</v>
      </c>
      <c r="R92" s="10">
        <v>3.0545674256024999</v>
      </c>
      <c r="S92" s="7">
        <v>52.411123507778001</v>
      </c>
      <c r="T92" s="10">
        <v>1.8711221893110199</v>
      </c>
      <c r="U92" s="7">
        <v>54.520318336149202</v>
      </c>
      <c r="V92" s="10">
        <v>1.7022230298770999</v>
      </c>
      <c r="W92" s="7">
        <v>53.825673797886999</v>
      </c>
      <c r="X92" s="10">
        <v>1.9474726043020201</v>
      </c>
      <c r="Y92" s="7">
        <v>1.4145502901089799</v>
      </c>
      <c r="Z92" s="10">
        <v>2.5706831316125101</v>
      </c>
      <c r="AA92" s="7" t="s">
        <v>706</v>
      </c>
      <c r="AB92" s="10" t="s">
        <v>706</v>
      </c>
      <c r="AC92" s="7">
        <v>52.944030555363</v>
      </c>
      <c r="AD92" s="10">
        <v>1.4527261721707601</v>
      </c>
      <c r="AE92" s="7">
        <v>54.395103913777398</v>
      </c>
      <c r="AF92" s="10">
        <v>1.9397873399728101</v>
      </c>
      <c r="AG92" s="7" t="s">
        <v>706</v>
      </c>
      <c r="AH92" s="10" t="s">
        <v>706</v>
      </c>
      <c r="AI92" s="7">
        <v>54.188984891051902</v>
      </c>
      <c r="AJ92" s="10">
        <v>1.5100749374667699</v>
      </c>
      <c r="AK92" s="7">
        <v>53.672934140194201</v>
      </c>
      <c r="AL92" s="10">
        <v>1.8593998634108899</v>
      </c>
      <c r="AM92" s="7" t="s">
        <v>706</v>
      </c>
      <c r="AN92" s="10" t="s">
        <v>706</v>
      </c>
      <c r="AO92" s="7" t="s">
        <v>706</v>
      </c>
      <c r="AP92" s="10" t="s">
        <v>706</v>
      </c>
      <c r="AQ92" s="65"/>
      <c r="AR92" s="65"/>
      <c r="AS92" s="7">
        <v>-2.5424344946620998</v>
      </c>
      <c r="AT92" s="123">
        <v>1.6138638659218401</v>
      </c>
    </row>
    <row r="93" spans="1:46" ht="13" customHeight="1" x14ac:dyDescent="0.2">
      <c r="A93" s="82" t="s">
        <v>378</v>
      </c>
      <c r="B93" s="122">
        <v>3</v>
      </c>
      <c r="C93" s="7">
        <v>62.506908876779903</v>
      </c>
      <c r="D93" s="10">
        <v>1.0689637868481501</v>
      </c>
      <c r="E93" s="7">
        <v>59.036625930814701</v>
      </c>
      <c r="F93" s="10">
        <v>3.9346245620624201</v>
      </c>
      <c r="G93" s="7">
        <v>65.781628698828499</v>
      </c>
      <c r="H93" s="10">
        <v>1.98410352547966</v>
      </c>
      <c r="I93" s="7">
        <v>61.5983886583317</v>
      </c>
      <c r="J93" s="10">
        <v>1.42523958274277</v>
      </c>
      <c r="K93" s="7">
        <v>2.5617627275169901</v>
      </c>
      <c r="L93" s="10">
        <v>4.1233988915251203</v>
      </c>
      <c r="M93" s="7">
        <v>62.612617149902597</v>
      </c>
      <c r="N93" s="10">
        <v>1.20608823905921</v>
      </c>
      <c r="O93" s="7">
        <v>61.493696858421998</v>
      </c>
      <c r="P93" s="10">
        <v>3.31856077067278</v>
      </c>
      <c r="Q93" s="7">
        <v>-1.11892029148063</v>
      </c>
      <c r="R93" s="10">
        <v>3.5805960518635902</v>
      </c>
      <c r="S93" s="7">
        <v>63.160838786691201</v>
      </c>
      <c r="T93" s="10">
        <v>1.32643917708322</v>
      </c>
      <c r="U93" s="7">
        <v>60.2736480397134</v>
      </c>
      <c r="V93" s="10">
        <v>3.5163752445020799</v>
      </c>
      <c r="W93" s="7">
        <v>60.214663116701402</v>
      </c>
      <c r="X93" s="10">
        <v>3.9274626052117698</v>
      </c>
      <c r="Y93" s="7">
        <v>-2.9461756699897399</v>
      </c>
      <c r="Z93" s="10">
        <v>4.2431701399235502</v>
      </c>
      <c r="AA93" s="7">
        <v>64.2722154842658</v>
      </c>
      <c r="AB93" s="10">
        <v>1.27796581316925</v>
      </c>
      <c r="AC93" s="7">
        <v>58.342573711530299</v>
      </c>
      <c r="AD93" s="10">
        <v>2.7537408919698598</v>
      </c>
      <c r="AE93" s="7">
        <v>57.861910441263497</v>
      </c>
      <c r="AF93" s="10">
        <v>2.8302316555367102</v>
      </c>
      <c r="AG93" s="7">
        <v>-6.4103050430023503</v>
      </c>
      <c r="AH93" s="10">
        <v>3.0258523905547698</v>
      </c>
      <c r="AI93" s="7">
        <v>63.475356733659098</v>
      </c>
      <c r="AJ93" s="10">
        <v>1.1533467297698701</v>
      </c>
      <c r="AK93" s="7" t="s">
        <v>706</v>
      </c>
      <c r="AL93" s="10" t="s">
        <v>706</v>
      </c>
      <c r="AM93" s="7" t="s">
        <v>706</v>
      </c>
      <c r="AN93" s="10" t="s">
        <v>706</v>
      </c>
      <c r="AO93" s="7" t="s">
        <v>706</v>
      </c>
      <c r="AP93" s="10" t="s">
        <v>706</v>
      </c>
      <c r="AQ93" s="65"/>
      <c r="AR93" s="65"/>
      <c r="AS93" s="7">
        <v>3.1668894400324699</v>
      </c>
      <c r="AT93" s="123">
        <v>1.6384807651839399</v>
      </c>
    </row>
    <row r="94" spans="1:46" ht="13" customHeight="1" x14ac:dyDescent="0.2">
      <c r="A94" s="82" t="s">
        <v>382</v>
      </c>
      <c r="B94" s="122">
        <v>3</v>
      </c>
      <c r="C94" s="7">
        <v>43.607612156017296</v>
      </c>
      <c r="D94" s="10">
        <v>1.3816764082297199</v>
      </c>
      <c r="E94" s="7" t="s">
        <v>706</v>
      </c>
      <c r="F94" s="10" t="s">
        <v>706</v>
      </c>
      <c r="G94" s="7">
        <v>44.3944997911249</v>
      </c>
      <c r="H94" s="10">
        <v>1.68157865653266</v>
      </c>
      <c r="I94" s="7">
        <v>41.962094310050702</v>
      </c>
      <c r="J94" s="10">
        <v>2.6019533753833199</v>
      </c>
      <c r="K94" s="7" t="s">
        <v>706</v>
      </c>
      <c r="L94" s="10" t="s">
        <v>706</v>
      </c>
      <c r="M94" s="7">
        <v>43.825229283397398</v>
      </c>
      <c r="N94" s="10">
        <v>1.4710625418066801</v>
      </c>
      <c r="O94" s="7" t="s">
        <v>706</v>
      </c>
      <c r="P94" s="10" t="s">
        <v>706</v>
      </c>
      <c r="Q94" s="7" t="s">
        <v>706</v>
      </c>
      <c r="R94" s="10" t="s">
        <v>706</v>
      </c>
      <c r="S94" s="7">
        <v>43.234892639263897</v>
      </c>
      <c r="T94" s="10">
        <v>2.13205316573382</v>
      </c>
      <c r="U94" s="7">
        <v>43.945711121448802</v>
      </c>
      <c r="V94" s="10">
        <v>2.2432761320633499</v>
      </c>
      <c r="W94" s="7" t="s">
        <v>706</v>
      </c>
      <c r="X94" s="10" t="s">
        <v>706</v>
      </c>
      <c r="Y94" s="7" t="s">
        <v>706</v>
      </c>
      <c r="Z94" s="10" t="s">
        <v>706</v>
      </c>
      <c r="AA94" s="7">
        <v>41.826717911570398</v>
      </c>
      <c r="AB94" s="10">
        <v>4.1810334710770896</v>
      </c>
      <c r="AC94" s="7">
        <v>43.5675432309923</v>
      </c>
      <c r="AD94" s="10">
        <v>1.59532805738571</v>
      </c>
      <c r="AE94" s="7" t="s">
        <v>706</v>
      </c>
      <c r="AF94" s="10" t="s">
        <v>706</v>
      </c>
      <c r="AG94" s="7" t="s">
        <v>706</v>
      </c>
      <c r="AH94" s="10" t="s">
        <v>706</v>
      </c>
      <c r="AI94" s="7">
        <v>42.309337146071996</v>
      </c>
      <c r="AJ94" s="10">
        <v>1.74670013438328</v>
      </c>
      <c r="AK94" s="7">
        <v>44.266695887342799</v>
      </c>
      <c r="AL94" s="10">
        <v>2.1073089709402599</v>
      </c>
      <c r="AM94" s="7" t="s">
        <v>706</v>
      </c>
      <c r="AN94" s="10" t="s">
        <v>706</v>
      </c>
      <c r="AO94" s="7" t="s">
        <v>706</v>
      </c>
      <c r="AP94" s="10" t="s">
        <v>706</v>
      </c>
      <c r="AQ94" s="65"/>
      <c r="AR94" s="65"/>
      <c r="AS94" s="7">
        <v>-3.70744305182681</v>
      </c>
      <c r="AT94" s="123">
        <v>1.9298643918004701</v>
      </c>
    </row>
    <row r="95" spans="1:46" ht="13" customHeight="1" x14ac:dyDescent="0.2">
      <c r="A95" s="82" t="s">
        <v>386</v>
      </c>
      <c r="B95" s="122">
        <v>3</v>
      </c>
      <c r="C95" s="7">
        <v>63.663123061587399</v>
      </c>
      <c r="D95" s="10">
        <v>0.88848662080598295</v>
      </c>
      <c r="E95" s="7" t="s">
        <v>706</v>
      </c>
      <c r="F95" s="10" t="s">
        <v>706</v>
      </c>
      <c r="G95" s="7">
        <v>64.562020959599906</v>
      </c>
      <c r="H95" s="10">
        <v>1.6490560582209</v>
      </c>
      <c r="I95" s="7">
        <v>62.751617580804798</v>
      </c>
      <c r="J95" s="10">
        <v>1.1915956611480201</v>
      </c>
      <c r="K95" s="7" t="s">
        <v>706</v>
      </c>
      <c r="L95" s="10" t="s">
        <v>706</v>
      </c>
      <c r="M95" s="7">
        <v>62.598515700993801</v>
      </c>
      <c r="N95" s="10">
        <v>0.92332332708829301</v>
      </c>
      <c r="O95" s="7">
        <v>68.204952468961906</v>
      </c>
      <c r="P95" s="10">
        <v>2.7727265697413199</v>
      </c>
      <c r="Q95" s="7">
        <v>5.6064367679680798</v>
      </c>
      <c r="R95" s="10">
        <v>2.9262615433226902</v>
      </c>
      <c r="S95" s="7">
        <v>62.699000014315203</v>
      </c>
      <c r="T95" s="10">
        <v>1.5592280901821201</v>
      </c>
      <c r="U95" s="7">
        <v>63.017828809848901</v>
      </c>
      <c r="V95" s="10">
        <v>1.4121966937720201</v>
      </c>
      <c r="W95" s="7">
        <v>63.881434669064802</v>
      </c>
      <c r="X95" s="10">
        <v>1.7474572431019699</v>
      </c>
      <c r="Y95" s="7">
        <v>1.1824346547495299</v>
      </c>
      <c r="Z95" s="10">
        <v>2.4202759678432</v>
      </c>
      <c r="AA95" s="7">
        <v>64.615680304811207</v>
      </c>
      <c r="AB95" s="10">
        <v>1.17811208532469</v>
      </c>
      <c r="AC95" s="7">
        <v>60.873648189600303</v>
      </c>
      <c r="AD95" s="10">
        <v>1.7109450560072299</v>
      </c>
      <c r="AE95" s="7">
        <v>60.581570063951403</v>
      </c>
      <c r="AF95" s="10">
        <v>2.9582061316200798</v>
      </c>
      <c r="AG95" s="7">
        <v>-4.03411024085979</v>
      </c>
      <c r="AH95" s="10">
        <v>3.2680691420222998</v>
      </c>
      <c r="AI95" s="7">
        <v>63.079876730008898</v>
      </c>
      <c r="AJ95" s="10">
        <v>0.96137815100672197</v>
      </c>
      <c r="AK95" s="7" t="s">
        <v>706</v>
      </c>
      <c r="AL95" s="10" t="s">
        <v>706</v>
      </c>
      <c r="AM95" s="7" t="s">
        <v>706</v>
      </c>
      <c r="AN95" s="10" t="s">
        <v>706</v>
      </c>
      <c r="AO95" s="7" t="s">
        <v>706</v>
      </c>
      <c r="AP95" s="10" t="s">
        <v>706</v>
      </c>
      <c r="AQ95" s="65"/>
      <c r="AR95" s="65"/>
      <c r="AS95" s="7">
        <v>-0.71018124319282805</v>
      </c>
      <c r="AT95" s="123">
        <v>1.41255354614622</v>
      </c>
    </row>
    <row r="96" spans="1:46" ht="13" customHeight="1" x14ac:dyDescent="0.2">
      <c r="A96" s="82" t="s">
        <v>387</v>
      </c>
      <c r="B96" s="122">
        <v>3</v>
      </c>
      <c r="C96" s="7">
        <v>62.933212597578397</v>
      </c>
      <c r="D96" s="10">
        <v>1.67476180449153</v>
      </c>
      <c r="E96" s="7">
        <v>66.026131204366905</v>
      </c>
      <c r="F96" s="10">
        <v>5.2645675967172796</v>
      </c>
      <c r="G96" s="7">
        <v>60.748831447905602</v>
      </c>
      <c r="H96" s="10">
        <v>3.49612568386934</v>
      </c>
      <c r="I96" s="7">
        <v>63.514544220356598</v>
      </c>
      <c r="J96" s="10">
        <v>2.0688995830288999</v>
      </c>
      <c r="K96" s="7">
        <v>-2.51158698401031</v>
      </c>
      <c r="L96" s="10">
        <v>5.6887963661708199</v>
      </c>
      <c r="M96" s="7">
        <v>64.092366415888307</v>
      </c>
      <c r="N96" s="10">
        <v>2.96901943419445</v>
      </c>
      <c r="O96" s="7">
        <v>62.703588846649801</v>
      </c>
      <c r="P96" s="10">
        <v>1.98253369616048</v>
      </c>
      <c r="Q96" s="7">
        <v>-1.38877756923855</v>
      </c>
      <c r="R96" s="10">
        <v>3.5402288375712998</v>
      </c>
      <c r="S96" s="7">
        <v>62.641554510982999</v>
      </c>
      <c r="T96" s="10">
        <v>2.0258836243062102</v>
      </c>
      <c r="U96" s="7">
        <v>60.073036613262097</v>
      </c>
      <c r="V96" s="10">
        <v>2.4036507218182299</v>
      </c>
      <c r="W96" s="7">
        <v>72.456240842316305</v>
      </c>
      <c r="X96" s="10">
        <v>5.7728023335144396</v>
      </c>
      <c r="Y96" s="7">
        <v>9.8146863313333093</v>
      </c>
      <c r="Z96" s="10">
        <v>6.0767205322447202</v>
      </c>
      <c r="AA96" s="7">
        <v>66.705403304478693</v>
      </c>
      <c r="AB96" s="10">
        <v>2.4091654664139099</v>
      </c>
      <c r="AC96" s="7">
        <v>63.242746385255103</v>
      </c>
      <c r="AD96" s="10">
        <v>2.41653356867032</v>
      </c>
      <c r="AE96" s="7">
        <v>59.512956632640801</v>
      </c>
      <c r="AF96" s="10">
        <v>3.1091493871739</v>
      </c>
      <c r="AG96" s="7">
        <v>-7.1924466718378604</v>
      </c>
      <c r="AH96" s="10">
        <v>3.9217790351242501</v>
      </c>
      <c r="AI96" s="7">
        <v>63.894544625861897</v>
      </c>
      <c r="AJ96" s="10">
        <v>1.9401003974423701</v>
      </c>
      <c r="AK96" s="7">
        <v>57.761398829445</v>
      </c>
      <c r="AL96" s="10">
        <v>2.9361761149765799</v>
      </c>
      <c r="AM96" s="7" t="s">
        <v>562</v>
      </c>
      <c r="AN96" s="10" t="s">
        <v>562</v>
      </c>
      <c r="AO96" s="7" t="s">
        <v>562</v>
      </c>
      <c r="AP96" s="10" t="s">
        <v>562</v>
      </c>
      <c r="AQ96" s="65"/>
      <c r="AR96" s="65"/>
      <c r="AS96" s="7">
        <v>2.4283162677108399</v>
      </c>
      <c r="AT96" s="123">
        <v>2.5865394866708602</v>
      </c>
    </row>
    <row r="97" spans="1:46" ht="13" customHeight="1" x14ac:dyDescent="0.2">
      <c r="A97" s="6" t="s">
        <v>437</v>
      </c>
      <c r="B97" s="124">
        <v>3</v>
      </c>
      <c r="C97" s="180">
        <v>50.695584580610401</v>
      </c>
      <c r="D97" s="181">
        <v>0.436327805221844</v>
      </c>
      <c r="E97" s="180">
        <v>62.531378567590799</v>
      </c>
      <c r="F97" s="181">
        <v>3.2862190441596599</v>
      </c>
      <c r="G97" s="180">
        <v>50.7790980790543</v>
      </c>
      <c r="H97" s="181">
        <v>0.67030610485504105</v>
      </c>
      <c r="I97" s="180">
        <v>51.711612309349697</v>
      </c>
      <c r="J97" s="181">
        <v>0.80266316122433701</v>
      </c>
      <c r="K97" s="180">
        <v>2.5087871753338899E-2</v>
      </c>
      <c r="L97" s="181">
        <v>3.5130052132892202</v>
      </c>
      <c r="M97" s="180">
        <v>51.645314519565503</v>
      </c>
      <c r="N97" s="181">
        <v>0.60083516527179504</v>
      </c>
      <c r="O97" s="180">
        <v>55.372164527165403</v>
      </c>
      <c r="P97" s="181">
        <v>1.14198708793475</v>
      </c>
      <c r="Q97" s="180">
        <v>-1.7602598956541999</v>
      </c>
      <c r="R97" s="181">
        <v>1.4263460337527401</v>
      </c>
      <c r="S97" s="180">
        <v>49.563270818713399</v>
      </c>
      <c r="T97" s="181">
        <v>0.62665043406419296</v>
      </c>
      <c r="U97" s="180">
        <v>51.011025526098997</v>
      </c>
      <c r="V97" s="181">
        <v>0.83421626991248998</v>
      </c>
      <c r="W97" s="180">
        <v>54.718384308016397</v>
      </c>
      <c r="X97" s="181">
        <v>1.3748664574747</v>
      </c>
      <c r="Y97" s="180">
        <v>4.2510594636673504</v>
      </c>
      <c r="Z97" s="181">
        <v>1.5198491311682101</v>
      </c>
      <c r="AA97" s="180">
        <v>52.583489773898798</v>
      </c>
      <c r="AB97" s="181">
        <v>0.94158428665004701</v>
      </c>
      <c r="AC97" s="180">
        <v>50.069032975995398</v>
      </c>
      <c r="AD97" s="181">
        <v>0.67988481105428</v>
      </c>
      <c r="AE97" s="180">
        <v>50.327566882309299</v>
      </c>
      <c r="AF97" s="181">
        <v>1.2469646264768599</v>
      </c>
      <c r="AG97" s="180">
        <v>-2.3907167402156002</v>
      </c>
      <c r="AH97" s="181">
        <v>1.8877517932294501</v>
      </c>
      <c r="AI97" s="180">
        <v>50.165745227734803</v>
      </c>
      <c r="AJ97" s="181">
        <v>0.57914846241686802</v>
      </c>
      <c r="AK97" s="180">
        <v>46.516964441827803</v>
      </c>
      <c r="AL97" s="181">
        <v>0.86426020928754599</v>
      </c>
      <c r="AM97" s="180">
        <v>34.958160636395696</v>
      </c>
      <c r="AN97" s="181">
        <v>2.5275704323469901</v>
      </c>
      <c r="AO97" s="180">
        <v>5.1319328057456204</v>
      </c>
      <c r="AP97" s="181">
        <v>3.0083806710352401</v>
      </c>
      <c r="AQ97" s="178"/>
      <c r="AR97" s="178"/>
      <c r="AS97" s="180">
        <v>-0.64809424879078203</v>
      </c>
      <c r="AT97" s="185">
        <v>0.65236440663078299</v>
      </c>
    </row>
    <row r="99" spans="1:46" x14ac:dyDescent="0.2">
      <c r="A99" s="177" t="s">
        <v>398</v>
      </c>
    </row>
    <row r="100" spans="1:46" x14ac:dyDescent="0.2">
      <c r="A100" s="177" t="s">
        <v>460</v>
      </c>
    </row>
    <row r="101" spans="1:46" x14ac:dyDescent="0.2">
      <c r="A101" s="177" t="s">
        <v>461</v>
      </c>
    </row>
    <row r="102" spans="1:46" x14ac:dyDescent="0.2">
      <c r="A102" s="177" t="s">
        <v>462</v>
      </c>
    </row>
    <row r="103" spans="1:46" x14ac:dyDescent="0.2">
      <c r="A103" s="177" t="s">
        <v>463</v>
      </c>
    </row>
    <row r="104" spans="1:46" x14ac:dyDescent="0.2">
      <c r="A104" s="177" t="s">
        <v>464</v>
      </c>
    </row>
    <row r="105" spans="1:46" x14ac:dyDescent="0.2">
      <c r="A105" s="177" t="s">
        <v>465</v>
      </c>
    </row>
    <row r="106" spans="1:46" x14ac:dyDescent="0.2">
      <c r="A106" s="177" t="s">
        <v>400</v>
      </c>
    </row>
    <row r="107" spans="1:46" x14ac:dyDescent="0.2">
      <c r="A107" s="177" t="s">
        <v>401</v>
      </c>
    </row>
    <row r="108" spans="1:46" x14ac:dyDescent="0.2">
      <c r="A108" s="177" t="s">
        <v>402</v>
      </c>
    </row>
    <row r="109" spans="1:46" x14ac:dyDescent="0.2">
      <c r="A109" s="160" t="str">
        <f>HYPERLINK("https://oecdcode.org/disclaimers/cyprus.html", "Information on data for Cyprus: https://oecdcode.org/disclaimers/cyprus.html")</f>
        <v>Information on data for Cyprus: https://oecdcode.org/disclaimers/cyprus.html</v>
      </c>
    </row>
    <row r="110" spans="1:46" x14ac:dyDescent="0.2">
      <c r="A110" s="177" t="s">
        <v>440</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Q8:AR8"/>
    <mergeCell ref="AQ9:AR9"/>
    <mergeCell ref="AS8:AT8"/>
    <mergeCell ref="AS9:AT9"/>
    <mergeCell ref="AI8:AP8"/>
    <mergeCell ref="AI9:AJ9"/>
    <mergeCell ref="AK9:AL9"/>
    <mergeCell ref="AM9:AN9"/>
    <mergeCell ref="AO9:AP9"/>
  </mergeCells>
  <conditionalFormatting sqref="K1:K200">
    <cfRule type="expression" dxfId="478" priority="7">
      <formula>ABS(K1/L1)&gt;1.95996398454005</formula>
    </cfRule>
  </conditionalFormatting>
  <conditionalFormatting sqref="Q1:Q200">
    <cfRule type="expression" dxfId="477" priority="6">
      <formula>ABS(Q1/R1)&gt;1.95996398454005</formula>
    </cfRule>
  </conditionalFormatting>
  <conditionalFormatting sqref="Y1:Y200">
    <cfRule type="expression" dxfId="476" priority="5">
      <formula>ABS(Y1/Z1)&gt;1.95996398454005</formula>
    </cfRule>
  </conditionalFormatting>
  <conditionalFormatting sqref="AG1:AG200">
    <cfRule type="expression" dxfId="475" priority="4">
      <formula>ABS(AG1/AH1)&gt;1.95996398454005</formula>
    </cfRule>
  </conditionalFormatting>
  <conditionalFormatting sqref="AO1:AO200">
    <cfRule type="expression" dxfId="474" priority="3">
      <formula>ABS(AO1/AP1)&gt;1.95996398454005</formula>
    </cfRule>
  </conditionalFormatting>
  <conditionalFormatting sqref="AQ1:AQ200">
    <cfRule type="expression" dxfId="473" priority="2">
      <formula>ABS(AQ1/AR1)&gt;1.95996398454005</formula>
    </cfRule>
  </conditionalFormatting>
  <conditionalFormatting sqref="AS1:AS200">
    <cfRule type="expression" dxfId="472"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220</v>
      </c>
    </row>
    <row r="2" spans="1:14" x14ac:dyDescent="0.2">
      <c r="A2" s="46" t="s">
        <v>221</v>
      </c>
    </row>
    <row r="3" spans="1:14" x14ac:dyDescent="0.2">
      <c r="A3" s="58" t="s">
        <v>441</v>
      </c>
    </row>
    <row r="4" spans="1:14" x14ac:dyDescent="0.2">
      <c r="A4" s="161" t="str">
        <f>HYPERLINK("#'TOC'!A1", "Back to TOC")</f>
        <v>Back to TOC</v>
      </c>
    </row>
    <row r="8" spans="1:14" ht="30" customHeight="1" x14ac:dyDescent="0.2">
      <c r="B8" s="235" t="s">
        <v>342</v>
      </c>
      <c r="C8" s="238" t="s">
        <v>516</v>
      </c>
      <c r="D8" s="238"/>
      <c r="E8" s="238" t="s">
        <v>516</v>
      </c>
      <c r="F8" s="238"/>
      <c r="G8" s="238" t="s">
        <v>516</v>
      </c>
      <c r="H8" s="238"/>
      <c r="I8" s="238" t="s">
        <v>516</v>
      </c>
      <c r="J8" s="238"/>
      <c r="K8" s="238" t="s">
        <v>516</v>
      </c>
      <c r="L8" s="238"/>
      <c r="M8" s="238" t="s">
        <v>516</v>
      </c>
      <c r="N8" s="239"/>
    </row>
    <row r="9" spans="1:14" ht="165" customHeight="1" x14ac:dyDescent="0.2">
      <c r="B9" s="236"/>
      <c r="C9" s="241" t="s">
        <v>469</v>
      </c>
      <c r="D9" s="241"/>
      <c r="E9" s="241" t="s">
        <v>470</v>
      </c>
      <c r="F9" s="241"/>
      <c r="G9" s="241" t="s">
        <v>471</v>
      </c>
      <c r="H9" s="241"/>
      <c r="I9" s="241" t="s">
        <v>517</v>
      </c>
      <c r="J9" s="241"/>
      <c r="K9" s="241" t="s">
        <v>518</v>
      </c>
      <c r="L9" s="241"/>
      <c r="M9" s="241" t="s">
        <v>519</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1182</v>
      </c>
      <c r="D11" s="199" t="s">
        <v>1183</v>
      </c>
      <c r="E11" s="198" t="s">
        <v>1184</v>
      </c>
      <c r="F11" s="199" t="s">
        <v>1185</v>
      </c>
      <c r="G11" s="198" t="s">
        <v>1186</v>
      </c>
      <c r="H11" s="199" t="s">
        <v>1187</v>
      </c>
      <c r="I11" s="198" t="s">
        <v>1188</v>
      </c>
      <c r="J11" s="199" t="s">
        <v>1189</v>
      </c>
      <c r="K11" s="198" t="s">
        <v>1190</v>
      </c>
      <c r="L11" s="199" t="s">
        <v>1191</v>
      </c>
      <c r="M11" s="198" t="s">
        <v>1192</v>
      </c>
      <c r="N11" s="208" t="s">
        <v>1193</v>
      </c>
    </row>
    <row r="12" spans="1:14" ht="13" customHeight="1" x14ac:dyDescent="0.2">
      <c r="A12" s="82" t="s">
        <v>422</v>
      </c>
      <c r="B12" s="110">
        <v>2</v>
      </c>
      <c r="C12" s="186">
        <v>0.84015144156474397</v>
      </c>
      <c r="D12" s="191">
        <v>5.2467768858720697E-2</v>
      </c>
      <c r="E12" s="186">
        <v>0.83771057503122504</v>
      </c>
      <c r="F12" s="191">
        <v>4.7969082512074199E-2</v>
      </c>
      <c r="G12" s="186">
        <v>0.83762055948971303</v>
      </c>
      <c r="H12" s="191">
        <v>4.9991662978984198E-2</v>
      </c>
      <c r="I12" s="186">
        <v>0.87572483275102897</v>
      </c>
      <c r="J12" s="191">
        <v>5.3335900245465702E-2</v>
      </c>
      <c r="K12" s="186">
        <v>0.87728531750623795</v>
      </c>
      <c r="L12" s="191">
        <v>5.3699954465076298E-2</v>
      </c>
      <c r="M12" s="186">
        <v>0.89629924609036604</v>
      </c>
      <c r="N12" s="202">
        <v>5.55530512423172E-2</v>
      </c>
    </row>
    <row r="13" spans="1:14" ht="13" customHeight="1" x14ac:dyDescent="0.2">
      <c r="A13" s="82" t="s">
        <v>350</v>
      </c>
      <c r="B13" s="110">
        <v>2</v>
      </c>
      <c r="C13" s="186">
        <v>0.88288864216769303</v>
      </c>
      <c r="D13" s="191">
        <v>3.5477402764303598E-2</v>
      </c>
      <c r="E13" s="186">
        <v>0.88200552658535103</v>
      </c>
      <c r="F13" s="191">
        <v>3.6777512699344997E-2</v>
      </c>
      <c r="G13" s="186">
        <v>0.87719223835819904</v>
      </c>
      <c r="H13" s="191">
        <v>3.72396247336272E-2</v>
      </c>
      <c r="I13" s="186">
        <v>0.95387177168708803</v>
      </c>
      <c r="J13" s="191">
        <v>4.3678680947273098E-2</v>
      </c>
      <c r="K13" s="186">
        <v>0.95535715014538103</v>
      </c>
      <c r="L13" s="191">
        <v>4.4346037262296301E-2</v>
      </c>
      <c r="M13" s="186">
        <v>0.94912225178646803</v>
      </c>
      <c r="N13" s="202">
        <v>4.5421648338567697E-2</v>
      </c>
    </row>
    <row r="14" spans="1:14" ht="13" customHeight="1" x14ac:dyDescent="0.2">
      <c r="A14" s="82" t="s">
        <v>351</v>
      </c>
      <c r="B14" s="110">
        <v>2</v>
      </c>
      <c r="C14" s="186">
        <v>0.89702458767095905</v>
      </c>
      <c r="D14" s="191">
        <v>5.6050370018340803E-2</v>
      </c>
      <c r="E14" s="186">
        <v>0.89822695129277497</v>
      </c>
      <c r="F14" s="191">
        <v>5.5798971341155697E-2</v>
      </c>
      <c r="G14" s="186">
        <v>0.88143472894393204</v>
      </c>
      <c r="H14" s="191">
        <v>4.5901816713928699E-2</v>
      </c>
      <c r="I14" s="186">
        <v>0.99830333113041703</v>
      </c>
      <c r="J14" s="191">
        <v>5.1919199566189102E-2</v>
      </c>
      <c r="K14" s="186">
        <v>0.99129564917873303</v>
      </c>
      <c r="L14" s="191">
        <v>5.3710675554702401E-2</v>
      </c>
      <c r="M14" s="186">
        <v>0.99976933583615901</v>
      </c>
      <c r="N14" s="202">
        <v>5.5112499630987702E-2</v>
      </c>
    </row>
    <row r="15" spans="1:14" ht="13" customHeight="1" x14ac:dyDescent="0.2">
      <c r="A15" s="82" t="s">
        <v>423</v>
      </c>
      <c r="B15" s="110">
        <v>2</v>
      </c>
      <c r="C15" s="186">
        <v>0.83446217144667101</v>
      </c>
      <c r="D15" s="191">
        <v>3.9174800780115898E-2</v>
      </c>
      <c r="E15" s="186">
        <v>0.84271222990254602</v>
      </c>
      <c r="F15" s="191">
        <v>4.7038824692970799E-2</v>
      </c>
      <c r="G15" s="186">
        <v>0.84306025264471895</v>
      </c>
      <c r="H15" s="191">
        <v>4.6982215135715898E-2</v>
      </c>
      <c r="I15" s="186">
        <v>0.88022226605620102</v>
      </c>
      <c r="J15" s="191">
        <v>5.0074657530191399E-2</v>
      </c>
      <c r="K15" s="186">
        <v>0.87526759381542696</v>
      </c>
      <c r="L15" s="191">
        <v>5.1681373626718499E-2</v>
      </c>
      <c r="M15" s="186">
        <v>0.89896785706445403</v>
      </c>
      <c r="N15" s="202">
        <v>5.3877676479597798E-2</v>
      </c>
    </row>
    <row r="16" spans="1:14" ht="13" customHeight="1" x14ac:dyDescent="0.2">
      <c r="A16" s="82" t="s">
        <v>424</v>
      </c>
      <c r="B16" s="110">
        <v>2</v>
      </c>
      <c r="C16" s="186">
        <v>0.80439264386021403</v>
      </c>
      <c r="D16" s="191">
        <v>3.6037384308672898E-2</v>
      </c>
      <c r="E16" s="186">
        <v>0.807711900666787</v>
      </c>
      <c r="F16" s="191">
        <v>3.6857744680892403E-2</v>
      </c>
      <c r="G16" s="186">
        <v>0.79544677402032804</v>
      </c>
      <c r="H16" s="191">
        <v>3.8698729246804099E-2</v>
      </c>
      <c r="I16" s="186">
        <v>0.89597865241215602</v>
      </c>
      <c r="J16" s="191">
        <v>4.6905728166699301E-2</v>
      </c>
      <c r="K16" s="186">
        <v>0.89045585372215796</v>
      </c>
      <c r="L16" s="191">
        <v>4.6844739126626699E-2</v>
      </c>
      <c r="M16" s="186">
        <v>0.91092899613591705</v>
      </c>
      <c r="N16" s="202">
        <v>4.8585448314492803E-2</v>
      </c>
    </row>
    <row r="17" spans="1:14" ht="13" customHeight="1" x14ac:dyDescent="0.2">
      <c r="A17" s="82" t="s">
        <v>352</v>
      </c>
      <c r="B17" s="110">
        <v>2</v>
      </c>
      <c r="C17" s="186">
        <v>0.89324904511784198</v>
      </c>
      <c r="D17" s="191">
        <v>3.5153843672897499E-2</v>
      </c>
      <c r="E17" s="186">
        <v>0.89152350863672603</v>
      </c>
      <c r="F17" s="191">
        <v>3.4112105110710701E-2</v>
      </c>
      <c r="G17" s="186">
        <v>0.89184524401215604</v>
      </c>
      <c r="H17" s="191">
        <v>3.42833623978583E-2</v>
      </c>
      <c r="I17" s="186">
        <v>0.97792999361673705</v>
      </c>
      <c r="J17" s="191">
        <v>4.2112728013891002E-2</v>
      </c>
      <c r="K17" s="186">
        <v>0.97901851639128401</v>
      </c>
      <c r="L17" s="191">
        <v>4.1867873129524301E-2</v>
      </c>
      <c r="M17" s="186">
        <v>0.97320126914470495</v>
      </c>
      <c r="N17" s="202">
        <v>4.2996071715328203E-2</v>
      </c>
    </row>
    <row r="18" spans="1:14" ht="13" customHeight="1" x14ac:dyDescent="0.2">
      <c r="A18" s="111" t="s">
        <v>353</v>
      </c>
      <c r="B18" s="110">
        <v>2</v>
      </c>
      <c r="C18" s="186">
        <v>0.83792062256797095</v>
      </c>
      <c r="D18" s="191">
        <v>4.7461639731551299E-2</v>
      </c>
      <c r="E18" s="186">
        <v>0.83280144295301395</v>
      </c>
      <c r="F18" s="191">
        <v>4.69450319576954E-2</v>
      </c>
      <c r="G18" s="186">
        <v>0.82732967367647003</v>
      </c>
      <c r="H18" s="191">
        <v>4.7441026490429299E-2</v>
      </c>
      <c r="I18" s="186">
        <v>0.896894883365284</v>
      </c>
      <c r="J18" s="191">
        <v>5.6595731610504199E-2</v>
      </c>
      <c r="K18" s="186">
        <v>0.90032759568255905</v>
      </c>
      <c r="L18" s="191">
        <v>5.6500883600194798E-2</v>
      </c>
      <c r="M18" s="186">
        <v>0.90610051209284304</v>
      </c>
      <c r="N18" s="202">
        <v>5.8478888904349699E-2</v>
      </c>
    </row>
    <row r="19" spans="1:14" ht="13" customHeight="1" x14ac:dyDescent="0.2">
      <c r="A19" s="111" t="s">
        <v>354</v>
      </c>
      <c r="B19" s="110">
        <v>2</v>
      </c>
      <c r="C19" s="186">
        <v>0.99930846792882899</v>
      </c>
      <c r="D19" s="191">
        <v>4.7014839333071497E-2</v>
      </c>
      <c r="E19" s="186">
        <v>1.0037758407177699</v>
      </c>
      <c r="F19" s="191">
        <v>4.6246866335798997E-2</v>
      </c>
      <c r="G19" s="186">
        <v>1.01162053963804</v>
      </c>
      <c r="H19" s="191">
        <v>4.7235476775307199E-2</v>
      </c>
      <c r="I19" s="186">
        <v>1.1252047080222101</v>
      </c>
      <c r="J19" s="191">
        <v>5.2941933247044201E-2</v>
      </c>
      <c r="K19" s="186">
        <v>1.1260640367802499</v>
      </c>
      <c r="L19" s="191">
        <v>5.0179400450656303E-2</v>
      </c>
      <c r="M19" s="186">
        <v>1.1167222476437799</v>
      </c>
      <c r="N19" s="202">
        <v>4.99000152685126E-2</v>
      </c>
    </row>
    <row r="20" spans="1:14" ht="13" customHeight="1" x14ac:dyDescent="0.2">
      <c r="A20" s="82" t="s">
        <v>355</v>
      </c>
      <c r="B20" s="110">
        <v>2</v>
      </c>
      <c r="C20" s="186">
        <v>0.79597927424100101</v>
      </c>
      <c r="D20" s="191">
        <v>6.3350378236092394E-2</v>
      </c>
      <c r="E20" s="186">
        <v>0.79152483570796195</v>
      </c>
      <c r="F20" s="191">
        <v>6.3810047315192894E-2</v>
      </c>
      <c r="G20" s="186">
        <v>0.78921012343517505</v>
      </c>
      <c r="H20" s="191">
        <v>6.5151063831073205E-2</v>
      </c>
      <c r="I20" s="186">
        <v>0.89646499994075202</v>
      </c>
      <c r="J20" s="191">
        <v>7.9595992250494907E-2</v>
      </c>
      <c r="K20" s="186">
        <v>0.89951013163304006</v>
      </c>
      <c r="L20" s="191">
        <v>7.9837631043292903E-2</v>
      </c>
      <c r="M20" s="186">
        <v>0.89917246892101999</v>
      </c>
      <c r="N20" s="202">
        <v>7.8118219280617199E-2</v>
      </c>
    </row>
    <row r="21" spans="1:14" ht="13" customHeight="1" x14ac:dyDescent="0.2">
      <c r="A21" s="82" t="s">
        <v>356</v>
      </c>
      <c r="B21" s="110">
        <v>2</v>
      </c>
      <c r="C21" s="186">
        <v>0.69991061783182096</v>
      </c>
      <c r="D21" s="191">
        <v>5.5467977290097198E-2</v>
      </c>
      <c r="E21" s="186">
        <v>0.72814881521226205</v>
      </c>
      <c r="F21" s="191">
        <v>6.1675338308285498E-2</v>
      </c>
      <c r="G21" s="186">
        <v>0.72550034363123095</v>
      </c>
      <c r="H21" s="191">
        <v>6.1914708119168903E-2</v>
      </c>
      <c r="I21" s="186">
        <v>0.81182983418090904</v>
      </c>
      <c r="J21" s="191">
        <v>6.8488434177299606E-2</v>
      </c>
      <c r="K21" s="186">
        <v>0.81773509342184802</v>
      </c>
      <c r="L21" s="191">
        <v>6.7427739724969502E-2</v>
      </c>
      <c r="M21" s="186">
        <v>0.81768994462716504</v>
      </c>
      <c r="N21" s="202">
        <v>7.1255408634839104E-2</v>
      </c>
    </row>
    <row r="22" spans="1:14" ht="13" customHeight="1" x14ac:dyDescent="0.2">
      <c r="A22" s="82" t="s">
        <v>357</v>
      </c>
      <c r="B22" s="110">
        <v>2</v>
      </c>
      <c r="C22" s="186">
        <v>0.85805323601846495</v>
      </c>
      <c r="D22" s="191">
        <v>5.4509614016032402E-2</v>
      </c>
      <c r="E22" s="186">
        <v>0.85969048336336495</v>
      </c>
      <c r="F22" s="191">
        <v>5.2201084574872998E-2</v>
      </c>
      <c r="G22" s="186">
        <v>0.86644429373365295</v>
      </c>
      <c r="H22" s="191">
        <v>5.70774212377528E-2</v>
      </c>
      <c r="I22" s="186">
        <v>0.93846527080979303</v>
      </c>
      <c r="J22" s="191">
        <v>6.7037263785615198E-2</v>
      </c>
      <c r="K22" s="186">
        <v>0.94230617802870398</v>
      </c>
      <c r="L22" s="191">
        <v>6.6107742611898598E-2</v>
      </c>
      <c r="M22" s="186">
        <v>0.96183807251522002</v>
      </c>
      <c r="N22" s="202">
        <v>7.0174963932721296E-2</v>
      </c>
    </row>
    <row r="23" spans="1:14" ht="13" customHeight="1" x14ac:dyDescent="0.2">
      <c r="A23" s="82" t="s">
        <v>358</v>
      </c>
      <c r="B23" s="110">
        <v>2</v>
      </c>
      <c r="C23" s="186">
        <v>0.80642011297650695</v>
      </c>
      <c r="D23" s="191">
        <v>7.80621727844973E-2</v>
      </c>
      <c r="E23" s="186">
        <v>0.76166932572061496</v>
      </c>
      <c r="F23" s="191">
        <v>8.0559163521432595E-2</v>
      </c>
      <c r="G23" s="186">
        <v>0.75367891785999697</v>
      </c>
      <c r="H23" s="191">
        <v>8.6883450544918694E-2</v>
      </c>
      <c r="I23" s="186">
        <v>0.84128044554318704</v>
      </c>
      <c r="J23" s="191">
        <v>9.0190400191065001E-2</v>
      </c>
      <c r="K23" s="186">
        <v>0.88945385561333701</v>
      </c>
      <c r="L23" s="191">
        <v>8.6341440354689297E-2</v>
      </c>
      <c r="M23" s="186">
        <v>0.91291436984238705</v>
      </c>
      <c r="N23" s="202">
        <v>9.0359822502204298E-2</v>
      </c>
    </row>
    <row r="24" spans="1:14" ht="13" customHeight="1" x14ac:dyDescent="0.2">
      <c r="A24" s="82" t="s">
        <v>425</v>
      </c>
      <c r="B24" s="110">
        <v>2</v>
      </c>
      <c r="C24" s="186">
        <v>0.90781750626857405</v>
      </c>
      <c r="D24" s="191">
        <v>4.8743836310393203E-2</v>
      </c>
      <c r="E24" s="186">
        <v>0.89473629814082101</v>
      </c>
      <c r="F24" s="191">
        <v>4.9541627160959799E-2</v>
      </c>
      <c r="G24" s="186">
        <v>0.88810191689393503</v>
      </c>
      <c r="H24" s="191">
        <v>4.9531171065802203E-2</v>
      </c>
      <c r="I24" s="186">
        <v>0.94253767545026401</v>
      </c>
      <c r="J24" s="191">
        <v>5.98562768663626E-2</v>
      </c>
      <c r="K24" s="186">
        <v>0.93602545054666997</v>
      </c>
      <c r="L24" s="191">
        <v>5.8082417859805002E-2</v>
      </c>
      <c r="M24" s="186">
        <v>0.92981237429427499</v>
      </c>
      <c r="N24" s="202">
        <v>5.98516320178238E-2</v>
      </c>
    </row>
    <row r="25" spans="1:14" ht="13" customHeight="1" x14ac:dyDescent="0.2">
      <c r="A25" s="82" t="s">
        <v>359</v>
      </c>
      <c r="B25" s="110">
        <v>2</v>
      </c>
      <c r="C25" s="186">
        <v>0.86157040868240697</v>
      </c>
      <c r="D25" s="191">
        <v>3.1195582303529701E-2</v>
      </c>
      <c r="E25" s="186">
        <v>0.86144992849885305</v>
      </c>
      <c r="F25" s="191">
        <v>3.1978140203474302E-2</v>
      </c>
      <c r="G25" s="186">
        <v>0.86137032146639203</v>
      </c>
      <c r="H25" s="191">
        <v>3.2359707610513697E-2</v>
      </c>
      <c r="I25" s="186">
        <v>0.92801987654520901</v>
      </c>
      <c r="J25" s="191">
        <v>3.73205630828993E-2</v>
      </c>
      <c r="K25" s="186">
        <v>0.93017035600031295</v>
      </c>
      <c r="L25" s="191">
        <v>3.7436666296436501E-2</v>
      </c>
      <c r="M25" s="186">
        <v>0.91304035339285095</v>
      </c>
      <c r="N25" s="202">
        <v>3.6931197797491301E-2</v>
      </c>
    </row>
    <row r="26" spans="1:14" ht="13" customHeight="1" x14ac:dyDescent="0.2">
      <c r="A26" s="82" t="s">
        <v>360</v>
      </c>
      <c r="B26" s="110">
        <v>2</v>
      </c>
      <c r="C26" s="186">
        <v>0.69000478982909397</v>
      </c>
      <c r="D26" s="191">
        <v>4.5145143833009403E-2</v>
      </c>
      <c r="E26" s="186">
        <v>0.67025417097687201</v>
      </c>
      <c r="F26" s="191">
        <v>4.5458938463189401E-2</v>
      </c>
      <c r="G26" s="186">
        <v>0.67324056375682795</v>
      </c>
      <c r="H26" s="191">
        <v>4.7608694025623899E-2</v>
      </c>
      <c r="I26" s="186">
        <v>0.71830044585929997</v>
      </c>
      <c r="J26" s="191">
        <v>5.3397612148163902E-2</v>
      </c>
      <c r="K26" s="186">
        <v>0.71391811363740698</v>
      </c>
      <c r="L26" s="191">
        <v>5.2690158517960203E-2</v>
      </c>
      <c r="M26" s="186">
        <v>0.71371430165781602</v>
      </c>
      <c r="N26" s="202">
        <v>5.3992839014673097E-2</v>
      </c>
    </row>
    <row r="27" spans="1:14" ht="13" customHeight="1" x14ac:dyDescent="0.2">
      <c r="A27" s="82" t="s">
        <v>361</v>
      </c>
      <c r="B27" s="110">
        <v>2</v>
      </c>
      <c r="C27" s="186">
        <v>0.80529926509856897</v>
      </c>
      <c r="D27" s="191">
        <v>2.4399989508591301E-2</v>
      </c>
      <c r="E27" s="186">
        <v>0.80283029255002802</v>
      </c>
      <c r="F27" s="191">
        <v>2.46907451803022E-2</v>
      </c>
      <c r="G27" s="186">
        <v>0.80126498313245298</v>
      </c>
      <c r="H27" s="191">
        <v>2.4714996491378999E-2</v>
      </c>
      <c r="I27" s="186">
        <v>0.85968037263908503</v>
      </c>
      <c r="J27" s="191">
        <v>2.7012587927754898E-2</v>
      </c>
      <c r="K27" s="186">
        <v>0.85256214092011395</v>
      </c>
      <c r="L27" s="191">
        <v>2.6414173455939001E-2</v>
      </c>
      <c r="M27" s="186">
        <v>0.85960587445887404</v>
      </c>
      <c r="N27" s="202">
        <v>2.6499565764992201E-2</v>
      </c>
    </row>
    <row r="28" spans="1:14" ht="13" customHeight="1" x14ac:dyDescent="0.2">
      <c r="A28" s="82" t="s">
        <v>362</v>
      </c>
      <c r="B28" s="110">
        <v>2</v>
      </c>
      <c r="C28" s="186">
        <v>0.85242395973982399</v>
      </c>
      <c r="D28" s="191">
        <v>4.1753181130404902E-2</v>
      </c>
      <c r="E28" s="186">
        <v>0.84611233274739694</v>
      </c>
      <c r="F28" s="191">
        <v>4.2947798312748399E-2</v>
      </c>
      <c r="G28" s="186">
        <v>0.84570807742250498</v>
      </c>
      <c r="H28" s="191">
        <v>4.2948560848809103E-2</v>
      </c>
      <c r="I28" s="186">
        <v>0.87888504364171005</v>
      </c>
      <c r="J28" s="191">
        <v>4.6593181009921297E-2</v>
      </c>
      <c r="K28" s="186">
        <v>0.87902137764758803</v>
      </c>
      <c r="L28" s="191">
        <v>4.6606512211418899E-2</v>
      </c>
      <c r="M28" s="186">
        <v>0.88055409119073802</v>
      </c>
      <c r="N28" s="202">
        <v>4.7292980344462103E-2</v>
      </c>
    </row>
    <row r="29" spans="1:14" ht="13" customHeight="1" x14ac:dyDescent="0.2">
      <c r="A29" s="82" t="s">
        <v>363</v>
      </c>
      <c r="B29" s="110">
        <v>2</v>
      </c>
      <c r="C29" s="186">
        <v>0.92872078992130203</v>
      </c>
      <c r="D29" s="191">
        <v>2.8782063104628101E-2</v>
      </c>
      <c r="E29" s="186">
        <v>0.91365747956557797</v>
      </c>
      <c r="F29" s="191">
        <v>2.9600422357495E-2</v>
      </c>
      <c r="G29" s="186">
        <v>0.90757634304087098</v>
      </c>
      <c r="H29" s="191">
        <v>2.98034009094372E-2</v>
      </c>
      <c r="I29" s="186">
        <v>0.96145058539830397</v>
      </c>
      <c r="J29" s="191">
        <v>3.3564489795109398E-2</v>
      </c>
      <c r="K29" s="186">
        <v>0.96459115804762996</v>
      </c>
      <c r="L29" s="191">
        <v>3.44235078566687E-2</v>
      </c>
      <c r="M29" s="186">
        <v>0.97068583789878105</v>
      </c>
      <c r="N29" s="202">
        <v>3.53246747534713E-2</v>
      </c>
    </row>
    <row r="30" spans="1:14" ht="13" customHeight="1" x14ac:dyDescent="0.2">
      <c r="A30" s="82" t="s">
        <v>364</v>
      </c>
      <c r="B30" s="110">
        <v>2</v>
      </c>
      <c r="C30" s="186">
        <v>0.84991688953613398</v>
      </c>
      <c r="D30" s="191">
        <v>2.1430821617084501E-2</v>
      </c>
      <c r="E30" s="186">
        <v>0.84939902190728001</v>
      </c>
      <c r="F30" s="191">
        <v>2.1627199913330598E-2</v>
      </c>
      <c r="G30" s="186">
        <v>0.84592840848389805</v>
      </c>
      <c r="H30" s="191">
        <v>2.1468269255310101E-2</v>
      </c>
      <c r="I30" s="186">
        <v>0.943046128259175</v>
      </c>
      <c r="J30" s="191">
        <v>2.6744579469326801E-2</v>
      </c>
      <c r="K30" s="186">
        <v>0.94196474640416195</v>
      </c>
      <c r="L30" s="191">
        <v>2.71726224472278E-2</v>
      </c>
      <c r="M30" s="186">
        <v>0.94426840381171095</v>
      </c>
      <c r="N30" s="202">
        <v>2.6984720975250301E-2</v>
      </c>
    </row>
    <row r="31" spans="1:14" ht="13" customHeight="1" x14ac:dyDescent="0.2">
      <c r="A31" s="82" t="s">
        <v>365</v>
      </c>
      <c r="B31" s="110">
        <v>2</v>
      </c>
      <c r="C31" s="186">
        <v>0.85551719076463395</v>
      </c>
      <c r="D31" s="191">
        <v>4.2948285509304601E-2</v>
      </c>
      <c r="E31" s="186">
        <v>0.85838478118549999</v>
      </c>
      <c r="F31" s="191">
        <v>4.4252850308677497E-2</v>
      </c>
      <c r="G31" s="186">
        <v>0.85449234365466098</v>
      </c>
      <c r="H31" s="191">
        <v>4.3985104466405203E-2</v>
      </c>
      <c r="I31" s="186">
        <v>0.94206913728388997</v>
      </c>
      <c r="J31" s="191">
        <v>5.0935790716825399E-2</v>
      </c>
      <c r="K31" s="186">
        <v>0.94235813339235897</v>
      </c>
      <c r="L31" s="191">
        <v>5.0912794298170298E-2</v>
      </c>
      <c r="M31" s="186">
        <v>0.94444452642014598</v>
      </c>
      <c r="N31" s="202">
        <v>5.0401298635777698E-2</v>
      </c>
    </row>
    <row r="32" spans="1:14" ht="13" customHeight="1" x14ac:dyDescent="0.2">
      <c r="A32" s="82" t="s">
        <v>366</v>
      </c>
      <c r="B32" s="110">
        <v>2</v>
      </c>
      <c r="C32" s="186">
        <v>0.88085396813449102</v>
      </c>
      <c r="D32" s="191">
        <v>3.6335206199518903E-2</v>
      </c>
      <c r="E32" s="186">
        <v>0.88288445935059001</v>
      </c>
      <c r="F32" s="191">
        <v>3.9127777219424301E-2</v>
      </c>
      <c r="G32" s="186">
        <v>0.88450683139705999</v>
      </c>
      <c r="H32" s="191">
        <v>3.8557671163820903E-2</v>
      </c>
      <c r="I32" s="186">
        <v>0.93423902528746605</v>
      </c>
      <c r="J32" s="191">
        <v>4.1422565117003603E-2</v>
      </c>
      <c r="K32" s="186">
        <v>0.93611514670567297</v>
      </c>
      <c r="L32" s="191">
        <v>4.30409850112368E-2</v>
      </c>
      <c r="M32" s="186">
        <v>0.93840080297589101</v>
      </c>
      <c r="N32" s="202">
        <v>4.30075667798294E-2</v>
      </c>
    </row>
    <row r="33" spans="1:14" ht="13" customHeight="1" x14ac:dyDescent="0.2">
      <c r="A33" s="82" t="s">
        <v>367</v>
      </c>
      <c r="B33" s="110">
        <v>2</v>
      </c>
      <c r="C33" s="186">
        <v>0.87290760580160298</v>
      </c>
      <c r="D33" s="191">
        <v>4.5944158214834899E-2</v>
      </c>
      <c r="E33" s="186">
        <v>0.85798030815280801</v>
      </c>
      <c r="F33" s="191">
        <v>4.6931099871250798E-2</v>
      </c>
      <c r="G33" s="186">
        <v>0.85914790126778295</v>
      </c>
      <c r="H33" s="191">
        <v>4.7285802950106398E-2</v>
      </c>
      <c r="I33" s="186">
        <v>0.92662125143174301</v>
      </c>
      <c r="J33" s="191">
        <v>5.4052615026434402E-2</v>
      </c>
      <c r="K33" s="186">
        <v>0.92417290720101797</v>
      </c>
      <c r="L33" s="191">
        <v>5.4164497014959997E-2</v>
      </c>
      <c r="M33" s="186">
        <v>0.93966467818965804</v>
      </c>
      <c r="N33" s="202">
        <v>5.5536695865243402E-2</v>
      </c>
    </row>
    <row r="34" spans="1:14" ht="13" customHeight="1" x14ac:dyDescent="0.2">
      <c r="A34" s="82" t="s">
        <v>368</v>
      </c>
      <c r="B34" s="110">
        <v>2</v>
      </c>
      <c r="C34" s="186">
        <v>0.77357974816211295</v>
      </c>
      <c r="D34" s="191">
        <v>4.6259069643500801E-2</v>
      </c>
      <c r="E34" s="186">
        <v>0.76687499503612999</v>
      </c>
      <c r="F34" s="191">
        <v>4.5524445550023503E-2</v>
      </c>
      <c r="G34" s="186">
        <v>0.76622182314570197</v>
      </c>
      <c r="H34" s="191">
        <v>4.3901365344365097E-2</v>
      </c>
      <c r="I34" s="186">
        <v>0.78637148072570495</v>
      </c>
      <c r="J34" s="191">
        <v>4.8021404986277501E-2</v>
      </c>
      <c r="K34" s="186">
        <v>0.78284072228746604</v>
      </c>
      <c r="L34" s="191">
        <v>4.7393051755162903E-2</v>
      </c>
      <c r="M34" s="186">
        <v>0.78013350580978602</v>
      </c>
      <c r="N34" s="202">
        <v>4.69897636343488E-2</v>
      </c>
    </row>
    <row r="35" spans="1:14" ht="13" customHeight="1" x14ac:dyDescent="0.2">
      <c r="A35" s="82" t="s">
        <v>369</v>
      </c>
      <c r="B35" s="110">
        <v>2</v>
      </c>
      <c r="C35" s="186">
        <v>0.79477639416263002</v>
      </c>
      <c r="D35" s="191">
        <v>4.94736173707006E-2</v>
      </c>
      <c r="E35" s="186">
        <v>0.78161390425117305</v>
      </c>
      <c r="F35" s="191">
        <v>5.1102083648343399E-2</v>
      </c>
      <c r="G35" s="186">
        <v>0.77989473894988504</v>
      </c>
      <c r="H35" s="191">
        <v>5.1138031142050497E-2</v>
      </c>
      <c r="I35" s="186">
        <v>0.88455402380512604</v>
      </c>
      <c r="J35" s="191">
        <v>6.4449815690256401E-2</v>
      </c>
      <c r="K35" s="186">
        <v>0.88612255482220803</v>
      </c>
      <c r="L35" s="191">
        <v>6.5311487018417394E-2</v>
      </c>
      <c r="M35" s="186">
        <v>0.88668445794838502</v>
      </c>
      <c r="N35" s="202">
        <v>6.6083246431016304E-2</v>
      </c>
    </row>
    <row r="36" spans="1:14" ht="13" customHeight="1" x14ac:dyDescent="0.2">
      <c r="A36" s="82" t="s">
        <v>370</v>
      </c>
      <c r="B36" s="110">
        <v>2</v>
      </c>
      <c r="C36" s="186">
        <v>0.929014652462963</v>
      </c>
      <c r="D36" s="191">
        <v>5.7467768741477798E-2</v>
      </c>
      <c r="E36" s="186">
        <v>0.91172444846566802</v>
      </c>
      <c r="F36" s="191">
        <v>6.0302798213312102E-2</v>
      </c>
      <c r="G36" s="186">
        <v>0.90784364865000899</v>
      </c>
      <c r="H36" s="191">
        <v>6.1555581320528498E-2</v>
      </c>
      <c r="I36" s="186">
        <v>0.95100217416454202</v>
      </c>
      <c r="J36" s="191">
        <v>7.4245550902626106E-2</v>
      </c>
      <c r="K36" s="186">
        <v>0.95181445664307496</v>
      </c>
      <c r="L36" s="191">
        <v>7.6545044334248802E-2</v>
      </c>
      <c r="M36" s="186">
        <v>0.95229920948525204</v>
      </c>
      <c r="N36" s="202">
        <v>7.7052421809317803E-2</v>
      </c>
    </row>
    <row r="37" spans="1:14" ht="13" customHeight="1" x14ac:dyDescent="0.2">
      <c r="A37" s="82" t="s">
        <v>371</v>
      </c>
      <c r="B37" s="110">
        <v>2</v>
      </c>
      <c r="C37" s="186">
        <v>0.91633060063826499</v>
      </c>
      <c r="D37" s="191">
        <v>2.8113677900545302E-2</v>
      </c>
      <c r="E37" s="186">
        <v>0.90718530544077702</v>
      </c>
      <c r="F37" s="191">
        <v>2.73911119734144E-2</v>
      </c>
      <c r="G37" s="186">
        <v>0.90985562916310703</v>
      </c>
      <c r="H37" s="191">
        <v>2.7949461384925701E-2</v>
      </c>
      <c r="I37" s="186">
        <v>0.95699225257851395</v>
      </c>
      <c r="J37" s="191">
        <v>2.9745825425692402E-2</v>
      </c>
      <c r="K37" s="186">
        <v>0.96056213444421601</v>
      </c>
      <c r="L37" s="191">
        <v>2.9897472026797101E-2</v>
      </c>
      <c r="M37" s="186">
        <v>0.96543811191532702</v>
      </c>
      <c r="N37" s="202">
        <v>2.9951431393459901E-2</v>
      </c>
    </row>
    <row r="38" spans="1:14" ht="13" customHeight="1" x14ac:dyDescent="0.2">
      <c r="A38" s="82" t="s">
        <v>372</v>
      </c>
      <c r="B38" s="110">
        <v>2</v>
      </c>
      <c r="C38" s="186">
        <v>0.87668675087145598</v>
      </c>
      <c r="D38" s="191">
        <v>4.6959813949969398E-2</v>
      </c>
      <c r="E38" s="186">
        <v>0.85038004043624504</v>
      </c>
      <c r="F38" s="191">
        <v>4.5304660884211201E-2</v>
      </c>
      <c r="G38" s="186">
        <v>0.85021407618521505</v>
      </c>
      <c r="H38" s="191">
        <v>4.5773658486663399E-2</v>
      </c>
      <c r="I38" s="186">
        <v>0.869358118118017</v>
      </c>
      <c r="J38" s="191">
        <v>5.6366494566184103E-2</v>
      </c>
      <c r="K38" s="186">
        <v>0.863514110361148</v>
      </c>
      <c r="L38" s="191">
        <v>5.6438930633551702E-2</v>
      </c>
      <c r="M38" s="186">
        <v>0.86425771599986101</v>
      </c>
      <c r="N38" s="202">
        <v>5.6242793275518801E-2</v>
      </c>
    </row>
    <row r="39" spans="1:14" ht="13" customHeight="1" x14ac:dyDescent="0.2">
      <c r="A39" s="82" t="s">
        <v>426</v>
      </c>
      <c r="B39" s="110">
        <v>2</v>
      </c>
      <c r="C39" s="186">
        <v>0.871175086671924</v>
      </c>
      <c r="D39" s="191">
        <v>5.1858016182994002E-2</v>
      </c>
      <c r="E39" s="186">
        <v>0.89111578192740903</v>
      </c>
      <c r="F39" s="191">
        <v>5.5731236536336097E-2</v>
      </c>
      <c r="G39" s="186">
        <v>0.88708146925558595</v>
      </c>
      <c r="H39" s="191">
        <v>5.89434654297935E-2</v>
      </c>
      <c r="I39" s="186">
        <v>0.99070140161840903</v>
      </c>
      <c r="J39" s="191">
        <v>6.6111137241553194E-2</v>
      </c>
      <c r="K39" s="186">
        <v>0.98720056136430001</v>
      </c>
      <c r="L39" s="191">
        <v>6.5680078968982106E-2</v>
      </c>
      <c r="M39" s="186">
        <v>0.998944782005453</v>
      </c>
      <c r="N39" s="202">
        <v>6.7389708023988706E-2</v>
      </c>
    </row>
    <row r="40" spans="1:14" ht="13" customHeight="1" x14ac:dyDescent="0.2">
      <c r="A40" s="82" t="s">
        <v>373</v>
      </c>
      <c r="B40" s="110">
        <v>2</v>
      </c>
      <c r="C40" s="186">
        <v>0.90503202027605201</v>
      </c>
      <c r="D40" s="191">
        <v>3.5340815244136403E-2</v>
      </c>
      <c r="E40" s="186">
        <v>0.90502749634076896</v>
      </c>
      <c r="F40" s="191">
        <v>3.5053499114413703E-2</v>
      </c>
      <c r="G40" s="186">
        <v>0.901957352013665</v>
      </c>
      <c r="H40" s="191">
        <v>3.5651487807663397E-2</v>
      </c>
      <c r="I40" s="186">
        <v>0.95488753194366605</v>
      </c>
      <c r="J40" s="191">
        <v>4.0069310657718002E-2</v>
      </c>
      <c r="K40" s="186">
        <v>0.95783182969578395</v>
      </c>
      <c r="L40" s="191">
        <v>4.0779136567524098E-2</v>
      </c>
      <c r="M40" s="186">
        <v>0.95411672598711506</v>
      </c>
      <c r="N40" s="202">
        <v>4.0223563122910498E-2</v>
      </c>
    </row>
    <row r="41" spans="1:14" ht="13" customHeight="1" x14ac:dyDescent="0.2">
      <c r="A41" s="82" t="s">
        <v>374</v>
      </c>
      <c r="B41" s="110">
        <v>2</v>
      </c>
      <c r="C41" s="186">
        <v>0.88705858200191401</v>
      </c>
      <c r="D41" s="191">
        <v>3.1601148983118402E-2</v>
      </c>
      <c r="E41" s="186">
        <v>0.88763373628711795</v>
      </c>
      <c r="F41" s="191">
        <v>2.86430438524326E-2</v>
      </c>
      <c r="G41" s="186">
        <v>0.88847178726022003</v>
      </c>
      <c r="H41" s="191">
        <v>2.8848318323684601E-2</v>
      </c>
      <c r="I41" s="186">
        <v>0.96073172818948904</v>
      </c>
      <c r="J41" s="191">
        <v>2.9537445770119498E-2</v>
      </c>
      <c r="K41" s="186">
        <v>0.96546999960721003</v>
      </c>
      <c r="L41" s="191">
        <v>3.20304443084313E-2</v>
      </c>
      <c r="M41" s="186">
        <v>0.97211938325909897</v>
      </c>
      <c r="N41" s="202">
        <v>3.3314819489410299E-2</v>
      </c>
    </row>
    <row r="42" spans="1:14" ht="13" customHeight="1" x14ac:dyDescent="0.2">
      <c r="A42" s="82" t="s">
        <v>375</v>
      </c>
      <c r="B42" s="110">
        <v>2</v>
      </c>
      <c r="C42" s="186">
        <v>0.86016473927789605</v>
      </c>
      <c r="D42" s="191">
        <v>3.9981116349583297E-2</v>
      </c>
      <c r="E42" s="186">
        <v>0.86721670931572603</v>
      </c>
      <c r="F42" s="191">
        <v>4.2147545512736702E-2</v>
      </c>
      <c r="G42" s="186">
        <v>0.86529306533669703</v>
      </c>
      <c r="H42" s="191">
        <v>4.2780275466749999E-2</v>
      </c>
      <c r="I42" s="186">
        <v>0.92319325638999306</v>
      </c>
      <c r="J42" s="191">
        <v>4.8600960055452398E-2</v>
      </c>
      <c r="K42" s="186">
        <v>0.91482554998752097</v>
      </c>
      <c r="L42" s="191">
        <v>5.0341208580413098E-2</v>
      </c>
      <c r="M42" s="186">
        <v>0.91509507305454096</v>
      </c>
      <c r="N42" s="202">
        <v>5.0642387482854399E-2</v>
      </c>
    </row>
    <row r="43" spans="1:14" ht="13" customHeight="1" x14ac:dyDescent="0.2">
      <c r="A43" s="82" t="s">
        <v>427</v>
      </c>
      <c r="B43" s="110">
        <v>2</v>
      </c>
      <c r="C43" s="186">
        <v>1.00051047163466</v>
      </c>
      <c r="D43" s="191">
        <v>6.9407447623092894E-2</v>
      </c>
      <c r="E43" s="186">
        <v>0.96777421664772501</v>
      </c>
      <c r="F43" s="191">
        <v>7.0945560564017698E-2</v>
      </c>
      <c r="G43" s="186">
        <v>0.96786484939001405</v>
      </c>
      <c r="H43" s="191">
        <v>7.0935104803990207E-2</v>
      </c>
      <c r="I43" s="186">
        <v>1.0371663870247501</v>
      </c>
      <c r="J43" s="191">
        <v>8.4337750488573907E-2</v>
      </c>
      <c r="K43" s="186">
        <v>1.0352417932312601</v>
      </c>
      <c r="L43" s="191">
        <v>8.3517656652803807E-2</v>
      </c>
      <c r="M43" s="186">
        <v>1.0628112875832101</v>
      </c>
      <c r="N43" s="202">
        <v>9.4141429208324107E-2</v>
      </c>
    </row>
    <row r="44" spans="1:14" ht="13" customHeight="1" x14ac:dyDescent="0.2">
      <c r="A44" s="82" t="s">
        <v>428</v>
      </c>
      <c r="B44" s="110">
        <v>2</v>
      </c>
      <c r="C44" s="186">
        <v>0.86338343104109205</v>
      </c>
      <c r="D44" s="191">
        <v>4.2920962461436098E-2</v>
      </c>
      <c r="E44" s="186">
        <v>0.83609260881689895</v>
      </c>
      <c r="F44" s="191">
        <v>4.0156165588690597E-2</v>
      </c>
      <c r="G44" s="186">
        <v>0.83041268928637502</v>
      </c>
      <c r="H44" s="191">
        <v>3.9068166239526102E-2</v>
      </c>
      <c r="I44" s="186">
        <v>0.88736871662723105</v>
      </c>
      <c r="J44" s="191">
        <v>3.9778997716093001E-2</v>
      </c>
      <c r="K44" s="186">
        <v>0.88734852557104704</v>
      </c>
      <c r="L44" s="191">
        <v>3.9829958916196499E-2</v>
      </c>
      <c r="M44" s="186">
        <v>0.88946479060855399</v>
      </c>
      <c r="N44" s="202">
        <v>4.2075114235323903E-2</v>
      </c>
    </row>
    <row r="45" spans="1:14" ht="13" customHeight="1" x14ac:dyDescent="0.2">
      <c r="A45" s="82" t="s">
        <v>429</v>
      </c>
      <c r="B45" s="110">
        <v>2</v>
      </c>
      <c r="C45" s="186">
        <v>0.86503687325190803</v>
      </c>
      <c r="D45" s="191">
        <v>3.2599151023841699E-2</v>
      </c>
      <c r="E45" s="186">
        <v>0.87883872080166703</v>
      </c>
      <c r="F45" s="191">
        <v>3.4915480997457997E-2</v>
      </c>
      <c r="G45" s="186">
        <v>0.88144701636938705</v>
      </c>
      <c r="H45" s="191">
        <v>3.5040443740472098E-2</v>
      </c>
      <c r="I45" s="186">
        <v>0.93713891355626899</v>
      </c>
      <c r="J45" s="191">
        <v>3.65892593497288E-2</v>
      </c>
      <c r="K45" s="186">
        <v>0.93639925290662795</v>
      </c>
      <c r="L45" s="191">
        <v>3.6993185698667198E-2</v>
      </c>
      <c r="M45" s="186">
        <v>0.93987365991440697</v>
      </c>
      <c r="N45" s="202">
        <v>3.6359487165298E-2</v>
      </c>
    </row>
    <row r="46" spans="1:14" ht="13" customHeight="1" x14ac:dyDescent="0.2">
      <c r="A46" s="82" t="s">
        <v>430</v>
      </c>
      <c r="B46" s="110">
        <v>2</v>
      </c>
      <c r="C46" s="186">
        <v>0.856394126097347</v>
      </c>
      <c r="D46" s="191">
        <v>4.0909296930880301E-2</v>
      </c>
      <c r="E46" s="186">
        <v>0.83963732898815302</v>
      </c>
      <c r="F46" s="191">
        <v>4.2803152799216197E-2</v>
      </c>
      <c r="G46" s="186">
        <v>0.84743709812501899</v>
      </c>
      <c r="H46" s="191">
        <v>4.4108308855988501E-2</v>
      </c>
      <c r="I46" s="186">
        <v>0.89149640173744005</v>
      </c>
      <c r="J46" s="191">
        <v>4.8692423075802897E-2</v>
      </c>
      <c r="K46" s="186">
        <v>0.89297154971414505</v>
      </c>
      <c r="L46" s="191">
        <v>4.9493621550926702E-2</v>
      </c>
      <c r="M46" s="186">
        <v>0.89291209705238495</v>
      </c>
      <c r="N46" s="202">
        <v>5.1812115648924802E-2</v>
      </c>
    </row>
    <row r="47" spans="1:14" ht="13" customHeight="1" x14ac:dyDescent="0.2">
      <c r="A47" s="82" t="s">
        <v>376</v>
      </c>
      <c r="B47" s="110">
        <v>2</v>
      </c>
      <c r="C47" s="186">
        <v>1.0042310993194199</v>
      </c>
      <c r="D47" s="191">
        <v>7.1387711364871403E-2</v>
      </c>
      <c r="E47" s="186">
        <v>1.0312621578036401</v>
      </c>
      <c r="F47" s="191">
        <v>7.2447342867101305E-2</v>
      </c>
      <c r="G47" s="186">
        <v>1.0291830878587001</v>
      </c>
      <c r="H47" s="191">
        <v>7.2189580413969501E-2</v>
      </c>
      <c r="I47" s="186">
        <v>1.05827466638893</v>
      </c>
      <c r="J47" s="191">
        <v>7.1753571827279997E-2</v>
      </c>
      <c r="K47" s="186">
        <v>1.0546045818524501</v>
      </c>
      <c r="L47" s="191">
        <v>7.1642962352629097E-2</v>
      </c>
      <c r="M47" s="186">
        <v>1.05582012802523</v>
      </c>
      <c r="N47" s="202">
        <v>7.0595436621735605E-2</v>
      </c>
    </row>
    <row r="48" spans="1:14" ht="13" customHeight="1" x14ac:dyDescent="0.2">
      <c r="A48" s="82" t="s">
        <v>377</v>
      </c>
      <c r="B48" s="110">
        <v>2</v>
      </c>
      <c r="C48" s="186">
        <v>0.80401436010882799</v>
      </c>
      <c r="D48" s="191">
        <v>4.2826182753121098E-2</v>
      </c>
      <c r="E48" s="186">
        <v>0.78902675268690403</v>
      </c>
      <c r="F48" s="191">
        <v>4.5988595742821402E-2</v>
      </c>
      <c r="G48" s="186">
        <v>0.78429758616772505</v>
      </c>
      <c r="H48" s="191">
        <v>4.6220080373191003E-2</v>
      </c>
      <c r="I48" s="186">
        <v>0.85061650375287001</v>
      </c>
      <c r="J48" s="191">
        <v>5.5318841209098503E-2</v>
      </c>
      <c r="K48" s="186">
        <v>0.84342749122301497</v>
      </c>
      <c r="L48" s="191">
        <v>5.4673009619329499E-2</v>
      </c>
      <c r="M48" s="186">
        <v>0.85135522802940999</v>
      </c>
      <c r="N48" s="202">
        <v>5.6458961479309802E-2</v>
      </c>
    </row>
    <row r="49" spans="1:14" ht="13" customHeight="1" x14ac:dyDescent="0.2">
      <c r="A49" s="82" t="s">
        <v>378</v>
      </c>
      <c r="B49" s="110">
        <v>2</v>
      </c>
      <c r="C49" s="186">
        <v>0.75820840757832797</v>
      </c>
      <c r="D49" s="191">
        <v>6.1610856709155899E-2</v>
      </c>
      <c r="E49" s="186">
        <v>0.74823311457410702</v>
      </c>
      <c r="F49" s="191">
        <v>5.3770511789863702E-2</v>
      </c>
      <c r="G49" s="186">
        <v>0.73979027227957905</v>
      </c>
      <c r="H49" s="191">
        <v>5.7396105478567098E-2</v>
      </c>
      <c r="I49" s="186">
        <v>0.84463159239276697</v>
      </c>
      <c r="J49" s="191">
        <v>7.5552603838457799E-2</v>
      </c>
      <c r="K49" s="186">
        <v>0.82967482462126796</v>
      </c>
      <c r="L49" s="191">
        <v>7.3502055798086996E-2</v>
      </c>
      <c r="M49" s="186">
        <v>0.83423289685551105</v>
      </c>
      <c r="N49" s="202">
        <v>7.3421541641849206E-2</v>
      </c>
    </row>
    <row r="50" spans="1:14" ht="13" customHeight="1" x14ac:dyDescent="0.2">
      <c r="A50" s="82" t="s">
        <v>431</v>
      </c>
      <c r="B50" s="110">
        <v>2</v>
      </c>
      <c r="C50" s="186">
        <v>0.80840816230606105</v>
      </c>
      <c r="D50" s="191">
        <v>2.4290083383043899E-2</v>
      </c>
      <c r="E50" s="186">
        <v>0.80036824410408203</v>
      </c>
      <c r="F50" s="191">
        <v>2.5734506808085499E-2</v>
      </c>
      <c r="G50" s="186">
        <v>0.80022218697553904</v>
      </c>
      <c r="H50" s="191">
        <v>2.61170580362984E-2</v>
      </c>
      <c r="I50" s="186">
        <v>0.855529016821578</v>
      </c>
      <c r="J50" s="191">
        <v>2.9221149312748201E-2</v>
      </c>
      <c r="K50" s="186">
        <v>0.85484057509435396</v>
      </c>
      <c r="L50" s="191">
        <v>2.9404793533002401E-2</v>
      </c>
      <c r="M50" s="186">
        <v>0.85830426165673601</v>
      </c>
      <c r="N50" s="202">
        <v>3.0195156456810299E-2</v>
      </c>
    </row>
    <row r="51" spans="1:14" ht="13" customHeight="1" x14ac:dyDescent="0.2">
      <c r="A51" s="82" t="s">
        <v>379</v>
      </c>
      <c r="B51" s="110">
        <v>2</v>
      </c>
      <c r="C51" s="186">
        <v>0.88968659013283502</v>
      </c>
      <c r="D51" s="191">
        <v>3.67837513478836E-2</v>
      </c>
      <c r="E51" s="186">
        <v>0.87761657483517097</v>
      </c>
      <c r="F51" s="191">
        <v>3.5393809110010603E-2</v>
      </c>
      <c r="G51" s="186">
        <v>0.87319786641019004</v>
      </c>
      <c r="H51" s="191">
        <v>3.5376708914940401E-2</v>
      </c>
      <c r="I51" s="186">
        <v>0.93161820985916699</v>
      </c>
      <c r="J51" s="191">
        <v>3.95139600594452E-2</v>
      </c>
      <c r="K51" s="186">
        <v>0.92478882155475295</v>
      </c>
      <c r="L51" s="191">
        <v>3.8535429939244498E-2</v>
      </c>
      <c r="M51" s="186">
        <v>0.93556448497484601</v>
      </c>
      <c r="N51" s="202">
        <v>4.0213441623159298E-2</v>
      </c>
    </row>
    <row r="52" spans="1:14" ht="13" customHeight="1" x14ac:dyDescent="0.2">
      <c r="A52" s="82" t="s">
        <v>380</v>
      </c>
      <c r="B52" s="110">
        <v>2</v>
      </c>
      <c r="C52" s="186">
        <v>0.84854328355950803</v>
      </c>
      <c r="D52" s="191">
        <v>2.9667327569566901E-2</v>
      </c>
      <c r="E52" s="186">
        <v>0.85646040215684505</v>
      </c>
      <c r="F52" s="191">
        <v>3.1659247014342203E-2</v>
      </c>
      <c r="G52" s="186">
        <v>0.85805550667894404</v>
      </c>
      <c r="H52" s="191">
        <v>3.2165964825751202E-2</v>
      </c>
      <c r="I52" s="186">
        <v>0.91866357684479505</v>
      </c>
      <c r="J52" s="191">
        <v>3.59083377617525E-2</v>
      </c>
      <c r="K52" s="186">
        <v>0.91833351186501999</v>
      </c>
      <c r="L52" s="191">
        <v>3.6411499399025202E-2</v>
      </c>
      <c r="M52" s="186">
        <v>0.89825882997904705</v>
      </c>
      <c r="N52" s="202">
        <v>3.8746801129887397E-2</v>
      </c>
    </row>
    <row r="53" spans="1:14" ht="13" customHeight="1" x14ac:dyDescent="0.2">
      <c r="A53" s="82" t="s">
        <v>381</v>
      </c>
      <c r="B53" s="110">
        <v>2</v>
      </c>
      <c r="C53" s="186">
        <v>0.81818763174223197</v>
      </c>
      <c r="D53" s="191">
        <v>3.0345703980667101E-2</v>
      </c>
      <c r="E53" s="186">
        <v>0.81694610608159401</v>
      </c>
      <c r="F53" s="191">
        <v>3.1366478918781499E-2</v>
      </c>
      <c r="G53" s="186">
        <v>0.81247732378372906</v>
      </c>
      <c r="H53" s="191">
        <v>3.2126208348874703E-2</v>
      </c>
      <c r="I53" s="186">
        <v>0.85581333147079997</v>
      </c>
      <c r="J53" s="191">
        <v>3.5012565735915997E-2</v>
      </c>
      <c r="K53" s="186">
        <v>0.85488889875515295</v>
      </c>
      <c r="L53" s="191">
        <v>3.5056964763310397E-2</v>
      </c>
      <c r="M53" s="186">
        <v>0.85398343513500197</v>
      </c>
      <c r="N53" s="202">
        <v>3.5828148587374299E-2</v>
      </c>
    </row>
    <row r="54" spans="1:14" ht="13" customHeight="1" x14ac:dyDescent="0.2">
      <c r="A54" s="82" t="s">
        <v>382</v>
      </c>
      <c r="B54" s="110">
        <v>2</v>
      </c>
      <c r="C54" s="186">
        <v>0.85410791270870601</v>
      </c>
      <c r="D54" s="191">
        <v>3.9554981852035098E-2</v>
      </c>
      <c r="E54" s="186">
        <v>0.84604115310042005</v>
      </c>
      <c r="F54" s="191">
        <v>4.0005197558106401E-2</v>
      </c>
      <c r="G54" s="186">
        <v>0.842585680854395</v>
      </c>
      <c r="H54" s="191">
        <v>3.9225879846303102E-2</v>
      </c>
      <c r="I54" s="186">
        <v>0.91544906784977698</v>
      </c>
      <c r="J54" s="191">
        <v>4.4459508863457099E-2</v>
      </c>
      <c r="K54" s="186">
        <v>0.91371668202817102</v>
      </c>
      <c r="L54" s="191">
        <v>4.4319424035227997E-2</v>
      </c>
      <c r="M54" s="186">
        <v>0.917831432574024</v>
      </c>
      <c r="N54" s="202">
        <v>4.46256244510237E-2</v>
      </c>
    </row>
    <row r="55" spans="1:14" ht="13" customHeight="1" x14ac:dyDescent="0.2">
      <c r="A55" s="82" t="s">
        <v>383</v>
      </c>
      <c r="B55" s="110">
        <v>2</v>
      </c>
      <c r="C55" s="186">
        <v>0.85865957386775804</v>
      </c>
      <c r="D55" s="191">
        <v>6.0517977096164702E-2</v>
      </c>
      <c r="E55" s="186">
        <v>0.87207983831651004</v>
      </c>
      <c r="F55" s="191">
        <v>6.3242708407100806E-2</v>
      </c>
      <c r="G55" s="186">
        <v>0.87436482170590402</v>
      </c>
      <c r="H55" s="191">
        <v>6.0637372721957003E-2</v>
      </c>
      <c r="I55" s="186">
        <v>0.92422424053062702</v>
      </c>
      <c r="J55" s="191">
        <v>6.4730624575774498E-2</v>
      </c>
      <c r="K55" s="186">
        <v>0.92416093846492997</v>
      </c>
      <c r="L55" s="191">
        <v>6.5042890055387104E-2</v>
      </c>
      <c r="M55" s="186">
        <v>0.92860135063948301</v>
      </c>
      <c r="N55" s="202">
        <v>6.5977322781868797E-2</v>
      </c>
    </row>
    <row r="56" spans="1:14" ht="13" customHeight="1" x14ac:dyDescent="0.2">
      <c r="A56" s="82" t="s">
        <v>384</v>
      </c>
      <c r="B56" s="110">
        <v>2</v>
      </c>
      <c r="C56" s="186">
        <v>0.80929143351733601</v>
      </c>
      <c r="D56" s="191">
        <v>4.2051777457328098E-2</v>
      </c>
      <c r="E56" s="186">
        <v>0.82222574900366896</v>
      </c>
      <c r="F56" s="191">
        <v>4.36584529196129E-2</v>
      </c>
      <c r="G56" s="186">
        <v>0.82271687430704499</v>
      </c>
      <c r="H56" s="191">
        <v>4.3761160650431397E-2</v>
      </c>
      <c r="I56" s="186">
        <v>0.93000748784975795</v>
      </c>
      <c r="J56" s="191">
        <v>5.4276314639071101E-2</v>
      </c>
      <c r="K56" s="186">
        <v>0.93327015743406205</v>
      </c>
      <c r="L56" s="191">
        <v>5.4905406659952E-2</v>
      </c>
      <c r="M56" s="186">
        <v>0.93235759521213302</v>
      </c>
      <c r="N56" s="202">
        <v>5.5689177263204499E-2</v>
      </c>
    </row>
    <row r="57" spans="1:14" ht="13" customHeight="1" x14ac:dyDescent="0.2">
      <c r="A57" s="82" t="s">
        <v>385</v>
      </c>
      <c r="B57" s="110">
        <v>2</v>
      </c>
      <c r="C57" s="186">
        <v>0.857906439003982</v>
      </c>
      <c r="D57" s="191">
        <v>3.9353959302214997E-2</v>
      </c>
      <c r="E57" s="186">
        <v>0.86023982213699102</v>
      </c>
      <c r="F57" s="191">
        <v>4.0308103961981E-2</v>
      </c>
      <c r="G57" s="186">
        <v>0.85369005668124898</v>
      </c>
      <c r="H57" s="191">
        <v>3.95217800589137E-2</v>
      </c>
      <c r="I57" s="186">
        <v>0.950919265878027</v>
      </c>
      <c r="J57" s="191">
        <v>4.7794639615078502E-2</v>
      </c>
      <c r="K57" s="186">
        <v>0.950051573813531</v>
      </c>
      <c r="L57" s="191">
        <v>4.8569489593301901E-2</v>
      </c>
      <c r="M57" s="186">
        <v>0.95917363740690098</v>
      </c>
      <c r="N57" s="202">
        <v>5.1028212254327798E-2</v>
      </c>
    </row>
    <row r="58" spans="1:14" ht="13" customHeight="1" x14ac:dyDescent="0.2">
      <c r="A58" s="82" t="s">
        <v>386</v>
      </c>
      <c r="B58" s="110">
        <v>2</v>
      </c>
      <c r="C58" s="186">
        <v>0.81639244762223795</v>
      </c>
      <c r="D58" s="191">
        <v>3.9027162439789098E-2</v>
      </c>
      <c r="E58" s="186">
        <v>0.80632081422589896</v>
      </c>
      <c r="F58" s="191">
        <v>3.7989485633572198E-2</v>
      </c>
      <c r="G58" s="186">
        <v>0.794723907036196</v>
      </c>
      <c r="H58" s="191">
        <v>3.8087735673940901E-2</v>
      </c>
      <c r="I58" s="186">
        <v>0.86246373966152101</v>
      </c>
      <c r="J58" s="191">
        <v>4.2328810182096797E-2</v>
      </c>
      <c r="K58" s="186">
        <v>0.86165284309895596</v>
      </c>
      <c r="L58" s="191">
        <v>4.2362999581428903E-2</v>
      </c>
      <c r="M58" s="186">
        <v>0.87279216196002596</v>
      </c>
      <c r="N58" s="202">
        <v>4.1882873106704903E-2</v>
      </c>
    </row>
    <row r="59" spans="1:14" ht="13" customHeight="1" x14ac:dyDescent="0.2">
      <c r="A59" s="82" t="s">
        <v>387</v>
      </c>
      <c r="B59" s="110">
        <v>2</v>
      </c>
      <c r="C59" s="186">
        <v>0.765975982552075</v>
      </c>
      <c r="D59" s="191">
        <v>5.8937824160503999E-2</v>
      </c>
      <c r="E59" s="186">
        <v>0.76775325859264998</v>
      </c>
      <c r="F59" s="191">
        <v>5.92352678389651E-2</v>
      </c>
      <c r="G59" s="186">
        <v>0.77278635168938603</v>
      </c>
      <c r="H59" s="191">
        <v>5.6196936819437097E-2</v>
      </c>
      <c r="I59" s="186">
        <v>0.84233663553167804</v>
      </c>
      <c r="J59" s="191">
        <v>6.1669865347271299E-2</v>
      </c>
      <c r="K59" s="186">
        <v>0.84234439925969196</v>
      </c>
      <c r="L59" s="191">
        <v>6.0489963430832502E-2</v>
      </c>
      <c r="M59" s="186">
        <v>0.86653644857174605</v>
      </c>
      <c r="N59" s="202">
        <v>6.3739304769752494E-2</v>
      </c>
    </row>
    <row r="60" spans="1:14" ht="13" customHeight="1" x14ac:dyDescent="0.2">
      <c r="A60" s="82" t="s">
        <v>388</v>
      </c>
      <c r="B60" s="110">
        <v>2</v>
      </c>
      <c r="C60" s="186">
        <v>0.84289124339369703</v>
      </c>
      <c r="D60" s="191">
        <v>5.9816889495485602E-2</v>
      </c>
      <c r="E60" s="186">
        <v>0.83718220360026196</v>
      </c>
      <c r="F60" s="191">
        <v>5.9176907248158897E-2</v>
      </c>
      <c r="G60" s="186">
        <v>0.83065822214671503</v>
      </c>
      <c r="H60" s="191">
        <v>5.6522119665090499E-2</v>
      </c>
      <c r="I60" s="186">
        <v>0.88831893342392299</v>
      </c>
      <c r="J60" s="191">
        <v>6.6012846607461401E-2</v>
      </c>
      <c r="K60" s="186">
        <v>0.90609824150856499</v>
      </c>
      <c r="L60" s="191">
        <v>6.5140910928270401E-2</v>
      </c>
      <c r="M60" s="186">
        <v>0.90954184933124105</v>
      </c>
      <c r="N60" s="202">
        <v>6.5741401547349698E-2</v>
      </c>
    </row>
    <row r="61" spans="1:14" ht="13" customHeight="1" x14ac:dyDescent="0.2">
      <c r="A61" s="82" t="s">
        <v>432</v>
      </c>
      <c r="B61" s="110">
        <v>2</v>
      </c>
      <c r="C61" s="186">
        <v>0.88875827046808298</v>
      </c>
      <c r="D61" s="191">
        <v>3.9055640454061201E-2</v>
      </c>
      <c r="E61" s="186">
        <v>0.89475336259138305</v>
      </c>
      <c r="F61" s="191">
        <v>3.7940480027424797E-2</v>
      </c>
      <c r="G61" s="186">
        <v>0.89035223945883302</v>
      </c>
      <c r="H61" s="191">
        <v>3.8384620048708698E-2</v>
      </c>
      <c r="I61" s="186">
        <v>0.93212538702658099</v>
      </c>
      <c r="J61" s="191">
        <v>4.0586908316170803E-2</v>
      </c>
      <c r="K61" s="186">
        <v>0.928527975855439</v>
      </c>
      <c r="L61" s="191">
        <v>4.0965475169060399E-2</v>
      </c>
      <c r="M61" s="186">
        <v>0.93767375661803698</v>
      </c>
      <c r="N61" s="202">
        <v>4.3945146645475698E-2</v>
      </c>
    </row>
    <row r="62" spans="1:14" ht="13" customHeight="1" x14ac:dyDescent="0.2">
      <c r="A62" s="82" t="s">
        <v>389</v>
      </c>
      <c r="B62" s="110">
        <v>2</v>
      </c>
      <c r="C62" s="186">
        <v>0.87743927787473497</v>
      </c>
      <c r="D62" s="191">
        <v>5.0983906400511397E-2</v>
      </c>
      <c r="E62" s="186">
        <v>0.91053368885751496</v>
      </c>
      <c r="F62" s="191">
        <v>4.6565545052277398E-2</v>
      </c>
      <c r="G62" s="186">
        <v>0.91391404700814705</v>
      </c>
      <c r="H62" s="191">
        <v>4.9612514080808398E-2</v>
      </c>
      <c r="I62" s="186">
        <v>0.95690640059185506</v>
      </c>
      <c r="J62" s="191">
        <v>5.3421610086572202E-2</v>
      </c>
      <c r="K62" s="186">
        <v>0.94614959954560396</v>
      </c>
      <c r="L62" s="191">
        <v>5.4643002588586898E-2</v>
      </c>
      <c r="M62" s="186">
        <v>0.93263014608764905</v>
      </c>
      <c r="N62" s="202">
        <v>5.4895193546834198E-2</v>
      </c>
    </row>
    <row r="63" spans="1:14" ht="13" customHeight="1" x14ac:dyDescent="0.2">
      <c r="A63" s="112" t="s">
        <v>433</v>
      </c>
      <c r="B63" s="113">
        <v>2</v>
      </c>
      <c r="C63" s="187">
        <v>0.86357938076143304</v>
      </c>
      <c r="D63" s="192">
        <v>8.7642107225644802E-3</v>
      </c>
      <c r="E63" s="187">
        <v>0.85785965647987295</v>
      </c>
      <c r="F63" s="192">
        <v>8.86970647050081E-3</v>
      </c>
      <c r="G63" s="187">
        <v>0.85501473722958699</v>
      </c>
      <c r="H63" s="192">
        <v>8.9020708489449801E-3</v>
      </c>
      <c r="I63" s="187">
        <v>0.92066770308835499</v>
      </c>
      <c r="J63" s="192">
        <v>1.0094992090505401E-2</v>
      </c>
      <c r="K63" s="187">
        <v>0.92255891154979897</v>
      </c>
      <c r="L63" s="192">
        <v>1.01028170978462E-2</v>
      </c>
      <c r="M63" s="187">
        <v>0.92623352679820203</v>
      </c>
      <c r="N63" s="204">
        <v>1.02865461741445E-2</v>
      </c>
    </row>
    <row r="64" spans="1:14" ht="13" customHeight="1" x14ac:dyDescent="0.2">
      <c r="A64" s="114" t="s">
        <v>434</v>
      </c>
      <c r="B64" s="115">
        <v>2</v>
      </c>
      <c r="C64" s="188">
        <v>0.84176411935539397</v>
      </c>
      <c r="D64" s="193">
        <v>1.40817991909229E-2</v>
      </c>
      <c r="E64" s="188">
        <v>0.84008931957534705</v>
      </c>
      <c r="F64" s="193">
        <v>1.4574025073406801E-2</v>
      </c>
      <c r="G64" s="188">
        <v>0.838975409333513</v>
      </c>
      <c r="H64" s="193">
        <v>1.4579188432111499E-2</v>
      </c>
      <c r="I64" s="188">
        <v>0.91815355853063496</v>
      </c>
      <c r="J64" s="193">
        <v>1.7302180763991901E-2</v>
      </c>
      <c r="K64" s="188">
        <v>0.91827290024748798</v>
      </c>
      <c r="L64" s="193">
        <v>1.74692644661401E-2</v>
      </c>
      <c r="M64" s="188">
        <v>0.91967076051334495</v>
      </c>
      <c r="N64" s="205">
        <v>1.77216924595365E-2</v>
      </c>
    </row>
    <row r="65" spans="1:14" ht="13" customHeight="1" x14ac:dyDescent="0.2">
      <c r="A65" s="116" t="s">
        <v>435</v>
      </c>
      <c r="B65" s="117">
        <v>2</v>
      </c>
      <c r="C65" s="189">
        <v>0.851416525285277</v>
      </c>
      <c r="D65" s="194">
        <v>6.5876763855589101E-3</v>
      </c>
      <c r="E65" s="189">
        <v>0.84830146450241695</v>
      </c>
      <c r="F65" s="194">
        <v>6.6671276184587201E-3</v>
      </c>
      <c r="G65" s="189">
        <v>0.84611800899629896</v>
      </c>
      <c r="H65" s="194">
        <v>6.71943601001352E-3</v>
      </c>
      <c r="I65" s="189">
        <v>0.91130166086282105</v>
      </c>
      <c r="J65" s="194">
        <v>7.6287549916320401E-3</v>
      </c>
      <c r="K65" s="189">
        <v>0.91116855156265397</v>
      </c>
      <c r="L65" s="194">
        <v>7.6236715186926204E-3</v>
      </c>
      <c r="M65" s="189">
        <v>0.91577354081499995</v>
      </c>
      <c r="N65" s="206">
        <v>7.8212286606739005E-3</v>
      </c>
    </row>
    <row r="66" spans="1:14" ht="13" customHeight="1" x14ac:dyDescent="0.2">
      <c r="A66" s="82" t="s">
        <v>391</v>
      </c>
      <c r="B66" s="110">
        <v>2</v>
      </c>
      <c r="C66" s="186">
        <v>0.88003804981849998</v>
      </c>
      <c r="D66" s="191">
        <v>7.8613113046382604E-2</v>
      </c>
      <c r="E66" s="186">
        <v>0.88250665276218598</v>
      </c>
      <c r="F66" s="191">
        <v>7.7501706769250195E-2</v>
      </c>
      <c r="G66" s="186">
        <v>0.85855659841468701</v>
      </c>
      <c r="H66" s="191">
        <v>7.0741547912642394E-2</v>
      </c>
      <c r="I66" s="186">
        <v>0.89753371967004203</v>
      </c>
      <c r="J66" s="191">
        <v>8.3123103369394796E-2</v>
      </c>
      <c r="K66" s="186">
        <v>0.91528647958068698</v>
      </c>
      <c r="L66" s="191">
        <v>7.9375295345331998E-2</v>
      </c>
      <c r="M66" s="186">
        <v>0.89941762452068397</v>
      </c>
      <c r="N66" s="202">
        <v>6.7499134391260304E-2</v>
      </c>
    </row>
    <row r="67" spans="1:14" ht="13" customHeight="1" x14ac:dyDescent="0.2">
      <c r="A67" s="82" t="s">
        <v>392</v>
      </c>
      <c r="B67" s="110">
        <v>2</v>
      </c>
      <c r="C67" s="186">
        <v>0.78680411824941898</v>
      </c>
      <c r="D67" s="191">
        <v>7.2556744123984898E-2</v>
      </c>
      <c r="E67" s="186">
        <v>0.77707136731283399</v>
      </c>
      <c r="F67" s="191">
        <v>7.1515404086974294E-2</v>
      </c>
      <c r="G67" s="186">
        <v>0.75359143917291005</v>
      </c>
      <c r="H67" s="191">
        <v>6.5238602240059396E-2</v>
      </c>
      <c r="I67" s="186">
        <v>0.820370423465135</v>
      </c>
      <c r="J67" s="191">
        <v>8.7139596679587095E-2</v>
      </c>
      <c r="K67" s="186">
        <v>0.82542135703180997</v>
      </c>
      <c r="L67" s="191">
        <v>9.0676371663903799E-2</v>
      </c>
      <c r="M67" s="186">
        <v>0.81173536242676303</v>
      </c>
      <c r="N67" s="202">
        <v>9.3339156451478E-2</v>
      </c>
    </row>
    <row r="68" spans="1:14" ht="13" customHeight="1" x14ac:dyDescent="0.2">
      <c r="A68" s="82" t="s">
        <v>393</v>
      </c>
      <c r="B68" s="110">
        <v>2</v>
      </c>
      <c r="C68" s="186">
        <v>0.89892471179442301</v>
      </c>
      <c r="D68" s="191">
        <v>7.2501300651366798E-2</v>
      </c>
      <c r="E68" s="186">
        <v>0.89508892556993402</v>
      </c>
      <c r="F68" s="191">
        <v>7.1634821748439603E-2</v>
      </c>
      <c r="G68" s="186">
        <v>0.913369784657315</v>
      </c>
      <c r="H68" s="191">
        <v>7.8942643634819704E-2</v>
      </c>
      <c r="I68" s="186">
        <v>0.97592553645094704</v>
      </c>
      <c r="J68" s="191">
        <v>8.49793474256577E-2</v>
      </c>
      <c r="K68" s="186">
        <v>0.97907843905941305</v>
      </c>
      <c r="L68" s="191">
        <v>8.2998031141054904E-2</v>
      </c>
      <c r="M68" s="186">
        <v>0.97097914758039505</v>
      </c>
      <c r="N68" s="202">
        <v>8.5278190861271003E-2</v>
      </c>
    </row>
    <row r="69" spans="1:14" ht="13" customHeight="1" x14ac:dyDescent="0.2">
      <c r="A69" s="4" t="s">
        <v>394</v>
      </c>
      <c r="B69" s="118">
        <v>2</v>
      </c>
      <c r="C69" s="196">
        <v>0.74595084950065704</v>
      </c>
      <c r="D69" s="197">
        <v>4.4493902029831799E-2</v>
      </c>
      <c r="E69" s="196">
        <v>0.73857113909051797</v>
      </c>
      <c r="F69" s="197">
        <v>4.3676034188964402E-2</v>
      </c>
      <c r="G69" s="196">
        <v>0.70671205726298003</v>
      </c>
      <c r="H69" s="197">
        <v>4.5554244793956103E-2</v>
      </c>
      <c r="I69" s="196">
        <v>0.73737298609587798</v>
      </c>
      <c r="J69" s="197">
        <v>4.8726588721152299E-2</v>
      </c>
      <c r="K69" s="196">
        <v>0.73842823524674495</v>
      </c>
      <c r="L69" s="197">
        <v>4.8520532249157797E-2</v>
      </c>
      <c r="M69" s="196">
        <v>0.75704820974453002</v>
      </c>
      <c r="N69" s="207">
        <v>4.6396391971362798E-2</v>
      </c>
    </row>
    <row r="70" spans="1:14" ht="13" customHeight="1" x14ac:dyDescent="0.2">
      <c r="A70" s="82"/>
      <c r="B70" s="119"/>
      <c r="C70" s="186" t="s">
        <v>1182</v>
      </c>
      <c r="D70" s="191" t="s">
        <v>1183</v>
      </c>
      <c r="E70" s="186" t="s">
        <v>1184</v>
      </c>
      <c r="F70" s="191" t="s">
        <v>1185</v>
      </c>
      <c r="G70" s="186" t="s">
        <v>1186</v>
      </c>
      <c r="H70" s="191" t="s">
        <v>1187</v>
      </c>
      <c r="I70" s="186" t="s">
        <v>1188</v>
      </c>
      <c r="J70" s="191" t="s">
        <v>1189</v>
      </c>
      <c r="K70" s="186" t="s">
        <v>1190</v>
      </c>
      <c r="L70" s="191" t="s">
        <v>1191</v>
      </c>
      <c r="M70" s="186" t="s">
        <v>1192</v>
      </c>
      <c r="N70" s="202" t="s">
        <v>1193</v>
      </c>
    </row>
    <row r="71" spans="1:14" ht="13" customHeight="1" x14ac:dyDescent="0.2">
      <c r="A71" s="82" t="s">
        <v>350</v>
      </c>
      <c r="B71" s="119">
        <v>1</v>
      </c>
      <c r="C71" s="186">
        <v>0.90449801602126101</v>
      </c>
      <c r="D71" s="191">
        <v>3.7375404771883197E-2</v>
      </c>
      <c r="E71" s="186">
        <v>0.90325956272599095</v>
      </c>
      <c r="F71" s="191">
        <v>3.7474568538778397E-2</v>
      </c>
      <c r="G71" s="186">
        <v>0.90218449953345503</v>
      </c>
      <c r="H71" s="191">
        <v>3.7682998192024197E-2</v>
      </c>
      <c r="I71" s="186">
        <v>0.95890511090768005</v>
      </c>
      <c r="J71" s="191">
        <v>4.1361862144067001E-2</v>
      </c>
      <c r="K71" s="186">
        <v>0.96138726603837998</v>
      </c>
      <c r="L71" s="191">
        <v>4.1791201834331902E-2</v>
      </c>
      <c r="M71" s="186">
        <v>0.955844023203542</v>
      </c>
      <c r="N71" s="202">
        <v>4.2004572815621997E-2</v>
      </c>
    </row>
    <row r="72" spans="1:14" ht="13" customHeight="1" x14ac:dyDescent="0.2">
      <c r="A72" s="82" t="s">
        <v>352</v>
      </c>
      <c r="B72" s="119">
        <v>1</v>
      </c>
      <c r="C72" s="186">
        <v>0.94999527907415904</v>
      </c>
      <c r="D72" s="191">
        <v>3.6183395647316298E-2</v>
      </c>
      <c r="E72" s="186">
        <v>0.95330988057009003</v>
      </c>
      <c r="F72" s="191">
        <v>3.5948560667615599E-2</v>
      </c>
      <c r="G72" s="186">
        <v>0.95237574963007798</v>
      </c>
      <c r="H72" s="191">
        <v>3.5496852936409799E-2</v>
      </c>
      <c r="I72" s="186">
        <v>1.0243993539201799</v>
      </c>
      <c r="J72" s="191">
        <v>4.0908577051432103E-2</v>
      </c>
      <c r="K72" s="186">
        <v>1.0264601755134699</v>
      </c>
      <c r="L72" s="191">
        <v>4.07422612181026E-2</v>
      </c>
      <c r="M72" s="186">
        <v>1.0142460277099199</v>
      </c>
      <c r="N72" s="202">
        <v>4.12867821638487E-2</v>
      </c>
    </row>
    <row r="73" spans="1:14" ht="13" customHeight="1" x14ac:dyDescent="0.2">
      <c r="A73" s="111" t="s">
        <v>354</v>
      </c>
      <c r="B73" s="119">
        <v>1</v>
      </c>
      <c r="C73" s="186">
        <v>1.05249382032343</v>
      </c>
      <c r="D73" s="191">
        <v>4.73112614395855E-2</v>
      </c>
      <c r="E73" s="186">
        <v>1.0512501467601001</v>
      </c>
      <c r="F73" s="191">
        <v>4.7391830615886699E-2</v>
      </c>
      <c r="G73" s="186">
        <v>1.04998376089273</v>
      </c>
      <c r="H73" s="191">
        <v>4.6572132139418902E-2</v>
      </c>
      <c r="I73" s="186">
        <v>1.11984434319505</v>
      </c>
      <c r="J73" s="191">
        <v>5.7160205311477703E-2</v>
      </c>
      <c r="K73" s="186">
        <v>1.11928945577996</v>
      </c>
      <c r="L73" s="191">
        <v>5.7271611596986398E-2</v>
      </c>
      <c r="M73" s="186">
        <v>1.10422155874492</v>
      </c>
      <c r="N73" s="202">
        <v>5.5125991720814699E-2</v>
      </c>
    </row>
    <row r="74" spans="1:14" ht="13" customHeight="1" x14ac:dyDescent="0.2">
      <c r="A74" s="82" t="s">
        <v>355</v>
      </c>
      <c r="B74" s="119">
        <v>1</v>
      </c>
      <c r="C74" s="186">
        <v>0.80464045260364303</v>
      </c>
      <c r="D74" s="191">
        <v>6.1047225235017301E-2</v>
      </c>
      <c r="E74" s="186">
        <v>0.79234216112234102</v>
      </c>
      <c r="F74" s="191">
        <v>6.6649254751146803E-2</v>
      </c>
      <c r="G74" s="186">
        <v>0.78660636822923702</v>
      </c>
      <c r="H74" s="191">
        <v>6.7071256873104002E-2</v>
      </c>
      <c r="I74" s="186">
        <v>0.81809857181369505</v>
      </c>
      <c r="J74" s="191">
        <v>6.7546633982710505E-2</v>
      </c>
      <c r="K74" s="186">
        <v>0.82162330994506305</v>
      </c>
      <c r="L74" s="191">
        <v>7.0457373263007494E-2</v>
      </c>
      <c r="M74" s="186">
        <v>0.81971452962121905</v>
      </c>
      <c r="N74" s="202">
        <v>7.2635057582486701E-2</v>
      </c>
    </row>
    <row r="75" spans="1:14" ht="13" customHeight="1" x14ac:dyDescent="0.2">
      <c r="A75" s="82" t="s">
        <v>365</v>
      </c>
      <c r="B75" s="119">
        <v>1</v>
      </c>
      <c r="C75" s="186">
        <v>0.936851357082366</v>
      </c>
      <c r="D75" s="191">
        <v>5.6205052950289103E-2</v>
      </c>
      <c r="E75" s="186">
        <v>0.93448656895960502</v>
      </c>
      <c r="F75" s="191">
        <v>5.5369893857914E-2</v>
      </c>
      <c r="G75" s="186">
        <v>0.93468742285409501</v>
      </c>
      <c r="H75" s="191">
        <v>5.6276676734837799E-2</v>
      </c>
      <c r="I75" s="186">
        <v>0.99104465197440395</v>
      </c>
      <c r="J75" s="191">
        <v>6.5044043155809306E-2</v>
      </c>
      <c r="K75" s="186">
        <v>0.98975210255824597</v>
      </c>
      <c r="L75" s="191">
        <v>6.5683590915742496E-2</v>
      </c>
      <c r="M75" s="186">
        <v>0.98150439472851303</v>
      </c>
      <c r="N75" s="202">
        <v>6.5291757716912105E-2</v>
      </c>
    </row>
    <row r="76" spans="1:14" ht="13" customHeight="1" x14ac:dyDescent="0.2">
      <c r="A76" s="82" t="s">
        <v>370</v>
      </c>
      <c r="B76" s="119">
        <v>1</v>
      </c>
      <c r="C76" s="186">
        <v>0.89083804944144096</v>
      </c>
      <c r="D76" s="191">
        <v>5.9182678810148798E-2</v>
      </c>
      <c r="E76" s="186">
        <v>0.85820317657911405</v>
      </c>
      <c r="F76" s="191">
        <v>6.2592445838063504E-2</v>
      </c>
      <c r="G76" s="186">
        <v>0.853512983898709</v>
      </c>
      <c r="H76" s="191">
        <v>6.3383978804017096E-2</v>
      </c>
      <c r="I76" s="186">
        <v>0.944715601120514</v>
      </c>
      <c r="J76" s="191">
        <v>8.2287431705785605E-2</v>
      </c>
      <c r="K76" s="186">
        <v>0.95985784455568901</v>
      </c>
      <c r="L76" s="191">
        <v>8.4864445589038801E-2</v>
      </c>
      <c r="M76" s="186">
        <v>0.93205129634342898</v>
      </c>
      <c r="N76" s="202">
        <v>8.2244695940254797E-2</v>
      </c>
    </row>
    <row r="77" spans="1:14" ht="13" customHeight="1" x14ac:dyDescent="0.2">
      <c r="A77" s="82" t="s">
        <v>372</v>
      </c>
      <c r="B77" s="119">
        <v>1</v>
      </c>
      <c r="C77" s="186">
        <v>0.95248170119589004</v>
      </c>
      <c r="D77" s="191">
        <v>7.2689652533429697E-2</v>
      </c>
      <c r="E77" s="186">
        <v>0.90320115517800303</v>
      </c>
      <c r="F77" s="191">
        <v>6.8442088873999996E-2</v>
      </c>
      <c r="G77" s="186">
        <v>0.88288174254096197</v>
      </c>
      <c r="H77" s="191">
        <v>6.7128912735464605E-2</v>
      </c>
      <c r="I77" s="186">
        <v>0.87614269636452902</v>
      </c>
      <c r="J77" s="191">
        <v>7.3855758859652496E-2</v>
      </c>
      <c r="K77" s="186">
        <v>0.86770173170013098</v>
      </c>
      <c r="L77" s="191">
        <v>7.3201728120856902E-2</v>
      </c>
      <c r="M77" s="186">
        <v>0.868317417644897</v>
      </c>
      <c r="N77" s="202">
        <v>7.3513425319077202E-2</v>
      </c>
    </row>
    <row r="78" spans="1:14" ht="13" customHeight="1" x14ac:dyDescent="0.2">
      <c r="A78" s="82" t="s">
        <v>428</v>
      </c>
      <c r="B78" s="119">
        <v>1</v>
      </c>
      <c r="C78" s="186">
        <v>0.94117367940185903</v>
      </c>
      <c r="D78" s="191">
        <v>4.8835154750097802E-2</v>
      </c>
      <c r="E78" s="186">
        <v>0.90082676615810597</v>
      </c>
      <c r="F78" s="191">
        <v>4.9179510881408199E-2</v>
      </c>
      <c r="G78" s="186">
        <v>0.89660180712041804</v>
      </c>
      <c r="H78" s="191">
        <v>5.2937435653009103E-2</v>
      </c>
      <c r="I78" s="186">
        <v>0.93314693307501095</v>
      </c>
      <c r="J78" s="191">
        <v>5.46339238149346E-2</v>
      </c>
      <c r="K78" s="186">
        <v>0.92134958208305295</v>
      </c>
      <c r="L78" s="191">
        <v>5.2905085694491899E-2</v>
      </c>
      <c r="M78" s="186">
        <v>0.92390862731339596</v>
      </c>
      <c r="N78" s="202">
        <v>5.2358698831318197E-2</v>
      </c>
    </row>
    <row r="79" spans="1:14" ht="13" customHeight="1" x14ac:dyDescent="0.2">
      <c r="A79" s="82" t="s">
        <v>378</v>
      </c>
      <c r="B79" s="119">
        <v>1</v>
      </c>
      <c r="C79" s="186">
        <v>0.89376825268443305</v>
      </c>
      <c r="D79" s="191">
        <v>5.740236840606E-2</v>
      </c>
      <c r="E79" s="186">
        <v>0.87004230926499304</v>
      </c>
      <c r="F79" s="191">
        <v>6.34486003971831E-2</v>
      </c>
      <c r="G79" s="186">
        <v>0.86209105716714896</v>
      </c>
      <c r="H79" s="191">
        <v>6.3889593294592498E-2</v>
      </c>
      <c r="I79" s="186">
        <v>0.95524239383701803</v>
      </c>
      <c r="J79" s="191">
        <v>7.7937827113416597E-2</v>
      </c>
      <c r="K79" s="186">
        <v>0.94546155223724104</v>
      </c>
      <c r="L79" s="191">
        <v>7.9600004244843398E-2</v>
      </c>
      <c r="M79" s="186">
        <v>0.96039447078390805</v>
      </c>
      <c r="N79" s="202">
        <v>8.4739500267225903E-2</v>
      </c>
    </row>
    <row r="80" spans="1:14" ht="13" customHeight="1" x14ac:dyDescent="0.2">
      <c r="A80" s="82" t="s">
        <v>382</v>
      </c>
      <c r="B80" s="119">
        <v>1</v>
      </c>
      <c r="C80" s="186">
        <v>0.83038211214104096</v>
      </c>
      <c r="D80" s="191">
        <v>4.2681350401074097E-2</v>
      </c>
      <c r="E80" s="186">
        <v>0.821640680878306</v>
      </c>
      <c r="F80" s="191">
        <v>4.2587834096744701E-2</v>
      </c>
      <c r="G80" s="186">
        <v>0.818375749850761</v>
      </c>
      <c r="H80" s="191">
        <v>4.2622531661648803E-2</v>
      </c>
      <c r="I80" s="186">
        <v>0.87344291015122</v>
      </c>
      <c r="J80" s="191">
        <v>4.8927992104242202E-2</v>
      </c>
      <c r="K80" s="186">
        <v>0.86982707092645595</v>
      </c>
      <c r="L80" s="191">
        <v>4.9249763126838299E-2</v>
      </c>
      <c r="M80" s="186">
        <v>0.87509056236489302</v>
      </c>
      <c r="N80" s="202">
        <v>4.9540100497255699E-2</v>
      </c>
    </row>
    <row r="81" spans="1:14" ht="13" customHeight="1" x14ac:dyDescent="0.2">
      <c r="A81" s="82" t="s">
        <v>384</v>
      </c>
      <c r="B81" s="119">
        <v>1</v>
      </c>
      <c r="C81" s="186">
        <v>0.76354589197364897</v>
      </c>
      <c r="D81" s="191">
        <v>5.8456542035333098E-2</v>
      </c>
      <c r="E81" s="186">
        <v>0.76855596476926402</v>
      </c>
      <c r="F81" s="191">
        <v>5.4784068195739298E-2</v>
      </c>
      <c r="G81" s="186">
        <v>0.76016363790317398</v>
      </c>
      <c r="H81" s="191">
        <v>5.0711219821907398E-2</v>
      </c>
      <c r="I81" s="186">
        <v>0.84739513326753702</v>
      </c>
      <c r="J81" s="191">
        <v>5.93705421652184E-2</v>
      </c>
      <c r="K81" s="186">
        <v>0.84607425946596204</v>
      </c>
      <c r="L81" s="191">
        <v>5.8143251571422902E-2</v>
      </c>
      <c r="M81" s="186">
        <v>0.85918113841893995</v>
      </c>
      <c r="N81" s="202">
        <v>6.0830790672511001E-2</v>
      </c>
    </row>
    <row r="82" spans="1:14" ht="13" customHeight="1" x14ac:dyDescent="0.2">
      <c r="A82" s="82" t="s">
        <v>386</v>
      </c>
      <c r="B82" s="119">
        <v>1</v>
      </c>
      <c r="C82" s="186">
        <v>0.80178643847221098</v>
      </c>
      <c r="D82" s="191">
        <v>3.7426981365737202E-2</v>
      </c>
      <c r="E82" s="186">
        <v>0.77097169222828699</v>
      </c>
      <c r="F82" s="191">
        <v>3.7591125414631901E-2</v>
      </c>
      <c r="G82" s="186">
        <v>0.738101597920374</v>
      </c>
      <c r="H82" s="191">
        <v>3.87802651896548E-2</v>
      </c>
      <c r="I82" s="186">
        <v>0.79284320327712898</v>
      </c>
      <c r="J82" s="191">
        <v>4.7270157210577403E-2</v>
      </c>
      <c r="K82" s="186">
        <v>0.79148755469170495</v>
      </c>
      <c r="L82" s="191">
        <v>4.7850924825367597E-2</v>
      </c>
      <c r="M82" s="186">
        <v>0.79178960842736901</v>
      </c>
      <c r="N82" s="202">
        <v>4.8371350012092001E-2</v>
      </c>
    </row>
    <row r="83" spans="1:14" ht="13" customHeight="1" x14ac:dyDescent="0.2">
      <c r="A83" s="82" t="s">
        <v>387</v>
      </c>
      <c r="B83" s="119">
        <v>1</v>
      </c>
      <c r="C83" s="186">
        <v>0.83097596262385998</v>
      </c>
      <c r="D83" s="191">
        <v>3.61616549629699E-2</v>
      </c>
      <c r="E83" s="186">
        <v>0.82485223821663001</v>
      </c>
      <c r="F83" s="191">
        <v>3.53941462441889E-2</v>
      </c>
      <c r="G83" s="186">
        <v>0.82553456387170498</v>
      </c>
      <c r="H83" s="191">
        <v>3.4820988909314003E-2</v>
      </c>
      <c r="I83" s="186">
        <v>0.89694025938408795</v>
      </c>
      <c r="J83" s="191">
        <v>4.03191974738389E-2</v>
      </c>
      <c r="K83" s="186">
        <v>0.89939802468229701</v>
      </c>
      <c r="L83" s="191">
        <v>4.0380934529769902E-2</v>
      </c>
      <c r="M83" s="186">
        <v>0.92428213640355406</v>
      </c>
      <c r="N83" s="202">
        <v>4.01208069101643E-2</v>
      </c>
    </row>
    <row r="84" spans="1:14" ht="13" customHeight="1" x14ac:dyDescent="0.2">
      <c r="A84" s="5" t="s">
        <v>436</v>
      </c>
      <c r="B84" s="120">
        <v>1</v>
      </c>
      <c r="C84" s="190">
        <v>0.87507809939298398</v>
      </c>
      <c r="D84" s="195">
        <v>1.49084053439986E-2</v>
      </c>
      <c r="E84" s="190">
        <v>0.85847434638756104</v>
      </c>
      <c r="F84" s="195">
        <v>1.5076639774854701E-2</v>
      </c>
      <c r="G84" s="190">
        <v>0.85109309837667702</v>
      </c>
      <c r="H84" s="195">
        <v>1.5105748294385501E-2</v>
      </c>
      <c r="I84" s="190">
        <v>0.90935973492441702</v>
      </c>
      <c r="J84" s="195">
        <v>1.7328839726996299E-2</v>
      </c>
      <c r="K84" s="190">
        <v>0.90836503953314096</v>
      </c>
      <c r="L84" s="195">
        <v>1.7501407801956401E-2</v>
      </c>
      <c r="M84" s="190">
        <v>0.90886035274696497</v>
      </c>
      <c r="N84" s="203">
        <v>1.77174096340325E-2</v>
      </c>
    </row>
    <row r="85" spans="1:14" ht="13" customHeight="1" x14ac:dyDescent="0.2">
      <c r="A85" s="82" t="s">
        <v>93</v>
      </c>
      <c r="B85" s="119">
        <v>1</v>
      </c>
      <c r="C85" s="186">
        <v>0.88297351463710905</v>
      </c>
      <c r="D85" s="191">
        <v>5.6069283847451697E-2</v>
      </c>
      <c r="E85" s="186">
        <v>0.887317154587007</v>
      </c>
      <c r="F85" s="191">
        <v>5.6151262771611699E-2</v>
      </c>
      <c r="G85" s="186">
        <v>0.89321067320357095</v>
      </c>
      <c r="H85" s="191">
        <v>5.4195515321059901E-2</v>
      </c>
      <c r="I85" s="186">
        <v>0.96273991695918604</v>
      </c>
      <c r="J85" s="191">
        <v>5.8224481653382301E-2</v>
      </c>
      <c r="K85" s="186">
        <v>0.97281543595649</v>
      </c>
      <c r="L85" s="191">
        <v>6.0819696167541702E-2</v>
      </c>
      <c r="M85" s="186">
        <v>0.968890113362602</v>
      </c>
      <c r="N85" s="202">
        <v>6.1780245966875903E-2</v>
      </c>
    </row>
    <row r="86" spans="1:14" ht="13" customHeight="1" x14ac:dyDescent="0.2">
      <c r="A86" s="82" t="s">
        <v>392</v>
      </c>
      <c r="B86" s="119">
        <v>1</v>
      </c>
      <c r="C86" s="186">
        <v>0.97747735528397095</v>
      </c>
      <c r="D86" s="191">
        <v>7.2466106219123194E-2</v>
      </c>
      <c r="E86" s="186">
        <v>0.96895121503578596</v>
      </c>
      <c r="F86" s="191">
        <v>7.1819503198282703E-2</v>
      </c>
      <c r="G86" s="186">
        <v>0.96522259171226799</v>
      </c>
      <c r="H86" s="191">
        <v>7.2161510818388702E-2</v>
      </c>
      <c r="I86" s="186">
        <v>1.02198803437309</v>
      </c>
      <c r="J86" s="191">
        <v>7.5172099406992501E-2</v>
      </c>
      <c r="K86" s="186">
        <v>1.0232364247252299</v>
      </c>
      <c r="L86" s="191">
        <v>7.5131677415247802E-2</v>
      </c>
      <c r="M86" s="186">
        <v>1.01897320319789</v>
      </c>
      <c r="N86" s="202">
        <v>7.6848339465110799E-2</v>
      </c>
    </row>
    <row r="87" spans="1:14" ht="13" customHeight="1" x14ac:dyDescent="0.2">
      <c r="A87" s="4" t="s">
        <v>393</v>
      </c>
      <c r="B87" s="121">
        <v>1</v>
      </c>
      <c r="C87" s="196">
        <v>0.87851685797197698</v>
      </c>
      <c r="D87" s="197">
        <v>5.0442588716374401E-2</v>
      </c>
      <c r="E87" s="196">
        <v>0.877991706649908</v>
      </c>
      <c r="F87" s="197">
        <v>5.1294061246676799E-2</v>
      </c>
      <c r="G87" s="196">
        <v>0.862142404955758</v>
      </c>
      <c r="H87" s="197">
        <v>5.4714183578173099E-2</v>
      </c>
      <c r="I87" s="196">
        <v>0.91598290208009903</v>
      </c>
      <c r="J87" s="197">
        <v>6.6697575984858301E-2</v>
      </c>
      <c r="K87" s="196">
        <v>0.90982816107869202</v>
      </c>
      <c r="L87" s="197">
        <v>6.8100581074995198E-2</v>
      </c>
      <c r="M87" s="196">
        <v>0.90440579952917999</v>
      </c>
      <c r="N87" s="207">
        <v>6.8127163213302505E-2</v>
      </c>
    </row>
    <row r="88" spans="1:14" ht="13" customHeight="1" x14ac:dyDescent="0.2">
      <c r="A88" s="82"/>
      <c r="B88" s="122"/>
      <c r="C88" s="186" t="s">
        <v>1182</v>
      </c>
      <c r="D88" s="191" t="s">
        <v>1183</v>
      </c>
      <c r="E88" s="186" t="s">
        <v>1184</v>
      </c>
      <c r="F88" s="191" t="s">
        <v>1185</v>
      </c>
      <c r="G88" s="186" t="s">
        <v>1186</v>
      </c>
      <c r="H88" s="191" t="s">
        <v>1187</v>
      </c>
      <c r="I88" s="186" t="s">
        <v>1188</v>
      </c>
      <c r="J88" s="191" t="s">
        <v>1189</v>
      </c>
      <c r="K88" s="186" t="s">
        <v>1190</v>
      </c>
      <c r="L88" s="191" t="s">
        <v>1191</v>
      </c>
      <c r="M88" s="186" t="s">
        <v>1192</v>
      </c>
      <c r="N88" s="202" t="s">
        <v>1193</v>
      </c>
    </row>
    <row r="89" spans="1:14" ht="13" customHeight="1" x14ac:dyDescent="0.2">
      <c r="A89" s="82" t="s">
        <v>359</v>
      </c>
      <c r="B89" s="122">
        <v>3</v>
      </c>
      <c r="C89" s="186">
        <v>0.74778457672564602</v>
      </c>
      <c r="D89" s="191">
        <v>2.63263658939491E-2</v>
      </c>
      <c r="E89" s="186">
        <v>0.73998943499435599</v>
      </c>
      <c r="F89" s="191">
        <v>2.73053601271269E-2</v>
      </c>
      <c r="G89" s="186">
        <v>0.73837558833073202</v>
      </c>
      <c r="H89" s="191">
        <v>2.84171477634526E-2</v>
      </c>
      <c r="I89" s="186">
        <v>0.81654078376885397</v>
      </c>
      <c r="J89" s="191">
        <v>3.4300087306918102E-2</v>
      </c>
      <c r="K89" s="186">
        <v>0.81699328581756303</v>
      </c>
      <c r="L89" s="191">
        <v>3.4603845300064301E-2</v>
      </c>
      <c r="M89" s="186">
        <v>0.82055560103427605</v>
      </c>
      <c r="N89" s="202">
        <v>3.4924062172155303E-2</v>
      </c>
    </row>
    <row r="90" spans="1:14" ht="13" customHeight="1" x14ac:dyDescent="0.2">
      <c r="A90" s="82" t="s">
        <v>362</v>
      </c>
      <c r="B90" s="122">
        <v>3</v>
      </c>
      <c r="C90" s="186">
        <v>0.82038302308795696</v>
      </c>
      <c r="D90" s="191">
        <v>3.3587568320946802E-2</v>
      </c>
      <c r="E90" s="186">
        <v>0.81220329323282803</v>
      </c>
      <c r="F90" s="191">
        <v>3.4646599963593601E-2</v>
      </c>
      <c r="G90" s="186">
        <v>0.80328919354694495</v>
      </c>
      <c r="H90" s="191">
        <v>3.53226397971221E-2</v>
      </c>
      <c r="I90" s="186">
        <v>0.86182613421527998</v>
      </c>
      <c r="J90" s="191">
        <v>4.0243100396689997E-2</v>
      </c>
      <c r="K90" s="186">
        <v>0.86216454454485703</v>
      </c>
      <c r="L90" s="191">
        <v>4.0088647768585499E-2</v>
      </c>
      <c r="M90" s="186">
        <v>0.85870617068458999</v>
      </c>
      <c r="N90" s="202">
        <v>4.0042774071626902E-2</v>
      </c>
    </row>
    <row r="91" spans="1:14" ht="13" customHeight="1" x14ac:dyDescent="0.2">
      <c r="A91" s="82" t="s">
        <v>84</v>
      </c>
      <c r="B91" s="122">
        <v>3</v>
      </c>
      <c r="C91" s="186">
        <v>0.87309728018543897</v>
      </c>
      <c r="D91" s="191">
        <v>5.0269099136987003E-2</v>
      </c>
      <c r="E91" s="186">
        <v>0.87108592119967798</v>
      </c>
      <c r="F91" s="191">
        <v>5.0780576191043203E-2</v>
      </c>
      <c r="G91" s="186">
        <v>0.86107868318276903</v>
      </c>
      <c r="H91" s="191">
        <v>5.2038688192812002E-2</v>
      </c>
      <c r="I91" s="186">
        <v>0.95461058604979598</v>
      </c>
      <c r="J91" s="191">
        <v>6.5321732893548895E-2</v>
      </c>
      <c r="K91" s="186">
        <v>0.95451149135341695</v>
      </c>
      <c r="L91" s="191">
        <v>6.5383212418197306E-2</v>
      </c>
      <c r="M91" s="186">
        <v>0.959070154591388</v>
      </c>
      <c r="N91" s="202">
        <v>6.51477386328803E-2</v>
      </c>
    </row>
    <row r="92" spans="1:14" ht="13" customHeight="1" x14ac:dyDescent="0.2">
      <c r="A92" s="82" t="s">
        <v>376</v>
      </c>
      <c r="B92" s="122">
        <v>3</v>
      </c>
      <c r="C92" s="186">
        <v>0.87796665841652499</v>
      </c>
      <c r="D92" s="191">
        <v>5.8612352522017602E-2</v>
      </c>
      <c r="E92" s="186">
        <v>0.88037489723323004</v>
      </c>
      <c r="F92" s="191">
        <v>5.7720873090765498E-2</v>
      </c>
      <c r="G92" s="186">
        <v>0.87556502616252097</v>
      </c>
      <c r="H92" s="191">
        <v>5.7776060723063197E-2</v>
      </c>
      <c r="I92" s="186">
        <v>0.91145522385225197</v>
      </c>
      <c r="J92" s="191">
        <v>6.5809763305702998E-2</v>
      </c>
      <c r="K92" s="186">
        <v>0.91157090950233099</v>
      </c>
      <c r="L92" s="191">
        <v>6.5735879142554701E-2</v>
      </c>
      <c r="M92" s="186">
        <v>0.92064848327031401</v>
      </c>
      <c r="N92" s="202">
        <v>6.5282402358780606E-2</v>
      </c>
    </row>
    <row r="93" spans="1:14" ht="13" customHeight="1" x14ac:dyDescent="0.2">
      <c r="A93" s="82" t="s">
        <v>378</v>
      </c>
      <c r="B93" s="122">
        <v>3</v>
      </c>
      <c r="C93" s="186">
        <v>0.90675833495533098</v>
      </c>
      <c r="D93" s="191">
        <v>5.2075867616779403E-2</v>
      </c>
      <c r="E93" s="186">
        <v>0.88430275601318598</v>
      </c>
      <c r="F93" s="191">
        <v>5.23147879690486E-2</v>
      </c>
      <c r="G93" s="186">
        <v>0.87446520872511202</v>
      </c>
      <c r="H93" s="191">
        <v>5.3935290488165297E-2</v>
      </c>
      <c r="I93" s="186">
        <v>0.95392855072291105</v>
      </c>
      <c r="J93" s="191">
        <v>6.1830710534629303E-2</v>
      </c>
      <c r="K93" s="186">
        <v>0.95420089631867799</v>
      </c>
      <c r="L93" s="191">
        <v>6.1693749562340902E-2</v>
      </c>
      <c r="M93" s="186">
        <v>0.981432388466281</v>
      </c>
      <c r="N93" s="202">
        <v>6.5758394743163598E-2</v>
      </c>
    </row>
    <row r="94" spans="1:14" ht="13" customHeight="1" x14ac:dyDescent="0.2">
      <c r="A94" s="82" t="s">
        <v>382</v>
      </c>
      <c r="B94" s="122">
        <v>3</v>
      </c>
      <c r="C94" s="186">
        <v>0.83670843176182197</v>
      </c>
      <c r="D94" s="191">
        <v>4.15159665912435E-2</v>
      </c>
      <c r="E94" s="186">
        <v>0.824258044556476</v>
      </c>
      <c r="F94" s="191">
        <v>4.1531672750796299E-2</v>
      </c>
      <c r="G94" s="186">
        <v>0.82021419294039699</v>
      </c>
      <c r="H94" s="191">
        <v>4.0909051127681E-2</v>
      </c>
      <c r="I94" s="186">
        <v>0.90883436146427898</v>
      </c>
      <c r="J94" s="191">
        <v>5.1329118730580402E-2</v>
      </c>
      <c r="K94" s="186">
        <v>0.91002217431655097</v>
      </c>
      <c r="L94" s="191">
        <v>5.1794508949874599E-2</v>
      </c>
      <c r="M94" s="186">
        <v>0.91373847204914904</v>
      </c>
      <c r="N94" s="202">
        <v>5.2359569856470001E-2</v>
      </c>
    </row>
    <row r="95" spans="1:14" ht="13" customHeight="1" x14ac:dyDescent="0.2">
      <c r="A95" s="82" t="s">
        <v>386</v>
      </c>
      <c r="B95" s="122">
        <v>3</v>
      </c>
      <c r="C95" s="186">
        <v>0.819842340542693</v>
      </c>
      <c r="D95" s="191">
        <v>3.9807952315367899E-2</v>
      </c>
      <c r="E95" s="186">
        <v>0.81798720049463702</v>
      </c>
      <c r="F95" s="191">
        <v>4.0395000787602699E-2</v>
      </c>
      <c r="G95" s="186">
        <v>0.80826474871369003</v>
      </c>
      <c r="H95" s="191">
        <v>4.1404868708606997E-2</v>
      </c>
      <c r="I95" s="186">
        <v>0.87433523323806595</v>
      </c>
      <c r="J95" s="191">
        <v>4.73969614617911E-2</v>
      </c>
      <c r="K95" s="186">
        <v>0.87799332905037097</v>
      </c>
      <c r="L95" s="191">
        <v>4.8936084984313899E-2</v>
      </c>
      <c r="M95" s="186">
        <v>0.88718367642371998</v>
      </c>
      <c r="N95" s="202">
        <v>4.79688695063656E-2</v>
      </c>
    </row>
    <row r="96" spans="1:14" ht="13" customHeight="1" x14ac:dyDescent="0.2">
      <c r="A96" s="82" t="s">
        <v>387</v>
      </c>
      <c r="B96" s="122">
        <v>3</v>
      </c>
      <c r="C96" s="186">
        <v>0.79844768115971299</v>
      </c>
      <c r="D96" s="191">
        <v>3.88053329866304E-2</v>
      </c>
      <c r="E96" s="186">
        <v>0.78572826465702506</v>
      </c>
      <c r="F96" s="191">
        <v>4.2070513367162499E-2</v>
      </c>
      <c r="G96" s="186">
        <v>0.78470915139734398</v>
      </c>
      <c r="H96" s="191">
        <v>3.9544682116502403E-2</v>
      </c>
      <c r="I96" s="186">
        <v>0.85293436328560401</v>
      </c>
      <c r="J96" s="191">
        <v>5.1452082678021802E-2</v>
      </c>
      <c r="K96" s="186">
        <v>0.85268382359007799</v>
      </c>
      <c r="L96" s="191">
        <v>5.0993036276385399E-2</v>
      </c>
      <c r="M96" s="186">
        <v>0.85670739304681798</v>
      </c>
      <c r="N96" s="202">
        <v>5.2132921874287502E-2</v>
      </c>
    </row>
    <row r="97" spans="1:14" ht="13" customHeight="1" x14ac:dyDescent="0.2">
      <c r="A97" s="6" t="s">
        <v>437</v>
      </c>
      <c r="B97" s="124">
        <v>3</v>
      </c>
      <c r="C97" s="200">
        <v>0.835123540854391</v>
      </c>
      <c r="D97" s="201">
        <v>1.54664914456712E-2</v>
      </c>
      <c r="E97" s="200">
        <v>0.82699122654767698</v>
      </c>
      <c r="F97" s="201">
        <v>1.56722967937739E-2</v>
      </c>
      <c r="G97" s="200">
        <v>0.820745224124939</v>
      </c>
      <c r="H97" s="201">
        <v>1.5792617189010899E-2</v>
      </c>
      <c r="I97" s="200">
        <v>0.89180815457463003</v>
      </c>
      <c r="J97" s="201">
        <v>1.8851956470069299E-2</v>
      </c>
      <c r="K97" s="200">
        <v>0.89251755681173095</v>
      </c>
      <c r="L97" s="201">
        <v>1.8909536332946002E-2</v>
      </c>
      <c r="M97" s="200">
        <v>0.89975529244581698</v>
      </c>
      <c r="N97" s="209">
        <v>1.9126911179134998E-2</v>
      </c>
    </row>
    <row r="99" spans="1:14" x14ac:dyDescent="0.2">
      <c r="A99" s="177" t="s">
        <v>502</v>
      </c>
    </row>
    <row r="100" spans="1:14" x14ac:dyDescent="0.2">
      <c r="A100" s="177" t="s">
        <v>520</v>
      </c>
    </row>
    <row r="101" spans="1:14" x14ac:dyDescent="0.2">
      <c r="A101" s="177" t="s">
        <v>474</v>
      </c>
    </row>
    <row r="102" spans="1:14" x14ac:dyDescent="0.2">
      <c r="A102" s="177" t="s">
        <v>475</v>
      </c>
    </row>
    <row r="103" spans="1:14" x14ac:dyDescent="0.2">
      <c r="A103" s="177" t="s">
        <v>476</v>
      </c>
    </row>
    <row r="104" spans="1:14" x14ac:dyDescent="0.2">
      <c r="A104" s="177" t="s">
        <v>521</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471" priority="6">
      <formula>ABS(LN(C1)/(D1/C1))&gt;1.95996398454005</formula>
    </cfRule>
  </conditionalFormatting>
  <conditionalFormatting sqref="E1:E200">
    <cfRule type="expression" dxfId="470" priority="5">
      <formula>ABS(LN(E1)/(F1/E1))&gt;1.95996398454005</formula>
    </cfRule>
  </conditionalFormatting>
  <conditionalFormatting sqref="G1:G200">
    <cfRule type="expression" dxfId="469" priority="4">
      <formula>ABS(LN(G1)/(H1/G1))&gt;1.95996398454005</formula>
    </cfRule>
  </conditionalFormatting>
  <conditionalFormatting sqref="I1:I200">
    <cfRule type="expression" dxfId="468" priority="3">
      <formula>ABS(LN(I1)/(J1/I1))&gt;1.95996398454005</formula>
    </cfRule>
  </conditionalFormatting>
  <conditionalFormatting sqref="K1:K200">
    <cfRule type="expression" dxfId="467" priority="2">
      <formula>ABS(LN(K1)/(L1/K1))&gt;1.95996398454005</formula>
    </cfRule>
  </conditionalFormatting>
  <conditionalFormatting sqref="M1:M200">
    <cfRule type="expression" dxfId="466"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07"/>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10" width="8.83203125" customWidth="1"/>
  </cols>
  <sheetData>
    <row r="1" spans="1:20" x14ac:dyDescent="0.2">
      <c r="A1" s="36" t="str">
        <f ca="1">RIGHT(CELL("Filename",A1),LEN(CELL("Filename",A1))-FIND("]",CELL("Filename",A1)))</f>
        <v>BIN.UND.TQ74_MOPU</v>
      </c>
      <c r="H1" s="51"/>
      <c r="J1" s="51"/>
    </row>
    <row r="2" spans="1:20" x14ac:dyDescent="0.2">
      <c r="A2" s="46" t="s">
        <v>131</v>
      </c>
    </row>
    <row r="3" spans="1:20" x14ac:dyDescent="0.2">
      <c r="A3" s="58" t="s">
        <v>0</v>
      </c>
    </row>
    <row r="4" spans="1:20" x14ac:dyDescent="0.2">
      <c r="A4" s="161" t="str">
        <f>HYPERLINK("#'TOC'!A1", "Back to TOC")</f>
        <v>Back to TOC</v>
      </c>
      <c r="B4" s="58"/>
    </row>
    <row r="6" spans="1:20" ht="13.5" customHeight="1" x14ac:dyDescent="0.2">
      <c r="A6" s="97"/>
      <c r="B6" s="97"/>
    </row>
    <row r="7" spans="1:20" ht="37.5" customHeight="1" x14ac:dyDescent="0.2">
      <c r="A7" s="101"/>
      <c r="B7" s="210" t="s">
        <v>1</v>
      </c>
      <c r="C7" s="257" t="s">
        <v>148</v>
      </c>
      <c r="D7" s="258"/>
      <c r="E7" s="258"/>
      <c r="F7" s="258"/>
      <c r="G7" s="258"/>
      <c r="H7" s="258"/>
      <c r="I7" s="258"/>
      <c r="J7" s="259"/>
    </row>
    <row r="8" spans="1:20" ht="36.75" customHeight="1" x14ac:dyDescent="0.2">
      <c r="A8" s="101"/>
      <c r="B8" s="211"/>
      <c r="C8" s="260" t="s">
        <v>65</v>
      </c>
      <c r="D8" s="260"/>
      <c r="E8" s="240" t="s">
        <v>133</v>
      </c>
      <c r="F8" s="240"/>
      <c r="G8" s="240"/>
      <c r="H8" s="240"/>
      <c r="I8" s="240"/>
      <c r="J8" s="262"/>
    </row>
    <row r="9" spans="1:20" ht="59.5" customHeight="1" x14ac:dyDescent="0.2">
      <c r="A9" s="101"/>
      <c r="B9" s="211"/>
      <c r="C9" s="261"/>
      <c r="D9" s="261"/>
      <c r="E9" s="241" t="s">
        <v>125</v>
      </c>
      <c r="F9" s="241"/>
      <c r="G9" s="241" t="s">
        <v>126</v>
      </c>
      <c r="H9" s="241"/>
      <c r="I9" s="241" t="s">
        <v>127</v>
      </c>
      <c r="J9" s="263"/>
    </row>
    <row r="10" spans="1:20" ht="15" customHeight="1" x14ac:dyDescent="0.2">
      <c r="A10" s="102"/>
      <c r="B10" s="211"/>
      <c r="C10" s="68" t="s">
        <v>10</v>
      </c>
      <c r="D10" s="68" t="s">
        <v>11</v>
      </c>
      <c r="E10" s="68" t="s">
        <v>10</v>
      </c>
      <c r="F10" s="68" t="s">
        <v>11</v>
      </c>
      <c r="G10" s="68" t="s">
        <v>10</v>
      </c>
      <c r="H10" s="68" t="s">
        <v>11</v>
      </c>
      <c r="I10" s="68" t="s">
        <v>69</v>
      </c>
      <c r="J10" s="89" t="s">
        <v>11</v>
      </c>
    </row>
    <row r="11" spans="1:20" x14ac:dyDescent="0.2">
      <c r="A11" s="77"/>
      <c r="B11" s="103"/>
      <c r="C11" s="42" t="s">
        <v>672</v>
      </c>
      <c r="D11" s="47" t="s">
        <v>673</v>
      </c>
      <c r="E11" s="42" t="s">
        <v>1194</v>
      </c>
      <c r="F11" s="47" t="s">
        <v>1195</v>
      </c>
      <c r="G11" s="42" t="s">
        <v>1196</v>
      </c>
      <c r="H11" s="47" t="s">
        <v>1197</v>
      </c>
      <c r="I11" s="42" t="s">
        <v>1198</v>
      </c>
      <c r="J11" s="63" t="s">
        <v>1199</v>
      </c>
      <c r="K11" s="98"/>
      <c r="L11" s="98"/>
      <c r="M11" s="98"/>
      <c r="N11" s="98"/>
      <c r="O11" s="98"/>
      <c r="P11" s="98"/>
      <c r="Q11" s="98"/>
      <c r="R11" s="98"/>
      <c r="S11" s="98"/>
      <c r="T11" s="98"/>
    </row>
    <row r="12" spans="1:20" x14ac:dyDescent="0.2">
      <c r="A12" s="3" t="s">
        <v>12</v>
      </c>
      <c r="B12" s="72">
        <v>2</v>
      </c>
      <c r="C12" s="7">
        <v>10.386815445052701</v>
      </c>
      <c r="D12" s="10">
        <v>1.0397194281398301</v>
      </c>
      <c r="E12" s="7">
        <v>13.5943526450883</v>
      </c>
      <c r="F12" s="10">
        <v>2.2941262039622301</v>
      </c>
      <c r="G12" s="7">
        <v>9.8965200849864399</v>
      </c>
      <c r="H12" s="10">
        <v>1.83699260562761</v>
      </c>
      <c r="I12" s="7">
        <v>-3.6978325601018298</v>
      </c>
      <c r="J12" s="50">
        <v>2.8377443880081401</v>
      </c>
      <c r="K12" s="98"/>
      <c r="L12" s="98"/>
      <c r="M12" s="98"/>
      <c r="N12" s="98"/>
      <c r="O12" s="98"/>
      <c r="P12" s="98"/>
      <c r="Q12" s="98"/>
      <c r="R12" s="98"/>
      <c r="S12" s="98"/>
      <c r="T12" s="98"/>
    </row>
    <row r="13" spans="1:20" x14ac:dyDescent="0.2">
      <c r="A13" s="28" t="s">
        <v>13</v>
      </c>
      <c r="B13" s="72">
        <v>2</v>
      </c>
      <c r="C13" s="7">
        <v>19.854008685608399</v>
      </c>
      <c r="D13" s="10">
        <v>1.3211404266798199</v>
      </c>
      <c r="E13" s="7">
        <v>22.0361117363876</v>
      </c>
      <c r="F13" s="10">
        <v>2.4200426011331202</v>
      </c>
      <c r="G13" s="7">
        <v>14.5303569840452</v>
      </c>
      <c r="H13" s="10">
        <v>2.1750113476292601</v>
      </c>
      <c r="I13" s="7">
        <v>-7.5057547523423702</v>
      </c>
      <c r="J13" s="50">
        <v>3.1993836198807899</v>
      </c>
      <c r="K13" s="2"/>
      <c r="L13" s="2"/>
      <c r="M13" s="2"/>
      <c r="N13" s="2"/>
      <c r="O13" s="2"/>
      <c r="P13" s="2"/>
      <c r="Q13" s="2"/>
      <c r="R13" s="2"/>
      <c r="S13" s="2"/>
      <c r="T13" s="2"/>
    </row>
    <row r="14" spans="1:20" x14ac:dyDescent="0.2">
      <c r="A14" s="28" t="s">
        <v>14</v>
      </c>
      <c r="B14" s="72">
        <v>2</v>
      </c>
      <c r="C14" s="7">
        <v>7.2589920081939203</v>
      </c>
      <c r="D14" s="10">
        <v>0.76863933708287702</v>
      </c>
      <c r="E14" s="7">
        <v>9.3922693125412007</v>
      </c>
      <c r="F14" s="10">
        <v>1.9169236320246099</v>
      </c>
      <c r="G14" s="7">
        <v>3.5435016180063799</v>
      </c>
      <c r="H14" s="10">
        <v>0.85176521322008802</v>
      </c>
      <c r="I14" s="7">
        <v>-5.8487676945348204</v>
      </c>
      <c r="J14" s="50">
        <v>2.1886983866672698</v>
      </c>
      <c r="K14" s="2"/>
      <c r="L14" s="2"/>
      <c r="M14" s="2"/>
      <c r="N14" s="2"/>
      <c r="O14" s="2"/>
      <c r="P14" s="2"/>
      <c r="Q14" s="2"/>
      <c r="R14" s="2"/>
      <c r="S14" s="2"/>
      <c r="T14" s="2"/>
    </row>
    <row r="15" spans="1:20" x14ac:dyDescent="0.2">
      <c r="A15" s="3" t="s">
        <v>15</v>
      </c>
      <c r="B15" s="72">
        <v>2</v>
      </c>
      <c r="C15" s="7">
        <v>11.1565923933367</v>
      </c>
      <c r="D15" s="10">
        <v>1.00898449442322</v>
      </c>
      <c r="E15" s="7">
        <v>16.763157289522098</v>
      </c>
      <c r="F15" s="10">
        <v>2.5570360798971001</v>
      </c>
      <c r="G15" s="7">
        <v>11.0870441088913</v>
      </c>
      <c r="H15" s="10">
        <v>2.06225364134658</v>
      </c>
      <c r="I15" s="7">
        <v>-5.6761131806307903</v>
      </c>
      <c r="J15" s="50">
        <v>3.3491904544245998</v>
      </c>
      <c r="K15" s="2"/>
      <c r="L15" s="2"/>
      <c r="M15" s="2"/>
      <c r="N15" s="2"/>
      <c r="O15" s="2"/>
      <c r="P15" s="2"/>
      <c r="Q15" s="2"/>
      <c r="R15" s="2"/>
      <c r="S15" s="2"/>
      <c r="T15" s="2"/>
    </row>
    <row r="16" spans="1:20" x14ac:dyDescent="0.2">
      <c r="A16" s="3" t="s">
        <v>16</v>
      </c>
      <c r="B16" s="72">
        <v>2</v>
      </c>
      <c r="C16" s="7">
        <v>21.3183652078521</v>
      </c>
      <c r="D16" s="10">
        <v>1.42032309615411</v>
      </c>
      <c r="E16" s="7">
        <v>33.456896765960003</v>
      </c>
      <c r="F16" s="10">
        <v>3.7053033099845099</v>
      </c>
      <c r="G16" s="7">
        <v>18.686993800669601</v>
      </c>
      <c r="H16" s="10">
        <v>2.7148568800656401</v>
      </c>
      <c r="I16" s="7">
        <v>-14.769902965290299</v>
      </c>
      <c r="J16" s="50">
        <v>4.4987114985345</v>
      </c>
      <c r="K16" s="2"/>
      <c r="L16" s="2"/>
      <c r="M16" s="2"/>
      <c r="N16" s="2"/>
      <c r="O16" s="2"/>
      <c r="P16" s="2"/>
      <c r="Q16" s="2"/>
      <c r="R16" s="2"/>
      <c r="S16" s="2"/>
      <c r="T16" s="2"/>
    </row>
    <row r="17" spans="1:20" x14ac:dyDescent="0.2">
      <c r="A17" s="28" t="s">
        <v>17</v>
      </c>
      <c r="B17" s="72">
        <v>2</v>
      </c>
      <c r="C17" s="7">
        <v>9.6041666108170407</v>
      </c>
      <c r="D17" s="10">
        <v>0.71050368245137596</v>
      </c>
      <c r="E17" s="7">
        <v>7.9637385617413896</v>
      </c>
      <c r="F17" s="10">
        <v>1.32598492056006</v>
      </c>
      <c r="G17" s="7">
        <v>9.5558763749271094</v>
      </c>
      <c r="H17" s="10">
        <v>1.1508101120643299</v>
      </c>
      <c r="I17" s="7">
        <v>1.59213781318571</v>
      </c>
      <c r="J17" s="50">
        <v>1.6897900154826899</v>
      </c>
      <c r="K17" s="2"/>
      <c r="L17" s="2"/>
      <c r="M17" s="2"/>
      <c r="N17" s="2"/>
      <c r="O17" s="2"/>
      <c r="P17" s="2"/>
      <c r="Q17" s="2"/>
      <c r="R17" s="2"/>
      <c r="S17" s="2"/>
      <c r="T17" s="2"/>
    </row>
    <row r="18" spans="1:20" x14ac:dyDescent="0.2">
      <c r="A18" s="78" t="s">
        <v>18</v>
      </c>
      <c r="B18" s="72">
        <v>2</v>
      </c>
      <c r="C18" s="7">
        <v>7.9835316335658399</v>
      </c>
      <c r="D18" s="10">
        <v>0.84246921196041202</v>
      </c>
      <c r="E18" s="7">
        <v>8.1586067727961193</v>
      </c>
      <c r="F18" s="10">
        <v>1.8913346709024399</v>
      </c>
      <c r="G18" s="7">
        <v>7.0991763740523002</v>
      </c>
      <c r="H18" s="10">
        <v>1.4455267597402801</v>
      </c>
      <c r="I18" s="7">
        <v>-1.0594303987438201</v>
      </c>
      <c r="J18" s="50">
        <v>2.4348929200754501</v>
      </c>
      <c r="K18" s="2"/>
      <c r="L18" s="2"/>
      <c r="M18" s="2"/>
      <c r="N18" s="2"/>
      <c r="O18" s="2"/>
      <c r="P18" s="2"/>
      <c r="Q18" s="2"/>
      <c r="R18" s="2"/>
      <c r="S18" s="2"/>
      <c r="T18" s="2"/>
    </row>
    <row r="19" spans="1:20" x14ac:dyDescent="0.2">
      <c r="A19" s="78" t="s">
        <v>19</v>
      </c>
      <c r="B19" s="72">
        <v>2</v>
      </c>
      <c r="C19" s="7">
        <v>12.6990230631824</v>
      </c>
      <c r="D19" s="10">
        <v>1.1789394674570699</v>
      </c>
      <c r="E19" s="7">
        <v>10.594474797259201</v>
      </c>
      <c r="F19" s="10">
        <v>2.0131486870970701</v>
      </c>
      <c r="G19" s="7">
        <v>14.9906318446886</v>
      </c>
      <c r="H19" s="10">
        <v>2.2741690752827299</v>
      </c>
      <c r="I19" s="7">
        <v>4.3961570474293898</v>
      </c>
      <c r="J19" s="50">
        <v>2.8739242446567199</v>
      </c>
      <c r="K19" s="2"/>
      <c r="L19" s="2"/>
      <c r="M19" s="2"/>
      <c r="N19" s="2"/>
      <c r="O19" s="2"/>
      <c r="P19" s="2"/>
      <c r="Q19" s="2"/>
      <c r="R19" s="2"/>
      <c r="S19" s="2"/>
      <c r="T19" s="2"/>
    </row>
    <row r="20" spans="1:20" ht="12.75" customHeight="1" x14ac:dyDescent="0.2">
      <c r="A20" s="28" t="s">
        <v>20</v>
      </c>
      <c r="B20" s="72">
        <v>2</v>
      </c>
      <c r="C20" s="7">
        <v>14.755181791117501</v>
      </c>
      <c r="D20" s="10">
        <v>1.45058781654686</v>
      </c>
      <c r="E20" s="7">
        <v>22.028385165574001</v>
      </c>
      <c r="F20" s="10">
        <v>3.3967705205762</v>
      </c>
      <c r="G20" s="7">
        <v>10.0998603553334</v>
      </c>
      <c r="H20" s="10">
        <v>2.8630147045459</v>
      </c>
      <c r="I20" s="7">
        <v>-11.928524810240599</v>
      </c>
      <c r="J20" s="50">
        <v>4.0819824349113203</v>
      </c>
      <c r="K20" s="2"/>
      <c r="L20" s="2"/>
      <c r="M20" s="2"/>
      <c r="N20" s="2"/>
      <c r="O20" s="2"/>
      <c r="P20" s="2"/>
      <c r="Q20" s="2"/>
      <c r="R20" s="2"/>
      <c r="S20" s="2"/>
      <c r="T20" s="2"/>
    </row>
    <row r="21" spans="1:20" x14ac:dyDescent="0.2">
      <c r="A21" s="28" t="s">
        <v>21</v>
      </c>
      <c r="B21" s="72">
        <v>2</v>
      </c>
      <c r="C21" s="7">
        <v>10.603990534141801</v>
      </c>
      <c r="D21" s="10">
        <v>1.07744052415555</v>
      </c>
      <c r="E21" s="7">
        <v>8.9806185841262192</v>
      </c>
      <c r="F21" s="10">
        <v>1.8859886702731501</v>
      </c>
      <c r="G21" s="7">
        <v>10.2559621240709</v>
      </c>
      <c r="H21" s="10">
        <v>1.80877411332793</v>
      </c>
      <c r="I21" s="7">
        <v>1.27534353994469</v>
      </c>
      <c r="J21" s="50">
        <v>2.6594623951984602</v>
      </c>
      <c r="K21" s="2"/>
      <c r="L21" s="2"/>
      <c r="M21" s="2"/>
      <c r="N21" s="2"/>
      <c r="O21" s="2"/>
      <c r="P21" s="2"/>
      <c r="Q21" s="2"/>
      <c r="R21" s="2"/>
      <c r="S21" s="2"/>
      <c r="T21" s="2"/>
    </row>
    <row r="22" spans="1:20" x14ac:dyDescent="0.2">
      <c r="A22" s="28" t="s">
        <v>22</v>
      </c>
      <c r="B22" s="72">
        <v>2</v>
      </c>
      <c r="C22" s="7">
        <v>23.284915892761401</v>
      </c>
      <c r="D22" s="10">
        <v>1.9013080707510901</v>
      </c>
      <c r="E22" s="7">
        <v>20.0338727743246</v>
      </c>
      <c r="F22" s="10">
        <v>4.3547804880676102</v>
      </c>
      <c r="G22" s="7">
        <v>25.307645522305901</v>
      </c>
      <c r="H22" s="10">
        <v>4.9095632452601903</v>
      </c>
      <c r="I22" s="7">
        <v>5.27377274798123</v>
      </c>
      <c r="J22" s="50">
        <v>6.1189194979443702</v>
      </c>
      <c r="K22" s="2"/>
      <c r="L22" s="2"/>
      <c r="M22" s="2"/>
      <c r="N22" s="2"/>
      <c r="O22" s="2"/>
      <c r="P22" s="2"/>
      <c r="Q22" s="2"/>
      <c r="R22" s="2"/>
      <c r="S22" s="2"/>
      <c r="T22" s="2"/>
    </row>
    <row r="23" spans="1:20" x14ac:dyDescent="0.2">
      <c r="A23" s="28" t="s">
        <v>23</v>
      </c>
      <c r="B23" s="72">
        <v>2</v>
      </c>
      <c r="C23" s="7">
        <v>12.6408300355502</v>
      </c>
      <c r="D23" s="10">
        <v>2.1270396242286802</v>
      </c>
      <c r="E23" s="7">
        <v>16.064395571176501</v>
      </c>
      <c r="F23" s="10">
        <v>4.6927902819492298</v>
      </c>
      <c r="G23" s="7">
        <v>11.906978479161801</v>
      </c>
      <c r="H23" s="10">
        <v>4.0513937421840298</v>
      </c>
      <c r="I23" s="7">
        <v>-4.15741709201464</v>
      </c>
      <c r="J23" s="50">
        <v>6.5034083653223096</v>
      </c>
      <c r="K23" s="2"/>
      <c r="L23" s="2"/>
      <c r="M23" s="2"/>
      <c r="N23" s="2"/>
      <c r="O23" s="2"/>
      <c r="P23" s="2"/>
      <c r="Q23" s="2"/>
      <c r="R23" s="2"/>
      <c r="S23" s="2"/>
      <c r="T23" s="2"/>
    </row>
    <row r="24" spans="1:20" x14ac:dyDescent="0.2">
      <c r="A24" s="3" t="s">
        <v>24</v>
      </c>
      <c r="B24" s="72">
        <v>2</v>
      </c>
      <c r="C24" s="7">
        <v>17.500477305090499</v>
      </c>
      <c r="D24" s="10">
        <v>1.43101283369934</v>
      </c>
      <c r="E24" s="7">
        <v>18.9055426934552</v>
      </c>
      <c r="F24" s="10">
        <v>3.0209991376901399</v>
      </c>
      <c r="G24" s="7">
        <v>18.394990368499801</v>
      </c>
      <c r="H24" s="10">
        <v>2.6682309158381399</v>
      </c>
      <c r="I24" s="7">
        <v>-0.51055232495540903</v>
      </c>
      <c r="J24" s="50">
        <v>4.0009050494746496</v>
      </c>
      <c r="K24" s="2"/>
      <c r="L24" s="2"/>
      <c r="M24" s="2"/>
      <c r="N24" s="2"/>
      <c r="O24" s="2"/>
      <c r="P24" s="2"/>
      <c r="Q24" s="2"/>
      <c r="R24" s="2"/>
      <c r="S24" s="2"/>
      <c r="T24" s="2"/>
    </row>
    <row r="25" spans="1:20" x14ac:dyDescent="0.2">
      <c r="A25" s="28" t="s">
        <v>25</v>
      </c>
      <c r="B25" s="72">
        <v>2</v>
      </c>
      <c r="C25" s="7">
        <v>21.0925685424364</v>
      </c>
      <c r="D25" s="10">
        <v>1.27174278483639</v>
      </c>
      <c r="E25" s="7">
        <v>23.316678501253001</v>
      </c>
      <c r="F25" s="10">
        <v>2.7138957132791699</v>
      </c>
      <c r="G25" s="7">
        <v>23.770567327328301</v>
      </c>
      <c r="H25" s="10">
        <v>2.7321549183273501</v>
      </c>
      <c r="I25" s="7">
        <v>0.45388882607527797</v>
      </c>
      <c r="J25" s="50">
        <v>4.0304249045767699</v>
      </c>
      <c r="K25" s="2"/>
      <c r="L25" s="2"/>
      <c r="M25" s="2"/>
      <c r="N25" s="2"/>
      <c r="O25" s="2"/>
      <c r="P25" s="2"/>
      <c r="Q25" s="2"/>
      <c r="R25" s="2"/>
      <c r="S25" s="2"/>
      <c r="T25" s="2"/>
    </row>
    <row r="26" spans="1:20" x14ac:dyDescent="0.2">
      <c r="A26" s="17" t="s">
        <v>27</v>
      </c>
      <c r="B26" s="72">
        <v>2</v>
      </c>
      <c r="C26" s="7">
        <v>9.9120998120759705</v>
      </c>
      <c r="D26" s="10">
        <v>1.20177455618963</v>
      </c>
      <c r="E26" s="7">
        <v>12.6466470420701</v>
      </c>
      <c r="F26" s="10">
        <v>3.2127555171544002</v>
      </c>
      <c r="G26" s="7">
        <v>6.3789447686479397</v>
      </c>
      <c r="H26" s="10">
        <v>2.2669341601389701</v>
      </c>
      <c r="I26" s="7">
        <v>-6.2677022734222003</v>
      </c>
      <c r="J26" s="50">
        <v>3.9528910634231398</v>
      </c>
      <c r="K26" s="2"/>
      <c r="L26" s="2"/>
      <c r="M26" s="2"/>
      <c r="N26" s="2"/>
      <c r="O26" s="2"/>
      <c r="P26" s="2"/>
      <c r="Q26" s="2"/>
      <c r="R26" s="2"/>
      <c r="S26" s="2"/>
      <c r="T26" s="2"/>
    </row>
    <row r="27" spans="1:20" x14ac:dyDescent="0.2">
      <c r="A27" s="28" t="s">
        <v>26</v>
      </c>
      <c r="B27" s="72">
        <v>2</v>
      </c>
      <c r="C27" s="7">
        <v>14.2664543700813</v>
      </c>
      <c r="D27" s="10">
        <v>0.75705500313392105</v>
      </c>
      <c r="E27" s="7">
        <v>15.8421659072536</v>
      </c>
      <c r="F27" s="10">
        <v>1.5809630218145601</v>
      </c>
      <c r="G27" s="7">
        <v>13.221659619135201</v>
      </c>
      <c r="H27" s="10">
        <v>1.3006077178370701</v>
      </c>
      <c r="I27" s="7">
        <v>-2.62050628811842</v>
      </c>
      <c r="J27" s="50">
        <v>2.0581198693054001</v>
      </c>
      <c r="K27" s="2"/>
      <c r="L27" s="2"/>
      <c r="M27" s="2"/>
      <c r="N27" s="2"/>
      <c r="O27" s="2"/>
      <c r="P27" s="2"/>
      <c r="Q27" s="2"/>
      <c r="R27" s="2"/>
      <c r="S27" s="2"/>
      <c r="T27" s="2"/>
    </row>
    <row r="28" spans="1:20" x14ac:dyDescent="0.2">
      <c r="A28" s="28" t="s">
        <v>28</v>
      </c>
      <c r="B28" s="72">
        <v>2</v>
      </c>
      <c r="C28" s="7">
        <v>17.973670358806501</v>
      </c>
      <c r="D28" s="10">
        <v>1.2393647585476</v>
      </c>
      <c r="E28" s="7">
        <v>21.445921174057101</v>
      </c>
      <c r="F28" s="10">
        <v>2.3881667226520902</v>
      </c>
      <c r="G28" s="7">
        <v>13.799977948790101</v>
      </c>
      <c r="H28" s="10">
        <v>1.9640398234265699</v>
      </c>
      <c r="I28" s="7">
        <v>-7.6459432252670299</v>
      </c>
      <c r="J28" s="50">
        <v>2.6405072351571901</v>
      </c>
      <c r="K28" s="2"/>
      <c r="L28" s="2"/>
      <c r="M28" s="2"/>
      <c r="N28" s="2"/>
      <c r="O28" s="2"/>
      <c r="P28" s="2"/>
      <c r="Q28" s="2"/>
      <c r="R28" s="2"/>
      <c r="S28" s="2"/>
      <c r="T28" s="2"/>
    </row>
    <row r="29" spans="1:20" x14ac:dyDescent="0.2">
      <c r="A29" s="28" t="s">
        <v>29</v>
      </c>
      <c r="B29" s="72">
        <v>2</v>
      </c>
      <c r="C29" s="7">
        <v>31.170529080566901</v>
      </c>
      <c r="D29" s="10">
        <v>1.51553520168711</v>
      </c>
      <c r="E29" s="7">
        <v>30.953869639089898</v>
      </c>
      <c r="F29" s="10">
        <v>3.0256822966629602</v>
      </c>
      <c r="G29" s="7">
        <v>25.003878277008901</v>
      </c>
      <c r="H29" s="10">
        <v>2.2758320183034599</v>
      </c>
      <c r="I29" s="7">
        <v>-5.9499913620810299</v>
      </c>
      <c r="J29" s="50">
        <v>3.6874101900332499</v>
      </c>
      <c r="K29" s="2"/>
      <c r="L29" s="2"/>
      <c r="M29" s="2"/>
      <c r="N29" s="2"/>
      <c r="O29" s="2"/>
      <c r="P29" s="2"/>
      <c r="Q29" s="2"/>
      <c r="R29" s="2"/>
      <c r="S29" s="2"/>
      <c r="T29" s="2"/>
    </row>
    <row r="30" spans="1:20" x14ac:dyDescent="0.2">
      <c r="A30" s="28" t="s">
        <v>30</v>
      </c>
      <c r="B30" s="72">
        <v>2</v>
      </c>
      <c r="C30" s="7">
        <v>19.026694645451201</v>
      </c>
      <c r="D30" s="10">
        <v>0.89760489947535405</v>
      </c>
      <c r="E30" s="7">
        <v>20.586950916553398</v>
      </c>
      <c r="F30" s="10">
        <v>1.93574286571441</v>
      </c>
      <c r="G30" s="7">
        <v>18.4693702386597</v>
      </c>
      <c r="H30" s="10">
        <v>2.1136182261143799</v>
      </c>
      <c r="I30" s="7">
        <v>-2.1175806778937099</v>
      </c>
      <c r="J30" s="50">
        <v>2.6816295819748799</v>
      </c>
      <c r="K30" s="2"/>
      <c r="L30" s="2"/>
      <c r="M30" s="2"/>
      <c r="N30" s="2"/>
      <c r="O30" s="2"/>
      <c r="P30" s="2"/>
      <c r="Q30" s="2"/>
      <c r="R30" s="2"/>
      <c r="S30" s="2"/>
      <c r="T30" s="2"/>
    </row>
    <row r="31" spans="1:20" x14ac:dyDescent="0.2">
      <c r="A31" s="28" t="s">
        <v>31</v>
      </c>
      <c r="B31" s="72">
        <v>2</v>
      </c>
      <c r="C31" s="7">
        <v>12.6978598734547</v>
      </c>
      <c r="D31" s="10">
        <v>1.0350801102256599</v>
      </c>
      <c r="E31" s="7">
        <v>15.422091388381499</v>
      </c>
      <c r="F31" s="10">
        <v>2.33958279127285</v>
      </c>
      <c r="G31" s="7">
        <v>12.098129897084601</v>
      </c>
      <c r="H31" s="10">
        <v>2.0591306040478101</v>
      </c>
      <c r="I31" s="7">
        <v>-3.3239614912969202</v>
      </c>
      <c r="J31" s="50">
        <v>3.37321680167635</v>
      </c>
      <c r="K31" s="2"/>
      <c r="L31" s="2"/>
      <c r="M31" s="2"/>
      <c r="N31" s="2"/>
      <c r="O31" s="2"/>
      <c r="P31" s="2"/>
      <c r="Q31" s="2"/>
      <c r="R31" s="2"/>
      <c r="S31" s="2"/>
      <c r="T31" s="2"/>
    </row>
    <row r="32" spans="1:20" x14ac:dyDescent="0.2">
      <c r="A32" s="28" t="s">
        <v>32</v>
      </c>
      <c r="B32" s="72">
        <v>2</v>
      </c>
      <c r="C32" s="7">
        <v>16.264044291151102</v>
      </c>
      <c r="D32" s="10">
        <v>1.04571902902034</v>
      </c>
      <c r="E32" s="7">
        <v>20.893426210335601</v>
      </c>
      <c r="F32" s="10">
        <v>2.02353712444333</v>
      </c>
      <c r="G32" s="7">
        <v>11.5549274511425</v>
      </c>
      <c r="H32" s="10">
        <v>1.8510886283005801</v>
      </c>
      <c r="I32" s="7">
        <v>-9.3384987591931097</v>
      </c>
      <c r="J32" s="50">
        <v>2.64831312124412</v>
      </c>
      <c r="K32" s="2"/>
      <c r="L32" s="2"/>
      <c r="M32" s="2"/>
      <c r="N32" s="2"/>
      <c r="O32" s="2"/>
      <c r="P32" s="2"/>
      <c r="Q32" s="2"/>
      <c r="R32" s="2"/>
      <c r="S32" s="2"/>
      <c r="T32" s="2"/>
    </row>
    <row r="33" spans="1:20" x14ac:dyDescent="0.2">
      <c r="A33" s="28" t="s">
        <v>33</v>
      </c>
      <c r="B33" s="72">
        <v>2</v>
      </c>
      <c r="C33" s="7">
        <v>27.3829991267711</v>
      </c>
      <c r="D33" s="10">
        <v>1.8468832300801701</v>
      </c>
      <c r="E33" s="7">
        <v>29.384181907574501</v>
      </c>
      <c r="F33" s="10">
        <v>4.2934987164007401</v>
      </c>
      <c r="G33" s="7">
        <v>28.1285605716837</v>
      </c>
      <c r="H33" s="10">
        <v>4.1370128055806203</v>
      </c>
      <c r="I33" s="7">
        <v>-1.2556213358908199</v>
      </c>
      <c r="J33" s="50">
        <v>5.8920667705283902</v>
      </c>
      <c r="K33" s="2"/>
      <c r="L33" s="2"/>
      <c r="M33" s="2"/>
      <c r="N33" s="2"/>
      <c r="O33" s="2"/>
      <c r="P33" s="2"/>
      <c r="Q33" s="2"/>
      <c r="R33" s="2"/>
      <c r="S33" s="2"/>
      <c r="T33" s="2"/>
    </row>
    <row r="34" spans="1:20" x14ac:dyDescent="0.2">
      <c r="A34" s="28" t="s">
        <v>34</v>
      </c>
      <c r="B34" s="72">
        <v>2</v>
      </c>
      <c r="C34" s="7">
        <v>15.540570261944501</v>
      </c>
      <c r="D34" s="10">
        <v>1.1983923842192801</v>
      </c>
      <c r="E34" s="7">
        <v>15.770392830178301</v>
      </c>
      <c r="F34" s="10">
        <v>2.4627871648922999</v>
      </c>
      <c r="G34" s="7">
        <v>13.003448400217399</v>
      </c>
      <c r="H34" s="10">
        <v>2.4268750724048398</v>
      </c>
      <c r="I34" s="7">
        <v>-2.7669444299608799</v>
      </c>
      <c r="J34" s="50">
        <v>3.5309167621012199</v>
      </c>
      <c r="K34" s="2"/>
      <c r="L34" s="2"/>
      <c r="M34" s="2"/>
      <c r="N34" s="2"/>
      <c r="O34" s="2"/>
      <c r="P34" s="2"/>
      <c r="Q34" s="2"/>
      <c r="R34" s="2"/>
      <c r="S34" s="2"/>
      <c r="T34" s="2"/>
    </row>
    <row r="35" spans="1:20" x14ac:dyDescent="0.2">
      <c r="A35" s="28" t="s">
        <v>35</v>
      </c>
      <c r="B35" s="72">
        <v>2</v>
      </c>
      <c r="C35" s="7">
        <v>7.1090522153668596</v>
      </c>
      <c r="D35" s="10">
        <v>0.744806219825493</v>
      </c>
      <c r="E35" s="7">
        <v>7.3788973295608802</v>
      </c>
      <c r="F35" s="10">
        <v>2.06799391423354</v>
      </c>
      <c r="G35" s="7">
        <v>5.6253056416695797</v>
      </c>
      <c r="H35" s="10">
        <v>1.36941634781678</v>
      </c>
      <c r="I35" s="7">
        <v>-1.7535916878913</v>
      </c>
      <c r="J35" s="50">
        <v>2.37126176422418</v>
      </c>
      <c r="K35" s="2"/>
      <c r="L35" s="2"/>
      <c r="M35" s="2"/>
      <c r="N35" s="2"/>
      <c r="O35" s="2"/>
      <c r="P35" s="2"/>
      <c r="Q35" s="2"/>
      <c r="R35" s="2"/>
      <c r="S35" s="2"/>
      <c r="T35" s="2"/>
    </row>
    <row r="36" spans="1:20" x14ac:dyDescent="0.2">
      <c r="A36" s="28" t="s">
        <v>36</v>
      </c>
      <c r="B36" s="72">
        <v>2</v>
      </c>
      <c r="C36" s="7">
        <v>7.9792729472525696</v>
      </c>
      <c r="D36" s="10">
        <v>0.80075950363763304</v>
      </c>
      <c r="E36" s="7">
        <v>10.8633289252433</v>
      </c>
      <c r="F36" s="10">
        <v>1.69195115911922</v>
      </c>
      <c r="G36" s="7">
        <v>5.1895423439886796</v>
      </c>
      <c r="H36" s="10">
        <v>1.2451789977527901</v>
      </c>
      <c r="I36" s="7">
        <v>-5.6737865812545696</v>
      </c>
      <c r="J36" s="50">
        <v>2.1340870727511501</v>
      </c>
      <c r="K36" s="2"/>
      <c r="L36" s="2"/>
      <c r="M36" s="2"/>
      <c r="N36" s="2"/>
      <c r="O36" s="2"/>
      <c r="P36" s="2"/>
      <c r="Q36" s="2"/>
      <c r="R36" s="2"/>
      <c r="S36" s="2"/>
      <c r="T36" s="2"/>
    </row>
    <row r="37" spans="1:20" x14ac:dyDescent="0.2">
      <c r="A37" s="28" t="s">
        <v>37</v>
      </c>
      <c r="B37" s="72">
        <v>2</v>
      </c>
      <c r="C37" s="7">
        <v>19.962125112495102</v>
      </c>
      <c r="D37" s="10">
        <v>1.28865860835725</v>
      </c>
      <c r="E37" s="7">
        <v>23.7397737500958</v>
      </c>
      <c r="F37" s="10">
        <v>2.6249824284902701</v>
      </c>
      <c r="G37" s="7">
        <v>15.110391870891901</v>
      </c>
      <c r="H37" s="10">
        <v>2.29274827289691</v>
      </c>
      <c r="I37" s="7">
        <v>-8.6293818792039207</v>
      </c>
      <c r="J37" s="50">
        <v>3.2806269601471501</v>
      </c>
      <c r="K37" s="2"/>
      <c r="L37" s="2"/>
      <c r="M37" s="2"/>
      <c r="N37" s="2"/>
      <c r="O37" s="2"/>
      <c r="P37" s="2"/>
      <c r="Q37" s="2"/>
      <c r="R37" s="2"/>
      <c r="S37" s="2"/>
      <c r="T37" s="2"/>
    </row>
    <row r="38" spans="1:20" x14ac:dyDescent="0.2">
      <c r="A38" s="28" t="s">
        <v>38</v>
      </c>
      <c r="B38" s="72">
        <v>2</v>
      </c>
      <c r="C38" s="7">
        <v>5.8608237494975004</v>
      </c>
      <c r="D38" s="10">
        <v>0.60757766110796096</v>
      </c>
      <c r="E38" s="7">
        <v>10.7065449538977</v>
      </c>
      <c r="F38" s="10">
        <v>1.6881213436325599</v>
      </c>
      <c r="G38" s="7">
        <v>3.0271954527257501</v>
      </c>
      <c r="H38" s="10">
        <v>0.92047058678998495</v>
      </c>
      <c r="I38" s="7">
        <v>-7.6793495011719903</v>
      </c>
      <c r="J38" s="50">
        <v>1.9467430920637701</v>
      </c>
      <c r="K38" s="2"/>
      <c r="L38" s="2"/>
      <c r="M38" s="2"/>
      <c r="N38" s="2"/>
      <c r="O38" s="2"/>
      <c r="P38" s="2"/>
      <c r="Q38" s="2"/>
      <c r="R38" s="2"/>
      <c r="S38" s="2"/>
      <c r="T38" s="2"/>
    </row>
    <row r="39" spans="1:20" x14ac:dyDescent="0.2">
      <c r="A39" s="32" t="s">
        <v>39</v>
      </c>
      <c r="B39" s="72">
        <v>2</v>
      </c>
      <c r="C39" s="7">
        <v>16.388304711313999</v>
      </c>
      <c r="D39" s="10">
        <v>1.4821091995065001</v>
      </c>
      <c r="E39" s="7">
        <v>19.716617172985401</v>
      </c>
      <c r="F39" s="10">
        <v>3.05387756696248</v>
      </c>
      <c r="G39" s="7">
        <v>11.182039497528701</v>
      </c>
      <c r="H39" s="10">
        <v>2.5194663809542899</v>
      </c>
      <c r="I39" s="7">
        <v>-8.53457767545674</v>
      </c>
      <c r="J39" s="50">
        <v>3.8937396787650602</v>
      </c>
      <c r="K39" s="2"/>
      <c r="L39" s="2"/>
      <c r="M39" s="2"/>
      <c r="N39" s="2"/>
      <c r="O39" s="2"/>
      <c r="P39" s="2"/>
      <c r="Q39" s="2"/>
      <c r="R39" s="2"/>
      <c r="S39" s="2"/>
      <c r="T39" s="2"/>
    </row>
    <row r="40" spans="1:20" x14ac:dyDescent="0.2">
      <c r="A40" s="28" t="s">
        <v>40</v>
      </c>
      <c r="B40" s="72">
        <v>2</v>
      </c>
      <c r="C40" s="7">
        <v>33.651306254140501</v>
      </c>
      <c r="D40" s="10">
        <v>1.6715878119419301</v>
      </c>
      <c r="E40" s="7">
        <v>31.468281659785099</v>
      </c>
      <c r="F40" s="10">
        <v>3.1283573326964098</v>
      </c>
      <c r="G40" s="7">
        <v>31.123971865799199</v>
      </c>
      <c r="H40" s="10">
        <v>2.6141424630241201</v>
      </c>
      <c r="I40" s="7">
        <v>-0.34430979398593198</v>
      </c>
      <c r="J40" s="50">
        <v>3.7893779444782201</v>
      </c>
      <c r="K40" s="2"/>
      <c r="L40" s="2"/>
      <c r="M40" s="2"/>
      <c r="N40" s="2"/>
      <c r="O40" s="2"/>
      <c r="P40" s="2"/>
      <c r="Q40" s="2"/>
      <c r="R40" s="2"/>
      <c r="S40" s="2"/>
      <c r="T40" s="2"/>
    </row>
    <row r="41" spans="1:20" x14ac:dyDescent="0.2">
      <c r="A41" s="28" t="s">
        <v>41</v>
      </c>
      <c r="B41" s="72">
        <v>2</v>
      </c>
      <c r="C41" s="7">
        <v>35.333655729565599</v>
      </c>
      <c r="D41" s="10">
        <v>1.4770783510405801</v>
      </c>
      <c r="E41" s="7">
        <v>39.732746959612498</v>
      </c>
      <c r="F41" s="10">
        <v>2.9595817653701499</v>
      </c>
      <c r="G41" s="7">
        <v>31.438361302325902</v>
      </c>
      <c r="H41" s="10">
        <v>3.1447204760477701</v>
      </c>
      <c r="I41" s="7">
        <v>-8.2943856572866199</v>
      </c>
      <c r="J41" s="50">
        <v>4.0656974420626897</v>
      </c>
      <c r="K41" s="2"/>
      <c r="L41" s="2"/>
      <c r="M41" s="2"/>
      <c r="N41" s="2"/>
      <c r="O41" s="2"/>
      <c r="P41" s="2"/>
      <c r="Q41" s="2"/>
      <c r="R41" s="2"/>
      <c r="S41" s="2"/>
      <c r="T41" s="2"/>
    </row>
    <row r="42" spans="1:20" x14ac:dyDescent="0.2">
      <c r="A42" s="28" t="s">
        <v>42</v>
      </c>
      <c r="B42" s="72">
        <v>2</v>
      </c>
      <c r="C42" s="7">
        <v>23.5076922134851</v>
      </c>
      <c r="D42" s="10">
        <v>1.42275667730137</v>
      </c>
      <c r="E42" s="7">
        <v>29.171713060637099</v>
      </c>
      <c r="F42" s="10">
        <v>3.2681024345338598</v>
      </c>
      <c r="G42" s="7">
        <v>20.408600623984501</v>
      </c>
      <c r="H42" s="10">
        <v>2.8603477060217699</v>
      </c>
      <c r="I42" s="7">
        <v>-8.7631124366526301</v>
      </c>
      <c r="J42" s="50">
        <v>4.4476625553617</v>
      </c>
      <c r="K42" s="2"/>
      <c r="L42" s="2"/>
      <c r="M42" s="2"/>
      <c r="N42" s="2"/>
      <c r="O42" s="2"/>
      <c r="P42" s="2"/>
      <c r="Q42" s="2"/>
      <c r="R42" s="2"/>
      <c r="S42" s="2"/>
      <c r="T42" s="2"/>
    </row>
    <row r="43" spans="1:20" x14ac:dyDescent="0.2">
      <c r="A43" s="3" t="s">
        <v>43</v>
      </c>
      <c r="B43" s="72">
        <v>2</v>
      </c>
      <c r="C43" s="7">
        <v>19.6462860993832</v>
      </c>
      <c r="D43" s="10">
        <v>1.94506075652553</v>
      </c>
      <c r="E43" s="7">
        <v>24.613979257454801</v>
      </c>
      <c r="F43" s="10">
        <v>4.3990227302208798</v>
      </c>
      <c r="G43" s="7">
        <v>11.6971664075574</v>
      </c>
      <c r="H43" s="10">
        <v>2.96626351548846</v>
      </c>
      <c r="I43" s="7">
        <v>-12.916812849897401</v>
      </c>
      <c r="J43" s="50">
        <v>4.6713728421591298</v>
      </c>
      <c r="K43" s="2"/>
      <c r="L43" s="2"/>
      <c r="M43" s="2"/>
      <c r="N43" s="2"/>
      <c r="O43" s="2"/>
      <c r="P43" s="2"/>
      <c r="Q43" s="2"/>
      <c r="R43" s="2"/>
      <c r="S43" s="2"/>
      <c r="T43" s="2"/>
    </row>
    <row r="44" spans="1:20" x14ac:dyDescent="0.2">
      <c r="A44" s="3" t="s">
        <v>44</v>
      </c>
      <c r="B44" s="72">
        <v>2</v>
      </c>
      <c r="C44" s="7">
        <v>19.6986046299767</v>
      </c>
      <c r="D44" s="10">
        <v>1.5321892129597801</v>
      </c>
      <c r="E44" s="7">
        <v>23.095841925041199</v>
      </c>
      <c r="F44" s="10">
        <v>2.8761190101284302</v>
      </c>
      <c r="G44" s="7">
        <v>23.721772130139001</v>
      </c>
      <c r="H44" s="10">
        <v>4.1605933190104203</v>
      </c>
      <c r="I44" s="7">
        <v>0.62593020509776698</v>
      </c>
      <c r="J44" s="50">
        <v>5.1795728086103896</v>
      </c>
      <c r="K44" s="2"/>
      <c r="L44" s="2"/>
      <c r="M44" s="2"/>
      <c r="N44" s="2"/>
      <c r="O44" s="2"/>
      <c r="P44" s="2"/>
      <c r="Q44" s="2"/>
      <c r="R44" s="2"/>
      <c r="S44" s="2"/>
      <c r="T44" s="2"/>
    </row>
    <row r="45" spans="1:20" x14ac:dyDescent="0.2">
      <c r="A45" s="3" t="s">
        <v>80</v>
      </c>
      <c r="B45" s="72">
        <v>2</v>
      </c>
      <c r="C45" s="7">
        <v>20.5333814427491</v>
      </c>
      <c r="D45" s="10">
        <v>1.33071892516172</v>
      </c>
      <c r="E45" s="7">
        <v>29.667358844085602</v>
      </c>
      <c r="F45" s="10">
        <v>3.0335306109876301</v>
      </c>
      <c r="G45" s="7">
        <v>15.250235456978601</v>
      </c>
      <c r="H45" s="10">
        <v>2.3111573443063498</v>
      </c>
      <c r="I45" s="7">
        <v>-14.417123387107001</v>
      </c>
      <c r="J45" s="50">
        <v>3.9712906250644999</v>
      </c>
      <c r="K45" s="2"/>
      <c r="L45" s="2"/>
      <c r="M45" s="2"/>
      <c r="N45" s="2"/>
      <c r="O45" s="2"/>
      <c r="P45" s="2"/>
      <c r="Q45" s="2"/>
      <c r="R45" s="2"/>
      <c r="S45" s="2"/>
      <c r="T45" s="2"/>
    </row>
    <row r="46" spans="1:20" x14ac:dyDescent="0.2">
      <c r="A46" s="3" t="s">
        <v>45</v>
      </c>
      <c r="B46" s="72">
        <v>2</v>
      </c>
      <c r="C46" s="7">
        <v>18.1540031455662</v>
      </c>
      <c r="D46" s="10">
        <v>1.2359152091366301</v>
      </c>
      <c r="E46" s="7">
        <v>21.780791868957301</v>
      </c>
      <c r="F46" s="10">
        <v>2.9461980866040101</v>
      </c>
      <c r="G46" s="7">
        <v>18.228371927672502</v>
      </c>
      <c r="H46" s="10">
        <v>2.3317499200620802</v>
      </c>
      <c r="I46" s="7">
        <v>-3.5524199412848398</v>
      </c>
      <c r="J46" s="50">
        <v>3.5423804181409402</v>
      </c>
      <c r="K46" s="2"/>
      <c r="L46" s="2"/>
      <c r="M46" s="2"/>
      <c r="N46" s="2"/>
      <c r="O46" s="2"/>
      <c r="P46" s="2"/>
      <c r="Q46" s="2"/>
      <c r="R46" s="2"/>
      <c r="S46" s="2"/>
      <c r="T46" s="2"/>
    </row>
    <row r="47" spans="1:20" x14ac:dyDescent="0.2">
      <c r="A47" s="28" t="s">
        <v>46</v>
      </c>
      <c r="B47" s="72">
        <v>2</v>
      </c>
      <c r="C47" s="7">
        <v>5.9322440504188299</v>
      </c>
      <c r="D47" s="10">
        <v>0.627182996574147</v>
      </c>
      <c r="E47" s="7">
        <v>5.0798791230928098</v>
      </c>
      <c r="F47" s="10">
        <v>1.2921338730204299</v>
      </c>
      <c r="G47" s="7">
        <v>7.1508276698512496</v>
      </c>
      <c r="H47" s="10">
        <v>1.4596998119087401</v>
      </c>
      <c r="I47" s="7">
        <v>2.0709485467584399</v>
      </c>
      <c r="J47" s="50">
        <v>2.0604070853802701</v>
      </c>
      <c r="K47" s="2"/>
      <c r="L47" s="2"/>
      <c r="M47" s="2"/>
      <c r="N47" s="2"/>
      <c r="O47" s="2"/>
      <c r="P47" s="2"/>
      <c r="Q47" s="2"/>
      <c r="R47" s="2"/>
      <c r="S47" s="2"/>
      <c r="T47" s="2"/>
    </row>
    <row r="48" spans="1:20" x14ac:dyDescent="0.2">
      <c r="A48" s="28" t="s">
        <v>47</v>
      </c>
      <c r="B48" s="72">
        <v>2</v>
      </c>
      <c r="C48" s="7">
        <v>9.9839271300239396</v>
      </c>
      <c r="D48" s="10">
        <v>1.0144594962722</v>
      </c>
      <c r="E48" s="7">
        <v>13.277031668999999</v>
      </c>
      <c r="F48" s="10">
        <v>2.1606606128089201</v>
      </c>
      <c r="G48" s="7">
        <v>10.034246893981701</v>
      </c>
      <c r="H48" s="10">
        <v>2.0073157284347198</v>
      </c>
      <c r="I48" s="7">
        <v>-3.2427847750183001</v>
      </c>
      <c r="J48" s="50">
        <v>2.8001686287866598</v>
      </c>
      <c r="K48" s="2"/>
      <c r="L48" s="2"/>
      <c r="M48" s="2"/>
      <c r="N48" s="2"/>
      <c r="O48" s="2"/>
      <c r="P48" s="2"/>
      <c r="Q48" s="2"/>
      <c r="R48" s="2"/>
      <c r="S48" s="2"/>
      <c r="T48" s="2"/>
    </row>
    <row r="49" spans="1:20" x14ac:dyDescent="0.2">
      <c r="A49" s="28" t="s">
        <v>48</v>
      </c>
      <c r="B49" s="72">
        <v>2</v>
      </c>
      <c r="C49" s="7">
        <v>7.7857199490552196</v>
      </c>
      <c r="D49" s="10">
        <v>0.86003146800121399</v>
      </c>
      <c r="E49" s="7">
        <v>13.969169915736501</v>
      </c>
      <c r="F49" s="10">
        <v>2.4622876911665998</v>
      </c>
      <c r="G49" s="7">
        <v>5.6009426510394302</v>
      </c>
      <c r="H49" s="10">
        <v>1.78245819164132</v>
      </c>
      <c r="I49" s="7">
        <v>-8.3682272646971203</v>
      </c>
      <c r="J49" s="50">
        <v>2.9043185561469902</v>
      </c>
      <c r="K49" s="2"/>
      <c r="L49" s="2"/>
      <c r="M49" s="2"/>
      <c r="N49" s="2"/>
      <c r="O49" s="2"/>
      <c r="P49" s="2"/>
      <c r="Q49" s="2"/>
      <c r="R49" s="2"/>
      <c r="S49" s="2"/>
      <c r="T49" s="2"/>
    </row>
    <row r="50" spans="1:20" x14ac:dyDescent="0.2">
      <c r="A50" s="3" t="s">
        <v>49</v>
      </c>
      <c r="B50" s="72">
        <v>2</v>
      </c>
      <c r="C50" s="7">
        <v>24.736705265914502</v>
      </c>
      <c r="D50" s="10">
        <v>1.28749737073269</v>
      </c>
      <c r="E50" s="7">
        <v>33.052997764240402</v>
      </c>
      <c r="F50" s="10">
        <v>2.6750303118623702</v>
      </c>
      <c r="G50" s="7">
        <v>20.175871513356501</v>
      </c>
      <c r="H50" s="10">
        <v>2.3941322445120701</v>
      </c>
      <c r="I50" s="7">
        <v>-12.877126250883901</v>
      </c>
      <c r="J50" s="50">
        <v>3.3602868897684401</v>
      </c>
      <c r="K50" s="2"/>
      <c r="L50" s="2"/>
      <c r="M50" s="2"/>
      <c r="N50" s="2"/>
      <c r="O50" s="2"/>
      <c r="P50" s="2"/>
      <c r="Q50" s="2"/>
      <c r="R50" s="2"/>
      <c r="S50" s="2"/>
      <c r="T50" s="2"/>
    </row>
    <row r="51" spans="1:20" x14ac:dyDescent="0.2">
      <c r="A51" s="17" t="s">
        <v>50</v>
      </c>
      <c r="B51" s="72">
        <v>2</v>
      </c>
      <c r="C51" s="7">
        <v>9.5088949293481306</v>
      </c>
      <c r="D51" s="10">
        <v>0.74614142936977201</v>
      </c>
      <c r="E51" s="7">
        <v>13.0239714214815</v>
      </c>
      <c r="F51" s="10">
        <v>1.6116006177831601</v>
      </c>
      <c r="G51" s="7">
        <v>6.0256310420850703</v>
      </c>
      <c r="H51" s="10">
        <v>1.4855504708328999</v>
      </c>
      <c r="I51" s="7">
        <v>-6.9983403793964696</v>
      </c>
      <c r="J51" s="50">
        <v>1.9554719762203201</v>
      </c>
      <c r="K51" s="2"/>
      <c r="L51" s="2"/>
      <c r="M51" s="2"/>
      <c r="N51" s="2"/>
      <c r="O51" s="2"/>
      <c r="P51" s="2"/>
      <c r="Q51" s="2"/>
      <c r="R51" s="2"/>
      <c r="S51" s="2"/>
      <c r="T51" s="2"/>
    </row>
    <row r="52" spans="1:20" x14ac:dyDescent="0.2">
      <c r="A52" s="28" t="s">
        <v>51</v>
      </c>
      <c r="B52" s="72">
        <v>2</v>
      </c>
      <c r="C52" s="7">
        <v>24.9698391029055</v>
      </c>
      <c r="D52" s="10">
        <v>1.2824346887747899</v>
      </c>
      <c r="E52" s="7">
        <v>24.801847049511299</v>
      </c>
      <c r="F52" s="10">
        <v>2.92367978867845</v>
      </c>
      <c r="G52" s="7">
        <v>22.003390194552001</v>
      </c>
      <c r="H52" s="10">
        <v>3.1764556190043201</v>
      </c>
      <c r="I52" s="7">
        <v>-2.7984568549592601</v>
      </c>
      <c r="J52" s="50">
        <v>3.7506405552645599</v>
      </c>
      <c r="K52" s="2"/>
      <c r="L52" s="2"/>
      <c r="M52" s="2"/>
      <c r="N52" s="2"/>
      <c r="O52" s="2"/>
      <c r="P52" s="2"/>
      <c r="Q52" s="2"/>
      <c r="R52" s="2"/>
      <c r="S52" s="2"/>
      <c r="T52" s="2"/>
    </row>
    <row r="53" spans="1:20" x14ac:dyDescent="0.2">
      <c r="A53" s="28" t="s">
        <v>52</v>
      </c>
      <c r="B53" s="72">
        <v>2</v>
      </c>
      <c r="C53" s="7">
        <v>19.595780970329098</v>
      </c>
      <c r="D53" s="10">
        <v>1.0794431478348501</v>
      </c>
      <c r="E53" s="7">
        <v>20.900754285144998</v>
      </c>
      <c r="F53" s="10">
        <v>2.3599556426652302</v>
      </c>
      <c r="G53" s="7">
        <v>18.6252514410751</v>
      </c>
      <c r="H53" s="10">
        <v>1.75481505754564</v>
      </c>
      <c r="I53" s="7">
        <v>-2.2755028440699698</v>
      </c>
      <c r="J53" s="50">
        <v>2.8885393609026799</v>
      </c>
      <c r="K53" s="2"/>
      <c r="L53" s="2"/>
      <c r="M53" s="2"/>
      <c r="N53" s="2"/>
      <c r="O53" s="2"/>
      <c r="P53" s="2"/>
      <c r="Q53" s="2"/>
      <c r="R53" s="2"/>
      <c r="S53" s="2"/>
      <c r="T53" s="2"/>
    </row>
    <row r="54" spans="1:20" x14ac:dyDescent="0.2">
      <c r="A54" s="28" t="s">
        <v>53</v>
      </c>
      <c r="B54" s="72">
        <v>2</v>
      </c>
      <c r="C54" s="7">
        <v>20.571942227154398</v>
      </c>
      <c r="D54" s="10">
        <v>1.1848685102493799</v>
      </c>
      <c r="E54" s="7">
        <v>21.3379780777618</v>
      </c>
      <c r="F54" s="10">
        <v>2.2284743403820202</v>
      </c>
      <c r="G54" s="7">
        <v>19.669212387037302</v>
      </c>
      <c r="H54" s="10">
        <v>2.09989125431711</v>
      </c>
      <c r="I54" s="7">
        <v>-1.6687656907245001</v>
      </c>
      <c r="J54" s="50">
        <v>3.0548150872742501</v>
      </c>
      <c r="K54" s="2"/>
      <c r="L54" s="2"/>
      <c r="M54" s="2"/>
      <c r="N54" s="2"/>
      <c r="O54" s="2"/>
      <c r="P54" s="2"/>
      <c r="Q54" s="2"/>
      <c r="R54" s="2"/>
      <c r="S54" s="2"/>
      <c r="T54" s="2"/>
    </row>
    <row r="55" spans="1:20" x14ac:dyDescent="0.2">
      <c r="A55" s="28" t="s">
        <v>54</v>
      </c>
      <c r="B55" s="72">
        <v>2</v>
      </c>
      <c r="C55" s="7">
        <v>18.656373183653599</v>
      </c>
      <c r="D55" s="10">
        <v>1.5922402652262899</v>
      </c>
      <c r="E55" s="7">
        <v>18.8174701529388</v>
      </c>
      <c r="F55" s="10">
        <v>2.9065301791711899</v>
      </c>
      <c r="G55" s="7">
        <v>16.379950085019701</v>
      </c>
      <c r="H55" s="10">
        <v>3.4871715257312799</v>
      </c>
      <c r="I55" s="7">
        <v>-2.4375200679190701</v>
      </c>
      <c r="J55" s="50">
        <v>4.5207386868346502</v>
      </c>
      <c r="K55" s="2"/>
      <c r="L55" s="2"/>
      <c r="M55" s="2"/>
      <c r="N55" s="2"/>
      <c r="O55" s="2"/>
      <c r="P55" s="2"/>
      <c r="Q55" s="2"/>
      <c r="R55" s="2"/>
      <c r="S55" s="2"/>
      <c r="T55" s="2"/>
    </row>
    <row r="56" spans="1:20" x14ac:dyDescent="0.2">
      <c r="A56" s="28" t="s">
        <v>55</v>
      </c>
      <c r="B56" s="72">
        <v>2</v>
      </c>
      <c r="C56" s="7">
        <v>7.7509457377706603</v>
      </c>
      <c r="D56" s="10">
        <v>0.65342149255007198</v>
      </c>
      <c r="E56" s="7">
        <v>10.184497925689801</v>
      </c>
      <c r="F56" s="10">
        <v>1.6648431262032399</v>
      </c>
      <c r="G56" s="7">
        <v>7.92370342432823</v>
      </c>
      <c r="H56" s="10">
        <v>1.2153557371333199</v>
      </c>
      <c r="I56" s="7">
        <v>-2.26079450136156</v>
      </c>
      <c r="J56" s="50">
        <v>2.15731954263341</v>
      </c>
      <c r="K56" s="2"/>
      <c r="L56" s="2"/>
      <c r="M56" s="2"/>
      <c r="N56" s="2"/>
      <c r="O56" s="2"/>
      <c r="P56" s="2"/>
      <c r="Q56" s="2"/>
      <c r="R56" s="2"/>
      <c r="S56" s="2"/>
      <c r="T56" s="2"/>
    </row>
    <row r="57" spans="1:20" x14ac:dyDescent="0.2">
      <c r="A57" s="28" t="s">
        <v>56</v>
      </c>
      <c r="B57" s="72">
        <v>2</v>
      </c>
      <c r="C57" s="7">
        <v>18.684383367861798</v>
      </c>
      <c r="D57" s="10">
        <v>1.4271482495191901</v>
      </c>
      <c r="E57" s="7">
        <v>18.2268205469666</v>
      </c>
      <c r="F57" s="10">
        <v>3.3830859792208501</v>
      </c>
      <c r="G57" s="7">
        <v>19.898120561532501</v>
      </c>
      <c r="H57" s="10">
        <v>2.3404374302247901</v>
      </c>
      <c r="I57" s="7">
        <v>1.67130001456595</v>
      </c>
      <c r="J57" s="50">
        <v>4.1548784482176204</v>
      </c>
      <c r="K57" s="2"/>
      <c r="L57" s="2"/>
      <c r="M57" s="2"/>
      <c r="N57" s="2"/>
      <c r="O57" s="2"/>
      <c r="P57" s="2"/>
      <c r="Q57" s="2"/>
      <c r="R57" s="2"/>
      <c r="S57" s="2"/>
      <c r="T57" s="2"/>
    </row>
    <row r="58" spans="1:20" x14ac:dyDescent="0.2">
      <c r="A58" s="28" t="s">
        <v>57</v>
      </c>
      <c r="B58" s="72">
        <v>2</v>
      </c>
      <c r="C58" s="7">
        <v>8.6573136471760392</v>
      </c>
      <c r="D58" s="10">
        <v>0.65473107716613999</v>
      </c>
      <c r="E58" s="7">
        <v>11.351771622342801</v>
      </c>
      <c r="F58" s="10">
        <v>1.8492241219071099</v>
      </c>
      <c r="G58" s="7">
        <v>9.9261724528207296</v>
      </c>
      <c r="H58" s="10">
        <v>1.63057027227082</v>
      </c>
      <c r="I58" s="7">
        <v>-1.42559916952209</v>
      </c>
      <c r="J58" s="50">
        <v>2.7236704703364598</v>
      </c>
      <c r="K58" s="2"/>
      <c r="L58" s="2"/>
      <c r="M58" s="2"/>
      <c r="N58" s="2"/>
      <c r="O58" s="2"/>
      <c r="P58" s="2"/>
      <c r="Q58" s="2"/>
      <c r="R58" s="2"/>
      <c r="S58" s="2"/>
      <c r="T58" s="2"/>
    </row>
    <row r="59" spans="1:20" x14ac:dyDescent="0.2">
      <c r="A59" s="28" t="s">
        <v>58</v>
      </c>
      <c r="B59" s="72">
        <v>2</v>
      </c>
      <c r="C59" s="7">
        <v>19.153768776201801</v>
      </c>
      <c r="D59" s="10">
        <v>2.3275016206961601</v>
      </c>
      <c r="E59" s="7">
        <v>24.292893425046401</v>
      </c>
      <c r="F59" s="10">
        <v>5.6861074081101197</v>
      </c>
      <c r="G59" s="7">
        <v>13.906688012594801</v>
      </c>
      <c r="H59" s="10">
        <v>3.0640049633731299</v>
      </c>
      <c r="I59" s="7">
        <v>-10.3862054124516</v>
      </c>
      <c r="J59" s="50">
        <v>6.5279455646797402</v>
      </c>
      <c r="K59" s="2"/>
      <c r="L59" s="2"/>
      <c r="M59" s="2"/>
      <c r="N59" s="2"/>
      <c r="O59" s="2"/>
      <c r="P59" s="2"/>
      <c r="Q59" s="2"/>
      <c r="R59" s="2"/>
      <c r="S59" s="2"/>
      <c r="T59" s="2"/>
    </row>
    <row r="60" spans="1:20" x14ac:dyDescent="0.2">
      <c r="A60" s="28" t="s">
        <v>59</v>
      </c>
      <c r="B60" s="72">
        <v>2</v>
      </c>
      <c r="C60" s="7">
        <v>14.8896795815029</v>
      </c>
      <c r="D60" s="10">
        <v>1.5557900951021699</v>
      </c>
      <c r="E60" s="7">
        <v>13.604540928730099</v>
      </c>
      <c r="F60" s="10">
        <v>2.3675629357596599</v>
      </c>
      <c r="G60" s="7">
        <v>13.5929174861352</v>
      </c>
      <c r="H60" s="10">
        <v>2.5543358820209798</v>
      </c>
      <c r="I60" s="7">
        <v>-1.16234425949582E-2</v>
      </c>
      <c r="J60" s="50">
        <v>3.7708955451107902</v>
      </c>
      <c r="K60" s="2"/>
      <c r="L60" s="2"/>
      <c r="M60" s="2"/>
      <c r="N60" s="2"/>
      <c r="O60" s="2"/>
      <c r="P60" s="2"/>
      <c r="Q60" s="2"/>
      <c r="R60" s="2"/>
      <c r="S60" s="2"/>
      <c r="T60" s="2"/>
    </row>
    <row r="61" spans="1:20" x14ac:dyDescent="0.2">
      <c r="A61" s="3" t="s">
        <v>60</v>
      </c>
      <c r="B61" s="72">
        <v>2</v>
      </c>
      <c r="C61" s="7">
        <v>19.537717472468501</v>
      </c>
      <c r="D61" s="10">
        <v>1.6357276843853099</v>
      </c>
      <c r="E61" s="7">
        <v>25.9214690867766</v>
      </c>
      <c r="F61" s="10">
        <v>3.2400955147383699</v>
      </c>
      <c r="G61" s="7">
        <v>16.339885712343001</v>
      </c>
      <c r="H61" s="10">
        <v>2.2022253797488598</v>
      </c>
      <c r="I61" s="7">
        <v>-9.5815833744336203</v>
      </c>
      <c r="J61" s="50">
        <v>3.85904261888719</v>
      </c>
      <c r="K61" s="2"/>
      <c r="L61" s="2"/>
      <c r="M61" s="2"/>
      <c r="N61" s="2"/>
      <c r="O61" s="2"/>
      <c r="P61" s="2"/>
      <c r="Q61" s="2"/>
      <c r="R61" s="2"/>
      <c r="S61" s="2"/>
      <c r="T61" s="2"/>
    </row>
    <row r="62" spans="1:20" x14ac:dyDescent="0.2">
      <c r="A62" s="28" t="s">
        <v>61</v>
      </c>
      <c r="B62" s="72">
        <v>2</v>
      </c>
      <c r="C62" s="7">
        <v>5.9318096131434901</v>
      </c>
      <c r="D62" s="10">
        <v>0.62045239455276702</v>
      </c>
      <c r="E62" s="7">
        <v>5.9515398835110496</v>
      </c>
      <c r="F62" s="10">
        <v>1.18577985552673</v>
      </c>
      <c r="G62" s="7">
        <v>6.6131897365039602</v>
      </c>
      <c r="H62" s="10">
        <v>1.2834777603683101</v>
      </c>
      <c r="I62" s="7">
        <v>0.66164985299291601</v>
      </c>
      <c r="J62" s="50">
        <v>1.64085914171398</v>
      </c>
      <c r="K62" s="2"/>
      <c r="L62" s="2"/>
      <c r="M62" s="2"/>
      <c r="N62" s="2"/>
      <c r="O62" s="2"/>
      <c r="P62" s="2"/>
      <c r="Q62" s="2"/>
      <c r="R62" s="2"/>
      <c r="S62" s="2"/>
      <c r="T62" s="2"/>
    </row>
    <row r="63" spans="1:20" x14ac:dyDescent="0.2">
      <c r="A63" s="33" t="s">
        <v>81</v>
      </c>
      <c r="B63" s="69">
        <v>2</v>
      </c>
      <c r="C63" s="34">
        <v>16.616170969253801</v>
      </c>
      <c r="D63" s="35">
        <v>0.238869461315695</v>
      </c>
      <c r="E63" s="34">
        <v>18.048583882586499</v>
      </c>
      <c r="F63" s="35">
        <v>0.50949374029947603</v>
      </c>
      <c r="G63" s="34">
        <v>15.1828983595419</v>
      </c>
      <c r="H63" s="35">
        <v>0.45733684709839301</v>
      </c>
      <c r="I63" s="34">
        <v>-2.8656855230446698</v>
      </c>
      <c r="J63" s="90">
        <v>0.67695507264564403</v>
      </c>
      <c r="K63" s="2"/>
      <c r="L63" s="2"/>
      <c r="M63" s="2"/>
      <c r="N63" s="2"/>
      <c r="O63" s="2"/>
      <c r="P63" s="2"/>
      <c r="Q63" s="2"/>
      <c r="R63" s="2"/>
      <c r="S63" s="2"/>
      <c r="T63" s="2"/>
    </row>
    <row r="64" spans="1:20" x14ac:dyDescent="0.2">
      <c r="A64" s="37" t="s">
        <v>82</v>
      </c>
      <c r="B64" s="70">
        <v>2</v>
      </c>
      <c r="C64" s="38">
        <v>12.804344946403599</v>
      </c>
      <c r="D64" s="39">
        <v>0.30755051431979102</v>
      </c>
      <c r="E64" s="38">
        <v>14.7965613715361</v>
      </c>
      <c r="F64" s="39">
        <v>0.73085898187943599</v>
      </c>
      <c r="G64" s="38">
        <v>12.009120913660199</v>
      </c>
      <c r="H64" s="39">
        <v>0.58509406001632103</v>
      </c>
      <c r="I64" s="38">
        <v>-2.78744045787592</v>
      </c>
      <c r="J64" s="91">
        <v>0.94400554300890704</v>
      </c>
      <c r="K64" s="2"/>
      <c r="L64" s="2"/>
      <c r="M64" s="2"/>
      <c r="N64" s="2"/>
      <c r="O64" s="2"/>
      <c r="P64" s="2"/>
      <c r="Q64" s="2"/>
      <c r="R64" s="2"/>
      <c r="S64" s="2"/>
      <c r="T64" s="2"/>
    </row>
    <row r="65" spans="1:20" x14ac:dyDescent="0.2">
      <c r="A65" s="40" t="s">
        <v>83</v>
      </c>
      <c r="B65" s="71">
        <v>2</v>
      </c>
      <c r="C65" s="48">
        <v>16.487007745469</v>
      </c>
      <c r="D65" s="49">
        <v>0.18532461047496801</v>
      </c>
      <c r="E65" s="48">
        <v>19.208411738815801</v>
      </c>
      <c r="F65" s="49">
        <v>0.404570230643228</v>
      </c>
      <c r="G65" s="48">
        <v>14.5829418389003</v>
      </c>
      <c r="H65" s="49">
        <v>0.35115260935356002</v>
      </c>
      <c r="I65" s="48">
        <v>-4.6254698999154797</v>
      </c>
      <c r="J65" s="92">
        <v>0.52644024335593098</v>
      </c>
      <c r="K65" s="2"/>
      <c r="L65" s="2"/>
      <c r="M65" s="2"/>
      <c r="N65" s="2"/>
      <c r="O65" s="2"/>
      <c r="P65" s="2"/>
      <c r="Q65" s="2"/>
      <c r="R65" s="2"/>
      <c r="S65" s="2"/>
      <c r="T65" s="2"/>
    </row>
    <row r="66" spans="1:20" x14ac:dyDescent="0.2">
      <c r="A66" s="82" t="s">
        <v>89</v>
      </c>
      <c r="B66" s="72">
        <v>2</v>
      </c>
      <c r="C66" s="7">
        <v>13.780970094689099</v>
      </c>
      <c r="D66" s="10">
        <v>1.9489917550290901</v>
      </c>
      <c r="E66" s="7">
        <v>18.219349570623201</v>
      </c>
      <c r="F66" s="10">
        <v>3.9978591195090298</v>
      </c>
      <c r="G66" s="7">
        <v>16.270339589654299</v>
      </c>
      <c r="H66" s="10">
        <v>4.2670965194060004</v>
      </c>
      <c r="I66" s="7">
        <v>-1.9490099809689301</v>
      </c>
      <c r="J66" s="50">
        <v>6.0131517426505896</v>
      </c>
      <c r="K66" s="2"/>
      <c r="L66" s="2"/>
      <c r="M66" s="2"/>
      <c r="N66" s="2"/>
      <c r="O66" s="2"/>
      <c r="P66" s="2"/>
      <c r="Q66" s="2"/>
      <c r="R66" s="2"/>
      <c r="S66" s="2"/>
      <c r="T66" s="2"/>
    </row>
    <row r="67" spans="1:20" x14ac:dyDescent="0.2">
      <c r="A67" s="82" t="s">
        <v>90</v>
      </c>
      <c r="B67" s="72">
        <v>2</v>
      </c>
      <c r="C67" s="7">
        <v>11.120143084535</v>
      </c>
      <c r="D67" s="10">
        <v>1.63822293283857</v>
      </c>
      <c r="E67" s="7">
        <v>6.6159357093031801</v>
      </c>
      <c r="F67" s="10">
        <v>2.45189914139084</v>
      </c>
      <c r="G67" s="7">
        <v>14.6938928508152</v>
      </c>
      <c r="H67" s="10">
        <v>4.0564333595513604</v>
      </c>
      <c r="I67" s="7">
        <v>8.0779571415120408</v>
      </c>
      <c r="J67" s="50">
        <v>4.6611589343095403</v>
      </c>
      <c r="K67" s="2"/>
      <c r="L67" s="2"/>
      <c r="M67" s="2"/>
      <c r="N67" s="2"/>
      <c r="O67" s="2"/>
      <c r="P67" s="2"/>
      <c r="Q67" s="2"/>
      <c r="R67" s="2"/>
      <c r="S67" s="2"/>
      <c r="T67" s="2"/>
    </row>
    <row r="68" spans="1:20" x14ac:dyDescent="0.2">
      <c r="A68" s="82" t="s">
        <v>91</v>
      </c>
      <c r="B68" s="72">
        <v>2</v>
      </c>
      <c r="C68" s="7">
        <v>23.7379562634931</v>
      </c>
      <c r="D68" s="10">
        <v>2.2124108312818098</v>
      </c>
      <c r="E68" s="7">
        <v>25.521118285013198</v>
      </c>
      <c r="F68" s="10">
        <v>4.7436345349156497</v>
      </c>
      <c r="G68" s="7">
        <v>25.3105940692922</v>
      </c>
      <c r="H68" s="10">
        <v>4.6812694396535397</v>
      </c>
      <c r="I68" s="7">
        <v>-0.210524215720959</v>
      </c>
      <c r="J68" s="50">
        <v>6.7518857928219402</v>
      </c>
      <c r="K68" s="2"/>
      <c r="L68" s="2"/>
      <c r="M68" s="2"/>
      <c r="N68" s="2"/>
      <c r="O68" s="2"/>
      <c r="P68" s="2"/>
      <c r="Q68" s="2"/>
      <c r="R68" s="2"/>
      <c r="S68" s="2"/>
      <c r="T68" s="2"/>
    </row>
    <row r="69" spans="1:20" ht="13.5" customHeight="1" x14ac:dyDescent="0.2">
      <c r="A69" s="4" t="s">
        <v>92</v>
      </c>
      <c r="B69" s="79">
        <v>2</v>
      </c>
      <c r="C69" s="85">
        <v>22.7551682327443</v>
      </c>
      <c r="D69" s="86">
        <v>1.84219716953456</v>
      </c>
      <c r="E69" s="85">
        <v>24.403214546125799</v>
      </c>
      <c r="F69" s="86">
        <v>3.4793763169526901</v>
      </c>
      <c r="G69" s="85">
        <v>18.2771529565801</v>
      </c>
      <c r="H69" s="86">
        <v>3.6231780189704001</v>
      </c>
      <c r="I69" s="85">
        <v>-6.1260615895456896</v>
      </c>
      <c r="J69" s="93">
        <v>4.8645742813614001</v>
      </c>
      <c r="K69" s="2"/>
      <c r="L69" s="2"/>
      <c r="M69" s="2"/>
      <c r="N69" s="2"/>
      <c r="O69" s="2"/>
      <c r="P69" s="2"/>
      <c r="Q69" s="2"/>
      <c r="R69" s="2"/>
      <c r="S69" s="2"/>
      <c r="T69" s="2"/>
    </row>
    <row r="70" spans="1:20" x14ac:dyDescent="0.2">
      <c r="A70" s="41"/>
      <c r="B70" s="105"/>
      <c r="C70" s="42" t="s">
        <v>672</v>
      </c>
      <c r="D70" s="47" t="s">
        <v>673</v>
      </c>
      <c r="E70" s="42" t="s">
        <v>1194</v>
      </c>
      <c r="F70" s="47" t="s">
        <v>1195</v>
      </c>
      <c r="G70" s="42" t="s">
        <v>1196</v>
      </c>
      <c r="H70" s="47" t="s">
        <v>1197</v>
      </c>
      <c r="I70" s="42" t="s">
        <v>1198</v>
      </c>
      <c r="J70" s="63" t="s">
        <v>1199</v>
      </c>
      <c r="K70" s="98"/>
      <c r="L70" s="98"/>
      <c r="M70" s="98"/>
      <c r="N70" s="98"/>
      <c r="O70" s="98"/>
      <c r="P70" s="98"/>
      <c r="Q70" s="98"/>
      <c r="R70" s="98"/>
      <c r="S70" s="98"/>
      <c r="T70" s="98"/>
    </row>
    <row r="71" spans="1:20" x14ac:dyDescent="0.2">
      <c r="A71" s="28" t="s">
        <v>13</v>
      </c>
      <c r="B71" s="75">
        <v>1</v>
      </c>
      <c r="C71" s="7">
        <v>17.981317690733899</v>
      </c>
      <c r="D71" s="10">
        <v>1.2175046421973299</v>
      </c>
      <c r="E71" s="7">
        <v>18.093928441961602</v>
      </c>
      <c r="F71" s="10">
        <v>3.16808607455095</v>
      </c>
      <c r="G71" s="7">
        <v>18.574086718280899</v>
      </c>
      <c r="H71" s="10">
        <v>2.5139873569712998</v>
      </c>
      <c r="I71" s="7">
        <v>0.48015827631927999</v>
      </c>
      <c r="J71" s="50">
        <v>4.0453779676391601</v>
      </c>
      <c r="K71" s="2"/>
      <c r="L71" s="2"/>
      <c r="M71" s="2"/>
      <c r="N71" s="2"/>
      <c r="O71" s="2"/>
      <c r="P71" s="2"/>
      <c r="Q71" s="2"/>
      <c r="R71" s="2"/>
      <c r="S71" s="2"/>
      <c r="T71" s="2"/>
    </row>
    <row r="72" spans="1:20" x14ac:dyDescent="0.2">
      <c r="A72" s="28" t="s">
        <v>17</v>
      </c>
      <c r="B72" s="75">
        <v>1</v>
      </c>
      <c r="C72" s="7">
        <v>10.277110739881</v>
      </c>
      <c r="D72" s="10">
        <v>0.73153534821507604</v>
      </c>
      <c r="E72" s="7">
        <v>7.7600160928567004</v>
      </c>
      <c r="F72" s="10">
        <v>1.24771029501758</v>
      </c>
      <c r="G72" s="7">
        <v>12.9191175081637</v>
      </c>
      <c r="H72" s="10">
        <v>1.6110649643585799</v>
      </c>
      <c r="I72" s="7">
        <v>5.1591014153070196</v>
      </c>
      <c r="J72" s="50">
        <v>1.93798893555138</v>
      </c>
      <c r="K72" s="2"/>
      <c r="L72" s="2"/>
      <c r="M72" s="2"/>
      <c r="N72" s="2"/>
      <c r="O72" s="2"/>
      <c r="P72" s="2"/>
      <c r="Q72" s="2"/>
      <c r="R72" s="2"/>
      <c r="S72" s="2"/>
      <c r="T72" s="2"/>
    </row>
    <row r="73" spans="1:20" x14ac:dyDescent="0.2">
      <c r="A73" s="78" t="s">
        <v>19</v>
      </c>
      <c r="B73" s="75">
        <v>1</v>
      </c>
      <c r="C73" s="7">
        <v>13.352950142376701</v>
      </c>
      <c r="D73" s="10">
        <v>1.1461778192580301</v>
      </c>
      <c r="E73" s="7">
        <v>9.4529179613093994</v>
      </c>
      <c r="F73" s="10">
        <v>1.90145420841937</v>
      </c>
      <c r="G73" s="7">
        <v>15.3810524447526</v>
      </c>
      <c r="H73" s="10">
        <v>3.0447605458056999</v>
      </c>
      <c r="I73" s="7">
        <v>5.9281344834432099</v>
      </c>
      <c r="J73" s="50">
        <v>3.5656364302964398</v>
      </c>
      <c r="K73" s="2"/>
      <c r="L73" s="2"/>
      <c r="M73" s="2"/>
      <c r="N73" s="2"/>
      <c r="O73" s="2"/>
      <c r="P73" s="2"/>
      <c r="Q73" s="2"/>
      <c r="R73" s="2"/>
      <c r="S73" s="2"/>
      <c r="T73" s="2"/>
    </row>
    <row r="74" spans="1:20" x14ac:dyDescent="0.2">
      <c r="A74" s="28" t="s">
        <v>20</v>
      </c>
      <c r="B74" s="75">
        <v>1</v>
      </c>
      <c r="C74" s="7">
        <v>16.041886466693398</v>
      </c>
      <c r="D74" s="10">
        <v>1.8150003977610001</v>
      </c>
      <c r="E74" s="7">
        <v>20.503735627285</v>
      </c>
      <c r="F74" s="10">
        <v>3.6230571444995499</v>
      </c>
      <c r="G74" s="7">
        <v>14.792218228587</v>
      </c>
      <c r="H74" s="10">
        <v>3.58282957599299</v>
      </c>
      <c r="I74" s="7">
        <v>-5.7115173986979801</v>
      </c>
      <c r="J74" s="50">
        <v>4.8747225284561004</v>
      </c>
      <c r="K74" s="2"/>
      <c r="L74" s="2"/>
      <c r="M74" s="2"/>
      <c r="N74" s="2"/>
      <c r="O74" s="2"/>
      <c r="P74" s="2"/>
      <c r="Q74" s="2"/>
      <c r="R74" s="2"/>
      <c r="S74" s="2"/>
      <c r="T74" s="2"/>
    </row>
    <row r="75" spans="1:20" x14ac:dyDescent="0.2">
      <c r="A75" s="28" t="s">
        <v>31</v>
      </c>
      <c r="B75" s="75">
        <v>1</v>
      </c>
      <c r="C75" s="7">
        <v>13.0496158796036</v>
      </c>
      <c r="D75" s="10">
        <v>1.31294874179007</v>
      </c>
      <c r="E75" s="7">
        <v>12.681672402939901</v>
      </c>
      <c r="F75" s="10">
        <v>2.74262730911077</v>
      </c>
      <c r="G75" s="7">
        <v>13.819340950599599</v>
      </c>
      <c r="H75" s="10">
        <v>3.0084378321371901</v>
      </c>
      <c r="I75" s="7">
        <v>1.1376685476597701</v>
      </c>
      <c r="J75" s="50">
        <v>4.1524649209030198</v>
      </c>
      <c r="K75" s="2"/>
      <c r="L75" s="2"/>
      <c r="M75" s="2"/>
      <c r="N75" s="2"/>
      <c r="O75" s="2"/>
      <c r="P75" s="2"/>
      <c r="Q75" s="2"/>
      <c r="R75" s="2"/>
      <c r="S75" s="2"/>
      <c r="T75" s="2"/>
    </row>
    <row r="76" spans="1:20" x14ac:dyDescent="0.2">
      <c r="A76" s="28" t="s">
        <v>36</v>
      </c>
      <c r="B76" s="75">
        <v>1</v>
      </c>
      <c r="C76" s="7">
        <v>10.399957125183001</v>
      </c>
      <c r="D76" s="10">
        <v>1.11244954468553</v>
      </c>
      <c r="E76" s="7">
        <v>7.9772309707556301</v>
      </c>
      <c r="F76" s="10">
        <v>1.5974911408038299</v>
      </c>
      <c r="G76" s="7">
        <v>11.726634742577099</v>
      </c>
      <c r="H76" s="10">
        <v>2.6089016854529601</v>
      </c>
      <c r="I76" s="7">
        <v>3.7494037718215099</v>
      </c>
      <c r="J76" s="50">
        <v>2.8931380024329298</v>
      </c>
      <c r="K76" s="2"/>
      <c r="L76" s="2"/>
      <c r="M76" s="2"/>
      <c r="N76" s="2"/>
      <c r="O76" s="2"/>
      <c r="P76" s="2"/>
      <c r="Q76" s="2"/>
      <c r="R76" s="2"/>
      <c r="S76" s="2"/>
      <c r="T76" s="2"/>
    </row>
    <row r="77" spans="1:20" x14ac:dyDescent="0.2">
      <c r="A77" s="28" t="s">
        <v>38</v>
      </c>
      <c r="B77" s="75">
        <v>1</v>
      </c>
      <c r="C77" s="7">
        <v>5.2188370385024196</v>
      </c>
      <c r="D77" s="10">
        <v>0.74384724253920598</v>
      </c>
      <c r="E77" s="7">
        <v>8.0149333851600399</v>
      </c>
      <c r="F77" s="10">
        <v>1.57744748987045</v>
      </c>
      <c r="G77" s="7">
        <v>4.8928405388967304</v>
      </c>
      <c r="H77" s="10">
        <v>1.49470960041644</v>
      </c>
      <c r="I77" s="7">
        <v>-3.12209284626331</v>
      </c>
      <c r="J77" s="50">
        <v>2.15538218330579</v>
      </c>
      <c r="K77" s="2"/>
      <c r="L77" s="2"/>
      <c r="M77" s="2"/>
      <c r="N77" s="2"/>
      <c r="O77" s="2"/>
      <c r="P77" s="2"/>
      <c r="Q77" s="2"/>
      <c r="R77" s="2"/>
      <c r="S77" s="2"/>
      <c r="T77" s="2"/>
    </row>
    <row r="78" spans="1:20" x14ac:dyDescent="0.2">
      <c r="A78" s="3" t="s">
        <v>44</v>
      </c>
      <c r="B78" s="75">
        <v>1</v>
      </c>
      <c r="C78" s="7">
        <v>16.504944329049099</v>
      </c>
      <c r="D78" s="10">
        <v>1.8442789546267699</v>
      </c>
      <c r="E78" s="7">
        <v>17.908175513512099</v>
      </c>
      <c r="F78" s="10">
        <v>3.22792770192064</v>
      </c>
      <c r="G78" s="7">
        <v>18.2210122802305</v>
      </c>
      <c r="H78" s="10">
        <v>3.6082523713530499</v>
      </c>
      <c r="I78" s="7">
        <v>0.31283676671840899</v>
      </c>
      <c r="J78" s="50">
        <v>4.3775562538534096</v>
      </c>
      <c r="K78" s="2"/>
      <c r="L78" s="2"/>
      <c r="M78" s="2"/>
      <c r="N78" s="2"/>
      <c r="O78" s="2"/>
      <c r="P78" s="2"/>
      <c r="Q78" s="2"/>
      <c r="R78" s="2"/>
      <c r="S78" s="2"/>
      <c r="T78" s="2"/>
    </row>
    <row r="79" spans="1:20" x14ac:dyDescent="0.2">
      <c r="A79" s="28" t="s">
        <v>48</v>
      </c>
      <c r="B79" s="75">
        <v>1</v>
      </c>
      <c r="C79" s="7">
        <v>8.6903768301727897</v>
      </c>
      <c r="D79" s="10">
        <v>0.93129881756426403</v>
      </c>
      <c r="E79" s="7">
        <v>12.0951284649713</v>
      </c>
      <c r="F79" s="10">
        <v>2.1071421287146199</v>
      </c>
      <c r="G79" s="7">
        <v>7.00432380212865</v>
      </c>
      <c r="H79" s="10">
        <v>1.66427682152679</v>
      </c>
      <c r="I79" s="7">
        <v>-5.0908046628426602</v>
      </c>
      <c r="J79" s="50">
        <v>2.7824661638532602</v>
      </c>
      <c r="K79" s="2"/>
      <c r="L79" s="2"/>
      <c r="M79" s="2"/>
      <c r="N79" s="2"/>
      <c r="O79" s="2"/>
      <c r="P79" s="2"/>
      <c r="Q79" s="2"/>
      <c r="R79" s="2"/>
      <c r="S79" s="2"/>
      <c r="T79" s="2"/>
    </row>
    <row r="80" spans="1:20" x14ac:dyDescent="0.2">
      <c r="A80" s="28" t="s">
        <v>53</v>
      </c>
      <c r="B80" s="75">
        <v>1</v>
      </c>
      <c r="C80" s="7">
        <v>17.778524730859999</v>
      </c>
      <c r="D80" s="10">
        <v>1.1741958896434099</v>
      </c>
      <c r="E80" s="7">
        <v>18.488629331153</v>
      </c>
      <c r="F80" s="10">
        <v>2.1390325114355502</v>
      </c>
      <c r="G80" s="7">
        <v>19.133459757035201</v>
      </c>
      <c r="H80" s="10">
        <v>2.14175469737383</v>
      </c>
      <c r="I80" s="7">
        <v>0.64483042588222605</v>
      </c>
      <c r="J80" s="50">
        <v>2.4993802440509998</v>
      </c>
      <c r="K80" s="2"/>
      <c r="L80" s="2"/>
      <c r="M80" s="2"/>
      <c r="N80" s="2"/>
      <c r="O80" s="2"/>
      <c r="P80" s="2"/>
      <c r="Q80" s="2"/>
      <c r="R80" s="2"/>
      <c r="S80" s="2"/>
      <c r="T80" s="2"/>
    </row>
    <row r="81" spans="1:20" x14ac:dyDescent="0.2">
      <c r="A81" s="28" t="s">
        <v>55</v>
      </c>
      <c r="B81" s="75">
        <v>1</v>
      </c>
      <c r="C81" s="7">
        <v>4.2899646362356503</v>
      </c>
      <c r="D81" s="10">
        <v>0.51488965427145095</v>
      </c>
      <c r="E81" s="7">
        <v>4.77235746375933</v>
      </c>
      <c r="F81" s="10">
        <v>1.1495820362588101</v>
      </c>
      <c r="G81" s="7">
        <v>3.6862227519612398</v>
      </c>
      <c r="H81" s="10">
        <v>0.99151096198708299</v>
      </c>
      <c r="I81" s="7">
        <v>-1.08613471179809</v>
      </c>
      <c r="J81" s="50">
        <v>1.47653631973514</v>
      </c>
      <c r="K81" s="2"/>
      <c r="L81" s="2"/>
      <c r="M81" s="2"/>
      <c r="N81" s="2"/>
      <c r="O81" s="2"/>
      <c r="P81" s="2"/>
      <c r="Q81" s="2"/>
      <c r="R81" s="2"/>
      <c r="S81" s="2"/>
      <c r="T81" s="2"/>
    </row>
    <row r="82" spans="1:20" x14ac:dyDescent="0.2">
      <c r="A82" s="28" t="s">
        <v>57</v>
      </c>
      <c r="B82" s="75">
        <v>1</v>
      </c>
      <c r="C82" s="7">
        <v>14.409371344341199</v>
      </c>
      <c r="D82" s="10">
        <v>1.16088269589811</v>
      </c>
      <c r="E82" s="7">
        <v>20.398166519083599</v>
      </c>
      <c r="F82" s="10">
        <v>2.5387331833882998</v>
      </c>
      <c r="G82" s="7">
        <v>12.222061990356201</v>
      </c>
      <c r="H82" s="10">
        <v>2.5008700711280198</v>
      </c>
      <c r="I82" s="7">
        <v>-8.1761045287273895</v>
      </c>
      <c r="J82" s="50">
        <v>3.8173295065720598</v>
      </c>
      <c r="K82" s="2"/>
      <c r="L82" s="2"/>
      <c r="M82" s="2"/>
      <c r="N82" s="2"/>
      <c r="O82" s="2"/>
      <c r="P82" s="2"/>
      <c r="Q82" s="2"/>
      <c r="R82" s="2"/>
      <c r="S82" s="2"/>
      <c r="T82" s="2"/>
    </row>
    <row r="83" spans="1:20" x14ac:dyDescent="0.2">
      <c r="A83" s="28" t="s">
        <v>58</v>
      </c>
      <c r="B83" s="75">
        <v>1</v>
      </c>
      <c r="C83" s="7">
        <v>19.249233138616098</v>
      </c>
      <c r="D83" s="10">
        <v>1.5636270134556201</v>
      </c>
      <c r="E83" s="7">
        <v>24.7104619369386</v>
      </c>
      <c r="F83" s="10">
        <v>3.1567179944886998</v>
      </c>
      <c r="G83" s="7">
        <v>14.683496377913899</v>
      </c>
      <c r="H83" s="10">
        <v>2.2191102063008499</v>
      </c>
      <c r="I83" s="7">
        <v>-10.026965559024701</v>
      </c>
      <c r="J83" s="50">
        <v>3.5896265652702799</v>
      </c>
      <c r="K83" s="2"/>
      <c r="L83" s="2"/>
      <c r="M83" s="2"/>
      <c r="N83" s="2"/>
      <c r="O83" s="2"/>
      <c r="P83" s="2"/>
      <c r="Q83" s="2"/>
      <c r="R83" s="2"/>
      <c r="S83" s="2"/>
      <c r="T83" s="2"/>
    </row>
    <row r="84" spans="1:20" x14ac:dyDescent="0.2">
      <c r="A84" s="5" t="s">
        <v>175</v>
      </c>
      <c r="B84" s="80">
        <v>1</v>
      </c>
      <c r="C84" s="87">
        <v>12.8242616624894</v>
      </c>
      <c r="D84" s="88">
        <v>0.35873507359439699</v>
      </c>
      <c r="E84" s="87">
        <v>14.450369679198101</v>
      </c>
      <c r="F84" s="88">
        <v>0.719032023553554</v>
      </c>
      <c r="G84" s="87">
        <v>12.639567970560901</v>
      </c>
      <c r="H84" s="88">
        <v>0.70897943283647302</v>
      </c>
      <c r="I84" s="87">
        <v>-1.8108017086371599</v>
      </c>
      <c r="J84" s="94">
        <v>0.97515059299160201</v>
      </c>
      <c r="K84" s="2"/>
      <c r="L84" s="2"/>
      <c r="M84" s="2"/>
      <c r="N84" s="2"/>
      <c r="O84" s="2"/>
      <c r="P84" s="2"/>
      <c r="Q84" s="2"/>
      <c r="R84" s="2"/>
      <c r="S84" s="2"/>
      <c r="T84" s="2"/>
    </row>
    <row r="85" spans="1:20" x14ac:dyDescent="0.2">
      <c r="A85" s="82" t="s">
        <v>93</v>
      </c>
      <c r="B85" s="75">
        <v>1</v>
      </c>
      <c r="C85" s="7">
        <v>8.5453941653753294</v>
      </c>
      <c r="D85" s="10">
        <v>0.83846601245678098</v>
      </c>
      <c r="E85" s="7">
        <v>6.9484504547536297</v>
      </c>
      <c r="F85" s="10">
        <v>1.65123352430917</v>
      </c>
      <c r="G85" s="7">
        <v>10.461350693813801</v>
      </c>
      <c r="H85" s="10">
        <v>1.8246948036778201</v>
      </c>
      <c r="I85" s="7">
        <v>3.51290023906017</v>
      </c>
      <c r="J85" s="50">
        <v>2.47833423670347</v>
      </c>
      <c r="K85" s="2"/>
      <c r="L85" s="2"/>
      <c r="M85" s="2"/>
      <c r="N85" s="2"/>
      <c r="O85" s="2"/>
      <c r="P85" s="2"/>
      <c r="Q85" s="2"/>
      <c r="R85" s="2"/>
      <c r="S85" s="2"/>
      <c r="T85" s="2"/>
    </row>
    <row r="86" spans="1:20" x14ac:dyDescent="0.2">
      <c r="A86" s="82" t="s">
        <v>90</v>
      </c>
      <c r="B86" s="75">
        <v>1</v>
      </c>
      <c r="C86" s="7">
        <v>10.9815890136984</v>
      </c>
      <c r="D86" s="10">
        <v>1.33163048213312</v>
      </c>
      <c r="E86" s="7">
        <v>6.9235276278744298</v>
      </c>
      <c r="F86" s="10">
        <v>2.0050507297689899</v>
      </c>
      <c r="G86" s="7">
        <v>10.719815297047999</v>
      </c>
      <c r="H86" s="10">
        <v>2.6152362038714401</v>
      </c>
      <c r="I86" s="7">
        <v>3.7962876691736001</v>
      </c>
      <c r="J86" s="50">
        <v>3.2422538571908901</v>
      </c>
      <c r="K86" s="2"/>
      <c r="L86" s="2"/>
      <c r="M86" s="2"/>
      <c r="N86" s="2"/>
      <c r="O86" s="2"/>
      <c r="P86" s="2"/>
      <c r="Q86" s="2"/>
      <c r="R86" s="2"/>
      <c r="S86" s="2"/>
      <c r="T86" s="2"/>
    </row>
    <row r="87" spans="1:20" ht="12.75" customHeight="1" x14ac:dyDescent="0.2">
      <c r="A87" s="4" t="s">
        <v>91</v>
      </c>
      <c r="B87" s="81">
        <v>1</v>
      </c>
      <c r="C87" s="85">
        <v>20.512200701514601</v>
      </c>
      <c r="D87" s="86">
        <v>1.6930031082582</v>
      </c>
      <c r="E87" s="85">
        <v>19.790680008386399</v>
      </c>
      <c r="F87" s="86">
        <v>3.2373708074438201</v>
      </c>
      <c r="G87" s="85">
        <v>20.913786978521401</v>
      </c>
      <c r="H87" s="86">
        <v>3.9699598475417401</v>
      </c>
      <c r="I87" s="85">
        <v>1.12310697013503</v>
      </c>
      <c r="J87" s="93">
        <v>4.9935605516674002</v>
      </c>
      <c r="K87" s="2"/>
      <c r="L87" s="2"/>
      <c r="M87" s="2"/>
      <c r="N87" s="2"/>
      <c r="O87" s="2"/>
      <c r="P87" s="2"/>
      <c r="Q87" s="2"/>
      <c r="R87" s="2"/>
      <c r="S87" s="2"/>
      <c r="T87" s="2"/>
    </row>
    <row r="88" spans="1:20" x14ac:dyDescent="0.2">
      <c r="A88" s="82"/>
      <c r="B88" s="106"/>
      <c r="C88" s="96" t="s">
        <v>672</v>
      </c>
      <c r="D88" s="99" t="s">
        <v>673</v>
      </c>
      <c r="E88" s="96" t="s">
        <v>1194</v>
      </c>
      <c r="F88" s="99" t="s">
        <v>1195</v>
      </c>
      <c r="G88" s="96" t="s">
        <v>1196</v>
      </c>
      <c r="H88" s="99" t="s">
        <v>1197</v>
      </c>
      <c r="I88" s="96" t="s">
        <v>1198</v>
      </c>
      <c r="J88" s="100" t="s">
        <v>1199</v>
      </c>
      <c r="K88" s="98"/>
      <c r="L88" s="98"/>
      <c r="M88" s="98"/>
      <c r="N88" s="98"/>
      <c r="O88" s="98"/>
      <c r="P88" s="98"/>
      <c r="Q88" s="98"/>
      <c r="R88" s="98"/>
      <c r="S88" s="98"/>
      <c r="T88" s="98"/>
    </row>
    <row r="89" spans="1:20" x14ac:dyDescent="0.2">
      <c r="A89" s="82" t="s">
        <v>25</v>
      </c>
      <c r="B89" s="83">
        <v>3</v>
      </c>
      <c r="C89" s="7">
        <v>18.555241197212901</v>
      </c>
      <c r="D89" s="10">
        <v>1.18406712238844</v>
      </c>
      <c r="E89" s="7">
        <v>20.141993868821899</v>
      </c>
      <c r="F89" s="10">
        <v>2.2377576574826801</v>
      </c>
      <c r="G89" s="7">
        <v>14.5131332724795</v>
      </c>
      <c r="H89" s="10">
        <v>2.1872239197018599</v>
      </c>
      <c r="I89" s="7">
        <v>-5.6288605963423297</v>
      </c>
      <c r="J89" s="50">
        <v>3.0016394358768701</v>
      </c>
      <c r="K89" s="2"/>
      <c r="L89" s="2"/>
      <c r="M89" s="2"/>
      <c r="N89" s="2"/>
      <c r="O89" s="2"/>
      <c r="P89" s="2"/>
      <c r="Q89" s="2"/>
      <c r="R89" s="2"/>
      <c r="S89" s="2"/>
      <c r="T89" s="2"/>
    </row>
    <row r="90" spans="1:20" x14ac:dyDescent="0.2">
      <c r="A90" s="82" t="s">
        <v>28</v>
      </c>
      <c r="B90" s="83">
        <v>3</v>
      </c>
      <c r="C90" s="7">
        <v>15.3878184560257</v>
      </c>
      <c r="D90" s="10">
        <v>1.15871380749682</v>
      </c>
      <c r="E90" s="7">
        <v>21.1021984061246</v>
      </c>
      <c r="F90" s="10">
        <v>2.89991241601289</v>
      </c>
      <c r="G90" s="7">
        <v>12.7534571862788</v>
      </c>
      <c r="H90" s="10">
        <v>2.4614081740111602</v>
      </c>
      <c r="I90" s="7">
        <v>-8.3487412198458006</v>
      </c>
      <c r="J90" s="50">
        <v>3.8593962569071998</v>
      </c>
      <c r="K90" s="2"/>
      <c r="L90" s="2"/>
      <c r="M90" s="2"/>
      <c r="N90" s="2"/>
      <c r="O90" s="2"/>
      <c r="P90" s="2"/>
      <c r="Q90" s="2"/>
      <c r="R90" s="2"/>
      <c r="S90" s="2"/>
      <c r="T90" s="2"/>
    </row>
    <row r="91" spans="1:20" x14ac:dyDescent="0.2">
      <c r="A91" s="82" t="s">
        <v>84</v>
      </c>
      <c r="B91" s="83">
        <v>3</v>
      </c>
      <c r="C91" s="7">
        <v>11.5038219994206</v>
      </c>
      <c r="D91" s="10">
        <v>0.97759385133454901</v>
      </c>
      <c r="E91" s="7">
        <v>12.4096338552551</v>
      </c>
      <c r="F91" s="10">
        <v>2.1040275859534998</v>
      </c>
      <c r="G91" s="7">
        <v>10.986748134387099</v>
      </c>
      <c r="H91" s="10">
        <v>1.8978731510389</v>
      </c>
      <c r="I91" s="7">
        <v>-1.4228857208680401</v>
      </c>
      <c r="J91" s="50">
        <v>2.7461234241016701</v>
      </c>
      <c r="K91" s="2"/>
      <c r="L91" s="2"/>
      <c r="M91" s="2"/>
      <c r="N91" s="2"/>
      <c r="O91" s="2"/>
      <c r="P91" s="2"/>
      <c r="Q91" s="2"/>
      <c r="R91" s="2"/>
      <c r="S91" s="2"/>
      <c r="T91" s="2"/>
    </row>
    <row r="92" spans="1:20" x14ac:dyDescent="0.2">
      <c r="A92" s="82" t="s">
        <v>46</v>
      </c>
      <c r="B92" s="83">
        <v>3</v>
      </c>
      <c r="C92" s="7">
        <v>5.5659233649497102</v>
      </c>
      <c r="D92" s="10">
        <v>0.74175304545814402</v>
      </c>
      <c r="E92" s="7">
        <v>5.50762197799693</v>
      </c>
      <c r="F92" s="10">
        <v>1.4027263341395999</v>
      </c>
      <c r="G92" s="7">
        <v>6.5907585929449404</v>
      </c>
      <c r="H92" s="10">
        <v>1.40553817155908</v>
      </c>
      <c r="I92" s="7">
        <v>1.0831366149480099</v>
      </c>
      <c r="J92" s="50">
        <v>2.0832482368128402</v>
      </c>
      <c r="K92" s="2"/>
      <c r="L92" s="2"/>
      <c r="M92" s="2"/>
      <c r="N92" s="2"/>
      <c r="O92" s="2"/>
      <c r="P92" s="2"/>
      <c r="Q92" s="2"/>
      <c r="R92" s="2"/>
      <c r="S92" s="2"/>
      <c r="T92" s="2"/>
    </row>
    <row r="93" spans="1:20" x14ac:dyDescent="0.2">
      <c r="A93" s="82" t="s">
        <v>48</v>
      </c>
      <c r="B93" s="83">
        <v>3</v>
      </c>
      <c r="C93" s="7">
        <v>7.9400304097463499</v>
      </c>
      <c r="D93" s="10">
        <v>0.77682655932699696</v>
      </c>
      <c r="E93" s="7">
        <v>10.212146034433999</v>
      </c>
      <c r="F93" s="10">
        <v>1.65894338732881</v>
      </c>
      <c r="G93" s="7">
        <v>7.2468753661304701</v>
      </c>
      <c r="H93" s="10">
        <v>1.3782789302111</v>
      </c>
      <c r="I93" s="7">
        <v>-2.9652706683035501</v>
      </c>
      <c r="J93" s="50">
        <v>2.1307631911759799</v>
      </c>
      <c r="K93" s="2"/>
      <c r="L93" s="2"/>
      <c r="M93" s="2"/>
      <c r="N93" s="2"/>
      <c r="O93" s="2"/>
      <c r="P93" s="2"/>
      <c r="Q93" s="2"/>
      <c r="R93" s="2"/>
      <c r="S93" s="2"/>
      <c r="T93" s="2"/>
    </row>
    <row r="94" spans="1:20" x14ac:dyDescent="0.2">
      <c r="A94" s="82" t="s">
        <v>53</v>
      </c>
      <c r="B94" s="83">
        <v>3</v>
      </c>
      <c r="C94" s="7">
        <v>17.1247919533714</v>
      </c>
      <c r="D94" s="10">
        <v>1.2411900662945301</v>
      </c>
      <c r="E94" s="7">
        <v>17.2449957488151</v>
      </c>
      <c r="F94" s="10">
        <v>2.4074669509498601</v>
      </c>
      <c r="G94" s="7">
        <v>19.709250402405999</v>
      </c>
      <c r="H94" s="10">
        <v>2.8836071183476402</v>
      </c>
      <c r="I94" s="7">
        <v>2.4642546535908401</v>
      </c>
      <c r="J94" s="50">
        <v>3.7541777177428099</v>
      </c>
      <c r="K94" s="2"/>
      <c r="L94" s="2"/>
      <c r="M94" s="2"/>
      <c r="N94" s="2"/>
      <c r="O94" s="2"/>
      <c r="P94" s="2"/>
      <c r="Q94" s="2"/>
      <c r="R94" s="2"/>
      <c r="S94" s="2"/>
      <c r="T94" s="2"/>
    </row>
    <row r="95" spans="1:20" x14ac:dyDescent="0.2">
      <c r="A95" s="82" t="s">
        <v>57</v>
      </c>
      <c r="B95" s="83">
        <v>3</v>
      </c>
      <c r="C95" s="7">
        <v>10.773452833040601</v>
      </c>
      <c r="D95" s="10">
        <v>0.85170935227115097</v>
      </c>
      <c r="E95" s="7">
        <v>12.8971009126344</v>
      </c>
      <c r="F95" s="10">
        <v>2.0874029630524</v>
      </c>
      <c r="G95" s="7">
        <v>11.8838048047713</v>
      </c>
      <c r="H95" s="10">
        <v>1.8111983435005901</v>
      </c>
      <c r="I95" s="7">
        <v>-1.0132961078631799</v>
      </c>
      <c r="J95" s="50">
        <v>2.6009637388463398</v>
      </c>
      <c r="K95" s="2"/>
      <c r="L95" s="2"/>
      <c r="M95" s="2"/>
      <c r="N95" s="2"/>
      <c r="O95" s="2"/>
      <c r="P95" s="2"/>
      <c r="Q95" s="2"/>
      <c r="R95" s="2"/>
      <c r="S95" s="2"/>
      <c r="T95" s="2"/>
    </row>
    <row r="96" spans="1:20" x14ac:dyDescent="0.2">
      <c r="A96" s="82" t="s">
        <v>58</v>
      </c>
      <c r="B96" s="83">
        <v>3</v>
      </c>
      <c r="C96" s="7">
        <v>15.500902077063399</v>
      </c>
      <c r="D96" s="10">
        <v>1.6430937218744099</v>
      </c>
      <c r="E96" s="7">
        <v>17.833473384974798</v>
      </c>
      <c r="F96" s="10">
        <v>2.3415877872849702</v>
      </c>
      <c r="G96" s="7">
        <v>14.7132688765343</v>
      </c>
      <c r="H96" s="10">
        <v>3.25533764400206</v>
      </c>
      <c r="I96" s="7">
        <v>-3.1202045084405099</v>
      </c>
      <c r="J96" s="50">
        <v>3.3872698436856501</v>
      </c>
      <c r="K96" s="2"/>
      <c r="L96" s="2"/>
      <c r="M96" s="2"/>
      <c r="N96" s="2"/>
      <c r="O96" s="2"/>
      <c r="P96" s="2"/>
      <c r="Q96" s="2"/>
      <c r="R96" s="2"/>
      <c r="S96" s="2"/>
      <c r="T96" s="2"/>
    </row>
    <row r="97" spans="1:20" ht="12.75" customHeight="1" x14ac:dyDescent="0.2">
      <c r="A97" s="6" t="s">
        <v>176</v>
      </c>
      <c r="B97" s="73">
        <v>3</v>
      </c>
      <c r="C97" s="74">
        <v>12.793997786353801</v>
      </c>
      <c r="D97" s="104">
        <v>0.391704967900185</v>
      </c>
      <c r="E97" s="74">
        <v>14.668645523632099</v>
      </c>
      <c r="F97" s="104">
        <v>0.77257583955304598</v>
      </c>
      <c r="G97" s="74">
        <v>12.299662079491601</v>
      </c>
      <c r="H97" s="104">
        <v>0.79561733265702805</v>
      </c>
      <c r="I97" s="74">
        <v>-2.3689834441405702</v>
      </c>
      <c r="J97" s="76">
        <v>1.0654994964615401</v>
      </c>
      <c r="K97" s="2"/>
      <c r="L97" s="2"/>
      <c r="M97" s="2"/>
      <c r="N97" s="2"/>
      <c r="O97" s="2"/>
      <c r="P97" s="2"/>
      <c r="Q97" s="2"/>
      <c r="R97" s="2"/>
      <c r="S97" s="2"/>
      <c r="T97" s="2"/>
    </row>
    <row r="98" spans="1:20" x14ac:dyDescent="0.2">
      <c r="C98" s="2"/>
      <c r="D98" s="2"/>
      <c r="E98" s="2"/>
      <c r="F98" s="2"/>
      <c r="G98" s="2"/>
      <c r="H98" s="2"/>
      <c r="I98" s="2"/>
      <c r="J98" s="2"/>
      <c r="K98" s="2"/>
      <c r="L98" s="2"/>
      <c r="M98" s="2"/>
      <c r="N98" s="2"/>
      <c r="O98" s="2"/>
      <c r="P98" s="2"/>
      <c r="Q98" s="2"/>
      <c r="R98" s="2"/>
      <c r="S98" s="2"/>
      <c r="T98" s="2"/>
    </row>
    <row r="99" spans="1:20" x14ac:dyDescent="0.2">
      <c r="A99" s="9" t="s">
        <v>141</v>
      </c>
      <c r="C99" s="2"/>
      <c r="D99" s="2"/>
      <c r="E99" s="2"/>
      <c r="F99" s="2"/>
      <c r="G99" s="2"/>
      <c r="H99" s="2"/>
      <c r="I99" s="2"/>
      <c r="J99" s="2"/>
      <c r="K99" s="2"/>
      <c r="L99" s="2"/>
      <c r="M99" s="2"/>
      <c r="N99" s="2"/>
      <c r="O99" s="2"/>
      <c r="P99" s="2"/>
      <c r="Q99" s="2"/>
      <c r="R99" s="2"/>
      <c r="S99" s="2"/>
      <c r="T99" s="2"/>
    </row>
    <row r="100" spans="1:20" x14ac:dyDescent="0.2">
      <c r="A100" s="9" t="s">
        <v>180</v>
      </c>
      <c r="C100" s="2"/>
      <c r="D100" s="2"/>
      <c r="E100" s="2"/>
      <c r="F100" s="2"/>
      <c r="G100" s="2"/>
      <c r="H100" s="2"/>
      <c r="I100" s="2"/>
      <c r="J100" s="2"/>
      <c r="K100" s="2"/>
      <c r="L100" s="2"/>
      <c r="M100" s="2"/>
      <c r="N100" s="2"/>
      <c r="O100" s="2"/>
      <c r="P100" s="2"/>
      <c r="Q100" s="2"/>
      <c r="R100" s="2"/>
      <c r="S100" s="2"/>
      <c r="T100" s="2"/>
    </row>
    <row r="101" spans="1:20" x14ac:dyDescent="0.2">
      <c r="A101" s="9" t="s">
        <v>113</v>
      </c>
      <c r="C101" s="2"/>
      <c r="D101" s="2"/>
      <c r="E101" s="2"/>
      <c r="F101" s="2"/>
      <c r="G101" s="2"/>
      <c r="H101" s="2"/>
      <c r="I101" s="2"/>
      <c r="J101" s="2"/>
      <c r="K101" s="2"/>
      <c r="L101" s="2"/>
      <c r="M101" s="2"/>
      <c r="N101" s="2"/>
      <c r="O101" s="2"/>
      <c r="P101" s="2"/>
      <c r="Q101" s="2"/>
      <c r="R101" s="2"/>
      <c r="S101" s="2"/>
      <c r="T101" s="2"/>
    </row>
    <row r="102" spans="1:20" x14ac:dyDescent="0.2">
      <c r="A102" s="36" t="s">
        <v>75</v>
      </c>
      <c r="B102" s="9"/>
      <c r="C102" s="2"/>
      <c r="D102" s="2"/>
      <c r="E102" s="2"/>
      <c r="F102" s="2"/>
      <c r="G102" s="2"/>
      <c r="H102" s="2"/>
      <c r="I102" s="2"/>
      <c r="J102" s="2"/>
      <c r="K102" s="2"/>
      <c r="L102" s="2"/>
      <c r="M102" s="2"/>
      <c r="N102" s="2"/>
      <c r="O102" s="2"/>
      <c r="P102" s="2"/>
      <c r="Q102" s="2"/>
      <c r="R102" s="2"/>
      <c r="S102" s="2"/>
      <c r="T102" s="2"/>
    </row>
    <row r="103" spans="1:20" ht="15" customHeight="1" x14ac:dyDescent="0.2">
      <c r="A103" s="9" t="s">
        <v>94</v>
      </c>
    </row>
    <row r="104" spans="1:20" x14ac:dyDescent="0.2">
      <c r="A104" s="9" t="s">
        <v>74</v>
      </c>
      <c r="C104" s="2"/>
      <c r="D104" s="2"/>
      <c r="E104" s="2"/>
      <c r="F104" s="2"/>
      <c r="G104" s="2"/>
      <c r="H104" s="2"/>
      <c r="I104" s="2"/>
      <c r="J104" s="2"/>
      <c r="K104" s="2"/>
      <c r="L104" s="2"/>
      <c r="M104" s="2"/>
      <c r="N104" s="2"/>
      <c r="O104" s="2"/>
      <c r="P104" s="2"/>
      <c r="Q104" s="2"/>
      <c r="R104" s="2"/>
      <c r="S104" s="2"/>
      <c r="T104" s="2"/>
    </row>
    <row r="105" spans="1:20" x14ac:dyDescent="0.2">
      <c r="A105" s="36" t="s">
        <v>62</v>
      </c>
      <c r="C105" s="2"/>
      <c r="D105" s="2"/>
      <c r="E105" s="2"/>
      <c r="F105" s="2"/>
      <c r="G105" s="2"/>
      <c r="H105" s="2"/>
      <c r="I105" s="2"/>
      <c r="J105" s="2"/>
      <c r="K105" s="2"/>
      <c r="L105" s="2"/>
      <c r="M105" s="2"/>
      <c r="N105" s="2"/>
      <c r="O105" s="2"/>
      <c r="P105" s="2"/>
      <c r="Q105" s="2"/>
      <c r="R105" s="2"/>
      <c r="S105" s="2"/>
      <c r="T105" s="2"/>
    </row>
    <row r="106" spans="1:20" x14ac:dyDescent="0.2">
      <c r="A106" s="67" t="s">
        <v>63</v>
      </c>
      <c r="C106" s="2"/>
      <c r="D106" s="2"/>
      <c r="E106" s="2"/>
      <c r="F106" s="2"/>
      <c r="G106" s="2"/>
      <c r="H106" s="2"/>
      <c r="I106" s="2"/>
      <c r="J106" s="2"/>
      <c r="K106" s="2"/>
      <c r="L106" s="2"/>
      <c r="M106" s="2"/>
      <c r="N106" s="2"/>
      <c r="O106" s="2"/>
      <c r="P106" s="2"/>
      <c r="Q106" s="2"/>
      <c r="R106" s="2"/>
      <c r="S106" s="2"/>
      <c r="T106" s="2"/>
    </row>
    <row r="107" spans="1:20" x14ac:dyDescent="0.2">
      <c r="A107" s="36" t="s">
        <v>64</v>
      </c>
    </row>
  </sheetData>
  <mergeCells count="7">
    <mergeCell ref="B7:B10"/>
    <mergeCell ref="C7:J7"/>
    <mergeCell ref="C8:D9"/>
    <mergeCell ref="E8:J8"/>
    <mergeCell ref="E9:F9"/>
    <mergeCell ref="G9:H9"/>
    <mergeCell ref="I9:J9"/>
  </mergeCells>
  <conditionalFormatting sqref="I1:I200">
    <cfRule type="expression" dxfId="465" priority="1">
      <formula>ABS(I1/J1)&gt;1.95996398454005</formula>
    </cfRule>
  </conditionalFormatting>
  <conditionalFormatting sqref="O103">
    <cfRule type="expression" dxfId="464" priority="26">
      <formula>ABS(O103/P103)&gt;1.95996398454005</formula>
    </cfRule>
  </conditionalFormatting>
  <conditionalFormatting sqref="W103">
    <cfRule type="expression" dxfId="463" priority="25">
      <formula>ABS(W103/X103)&gt;1.95996398454005</formula>
    </cfRule>
  </conditionalFormatting>
  <conditionalFormatting sqref="AE103">
    <cfRule type="expression" dxfId="462" priority="24">
      <formula>ABS(AE103/AF103)&gt;1.95996398454005</formula>
    </cfRule>
  </conditionalFormatting>
  <conditionalFormatting sqref="AM103">
    <cfRule type="expression" dxfId="461" priority="23">
      <formula>ABS(AM103/AN103)&gt;1.95996398454005</formula>
    </cfRule>
  </conditionalFormatting>
  <conditionalFormatting sqref="AU103">
    <cfRule type="expression" dxfId="460" priority="22">
      <formula>ABS(AU103/AV103)&gt;1.95996398454005</formula>
    </cfRule>
  </conditionalFormatting>
  <conditionalFormatting sqref="BC103">
    <cfRule type="expression" dxfId="459" priority="21">
      <formula>ABS(BC103/BD103)&gt;1.95996398454005</formula>
    </cfRule>
  </conditionalFormatting>
  <conditionalFormatting sqref="BK103">
    <cfRule type="expression" dxfId="458" priority="20">
      <formula>ABS(BK103/BL103)&gt;1.95996398454005</formula>
    </cfRule>
  </conditionalFormatting>
  <conditionalFormatting sqref="BM103">
    <cfRule type="expression" dxfId="457" priority="19">
      <formula>ABS(BM103/BN103)&gt;1.95996398454005</formula>
    </cfRule>
  </conditionalFormatting>
  <conditionalFormatting sqref="BO103">
    <cfRule type="expression" dxfId="456" priority="18">
      <formula>ABS(BO103/BP103)&gt;1.95996398454005</formula>
    </cfRule>
  </conditionalFormatting>
  <conditionalFormatting sqref="BQ103">
    <cfRule type="expression" dxfId="455" priority="17">
      <formula>ABS(BQ103/BR103)&gt;1.95996398454005</formula>
    </cfRule>
  </conditionalFormatting>
  <conditionalFormatting sqref="BS103">
    <cfRule type="expression" dxfId="454" priority="16">
      <formula>ABS(BS103/BT103)&gt;1.95996398454005</formula>
    </cfRule>
  </conditionalFormatting>
  <conditionalFormatting sqref="BU103">
    <cfRule type="expression" dxfId="453" priority="15">
      <formula>ABS(BU103/BV103)&gt;1.95996398454005</formula>
    </cfRule>
  </conditionalFormatting>
  <conditionalFormatting sqref="BW103">
    <cfRule type="expression" dxfId="452" priority="14">
      <formula>ABS(BW103/BX103)&gt;1.95996398454005</formula>
    </cfRule>
  </conditionalFormatting>
  <conditionalFormatting sqref="BY103">
    <cfRule type="expression" dxfId="451" priority="13">
      <formula>ABS(BY103/BZ103)&gt;1.95996398454005</formula>
    </cfRule>
  </conditionalFormatting>
  <conditionalFormatting sqref="CA103">
    <cfRule type="expression" dxfId="450" priority="12">
      <formula>ABS(CA103/CB103)&gt;1.95996398454005</formula>
    </cfRule>
  </conditionalFormatting>
  <conditionalFormatting sqref="CC103">
    <cfRule type="expression" dxfId="449" priority="11">
      <formula>ABS(CC103/CD103)&gt;1.95996398454005</formula>
    </cfRule>
  </conditionalFormatting>
  <conditionalFormatting sqref="CE103">
    <cfRule type="expression" dxfId="448" priority="10">
      <formula>ABS(CE103/CF103)&gt;1.95996398454005</formula>
    </cfRule>
  </conditionalFormatting>
  <conditionalFormatting sqref="CG103">
    <cfRule type="expression" dxfId="447" priority="9">
      <formula>ABS(CG103/CH103)&gt;1.95996398454005</formula>
    </cfRule>
  </conditionalFormatting>
  <conditionalFormatting sqref="CI103">
    <cfRule type="expression" dxfId="446" priority="8">
      <formula>ABS(CI103/CJ103)&gt;1.95996398454005</formula>
    </cfRule>
  </conditionalFormatting>
  <conditionalFormatting sqref="CK103">
    <cfRule type="expression" dxfId="445" priority="7">
      <formula>ABS(CK103/CL103)&gt;1.95996398454005</formula>
    </cfRule>
  </conditionalFormatting>
  <conditionalFormatting sqref="CM103">
    <cfRule type="expression" dxfId="444" priority="6">
      <formula>ABS(CM103/CN103)&gt;1.95996398454005</formula>
    </cfRule>
  </conditionalFormatting>
  <conditionalFormatting sqref="CO103">
    <cfRule type="expression" dxfId="443" priority="5">
      <formula>ABS(CO103/CP103)&gt;1.95996398454005</formula>
    </cfRule>
  </conditionalFormatting>
  <conditionalFormatting sqref="CQ103">
    <cfRule type="expression" dxfId="442" priority="4">
      <formula>ABS(CQ103/CR103)&gt;1.95996398454005</formula>
    </cfRule>
  </conditionalFormatting>
  <conditionalFormatting sqref="CS103">
    <cfRule type="expression" dxfId="441" priority="3">
      <formula>ABS(CS103/CT103)&gt;1.95996398454005</formula>
    </cfRule>
  </conditionalFormatting>
  <conditionalFormatting sqref="CU103">
    <cfRule type="expression" dxfId="440" priority="2">
      <formula>ABS(CU103/CV103)&gt;1.95996398454005</formula>
    </cfRule>
  </conditionalFormatting>
  <hyperlinks>
    <hyperlink ref="A106" r:id="rId1" xr:uid="{00000000-0004-0000-12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4"/>
  <sheetViews>
    <sheetView showGridLines="0" topLeftCell="A55" zoomScale="131" zoomScaleNormal="80" workbookViewId="0">
      <selection activeCell="A94" sqref="A94:XFD94"/>
    </sheetView>
  </sheetViews>
  <sheetFormatPr baseColWidth="10" defaultColWidth="10.83203125" defaultRowHeight="15" x14ac:dyDescent="0.2"/>
  <cols>
    <col min="1" max="1" width="27.1640625" customWidth="1"/>
    <col min="2" max="2" width="9" customWidth="1"/>
    <col min="3" max="30" width="11.5" customWidth="1"/>
  </cols>
  <sheetData>
    <row r="1" spans="1:30" ht="15" customHeight="1" x14ac:dyDescent="0.2">
      <c r="A1" s="36" t="str">
        <f ca="1">RIGHT(CELL("Filename",A1),LEN(CELL("Filename",A1))-FIND("]",CELL("Filename",A1)))</f>
        <v>BMUL.UND.TQ74</v>
      </c>
      <c r="B1" s="1"/>
      <c r="D1" s="46"/>
      <c r="E1" s="46"/>
      <c r="H1" s="51"/>
      <c r="I1" s="51"/>
      <c r="J1" s="51"/>
      <c r="K1" s="51"/>
      <c r="L1" s="51"/>
      <c r="N1" s="51"/>
    </row>
    <row r="2" spans="1:30" x14ac:dyDescent="0.2">
      <c r="A2" s="46" t="s">
        <v>183</v>
      </c>
      <c r="B2" s="46"/>
    </row>
    <row r="3" spans="1:30" x14ac:dyDescent="0.2">
      <c r="A3" s="58" t="s">
        <v>0</v>
      </c>
      <c r="B3" s="58"/>
    </row>
    <row r="4" spans="1:30" x14ac:dyDescent="0.2">
      <c r="A4" s="161" t="str">
        <f>HYPERLINK("#'TOC'!A1", "Back to TOC")</f>
        <v>Back to TOC</v>
      </c>
      <c r="B4" s="58"/>
    </row>
    <row r="5" spans="1:30" x14ac:dyDescent="0.2">
      <c r="B5" s="58"/>
    </row>
    <row r="6" spans="1:30" ht="13.5" customHeight="1" x14ac:dyDescent="0.2">
      <c r="B6" s="58"/>
    </row>
    <row r="7" spans="1:30" ht="21.75" customHeight="1" x14ac:dyDescent="0.2">
      <c r="B7" s="210" t="s">
        <v>1</v>
      </c>
      <c r="C7" s="213" t="s">
        <v>98</v>
      </c>
      <c r="D7" s="213"/>
      <c r="E7" s="213"/>
      <c r="F7" s="213"/>
      <c r="G7" s="213"/>
      <c r="H7" s="213"/>
      <c r="I7" s="213"/>
      <c r="J7" s="213"/>
      <c r="K7" s="213"/>
      <c r="L7" s="213"/>
      <c r="M7" s="213"/>
      <c r="N7" s="213"/>
      <c r="O7" s="214"/>
      <c r="P7" s="214"/>
      <c r="Q7" s="214"/>
      <c r="R7" s="214"/>
      <c r="S7" s="214"/>
      <c r="T7" s="214"/>
      <c r="U7" s="214"/>
      <c r="V7" s="214"/>
      <c r="W7" s="214"/>
      <c r="X7" s="214"/>
      <c r="Y7" s="214"/>
      <c r="Z7" s="214"/>
      <c r="AA7" s="214"/>
      <c r="AB7" s="214"/>
      <c r="AC7" s="214"/>
      <c r="AD7" s="215"/>
    </row>
    <row r="8" spans="1:30" ht="35.25" customHeight="1" x14ac:dyDescent="0.2">
      <c r="B8" s="211"/>
      <c r="C8" s="216" t="s">
        <v>65</v>
      </c>
      <c r="D8" s="217"/>
      <c r="E8" s="220" t="s">
        <v>66</v>
      </c>
      <c r="F8" s="221"/>
      <c r="G8" s="221"/>
      <c r="H8" s="221"/>
      <c r="I8" s="221"/>
      <c r="J8" s="221"/>
      <c r="K8" s="221"/>
      <c r="L8" s="221"/>
      <c r="M8" s="221"/>
      <c r="N8" s="222"/>
      <c r="O8" s="223" t="s">
        <v>71</v>
      </c>
      <c r="P8" s="223"/>
      <c r="Q8" s="224"/>
      <c r="R8" s="224"/>
      <c r="S8" s="224"/>
      <c r="T8" s="224"/>
      <c r="U8" s="224"/>
      <c r="V8" s="224"/>
      <c r="W8" s="223" t="s">
        <v>72</v>
      </c>
      <c r="X8" s="223"/>
      <c r="Y8" s="224"/>
      <c r="Z8" s="224"/>
      <c r="AA8" s="224"/>
      <c r="AB8" s="224"/>
      <c r="AC8" s="224"/>
      <c r="AD8" s="225"/>
    </row>
    <row r="9" spans="1:30" ht="44.25" customHeight="1" x14ac:dyDescent="0.2">
      <c r="B9" s="211"/>
      <c r="C9" s="218"/>
      <c r="D9" s="219"/>
      <c r="E9" s="226" t="s">
        <v>67</v>
      </c>
      <c r="F9" s="227"/>
      <c r="G9" s="226" t="s">
        <v>99</v>
      </c>
      <c r="H9" s="227" t="s">
        <v>86</v>
      </c>
      <c r="I9" s="226" t="s">
        <v>100</v>
      </c>
      <c r="J9" s="227"/>
      <c r="K9" s="226" t="s">
        <v>68</v>
      </c>
      <c r="L9" s="227"/>
      <c r="M9" s="226" t="s">
        <v>101</v>
      </c>
      <c r="N9" s="227"/>
      <c r="O9" s="228" t="s">
        <v>65</v>
      </c>
      <c r="P9" s="229"/>
      <c r="Q9" s="228" t="s">
        <v>102</v>
      </c>
      <c r="R9" s="229"/>
      <c r="S9" s="228" t="s">
        <v>85</v>
      </c>
      <c r="T9" s="229" t="s">
        <v>86</v>
      </c>
      <c r="U9" s="228" t="s">
        <v>103</v>
      </c>
      <c r="V9" s="229"/>
      <c r="W9" s="228" t="s">
        <v>65</v>
      </c>
      <c r="X9" s="229"/>
      <c r="Y9" s="228" t="s">
        <v>102</v>
      </c>
      <c r="Z9" s="229"/>
      <c r="AA9" s="228" t="s">
        <v>85</v>
      </c>
      <c r="AB9" s="229" t="s">
        <v>86</v>
      </c>
      <c r="AC9" s="228" t="s">
        <v>103</v>
      </c>
      <c r="AD9" s="230"/>
    </row>
    <row r="10" spans="1:30" ht="15" customHeight="1" x14ac:dyDescent="0.2">
      <c r="A10" s="66"/>
      <c r="B10" s="212"/>
      <c r="C10" s="68" t="s">
        <v>10</v>
      </c>
      <c r="D10" s="68" t="s">
        <v>11</v>
      </c>
      <c r="E10" s="68" t="s">
        <v>10</v>
      </c>
      <c r="F10" s="68" t="s">
        <v>11</v>
      </c>
      <c r="G10" s="68" t="s">
        <v>10</v>
      </c>
      <c r="H10" s="68" t="s">
        <v>11</v>
      </c>
      <c r="I10" s="68" t="s">
        <v>10</v>
      </c>
      <c r="J10" s="68" t="s">
        <v>11</v>
      </c>
      <c r="K10" s="68" t="s">
        <v>69</v>
      </c>
      <c r="L10" s="68" t="s">
        <v>11</v>
      </c>
      <c r="M10" s="68" t="s">
        <v>69</v>
      </c>
      <c r="N10" s="68" t="s">
        <v>11</v>
      </c>
      <c r="O10" s="68" t="s">
        <v>69</v>
      </c>
      <c r="P10" s="68" t="s">
        <v>11</v>
      </c>
      <c r="Q10" s="68" t="s">
        <v>69</v>
      </c>
      <c r="R10" s="68" t="s">
        <v>11</v>
      </c>
      <c r="S10" s="68" t="s">
        <v>69</v>
      </c>
      <c r="T10" s="68" t="s">
        <v>11</v>
      </c>
      <c r="U10" s="68" t="s">
        <v>69</v>
      </c>
      <c r="V10" s="68" t="s">
        <v>11</v>
      </c>
      <c r="W10" s="68" t="s">
        <v>69</v>
      </c>
      <c r="X10" s="68" t="s">
        <v>11</v>
      </c>
      <c r="Y10" s="68" t="s">
        <v>69</v>
      </c>
      <c r="Z10" s="68" t="s">
        <v>11</v>
      </c>
      <c r="AA10" s="68" t="s">
        <v>69</v>
      </c>
      <c r="AB10" s="68" t="s">
        <v>11</v>
      </c>
      <c r="AC10" s="13" t="s">
        <v>69</v>
      </c>
      <c r="AD10" s="14" t="s">
        <v>11</v>
      </c>
    </row>
    <row r="11" spans="1:30" x14ac:dyDescent="0.2">
      <c r="A11" s="77"/>
      <c r="B11" s="72"/>
      <c r="C11" s="15" t="s">
        <v>672</v>
      </c>
      <c r="D11" s="84" t="s">
        <v>673</v>
      </c>
      <c r="E11" s="2" t="s">
        <v>674</v>
      </c>
      <c r="F11" s="2" t="s">
        <v>675</v>
      </c>
      <c r="G11" s="16" t="s">
        <v>676</v>
      </c>
      <c r="H11" s="84" t="s">
        <v>677</v>
      </c>
      <c r="I11" s="2" t="s">
        <v>678</v>
      </c>
      <c r="J11" s="2" t="s">
        <v>679</v>
      </c>
      <c r="K11" s="16" t="s">
        <v>680</v>
      </c>
      <c r="L11" s="84" t="s">
        <v>681</v>
      </c>
      <c r="M11" s="2" t="s">
        <v>682</v>
      </c>
      <c r="N11" s="2" t="s">
        <v>683</v>
      </c>
      <c r="O11" s="18" t="s">
        <v>684</v>
      </c>
      <c r="P11" s="19" t="s">
        <v>685</v>
      </c>
      <c r="Q11" s="64" t="s">
        <v>686</v>
      </c>
      <c r="R11" s="64" t="s">
        <v>687</v>
      </c>
      <c r="S11" s="64" t="s">
        <v>688</v>
      </c>
      <c r="T11" s="64" t="s">
        <v>689</v>
      </c>
      <c r="U11" s="64" t="s">
        <v>690</v>
      </c>
      <c r="V11" s="64" t="s">
        <v>691</v>
      </c>
      <c r="W11" s="19" t="s">
        <v>692</v>
      </c>
      <c r="X11" s="19" t="s">
        <v>693</v>
      </c>
      <c r="Y11" s="19" t="s">
        <v>694</v>
      </c>
      <c r="Z11" s="19" t="s">
        <v>695</v>
      </c>
      <c r="AA11" s="19" t="s">
        <v>696</v>
      </c>
      <c r="AB11" s="19" t="s">
        <v>697</v>
      </c>
      <c r="AC11" s="19" t="s">
        <v>698</v>
      </c>
      <c r="AD11" s="20" t="s">
        <v>699</v>
      </c>
    </row>
    <row r="12" spans="1:30" x14ac:dyDescent="0.2">
      <c r="A12" s="3" t="s">
        <v>12</v>
      </c>
      <c r="B12" s="72">
        <v>2</v>
      </c>
      <c r="C12" s="7">
        <v>14.001348736933</v>
      </c>
      <c r="D12" s="10">
        <v>0.77992330963354195</v>
      </c>
      <c r="E12" s="7">
        <v>7.5543681893545802</v>
      </c>
      <c r="F12" s="10">
        <v>2.4250831166387998</v>
      </c>
      <c r="G12" s="7">
        <v>5.4649852617769596</v>
      </c>
      <c r="H12" s="10">
        <v>0.64412147367212402</v>
      </c>
      <c r="I12" s="7">
        <v>31.899597294299902</v>
      </c>
      <c r="J12" s="10">
        <v>1.92798813878273</v>
      </c>
      <c r="K12" s="7">
        <v>-2.0893829275776299</v>
      </c>
      <c r="L12" s="10">
        <v>2.34172050436145</v>
      </c>
      <c r="M12" s="7">
        <v>26.434612032522899</v>
      </c>
      <c r="N12" s="10">
        <v>2.0862935561991298</v>
      </c>
      <c r="O12" s="52"/>
      <c r="P12" s="64"/>
      <c r="Q12" s="64"/>
      <c r="R12" s="64"/>
      <c r="S12" s="64"/>
      <c r="T12" s="64"/>
      <c r="U12" s="64"/>
      <c r="V12" s="64"/>
      <c r="W12" s="64"/>
      <c r="X12" s="64"/>
      <c r="Y12" s="64"/>
      <c r="Z12" s="64"/>
      <c r="AA12" s="64"/>
      <c r="AB12" s="64"/>
      <c r="AC12" s="64"/>
      <c r="AD12" s="53"/>
    </row>
    <row r="13" spans="1:30" x14ac:dyDescent="0.2">
      <c r="A13" s="28" t="s">
        <v>13</v>
      </c>
      <c r="B13" s="72">
        <v>2</v>
      </c>
      <c r="C13" s="7">
        <v>27.592458637047901</v>
      </c>
      <c r="D13" s="10">
        <v>1.33335694508254</v>
      </c>
      <c r="E13" s="7">
        <v>19.351823690173202</v>
      </c>
      <c r="F13" s="10">
        <v>2.5109319295638799</v>
      </c>
      <c r="G13" s="7">
        <v>20.450708025110799</v>
      </c>
      <c r="H13" s="10">
        <v>1.65800652012113</v>
      </c>
      <c r="I13" s="7">
        <v>43.415755440679298</v>
      </c>
      <c r="J13" s="10">
        <v>2.5069457237479398</v>
      </c>
      <c r="K13" s="7">
        <v>1.0988843349375601</v>
      </c>
      <c r="L13" s="10">
        <v>2.9222156407892301</v>
      </c>
      <c r="M13" s="7">
        <v>22.965047415568499</v>
      </c>
      <c r="N13" s="10">
        <v>2.7840529605348001</v>
      </c>
      <c r="O13" s="54"/>
      <c r="P13" s="65"/>
      <c r="Q13" s="65"/>
      <c r="R13" s="65"/>
      <c r="S13" s="65"/>
      <c r="T13" s="65"/>
      <c r="U13" s="65"/>
      <c r="V13" s="65"/>
      <c r="W13" s="65"/>
      <c r="X13" s="65"/>
      <c r="Y13" s="65"/>
      <c r="Z13" s="65"/>
      <c r="AA13" s="65"/>
      <c r="AB13" s="65"/>
      <c r="AC13" s="65"/>
      <c r="AD13" s="55"/>
    </row>
    <row r="14" spans="1:30" x14ac:dyDescent="0.2">
      <c r="A14" s="28" t="s">
        <v>14</v>
      </c>
      <c r="B14" s="72">
        <v>2</v>
      </c>
      <c r="C14" s="7">
        <v>19.323491681485098</v>
      </c>
      <c r="D14" s="10">
        <v>0.81452240559812505</v>
      </c>
      <c r="E14" s="7">
        <v>8.5686431663579707</v>
      </c>
      <c r="F14" s="10">
        <v>2.60758321931654</v>
      </c>
      <c r="G14" s="7">
        <v>6.02069775853154</v>
      </c>
      <c r="H14" s="10">
        <v>0.62864823581676199</v>
      </c>
      <c r="I14" s="7">
        <v>45.996062549877699</v>
      </c>
      <c r="J14" s="10">
        <v>1.97470808556959</v>
      </c>
      <c r="K14" s="7">
        <v>-2.5479454078264299</v>
      </c>
      <c r="L14" s="10">
        <v>2.6076130113361198</v>
      </c>
      <c r="M14" s="7">
        <v>39.975364791346202</v>
      </c>
      <c r="N14" s="10">
        <v>2.19211268439286</v>
      </c>
      <c r="O14" s="54"/>
      <c r="P14" s="65"/>
      <c r="Q14" s="65"/>
      <c r="R14" s="65"/>
      <c r="S14" s="65"/>
      <c r="T14" s="65"/>
      <c r="U14" s="65"/>
      <c r="V14" s="65"/>
      <c r="W14" s="65"/>
      <c r="X14" s="65"/>
      <c r="Y14" s="65"/>
      <c r="Z14" s="65"/>
      <c r="AA14" s="65"/>
      <c r="AB14" s="65"/>
      <c r="AC14" s="65"/>
      <c r="AD14" s="55"/>
    </row>
    <row r="15" spans="1:30" x14ac:dyDescent="0.2">
      <c r="A15" s="3" t="s">
        <v>15</v>
      </c>
      <c r="B15" s="72">
        <v>2</v>
      </c>
      <c r="C15" s="7">
        <v>17.8351328783037</v>
      </c>
      <c r="D15" s="10">
        <v>0.93335727793636603</v>
      </c>
      <c r="E15" s="7">
        <v>8.7929068866004201</v>
      </c>
      <c r="F15" s="10">
        <v>1.9335217706302801</v>
      </c>
      <c r="G15" s="7">
        <v>4.6502035220121698</v>
      </c>
      <c r="H15" s="10">
        <v>0.67538814095008204</v>
      </c>
      <c r="I15" s="7">
        <v>40.833429469363701</v>
      </c>
      <c r="J15" s="10">
        <v>1.73436623211331</v>
      </c>
      <c r="K15" s="7">
        <v>-4.1427033645882503</v>
      </c>
      <c r="L15" s="10">
        <v>1.9982931031283899</v>
      </c>
      <c r="M15" s="7">
        <v>36.183225947351502</v>
      </c>
      <c r="N15" s="10">
        <v>1.92717727963941</v>
      </c>
      <c r="O15" s="54"/>
      <c r="P15" s="65"/>
      <c r="Q15" s="65"/>
      <c r="R15" s="65"/>
      <c r="S15" s="65"/>
      <c r="T15" s="65"/>
      <c r="U15" s="65"/>
      <c r="V15" s="65"/>
      <c r="W15" s="65"/>
      <c r="X15" s="65"/>
      <c r="Y15" s="65"/>
      <c r="Z15" s="65"/>
      <c r="AA15" s="65"/>
      <c r="AB15" s="65"/>
      <c r="AC15" s="65"/>
      <c r="AD15" s="55"/>
    </row>
    <row r="16" spans="1:30" x14ac:dyDescent="0.2">
      <c r="A16" s="3" t="s">
        <v>16</v>
      </c>
      <c r="B16" s="72">
        <v>2</v>
      </c>
      <c r="C16" s="7">
        <v>29.392309592836501</v>
      </c>
      <c r="D16" s="10">
        <v>1.01260527991507</v>
      </c>
      <c r="E16" s="7">
        <v>25.385964676063502</v>
      </c>
      <c r="F16" s="10">
        <v>2.5547224599640002</v>
      </c>
      <c r="G16" s="7">
        <v>29.737319926397699</v>
      </c>
      <c r="H16" s="10">
        <v>1.2770865655703201</v>
      </c>
      <c r="I16" s="7">
        <v>33.109438879487101</v>
      </c>
      <c r="J16" s="10">
        <v>2.4579348083484498</v>
      </c>
      <c r="K16" s="7">
        <v>4.3513552503341497</v>
      </c>
      <c r="L16" s="10">
        <v>2.8670671245279702</v>
      </c>
      <c r="M16" s="7">
        <v>3.37211895308939</v>
      </c>
      <c r="N16" s="10">
        <v>2.7611545715734098</v>
      </c>
      <c r="O16" s="54"/>
      <c r="P16" s="65"/>
      <c r="Q16" s="65"/>
      <c r="R16" s="65"/>
      <c r="S16" s="65"/>
      <c r="T16" s="65"/>
      <c r="U16" s="65"/>
      <c r="V16" s="65"/>
      <c r="W16" s="65"/>
      <c r="X16" s="65"/>
      <c r="Y16" s="65"/>
      <c r="Z16" s="65"/>
      <c r="AA16" s="65"/>
      <c r="AB16" s="65"/>
      <c r="AC16" s="65"/>
      <c r="AD16" s="55"/>
    </row>
    <row r="17" spans="1:30" x14ac:dyDescent="0.2">
      <c r="A17" s="28" t="s">
        <v>17</v>
      </c>
      <c r="B17" s="72">
        <v>2</v>
      </c>
      <c r="C17" s="7">
        <v>16.072849944649398</v>
      </c>
      <c r="D17" s="10">
        <v>0.73246370204590205</v>
      </c>
      <c r="E17" s="7">
        <v>7.5515370114295397</v>
      </c>
      <c r="F17" s="10">
        <v>1.19032286765741</v>
      </c>
      <c r="G17" s="7">
        <v>8.4448967051301391</v>
      </c>
      <c r="H17" s="10">
        <v>0.68135174405631704</v>
      </c>
      <c r="I17" s="7">
        <v>43.313730399699502</v>
      </c>
      <c r="J17" s="10">
        <v>2.2476145252082702</v>
      </c>
      <c r="K17" s="7">
        <v>0.89335969370060897</v>
      </c>
      <c r="L17" s="10">
        <v>1.27181543385593</v>
      </c>
      <c r="M17" s="7">
        <v>34.868833694569297</v>
      </c>
      <c r="N17" s="10">
        <v>2.4127742560032699</v>
      </c>
      <c r="O17" s="54"/>
      <c r="P17" s="65"/>
      <c r="Q17" s="65"/>
      <c r="R17" s="65"/>
      <c r="S17" s="65"/>
      <c r="T17" s="65"/>
      <c r="U17" s="65"/>
      <c r="V17" s="65"/>
      <c r="W17" s="65"/>
      <c r="X17" s="65"/>
      <c r="Y17" s="65"/>
      <c r="Z17" s="65"/>
      <c r="AA17" s="65"/>
      <c r="AB17" s="65"/>
      <c r="AC17" s="65"/>
      <c r="AD17" s="55"/>
    </row>
    <row r="18" spans="1:30" x14ac:dyDescent="0.2">
      <c r="A18" s="78" t="s">
        <v>18</v>
      </c>
      <c r="B18" s="72">
        <v>2</v>
      </c>
      <c r="C18" s="7">
        <v>14.5836937585794</v>
      </c>
      <c r="D18" s="10">
        <v>0.91174636098082396</v>
      </c>
      <c r="E18" s="7">
        <v>6.95363874661785</v>
      </c>
      <c r="F18" s="10">
        <v>1.59697295252257</v>
      </c>
      <c r="G18" s="7">
        <v>6.8678036552618096</v>
      </c>
      <c r="H18" s="10">
        <v>0.87560189300561497</v>
      </c>
      <c r="I18" s="7">
        <v>41.660912151542902</v>
      </c>
      <c r="J18" s="10">
        <v>3.1773189023182402</v>
      </c>
      <c r="K18" s="7">
        <v>-8.5835091356033302E-2</v>
      </c>
      <c r="L18" s="10">
        <v>1.68307869261818</v>
      </c>
      <c r="M18" s="7">
        <v>34.7931084962811</v>
      </c>
      <c r="N18" s="10">
        <v>3.3787725128673598</v>
      </c>
      <c r="O18" s="54"/>
      <c r="P18" s="65"/>
      <c r="Q18" s="65"/>
      <c r="R18" s="65"/>
      <c r="S18" s="65"/>
      <c r="T18" s="65"/>
      <c r="U18" s="65"/>
      <c r="V18" s="65"/>
      <c r="W18" s="65"/>
      <c r="X18" s="65"/>
      <c r="Y18" s="65"/>
      <c r="Z18" s="65"/>
      <c r="AA18" s="65"/>
      <c r="AB18" s="65"/>
      <c r="AC18" s="65"/>
      <c r="AD18" s="55"/>
    </row>
    <row r="19" spans="1:30" x14ac:dyDescent="0.2">
      <c r="A19" s="78" t="s">
        <v>19</v>
      </c>
      <c r="B19" s="72">
        <v>2</v>
      </c>
      <c r="C19" s="7">
        <v>18.456489593639699</v>
      </c>
      <c r="D19" s="10">
        <v>1.07021761627179</v>
      </c>
      <c r="E19" s="7">
        <v>8.5878346217507904</v>
      </c>
      <c r="F19" s="10">
        <v>1.6752390663952901</v>
      </c>
      <c r="G19" s="7">
        <v>10.9365500815672</v>
      </c>
      <c r="H19" s="10">
        <v>0.99101281686934595</v>
      </c>
      <c r="I19" s="7">
        <v>45.875926578302597</v>
      </c>
      <c r="J19" s="10">
        <v>3.2347639525613001</v>
      </c>
      <c r="K19" s="7">
        <v>2.3487154598164</v>
      </c>
      <c r="L19" s="10">
        <v>1.8467120958079799</v>
      </c>
      <c r="M19" s="7">
        <v>34.939376496735399</v>
      </c>
      <c r="N19" s="10">
        <v>3.4707061928526701</v>
      </c>
      <c r="O19" s="54"/>
      <c r="P19" s="65"/>
      <c r="Q19" s="65"/>
      <c r="R19" s="65"/>
      <c r="S19" s="65"/>
      <c r="T19" s="65"/>
      <c r="U19" s="65"/>
      <c r="V19" s="65"/>
      <c r="W19" s="65"/>
      <c r="X19" s="65"/>
      <c r="Y19" s="65"/>
      <c r="Z19" s="65"/>
      <c r="AA19" s="65"/>
      <c r="AB19" s="65"/>
      <c r="AC19" s="65"/>
      <c r="AD19" s="55"/>
    </row>
    <row r="20" spans="1:30" x14ac:dyDescent="0.2">
      <c r="A20" s="28" t="s">
        <v>20</v>
      </c>
      <c r="B20" s="72">
        <v>2</v>
      </c>
      <c r="C20" s="7">
        <v>20.218784433360199</v>
      </c>
      <c r="D20" s="10">
        <v>1.16992128877872</v>
      </c>
      <c r="E20" s="7">
        <v>14.1751217209461</v>
      </c>
      <c r="F20" s="10">
        <v>2.68453901431393</v>
      </c>
      <c r="G20" s="7">
        <v>12.3276090038399</v>
      </c>
      <c r="H20" s="10">
        <v>1.2316266515130501</v>
      </c>
      <c r="I20" s="7">
        <v>46.9903095260333</v>
      </c>
      <c r="J20" s="10">
        <v>2.92909756237998</v>
      </c>
      <c r="K20" s="7">
        <v>-1.8475127171062</v>
      </c>
      <c r="L20" s="10">
        <v>2.8561641819895298</v>
      </c>
      <c r="M20" s="7">
        <v>34.662700522193298</v>
      </c>
      <c r="N20" s="10">
        <v>3.2038879903913799</v>
      </c>
      <c r="O20" s="54"/>
      <c r="P20" s="65"/>
      <c r="Q20" s="65"/>
      <c r="R20" s="65"/>
      <c r="S20" s="65"/>
      <c r="T20" s="65"/>
      <c r="U20" s="65"/>
      <c r="V20" s="65"/>
      <c r="W20" s="65"/>
      <c r="X20" s="65"/>
      <c r="Y20" s="65"/>
      <c r="Z20" s="65"/>
      <c r="AA20" s="65"/>
      <c r="AB20" s="65"/>
      <c r="AC20" s="65"/>
      <c r="AD20" s="55"/>
    </row>
    <row r="21" spans="1:30" x14ac:dyDescent="0.2">
      <c r="A21" s="28" t="s">
        <v>21</v>
      </c>
      <c r="B21" s="72">
        <v>2</v>
      </c>
      <c r="C21" s="7">
        <v>28.2471385369746</v>
      </c>
      <c r="D21" s="10">
        <v>1.16241423077921</v>
      </c>
      <c r="E21" s="7">
        <v>11.0914075968163</v>
      </c>
      <c r="F21" s="10">
        <v>2.78646144236586</v>
      </c>
      <c r="G21" s="7">
        <v>6.0363756416705199</v>
      </c>
      <c r="H21" s="10">
        <v>0.93492485203433995</v>
      </c>
      <c r="I21" s="7">
        <v>51.158427761264001</v>
      </c>
      <c r="J21" s="10">
        <v>1.7818203779663699</v>
      </c>
      <c r="K21" s="7">
        <v>-5.0550319551457399</v>
      </c>
      <c r="L21" s="10">
        <v>2.8495043880022499</v>
      </c>
      <c r="M21" s="7">
        <v>45.122052119593498</v>
      </c>
      <c r="N21" s="10">
        <v>2.0825483548136998</v>
      </c>
      <c r="O21" s="54"/>
      <c r="P21" s="65"/>
      <c r="Q21" s="65"/>
      <c r="R21" s="65"/>
      <c r="S21" s="65"/>
      <c r="T21" s="65"/>
      <c r="U21" s="65"/>
      <c r="V21" s="65"/>
      <c r="W21" s="65"/>
      <c r="X21" s="65"/>
      <c r="Y21" s="65"/>
      <c r="Z21" s="65"/>
      <c r="AA21" s="65"/>
      <c r="AB21" s="65"/>
      <c r="AC21" s="65"/>
      <c r="AD21" s="55"/>
    </row>
    <row r="22" spans="1:30" x14ac:dyDescent="0.2">
      <c r="A22" s="28" t="s">
        <v>22</v>
      </c>
      <c r="B22" s="72">
        <v>2</v>
      </c>
      <c r="C22" s="7">
        <v>26.108380198148701</v>
      </c>
      <c r="D22" s="10">
        <v>1.6106305426537899</v>
      </c>
      <c r="E22" s="7">
        <v>24.297045517466401</v>
      </c>
      <c r="F22" s="10">
        <v>4.7691900922597199</v>
      </c>
      <c r="G22" s="7">
        <v>17.3677198148123</v>
      </c>
      <c r="H22" s="10">
        <v>1.95130997688523</v>
      </c>
      <c r="I22" s="7">
        <v>51.018766343396301</v>
      </c>
      <c r="J22" s="10">
        <v>3.8971244900604498</v>
      </c>
      <c r="K22" s="7">
        <v>-6.9293257026541104</v>
      </c>
      <c r="L22" s="10">
        <v>5.5186234339478304</v>
      </c>
      <c r="M22" s="7">
        <v>33.651046528583997</v>
      </c>
      <c r="N22" s="10">
        <v>4.7688958109611903</v>
      </c>
      <c r="O22" s="54"/>
      <c r="P22" s="65"/>
      <c r="Q22" s="65"/>
      <c r="R22" s="65"/>
      <c r="S22" s="65"/>
      <c r="T22" s="65"/>
      <c r="U22" s="65"/>
      <c r="V22" s="65"/>
      <c r="W22" s="65"/>
      <c r="X22" s="65"/>
      <c r="Y22" s="65"/>
      <c r="Z22" s="65"/>
      <c r="AA22" s="65"/>
      <c r="AB22" s="65"/>
      <c r="AC22" s="65"/>
      <c r="AD22" s="55"/>
    </row>
    <row r="23" spans="1:30" x14ac:dyDescent="0.2">
      <c r="A23" s="28" t="s">
        <v>23</v>
      </c>
      <c r="B23" s="72">
        <v>2</v>
      </c>
      <c r="C23" s="7">
        <v>22.489896068034</v>
      </c>
      <c r="D23" s="10">
        <v>1.39424036220077</v>
      </c>
      <c r="E23" s="7">
        <v>15.5995254812011</v>
      </c>
      <c r="F23" s="10">
        <v>3.3501978882616998</v>
      </c>
      <c r="G23" s="7">
        <v>9.9371256952956308</v>
      </c>
      <c r="H23" s="10">
        <v>1.6343738937996399</v>
      </c>
      <c r="I23" s="7">
        <v>46.123741850142402</v>
      </c>
      <c r="J23" s="10">
        <v>2.5280687259391601</v>
      </c>
      <c r="K23" s="7">
        <v>-5.6623997859054596</v>
      </c>
      <c r="L23" s="10">
        <v>3.0636024314715602</v>
      </c>
      <c r="M23" s="7">
        <v>36.186616154846803</v>
      </c>
      <c r="N23" s="10">
        <v>3.1614582764178998</v>
      </c>
      <c r="O23" s="54"/>
      <c r="P23" s="65"/>
      <c r="Q23" s="65"/>
      <c r="R23" s="65"/>
      <c r="S23" s="65"/>
      <c r="T23" s="65"/>
      <c r="U23" s="65"/>
      <c r="V23" s="65"/>
      <c r="W23" s="65"/>
      <c r="X23" s="65"/>
      <c r="Y23" s="65"/>
      <c r="Z23" s="65"/>
      <c r="AA23" s="65"/>
      <c r="AB23" s="65"/>
      <c r="AC23" s="65"/>
      <c r="AD23" s="55"/>
    </row>
    <row r="24" spans="1:30" x14ac:dyDescent="0.2">
      <c r="A24" s="3" t="s">
        <v>24</v>
      </c>
      <c r="B24" s="72">
        <v>2</v>
      </c>
      <c r="C24" s="7">
        <v>23.295353572280199</v>
      </c>
      <c r="D24" s="10">
        <v>1.29763886250182</v>
      </c>
      <c r="E24" s="7">
        <v>12.1083407047668</v>
      </c>
      <c r="F24" s="10">
        <v>2.9995160517602302</v>
      </c>
      <c r="G24" s="7">
        <v>13.9813021069196</v>
      </c>
      <c r="H24" s="10">
        <v>1.0531326268455501</v>
      </c>
      <c r="I24" s="7">
        <v>66.463788540081794</v>
      </c>
      <c r="J24" s="10">
        <v>3.0353635561838499</v>
      </c>
      <c r="K24" s="7">
        <v>1.8729614021527601</v>
      </c>
      <c r="L24" s="10">
        <v>3.0856780309405298</v>
      </c>
      <c r="M24" s="7">
        <v>52.482486433162201</v>
      </c>
      <c r="N24" s="10">
        <v>3.0896191224360199</v>
      </c>
      <c r="O24" s="54"/>
      <c r="P24" s="65"/>
      <c r="Q24" s="65"/>
      <c r="R24" s="65"/>
      <c r="S24" s="65"/>
      <c r="T24" s="65"/>
      <c r="U24" s="65"/>
      <c r="V24" s="65"/>
      <c r="W24" s="65"/>
      <c r="X24" s="65"/>
      <c r="Y24" s="65"/>
      <c r="Z24" s="65"/>
      <c r="AA24" s="65"/>
      <c r="AB24" s="65"/>
      <c r="AC24" s="65"/>
      <c r="AD24" s="55"/>
    </row>
    <row r="25" spans="1:30" x14ac:dyDescent="0.2">
      <c r="A25" s="28" t="s">
        <v>25</v>
      </c>
      <c r="B25" s="72">
        <v>2</v>
      </c>
      <c r="C25" s="7">
        <v>26.1359270831271</v>
      </c>
      <c r="D25" s="10">
        <v>1.31563572839309</v>
      </c>
      <c r="E25" s="7">
        <v>26.392567372538998</v>
      </c>
      <c r="F25" s="10">
        <v>4.4436599774020502</v>
      </c>
      <c r="G25" s="7">
        <v>18.050651172063802</v>
      </c>
      <c r="H25" s="10">
        <v>1.29918170757535</v>
      </c>
      <c r="I25" s="7">
        <v>46.8796528892236</v>
      </c>
      <c r="J25" s="10">
        <v>2.7997433037667498</v>
      </c>
      <c r="K25" s="7">
        <v>-8.3419162004751506</v>
      </c>
      <c r="L25" s="10">
        <v>4.5572970500252197</v>
      </c>
      <c r="M25" s="7">
        <v>28.829001717159802</v>
      </c>
      <c r="N25" s="10">
        <v>2.8610409935679599</v>
      </c>
      <c r="O25" s="54"/>
      <c r="P25" s="65"/>
      <c r="Q25" s="65"/>
      <c r="R25" s="65"/>
      <c r="S25" s="65"/>
      <c r="T25" s="65"/>
      <c r="U25" s="65"/>
      <c r="V25" s="65"/>
      <c r="W25" s="65"/>
      <c r="X25" s="65"/>
      <c r="Y25" s="65"/>
      <c r="Z25" s="65"/>
      <c r="AA25" s="65"/>
      <c r="AB25" s="65"/>
      <c r="AC25" s="65"/>
      <c r="AD25" s="55"/>
    </row>
    <row r="26" spans="1:30" x14ac:dyDescent="0.2">
      <c r="A26" s="17" t="s">
        <v>27</v>
      </c>
      <c r="B26" s="72">
        <v>2</v>
      </c>
      <c r="C26" s="7">
        <v>20.6406027011822</v>
      </c>
      <c r="D26" s="10">
        <v>1.2459068931309201</v>
      </c>
      <c r="E26" s="7">
        <v>8.9081129155810004</v>
      </c>
      <c r="F26" s="10">
        <v>4.1342405004781302</v>
      </c>
      <c r="G26" s="7">
        <v>6.4637562893759597</v>
      </c>
      <c r="H26" s="10">
        <v>0.85660761526997298</v>
      </c>
      <c r="I26" s="7">
        <v>48.522417470314501</v>
      </c>
      <c r="J26" s="10">
        <v>2.3587455611981598</v>
      </c>
      <c r="K26" s="7">
        <v>-2.4443566262050398</v>
      </c>
      <c r="L26" s="10">
        <v>4.1403948406219202</v>
      </c>
      <c r="M26" s="7">
        <v>42.0586611809386</v>
      </c>
      <c r="N26" s="10">
        <v>2.38354092472128</v>
      </c>
      <c r="O26" s="54"/>
      <c r="P26" s="65"/>
      <c r="Q26" s="65"/>
      <c r="R26" s="65"/>
      <c r="S26" s="65"/>
      <c r="T26" s="65"/>
      <c r="U26" s="65"/>
      <c r="V26" s="65"/>
      <c r="W26" s="65"/>
      <c r="X26" s="65"/>
      <c r="Y26" s="65"/>
      <c r="Z26" s="65"/>
      <c r="AA26" s="65"/>
      <c r="AB26" s="65"/>
      <c r="AC26" s="65"/>
      <c r="AD26" s="55"/>
    </row>
    <row r="27" spans="1:30" x14ac:dyDescent="0.2">
      <c r="A27" s="28" t="s">
        <v>26</v>
      </c>
      <c r="B27" s="72">
        <v>2</v>
      </c>
      <c r="C27" s="7">
        <v>24.285192691197501</v>
      </c>
      <c r="D27" s="10">
        <v>0.72958889419844097</v>
      </c>
      <c r="E27" s="7">
        <v>18.5834662499682</v>
      </c>
      <c r="F27" s="10">
        <v>2.0913099020194701</v>
      </c>
      <c r="G27" s="7">
        <v>11.598994869723199</v>
      </c>
      <c r="H27" s="10">
        <v>0.83355563431568602</v>
      </c>
      <c r="I27" s="7">
        <v>45.404984246387002</v>
      </c>
      <c r="J27" s="10">
        <v>1.4246865698462099</v>
      </c>
      <c r="K27" s="7">
        <v>-6.9844713802449903</v>
      </c>
      <c r="L27" s="10">
        <v>2.2249716128822699</v>
      </c>
      <c r="M27" s="7">
        <v>33.805989376663703</v>
      </c>
      <c r="N27" s="10">
        <v>1.5312336705215801</v>
      </c>
      <c r="O27" s="54"/>
      <c r="P27" s="65"/>
      <c r="Q27" s="65"/>
      <c r="R27" s="65"/>
      <c r="S27" s="65"/>
      <c r="T27" s="65"/>
      <c r="U27" s="65"/>
      <c r="V27" s="65"/>
      <c r="W27" s="65"/>
      <c r="X27" s="65"/>
      <c r="Y27" s="65"/>
      <c r="Z27" s="65"/>
      <c r="AA27" s="65"/>
      <c r="AB27" s="65"/>
      <c r="AC27" s="65"/>
      <c r="AD27" s="55"/>
    </row>
    <row r="28" spans="1:30" x14ac:dyDescent="0.2">
      <c r="A28" s="28" t="s">
        <v>28</v>
      </c>
      <c r="B28" s="72">
        <v>2</v>
      </c>
      <c r="C28" s="7">
        <v>23.755521605798499</v>
      </c>
      <c r="D28" s="10">
        <v>1.4073398766456799</v>
      </c>
      <c r="E28" s="7">
        <v>18.026078171599099</v>
      </c>
      <c r="F28" s="10">
        <v>3.87191844360424</v>
      </c>
      <c r="G28" s="7">
        <v>19.9351787726014</v>
      </c>
      <c r="H28" s="10">
        <v>1.5700936745094001</v>
      </c>
      <c r="I28" s="7">
        <v>31.294461493614602</v>
      </c>
      <c r="J28" s="10">
        <v>2.7611147376156202</v>
      </c>
      <c r="K28" s="7">
        <v>1.9091006010023299</v>
      </c>
      <c r="L28" s="10">
        <v>4.3334873676579804</v>
      </c>
      <c r="M28" s="7">
        <v>11.3592827210132</v>
      </c>
      <c r="N28" s="10">
        <v>3.1008292902571899</v>
      </c>
      <c r="O28" s="54"/>
      <c r="P28" s="65"/>
      <c r="Q28" s="65"/>
      <c r="R28" s="65"/>
      <c r="S28" s="65"/>
      <c r="T28" s="65"/>
      <c r="U28" s="65"/>
      <c r="V28" s="65"/>
      <c r="W28" s="65"/>
      <c r="X28" s="65"/>
      <c r="Y28" s="65"/>
      <c r="Z28" s="65"/>
      <c r="AA28" s="65"/>
      <c r="AB28" s="65"/>
      <c r="AC28" s="65"/>
      <c r="AD28" s="55"/>
    </row>
    <row r="29" spans="1:30" x14ac:dyDescent="0.2">
      <c r="A29" s="28" t="s">
        <v>29</v>
      </c>
      <c r="B29" s="72">
        <v>2</v>
      </c>
      <c r="C29" s="7">
        <v>45.502906766500303</v>
      </c>
      <c r="D29" s="10">
        <v>1.18866837343848</v>
      </c>
      <c r="E29" s="7">
        <v>48.957521869742799</v>
      </c>
      <c r="F29" s="10">
        <v>4.9341030574154896</v>
      </c>
      <c r="G29" s="7">
        <v>32.969730999240397</v>
      </c>
      <c r="H29" s="10">
        <v>1.7002162739281701</v>
      </c>
      <c r="I29" s="7">
        <v>54.136341704369102</v>
      </c>
      <c r="J29" s="10">
        <v>1.4811339171319799</v>
      </c>
      <c r="K29" s="7">
        <v>-15.987790870502399</v>
      </c>
      <c r="L29" s="10">
        <v>4.9798159930463797</v>
      </c>
      <c r="M29" s="7">
        <v>21.1666107051288</v>
      </c>
      <c r="N29" s="10">
        <v>2.1684244914482602</v>
      </c>
      <c r="O29" s="54"/>
      <c r="P29" s="65"/>
      <c r="Q29" s="65"/>
      <c r="R29" s="65"/>
      <c r="S29" s="65"/>
      <c r="T29" s="65"/>
      <c r="U29" s="65"/>
      <c r="V29" s="65"/>
      <c r="W29" s="65"/>
      <c r="X29" s="65"/>
      <c r="Y29" s="65"/>
      <c r="Z29" s="65"/>
      <c r="AA29" s="65"/>
      <c r="AB29" s="65"/>
      <c r="AC29" s="65"/>
      <c r="AD29" s="55"/>
    </row>
    <row r="30" spans="1:30" x14ac:dyDescent="0.2">
      <c r="A30" s="28" t="s">
        <v>30</v>
      </c>
      <c r="B30" s="72">
        <v>2</v>
      </c>
      <c r="C30" s="7">
        <v>27.147233119840902</v>
      </c>
      <c r="D30" s="10">
        <v>0.89356536213697102</v>
      </c>
      <c r="E30" s="7">
        <v>22.949057652614801</v>
      </c>
      <c r="F30" s="10">
        <v>2.9170677808609899</v>
      </c>
      <c r="G30" s="7">
        <v>17.222466523839099</v>
      </c>
      <c r="H30" s="10">
        <v>0.90526296887520497</v>
      </c>
      <c r="I30" s="7">
        <v>41.028553632236402</v>
      </c>
      <c r="J30" s="10">
        <v>1.7440424285028999</v>
      </c>
      <c r="K30" s="7">
        <v>-5.7265911287757696</v>
      </c>
      <c r="L30" s="10">
        <v>3.0608067613819601</v>
      </c>
      <c r="M30" s="7">
        <v>23.806087108397399</v>
      </c>
      <c r="N30" s="10">
        <v>1.93519173696358</v>
      </c>
      <c r="O30" s="54"/>
      <c r="P30" s="65"/>
      <c r="Q30" s="65"/>
      <c r="R30" s="65"/>
      <c r="S30" s="65"/>
      <c r="T30" s="65"/>
      <c r="U30" s="65"/>
      <c r="V30" s="65"/>
      <c r="W30" s="65"/>
      <c r="X30" s="65"/>
      <c r="Y30" s="65"/>
      <c r="Z30" s="65"/>
      <c r="AA30" s="65"/>
      <c r="AB30" s="65"/>
      <c r="AC30" s="65"/>
      <c r="AD30" s="55"/>
    </row>
    <row r="31" spans="1:30" x14ac:dyDescent="0.2">
      <c r="A31" s="28" t="s">
        <v>31</v>
      </c>
      <c r="B31" s="72">
        <v>2</v>
      </c>
      <c r="C31" s="7">
        <v>18.177124307111399</v>
      </c>
      <c r="D31" s="10">
        <v>0.987815352079357</v>
      </c>
      <c r="E31" s="7">
        <v>14.313325267738801</v>
      </c>
      <c r="F31" s="10">
        <v>2.93598421215358</v>
      </c>
      <c r="G31" s="7">
        <v>10.9502769571531</v>
      </c>
      <c r="H31" s="10">
        <v>1.0136442944449</v>
      </c>
      <c r="I31" s="7">
        <v>29.602599828686799</v>
      </c>
      <c r="J31" s="10">
        <v>2.07485271070572</v>
      </c>
      <c r="K31" s="7">
        <v>-3.3630483105856501</v>
      </c>
      <c r="L31" s="10">
        <v>3.1252475031811602</v>
      </c>
      <c r="M31" s="7">
        <v>18.652322871533698</v>
      </c>
      <c r="N31" s="10">
        <v>2.36776534485699</v>
      </c>
      <c r="O31" s="54"/>
      <c r="P31" s="65"/>
      <c r="Q31" s="65"/>
      <c r="R31" s="65"/>
      <c r="S31" s="65"/>
      <c r="T31" s="65"/>
      <c r="U31" s="65"/>
      <c r="V31" s="65"/>
      <c r="W31" s="65"/>
      <c r="X31" s="65"/>
      <c r="Y31" s="65"/>
      <c r="Z31" s="65"/>
      <c r="AA31" s="65"/>
      <c r="AB31" s="65"/>
      <c r="AC31" s="65"/>
      <c r="AD31" s="55"/>
    </row>
    <row r="32" spans="1:30" x14ac:dyDescent="0.2">
      <c r="A32" s="28" t="s">
        <v>32</v>
      </c>
      <c r="B32" s="72">
        <v>2</v>
      </c>
      <c r="C32" s="7">
        <v>34.229628529354599</v>
      </c>
      <c r="D32" s="10">
        <v>1.1104006696822399</v>
      </c>
      <c r="E32" s="7">
        <v>20.295617184999099</v>
      </c>
      <c r="F32" s="10">
        <v>3.8763404148586802</v>
      </c>
      <c r="G32" s="7">
        <v>10.1450164715355</v>
      </c>
      <c r="H32" s="10">
        <v>1.1401632395898</v>
      </c>
      <c r="I32" s="7">
        <v>54.939006573837297</v>
      </c>
      <c r="J32" s="10">
        <v>1.54143675551464</v>
      </c>
      <c r="K32" s="7">
        <v>-10.1506007134636</v>
      </c>
      <c r="L32" s="10">
        <v>3.9150583890014898</v>
      </c>
      <c r="M32" s="7">
        <v>44.793990102301798</v>
      </c>
      <c r="N32" s="10">
        <v>2.0410452143721001</v>
      </c>
      <c r="O32" s="54"/>
      <c r="P32" s="65"/>
      <c r="Q32" s="65"/>
      <c r="R32" s="65"/>
      <c r="S32" s="65"/>
      <c r="T32" s="65"/>
      <c r="U32" s="65"/>
      <c r="V32" s="65"/>
      <c r="W32" s="65"/>
      <c r="X32" s="65"/>
      <c r="Y32" s="65"/>
      <c r="Z32" s="65"/>
      <c r="AA32" s="65"/>
      <c r="AB32" s="65"/>
      <c r="AC32" s="65"/>
      <c r="AD32" s="55"/>
    </row>
    <row r="33" spans="1:30" x14ac:dyDescent="0.2">
      <c r="A33" s="28" t="s">
        <v>33</v>
      </c>
      <c r="B33" s="72">
        <v>2</v>
      </c>
      <c r="C33" s="7">
        <v>35.394050914925401</v>
      </c>
      <c r="D33" s="10">
        <v>1.65111926041782</v>
      </c>
      <c r="E33" s="7">
        <v>27.1669291256386</v>
      </c>
      <c r="F33" s="10">
        <v>6.8539873079367002</v>
      </c>
      <c r="G33" s="7">
        <v>26.476364180039798</v>
      </c>
      <c r="H33" s="10">
        <v>2.13557681672141</v>
      </c>
      <c r="I33" s="7">
        <v>49.198305985135399</v>
      </c>
      <c r="J33" s="10">
        <v>3.0058538575826201</v>
      </c>
      <c r="K33" s="7">
        <v>-0.69056494559874804</v>
      </c>
      <c r="L33" s="10">
        <v>6.8500619439303803</v>
      </c>
      <c r="M33" s="7">
        <v>22.721941805095501</v>
      </c>
      <c r="N33" s="10">
        <v>3.8123010593193198</v>
      </c>
      <c r="O33" s="54"/>
      <c r="P33" s="65"/>
      <c r="Q33" s="65"/>
      <c r="R33" s="65"/>
      <c r="S33" s="65"/>
      <c r="T33" s="65"/>
      <c r="U33" s="65"/>
      <c r="V33" s="65"/>
      <c r="W33" s="65"/>
      <c r="X33" s="65"/>
      <c r="Y33" s="65"/>
      <c r="Z33" s="65"/>
      <c r="AA33" s="65"/>
      <c r="AB33" s="65"/>
      <c r="AC33" s="65"/>
      <c r="AD33" s="55"/>
    </row>
    <row r="34" spans="1:30" x14ac:dyDescent="0.2">
      <c r="A34" s="28" t="s">
        <v>34</v>
      </c>
      <c r="B34" s="72">
        <v>2</v>
      </c>
      <c r="C34" s="7">
        <v>22.465308673215301</v>
      </c>
      <c r="D34" s="10">
        <v>1.1247312443103701</v>
      </c>
      <c r="E34" s="7">
        <v>17.753621217495901</v>
      </c>
      <c r="F34" s="10">
        <v>3.6079677922275502</v>
      </c>
      <c r="G34" s="7">
        <v>13.300257126755801</v>
      </c>
      <c r="H34" s="10">
        <v>1.1809725529399999</v>
      </c>
      <c r="I34" s="7">
        <v>42.347151128914597</v>
      </c>
      <c r="J34" s="10">
        <v>2.5605563608798398</v>
      </c>
      <c r="K34" s="7">
        <v>-4.4533640907401004</v>
      </c>
      <c r="L34" s="10">
        <v>3.8431462382489201</v>
      </c>
      <c r="M34" s="7">
        <v>29.046894002158801</v>
      </c>
      <c r="N34" s="10">
        <v>2.8460631637195202</v>
      </c>
      <c r="O34" s="54"/>
      <c r="P34" s="65"/>
      <c r="Q34" s="65"/>
      <c r="R34" s="65"/>
      <c r="S34" s="65"/>
      <c r="T34" s="65"/>
      <c r="U34" s="65"/>
      <c r="V34" s="65"/>
      <c r="W34" s="65"/>
      <c r="X34" s="65"/>
      <c r="Y34" s="65"/>
      <c r="Z34" s="65"/>
      <c r="AA34" s="65"/>
      <c r="AB34" s="65"/>
      <c r="AC34" s="65"/>
      <c r="AD34" s="55"/>
    </row>
    <row r="35" spans="1:30" x14ac:dyDescent="0.2">
      <c r="A35" s="28" t="s">
        <v>35</v>
      </c>
      <c r="B35" s="72">
        <v>2</v>
      </c>
      <c r="C35" s="7">
        <v>18.409867948820501</v>
      </c>
      <c r="D35" s="10">
        <v>0.92426325003496201</v>
      </c>
      <c r="E35" s="7">
        <v>6.47122014714986</v>
      </c>
      <c r="F35" s="10">
        <v>2.7141204027117101</v>
      </c>
      <c r="G35" s="7">
        <v>3.41862589358754</v>
      </c>
      <c r="H35" s="10">
        <v>0.71449536639784506</v>
      </c>
      <c r="I35" s="7">
        <v>34.9244506087405</v>
      </c>
      <c r="J35" s="10">
        <v>1.4607429721748799</v>
      </c>
      <c r="K35" s="7">
        <v>-3.0525942535623201</v>
      </c>
      <c r="L35" s="10">
        <v>2.7644531627297</v>
      </c>
      <c r="M35" s="7">
        <v>31.505824715152901</v>
      </c>
      <c r="N35" s="10">
        <v>1.56054367620477</v>
      </c>
      <c r="O35" s="54"/>
      <c r="P35" s="65"/>
      <c r="Q35" s="65"/>
      <c r="R35" s="65"/>
      <c r="S35" s="65"/>
      <c r="T35" s="65"/>
      <c r="U35" s="65"/>
      <c r="V35" s="65"/>
      <c r="W35" s="65"/>
      <c r="X35" s="65"/>
      <c r="Y35" s="65"/>
      <c r="Z35" s="65"/>
      <c r="AA35" s="65"/>
      <c r="AB35" s="65"/>
      <c r="AC35" s="65"/>
      <c r="AD35" s="55"/>
    </row>
    <row r="36" spans="1:30" x14ac:dyDescent="0.2">
      <c r="A36" s="28" t="s">
        <v>36</v>
      </c>
      <c r="B36" s="72">
        <v>2</v>
      </c>
      <c r="C36" s="7">
        <v>28.0695534876671</v>
      </c>
      <c r="D36" s="10">
        <v>0.93826422851714797</v>
      </c>
      <c r="E36" s="7">
        <v>20.3968303508444</v>
      </c>
      <c r="F36" s="10">
        <v>1.93444476539821</v>
      </c>
      <c r="G36" s="7">
        <v>12.5519006111933</v>
      </c>
      <c r="H36" s="10">
        <v>1.1357866725675601</v>
      </c>
      <c r="I36" s="7">
        <v>57.730001562050099</v>
      </c>
      <c r="J36" s="10">
        <v>1.73695086865157</v>
      </c>
      <c r="K36" s="7">
        <v>-7.8449297396511399</v>
      </c>
      <c r="L36" s="10">
        <v>2.3846502684753199</v>
      </c>
      <c r="M36" s="7">
        <v>45.178100950856802</v>
      </c>
      <c r="N36" s="10">
        <v>2.1461497832865799</v>
      </c>
      <c r="O36" s="54"/>
      <c r="P36" s="65"/>
      <c r="Q36" s="65"/>
      <c r="R36" s="65"/>
      <c r="S36" s="65"/>
      <c r="T36" s="65"/>
      <c r="U36" s="65"/>
      <c r="V36" s="65"/>
      <c r="W36" s="65"/>
      <c r="X36" s="65"/>
      <c r="Y36" s="65"/>
      <c r="Z36" s="65"/>
      <c r="AA36" s="65"/>
      <c r="AB36" s="65"/>
      <c r="AC36" s="65"/>
      <c r="AD36" s="55"/>
    </row>
    <row r="37" spans="1:30" x14ac:dyDescent="0.2">
      <c r="A37" s="28" t="s">
        <v>37</v>
      </c>
      <c r="B37" s="72">
        <v>2</v>
      </c>
      <c r="C37" s="7">
        <v>21.498133568148301</v>
      </c>
      <c r="D37" s="10">
        <v>0.85823899804858095</v>
      </c>
      <c r="E37" s="7">
        <v>21.989124617529502</v>
      </c>
      <c r="F37" s="10">
        <v>1.95625849444044</v>
      </c>
      <c r="G37" s="7">
        <v>8.5542578134355498</v>
      </c>
      <c r="H37" s="10">
        <v>0.77013007343867501</v>
      </c>
      <c r="I37" s="7">
        <v>50.406065533301799</v>
      </c>
      <c r="J37" s="10">
        <v>1.8134933952351799</v>
      </c>
      <c r="K37" s="7">
        <v>-13.4348668040939</v>
      </c>
      <c r="L37" s="10">
        <v>2.16845424022444</v>
      </c>
      <c r="M37" s="7">
        <v>41.851807719866201</v>
      </c>
      <c r="N37" s="10">
        <v>1.8906481816868601</v>
      </c>
      <c r="O37" s="54"/>
      <c r="P37" s="65"/>
      <c r="Q37" s="65"/>
      <c r="R37" s="65"/>
      <c r="S37" s="65"/>
      <c r="T37" s="65"/>
      <c r="U37" s="65"/>
      <c r="V37" s="65"/>
      <c r="W37" s="65"/>
      <c r="X37" s="65"/>
      <c r="Y37" s="65"/>
      <c r="Z37" s="65"/>
      <c r="AA37" s="65"/>
      <c r="AB37" s="65"/>
      <c r="AC37" s="65"/>
      <c r="AD37" s="55"/>
    </row>
    <row r="38" spans="1:30" x14ac:dyDescent="0.2">
      <c r="A38" s="28" t="s">
        <v>38</v>
      </c>
      <c r="B38" s="72">
        <v>2</v>
      </c>
      <c r="C38" s="7">
        <v>19.1282582292583</v>
      </c>
      <c r="D38" s="10">
        <v>1.1178880534386999</v>
      </c>
      <c r="E38" s="7">
        <v>4.9335661889533204</v>
      </c>
      <c r="F38" s="10">
        <v>1.5788434694757101</v>
      </c>
      <c r="G38" s="7">
        <v>7.4562381631114496</v>
      </c>
      <c r="H38" s="10">
        <v>0.79822015417079695</v>
      </c>
      <c r="I38" s="7">
        <v>59.947389372701203</v>
      </c>
      <c r="J38" s="10">
        <v>2.8739130678850602</v>
      </c>
      <c r="K38" s="7">
        <v>2.52267197415813</v>
      </c>
      <c r="L38" s="10">
        <v>1.90383090663237</v>
      </c>
      <c r="M38" s="7">
        <v>52.491151209589702</v>
      </c>
      <c r="N38" s="10">
        <v>3.0103627690325898</v>
      </c>
      <c r="O38" s="54"/>
      <c r="P38" s="65"/>
      <c r="Q38" s="65"/>
      <c r="R38" s="65"/>
      <c r="S38" s="65"/>
      <c r="T38" s="65"/>
      <c r="U38" s="65"/>
      <c r="V38" s="65"/>
      <c r="W38" s="65"/>
      <c r="X38" s="65"/>
      <c r="Y38" s="65"/>
      <c r="Z38" s="65"/>
      <c r="AA38" s="65"/>
      <c r="AB38" s="65"/>
      <c r="AC38" s="65"/>
      <c r="AD38" s="55"/>
    </row>
    <row r="39" spans="1:30" x14ac:dyDescent="0.2">
      <c r="A39" s="32" t="s">
        <v>39</v>
      </c>
      <c r="B39" s="72">
        <v>2</v>
      </c>
      <c r="C39" s="7">
        <v>23.478461454710001</v>
      </c>
      <c r="D39" s="10">
        <v>1.0782761950163999</v>
      </c>
      <c r="E39" s="7">
        <v>22.610067384501299</v>
      </c>
      <c r="F39" s="10">
        <v>3.6785552663602901</v>
      </c>
      <c r="G39" s="7">
        <v>8.7076505552147108</v>
      </c>
      <c r="H39" s="10">
        <v>0.92521723351680096</v>
      </c>
      <c r="I39" s="7">
        <v>46.883571688527802</v>
      </c>
      <c r="J39" s="10">
        <v>2.1693461063718402</v>
      </c>
      <c r="K39" s="7">
        <v>-13.902416829286601</v>
      </c>
      <c r="L39" s="10">
        <v>3.5797282951825902</v>
      </c>
      <c r="M39" s="7">
        <v>38.175921133313103</v>
      </c>
      <c r="N39" s="10">
        <v>2.3451667438332402</v>
      </c>
      <c r="O39" s="54"/>
      <c r="P39" s="65"/>
      <c r="Q39" s="65"/>
      <c r="R39" s="65"/>
      <c r="S39" s="65"/>
      <c r="T39" s="65"/>
      <c r="U39" s="65"/>
      <c r="V39" s="65"/>
      <c r="W39" s="65"/>
      <c r="X39" s="65"/>
      <c r="Y39" s="65"/>
      <c r="Z39" s="65"/>
      <c r="AA39" s="65"/>
      <c r="AB39" s="65"/>
      <c r="AC39" s="65"/>
      <c r="AD39" s="55"/>
    </row>
    <row r="40" spans="1:30" x14ac:dyDescent="0.2">
      <c r="A40" s="28" t="s">
        <v>40</v>
      </c>
      <c r="B40" s="72">
        <v>2</v>
      </c>
      <c r="C40" s="7">
        <v>47.175427744049699</v>
      </c>
      <c r="D40" s="10">
        <v>1.3505885275104701</v>
      </c>
      <c r="E40" s="7">
        <v>52.902157622915198</v>
      </c>
      <c r="F40" s="10">
        <v>4.20662477129056</v>
      </c>
      <c r="G40" s="7">
        <v>32.450981387100001</v>
      </c>
      <c r="H40" s="10">
        <v>2.0760399002579102</v>
      </c>
      <c r="I40" s="7">
        <v>54.987196819981698</v>
      </c>
      <c r="J40" s="10">
        <v>1.48586468395898</v>
      </c>
      <c r="K40" s="7">
        <v>-20.4511762358152</v>
      </c>
      <c r="L40" s="10">
        <v>4.8237887373198003</v>
      </c>
      <c r="M40" s="7">
        <v>22.536215432881701</v>
      </c>
      <c r="N40" s="10">
        <v>2.4501780707703502</v>
      </c>
      <c r="O40" s="54"/>
      <c r="P40" s="65"/>
      <c r="Q40" s="65"/>
      <c r="R40" s="65"/>
      <c r="S40" s="65"/>
      <c r="T40" s="65"/>
      <c r="U40" s="65"/>
      <c r="V40" s="65"/>
      <c r="W40" s="65"/>
      <c r="X40" s="65"/>
      <c r="Y40" s="65"/>
      <c r="Z40" s="65"/>
      <c r="AA40" s="65"/>
      <c r="AB40" s="65"/>
      <c r="AC40" s="65"/>
      <c r="AD40" s="55"/>
    </row>
    <row r="41" spans="1:30" x14ac:dyDescent="0.2">
      <c r="A41" s="28" t="s">
        <v>41</v>
      </c>
      <c r="B41" s="72">
        <v>2</v>
      </c>
      <c r="C41" s="7">
        <v>51.259438145462497</v>
      </c>
      <c r="D41" s="10">
        <v>1.04722358060517</v>
      </c>
      <c r="E41" s="7">
        <v>49.771099680229</v>
      </c>
      <c r="F41" s="10">
        <v>6.4741996209027199</v>
      </c>
      <c r="G41" s="7">
        <v>28.0896569843466</v>
      </c>
      <c r="H41" s="10">
        <v>1.74417149489229</v>
      </c>
      <c r="I41" s="7">
        <v>65.039518623546698</v>
      </c>
      <c r="J41" s="10">
        <v>1.4184598568431199</v>
      </c>
      <c r="K41" s="7">
        <v>-21.681442695882399</v>
      </c>
      <c r="L41" s="10">
        <v>6.3620087641573599</v>
      </c>
      <c r="M41" s="7">
        <v>36.949861639200101</v>
      </c>
      <c r="N41" s="10">
        <v>2.2474477636576302</v>
      </c>
      <c r="O41" s="54"/>
      <c r="P41" s="65"/>
      <c r="Q41" s="65"/>
      <c r="R41" s="65"/>
      <c r="S41" s="65"/>
      <c r="T41" s="65"/>
      <c r="U41" s="65"/>
      <c r="V41" s="65"/>
      <c r="W41" s="65"/>
      <c r="X41" s="65"/>
      <c r="Y41" s="65"/>
      <c r="Z41" s="65"/>
      <c r="AA41" s="65"/>
      <c r="AB41" s="65"/>
      <c r="AC41" s="65"/>
      <c r="AD41" s="55"/>
    </row>
    <row r="42" spans="1:30" x14ac:dyDescent="0.2">
      <c r="A42" s="28" t="s">
        <v>42</v>
      </c>
      <c r="B42" s="72">
        <v>2</v>
      </c>
      <c r="C42" s="7">
        <v>24.948757799731201</v>
      </c>
      <c r="D42" s="10">
        <v>1.1731351729159301</v>
      </c>
      <c r="E42" s="7">
        <v>24.061464910865499</v>
      </c>
      <c r="F42" s="10">
        <v>2.64283223166378</v>
      </c>
      <c r="G42" s="7">
        <v>20.854549618412399</v>
      </c>
      <c r="H42" s="10">
        <v>1.32608772879128</v>
      </c>
      <c r="I42" s="7">
        <v>42.262567929660698</v>
      </c>
      <c r="J42" s="10">
        <v>3.10707406693018</v>
      </c>
      <c r="K42" s="7">
        <v>-3.20691529245306</v>
      </c>
      <c r="L42" s="10">
        <v>2.8735869935273901</v>
      </c>
      <c r="M42" s="7">
        <v>21.408018311248298</v>
      </c>
      <c r="N42" s="10">
        <v>3.2365931261560701</v>
      </c>
      <c r="O42" s="54"/>
      <c r="P42" s="65"/>
      <c r="Q42" s="65"/>
      <c r="R42" s="65"/>
      <c r="S42" s="65"/>
      <c r="T42" s="65"/>
      <c r="U42" s="65"/>
      <c r="V42" s="65"/>
      <c r="W42" s="65"/>
      <c r="X42" s="65"/>
      <c r="Y42" s="65"/>
      <c r="Z42" s="65"/>
      <c r="AA42" s="65"/>
      <c r="AB42" s="65"/>
      <c r="AC42" s="65"/>
      <c r="AD42" s="55"/>
    </row>
    <row r="43" spans="1:30" x14ac:dyDescent="0.2">
      <c r="A43" s="3" t="s">
        <v>43</v>
      </c>
      <c r="B43" s="72">
        <v>2</v>
      </c>
      <c r="C43" s="7">
        <v>28.474320761502401</v>
      </c>
      <c r="D43" s="10">
        <v>1.60378069851057</v>
      </c>
      <c r="E43" s="7">
        <v>15.939223687430101</v>
      </c>
      <c r="F43" s="10">
        <v>6.9828879651299998</v>
      </c>
      <c r="G43" s="7">
        <v>15.058992458418</v>
      </c>
      <c r="H43" s="10">
        <v>1.6410663168531401</v>
      </c>
      <c r="I43" s="7">
        <v>50.606056476012</v>
      </c>
      <c r="J43" s="10">
        <v>2.83746377890188</v>
      </c>
      <c r="K43" s="7">
        <v>-0.88023122901209705</v>
      </c>
      <c r="L43" s="10">
        <v>7.1964639574577802</v>
      </c>
      <c r="M43" s="7">
        <v>35.547064017594003</v>
      </c>
      <c r="N43" s="10">
        <v>3.1523010680585601</v>
      </c>
      <c r="O43" s="54"/>
      <c r="P43" s="65"/>
      <c r="Q43" s="65"/>
      <c r="R43" s="65"/>
      <c r="S43" s="65"/>
      <c r="T43" s="65"/>
      <c r="U43" s="65"/>
      <c r="V43" s="65"/>
      <c r="W43" s="65"/>
      <c r="X43" s="65"/>
      <c r="Y43" s="65"/>
      <c r="Z43" s="65"/>
      <c r="AA43" s="65"/>
      <c r="AB43" s="65"/>
      <c r="AC43" s="65"/>
      <c r="AD43" s="55"/>
    </row>
    <row r="44" spans="1:30" x14ac:dyDescent="0.2">
      <c r="A44" s="3" t="s">
        <v>44</v>
      </c>
      <c r="B44" s="72">
        <v>2</v>
      </c>
      <c r="C44" s="7">
        <v>23.689469729982001</v>
      </c>
      <c r="D44" s="10">
        <v>1.2743923128699399</v>
      </c>
      <c r="E44" s="7">
        <v>10.501564586277</v>
      </c>
      <c r="F44" s="10">
        <v>1.48069377765077</v>
      </c>
      <c r="G44" s="7">
        <v>16.4663971520317</v>
      </c>
      <c r="H44" s="10">
        <v>1.1008962410168199</v>
      </c>
      <c r="I44" s="7">
        <v>59.398865376158199</v>
      </c>
      <c r="J44" s="10">
        <v>3.4570533459192698</v>
      </c>
      <c r="K44" s="7">
        <v>5.9648325657547598</v>
      </c>
      <c r="L44" s="10">
        <v>1.7130469194964999</v>
      </c>
      <c r="M44" s="7">
        <v>42.932468224126502</v>
      </c>
      <c r="N44" s="10">
        <v>3.6639945808860501</v>
      </c>
      <c r="O44" s="54"/>
      <c r="P44" s="65"/>
      <c r="Q44" s="65"/>
      <c r="R44" s="65"/>
      <c r="S44" s="65"/>
      <c r="T44" s="65"/>
      <c r="U44" s="65"/>
      <c r="V44" s="65"/>
      <c r="W44" s="65"/>
      <c r="X44" s="65"/>
      <c r="Y44" s="65"/>
      <c r="Z44" s="65"/>
      <c r="AA44" s="65"/>
      <c r="AB44" s="65"/>
      <c r="AC44" s="65"/>
      <c r="AD44" s="55"/>
    </row>
    <row r="45" spans="1:30" x14ac:dyDescent="0.2">
      <c r="A45" s="3" t="s">
        <v>80</v>
      </c>
      <c r="B45" s="72">
        <v>2</v>
      </c>
      <c r="C45" s="7">
        <v>22.883491611950198</v>
      </c>
      <c r="D45" s="10">
        <v>0.94347330695832499</v>
      </c>
      <c r="E45" s="7">
        <v>10.1817565352078</v>
      </c>
      <c r="F45" s="10">
        <v>2.0544319750959898</v>
      </c>
      <c r="G45" s="7">
        <v>12.094406166126401</v>
      </c>
      <c r="H45" s="10">
        <v>1.00618364226215</v>
      </c>
      <c r="I45" s="7">
        <v>52.546530117311498</v>
      </c>
      <c r="J45" s="10">
        <v>2.0386357887318698</v>
      </c>
      <c r="K45" s="7">
        <v>1.9126496309185601</v>
      </c>
      <c r="L45" s="10">
        <v>2.2039968241277501</v>
      </c>
      <c r="M45" s="7">
        <v>40.452123951185101</v>
      </c>
      <c r="N45" s="10">
        <v>2.1951271237440002</v>
      </c>
      <c r="O45" s="54"/>
      <c r="P45" s="65"/>
      <c r="Q45" s="65"/>
      <c r="R45" s="65"/>
      <c r="S45" s="65"/>
      <c r="T45" s="65"/>
      <c r="U45" s="65"/>
      <c r="V45" s="65"/>
      <c r="W45" s="65"/>
      <c r="X45" s="65"/>
      <c r="Y45" s="65"/>
      <c r="Z45" s="65"/>
      <c r="AA45" s="65"/>
      <c r="AB45" s="65"/>
      <c r="AC45" s="65"/>
      <c r="AD45" s="55"/>
    </row>
    <row r="46" spans="1:30" x14ac:dyDescent="0.2">
      <c r="A46" s="3" t="s">
        <v>45</v>
      </c>
      <c r="B46" s="72">
        <v>2</v>
      </c>
      <c r="C46" s="7">
        <v>36.698916520793702</v>
      </c>
      <c r="D46" s="10">
        <v>1.2786165056515799</v>
      </c>
      <c r="E46" s="7">
        <v>29.251343369383498</v>
      </c>
      <c r="F46" s="10">
        <v>8.5828029683347893</v>
      </c>
      <c r="G46" s="7">
        <v>15.462932221197899</v>
      </c>
      <c r="H46" s="10">
        <v>1.5939554937695899</v>
      </c>
      <c r="I46" s="7">
        <v>62.291850911137203</v>
      </c>
      <c r="J46" s="10">
        <v>1.9879937793857401</v>
      </c>
      <c r="K46" s="7">
        <v>-13.788411148185601</v>
      </c>
      <c r="L46" s="10">
        <v>9.1358415018341397</v>
      </c>
      <c r="M46" s="7">
        <v>46.8289186899394</v>
      </c>
      <c r="N46" s="10">
        <v>2.6394887703551801</v>
      </c>
      <c r="O46" s="54"/>
      <c r="P46" s="65"/>
      <c r="Q46" s="65"/>
      <c r="R46" s="65"/>
      <c r="S46" s="65"/>
      <c r="T46" s="65"/>
      <c r="U46" s="65"/>
      <c r="V46" s="65"/>
      <c r="W46" s="65"/>
      <c r="X46" s="65"/>
      <c r="Y46" s="65"/>
      <c r="Z46" s="65"/>
      <c r="AA46" s="65"/>
      <c r="AB46" s="65"/>
      <c r="AC46" s="65"/>
      <c r="AD46" s="55"/>
    </row>
    <row r="47" spans="1:30" x14ac:dyDescent="0.2">
      <c r="A47" s="28" t="s">
        <v>46</v>
      </c>
      <c r="B47" s="72">
        <v>2</v>
      </c>
      <c r="C47" s="7">
        <v>16.521756030812501</v>
      </c>
      <c r="D47" s="10">
        <v>0.82122254174528697</v>
      </c>
      <c r="E47" s="7">
        <v>27.399156663869899</v>
      </c>
      <c r="F47" s="10">
        <v>8.24086273184985</v>
      </c>
      <c r="G47" s="7">
        <v>4.17265016224846</v>
      </c>
      <c r="H47" s="10">
        <v>0.74662173039230295</v>
      </c>
      <c r="I47" s="7">
        <v>23.673055981101999</v>
      </c>
      <c r="J47" s="10">
        <v>1.0964198718686899</v>
      </c>
      <c r="K47" s="7">
        <v>-23.2265065016215</v>
      </c>
      <c r="L47" s="10">
        <v>8.3720162220944196</v>
      </c>
      <c r="M47" s="7">
        <v>19.500405818853501</v>
      </c>
      <c r="N47" s="10">
        <v>1.2230195743921299</v>
      </c>
      <c r="O47" s="54"/>
      <c r="P47" s="65"/>
      <c r="Q47" s="65"/>
      <c r="R47" s="65"/>
      <c r="S47" s="65"/>
      <c r="T47" s="65"/>
      <c r="U47" s="65"/>
      <c r="V47" s="65"/>
      <c r="W47" s="65"/>
      <c r="X47" s="65"/>
      <c r="Y47" s="65"/>
      <c r="Z47" s="65"/>
      <c r="AA47" s="65"/>
      <c r="AB47" s="65"/>
      <c r="AC47" s="65"/>
      <c r="AD47" s="55"/>
    </row>
    <row r="48" spans="1:30" x14ac:dyDescent="0.2">
      <c r="A48" s="28" t="s">
        <v>47</v>
      </c>
      <c r="B48" s="72">
        <v>2</v>
      </c>
      <c r="C48" s="7">
        <v>16.396896277687599</v>
      </c>
      <c r="D48" s="10">
        <v>0.85599318307928396</v>
      </c>
      <c r="E48" s="7">
        <v>11.322466705478</v>
      </c>
      <c r="F48" s="10">
        <v>2.4640158330115498</v>
      </c>
      <c r="G48" s="7">
        <v>5.7331706886136198</v>
      </c>
      <c r="H48" s="10">
        <v>0.68180006784637304</v>
      </c>
      <c r="I48" s="7">
        <v>37.462480493024998</v>
      </c>
      <c r="J48" s="10">
        <v>2.0168796408445302</v>
      </c>
      <c r="K48" s="7">
        <v>-5.5892960168644201</v>
      </c>
      <c r="L48" s="10">
        <v>2.54131195851983</v>
      </c>
      <c r="M48" s="7">
        <v>31.7293098044114</v>
      </c>
      <c r="N48" s="10">
        <v>2.20415446109855</v>
      </c>
      <c r="O48" s="54"/>
      <c r="P48" s="65"/>
      <c r="Q48" s="65"/>
      <c r="R48" s="65"/>
      <c r="S48" s="65"/>
      <c r="T48" s="65"/>
      <c r="U48" s="65"/>
      <c r="V48" s="65"/>
      <c r="W48" s="65"/>
      <c r="X48" s="65"/>
      <c r="Y48" s="65"/>
      <c r="Z48" s="65"/>
      <c r="AA48" s="65"/>
      <c r="AB48" s="65"/>
      <c r="AC48" s="65"/>
      <c r="AD48" s="55"/>
    </row>
    <row r="49" spans="1:30" x14ac:dyDescent="0.2">
      <c r="A49" s="28" t="s">
        <v>48</v>
      </c>
      <c r="B49" s="72">
        <v>2</v>
      </c>
      <c r="C49" s="7">
        <v>16.678695809413799</v>
      </c>
      <c r="D49" s="10">
        <v>0.92889736753211205</v>
      </c>
      <c r="E49" s="7">
        <v>26.456107683547</v>
      </c>
      <c r="F49" s="10">
        <v>5.3086961731842903</v>
      </c>
      <c r="G49" s="7">
        <v>11.274538876553301</v>
      </c>
      <c r="H49" s="10">
        <v>0.77573720059592599</v>
      </c>
      <c r="I49" s="7">
        <v>39.038985773657899</v>
      </c>
      <c r="J49" s="10">
        <v>3.1295772936244801</v>
      </c>
      <c r="K49" s="7">
        <v>-15.181568806993701</v>
      </c>
      <c r="L49" s="10">
        <v>5.2607522976018499</v>
      </c>
      <c r="M49" s="7">
        <v>27.764446897104602</v>
      </c>
      <c r="N49" s="10">
        <v>3.2635030934068001</v>
      </c>
      <c r="O49" s="54"/>
      <c r="P49" s="65"/>
      <c r="Q49" s="65"/>
      <c r="R49" s="65"/>
      <c r="S49" s="65"/>
      <c r="T49" s="65"/>
      <c r="U49" s="65"/>
      <c r="V49" s="65"/>
      <c r="W49" s="65"/>
      <c r="X49" s="65"/>
      <c r="Y49" s="65"/>
      <c r="Z49" s="65"/>
      <c r="AA49" s="65"/>
      <c r="AB49" s="65"/>
      <c r="AC49" s="65"/>
      <c r="AD49" s="55"/>
    </row>
    <row r="50" spans="1:30" x14ac:dyDescent="0.2">
      <c r="A50" s="3" t="s">
        <v>49</v>
      </c>
      <c r="B50" s="72">
        <v>2</v>
      </c>
      <c r="C50" s="7">
        <v>28.428200091280701</v>
      </c>
      <c r="D50" s="10">
        <v>0.94095438835791301</v>
      </c>
      <c r="E50" s="7">
        <v>23.604851433500301</v>
      </c>
      <c r="F50" s="10">
        <v>3.7894209836745998</v>
      </c>
      <c r="G50" s="7">
        <v>18.718743002021299</v>
      </c>
      <c r="H50" s="10">
        <v>1.2528384037942599</v>
      </c>
      <c r="I50" s="7">
        <v>44.236062345480498</v>
      </c>
      <c r="J50" s="10">
        <v>1.62189919575769</v>
      </c>
      <c r="K50" s="7">
        <v>-4.8861084314789798</v>
      </c>
      <c r="L50" s="10">
        <v>4.0321508384023099</v>
      </c>
      <c r="M50" s="7">
        <v>25.517319343459199</v>
      </c>
      <c r="N50" s="10">
        <v>2.1439784799067301</v>
      </c>
      <c r="O50" s="54"/>
      <c r="P50" s="65"/>
      <c r="Q50" s="65"/>
      <c r="R50" s="65"/>
      <c r="S50" s="65"/>
      <c r="T50" s="65"/>
      <c r="U50" s="65"/>
      <c r="V50" s="65"/>
      <c r="W50" s="65"/>
      <c r="X50" s="65"/>
      <c r="Y50" s="65"/>
      <c r="Z50" s="65"/>
      <c r="AA50" s="65"/>
      <c r="AB50" s="65"/>
      <c r="AC50" s="65"/>
      <c r="AD50" s="55"/>
    </row>
    <row r="51" spans="1:30" x14ac:dyDescent="0.2">
      <c r="A51" s="17" t="s">
        <v>50</v>
      </c>
      <c r="B51" s="72">
        <v>2</v>
      </c>
      <c r="C51" s="7">
        <v>20.2020651804045</v>
      </c>
      <c r="D51" s="10">
        <v>0.90392677869590998</v>
      </c>
      <c r="E51" s="7">
        <v>5.6283924409660804</v>
      </c>
      <c r="F51" s="10">
        <v>1.0384689191263401</v>
      </c>
      <c r="G51" s="7">
        <v>7.02974275316312</v>
      </c>
      <c r="H51" s="10">
        <v>0.71939834529712798</v>
      </c>
      <c r="I51" s="7">
        <v>75.106220351147698</v>
      </c>
      <c r="J51" s="10">
        <v>1.7788751619169501</v>
      </c>
      <c r="K51" s="7">
        <v>1.4013503121970401</v>
      </c>
      <c r="L51" s="10">
        <v>1.15182519052395</v>
      </c>
      <c r="M51" s="7">
        <v>68.076477597984507</v>
      </c>
      <c r="N51" s="10">
        <v>1.9213060032892799</v>
      </c>
      <c r="O51" s="54"/>
      <c r="P51" s="65"/>
      <c r="Q51" s="65"/>
      <c r="R51" s="65"/>
      <c r="S51" s="65"/>
      <c r="T51" s="65"/>
      <c r="U51" s="65"/>
      <c r="V51" s="65"/>
      <c r="W51" s="65"/>
      <c r="X51" s="65"/>
      <c r="Y51" s="65"/>
      <c r="Z51" s="65"/>
      <c r="AA51" s="65"/>
      <c r="AB51" s="65"/>
      <c r="AC51" s="65"/>
      <c r="AD51" s="55"/>
    </row>
    <row r="52" spans="1:30" x14ac:dyDescent="0.2">
      <c r="A52" s="28" t="s">
        <v>51</v>
      </c>
      <c r="B52" s="72">
        <v>2</v>
      </c>
      <c r="C52" s="7">
        <v>28.615656081753201</v>
      </c>
      <c r="D52" s="10">
        <v>1.0285287426519101</v>
      </c>
      <c r="E52" s="7">
        <v>39.636508344891602</v>
      </c>
      <c r="F52" s="10">
        <v>2.9174293732144601</v>
      </c>
      <c r="G52" s="7">
        <v>21.841507517016499</v>
      </c>
      <c r="H52" s="10">
        <v>1.11666238253663</v>
      </c>
      <c r="I52" s="7">
        <v>40.708503807311502</v>
      </c>
      <c r="J52" s="10">
        <v>2.5362148043911801</v>
      </c>
      <c r="K52" s="7">
        <v>-17.7950008278751</v>
      </c>
      <c r="L52" s="10">
        <v>2.86922716010156</v>
      </c>
      <c r="M52" s="7">
        <v>18.8669962902949</v>
      </c>
      <c r="N52" s="10">
        <v>2.9424512714938902</v>
      </c>
      <c r="O52" s="54"/>
      <c r="P52" s="65"/>
      <c r="Q52" s="65"/>
      <c r="R52" s="65"/>
      <c r="S52" s="65"/>
      <c r="T52" s="65"/>
      <c r="U52" s="65"/>
      <c r="V52" s="65"/>
      <c r="W52" s="65"/>
      <c r="X52" s="65"/>
      <c r="Y52" s="65"/>
      <c r="Z52" s="65"/>
      <c r="AA52" s="65"/>
      <c r="AB52" s="65"/>
      <c r="AC52" s="65"/>
      <c r="AD52" s="55"/>
    </row>
    <row r="53" spans="1:30" x14ac:dyDescent="0.2">
      <c r="A53" s="28" t="s">
        <v>52</v>
      </c>
      <c r="B53" s="72">
        <v>2</v>
      </c>
      <c r="C53" s="7">
        <v>28.847505805153201</v>
      </c>
      <c r="D53" s="10">
        <v>1.0407815088065799</v>
      </c>
      <c r="E53" s="7">
        <v>17.494014874163199</v>
      </c>
      <c r="F53" s="10">
        <v>2.88162859141848</v>
      </c>
      <c r="G53" s="7">
        <v>17.3943473157474</v>
      </c>
      <c r="H53" s="10">
        <v>1.03503482965361</v>
      </c>
      <c r="I53" s="7">
        <v>53.605857141000797</v>
      </c>
      <c r="J53" s="10">
        <v>2.2552379315436402</v>
      </c>
      <c r="K53" s="7">
        <v>-9.9667558415749397E-2</v>
      </c>
      <c r="L53" s="10">
        <v>2.9225547850495199</v>
      </c>
      <c r="M53" s="7">
        <v>36.211509825253401</v>
      </c>
      <c r="N53" s="10">
        <v>2.50410192713395</v>
      </c>
      <c r="O53" s="54"/>
      <c r="P53" s="65"/>
      <c r="Q53" s="65"/>
      <c r="R53" s="65"/>
      <c r="S53" s="65"/>
      <c r="T53" s="65"/>
      <c r="U53" s="65"/>
      <c r="V53" s="65"/>
      <c r="W53" s="65"/>
      <c r="X53" s="65"/>
      <c r="Y53" s="65"/>
      <c r="Z53" s="65"/>
      <c r="AA53" s="65"/>
      <c r="AB53" s="65"/>
      <c r="AC53" s="65"/>
      <c r="AD53" s="55"/>
    </row>
    <row r="54" spans="1:30" s="293" customFormat="1" x14ac:dyDescent="0.2">
      <c r="A54" s="295" t="s">
        <v>53</v>
      </c>
      <c r="B54" s="296">
        <v>2</v>
      </c>
      <c r="C54" s="289">
        <v>29.581115949447199</v>
      </c>
      <c r="D54" s="290">
        <v>1.25461330755816</v>
      </c>
      <c r="E54" s="289">
        <v>15.9418949466302</v>
      </c>
      <c r="F54" s="290">
        <v>3.0286873843716999</v>
      </c>
      <c r="G54" s="289">
        <v>17.529543741885099</v>
      </c>
      <c r="H54" s="290">
        <v>1.3595736257568201</v>
      </c>
      <c r="I54" s="289">
        <v>55.067964934657098</v>
      </c>
      <c r="J54" s="290">
        <v>2.5103369671361202</v>
      </c>
      <c r="K54" s="289">
        <v>1.5876487952548799</v>
      </c>
      <c r="L54" s="290">
        <v>3.3554243774247601</v>
      </c>
      <c r="M54" s="289">
        <v>37.538421192771899</v>
      </c>
      <c r="N54" s="290">
        <v>3.06047440795603</v>
      </c>
      <c r="O54" s="297"/>
      <c r="P54" s="291"/>
      <c r="Q54" s="291"/>
      <c r="R54" s="291"/>
      <c r="S54" s="291"/>
      <c r="T54" s="291"/>
      <c r="U54" s="291"/>
      <c r="V54" s="291"/>
      <c r="W54" s="291"/>
      <c r="X54" s="291"/>
      <c r="Y54" s="291"/>
      <c r="Z54" s="291"/>
      <c r="AA54" s="291"/>
      <c r="AB54" s="291"/>
      <c r="AC54" s="291"/>
      <c r="AD54" s="298"/>
    </row>
    <row r="55" spans="1:30" x14ac:dyDescent="0.2">
      <c r="A55" s="28" t="s">
        <v>54</v>
      </c>
      <c r="B55" s="72">
        <v>2</v>
      </c>
      <c r="C55" s="7">
        <v>26.148928219287601</v>
      </c>
      <c r="D55" s="10">
        <v>1.22954619622311</v>
      </c>
      <c r="E55" s="7">
        <v>17.741116641097001</v>
      </c>
      <c r="F55" s="10">
        <v>2.18907828408567</v>
      </c>
      <c r="G55" s="7">
        <v>12.895234827587799</v>
      </c>
      <c r="H55" s="10">
        <v>1.39415539229207</v>
      </c>
      <c r="I55" s="7">
        <v>52.239924133066999</v>
      </c>
      <c r="J55" s="10">
        <v>2.7737072275539698</v>
      </c>
      <c r="K55" s="7">
        <v>-4.8458818135092896</v>
      </c>
      <c r="L55" s="10">
        <v>2.5385010788468598</v>
      </c>
      <c r="M55" s="7">
        <v>39.3446893054792</v>
      </c>
      <c r="N55" s="10">
        <v>3.0029748537505401</v>
      </c>
      <c r="O55" s="54"/>
      <c r="P55" s="65"/>
      <c r="Q55" s="65"/>
      <c r="R55" s="65"/>
      <c r="S55" s="65"/>
      <c r="T55" s="65"/>
      <c r="U55" s="65"/>
      <c r="V55" s="65"/>
      <c r="W55" s="65"/>
      <c r="X55" s="65"/>
      <c r="Y55" s="65"/>
      <c r="Z55" s="65"/>
      <c r="AA55" s="65"/>
      <c r="AB55" s="65"/>
      <c r="AC55" s="65"/>
      <c r="AD55" s="55"/>
    </row>
    <row r="56" spans="1:30" x14ac:dyDescent="0.2">
      <c r="A56" s="28" t="s">
        <v>55</v>
      </c>
      <c r="B56" s="72">
        <v>2</v>
      </c>
      <c r="C56" s="7">
        <v>18.927167126084001</v>
      </c>
      <c r="D56" s="10">
        <v>0.82417487522786403</v>
      </c>
      <c r="E56" s="7">
        <v>3.9665263729569702</v>
      </c>
      <c r="F56" s="10">
        <v>0.98813476501309105</v>
      </c>
      <c r="G56" s="7">
        <v>5.2113823022333596</v>
      </c>
      <c r="H56" s="10">
        <v>0.57379212669647806</v>
      </c>
      <c r="I56" s="7">
        <v>43.610226683606903</v>
      </c>
      <c r="J56" s="10">
        <v>1.60201911685362</v>
      </c>
      <c r="K56" s="7">
        <v>1.2448559292763799</v>
      </c>
      <c r="L56" s="10">
        <v>1.1795859424322901</v>
      </c>
      <c r="M56" s="7">
        <v>38.3988443813735</v>
      </c>
      <c r="N56" s="10">
        <v>1.6242130122941001</v>
      </c>
      <c r="O56" s="54"/>
      <c r="P56" s="65"/>
      <c r="Q56" s="65"/>
      <c r="R56" s="65"/>
      <c r="S56" s="65"/>
      <c r="T56" s="65"/>
      <c r="U56" s="65"/>
      <c r="V56" s="65"/>
      <c r="W56" s="65"/>
      <c r="X56" s="65"/>
      <c r="Y56" s="65"/>
      <c r="Z56" s="65"/>
      <c r="AA56" s="65"/>
      <c r="AB56" s="65"/>
      <c r="AC56" s="65"/>
      <c r="AD56" s="55"/>
    </row>
    <row r="57" spans="1:30" x14ac:dyDescent="0.2">
      <c r="A57" s="28" t="s">
        <v>56</v>
      </c>
      <c r="B57" s="72">
        <v>2</v>
      </c>
      <c r="C57" s="7">
        <v>24.978906728922301</v>
      </c>
      <c r="D57" s="10">
        <v>1.3736851288866001</v>
      </c>
      <c r="E57" s="7">
        <v>9.2492028913807403</v>
      </c>
      <c r="F57" s="10">
        <v>3.5752543689766498</v>
      </c>
      <c r="G57" s="7">
        <v>18.6752724894408</v>
      </c>
      <c r="H57" s="10">
        <v>1.8453352714628</v>
      </c>
      <c r="I57" s="7">
        <v>34.5100891239289</v>
      </c>
      <c r="J57" s="10">
        <v>1.8759683791411099</v>
      </c>
      <c r="K57" s="7">
        <v>9.4260695980600904</v>
      </c>
      <c r="L57" s="10">
        <v>4.1966351888628202</v>
      </c>
      <c r="M57" s="7">
        <v>15.834816634488099</v>
      </c>
      <c r="N57" s="10">
        <v>2.44142144855117</v>
      </c>
      <c r="O57" s="54"/>
      <c r="P57" s="65"/>
      <c r="Q57" s="65"/>
      <c r="R57" s="65"/>
      <c r="S57" s="65"/>
      <c r="T57" s="65"/>
      <c r="U57" s="65"/>
      <c r="V57" s="65"/>
      <c r="W57" s="65"/>
      <c r="X57" s="65"/>
      <c r="Y57" s="65"/>
      <c r="Z57" s="65"/>
      <c r="AA57" s="65"/>
      <c r="AB57" s="65"/>
      <c r="AC57" s="65"/>
      <c r="AD57" s="55"/>
    </row>
    <row r="58" spans="1:30" x14ac:dyDescent="0.2">
      <c r="A58" s="28" t="s">
        <v>57</v>
      </c>
      <c r="B58" s="72">
        <v>2</v>
      </c>
      <c r="C58" s="7">
        <v>14.387378930514499</v>
      </c>
      <c r="D58" s="10">
        <v>0.75208149433619198</v>
      </c>
      <c r="E58" s="7">
        <v>9.2165071437280499</v>
      </c>
      <c r="F58" s="10">
        <v>1.5522542960336301</v>
      </c>
      <c r="G58" s="7">
        <v>10.336347047391399</v>
      </c>
      <c r="H58" s="10">
        <v>0.60972128562226102</v>
      </c>
      <c r="I58" s="7">
        <v>62.263832100016103</v>
      </c>
      <c r="J58" s="10">
        <v>3.1378463379184298</v>
      </c>
      <c r="K58" s="7">
        <v>1.1198399036633899</v>
      </c>
      <c r="L58" s="10">
        <v>1.60552197342015</v>
      </c>
      <c r="M58" s="7">
        <v>51.927485052624597</v>
      </c>
      <c r="N58" s="10">
        <v>3.2015855591127602</v>
      </c>
      <c r="O58" s="54"/>
      <c r="P58" s="65"/>
      <c r="Q58" s="65"/>
      <c r="R58" s="65"/>
      <c r="S58" s="65"/>
      <c r="T58" s="65"/>
      <c r="U58" s="65"/>
      <c r="V58" s="65"/>
      <c r="W58" s="65"/>
      <c r="X58" s="65"/>
      <c r="Y58" s="65"/>
      <c r="Z58" s="65"/>
      <c r="AA58" s="65"/>
      <c r="AB58" s="65"/>
      <c r="AC58" s="65"/>
      <c r="AD58" s="55"/>
    </row>
    <row r="59" spans="1:30" x14ac:dyDescent="0.2">
      <c r="A59" s="28" t="s">
        <v>58</v>
      </c>
      <c r="B59" s="72">
        <v>2</v>
      </c>
      <c r="C59" s="7">
        <v>20.122081437222999</v>
      </c>
      <c r="D59" s="10">
        <v>1.56502415658841</v>
      </c>
      <c r="E59" s="7">
        <v>28.427811540048001</v>
      </c>
      <c r="F59" s="10">
        <v>3.82640349618385</v>
      </c>
      <c r="G59" s="7">
        <v>16.310418485169201</v>
      </c>
      <c r="H59" s="10">
        <v>1.4657972607540299</v>
      </c>
      <c r="I59" s="7">
        <v>30.674263647440299</v>
      </c>
      <c r="J59" s="10">
        <v>3.9148395096030102</v>
      </c>
      <c r="K59" s="7">
        <v>-12.1173930548788</v>
      </c>
      <c r="L59" s="10">
        <v>3.50391391557651</v>
      </c>
      <c r="M59" s="7">
        <v>14.363845162271099</v>
      </c>
      <c r="N59" s="10">
        <v>3.6167900584655599</v>
      </c>
      <c r="O59" s="54"/>
      <c r="P59" s="65"/>
      <c r="Q59" s="65"/>
      <c r="R59" s="65"/>
      <c r="S59" s="65"/>
      <c r="T59" s="65"/>
      <c r="U59" s="65"/>
      <c r="V59" s="65"/>
      <c r="W59" s="65"/>
      <c r="X59" s="65"/>
      <c r="Y59" s="65"/>
      <c r="Z59" s="65"/>
      <c r="AA59" s="65"/>
      <c r="AB59" s="65"/>
      <c r="AC59" s="65"/>
      <c r="AD59" s="55"/>
    </row>
    <row r="60" spans="1:30" x14ac:dyDescent="0.2">
      <c r="A60" s="28" t="s">
        <v>59</v>
      </c>
      <c r="B60" s="72">
        <v>2</v>
      </c>
      <c r="C60" s="7">
        <v>23.5014185061661</v>
      </c>
      <c r="D60" s="10">
        <v>1.7940702414651799</v>
      </c>
      <c r="E60" s="7">
        <v>29.428516457140901</v>
      </c>
      <c r="F60" s="10">
        <v>4.7135005619328698</v>
      </c>
      <c r="G60" s="7">
        <v>13.1075000221359</v>
      </c>
      <c r="H60" s="10">
        <v>2.1245520022676398</v>
      </c>
      <c r="I60" s="7">
        <v>37.382436438586801</v>
      </c>
      <c r="J60" s="10">
        <v>4.24885062321981</v>
      </c>
      <c r="K60" s="7">
        <v>-16.321016435004999</v>
      </c>
      <c r="L60" s="10">
        <v>5.1743203152112196</v>
      </c>
      <c r="M60" s="7">
        <v>24.274936416450998</v>
      </c>
      <c r="N60" s="10">
        <v>4.3630091593632097</v>
      </c>
      <c r="O60" s="54"/>
      <c r="P60" s="65"/>
      <c r="Q60" s="65"/>
      <c r="R60" s="65"/>
      <c r="S60" s="65"/>
      <c r="T60" s="65"/>
      <c r="U60" s="65"/>
      <c r="V60" s="65"/>
      <c r="W60" s="65"/>
      <c r="X60" s="65"/>
      <c r="Y60" s="65"/>
      <c r="Z60" s="65"/>
      <c r="AA60" s="65"/>
      <c r="AB60" s="65"/>
      <c r="AC60" s="65"/>
      <c r="AD60" s="55"/>
    </row>
    <row r="61" spans="1:30" x14ac:dyDescent="0.2">
      <c r="A61" s="3" t="s">
        <v>60</v>
      </c>
      <c r="B61" s="72">
        <v>2</v>
      </c>
      <c r="C61" s="7">
        <v>19.801005415869</v>
      </c>
      <c r="D61" s="10">
        <v>1.0994749489494899</v>
      </c>
      <c r="E61" s="7">
        <v>16.2382620600489</v>
      </c>
      <c r="F61" s="10">
        <v>1.7658142454224801</v>
      </c>
      <c r="G61" s="7">
        <v>7.3843953636419597</v>
      </c>
      <c r="H61" s="10">
        <v>0.73228823445329805</v>
      </c>
      <c r="I61" s="7">
        <v>56.365178720538999</v>
      </c>
      <c r="J61" s="10">
        <v>2.34110799805008</v>
      </c>
      <c r="K61" s="7">
        <v>-8.8538666964069606</v>
      </c>
      <c r="L61" s="10">
        <v>1.8492502193546001</v>
      </c>
      <c r="M61" s="7">
        <v>48.980783356897099</v>
      </c>
      <c r="N61" s="10">
        <v>2.2666237681201</v>
      </c>
      <c r="O61" s="54"/>
      <c r="P61" s="65"/>
      <c r="Q61" s="65"/>
      <c r="R61" s="65"/>
      <c r="S61" s="65"/>
      <c r="T61" s="65"/>
      <c r="U61" s="65"/>
      <c r="V61" s="65"/>
      <c r="W61" s="65"/>
      <c r="X61" s="65"/>
      <c r="Y61" s="65"/>
      <c r="Z61" s="65"/>
      <c r="AA61" s="65"/>
      <c r="AB61" s="65"/>
      <c r="AC61" s="65"/>
      <c r="AD61" s="55"/>
    </row>
    <row r="62" spans="1:30" x14ac:dyDescent="0.2">
      <c r="A62" s="28" t="s">
        <v>61</v>
      </c>
      <c r="B62" s="72">
        <v>2</v>
      </c>
      <c r="C62" s="7">
        <v>12.486869529547199</v>
      </c>
      <c r="D62" s="10">
        <v>0.70153972291238298</v>
      </c>
      <c r="E62" s="7">
        <v>2.8535337738165301</v>
      </c>
      <c r="F62" s="10">
        <v>1.02095108197785</v>
      </c>
      <c r="G62" s="7">
        <v>4.0503844848481698</v>
      </c>
      <c r="H62" s="10">
        <v>0.47798775471404598</v>
      </c>
      <c r="I62" s="7">
        <v>66.562187835618204</v>
      </c>
      <c r="J62" s="10">
        <v>2.373808125159</v>
      </c>
      <c r="K62" s="7">
        <v>1.19685071103163</v>
      </c>
      <c r="L62" s="10">
        <v>1.18387455566766</v>
      </c>
      <c r="M62" s="7">
        <v>62.511803350770101</v>
      </c>
      <c r="N62" s="10">
        <v>2.41475833670791</v>
      </c>
      <c r="O62" s="54"/>
      <c r="P62" s="65"/>
      <c r="Q62" s="65"/>
      <c r="R62" s="65"/>
      <c r="S62" s="65"/>
      <c r="T62" s="65"/>
      <c r="U62" s="65"/>
      <c r="V62" s="65"/>
      <c r="W62" s="65"/>
      <c r="X62" s="65"/>
      <c r="Y62" s="65"/>
      <c r="Z62" s="65"/>
      <c r="AA62" s="65"/>
      <c r="AB62" s="65"/>
      <c r="AC62" s="65"/>
      <c r="AD62" s="55"/>
    </row>
    <row r="63" spans="1:30" x14ac:dyDescent="0.2">
      <c r="A63" s="33" t="s">
        <v>81</v>
      </c>
      <c r="B63" s="69">
        <v>2</v>
      </c>
      <c r="C63" s="34">
        <v>26.789855846768202</v>
      </c>
      <c r="D63" s="35">
        <v>0.22633889025002901</v>
      </c>
      <c r="E63" s="34">
        <v>20.4423914452051</v>
      </c>
      <c r="F63" s="35">
        <v>0.79780092981689499</v>
      </c>
      <c r="G63" s="34">
        <v>14.9873375684558</v>
      </c>
      <c r="H63" s="35">
        <v>0.26391840333762101</v>
      </c>
      <c r="I63" s="34">
        <v>47.752485926596798</v>
      </c>
      <c r="J63" s="35">
        <v>0.45564043840108798</v>
      </c>
      <c r="K63" s="34">
        <v>-5.4550538767492602</v>
      </c>
      <c r="L63" s="35">
        <v>0.83920549186145299</v>
      </c>
      <c r="M63" s="34">
        <v>32.765148358140998</v>
      </c>
      <c r="N63" s="35">
        <v>0.52719683610275403</v>
      </c>
      <c r="O63" s="54"/>
      <c r="P63" s="65"/>
      <c r="Q63" s="65"/>
      <c r="R63" s="65"/>
      <c r="S63" s="65"/>
      <c r="T63" s="65"/>
      <c r="U63" s="65"/>
      <c r="V63" s="65"/>
      <c r="W63" s="65"/>
      <c r="X63" s="65"/>
      <c r="Y63" s="65"/>
      <c r="Z63" s="65"/>
      <c r="AA63" s="65"/>
      <c r="AB63" s="65"/>
      <c r="AC63" s="65"/>
      <c r="AD63" s="55"/>
    </row>
    <row r="64" spans="1:30" x14ac:dyDescent="0.2">
      <c r="A64" s="37" t="s">
        <v>82</v>
      </c>
      <c r="B64" s="70">
        <v>2</v>
      </c>
      <c r="C64" s="38">
        <v>23.543764674386299</v>
      </c>
      <c r="D64" s="39">
        <v>0.325536482751971</v>
      </c>
      <c r="E64" s="38">
        <v>15.175694102512301</v>
      </c>
      <c r="F64" s="39">
        <v>1.43573441146207</v>
      </c>
      <c r="G64" s="38">
        <v>10.098223734748601</v>
      </c>
      <c r="H64" s="39">
        <v>0.332193649997022</v>
      </c>
      <c r="I64" s="38">
        <v>42.7151197799217</v>
      </c>
      <c r="J64" s="39">
        <v>0.593025385690782</v>
      </c>
      <c r="K64" s="38">
        <v>-5.0774703677636799</v>
      </c>
      <c r="L64" s="39">
        <v>1.5229021767366899</v>
      </c>
      <c r="M64" s="38">
        <v>32.6168960451731</v>
      </c>
      <c r="N64" s="39">
        <v>0.68475092803999404</v>
      </c>
      <c r="O64" s="54"/>
      <c r="P64" s="65"/>
      <c r="Q64" s="65"/>
      <c r="R64" s="65"/>
      <c r="S64" s="65"/>
      <c r="T64" s="65"/>
      <c r="U64" s="65"/>
      <c r="V64" s="65"/>
      <c r="W64" s="65"/>
      <c r="X64" s="65"/>
      <c r="Y64" s="65"/>
      <c r="Z64" s="65"/>
      <c r="AA64" s="65"/>
      <c r="AB64" s="65"/>
      <c r="AC64" s="65"/>
      <c r="AD64" s="55"/>
    </row>
    <row r="65" spans="1:30" x14ac:dyDescent="0.2">
      <c r="A65" s="40" t="s">
        <v>83</v>
      </c>
      <c r="B65" s="71">
        <v>2</v>
      </c>
      <c r="C65" s="48">
        <v>24.768375199876498</v>
      </c>
      <c r="D65" s="49">
        <v>0.16356338462444001</v>
      </c>
      <c r="E65" s="48">
        <v>19.008923892319199</v>
      </c>
      <c r="F65" s="49">
        <v>0.53734659589060396</v>
      </c>
      <c r="G65" s="48">
        <v>13.7625184679122</v>
      </c>
      <c r="H65" s="49">
        <v>0.17729792627965801</v>
      </c>
      <c r="I65" s="48">
        <v>47.6164868884971</v>
      </c>
      <c r="J65" s="49">
        <v>0.34831747982230499</v>
      </c>
      <c r="K65" s="48">
        <v>-5.2464054244070404</v>
      </c>
      <c r="L65" s="49">
        <v>0.56044292083451197</v>
      </c>
      <c r="M65" s="48">
        <v>33.853968420584899</v>
      </c>
      <c r="N65" s="49">
        <v>0.38723266666586598</v>
      </c>
      <c r="O65" s="54"/>
      <c r="P65" s="65"/>
      <c r="Q65" s="65"/>
      <c r="R65" s="65"/>
      <c r="S65" s="65"/>
      <c r="T65" s="65"/>
      <c r="U65" s="65"/>
      <c r="V65" s="65"/>
      <c r="W65" s="65"/>
      <c r="X65" s="65"/>
      <c r="Y65" s="65"/>
      <c r="Z65" s="65"/>
      <c r="AA65" s="65"/>
      <c r="AB65" s="65"/>
      <c r="AC65" s="65"/>
      <c r="AD65" s="55"/>
    </row>
    <row r="66" spans="1:30" x14ac:dyDescent="0.2">
      <c r="A66" s="82" t="s">
        <v>89</v>
      </c>
      <c r="B66" s="72">
        <v>2</v>
      </c>
      <c r="C66" s="7">
        <v>22.378386537994299</v>
      </c>
      <c r="D66" s="10">
        <v>1.9272222481013099</v>
      </c>
      <c r="E66" s="7">
        <v>21.286193128676398</v>
      </c>
      <c r="F66" s="10">
        <v>4.0043877451855199</v>
      </c>
      <c r="G66" s="7">
        <v>11.1267962819652</v>
      </c>
      <c r="H66" s="10">
        <v>1.8443379250519001</v>
      </c>
      <c r="I66" s="7">
        <v>58.265934450608803</v>
      </c>
      <c r="J66" s="10">
        <v>5.3948481980232996</v>
      </c>
      <c r="K66" s="7">
        <v>-10.159396846711299</v>
      </c>
      <c r="L66" s="10">
        <v>4.0913444611704204</v>
      </c>
      <c r="M66" s="7">
        <v>47.139138168643697</v>
      </c>
      <c r="N66" s="10">
        <v>6.09627539227714</v>
      </c>
      <c r="O66" s="54"/>
      <c r="P66" s="65"/>
      <c r="Q66" s="65"/>
      <c r="R66" s="65"/>
      <c r="S66" s="65"/>
      <c r="T66" s="65"/>
      <c r="U66" s="65"/>
      <c r="V66" s="65"/>
      <c r="W66" s="65"/>
      <c r="X66" s="65"/>
      <c r="Y66" s="65"/>
      <c r="Z66" s="65"/>
      <c r="AA66" s="65"/>
      <c r="AB66" s="65"/>
      <c r="AC66" s="65"/>
      <c r="AD66" s="55"/>
    </row>
    <row r="67" spans="1:30" x14ac:dyDescent="0.2">
      <c r="A67" s="82" t="s">
        <v>90</v>
      </c>
      <c r="B67" s="72">
        <v>2</v>
      </c>
      <c r="C67" s="7">
        <v>20.377880145704701</v>
      </c>
      <c r="D67" s="10">
        <v>1.4595432084161</v>
      </c>
      <c r="E67" s="7">
        <v>10.4874985245161</v>
      </c>
      <c r="F67" s="10">
        <v>3.4112885084617899</v>
      </c>
      <c r="G67" s="7">
        <v>9.9181226725186793</v>
      </c>
      <c r="H67" s="10">
        <v>1.8748801137450899</v>
      </c>
      <c r="I67" s="7">
        <v>44.342968213844799</v>
      </c>
      <c r="J67" s="10">
        <v>4.1236693036194003</v>
      </c>
      <c r="K67" s="7">
        <v>-0.56937585199740304</v>
      </c>
      <c r="L67" s="10">
        <v>3.8083054332145201</v>
      </c>
      <c r="M67" s="7">
        <v>34.4248455413261</v>
      </c>
      <c r="N67" s="10">
        <v>5.2308011804107304</v>
      </c>
      <c r="O67" s="54"/>
      <c r="P67" s="65"/>
      <c r="Q67" s="65"/>
      <c r="R67" s="65"/>
      <c r="S67" s="65"/>
      <c r="T67" s="65"/>
      <c r="U67" s="65"/>
      <c r="V67" s="65"/>
      <c r="W67" s="65"/>
      <c r="X67" s="65"/>
      <c r="Y67" s="65"/>
      <c r="Z67" s="65"/>
      <c r="AA67" s="65"/>
      <c r="AB67" s="65"/>
      <c r="AC67" s="65"/>
      <c r="AD67" s="55"/>
    </row>
    <row r="68" spans="1:30" x14ac:dyDescent="0.2">
      <c r="A68" s="82" t="s">
        <v>91</v>
      </c>
      <c r="B68" s="72">
        <v>2</v>
      </c>
      <c r="C68" s="7">
        <v>34.004736988594999</v>
      </c>
      <c r="D68" s="10">
        <v>2.1903562093229101</v>
      </c>
      <c r="E68" s="7">
        <v>22.206253465416498</v>
      </c>
      <c r="F68" s="10">
        <v>5.2883014368900598</v>
      </c>
      <c r="G68" s="7">
        <v>25.847728614038701</v>
      </c>
      <c r="H68" s="10">
        <v>2.63583342413293</v>
      </c>
      <c r="I68" s="7">
        <v>50.197063225170602</v>
      </c>
      <c r="J68" s="10">
        <v>3.73254091758711</v>
      </c>
      <c r="K68" s="7">
        <v>3.6414751486222001</v>
      </c>
      <c r="L68" s="10">
        <v>5.8567524945807898</v>
      </c>
      <c r="M68" s="7">
        <v>24.349334611131901</v>
      </c>
      <c r="N68" s="10">
        <v>4.7218535516467401</v>
      </c>
      <c r="O68" s="231"/>
      <c r="P68" s="232"/>
      <c r="Q68" s="11"/>
      <c r="R68" s="11"/>
      <c r="S68" s="11"/>
      <c r="T68" s="11"/>
      <c r="U68" s="11"/>
      <c r="V68" s="11"/>
      <c r="W68" s="232"/>
      <c r="X68" s="232"/>
      <c r="Y68" s="11"/>
      <c r="Z68" s="11"/>
      <c r="AA68" s="11"/>
      <c r="AB68" s="11"/>
      <c r="AC68" s="11"/>
      <c r="AD68" s="21"/>
    </row>
    <row r="69" spans="1:30" ht="13.5" customHeight="1" x14ac:dyDescent="0.2">
      <c r="A69" s="4" t="s">
        <v>92</v>
      </c>
      <c r="B69" s="79">
        <v>2</v>
      </c>
      <c r="C69" s="85">
        <v>27.840411114795099</v>
      </c>
      <c r="D69" s="86">
        <v>1.74770256844167</v>
      </c>
      <c r="E69" s="85">
        <v>27.1859875074245</v>
      </c>
      <c r="F69" s="86">
        <v>3.8917214236252602</v>
      </c>
      <c r="G69" s="85">
        <v>23.372072141671801</v>
      </c>
      <c r="H69" s="86">
        <v>2.4883406450173098</v>
      </c>
      <c r="I69" s="85">
        <v>36.820402813796399</v>
      </c>
      <c r="J69" s="86">
        <v>3.86004961411507</v>
      </c>
      <c r="K69" s="85">
        <v>-3.8139153657526701</v>
      </c>
      <c r="L69" s="86">
        <v>4.2681793352117703</v>
      </c>
      <c r="M69" s="85">
        <v>13.4483306721246</v>
      </c>
      <c r="N69" s="86">
        <v>4.7304101394589999</v>
      </c>
      <c r="O69" s="233"/>
      <c r="P69" s="234"/>
      <c r="Q69" s="12"/>
      <c r="R69" s="12"/>
      <c r="S69" s="12"/>
      <c r="T69" s="12"/>
      <c r="U69" s="12"/>
      <c r="V69" s="12"/>
      <c r="W69" s="234"/>
      <c r="X69" s="234"/>
      <c r="Y69" s="12"/>
      <c r="Z69" s="12"/>
      <c r="AA69" s="12"/>
      <c r="AB69" s="12"/>
      <c r="AC69" s="12"/>
      <c r="AD69" s="22"/>
    </row>
    <row r="70" spans="1:30" x14ac:dyDescent="0.2">
      <c r="A70" s="41"/>
      <c r="B70" s="23"/>
      <c r="C70" s="42" t="s">
        <v>672</v>
      </c>
      <c r="D70" s="43" t="s">
        <v>673</v>
      </c>
      <c r="E70" s="42" t="s">
        <v>674</v>
      </c>
      <c r="F70" s="43" t="s">
        <v>675</v>
      </c>
      <c r="G70" s="42" t="s">
        <v>676</v>
      </c>
      <c r="H70" s="43" t="s">
        <v>677</v>
      </c>
      <c r="I70" s="42" t="s">
        <v>678</v>
      </c>
      <c r="J70" s="43" t="s">
        <v>679</v>
      </c>
      <c r="K70" s="42" t="s">
        <v>680</v>
      </c>
      <c r="L70" s="43" t="s">
        <v>681</v>
      </c>
      <c r="M70" s="42" t="s">
        <v>682</v>
      </c>
      <c r="N70" s="43" t="s">
        <v>683</v>
      </c>
      <c r="O70" s="42" t="s">
        <v>684</v>
      </c>
      <c r="P70" s="47" t="s">
        <v>685</v>
      </c>
      <c r="Q70" s="42" t="s">
        <v>686</v>
      </c>
      <c r="R70" s="47" t="s">
        <v>687</v>
      </c>
      <c r="S70" s="43" t="s">
        <v>688</v>
      </c>
      <c r="T70" s="43" t="s">
        <v>689</v>
      </c>
      <c r="U70" s="42" t="s">
        <v>690</v>
      </c>
      <c r="V70" s="47" t="s">
        <v>691</v>
      </c>
      <c r="W70" s="56" t="s">
        <v>692</v>
      </c>
      <c r="X70" s="24" t="s">
        <v>693</v>
      </c>
      <c r="Y70" s="25" t="s">
        <v>694</v>
      </c>
      <c r="Z70" s="24" t="s">
        <v>695</v>
      </c>
      <c r="AA70" s="24" t="s">
        <v>696</v>
      </c>
      <c r="AB70" s="24" t="s">
        <v>697</v>
      </c>
      <c r="AC70" s="25" t="s">
        <v>698</v>
      </c>
      <c r="AD70" s="57" t="s">
        <v>699</v>
      </c>
    </row>
    <row r="71" spans="1:30" x14ac:dyDescent="0.2">
      <c r="A71" s="28" t="s">
        <v>13</v>
      </c>
      <c r="B71" s="75">
        <v>1</v>
      </c>
      <c r="C71" s="7">
        <v>26.8351740111632</v>
      </c>
      <c r="D71" s="44">
        <v>1.3900157096557799</v>
      </c>
      <c r="E71" s="7">
        <v>19.130496295236401</v>
      </c>
      <c r="F71" s="44">
        <v>2.6926753614295902</v>
      </c>
      <c r="G71" s="7">
        <v>18.251763387405401</v>
      </c>
      <c r="H71" s="44">
        <v>1.3563013031532201</v>
      </c>
      <c r="I71" s="7">
        <v>50.204479409025502</v>
      </c>
      <c r="J71" s="44">
        <v>2.91116471014666</v>
      </c>
      <c r="K71" s="7">
        <v>-0.87873290783102198</v>
      </c>
      <c r="L71" s="44">
        <v>2.9748132778600702</v>
      </c>
      <c r="M71" s="7">
        <v>31.952716021620098</v>
      </c>
      <c r="N71" s="44">
        <v>3.1970836525825002</v>
      </c>
      <c r="O71" s="7">
        <v>-0.75728462588471102</v>
      </c>
      <c r="P71" s="10">
        <v>1.9261319830400301</v>
      </c>
      <c r="Q71" s="7">
        <v>-0.22132739493681799</v>
      </c>
      <c r="R71" s="10">
        <v>3.68174955109026</v>
      </c>
      <c r="S71" s="7">
        <v>-2.1989446377054001</v>
      </c>
      <c r="T71" s="10">
        <v>2.14208749720905</v>
      </c>
      <c r="U71" s="7">
        <v>6.7887239683461704</v>
      </c>
      <c r="V71" s="10">
        <v>3.8418298805935298</v>
      </c>
      <c r="W71" s="59"/>
      <c r="X71" s="26"/>
      <c r="Y71" s="26"/>
      <c r="Z71" s="26"/>
      <c r="AA71" s="26"/>
      <c r="AB71" s="26"/>
      <c r="AC71" s="26"/>
      <c r="AD71" s="60"/>
    </row>
    <row r="72" spans="1:30" x14ac:dyDescent="0.2">
      <c r="A72" s="28" t="s">
        <v>17</v>
      </c>
      <c r="B72" s="75">
        <v>1</v>
      </c>
      <c r="C72" s="7">
        <v>18.683254045022501</v>
      </c>
      <c r="D72" s="44">
        <v>0.81854101258576295</v>
      </c>
      <c r="E72" s="7">
        <v>7.7884442902386697</v>
      </c>
      <c r="F72" s="44">
        <v>1.0881401690466399</v>
      </c>
      <c r="G72" s="7">
        <v>8.9906394717827407</v>
      </c>
      <c r="H72" s="44">
        <v>0.72953425872867494</v>
      </c>
      <c r="I72" s="7">
        <v>50.9243773730866</v>
      </c>
      <c r="J72" s="44">
        <v>2.2139482843657601</v>
      </c>
      <c r="K72" s="7">
        <v>1.2021951815440799</v>
      </c>
      <c r="L72" s="44">
        <v>1.3093123230110499</v>
      </c>
      <c r="M72" s="7">
        <v>41.9337379013038</v>
      </c>
      <c r="N72" s="44">
        <v>2.3905059230365802</v>
      </c>
      <c r="O72" s="7">
        <v>2.61040410037306</v>
      </c>
      <c r="P72" s="10">
        <v>1.0984136124883499</v>
      </c>
      <c r="Q72" s="7">
        <v>0.23690727880913001</v>
      </c>
      <c r="R72" s="10">
        <v>1.61273604683501</v>
      </c>
      <c r="S72" s="7">
        <v>0.54574276665259802</v>
      </c>
      <c r="T72" s="10">
        <v>0.99822864804982603</v>
      </c>
      <c r="U72" s="7">
        <v>7.6106469733870901</v>
      </c>
      <c r="V72" s="10">
        <v>3.1548911327925899</v>
      </c>
      <c r="W72" s="59"/>
      <c r="X72" s="26"/>
      <c r="Y72" s="26"/>
      <c r="Z72" s="26"/>
      <c r="AA72" s="26"/>
      <c r="AB72" s="26"/>
      <c r="AC72" s="26"/>
      <c r="AD72" s="60"/>
    </row>
    <row r="73" spans="1:30" x14ac:dyDescent="0.2">
      <c r="A73" s="78" t="s">
        <v>19</v>
      </c>
      <c r="B73" s="75">
        <v>1</v>
      </c>
      <c r="C73" s="7">
        <v>20.4702442581791</v>
      </c>
      <c r="D73" s="44">
        <v>1.19672378432955</v>
      </c>
      <c r="E73" s="7">
        <v>10.2945316568512</v>
      </c>
      <c r="F73" s="44">
        <v>1.8329972688980301</v>
      </c>
      <c r="G73" s="7">
        <v>10.4618736289477</v>
      </c>
      <c r="H73" s="44">
        <v>1.1020085095957901</v>
      </c>
      <c r="I73" s="7">
        <v>50.914162048968798</v>
      </c>
      <c r="J73" s="44">
        <v>3.3388041281180101</v>
      </c>
      <c r="K73" s="7">
        <v>0.16734197209648899</v>
      </c>
      <c r="L73" s="44">
        <v>2.1352740459327499</v>
      </c>
      <c r="M73" s="7">
        <v>40.452288420021098</v>
      </c>
      <c r="N73" s="44">
        <v>3.4820635781607598</v>
      </c>
      <c r="O73" s="7">
        <v>2.01375466453936</v>
      </c>
      <c r="P73" s="10">
        <v>1.6054636595571099</v>
      </c>
      <c r="Q73" s="7">
        <v>1.70669703510045</v>
      </c>
      <c r="R73" s="10">
        <v>2.4832045661533</v>
      </c>
      <c r="S73" s="7">
        <v>-0.47467645261945901</v>
      </c>
      <c r="T73" s="10">
        <v>1.48206921512487</v>
      </c>
      <c r="U73" s="7">
        <v>5.0382354706661898</v>
      </c>
      <c r="V73" s="10">
        <v>4.6487967082598702</v>
      </c>
      <c r="W73" s="59"/>
      <c r="X73" s="26"/>
      <c r="Y73" s="26"/>
      <c r="Z73" s="26"/>
      <c r="AA73" s="26"/>
      <c r="AB73" s="26"/>
      <c r="AC73" s="26"/>
      <c r="AD73" s="60"/>
    </row>
    <row r="74" spans="1:30" x14ac:dyDescent="0.2">
      <c r="A74" s="28" t="s">
        <v>20</v>
      </c>
      <c r="B74" s="75">
        <v>1</v>
      </c>
      <c r="C74" s="7">
        <v>22.106388297505799</v>
      </c>
      <c r="D74" s="44">
        <v>1.38743036949256</v>
      </c>
      <c r="E74" s="7">
        <v>14.932681842178001</v>
      </c>
      <c r="F74" s="44">
        <v>3.77876394119227</v>
      </c>
      <c r="G74" s="7">
        <v>13.2863967761591</v>
      </c>
      <c r="H74" s="44">
        <v>1.3390022690849599</v>
      </c>
      <c r="I74" s="7">
        <v>48.041589795440203</v>
      </c>
      <c r="J74" s="44">
        <v>2.8533815823801301</v>
      </c>
      <c r="K74" s="7">
        <v>-1.6462850660189501</v>
      </c>
      <c r="L74" s="44">
        <v>3.9866133954446799</v>
      </c>
      <c r="M74" s="7">
        <v>34.755193019281101</v>
      </c>
      <c r="N74" s="44">
        <v>3.1133951734598302</v>
      </c>
      <c r="O74" s="7">
        <v>1.8876038641456001</v>
      </c>
      <c r="P74" s="10">
        <v>1.8148495398043201</v>
      </c>
      <c r="Q74" s="7">
        <v>0.75756012123187899</v>
      </c>
      <c r="R74" s="10">
        <v>4.6352784859842604</v>
      </c>
      <c r="S74" s="7">
        <v>0.95878777231913004</v>
      </c>
      <c r="T74" s="10">
        <v>1.8192941722909799</v>
      </c>
      <c r="U74" s="7">
        <v>1.0512802694069201</v>
      </c>
      <c r="V74" s="10">
        <v>4.0891807229085</v>
      </c>
      <c r="W74" s="59"/>
      <c r="X74" s="26"/>
      <c r="Y74" s="26"/>
      <c r="Z74" s="26"/>
      <c r="AA74" s="26"/>
      <c r="AB74" s="26"/>
      <c r="AC74" s="26"/>
      <c r="AD74" s="60"/>
    </row>
    <row r="75" spans="1:30" x14ac:dyDescent="0.2">
      <c r="A75" s="28" t="s">
        <v>31</v>
      </c>
      <c r="B75" s="75">
        <v>1</v>
      </c>
      <c r="C75" s="7">
        <v>20.2417313566561</v>
      </c>
      <c r="D75" s="44">
        <v>1.41489520947115</v>
      </c>
      <c r="E75" s="7">
        <v>14.861997626819999</v>
      </c>
      <c r="F75" s="44">
        <v>4.25731404152625</v>
      </c>
      <c r="G75" s="7">
        <v>14.611582387358901</v>
      </c>
      <c r="H75" s="44">
        <v>1.5647916332671601</v>
      </c>
      <c r="I75" s="7">
        <v>33.816556097181603</v>
      </c>
      <c r="J75" s="44">
        <v>2.9666388637535799</v>
      </c>
      <c r="K75" s="7">
        <v>-0.25041523946116601</v>
      </c>
      <c r="L75" s="44">
        <v>4.4922460616591602</v>
      </c>
      <c r="M75" s="7">
        <v>19.204973709822699</v>
      </c>
      <c r="N75" s="44">
        <v>3.1675463019995398</v>
      </c>
      <c r="O75" s="7">
        <v>2.0646070495447</v>
      </c>
      <c r="P75" s="10">
        <v>1.7256035534235701</v>
      </c>
      <c r="Q75" s="7">
        <v>0.54867235908127798</v>
      </c>
      <c r="R75" s="10">
        <v>5.1715303481843504</v>
      </c>
      <c r="S75" s="7">
        <v>3.6613054302057599</v>
      </c>
      <c r="T75" s="10">
        <v>1.8644161582660701</v>
      </c>
      <c r="U75" s="7">
        <v>4.2139562684947904</v>
      </c>
      <c r="V75" s="10">
        <v>3.6202154520216001</v>
      </c>
      <c r="W75" s="59"/>
      <c r="X75" s="26"/>
      <c r="Y75" s="26"/>
      <c r="Z75" s="26"/>
      <c r="AA75" s="26"/>
      <c r="AB75" s="26"/>
      <c r="AC75" s="26"/>
      <c r="AD75" s="60"/>
    </row>
    <row r="76" spans="1:30" x14ac:dyDescent="0.2">
      <c r="A76" s="28" t="s">
        <v>36</v>
      </c>
      <c r="B76" s="75">
        <v>1</v>
      </c>
      <c r="C76" s="7">
        <v>31.415811324316799</v>
      </c>
      <c r="D76" s="44">
        <v>1.05718921966353</v>
      </c>
      <c r="E76" s="7">
        <v>23.553806432530401</v>
      </c>
      <c r="F76" s="44">
        <v>2.0706253984487701</v>
      </c>
      <c r="G76" s="7">
        <v>13.882565005489701</v>
      </c>
      <c r="H76" s="44">
        <v>1.2515390553471399</v>
      </c>
      <c r="I76" s="7">
        <v>62.566488689681499</v>
      </c>
      <c r="J76" s="44">
        <v>1.9336725415103</v>
      </c>
      <c r="K76" s="7">
        <v>-9.6712414270406395</v>
      </c>
      <c r="L76" s="44">
        <v>2.5959673490127901</v>
      </c>
      <c r="M76" s="7">
        <v>48.683923684191797</v>
      </c>
      <c r="N76" s="44">
        <v>2.2184306279927002</v>
      </c>
      <c r="O76" s="7">
        <v>3.3462578366497402</v>
      </c>
      <c r="P76" s="10">
        <v>1.4135023200149599</v>
      </c>
      <c r="Q76" s="7">
        <v>3.1569760816859098</v>
      </c>
      <c r="R76" s="10">
        <v>2.8336489004599099</v>
      </c>
      <c r="S76" s="7">
        <v>1.33066439429642</v>
      </c>
      <c r="T76" s="10">
        <v>1.6900773274147201</v>
      </c>
      <c r="U76" s="7">
        <v>4.8364871276313899</v>
      </c>
      <c r="V76" s="10">
        <v>2.59924754840711</v>
      </c>
      <c r="W76" s="59"/>
      <c r="X76" s="26"/>
      <c r="Y76" s="26"/>
      <c r="Z76" s="26"/>
      <c r="AA76" s="26"/>
      <c r="AB76" s="26"/>
      <c r="AC76" s="26"/>
      <c r="AD76" s="60"/>
    </row>
    <row r="77" spans="1:30" x14ac:dyDescent="0.2">
      <c r="A77" s="28" t="s">
        <v>38</v>
      </c>
      <c r="B77" s="75">
        <v>1</v>
      </c>
      <c r="C77" s="7">
        <v>17.6532386308319</v>
      </c>
      <c r="D77" s="44">
        <v>1.1045361354501999</v>
      </c>
      <c r="E77" s="7">
        <v>8.3711403331371699</v>
      </c>
      <c r="F77" s="44">
        <v>1.55722532543493</v>
      </c>
      <c r="G77" s="7">
        <v>6.0364771150719703</v>
      </c>
      <c r="H77" s="44">
        <v>0.83510520234190799</v>
      </c>
      <c r="I77" s="7">
        <v>52.114993707370601</v>
      </c>
      <c r="J77" s="44">
        <v>2.52609423873447</v>
      </c>
      <c r="K77" s="7">
        <v>-2.3346632180652001</v>
      </c>
      <c r="L77" s="44">
        <v>1.7903979369654399</v>
      </c>
      <c r="M77" s="7">
        <v>46.078516592298598</v>
      </c>
      <c r="N77" s="44">
        <v>2.6440051120386299</v>
      </c>
      <c r="O77" s="7">
        <v>-1.47501959842647</v>
      </c>
      <c r="P77" s="10">
        <v>1.57151957497711</v>
      </c>
      <c r="Q77" s="7">
        <v>3.4375741441838499</v>
      </c>
      <c r="R77" s="10">
        <v>2.2175881978586598</v>
      </c>
      <c r="S77" s="7">
        <v>-1.41976104803948</v>
      </c>
      <c r="T77" s="10">
        <v>1.1552298963855501</v>
      </c>
      <c r="U77" s="7">
        <v>-7.8323956653306404</v>
      </c>
      <c r="V77" s="10">
        <v>3.82629434632622</v>
      </c>
      <c r="W77" s="59"/>
      <c r="X77" s="26"/>
      <c r="Y77" s="26"/>
      <c r="Z77" s="26"/>
      <c r="AA77" s="26"/>
      <c r="AB77" s="26"/>
      <c r="AC77" s="26"/>
      <c r="AD77" s="60"/>
    </row>
    <row r="78" spans="1:30" x14ac:dyDescent="0.2">
      <c r="A78" s="3" t="s">
        <v>44</v>
      </c>
      <c r="B78" s="75">
        <v>1</v>
      </c>
      <c r="C78" s="7">
        <v>26.932576698307201</v>
      </c>
      <c r="D78" s="44">
        <v>1.3534301629428001</v>
      </c>
      <c r="E78" s="7">
        <v>13.1844165571283</v>
      </c>
      <c r="F78" s="44">
        <v>2.0629904522992901</v>
      </c>
      <c r="G78" s="7">
        <v>20.523342539678399</v>
      </c>
      <c r="H78" s="44">
        <v>1.4601261425484899</v>
      </c>
      <c r="I78" s="7">
        <v>60.858167308670097</v>
      </c>
      <c r="J78" s="44">
        <v>3.1423809080085898</v>
      </c>
      <c r="K78" s="7">
        <v>7.3389259825501503</v>
      </c>
      <c r="L78" s="44">
        <v>2.4342437813967801</v>
      </c>
      <c r="M78" s="7">
        <v>40.334824768991702</v>
      </c>
      <c r="N78" s="44">
        <v>3.4285025920799499</v>
      </c>
      <c r="O78" s="7">
        <v>3.2431069683251801</v>
      </c>
      <c r="P78" s="10">
        <v>1.85899138595782</v>
      </c>
      <c r="Q78" s="7">
        <v>2.6828519708513299</v>
      </c>
      <c r="R78" s="10">
        <v>2.53936678513596</v>
      </c>
      <c r="S78" s="7">
        <v>4.0569453876467199</v>
      </c>
      <c r="T78" s="10">
        <v>1.8286445487405401</v>
      </c>
      <c r="U78" s="7">
        <v>1.4593019325119401</v>
      </c>
      <c r="V78" s="10">
        <v>4.6718064608402301</v>
      </c>
      <c r="W78" s="59"/>
      <c r="X78" s="26"/>
      <c r="Y78" s="26"/>
      <c r="Z78" s="26"/>
      <c r="AA78" s="26"/>
      <c r="AB78" s="26"/>
      <c r="AC78" s="26"/>
      <c r="AD78" s="60"/>
    </row>
    <row r="79" spans="1:30" x14ac:dyDescent="0.2">
      <c r="A79" s="28" t="s">
        <v>48</v>
      </c>
      <c r="B79" s="75">
        <v>1</v>
      </c>
      <c r="C79" s="7">
        <v>18.208914718429099</v>
      </c>
      <c r="D79" s="44">
        <v>1.0015886558026399</v>
      </c>
      <c r="E79" s="7">
        <v>26.094832083345199</v>
      </c>
      <c r="F79" s="44">
        <v>4.6860911266014202</v>
      </c>
      <c r="G79" s="7">
        <v>12.2820105005581</v>
      </c>
      <c r="H79" s="44">
        <v>0.954177923099367</v>
      </c>
      <c r="I79" s="7">
        <v>41.358319331474299</v>
      </c>
      <c r="J79" s="44">
        <v>2.92822058136553</v>
      </c>
      <c r="K79" s="7">
        <v>-13.812821582787</v>
      </c>
      <c r="L79" s="44">
        <v>4.6219922313156099</v>
      </c>
      <c r="M79" s="7">
        <v>29.076308830916101</v>
      </c>
      <c r="N79" s="44">
        <v>3.0297058591416701</v>
      </c>
      <c r="O79" s="7">
        <v>1.53021890901526</v>
      </c>
      <c r="P79" s="10">
        <v>1.3660271427905899</v>
      </c>
      <c r="Q79" s="7">
        <v>-0.36127560020187499</v>
      </c>
      <c r="R79" s="10">
        <v>7.0810807865744696</v>
      </c>
      <c r="S79" s="7">
        <v>1.00747162400484</v>
      </c>
      <c r="T79" s="10">
        <v>1.2297250559855299</v>
      </c>
      <c r="U79" s="7">
        <v>2.3193335578163898</v>
      </c>
      <c r="V79" s="10">
        <v>4.2858756176425103</v>
      </c>
      <c r="W79" s="59"/>
      <c r="X79" s="26"/>
      <c r="Y79" s="26"/>
      <c r="Z79" s="26"/>
      <c r="AA79" s="26"/>
      <c r="AB79" s="26"/>
      <c r="AC79" s="26"/>
      <c r="AD79" s="60"/>
    </row>
    <row r="80" spans="1:30" s="293" customFormat="1" x14ac:dyDescent="0.2">
      <c r="A80" s="295" t="s">
        <v>53</v>
      </c>
      <c r="B80" s="296">
        <v>1</v>
      </c>
      <c r="C80" s="289">
        <v>28.495883744692801</v>
      </c>
      <c r="D80" s="299">
        <v>1.1755742335608801</v>
      </c>
      <c r="E80" s="289">
        <v>12.7491686696382</v>
      </c>
      <c r="F80" s="299">
        <v>2.88112297245539</v>
      </c>
      <c r="G80" s="289">
        <v>17.520426036157101</v>
      </c>
      <c r="H80" s="299">
        <v>1.3929265093556</v>
      </c>
      <c r="I80" s="289">
        <v>52.364711047028401</v>
      </c>
      <c r="J80" s="299">
        <v>1.8630970206330499</v>
      </c>
      <c r="K80" s="289">
        <v>4.7712573665188902</v>
      </c>
      <c r="L80" s="299">
        <v>3.3462487381404502</v>
      </c>
      <c r="M80" s="289">
        <v>34.844285010871197</v>
      </c>
      <c r="N80" s="299">
        <v>2.24380407073413</v>
      </c>
      <c r="O80" s="289">
        <v>-1.08523220475444</v>
      </c>
      <c r="P80" s="290">
        <v>1.71931071366239</v>
      </c>
      <c r="Q80" s="289">
        <v>-3.192726276992</v>
      </c>
      <c r="R80" s="290">
        <v>4.1801694767870901</v>
      </c>
      <c r="S80" s="289">
        <v>-9.1177057279878699E-3</v>
      </c>
      <c r="T80" s="290">
        <v>1.9464543930745299</v>
      </c>
      <c r="U80" s="289">
        <v>-2.70325388762868</v>
      </c>
      <c r="V80" s="290">
        <v>3.1261673334711202</v>
      </c>
      <c r="W80" s="289"/>
      <c r="X80" s="300"/>
      <c r="Y80" s="300"/>
      <c r="Z80" s="300"/>
      <c r="AA80" s="300"/>
      <c r="AB80" s="300"/>
      <c r="AC80" s="300"/>
      <c r="AD80" s="301"/>
    </row>
    <row r="81" spans="1:30" x14ac:dyDescent="0.2">
      <c r="A81" s="28" t="s">
        <v>55</v>
      </c>
      <c r="B81" s="75">
        <v>1</v>
      </c>
      <c r="C81" s="7">
        <v>15.691308056278</v>
      </c>
      <c r="D81" s="44">
        <v>0.86989373507412204</v>
      </c>
      <c r="E81" s="7">
        <v>1.2778608370832201</v>
      </c>
      <c r="F81" s="44">
        <v>0.66285585362501998</v>
      </c>
      <c r="G81" s="7">
        <v>2.7359534375103398</v>
      </c>
      <c r="H81" s="44">
        <v>0.43171808671258799</v>
      </c>
      <c r="I81" s="7">
        <v>48.673157095527998</v>
      </c>
      <c r="J81" s="44">
        <v>2.0327484030801699</v>
      </c>
      <c r="K81" s="7">
        <v>1.45809260042712</v>
      </c>
      <c r="L81" s="44">
        <v>0.71335610665914895</v>
      </c>
      <c r="M81" s="7">
        <v>45.937203658017602</v>
      </c>
      <c r="N81" s="44">
        <v>2.0276705034171698</v>
      </c>
      <c r="O81" s="7">
        <v>-3.2358590698060601</v>
      </c>
      <c r="P81" s="10">
        <v>1.1983235520000699</v>
      </c>
      <c r="Q81" s="7">
        <v>-2.6886655358737501</v>
      </c>
      <c r="R81" s="10">
        <v>1.18986898291889</v>
      </c>
      <c r="S81" s="7">
        <v>-2.4754288647230198</v>
      </c>
      <c r="T81" s="10">
        <v>0.718065394691629</v>
      </c>
      <c r="U81" s="7">
        <v>5.06293041192112</v>
      </c>
      <c r="V81" s="10">
        <v>2.5881521054585299</v>
      </c>
      <c r="W81" s="59"/>
      <c r="X81" s="26"/>
      <c r="Y81" s="26"/>
      <c r="Z81" s="26"/>
      <c r="AA81" s="26"/>
      <c r="AB81" s="26"/>
      <c r="AC81" s="26"/>
      <c r="AD81" s="60"/>
    </row>
    <row r="82" spans="1:30" x14ac:dyDescent="0.2">
      <c r="A82" s="28" t="s">
        <v>57</v>
      </c>
      <c r="B82" s="75">
        <v>1</v>
      </c>
      <c r="C82" s="7">
        <v>26.995933928272201</v>
      </c>
      <c r="D82" s="44">
        <v>1.1409147867218601</v>
      </c>
      <c r="E82" s="7">
        <v>11.7047614478026</v>
      </c>
      <c r="F82" s="44">
        <v>2.2936267349392798</v>
      </c>
      <c r="G82" s="7">
        <v>15.2467134046765</v>
      </c>
      <c r="H82" s="44">
        <v>0.98425673888685905</v>
      </c>
      <c r="I82" s="7">
        <v>67.173819834822794</v>
      </c>
      <c r="J82" s="44">
        <v>2.4961707065307301</v>
      </c>
      <c r="K82" s="7">
        <v>3.5419519568738802</v>
      </c>
      <c r="L82" s="44">
        <v>2.5197798977105501</v>
      </c>
      <c r="M82" s="7">
        <v>51.927106430146303</v>
      </c>
      <c r="N82" s="44">
        <v>2.6284354642308099</v>
      </c>
      <c r="O82" s="7">
        <v>12.6085549977577</v>
      </c>
      <c r="P82" s="10">
        <v>1.36649666105833</v>
      </c>
      <c r="Q82" s="7">
        <v>2.4882543040745202</v>
      </c>
      <c r="R82" s="10">
        <v>2.7695156614077998</v>
      </c>
      <c r="S82" s="7">
        <v>4.9103663572850103</v>
      </c>
      <c r="T82" s="10">
        <v>1.1578088677260401</v>
      </c>
      <c r="U82" s="7">
        <v>4.9099877348066796</v>
      </c>
      <c r="V82" s="10">
        <v>4.0096069428972996</v>
      </c>
      <c r="W82" s="59"/>
      <c r="X82" s="26"/>
      <c r="Y82" s="26"/>
      <c r="Z82" s="26"/>
      <c r="AA82" s="26"/>
      <c r="AB82" s="26"/>
      <c r="AC82" s="26"/>
      <c r="AD82" s="60"/>
    </row>
    <row r="83" spans="1:30" x14ac:dyDescent="0.2">
      <c r="A83" s="28" t="s">
        <v>58</v>
      </c>
      <c r="B83" s="75">
        <v>1</v>
      </c>
      <c r="C83" s="7">
        <v>21.103811698820699</v>
      </c>
      <c r="D83" s="44">
        <v>1.3723499853080501</v>
      </c>
      <c r="E83" s="7">
        <v>23.2395276920032</v>
      </c>
      <c r="F83" s="44">
        <v>2.7224574075774002</v>
      </c>
      <c r="G83" s="7">
        <v>17.955611135439899</v>
      </c>
      <c r="H83" s="44">
        <v>1.6136105320241201</v>
      </c>
      <c r="I83" s="7">
        <v>40.164592785016602</v>
      </c>
      <c r="J83" s="44">
        <v>4.4135775735698504</v>
      </c>
      <c r="K83" s="7">
        <v>-5.2839165565633399</v>
      </c>
      <c r="L83" s="44">
        <v>2.6862727359465999</v>
      </c>
      <c r="M83" s="7">
        <v>22.2089816495767</v>
      </c>
      <c r="N83" s="44">
        <v>5.0339825503765399</v>
      </c>
      <c r="O83" s="7">
        <v>0.98173026159767895</v>
      </c>
      <c r="P83" s="10">
        <v>2.0815006828920901</v>
      </c>
      <c r="Q83" s="7">
        <v>-5.1882838480448097</v>
      </c>
      <c r="R83" s="10">
        <v>4.6960768788086398</v>
      </c>
      <c r="S83" s="7">
        <v>1.64519265027068</v>
      </c>
      <c r="T83" s="10">
        <v>2.1799771922415099</v>
      </c>
      <c r="U83" s="7">
        <v>9.4903291375762606</v>
      </c>
      <c r="V83" s="10">
        <v>5.8996301056818403</v>
      </c>
      <c r="W83" s="59"/>
      <c r="X83" s="26"/>
      <c r="Y83" s="26"/>
      <c r="Z83" s="26"/>
      <c r="AA83" s="26"/>
      <c r="AB83" s="26"/>
      <c r="AC83" s="26"/>
      <c r="AD83" s="60"/>
    </row>
    <row r="84" spans="1:30" x14ac:dyDescent="0.2">
      <c r="A84" s="5" t="s">
        <v>175</v>
      </c>
      <c r="B84" s="80">
        <v>1</v>
      </c>
      <c r="C84" s="87">
        <v>22.863668875858</v>
      </c>
      <c r="D84" s="88">
        <v>0.34384839632240399</v>
      </c>
      <c r="E84" s="87">
        <v>14.7407611755951</v>
      </c>
      <c r="F84" s="88">
        <v>0.81299726112246395</v>
      </c>
      <c r="G84" s="87">
        <v>13.4436234331073</v>
      </c>
      <c r="H84" s="88">
        <v>0.349787365993382</v>
      </c>
      <c r="I84" s="87">
        <v>50.688437706193803</v>
      </c>
      <c r="J84" s="88">
        <v>0.80018308016012396</v>
      </c>
      <c r="K84" s="87">
        <v>-1.2971377424877699</v>
      </c>
      <c r="L84" s="88">
        <v>0.87059091347169104</v>
      </c>
      <c r="M84" s="87">
        <v>37.244814273086497</v>
      </c>
      <c r="N84" s="88">
        <v>0.87362647877900901</v>
      </c>
      <c r="O84" s="87">
        <v>1.3176493103421301</v>
      </c>
      <c r="P84" s="88">
        <v>0.45533700604571398</v>
      </c>
      <c r="Q84" s="87">
        <v>0.36923418918573597</v>
      </c>
      <c r="R84" s="88">
        <v>1.06094362818803</v>
      </c>
      <c r="S84" s="87">
        <v>0.60990493323438399</v>
      </c>
      <c r="T84" s="88">
        <v>0.48412556873221402</v>
      </c>
      <c r="U84" s="87">
        <v>2.49197491865309</v>
      </c>
      <c r="V84" s="88">
        <v>1.06814934588912</v>
      </c>
      <c r="W84" s="59"/>
      <c r="X84" s="26"/>
      <c r="Y84" s="26"/>
      <c r="Z84" s="26"/>
      <c r="AA84" s="26"/>
      <c r="AB84" s="26"/>
      <c r="AC84" s="26"/>
      <c r="AD84" s="60"/>
    </row>
    <row r="85" spans="1:30" x14ac:dyDescent="0.2">
      <c r="A85" s="82" t="s">
        <v>93</v>
      </c>
      <c r="B85" s="75">
        <v>1</v>
      </c>
      <c r="C85" s="7">
        <v>17.4605061790324</v>
      </c>
      <c r="D85" s="10">
        <v>1.0917852081475099</v>
      </c>
      <c r="E85" s="7">
        <v>6.4258119402191003</v>
      </c>
      <c r="F85" s="10">
        <v>1.3720511584999699</v>
      </c>
      <c r="G85" s="7">
        <v>7.9400512238949004</v>
      </c>
      <c r="H85" s="10">
        <v>1.0400133105802201</v>
      </c>
      <c r="I85" s="7">
        <v>50.931913954112801</v>
      </c>
      <c r="J85" s="10">
        <v>3.1267555637720901</v>
      </c>
      <c r="K85" s="7">
        <v>1.5142392836758001</v>
      </c>
      <c r="L85" s="10">
        <v>1.7793997224164699</v>
      </c>
      <c r="M85" s="7">
        <v>42.991862730217903</v>
      </c>
      <c r="N85" s="10">
        <v>3.5061015894018301</v>
      </c>
      <c r="O85" s="7" t="s">
        <v>562</v>
      </c>
      <c r="P85" s="10" t="s">
        <v>562</v>
      </c>
      <c r="Q85" s="7" t="s">
        <v>562</v>
      </c>
      <c r="R85" s="10" t="s">
        <v>562</v>
      </c>
      <c r="S85" s="7" t="s">
        <v>562</v>
      </c>
      <c r="T85" s="10" t="s">
        <v>562</v>
      </c>
      <c r="U85" s="7" t="s">
        <v>562</v>
      </c>
      <c r="V85" s="10" t="s">
        <v>562</v>
      </c>
      <c r="W85" s="59"/>
      <c r="X85" s="26"/>
      <c r="Y85" s="26"/>
      <c r="Z85" s="26"/>
      <c r="AA85" s="26"/>
      <c r="AB85" s="26"/>
      <c r="AC85" s="26"/>
      <c r="AD85" s="60"/>
    </row>
    <row r="86" spans="1:30" x14ac:dyDescent="0.2">
      <c r="A86" s="82" t="s">
        <v>90</v>
      </c>
      <c r="B86" s="75">
        <v>1</v>
      </c>
      <c r="C86" s="7">
        <v>17.6420510133158</v>
      </c>
      <c r="D86" s="10">
        <v>1.3264172874195601</v>
      </c>
      <c r="E86" s="7">
        <v>10.9277088838599</v>
      </c>
      <c r="F86" s="10">
        <v>2.74631714567656</v>
      </c>
      <c r="G86" s="7">
        <v>11.380800455312601</v>
      </c>
      <c r="H86" s="10">
        <v>1.6250967844947</v>
      </c>
      <c r="I86" s="7">
        <v>37.6699368516867</v>
      </c>
      <c r="J86" s="10">
        <v>3.47490614106214</v>
      </c>
      <c r="K86" s="7">
        <v>0.45309157145266699</v>
      </c>
      <c r="L86" s="10">
        <v>2.92490382305852</v>
      </c>
      <c r="M86" s="7">
        <v>26.2891363963742</v>
      </c>
      <c r="N86" s="10">
        <v>4.0185040061532096</v>
      </c>
      <c r="O86" s="7">
        <v>-2.7358291323888402</v>
      </c>
      <c r="P86" s="10">
        <v>1.9722193583876599</v>
      </c>
      <c r="Q86" s="7">
        <v>0.44021035934381397</v>
      </c>
      <c r="R86" s="10">
        <v>4.3794003188336799</v>
      </c>
      <c r="S86" s="7">
        <v>1.4626777827938799</v>
      </c>
      <c r="T86" s="10">
        <v>2.4811519501819799</v>
      </c>
      <c r="U86" s="7">
        <v>-6.6730313621580297</v>
      </c>
      <c r="V86" s="10">
        <v>5.3925523840575096</v>
      </c>
      <c r="W86" s="59"/>
      <c r="X86" s="26"/>
      <c r="Y86" s="26"/>
      <c r="Z86" s="26"/>
      <c r="AA86" s="26"/>
      <c r="AB86" s="26"/>
      <c r="AC86" s="26"/>
      <c r="AD86" s="60"/>
    </row>
    <row r="87" spans="1:30" ht="13.5" customHeight="1" x14ac:dyDescent="0.2">
      <c r="A87" s="4" t="s">
        <v>91</v>
      </c>
      <c r="B87" s="81">
        <v>1</v>
      </c>
      <c r="C87" s="85">
        <v>32.772462623039097</v>
      </c>
      <c r="D87" s="86">
        <v>1.95331449294099</v>
      </c>
      <c r="E87" s="85">
        <v>23.941341304889601</v>
      </c>
      <c r="F87" s="86">
        <v>4.1727310426167303</v>
      </c>
      <c r="G87" s="85">
        <v>21.995077155894698</v>
      </c>
      <c r="H87" s="86">
        <v>2.3705707350976701</v>
      </c>
      <c r="I87" s="85">
        <v>52.004155067519399</v>
      </c>
      <c r="J87" s="86">
        <v>2.9332362176569999</v>
      </c>
      <c r="K87" s="85">
        <v>-1.94626414899487</v>
      </c>
      <c r="L87" s="86">
        <v>4.84634010786377</v>
      </c>
      <c r="M87" s="85">
        <v>30.009077911624601</v>
      </c>
      <c r="N87" s="86">
        <v>3.7439610800115402</v>
      </c>
      <c r="O87" s="85">
        <v>-1.2322743655559001</v>
      </c>
      <c r="P87" s="86">
        <v>2.9348079719212898</v>
      </c>
      <c r="Q87" s="85">
        <v>1.7350878394731299</v>
      </c>
      <c r="R87" s="86">
        <v>6.7363058453005804</v>
      </c>
      <c r="S87" s="85">
        <v>-3.8526514581439399</v>
      </c>
      <c r="T87" s="86">
        <v>3.5450279899992099</v>
      </c>
      <c r="U87" s="85">
        <v>1.8070918423487601</v>
      </c>
      <c r="V87" s="86">
        <v>4.7471819440628904</v>
      </c>
      <c r="W87" s="61"/>
      <c r="X87" s="27"/>
      <c r="Y87" s="27"/>
      <c r="Z87" s="27"/>
      <c r="AA87" s="27"/>
      <c r="AB87" s="27"/>
      <c r="AC87" s="27"/>
      <c r="AD87" s="62"/>
    </row>
    <row r="88" spans="1:30" x14ac:dyDescent="0.2">
      <c r="A88" s="41"/>
      <c r="B88" s="29"/>
      <c r="C88" s="42" t="s">
        <v>672</v>
      </c>
      <c r="D88" s="43" t="s">
        <v>673</v>
      </c>
      <c r="E88" s="42" t="s">
        <v>674</v>
      </c>
      <c r="F88" s="43" t="s">
        <v>675</v>
      </c>
      <c r="G88" s="42" t="s">
        <v>676</v>
      </c>
      <c r="H88" s="43" t="s">
        <v>677</v>
      </c>
      <c r="I88" s="42" t="s">
        <v>678</v>
      </c>
      <c r="J88" s="43" t="s">
        <v>679</v>
      </c>
      <c r="K88" s="42" t="s">
        <v>680</v>
      </c>
      <c r="L88" s="43" t="s">
        <v>681</v>
      </c>
      <c r="M88" s="42" t="s">
        <v>682</v>
      </c>
      <c r="N88" s="43" t="s">
        <v>683</v>
      </c>
      <c r="O88" s="56" t="s">
        <v>684</v>
      </c>
      <c r="P88" s="24" t="s">
        <v>685</v>
      </c>
      <c r="Q88" s="24" t="s">
        <v>686</v>
      </c>
      <c r="R88" s="24" t="s">
        <v>687</v>
      </c>
      <c r="S88" s="24" t="s">
        <v>688</v>
      </c>
      <c r="T88" s="24" t="s">
        <v>689</v>
      </c>
      <c r="U88" s="24" t="s">
        <v>690</v>
      </c>
      <c r="V88" s="24" t="s">
        <v>691</v>
      </c>
      <c r="W88" s="42" t="s">
        <v>692</v>
      </c>
      <c r="X88" s="47" t="s">
        <v>693</v>
      </c>
      <c r="Y88" s="42" t="s">
        <v>694</v>
      </c>
      <c r="Z88" s="47" t="s">
        <v>695</v>
      </c>
      <c r="AA88" s="43" t="s">
        <v>696</v>
      </c>
      <c r="AB88" s="43" t="s">
        <v>697</v>
      </c>
      <c r="AC88" s="42" t="s">
        <v>698</v>
      </c>
      <c r="AD88" s="63" t="s">
        <v>699</v>
      </c>
    </row>
    <row r="89" spans="1:30" x14ac:dyDescent="0.2">
      <c r="A89" s="82" t="s">
        <v>25</v>
      </c>
      <c r="B89" s="83">
        <v>3</v>
      </c>
      <c r="C89" s="7">
        <v>27.624981865547699</v>
      </c>
      <c r="D89" s="44">
        <v>0.989552403450909</v>
      </c>
      <c r="E89" s="7">
        <v>23.097606794473801</v>
      </c>
      <c r="F89" s="44">
        <v>3.7490493178634798</v>
      </c>
      <c r="G89" s="7">
        <v>15.2659752978852</v>
      </c>
      <c r="H89" s="44">
        <v>1.2992428720290301</v>
      </c>
      <c r="I89" s="7">
        <v>45.494493922705402</v>
      </c>
      <c r="J89" s="44">
        <v>1.9994381237090999</v>
      </c>
      <c r="K89" s="7">
        <v>-7.8316314965885701</v>
      </c>
      <c r="L89" s="44">
        <v>4.1223806497194504</v>
      </c>
      <c r="M89" s="7">
        <v>30.2285186248202</v>
      </c>
      <c r="N89" s="44">
        <v>2.5582827656761999</v>
      </c>
      <c r="O89" s="59"/>
      <c r="P89" s="30"/>
      <c r="Q89" s="30"/>
      <c r="R89" s="30"/>
      <c r="S89" s="30"/>
      <c r="T89" s="30"/>
      <c r="U89" s="30"/>
      <c r="V89" s="30"/>
      <c r="W89" s="7">
        <v>1.48905478242055</v>
      </c>
      <c r="X89" s="10">
        <v>1.6462415767437899</v>
      </c>
      <c r="Y89" s="7">
        <v>-3.29496057806521</v>
      </c>
      <c r="Z89" s="10">
        <v>5.8139044352773404</v>
      </c>
      <c r="AA89" s="7">
        <v>-2.7846758741786299</v>
      </c>
      <c r="AB89" s="10">
        <v>1.8373636411490999</v>
      </c>
      <c r="AC89" s="7">
        <v>-1.38515896651822</v>
      </c>
      <c r="AD89" s="50">
        <v>3.4403946543279198</v>
      </c>
    </row>
    <row r="90" spans="1:30" x14ac:dyDescent="0.2">
      <c r="A90" s="82" t="s">
        <v>28</v>
      </c>
      <c r="B90" s="83">
        <v>3</v>
      </c>
      <c r="C90" s="7">
        <v>23.669316970216599</v>
      </c>
      <c r="D90" s="44">
        <v>1.3454609140740501</v>
      </c>
      <c r="E90" s="7">
        <v>23.809094390326401</v>
      </c>
      <c r="F90" s="44">
        <v>8.28380604734188</v>
      </c>
      <c r="G90" s="7">
        <v>13.566328872501799</v>
      </c>
      <c r="H90" s="44">
        <v>1.32518028525902</v>
      </c>
      <c r="I90" s="7">
        <v>37.398826833954502</v>
      </c>
      <c r="J90" s="44">
        <v>2.9047552634418001</v>
      </c>
      <c r="K90" s="7">
        <v>-10.2427655178246</v>
      </c>
      <c r="L90" s="44">
        <v>8.4661570032979299</v>
      </c>
      <c r="M90" s="7">
        <v>23.832497961452699</v>
      </c>
      <c r="N90" s="44">
        <v>3.3173892754229</v>
      </c>
      <c r="O90" s="59"/>
      <c r="P90" s="30"/>
      <c r="Q90" s="30"/>
      <c r="R90" s="30"/>
      <c r="S90" s="30"/>
      <c r="T90" s="30"/>
      <c r="U90" s="30"/>
      <c r="V90" s="30"/>
      <c r="W90" s="7">
        <v>-8.6204635581907496E-2</v>
      </c>
      <c r="X90" s="10">
        <v>1.94701581906724</v>
      </c>
      <c r="Y90" s="7">
        <v>5.7830162187273499</v>
      </c>
      <c r="Z90" s="10">
        <v>9.1440251018848695</v>
      </c>
      <c r="AA90" s="7">
        <v>-6.3688499000995797</v>
      </c>
      <c r="AB90" s="10">
        <v>2.0545795032496601</v>
      </c>
      <c r="AC90" s="7">
        <v>6.1043653403398803</v>
      </c>
      <c r="AD90" s="50">
        <v>4.0076623778420997</v>
      </c>
    </row>
    <row r="91" spans="1:30" x14ac:dyDescent="0.2">
      <c r="A91" s="82" t="s">
        <v>84</v>
      </c>
      <c r="B91" s="83">
        <v>3</v>
      </c>
      <c r="C91" s="7">
        <v>18.888020854875101</v>
      </c>
      <c r="D91" s="44">
        <v>1.0643892876780301</v>
      </c>
      <c r="E91" s="7">
        <v>13.8020309706902</v>
      </c>
      <c r="F91" s="44">
        <v>2.2060414771288799</v>
      </c>
      <c r="G91" s="7">
        <v>9.6316849336186792</v>
      </c>
      <c r="H91" s="44">
        <v>0.99080640750942595</v>
      </c>
      <c r="I91" s="7">
        <v>41.206125227670299</v>
      </c>
      <c r="J91" s="44">
        <v>2.3318387769307098</v>
      </c>
      <c r="K91" s="7">
        <v>-4.1703460370715497</v>
      </c>
      <c r="L91" s="44">
        <v>2.2839214594491</v>
      </c>
      <c r="M91" s="7">
        <v>31.574440294051598</v>
      </c>
      <c r="N91" s="44">
        <v>2.5985214315932499</v>
      </c>
      <c r="O91" s="59"/>
      <c r="P91" s="30"/>
      <c r="Q91" s="30"/>
      <c r="R91" s="30"/>
      <c r="S91" s="30"/>
      <c r="T91" s="30"/>
      <c r="U91" s="30"/>
      <c r="V91" s="30"/>
      <c r="W91" s="7">
        <v>4.3043270962957001</v>
      </c>
      <c r="X91" s="10">
        <v>1.4015013316031899</v>
      </c>
      <c r="Y91" s="7">
        <v>6.8483922240723896</v>
      </c>
      <c r="Z91" s="10">
        <v>2.7234062513517299</v>
      </c>
      <c r="AA91" s="7">
        <v>2.76388127835687</v>
      </c>
      <c r="AB91" s="10">
        <v>1.3222617033691699</v>
      </c>
      <c r="AC91" s="7">
        <v>-0.454786923872597</v>
      </c>
      <c r="AD91" s="50">
        <v>3.9411708271307502</v>
      </c>
    </row>
    <row r="92" spans="1:30" x14ac:dyDescent="0.2">
      <c r="A92" s="82" t="s">
        <v>46</v>
      </c>
      <c r="B92" s="83">
        <v>3</v>
      </c>
      <c r="C92" s="7">
        <v>20.5059020142203</v>
      </c>
      <c r="D92" s="44">
        <v>0.91575046163273099</v>
      </c>
      <c r="E92" s="7">
        <v>12.9344238313984</v>
      </c>
      <c r="F92" s="44">
        <v>5.3865171863530801</v>
      </c>
      <c r="G92" s="7">
        <v>5.4843772047769797</v>
      </c>
      <c r="H92" s="44">
        <v>1.1366837417427</v>
      </c>
      <c r="I92" s="7">
        <v>28.918077331149501</v>
      </c>
      <c r="J92" s="44">
        <v>1.2887845321967299</v>
      </c>
      <c r="K92" s="7">
        <v>-7.4500466266213801</v>
      </c>
      <c r="L92" s="44">
        <v>5.8253590217227504</v>
      </c>
      <c r="M92" s="7">
        <v>23.4337001263725</v>
      </c>
      <c r="N92" s="44">
        <v>1.7802070868217099</v>
      </c>
      <c r="O92" s="59"/>
      <c r="P92" s="30"/>
      <c r="Q92" s="30"/>
      <c r="R92" s="30"/>
      <c r="S92" s="30"/>
      <c r="T92" s="30"/>
      <c r="U92" s="30"/>
      <c r="V92" s="30"/>
      <c r="W92" s="7">
        <v>3.98414598340774</v>
      </c>
      <c r="X92" s="10">
        <v>1.2300428330148301</v>
      </c>
      <c r="Y92" s="7">
        <v>-14.464732832471601</v>
      </c>
      <c r="Z92" s="10">
        <v>9.8451199060279997</v>
      </c>
      <c r="AA92" s="7">
        <v>1.3117270425285099</v>
      </c>
      <c r="AB92" s="10">
        <v>1.3599610057042799</v>
      </c>
      <c r="AC92" s="7">
        <v>5.2450213500474696</v>
      </c>
      <c r="AD92" s="50">
        <v>1.6920703607882499</v>
      </c>
    </row>
    <row r="93" spans="1:30" x14ac:dyDescent="0.2">
      <c r="A93" s="82" t="s">
        <v>48</v>
      </c>
      <c r="B93" s="83">
        <v>3</v>
      </c>
      <c r="C93" s="7">
        <v>14.3214804067667</v>
      </c>
      <c r="D93" s="44">
        <v>0.85558394164614904</v>
      </c>
      <c r="E93" s="7">
        <v>12.022979038278599</v>
      </c>
      <c r="F93" s="44">
        <v>3.2797068318409499</v>
      </c>
      <c r="G93" s="7">
        <v>10.697003052766201</v>
      </c>
      <c r="H93" s="44">
        <v>0.89448823321521298</v>
      </c>
      <c r="I93" s="7">
        <v>35.9948818389312</v>
      </c>
      <c r="J93" s="44">
        <v>2.6802605319253598</v>
      </c>
      <c r="K93" s="7">
        <v>-1.3259759855124</v>
      </c>
      <c r="L93" s="44">
        <v>3.4170695038491199</v>
      </c>
      <c r="M93" s="7">
        <v>25.297878786165001</v>
      </c>
      <c r="N93" s="44">
        <v>2.8240037857795701</v>
      </c>
      <c r="O93" s="59"/>
      <c r="P93" s="30"/>
      <c r="Q93" s="30"/>
      <c r="R93" s="30"/>
      <c r="S93" s="30"/>
      <c r="T93" s="30"/>
      <c r="U93" s="30"/>
      <c r="V93" s="30"/>
      <c r="W93" s="7">
        <v>-2.3572154026472001</v>
      </c>
      <c r="X93" s="10">
        <v>1.26288328859434</v>
      </c>
      <c r="Y93" s="7">
        <v>-14.4331286452685</v>
      </c>
      <c r="Z93" s="10">
        <v>6.2400907014245997</v>
      </c>
      <c r="AA93" s="7">
        <v>-0.57753582378711599</v>
      </c>
      <c r="AB93" s="10">
        <v>1.1840090387108</v>
      </c>
      <c r="AC93" s="7">
        <v>-3.04410393472671</v>
      </c>
      <c r="AD93" s="50">
        <v>4.1204430047953204</v>
      </c>
    </row>
    <row r="94" spans="1:30" s="293" customFormat="1" x14ac:dyDescent="0.2">
      <c r="A94" s="287" t="s">
        <v>53</v>
      </c>
      <c r="B94" s="302">
        <v>3</v>
      </c>
      <c r="C94" s="289">
        <v>29.087882227244499</v>
      </c>
      <c r="D94" s="299">
        <v>1.1597188484821701</v>
      </c>
      <c r="E94" s="289">
        <v>17.055973784861401</v>
      </c>
      <c r="F94" s="299">
        <v>4.0632584060101804</v>
      </c>
      <c r="G94" s="289">
        <v>14.7050596114254</v>
      </c>
      <c r="H94" s="299">
        <v>1.4457128955009499</v>
      </c>
      <c r="I94" s="289">
        <v>43.0556052659092</v>
      </c>
      <c r="J94" s="299">
        <v>1.8364020673395201</v>
      </c>
      <c r="K94" s="289">
        <v>-2.3509141734360099</v>
      </c>
      <c r="L94" s="299">
        <v>4.2347806119249798</v>
      </c>
      <c r="M94" s="289">
        <v>28.350545654483799</v>
      </c>
      <c r="N94" s="299">
        <v>2.4206796427490298</v>
      </c>
      <c r="O94" s="289"/>
      <c r="P94" s="299"/>
      <c r="Q94" s="299"/>
      <c r="R94" s="299"/>
      <c r="S94" s="299"/>
      <c r="T94" s="299"/>
      <c r="U94" s="299"/>
      <c r="V94" s="299"/>
      <c r="W94" s="289">
        <v>-0.49323372220274198</v>
      </c>
      <c r="X94" s="290">
        <v>1.7085088115157101</v>
      </c>
      <c r="Y94" s="289">
        <v>1.1140788382311699</v>
      </c>
      <c r="Z94" s="290">
        <v>5.0678413694850999</v>
      </c>
      <c r="AA94" s="289">
        <v>-2.8244841304597199</v>
      </c>
      <c r="AB94" s="290">
        <v>1.9845720496044701</v>
      </c>
      <c r="AC94" s="289">
        <v>-12.0123596687479</v>
      </c>
      <c r="AD94" s="303">
        <v>3.1103318539183298</v>
      </c>
    </row>
    <row r="95" spans="1:30" x14ac:dyDescent="0.2">
      <c r="A95" s="82" t="s">
        <v>57</v>
      </c>
      <c r="B95" s="83">
        <v>3</v>
      </c>
      <c r="C95" s="7">
        <v>20.095519004762998</v>
      </c>
      <c r="D95" s="44">
        <v>0.89450080868912596</v>
      </c>
      <c r="E95" s="7">
        <v>9.2377192649692095</v>
      </c>
      <c r="F95" s="44">
        <v>2.41741403697372</v>
      </c>
      <c r="G95" s="7">
        <v>12.661757870235901</v>
      </c>
      <c r="H95" s="44">
        <v>0.80155230552432299</v>
      </c>
      <c r="I95" s="7">
        <v>58.653970000353603</v>
      </c>
      <c r="J95" s="44">
        <v>2.70782076355359</v>
      </c>
      <c r="K95" s="7">
        <v>3.42403860526667</v>
      </c>
      <c r="L95" s="44">
        <v>2.4680223359269302</v>
      </c>
      <c r="M95" s="7">
        <v>45.9922121301177</v>
      </c>
      <c r="N95" s="44">
        <v>2.9231937377431501</v>
      </c>
      <c r="O95" s="59"/>
      <c r="P95" s="30"/>
      <c r="Q95" s="30"/>
      <c r="R95" s="30"/>
      <c r="S95" s="30"/>
      <c r="T95" s="30"/>
      <c r="U95" s="30"/>
      <c r="V95" s="30"/>
      <c r="W95" s="7">
        <v>5.7081400742484796</v>
      </c>
      <c r="X95" s="10">
        <v>1.1686566094745101</v>
      </c>
      <c r="Y95" s="7">
        <v>2.1212121241152501E-2</v>
      </c>
      <c r="Z95" s="10">
        <v>2.8728703461368501</v>
      </c>
      <c r="AA95" s="7">
        <v>2.3254108228444301</v>
      </c>
      <c r="AB95" s="10">
        <v>1.0070978823491901</v>
      </c>
      <c r="AC95" s="7">
        <v>-3.6098620996624602</v>
      </c>
      <c r="AD95" s="50">
        <v>4.1446800754605899</v>
      </c>
    </row>
    <row r="96" spans="1:30" x14ac:dyDescent="0.2">
      <c r="A96" s="82" t="s">
        <v>58</v>
      </c>
      <c r="B96" s="83">
        <v>3</v>
      </c>
      <c r="C96" s="7">
        <v>19.923813292358201</v>
      </c>
      <c r="D96" s="44">
        <v>1.0700983334808301</v>
      </c>
      <c r="E96" s="7">
        <v>19.126826622431</v>
      </c>
      <c r="F96" s="44">
        <v>3.0806824546337799</v>
      </c>
      <c r="G96" s="7">
        <v>15.2124735069512</v>
      </c>
      <c r="H96" s="44">
        <v>1.5342092432379999</v>
      </c>
      <c r="I96" s="7">
        <v>39.6702553259518</v>
      </c>
      <c r="J96" s="44">
        <v>4.7197345529988697</v>
      </c>
      <c r="K96" s="7">
        <v>-3.9143531154798001</v>
      </c>
      <c r="L96" s="44">
        <v>3.6599936875648398</v>
      </c>
      <c r="M96" s="7">
        <v>24.457781819000601</v>
      </c>
      <c r="N96" s="44">
        <v>5.5918218509730604</v>
      </c>
      <c r="O96" s="59"/>
      <c r="P96" s="30"/>
      <c r="Q96" s="30"/>
      <c r="R96" s="30"/>
      <c r="S96" s="30"/>
      <c r="T96" s="30"/>
      <c r="U96" s="30"/>
      <c r="V96" s="30"/>
      <c r="W96" s="7">
        <v>-0.19826814486483399</v>
      </c>
      <c r="X96" s="10">
        <v>1.8958932074417401</v>
      </c>
      <c r="Y96" s="7">
        <v>-9.3009849176170398</v>
      </c>
      <c r="Z96" s="10">
        <v>4.9124299589812397</v>
      </c>
      <c r="AA96" s="7">
        <v>-1.097944978218</v>
      </c>
      <c r="AB96" s="10">
        <v>2.1218764364757301</v>
      </c>
      <c r="AC96" s="7">
        <v>8.9959916785115208</v>
      </c>
      <c r="AD96" s="50">
        <v>6.1320357660992304</v>
      </c>
    </row>
    <row r="97" spans="1:30" ht="13.5" customHeight="1" x14ac:dyDescent="0.2">
      <c r="A97" s="6" t="s">
        <v>176</v>
      </c>
      <c r="B97" s="73">
        <v>3</v>
      </c>
      <c r="C97" s="74">
        <v>21.764614579499</v>
      </c>
      <c r="D97" s="8">
        <v>0.37045614456564502</v>
      </c>
      <c r="E97" s="74">
        <v>16.3858318371786</v>
      </c>
      <c r="F97" s="8">
        <v>1.5769781258625</v>
      </c>
      <c r="G97" s="74">
        <v>12.1530825437702</v>
      </c>
      <c r="H97" s="8">
        <v>0.42581468187038002</v>
      </c>
      <c r="I97" s="74">
        <v>41.2990294683282</v>
      </c>
      <c r="J97" s="8">
        <v>0.96580722563183596</v>
      </c>
      <c r="K97" s="74">
        <v>-4.2327492934084603</v>
      </c>
      <c r="L97" s="8">
        <v>1.6626285686164399</v>
      </c>
      <c r="M97" s="74">
        <v>29.145946924558</v>
      </c>
      <c r="N97" s="8">
        <v>1.12582992840687</v>
      </c>
      <c r="O97" s="61"/>
      <c r="P97" s="31"/>
      <c r="Q97" s="31"/>
      <c r="R97" s="31"/>
      <c r="S97" s="31"/>
      <c r="T97" s="31"/>
      <c r="U97" s="31"/>
      <c r="V97" s="31"/>
      <c r="W97" s="74">
        <v>1.54384325388447</v>
      </c>
      <c r="X97" s="8">
        <v>0.55130865853956501</v>
      </c>
      <c r="Y97" s="74">
        <v>-3.4658884463937798</v>
      </c>
      <c r="Z97" s="8">
        <v>2.23174927066853</v>
      </c>
      <c r="AA97" s="74">
        <v>-0.90655894537665505</v>
      </c>
      <c r="AB97" s="8">
        <v>0.58699554691595801</v>
      </c>
      <c r="AC97" s="74">
        <v>-2.0111653078625401E-2</v>
      </c>
      <c r="AD97" s="76">
        <v>1.41269939449208</v>
      </c>
    </row>
    <row r="98" spans="1:30" x14ac:dyDescent="0.2">
      <c r="A98" s="46"/>
      <c r="B98" s="46"/>
      <c r="C98" s="45"/>
      <c r="D98" s="44"/>
      <c r="E98" s="45"/>
      <c r="F98" s="44"/>
      <c r="G98" s="45"/>
      <c r="H98" s="44"/>
      <c r="I98" s="44"/>
      <c r="J98" s="44"/>
      <c r="K98" s="44"/>
      <c r="L98" s="44"/>
      <c r="M98" s="45"/>
      <c r="N98" s="44"/>
    </row>
    <row r="99" spans="1:30" x14ac:dyDescent="0.2">
      <c r="A99" s="9" t="s">
        <v>75</v>
      </c>
      <c r="B99" s="9"/>
      <c r="C99" s="2"/>
      <c r="D99" s="2"/>
      <c r="E99" s="2"/>
      <c r="F99" s="2"/>
      <c r="G99" s="2"/>
      <c r="H99" s="2"/>
      <c r="I99" s="2"/>
      <c r="J99" s="2"/>
      <c r="K99" s="2"/>
      <c r="L99" s="2"/>
      <c r="M99" s="2"/>
      <c r="N99" s="2"/>
    </row>
    <row r="100" spans="1:30" ht="15" customHeight="1" x14ac:dyDescent="0.2">
      <c r="A100" s="9" t="s">
        <v>94</v>
      </c>
    </row>
    <row r="101" spans="1:30" x14ac:dyDescent="0.2">
      <c r="A101" s="9" t="s">
        <v>74</v>
      </c>
      <c r="C101" s="2"/>
      <c r="D101" s="2"/>
      <c r="E101" s="2"/>
      <c r="F101" s="2"/>
      <c r="G101" s="2"/>
      <c r="H101" s="2"/>
      <c r="I101" s="2"/>
      <c r="J101" s="2"/>
      <c r="K101" s="2"/>
      <c r="L101" s="2"/>
      <c r="M101" s="2"/>
      <c r="N101" s="2"/>
    </row>
    <row r="102" spans="1:30" x14ac:dyDescent="0.2">
      <c r="A102" s="36" t="s">
        <v>62</v>
      </c>
      <c r="C102" s="2"/>
      <c r="D102" s="2"/>
      <c r="E102" s="2"/>
      <c r="F102" s="2"/>
      <c r="G102" s="2"/>
      <c r="H102" s="2"/>
      <c r="I102" s="2"/>
      <c r="J102" s="2"/>
      <c r="K102" s="2"/>
      <c r="L102" s="2"/>
      <c r="M102" s="2"/>
      <c r="N102" s="2"/>
    </row>
    <row r="103" spans="1:30" x14ac:dyDescent="0.2">
      <c r="A103" s="67" t="s">
        <v>63</v>
      </c>
      <c r="C103" s="2"/>
      <c r="D103" s="2"/>
      <c r="E103" s="2"/>
      <c r="F103" s="2"/>
      <c r="G103" s="2"/>
      <c r="H103" s="2"/>
      <c r="I103" s="2"/>
      <c r="J103" s="2"/>
      <c r="K103" s="2"/>
      <c r="L103" s="2"/>
      <c r="M103" s="2"/>
      <c r="N103" s="2"/>
    </row>
    <row r="104" spans="1:30" x14ac:dyDescent="0.2">
      <c r="A104" s="36" t="s">
        <v>64</v>
      </c>
    </row>
  </sheetData>
  <mergeCells count="21">
    <mergeCell ref="AA9:AB9"/>
    <mergeCell ref="AC9:AD9"/>
    <mergeCell ref="O68:P69"/>
    <mergeCell ref="W68:X69"/>
    <mergeCell ref="W9:X9"/>
    <mergeCell ref="B7:B10"/>
    <mergeCell ref="C7:AD7"/>
    <mergeCell ref="C8:D9"/>
    <mergeCell ref="E8:N8"/>
    <mergeCell ref="O8:V8"/>
    <mergeCell ref="W8:AD8"/>
    <mergeCell ref="E9:F9"/>
    <mergeCell ref="G9:H9"/>
    <mergeCell ref="I9:J9"/>
    <mergeCell ref="K9:L9"/>
    <mergeCell ref="M9:N9"/>
    <mergeCell ref="O9:P9"/>
    <mergeCell ref="Q9:R9"/>
    <mergeCell ref="S9:T9"/>
    <mergeCell ref="U9:V9"/>
    <mergeCell ref="Y9:Z9"/>
  </mergeCells>
  <conditionalFormatting sqref="K1:K200">
    <cfRule type="expression" dxfId="694" priority="10">
      <formula>ABS(K1/L1)&gt;1.95996398454005</formula>
    </cfRule>
  </conditionalFormatting>
  <conditionalFormatting sqref="M1:M200">
    <cfRule type="expression" dxfId="693" priority="9">
      <formula>ABS(M1/N1)&gt;1.95996398454005</formula>
    </cfRule>
  </conditionalFormatting>
  <conditionalFormatting sqref="O1:O200">
    <cfRule type="expression" dxfId="692" priority="8">
      <formula>ABS(O1/P1)&gt;1.95996398454005</formula>
    </cfRule>
  </conditionalFormatting>
  <conditionalFormatting sqref="Q1:Q200">
    <cfRule type="expression" dxfId="691" priority="7">
      <formula>ABS(Q1/R1)&gt;1.95996398454005</formula>
    </cfRule>
  </conditionalFormatting>
  <conditionalFormatting sqref="S1:S200">
    <cfRule type="expression" dxfId="690" priority="6">
      <formula>ABS(S1/T1)&gt;1.95996398454005</formula>
    </cfRule>
  </conditionalFormatting>
  <conditionalFormatting sqref="U1:U200">
    <cfRule type="expression" dxfId="689" priority="5">
      <formula>ABS(U1/V1)&gt;1.95996398454005</formula>
    </cfRule>
  </conditionalFormatting>
  <conditionalFormatting sqref="W1:W200">
    <cfRule type="expression" dxfId="688" priority="4">
      <formula>ABS(W1/X1)&gt;1.95996398454005</formula>
    </cfRule>
  </conditionalFormatting>
  <conditionalFormatting sqref="Y1:Y200">
    <cfRule type="expression" dxfId="687" priority="3">
      <formula>ABS(Y1/Z1)&gt;1.95996398454005</formula>
    </cfRule>
  </conditionalFormatting>
  <conditionalFormatting sqref="AA1:AA200">
    <cfRule type="expression" dxfId="686" priority="2">
      <formula>ABS(AA1/AB1)&gt;1.95996398454005</formula>
    </cfRule>
  </conditionalFormatting>
  <conditionalFormatting sqref="AC1:AC200">
    <cfRule type="expression" dxfId="685" priority="1">
      <formula>ABS(AC1/AD1)&gt;1.95996398454005</formula>
    </cfRule>
  </conditionalFormatting>
  <conditionalFormatting sqref="AE100">
    <cfRule type="expression" dxfId="684" priority="23">
      <formula>ABS(AE100/AF100)&gt;1.95996398454005</formula>
    </cfRule>
  </conditionalFormatting>
  <conditionalFormatting sqref="AG100">
    <cfRule type="expression" dxfId="683" priority="22">
      <formula>ABS(AG100/AH100)&gt;1.95996398454005</formula>
    </cfRule>
  </conditionalFormatting>
  <conditionalFormatting sqref="AI100">
    <cfRule type="expression" dxfId="682" priority="21">
      <formula>ABS(AI100/AJ100)&gt;1.95996398454005</formula>
    </cfRule>
  </conditionalFormatting>
  <conditionalFormatting sqref="AK100">
    <cfRule type="expression" dxfId="681" priority="20">
      <formula>ABS(AK100/AL100)&gt;1.95996398454005</formula>
    </cfRule>
  </conditionalFormatting>
  <conditionalFormatting sqref="AM100">
    <cfRule type="expression" dxfId="680" priority="19">
      <formula>ABS(AM100/AN100)&gt;1.95996398454005</formula>
    </cfRule>
  </conditionalFormatting>
  <conditionalFormatting sqref="AO100">
    <cfRule type="expression" dxfId="679" priority="18">
      <formula>ABS(AO100/AP100)&gt;1.95996398454005</formula>
    </cfRule>
  </conditionalFormatting>
  <conditionalFormatting sqref="AQ100">
    <cfRule type="expression" dxfId="678" priority="17">
      <formula>ABS(AQ100/AR100)&gt;1.95996398454005</formula>
    </cfRule>
  </conditionalFormatting>
  <conditionalFormatting sqref="AS100">
    <cfRule type="expression" dxfId="677" priority="16">
      <formula>ABS(AS100/AT100)&gt;1.95996398454005</formula>
    </cfRule>
  </conditionalFormatting>
  <conditionalFormatting sqref="AU100">
    <cfRule type="expression" dxfId="676" priority="15">
      <formula>ABS(AU100/AV100)&gt;1.95996398454005</formula>
    </cfRule>
  </conditionalFormatting>
  <conditionalFormatting sqref="AW100">
    <cfRule type="expression" dxfId="675" priority="14">
      <formula>ABS(AW100/AX100)&gt;1.95996398454005</formula>
    </cfRule>
  </conditionalFormatting>
  <conditionalFormatting sqref="AY100">
    <cfRule type="expression" dxfId="674" priority="13">
      <formula>ABS(AY100/AZ100)&gt;1.95996398454005</formula>
    </cfRule>
  </conditionalFormatting>
  <conditionalFormatting sqref="BA100">
    <cfRule type="expression" dxfId="673" priority="12">
      <formula>ABS(BA100/BB100)&gt;1.95996398454005</formula>
    </cfRule>
  </conditionalFormatting>
  <conditionalFormatting sqref="BC100">
    <cfRule type="expression" dxfId="672" priority="11">
      <formula>ABS(BC100/BD100)&gt;1.95996398454005</formula>
    </cfRule>
  </conditionalFormatting>
  <hyperlinks>
    <hyperlink ref="A103" r:id="rId1" xr:uid="{00000000-0004-0000-01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07"/>
  <sheetViews>
    <sheetView showGridLines="0" topLeftCell="A66" zoomScale="137" zoomScaleNormal="80" workbookViewId="0">
      <selection activeCell="A94" sqref="A94:XFD94"/>
    </sheetView>
  </sheetViews>
  <sheetFormatPr baseColWidth="10" defaultColWidth="10.83203125" defaultRowHeight="15" x14ac:dyDescent="0.2"/>
  <cols>
    <col min="1" max="1" width="26.83203125" customWidth="1"/>
    <col min="2" max="2" width="10.5" customWidth="1"/>
    <col min="3" max="4" width="8.83203125" customWidth="1"/>
    <col min="8" max="8" width="8.83203125" customWidth="1"/>
  </cols>
  <sheetData>
    <row r="1" spans="1:20" x14ac:dyDescent="0.2">
      <c r="A1" s="36" t="str">
        <f ca="1">RIGHT(CELL("Filename",A1),LEN(CELL("Filename",A1))-FIND("]",CELL("Filename",A1)))</f>
        <v>BIN.UND.TQ74_MOSU</v>
      </c>
    </row>
    <row r="2" spans="1:20" x14ac:dyDescent="0.2">
      <c r="A2" s="46" t="s">
        <v>132</v>
      </c>
    </row>
    <row r="3" spans="1:20" x14ac:dyDescent="0.2">
      <c r="A3" s="58" t="s">
        <v>0</v>
      </c>
    </row>
    <row r="4" spans="1:20" x14ac:dyDescent="0.2">
      <c r="A4" s="161" t="str">
        <f>HYPERLINK("#'TOC'!A1", "Back to TOC")</f>
        <v>Back to TOC</v>
      </c>
      <c r="B4" s="58"/>
    </row>
    <row r="6" spans="1:20" ht="13.5" customHeight="1" x14ac:dyDescent="0.2">
      <c r="A6" s="97"/>
      <c r="B6" s="97"/>
    </row>
    <row r="7" spans="1:20" ht="37.5" customHeight="1" x14ac:dyDescent="0.2">
      <c r="A7" s="101"/>
      <c r="B7" s="210" t="s">
        <v>1</v>
      </c>
      <c r="C7" s="257" t="s">
        <v>148</v>
      </c>
      <c r="D7" s="258"/>
      <c r="E7" s="258"/>
      <c r="F7" s="258"/>
      <c r="G7" s="258"/>
      <c r="H7" s="258"/>
      <c r="I7" s="258"/>
      <c r="J7" s="259"/>
    </row>
    <row r="8" spans="1:20" ht="36.75" customHeight="1" x14ac:dyDescent="0.2">
      <c r="A8" s="101"/>
      <c r="B8" s="211"/>
      <c r="C8" s="260" t="s">
        <v>65</v>
      </c>
      <c r="D8" s="260"/>
      <c r="E8" s="240" t="s">
        <v>114</v>
      </c>
      <c r="F8" s="240"/>
      <c r="G8" s="240"/>
      <c r="H8" s="240"/>
      <c r="I8" s="240"/>
      <c r="J8" s="262"/>
    </row>
    <row r="9" spans="1:20" ht="59.5" customHeight="1" x14ac:dyDescent="0.2">
      <c r="A9" s="101"/>
      <c r="B9" s="211"/>
      <c r="C9" s="261"/>
      <c r="D9" s="261"/>
      <c r="E9" s="241" t="s">
        <v>125</v>
      </c>
      <c r="F9" s="241"/>
      <c r="G9" s="241" t="s">
        <v>126</v>
      </c>
      <c r="H9" s="241"/>
      <c r="I9" s="241" t="s">
        <v>127</v>
      </c>
      <c r="J9" s="263"/>
    </row>
    <row r="10" spans="1:20" ht="15" customHeight="1" x14ac:dyDescent="0.2">
      <c r="A10" s="102"/>
      <c r="B10" s="211"/>
      <c r="C10" s="68" t="s">
        <v>10</v>
      </c>
      <c r="D10" s="68" t="s">
        <v>11</v>
      </c>
      <c r="E10" s="68" t="s">
        <v>10</v>
      </c>
      <c r="F10" s="68" t="s">
        <v>11</v>
      </c>
      <c r="G10" s="68" t="s">
        <v>10</v>
      </c>
      <c r="H10" s="68" t="s">
        <v>11</v>
      </c>
      <c r="I10" s="68" t="s">
        <v>69</v>
      </c>
      <c r="J10" s="89" t="s">
        <v>11</v>
      </c>
    </row>
    <row r="11" spans="1:20" x14ac:dyDescent="0.2">
      <c r="A11" s="77"/>
      <c r="B11" s="103"/>
      <c r="C11" s="42" t="s">
        <v>672</v>
      </c>
      <c r="D11" s="47" t="s">
        <v>673</v>
      </c>
      <c r="E11" s="42" t="s">
        <v>1200</v>
      </c>
      <c r="F11" s="47" t="s">
        <v>1201</v>
      </c>
      <c r="G11" s="42" t="s">
        <v>1202</v>
      </c>
      <c r="H11" s="47" t="s">
        <v>1203</v>
      </c>
      <c r="I11" s="42" t="s">
        <v>1204</v>
      </c>
      <c r="J11" s="63" t="s">
        <v>1205</v>
      </c>
      <c r="K11" s="98"/>
      <c r="L11" s="98"/>
      <c r="M11" s="98"/>
      <c r="N11" s="98"/>
      <c r="O11" s="98"/>
      <c r="P11" s="98"/>
      <c r="Q11" s="98"/>
      <c r="R11" s="98"/>
      <c r="S11" s="98"/>
      <c r="T11" s="98"/>
    </row>
    <row r="12" spans="1:20" x14ac:dyDescent="0.2">
      <c r="A12" s="3" t="s">
        <v>12</v>
      </c>
      <c r="B12" s="72">
        <v>2</v>
      </c>
      <c r="C12" s="7">
        <v>10.386815445052701</v>
      </c>
      <c r="D12" s="10">
        <v>1.0397194281398301</v>
      </c>
      <c r="E12" s="7">
        <v>14.141193558512599</v>
      </c>
      <c r="F12" s="10">
        <v>2.53312147305784</v>
      </c>
      <c r="G12" s="7">
        <v>9.5593381584620492</v>
      </c>
      <c r="H12" s="10">
        <v>1.5529659941416001</v>
      </c>
      <c r="I12" s="7">
        <v>-4.58185540005059</v>
      </c>
      <c r="J12" s="50">
        <v>2.7119140911711299</v>
      </c>
      <c r="K12" s="98"/>
      <c r="L12" s="98"/>
      <c r="M12" s="98"/>
      <c r="N12" s="98"/>
      <c r="O12" s="98"/>
      <c r="P12" s="98"/>
      <c r="Q12" s="98"/>
      <c r="R12" s="98"/>
      <c r="S12" s="98"/>
      <c r="T12" s="98"/>
    </row>
    <row r="13" spans="1:20" x14ac:dyDescent="0.2">
      <c r="A13" s="28" t="s">
        <v>13</v>
      </c>
      <c r="B13" s="72">
        <v>2</v>
      </c>
      <c r="C13" s="7">
        <v>19.854008685608399</v>
      </c>
      <c r="D13" s="10">
        <v>1.3211404266798199</v>
      </c>
      <c r="E13" s="7">
        <v>27.984557167851101</v>
      </c>
      <c r="F13" s="10">
        <v>2.7460176704315402</v>
      </c>
      <c r="G13" s="7">
        <v>14.7363571308386</v>
      </c>
      <c r="H13" s="10">
        <v>2.0047142823125701</v>
      </c>
      <c r="I13" s="7">
        <v>-13.2482000370125</v>
      </c>
      <c r="J13" s="50">
        <v>3.1362411993594099</v>
      </c>
      <c r="K13" s="2"/>
      <c r="L13" s="2"/>
      <c r="M13" s="2"/>
      <c r="N13" s="2"/>
      <c r="O13" s="2"/>
      <c r="P13" s="2"/>
      <c r="Q13" s="2"/>
      <c r="R13" s="2"/>
      <c r="S13" s="2"/>
      <c r="T13" s="2"/>
    </row>
    <row r="14" spans="1:20" x14ac:dyDescent="0.2">
      <c r="A14" s="28" t="s">
        <v>14</v>
      </c>
      <c r="B14" s="72">
        <v>2</v>
      </c>
      <c r="C14" s="7">
        <v>7.2589920081939203</v>
      </c>
      <c r="D14" s="10">
        <v>0.76863933708287702</v>
      </c>
      <c r="E14" s="7">
        <v>10.048832778404799</v>
      </c>
      <c r="F14" s="10">
        <v>1.4008404817990601</v>
      </c>
      <c r="G14" s="7">
        <v>6.4946612985992997</v>
      </c>
      <c r="H14" s="10">
        <v>1.4838154910057899</v>
      </c>
      <c r="I14" s="7">
        <v>-3.5541714798054702</v>
      </c>
      <c r="J14" s="50">
        <v>2.10831564122768</v>
      </c>
      <c r="K14" s="2"/>
      <c r="L14" s="2"/>
      <c r="M14" s="2"/>
      <c r="N14" s="2"/>
      <c r="O14" s="2"/>
      <c r="P14" s="2"/>
      <c r="Q14" s="2"/>
      <c r="R14" s="2"/>
      <c r="S14" s="2"/>
      <c r="T14" s="2"/>
    </row>
    <row r="15" spans="1:20" x14ac:dyDescent="0.2">
      <c r="A15" s="3" t="s">
        <v>15</v>
      </c>
      <c r="B15" s="72">
        <v>2</v>
      </c>
      <c r="C15" s="7">
        <v>11.1565923933367</v>
      </c>
      <c r="D15" s="10">
        <v>1.00898449442322</v>
      </c>
      <c r="E15" s="7">
        <v>16.9822195469043</v>
      </c>
      <c r="F15" s="10">
        <v>2.69107047585958</v>
      </c>
      <c r="G15" s="7">
        <v>8.8723094954767898</v>
      </c>
      <c r="H15" s="10">
        <v>1.74788458089871</v>
      </c>
      <c r="I15" s="7">
        <v>-8.1099100514275406</v>
      </c>
      <c r="J15" s="50">
        <v>3.1806432228233699</v>
      </c>
      <c r="K15" s="2"/>
      <c r="L15" s="2"/>
      <c r="M15" s="2"/>
      <c r="N15" s="2"/>
      <c r="O15" s="2"/>
      <c r="P15" s="2"/>
      <c r="Q15" s="2"/>
      <c r="R15" s="2"/>
      <c r="S15" s="2"/>
      <c r="T15" s="2"/>
    </row>
    <row r="16" spans="1:20" x14ac:dyDescent="0.2">
      <c r="A16" s="3" t="s">
        <v>16</v>
      </c>
      <c r="B16" s="72">
        <v>2</v>
      </c>
      <c r="C16" s="7">
        <v>21.3183652078521</v>
      </c>
      <c r="D16" s="10">
        <v>1.42032309615411</v>
      </c>
      <c r="E16" s="7">
        <v>31.1478478414972</v>
      </c>
      <c r="F16" s="10">
        <v>3.5078136393179098</v>
      </c>
      <c r="G16" s="7">
        <v>21.4015923373709</v>
      </c>
      <c r="H16" s="10">
        <v>3.1937755528648499</v>
      </c>
      <c r="I16" s="7">
        <v>-9.7462555041262906</v>
      </c>
      <c r="J16" s="50">
        <v>4.9500666658322903</v>
      </c>
      <c r="K16" s="2"/>
      <c r="L16" s="2"/>
      <c r="M16" s="2"/>
      <c r="N16" s="2"/>
      <c r="O16" s="2"/>
      <c r="P16" s="2"/>
      <c r="Q16" s="2"/>
      <c r="R16" s="2"/>
      <c r="S16" s="2"/>
      <c r="T16" s="2"/>
    </row>
    <row r="17" spans="1:20" x14ac:dyDescent="0.2">
      <c r="A17" s="28" t="s">
        <v>17</v>
      </c>
      <c r="B17" s="72">
        <v>2</v>
      </c>
      <c r="C17" s="7">
        <v>9.6041666108170407</v>
      </c>
      <c r="D17" s="10">
        <v>0.71050368245137596</v>
      </c>
      <c r="E17" s="7">
        <v>13.3724686141507</v>
      </c>
      <c r="F17" s="10">
        <v>1.49457740795287</v>
      </c>
      <c r="G17" s="7">
        <v>7.2917865721694799</v>
      </c>
      <c r="H17" s="10">
        <v>1.0496566823195801</v>
      </c>
      <c r="I17" s="7">
        <v>-6.0806820419812402</v>
      </c>
      <c r="J17" s="50">
        <v>1.6340180379125699</v>
      </c>
      <c r="K17" s="2"/>
      <c r="L17" s="2"/>
      <c r="M17" s="2"/>
      <c r="N17" s="2"/>
      <c r="O17" s="2"/>
      <c r="P17" s="2"/>
      <c r="Q17" s="2"/>
      <c r="R17" s="2"/>
      <c r="S17" s="2"/>
      <c r="T17" s="2"/>
    </row>
    <row r="18" spans="1:20" x14ac:dyDescent="0.2">
      <c r="A18" s="78" t="s">
        <v>18</v>
      </c>
      <c r="B18" s="72">
        <v>2</v>
      </c>
      <c r="C18" s="7">
        <v>7.9835316335658399</v>
      </c>
      <c r="D18" s="10">
        <v>0.84246921196041202</v>
      </c>
      <c r="E18" s="7">
        <v>12.1085127057106</v>
      </c>
      <c r="F18" s="10">
        <v>2.0287572920605901</v>
      </c>
      <c r="G18" s="7">
        <v>7.0043715033120098</v>
      </c>
      <c r="H18" s="10">
        <v>1.3351856130337101</v>
      </c>
      <c r="I18" s="7">
        <v>-5.1041412023986199</v>
      </c>
      <c r="J18" s="50">
        <v>2.2171362400252499</v>
      </c>
      <c r="K18" s="2"/>
      <c r="L18" s="2"/>
      <c r="M18" s="2"/>
      <c r="N18" s="2"/>
      <c r="O18" s="2"/>
      <c r="P18" s="2"/>
      <c r="Q18" s="2"/>
      <c r="R18" s="2"/>
      <c r="S18" s="2"/>
      <c r="T18" s="2"/>
    </row>
    <row r="19" spans="1:20" x14ac:dyDescent="0.2">
      <c r="A19" s="78" t="s">
        <v>19</v>
      </c>
      <c r="B19" s="72">
        <v>2</v>
      </c>
      <c r="C19" s="7">
        <v>12.6990230631824</v>
      </c>
      <c r="D19" s="10">
        <v>1.1789394674570699</v>
      </c>
      <c r="E19" s="7">
        <v>13.787123610601199</v>
      </c>
      <c r="F19" s="10">
        <v>2.1746999863630001</v>
      </c>
      <c r="G19" s="7">
        <v>12.617153576663901</v>
      </c>
      <c r="H19" s="10">
        <v>2.4660860159184099</v>
      </c>
      <c r="I19" s="7">
        <v>-1.1699700339372401</v>
      </c>
      <c r="J19" s="50">
        <v>2.8184419056122798</v>
      </c>
      <c r="K19" s="2"/>
      <c r="L19" s="2"/>
      <c r="M19" s="2"/>
      <c r="N19" s="2"/>
      <c r="O19" s="2"/>
      <c r="P19" s="2"/>
      <c r="Q19" s="2"/>
      <c r="R19" s="2"/>
      <c r="S19" s="2"/>
      <c r="T19" s="2"/>
    </row>
    <row r="20" spans="1:20" ht="12.75" customHeight="1" x14ac:dyDescent="0.2">
      <c r="A20" s="28" t="s">
        <v>20</v>
      </c>
      <c r="B20" s="72">
        <v>2</v>
      </c>
      <c r="C20" s="7">
        <v>14.755181791117501</v>
      </c>
      <c r="D20" s="10">
        <v>1.45058781654686</v>
      </c>
      <c r="E20" s="7">
        <v>20.7864405089013</v>
      </c>
      <c r="F20" s="10">
        <v>3.6019066252769698</v>
      </c>
      <c r="G20" s="7">
        <v>13.368397794376101</v>
      </c>
      <c r="H20" s="10">
        <v>3.0448247654949401</v>
      </c>
      <c r="I20" s="7">
        <v>-7.41804271452515</v>
      </c>
      <c r="J20" s="50">
        <v>4.7175588338943104</v>
      </c>
      <c r="K20" s="2"/>
      <c r="L20" s="2"/>
      <c r="M20" s="2"/>
      <c r="N20" s="2"/>
      <c r="O20" s="2"/>
      <c r="P20" s="2"/>
      <c r="Q20" s="2"/>
      <c r="R20" s="2"/>
      <c r="S20" s="2"/>
      <c r="T20" s="2"/>
    </row>
    <row r="21" spans="1:20" x14ac:dyDescent="0.2">
      <c r="A21" s="28" t="s">
        <v>21</v>
      </c>
      <c r="B21" s="72">
        <v>2</v>
      </c>
      <c r="C21" s="7">
        <v>10.603990534141801</v>
      </c>
      <c r="D21" s="10">
        <v>1.07744052415555</v>
      </c>
      <c r="E21" s="7">
        <v>16.549809061724101</v>
      </c>
      <c r="F21" s="10">
        <v>2.5799194000334</v>
      </c>
      <c r="G21" s="7">
        <v>7.3658823856589102</v>
      </c>
      <c r="H21" s="10">
        <v>1.82642431942009</v>
      </c>
      <c r="I21" s="7">
        <v>-9.1839266760651803</v>
      </c>
      <c r="J21" s="50">
        <v>2.9608288443350799</v>
      </c>
      <c r="K21" s="2"/>
      <c r="L21" s="2"/>
      <c r="M21" s="2"/>
      <c r="N21" s="2"/>
      <c r="O21" s="2"/>
      <c r="P21" s="2"/>
      <c r="Q21" s="2"/>
      <c r="R21" s="2"/>
      <c r="S21" s="2"/>
      <c r="T21" s="2"/>
    </row>
    <row r="22" spans="1:20" x14ac:dyDescent="0.2">
      <c r="A22" s="28" t="s">
        <v>22</v>
      </c>
      <c r="B22" s="72">
        <v>2</v>
      </c>
      <c r="C22" s="7">
        <v>23.284915892761401</v>
      </c>
      <c r="D22" s="10">
        <v>1.9013080707510901</v>
      </c>
      <c r="E22" s="7">
        <v>31.673193831531101</v>
      </c>
      <c r="F22" s="10">
        <v>5.4344181945650503</v>
      </c>
      <c r="G22" s="7">
        <v>26.219715832483601</v>
      </c>
      <c r="H22" s="10">
        <v>4.0620989832200998</v>
      </c>
      <c r="I22" s="7">
        <v>-5.4534779990474496</v>
      </c>
      <c r="J22" s="50">
        <v>6.4875149254014497</v>
      </c>
      <c r="K22" s="2"/>
      <c r="L22" s="2"/>
      <c r="M22" s="2"/>
      <c r="N22" s="2"/>
      <c r="O22" s="2"/>
      <c r="P22" s="2"/>
      <c r="Q22" s="2"/>
      <c r="R22" s="2"/>
      <c r="S22" s="2"/>
      <c r="T22" s="2"/>
    </row>
    <row r="23" spans="1:20" x14ac:dyDescent="0.2">
      <c r="A23" s="28" t="s">
        <v>23</v>
      </c>
      <c r="B23" s="72">
        <v>2</v>
      </c>
      <c r="C23" s="7">
        <v>12.6408300355502</v>
      </c>
      <c r="D23" s="10">
        <v>2.1270396242286802</v>
      </c>
      <c r="E23" s="7">
        <v>17.4540914373184</v>
      </c>
      <c r="F23" s="10">
        <v>3.57613641464145</v>
      </c>
      <c r="G23" s="7">
        <v>11.6110518744558</v>
      </c>
      <c r="H23" s="10">
        <v>4.7652779296244798</v>
      </c>
      <c r="I23" s="7">
        <v>-5.84303956286257</v>
      </c>
      <c r="J23" s="50">
        <v>5.6825479792893896</v>
      </c>
      <c r="K23" s="2"/>
      <c r="L23" s="2"/>
      <c r="M23" s="2"/>
      <c r="N23" s="2"/>
      <c r="O23" s="2"/>
      <c r="P23" s="2"/>
      <c r="Q23" s="2"/>
      <c r="R23" s="2"/>
      <c r="S23" s="2"/>
      <c r="T23" s="2"/>
    </row>
    <row r="24" spans="1:20" x14ac:dyDescent="0.2">
      <c r="A24" s="3" t="s">
        <v>24</v>
      </c>
      <c r="B24" s="72">
        <v>2</v>
      </c>
      <c r="C24" s="7">
        <v>17.500477305090499</v>
      </c>
      <c r="D24" s="10">
        <v>1.43101283369934</v>
      </c>
      <c r="E24" s="7">
        <v>24.3516042089629</v>
      </c>
      <c r="F24" s="10">
        <v>3.34660627514394</v>
      </c>
      <c r="G24" s="7">
        <v>18.801306054124002</v>
      </c>
      <c r="H24" s="10">
        <v>2.8982631229459099</v>
      </c>
      <c r="I24" s="7">
        <v>-5.5502981548388197</v>
      </c>
      <c r="J24" s="50">
        <v>3.9961444319839701</v>
      </c>
      <c r="K24" s="2"/>
      <c r="L24" s="2"/>
      <c r="M24" s="2"/>
      <c r="N24" s="2"/>
      <c r="O24" s="2"/>
      <c r="P24" s="2"/>
      <c r="Q24" s="2"/>
      <c r="R24" s="2"/>
      <c r="S24" s="2"/>
      <c r="T24" s="2"/>
    </row>
    <row r="25" spans="1:20" x14ac:dyDescent="0.2">
      <c r="A25" s="28" t="s">
        <v>25</v>
      </c>
      <c r="B25" s="72">
        <v>2</v>
      </c>
      <c r="C25" s="7">
        <v>21.0925685424364</v>
      </c>
      <c r="D25" s="10">
        <v>1.27174278483639</v>
      </c>
      <c r="E25" s="7">
        <v>28.489175816767801</v>
      </c>
      <c r="F25" s="10">
        <v>2.6844726564545698</v>
      </c>
      <c r="G25" s="7">
        <v>16.754824449327799</v>
      </c>
      <c r="H25" s="10">
        <v>2.4274773223142501</v>
      </c>
      <c r="I25" s="7">
        <v>-11.7343513674401</v>
      </c>
      <c r="J25" s="50">
        <v>3.6681854907070099</v>
      </c>
      <c r="K25" s="2"/>
      <c r="L25" s="2"/>
      <c r="M25" s="2"/>
      <c r="N25" s="2"/>
      <c r="O25" s="2"/>
      <c r="P25" s="2"/>
      <c r="Q25" s="2"/>
      <c r="R25" s="2"/>
      <c r="S25" s="2"/>
      <c r="T25" s="2"/>
    </row>
    <row r="26" spans="1:20" x14ac:dyDescent="0.2">
      <c r="A26" s="17" t="s">
        <v>27</v>
      </c>
      <c r="B26" s="72">
        <v>2</v>
      </c>
      <c r="C26" s="7">
        <v>9.9120998120759705</v>
      </c>
      <c r="D26" s="10">
        <v>1.20177455618963</v>
      </c>
      <c r="E26" s="7">
        <v>21.720554195183102</v>
      </c>
      <c r="F26" s="10">
        <v>3.6937376656798802</v>
      </c>
      <c r="G26" s="7">
        <v>5.5135952724074997</v>
      </c>
      <c r="H26" s="10">
        <v>1.7622895808874799</v>
      </c>
      <c r="I26" s="7">
        <v>-16.206958922775598</v>
      </c>
      <c r="J26" s="50">
        <v>4.0672960508867497</v>
      </c>
      <c r="K26" s="2"/>
      <c r="L26" s="2"/>
      <c r="M26" s="2"/>
      <c r="N26" s="2"/>
      <c r="O26" s="2"/>
      <c r="P26" s="2"/>
      <c r="Q26" s="2"/>
      <c r="R26" s="2"/>
      <c r="S26" s="2"/>
      <c r="T26" s="2"/>
    </row>
    <row r="27" spans="1:20" x14ac:dyDescent="0.2">
      <c r="A27" s="28" t="s">
        <v>26</v>
      </c>
      <c r="B27" s="72">
        <v>2</v>
      </c>
      <c r="C27" s="7">
        <v>14.2664543700813</v>
      </c>
      <c r="D27" s="10">
        <v>0.75705500313392105</v>
      </c>
      <c r="E27" s="7">
        <v>22.735313462410002</v>
      </c>
      <c r="F27" s="10">
        <v>1.72870496219377</v>
      </c>
      <c r="G27" s="7">
        <v>9.3196483095181897</v>
      </c>
      <c r="H27" s="10">
        <v>1.1094630405400501</v>
      </c>
      <c r="I27" s="7">
        <v>-13.415665152891799</v>
      </c>
      <c r="J27" s="50">
        <v>2.0245888296338799</v>
      </c>
      <c r="K27" s="2"/>
      <c r="L27" s="2"/>
      <c r="M27" s="2"/>
      <c r="N27" s="2"/>
      <c r="O27" s="2"/>
      <c r="P27" s="2"/>
      <c r="Q27" s="2"/>
      <c r="R27" s="2"/>
      <c r="S27" s="2"/>
      <c r="T27" s="2"/>
    </row>
    <row r="28" spans="1:20" x14ac:dyDescent="0.2">
      <c r="A28" s="28" t="s">
        <v>28</v>
      </c>
      <c r="B28" s="72">
        <v>2</v>
      </c>
      <c r="C28" s="7">
        <v>17.973670358806501</v>
      </c>
      <c r="D28" s="10">
        <v>1.2393647585476</v>
      </c>
      <c r="E28" s="7">
        <v>25.370620409842498</v>
      </c>
      <c r="F28" s="10">
        <v>3.4547560803015398</v>
      </c>
      <c r="G28" s="7">
        <v>13.6386375379019</v>
      </c>
      <c r="H28" s="10">
        <v>2.34237277559345</v>
      </c>
      <c r="I28" s="7">
        <v>-11.7319828719406</v>
      </c>
      <c r="J28" s="50">
        <v>4.3405720987821503</v>
      </c>
      <c r="K28" s="2"/>
      <c r="L28" s="2"/>
      <c r="M28" s="2"/>
      <c r="N28" s="2"/>
      <c r="O28" s="2"/>
      <c r="P28" s="2"/>
      <c r="Q28" s="2"/>
      <c r="R28" s="2"/>
      <c r="S28" s="2"/>
      <c r="T28" s="2"/>
    </row>
    <row r="29" spans="1:20" x14ac:dyDescent="0.2">
      <c r="A29" s="28" t="s">
        <v>29</v>
      </c>
      <c r="B29" s="72">
        <v>2</v>
      </c>
      <c r="C29" s="7">
        <v>31.170529080566901</v>
      </c>
      <c r="D29" s="10">
        <v>1.51553520168711</v>
      </c>
      <c r="E29" s="7">
        <v>38.199856274684201</v>
      </c>
      <c r="F29" s="10">
        <v>2.7112495560151699</v>
      </c>
      <c r="G29" s="7">
        <v>30.4009937010104</v>
      </c>
      <c r="H29" s="10">
        <v>2.5284845387422301</v>
      </c>
      <c r="I29" s="7">
        <v>-7.7988625736738699</v>
      </c>
      <c r="J29" s="50">
        <v>3.1879262415671201</v>
      </c>
      <c r="K29" s="2"/>
      <c r="L29" s="2"/>
      <c r="M29" s="2"/>
      <c r="N29" s="2"/>
      <c r="O29" s="2"/>
      <c r="P29" s="2"/>
      <c r="Q29" s="2"/>
      <c r="R29" s="2"/>
      <c r="S29" s="2"/>
      <c r="T29" s="2"/>
    </row>
    <row r="30" spans="1:20" x14ac:dyDescent="0.2">
      <c r="A30" s="28" t="s">
        <v>30</v>
      </c>
      <c r="B30" s="72">
        <v>2</v>
      </c>
      <c r="C30" s="7">
        <v>19.026694645451201</v>
      </c>
      <c r="D30" s="10">
        <v>0.89760489947535405</v>
      </c>
      <c r="E30" s="7">
        <v>27.8731758069063</v>
      </c>
      <c r="F30" s="10">
        <v>2.1645807269227002</v>
      </c>
      <c r="G30" s="7">
        <v>13.897403244672599</v>
      </c>
      <c r="H30" s="10">
        <v>1.8704033965662801</v>
      </c>
      <c r="I30" s="7">
        <v>-13.975772562233701</v>
      </c>
      <c r="J30" s="50">
        <v>2.52111739940172</v>
      </c>
      <c r="K30" s="2"/>
      <c r="L30" s="2"/>
      <c r="M30" s="2"/>
      <c r="N30" s="2"/>
      <c r="O30" s="2"/>
      <c r="P30" s="2"/>
      <c r="Q30" s="2"/>
      <c r="R30" s="2"/>
      <c r="S30" s="2"/>
      <c r="T30" s="2"/>
    </row>
    <row r="31" spans="1:20" x14ac:dyDescent="0.2">
      <c r="A31" s="28" t="s">
        <v>31</v>
      </c>
      <c r="B31" s="72">
        <v>2</v>
      </c>
      <c r="C31" s="7">
        <v>12.6978598734547</v>
      </c>
      <c r="D31" s="10">
        <v>1.0350801102256599</v>
      </c>
      <c r="E31" s="7">
        <v>17.9741750901103</v>
      </c>
      <c r="F31" s="10">
        <v>2.5634390832695302</v>
      </c>
      <c r="G31" s="7">
        <v>8.5199300386971597</v>
      </c>
      <c r="H31" s="10">
        <v>1.6771205382880801</v>
      </c>
      <c r="I31" s="7">
        <v>-9.4542450514131406</v>
      </c>
      <c r="J31" s="50">
        <v>3.2930711553323802</v>
      </c>
      <c r="K31" s="2"/>
      <c r="L31" s="2"/>
      <c r="M31" s="2"/>
      <c r="N31" s="2"/>
      <c r="O31" s="2"/>
      <c r="P31" s="2"/>
      <c r="Q31" s="2"/>
      <c r="R31" s="2"/>
      <c r="S31" s="2"/>
      <c r="T31" s="2"/>
    </row>
    <row r="32" spans="1:20" x14ac:dyDescent="0.2">
      <c r="A32" s="28" t="s">
        <v>32</v>
      </c>
      <c r="B32" s="72">
        <v>2</v>
      </c>
      <c r="C32" s="7">
        <v>16.264044291151102</v>
      </c>
      <c r="D32" s="10">
        <v>1.04571902902034</v>
      </c>
      <c r="E32" s="7">
        <v>22.397227490250199</v>
      </c>
      <c r="F32" s="10">
        <v>2.7221956374622902</v>
      </c>
      <c r="G32" s="7">
        <v>14.9276642790112</v>
      </c>
      <c r="H32" s="10">
        <v>2.2295946115255001</v>
      </c>
      <c r="I32" s="7">
        <v>-7.4695632112390697</v>
      </c>
      <c r="J32" s="50">
        <v>2.8905422395774298</v>
      </c>
      <c r="K32" s="2"/>
      <c r="L32" s="2"/>
      <c r="M32" s="2"/>
      <c r="N32" s="2"/>
      <c r="O32" s="2"/>
      <c r="P32" s="2"/>
      <c r="Q32" s="2"/>
      <c r="R32" s="2"/>
      <c r="S32" s="2"/>
      <c r="T32" s="2"/>
    </row>
    <row r="33" spans="1:20" x14ac:dyDescent="0.2">
      <c r="A33" s="28" t="s">
        <v>33</v>
      </c>
      <c r="B33" s="72">
        <v>2</v>
      </c>
      <c r="C33" s="7">
        <v>27.3829991267711</v>
      </c>
      <c r="D33" s="10">
        <v>1.8468832300801701</v>
      </c>
      <c r="E33" s="7">
        <v>33.743798953716698</v>
      </c>
      <c r="F33" s="10">
        <v>4.45829108690738</v>
      </c>
      <c r="G33" s="7">
        <v>23.612279805256499</v>
      </c>
      <c r="H33" s="10">
        <v>3.86002683149465</v>
      </c>
      <c r="I33" s="7">
        <v>-10.1315191484602</v>
      </c>
      <c r="J33" s="50">
        <v>5.5077056478181001</v>
      </c>
      <c r="K33" s="2"/>
      <c r="L33" s="2"/>
      <c r="M33" s="2"/>
      <c r="N33" s="2"/>
      <c r="O33" s="2"/>
      <c r="P33" s="2"/>
      <c r="Q33" s="2"/>
      <c r="R33" s="2"/>
      <c r="S33" s="2"/>
      <c r="T33" s="2"/>
    </row>
    <row r="34" spans="1:20" x14ac:dyDescent="0.2">
      <c r="A34" s="28" t="s">
        <v>34</v>
      </c>
      <c r="B34" s="72">
        <v>2</v>
      </c>
      <c r="C34" s="7">
        <v>15.540570261944501</v>
      </c>
      <c r="D34" s="10">
        <v>1.1983923842192801</v>
      </c>
      <c r="E34" s="7">
        <v>22.9551753868178</v>
      </c>
      <c r="F34" s="10">
        <v>3.26089926652456</v>
      </c>
      <c r="G34" s="7">
        <v>9.2783239621389093</v>
      </c>
      <c r="H34" s="10">
        <v>1.9227408601078899</v>
      </c>
      <c r="I34" s="7">
        <v>-13.676851424678899</v>
      </c>
      <c r="J34" s="50">
        <v>3.6613276682060398</v>
      </c>
      <c r="K34" s="2"/>
      <c r="L34" s="2"/>
      <c r="M34" s="2"/>
      <c r="N34" s="2"/>
      <c r="O34" s="2"/>
      <c r="P34" s="2"/>
      <c r="Q34" s="2"/>
      <c r="R34" s="2"/>
      <c r="S34" s="2"/>
      <c r="T34" s="2"/>
    </row>
    <row r="35" spans="1:20" x14ac:dyDescent="0.2">
      <c r="A35" s="28" t="s">
        <v>35</v>
      </c>
      <c r="B35" s="72">
        <v>2</v>
      </c>
      <c r="C35" s="7">
        <v>7.1090522153668596</v>
      </c>
      <c r="D35" s="10">
        <v>0.744806219825493</v>
      </c>
      <c r="E35" s="7">
        <v>9.4926651110664295</v>
      </c>
      <c r="F35" s="10">
        <v>1.9752608920189001</v>
      </c>
      <c r="G35" s="7">
        <v>3.7187943574148399</v>
      </c>
      <c r="H35" s="10">
        <v>0.87586848169235898</v>
      </c>
      <c r="I35" s="7">
        <v>-5.7738707536515896</v>
      </c>
      <c r="J35" s="50">
        <v>2.15741251317995</v>
      </c>
      <c r="K35" s="2"/>
      <c r="L35" s="2"/>
      <c r="M35" s="2"/>
      <c r="N35" s="2"/>
      <c r="O35" s="2"/>
      <c r="P35" s="2"/>
      <c r="Q35" s="2"/>
      <c r="R35" s="2"/>
      <c r="S35" s="2"/>
      <c r="T35" s="2"/>
    </row>
    <row r="36" spans="1:20" x14ac:dyDescent="0.2">
      <c r="A36" s="28" t="s">
        <v>36</v>
      </c>
      <c r="B36" s="72">
        <v>2</v>
      </c>
      <c r="C36" s="7">
        <v>7.9792729472525696</v>
      </c>
      <c r="D36" s="10">
        <v>0.80075950363763304</v>
      </c>
      <c r="E36" s="7">
        <v>8.3324373142438404</v>
      </c>
      <c r="F36" s="10">
        <v>1.63926950411727</v>
      </c>
      <c r="G36" s="7">
        <v>7.6983371273754697</v>
      </c>
      <c r="H36" s="10">
        <v>1.7257920993682001</v>
      </c>
      <c r="I36" s="7">
        <v>-0.63410018686837599</v>
      </c>
      <c r="J36" s="50">
        <v>2.5569133485230902</v>
      </c>
      <c r="K36" s="2"/>
      <c r="L36" s="2"/>
      <c r="M36" s="2"/>
      <c r="N36" s="2"/>
      <c r="O36" s="2"/>
      <c r="P36" s="2"/>
      <c r="Q36" s="2"/>
      <c r="R36" s="2"/>
      <c r="S36" s="2"/>
      <c r="T36" s="2"/>
    </row>
    <row r="37" spans="1:20" x14ac:dyDescent="0.2">
      <c r="A37" s="28" t="s">
        <v>37</v>
      </c>
      <c r="B37" s="72">
        <v>2</v>
      </c>
      <c r="C37" s="7">
        <v>19.962125112495102</v>
      </c>
      <c r="D37" s="10">
        <v>1.28865860835725</v>
      </c>
      <c r="E37" s="7">
        <v>26.146163567022999</v>
      </c>
      <c r="F37" s="10">
        <v>2.2908266401496902</v>
      </c>
      <c r="G37" s="7">
        <v>19.1619408302181</v>
      </c>
      <c r="H37" s="10">
        <v>2.3147070179843601</v>
      </c>
      <c r="I37" s="7">
        <v>-6.9842227368049299</v>
      </c>
      <c r="J37" s="50">
        <v>2.80095098699198</v>
      </c>
      <c r="K37" s="2"/>
      <c r="L37" s="2"/>
      <c r="M37" s="2"/>
      <c r="N37" s="2"/>
      <c r="O37" s="2"/>
      <c r="P37" s="2"/>
      <c r="Q37" s="2"/>
      <c r="R37" s="2"/>
      <c r="S37" s="2"/>
      <c r="T37" s="2"/>
    </row>
    <row r="38" spans="1:20" x14ac:dyDescent="0.2">
      <c r="A38" s="28" t="s">
        <v>38</v>
      </c>
      <c r="B38" s="72">
        <v>2</v>
      </c>
      <c r="C38" s="7">
        <v>5.8608237494975004</v>
      </c>
      <c r="D38" s="10">
        <v>0.60757766110796096</v>
      </c>
      <c r="E38" s="7">
        <v>7.0067854097036699</v>
      </c>
      <c r="F38" s="10">
        <v>1.42361794767997</v>
      </c>
      <c r="G38" s="7">
        <v>4.0203356353498698</v>
      </c>
      <c r="H38" s="10">
        <v>1.1028046081754701</v>
      </c>
      <c r="I38" s="7">
        <v>-2.9864497743538001</v>
      </c>
      <c r="J38" s="50">
        <v>1.76957545463218</v>
      </c>
      <c r="K38" s="2"/>
      <c r="L38" s="2"/>
      <c r="M38" s="2"/>
      <c r="N38" s="2"/>
      <c r="O38" s="2"/>
      <c r="P38" s="2"/>
      <c r="Q38" s="2"/>
      <c r="R38" s="2"/>
      <c r="S38" s="2"/>
      <c r="T38" s="2"/>
    </row>
    <row r="39" spans="1:20" x14ac:dyDescent="0.2">
      <c r="A39" s="32" t="s">
        <v>39</v>
      </c>
      <c r="B39" s="72">
        <v>2</v>
      </c>
      <c r="C39" s="7">
        <v>16.388304711313999</v>
      </c>
      <c r="D39" s="10">
        <v>1.4821091995065001</v>
      </c>
      <c r="E39" s="7">
        <v>22.4817326315796</v>
      </c>
      <c r="F39" s="10">
        <v>3.3852680165843898</v>
      </c>
      <c r="G39" s="7">
        <v>12.765987974525499</v>
      </c>
      <c r="H39" s="10">
        <v>2.7494437310215001</v>
      </c>
      <c r="I39" s="7">
        <v>-9.7157446570540493</v>
      </c>
      <c r="J39" s="50">
        <v>4.3675003213301</v>
      </c>
      <c r="K39" s="2"/>
      <c r="L39" s="2"/>
      <c r="M39" s="2"/>
      <c r="N39" s="2"/>
      <c r="O39" s="2"/>
      <c r="P39" s="2"/>
      <c r="Q39" s="2"/>
      <c r="R39" s="2"/>
      <c r="S39" s="2"/>
      <c r="T39" s="2"/>
    </row>
    <row r="40" spans="1:20" x14ac:dyDescent="0.2">
      <c r="A40" s="28" t="s">
        <v>40</v>
      </c>
      <c r="B40" s="72">
        <v>2</v>
      </c>
      <c r="C40" s="7">
        <v>33.651306254140501</v>
      </c>
      <c r="D40" s="10">
        <v>1.6715878119419301</v>
      </c>
      <c r="E40" s="7">
        <v>39.300131897329898</v>
      </c>
      <c r="F40" s="10">
        <v>3.5902672984052302</v>
      </c>
      <c r="G40" s="7">
        <v>30.114136478085499</v>
      </c>
      <c r="H40" s="10">
        <v>3.03869372458982</v>
      </c>
      <c r="I40" s="7">
        <v>-9.1859954192444597</v>
      </c>
      <c r="J40" s="50">
        <v>5.3787820049310699</v>
      </c>
      <c r="K40" s="2"/>
      <c r="L40" s="2"/>
      <c r="M40" s="2"/>
      <c r="N40" s="2"/>
      <c r="O40" s="2"/>
      <c r="P40" s="2"/>
      <c r="Q40" s="2"/>
      <c r="R40" s="2"/>
      <c r="S40" s="2"/>
      <c r="T40" s="2"/>
    </row>
    <row r="41" spans="1:20" x14ac:dyDescent="0.2">
      <c r="A41" s="28" t="s">
        <v>41</v>
      </c>
      <c r="B41" s="72">
        <v>2</v>
      </c>
      <c r="C41" s="7">
        <v>35.333655729565599</v>
      </c>
      <c r="D41" s="10">
        <v>1.4770783510405801</v>
      </c>
      <c r="E41" s="7">
        <v>46.6286301733439</v>
      </c>
      <c r="F41" s="10">
        <v>2.7932150700804899</v>
      </c>
      <c r="G41" s="7">
        <v>32.721712056823499</v>
      </c>
      <c r="H41" s="10">
        <v>3.99947252668297</v>
      </c>
      <c r="I41" s="7">
        <v>-13.9069181165204</v>
      </c>
      <c r="J41" s="50">
        <v>4.3212712882300801</v>
      </c>
      <c r="K41" s="2"/>
      <c r="L41" s="2"/>
      <c r="M41" s="2"/>
      <c r="N41" s="2"/>
      <c r="O41" s="2"/>
      <c r="P41" s="2"/>
      <c r="Q41" s="2"/>
      <c r="R41" s="2"/>
      <c r="S41" s="2"/>
      <c r="T41" s="2"/>
    </row>
    <row r="42" spans="1:20" x14ac:dyDescent="0.2">
      <c r="A42" s="28" t="s">
        <v>42</v>
      </c>
      <c r="B42" s="72">
        <v>2</v>
      </c>
      <c r="C42" s="7">
        <v>23.5076922134851</v>
      </c>
      <c r="D42" s="10">
        <v>1.42275667730137</v>
      </c>
      <c r="E42" s="7">
        <v>32.766056470549103</v>
      </c>
      <c r="F42" s="10">
        <v>3.3577064934820098</v>
      </c>
      <c r="G42" s="7">
        <v>20.058620785812401</v>
      </c>
      <c r="H42" s="10">
        <v>2.9598119881590699</v>
      </c>
      <c r="I42" s="7">
        <v>-12.707435684736801</v>
      </c>
      <c r="J42" s="50">
        <v>4.80223528859986</v>
      </c>
      <c r="K42" s="2"/>
      <c r="L42" s="2"/>
      <c r="M42" s="2"/>
      <c r="N42" s="2"/>
      <c r="O42" s="2"/>
      <c r="P42" s="2"/>
      <c r="Q42" s="2"/>
      <c r="R42" s="2"/>
      <c r="S42" s="2"/>
      <c r="T42" s="2"/>
    </row>
    <row r="43" spans="1:20" x14ac:dyDescent="0.2">
      <c r="A43" s="3" t="s">
        <v>43</v>
      </c>
      <c r="B43" s="72">
        <v>2</v>
      </c>
      <c r="C43" s="7">
        <v>19.6462860993832</v>
      </c>
      <c r="D43" s="10">
        <v>1.94506075652553</v>
      </c>
      <c r="E43" s="7">
        <v>23.1823825054331</v>
      </c>
      <c r="F43" s="10">
        <v>4.4560994107792702</v>
      </c>
      <c r="G43" s="7">
        <v>22.6426609875043</v>
      </c>
      <c r="H43" s="10">
        <v>4.3923014774095401</v>
      </c>
      <c r="I43" s="7">
        <v>-0.53972151792876799</v>
      </c>
      <c r="J43" s="50">
        <v>5.8895961841239997</v>
      </c>
      <c r="K43" s="2"/>
      <c r="L43" s="2"/>
      <c r="M43" s="2"/>
      <c r="N43" s="2"/>
      <c r="O43" s="2"/>
      <c r="P43" s="2"/>
      <c r="Q43" s="2"/>
      <c r="R43" s="2"/>
      <c r="S43" s="2"/>
      <c r="T43" s="2"/>
    </row>
    <row r="44" spans="1:20" x14ac:dyDescent="0.2">
      <c r="A44" s="3" t="s">
        <v>44</v>
      </c>
      <c r="B44" s="72">
        <v>2</v>
      </c>
      <c r="C44" s="7">
        <v>19.6986046299767</v>
      </c>
      <c r="D44" s="10">
        <v>1.5321892129597801</v>
      </c>
      <c r="E44" s="7">
        <v>27.8363324977099</v>
      </c>
      <c r="F44" s="10">
        <v>3.33457074340809</v>
      </c>
      <c r="G44" s="7">
        <v>16.638050470156301</v>
      </c>
      <c r="H44" s="10">
        <v>3.2408541374138098</v>
      </c>
      <c r="I44" s="7">
        <v>-11.198282027553701</v>
      </c>
      <c r="J44" s="50">
        <v>4.76109476790021</v>
      </c>
      <c r="K44" s="2"/>
      <c r="L44" s="2"/>
      <c r="M44" s="2"/>
      <c r="N44" s="2"/>
      <c r="O44" s="2"/>
      <c r="P44" s="2"/>
      <c r="Q44" s="2"/>
      <c r="R44" s="2"/>
      <c r="S44" s="2"/>
      <c r="T44" s="2"/>
    </row>
    <row r="45" spans="1:20" x14ac:dyDescent="0.2">
      <c r="A45" s="3" t="s">
        <v>80</v>
      </c>
      <c r="B45" s="72">
        <v>2</v>
      </c>
      <c r="C45" s="7">
        <v>20.5333814427491</v>
      </c>
      <c r="D45" s="10">
        <v>1.33071892516172</v>
      </c>
      <c r="E45" s="7">
        <v>30.805713138636602</v>
      </c>
      <c r="F45" s="10">
        <v>3.1653373446832398</v>
      </c>
      <c r="G45" s="7">
        <v>16.526359240545201</v>
      </c>
      <c r="H45" s="10">
        <v>2.3543197709796102</v>
      </c>
      <c r="I45" s="7">
        <v>-14.279353898091401</v>
      </c>
      <c r="J45" s="50">
        <v>3.7237146266323302</v>
      </c>
      <c r="K45" s="2"/>
      <c r="L45" s="2"/>
      <c r="M45" s="2"/>
      <c r="N45" s="2"/>
      <c r="O45" s="2"/>
      <c r="P45" s="2"/>
      <c r="Q45" s="2"/>
      <c r="R45" s="2"/>
      <c r="S45" s="2"/>
      <c r="T45" s="2"/>
    </row>
    <row r="46" spans="1:20" x14ac:dyDescent="0.2">
      <c r="A46" s="3" t="s">
        <v>45</v>
      </c>
      <c r="B46" s="72">
        <v>2</v>
      </c>
      <c r="C46" s="7">
        <v>18.1540031455662</v>
      </c>
      <c r="D46" s="10">
        <v>1.2359152091366301</v>
      </c>
      <c r="E46" s="7">
        <v>25.445497425042099</v>
      </c>
      <c r="F46" s="10">
        <v>2.9927399675604498</v>
      </c>
      <c r="G46" s="7">
        <v>13.9795888207977</v>
      </c>
      <c r="H46" s="10">
        <v>2.3162998788507401</v>
      </c>
      <c r="I46" s="7">
        <v>-11.465908604244399</v>
      </c>
      <c r="J46" s="50">
        <v>3.9240438964082598</v>
      </c>
      <c r="K46" s="2"/>
      <c r="L46" s="2"/>
      <c r="M46" s="2"/>
      <c r="N46" s="2"/>
      <c r="O46" s="2"/>
      <c r="P46" s="2"/>
      <c r="Q46" s="2"/>
      <c r="R46" s="2"/>
      <c r="S46" s="2"/>
      <c r="T46" s="2"/>
    </row>
    <row r="47" spans="1:20" x14ac:dyDescent="0.2">
      <c r="A47" s="28" t="s">
        <v>46</v>
      </c>
      <c r="B47" s="72">
        <v>2</v>
      </c>
      <c r="C47" s="7">
        <v>5.9322440504188299</v>
      </c>
      <c r="D47" s="10">
        <v>0.627182996574147</v>
      </c>
      <c r="E47" s="7">
        <v>5.7564347960174196</v>
      </c>
      <c r="F47" s="10">
        <v>1.2880858082450899</v>
      </c>
      <c r="G47" s="7">
        <v>6.3378970028994503</v>
      </c>
      <c r="H47" s="10">
        <v>1.4135963260080799</v>
      </c>
      <c r="I47" s="7">
        <v>0.58146220688202799</v>
      </c>
      <c r="J47" s="50">
        <v>1.89015972538691</v>
      </c>
      <c r="K47" s="2"/>
      <c r="L47" s="2"/>
      <c r="M47" s="2"/>
      <c r="N47" s="2"/>
      <c r="O47" s="2"/>
      <c r="P47" s="2"/>
      <c r="Q47" s="2"/>
      <c r="R47" s="2"/>
      <c r="S47" s="2"/>
      <c r="T47" s="2"/>
    </row>
    <row r="48" spans="1:20" x14ac:dyDescent="0.2">
      <c r="A48" s="28" t="s">
        <v>47</v>
      </c>
      <c r="B48" s="72">
        <v>2</v>
      </c>
      <c r="C48" s="7">
        <v>9.9839271300239396</v>
      </c>
      <c r="D48" s="10">
        <v>1.0144594962722</v>
      </c>
      <c r="E48" s="7">
        <v>17.1252407884908</v>
      </c>
      <c r="F48" s="10">
        <v>2.5927342288269299</v>
      </c>
      <c r="G48" s="7">
        <v>8.5031939226459894</v>
      </c>
      <c r="H48" s="10">
        <v>1.6931567697430101</v>
      </c>
      <c r="I48" s="7">
        <v>-8.6220468658448493</v>
      </c>
      <c r="J48" s="50">
        <v>2.8947524855524098</v>
      </c>
      <c r="K48" s="2"/>
      <c r="L48" s="2"/>
      <c r="M48" s="2"/>
      <c r="N48" s="2"/>
      <c r="O48" s="2"/>
      <c r="P48" s="2"/>
      <c r="Q48" s="2"/>
      <c r="R48" s="2"/>
      <c r="S48" s="2"/>
      <c r="T48" s="2"/>
    </row>
    <row r="49" spans="1:20" x14ac:dyDescent="0.2">
      <c r="A49" s="28" t="s">
        <v>48</v>
      </c>
      <c r="B49" s="72">
        <v>2</v>
      </c>
      <c r="C49" s="7">
        <v>7.7857199490552196</v>
      </c>
      <c r="D49" s="10">
        <v>0.86003146800121399</v>
      </c>
      <c r="E49" s="7">
        <v>13.965871358636401</v>
      </c>
      <c r="F49" s="10">
        <v>2.69158823519638</v>
      </c>
      <c r="G49" s="7">
        <v>5.4247713261373596</v>
      </c>
      <c r="H49" s="10">
        <v>1.6659954154726</v>
      </c>
      <c r="I49" s="7">
        <v>-8.54110003249904</v>
      </c>
      <c r="J49" s="50">
        <v>3.05540075357312</v>
      </c>
      <c r="K49" s="2"/>
      <c r="L49" s="2"/>
      <c r="M49" s="2"/>
      <c r="N49" s="2"/>
      <c r="O49" s="2"/>
      <c r="P49" s="2"/>
      <c r="Q49" s="2"/>
      <c r="R49" s="2"/>
      <c r="S49" s="2"/>
      <c r="T49" s="2"/>
    </row>
    <row r="50" spans="1:20" x14ac:dyDescent="0.2">
      <c r="A50" s="3" t="s">
        <v>49</v>
      </c>
      <c r="B50" s="72">
        <v>2</v>
      </c>
      <c r="C50" s="7">
        <v>24.736705265914502</v>
      </c>
      <c r="D50" s="10">
        <v>1.28749737073269</v>
      </c>
      <c r="E50" s="7">
        <v>38.349029402043001</v>
      </c>
      <c r="F50" s="10">
        <v>2.9736820203305001</v>
      </c>
      <c r="G50" s="7">
        <v>20.461399048949598</v>
      </c>
      <c r="H50" s="10">
        <v>2.3567036482258001</v>
      </c>
      <c r="I50" s="7">
        <v>-17.8876303530934</v>
      </c>
      <c r="J50" s="50">
        <v>3.5071038862857802</v>
      </c>
      <c r="K50" s="2"/>
      <c r="L50" s="2"/>
      <c r="M50" s="2"/>
      <c r="N50" s="2"/>
      <c r="O50" s="2"/>
      <c r="P50" s="2"/>
      <c r="Q50" s="2"/>
      <c r="R50" s="2"/>
      <c r="S50" s="2"/>
      <c r="T50" s="2"/>
    </row>
    <row r="51" spans="1:20" x14ac:dyDescent="0.2">
      <c r="A51" s="17" t="s">
        <v>50</v>
      </c>
      <c r="B51" s="72">
        <v>2</v>
      </c>
      <c r="C51" s="7">
        <v>9.5088949293481306</v>
      </c>
      <c r="D51" s="10">
        <v>0.74614142936977201</v>
      </c>
      <c r="E51" s="7">
        <v>14.4304941075989</v>
      </c>
      <c r="F51" s="10">
        <v>1.86068853538532</v>
      </c>
      <c r="G51" s="7">
        <v>9.1074177967855192</v>
      </c>
      <c r="H51" s="10">
        <v>1.36325400401431</v>
      </c>
      <c r="I51" s="7">
        <v>-5.3230763108133603</v>
      </c>
      <c r="J51" s="50">
        <v>2.2024648081913698</v>
      </c>
      <c r="K51" s="2"/>
      <c r="L51" s="2"/>
      <c r="M51" s="2"/>
      <c r="N51" s="2"/>
      <c r="O51" s="2"/>
      <c r="P51" s="2"/>
      <c r="Q51" s="2"/>
      <c r="R51" s="2"/>
      <c r="S51" s="2"/>
      <c r="T51" s="2"/>
    </row>
    <row r="52" spans="1:20" x14ac:dyDescent="0.2">
      <c r="A52" s="28" t="s">
        <v>51</v>
      </c>
      <c r="B52" s="72">
        <v>2</v>
      </c>
      <c r="C52" s="7">
        <v>24.9698391029055</v>
      </c>
      <c r="D52" s="10">
        <v>1.2824346887747899</v>
      </c>
      <c r="E52" s="7">
        <v>33.846624638728301</v>
      </c>
      <c r="F52" s="10">
        <v>2.99587872263769</v>
      </c>
      <c r="G52" s="7">
        <v>17.878494864696702</v>
      </c>
      <c r="H52" s="10">
        <v>2.1303431696072601</v>
      </c>
      <c r="I52" s="7">
        <v>-15.9681297740315</v>
      </c>
      <c r="J52" s="50">
        <v>3.6959286405486602</v>
      </c>
      <c r="K52" s="2"/>
      <c r="L52" s="2"/>
      <c r="M52" s="2"/>
      <c r="N52" s="2"/>
      <c r="O52" s="2"/>
      <c r="P52" s="2"/>
      <c r="Q52" s="2"/>
      <c r="R52" s="2"/>
      <c r="S52" s="2"/>
      <c r="T52" s="2"/>
    </row>
    <row r="53" spans="1:20" x14ac:dyDescent="0.2">
      <c r="A53" s="28" t="s">
        <v>52</v>
      </c>
      <c r="B53" s="72">
        <v>2</v>
      </c>
      <c r="C53" s="7">
        <v>19.595780970329098</v>
      </c>
      <c r="D53" s="10">
        <v>1.0794431478348501</v>
      </c>
      <c r="E53" s="7">
        <v>27.993543757629901</v>
      </c>
      <c r="F53" s="10">
        <v>2.3038557542443101</v>
      </c>
      <c r="G53" s="7">
        <v>14.6789972067455</v>
      </c>
      <c r="H53" s="10">
        <v>1.89575197313201</v>
      </c>
      <c r="I53" s="7">
        <v>-13.314546550884399</v>
      </c>
      <c r="J53" s="50">
        <v>2.8768876962837999</v>
      </c>
      <c r="K53" s="2"/>
      <c r="L53" s="2"/>
      <c r="M53" s="2"/>
      <c r="N53" s="2"/>
      <c r="O53" s="2"/>
      <c r="P53" s="2"/>
      <c r="Q53" s="2"/>
      <c r="R53" s="2"/>
      <c r="S53" s="2"/>
      <c r="T53" s="2"/>
    </row>
    <row r="54" spans="1:20" x14ac:dyDescent="0.2">
      <c r="A54" s="28" t="s">
        <v>53</v>
      </c>
      <c r="B54" s="72">
        <v>2</v>
      </c>
      <c r="C54" s="7">
        <v>20.571942227154398</v>
      </c>
      <c r="D54" s="10">
        <v>1.1848685102493799</v>
      </c>
      <c r="E54" s="7">
        <v>26.8644203274897</v>
      </c>
      <c r="F54" s="10">
        <v>2.6798296098578902</v>
      </c>
      <c r="G54" s="7">
        <v>15.871549904450401</v>
      </c>
      <c r="H54" s="10">
        <v>2.43837520234012</v>
      </c>
      <c r="I54" s="7">
        <v>-10.9928704230393</v>
      </c>
      <c r="J54" s="50">
        <v>3.7561719570832199</v>
      </c>
      <c r="K54" s="2"/>
      <c r="L54" s="2"/>
      <c r="M54" s="2"/>
      <c r="N54" s="2"/>
      <c r="O54" s="2"/>
      <c r="P54" s="2"/>
      <c r="Q54" s="2"/>
      <c r="R54" s="2"/>
      <c r="S54" s="2"/>
      <c r="T54" s="2"/>
    </row>
    <row r="55" spans="1:20" x14ac:dyDescent="0.2">
      <c r="A55" s="28" t="s">
        <v>54</v>
      </c>
      <c r="B55" s="72">
        <v>2</v>
      </c>
      <c r="C55" s="7">
        <v>18.656373183653599</v>
      </c>
      <c r="D55" s="10">
        <v>1.5922402652262899</v>
      </c>
      <c r="E55" s="7">
        <v>23.946312394415799</v>
      </c>
      <c r="F55" s="10">
        <v>3.34366207277517</v>
      </c>
      <c r="G55" s="7">
        <v>11.963709428540501</v>
      </c>
      <c r="H55" s="10">
        <v>2.7791945747810298</v>
      </c>
      <c r="I55" s="7">
        <v>-11.9826029658753</v>
      </c>
      <c r="J55" s="50">
        <v>4.43655241119954</v>
      </c>
      <c r="K55" s="2"/>
      <c r="L55" s="2"/>
      <c r="M55" s="2"/>
      <c r="N55" s="2"/>
      <c r="O55" s="2"/>
      <c r="P55" s="2"/>
      <c r="Q55" s="2"/>
      <c r="R55" s="2"/>
      <c r="S55" s="2"/>
      <c r="T55" s="2"/>
    </row>
    <row r="56" spans="1:20" x14ac:dyDescent="0.2">
      <c r="A56" s="28" t="s">
        <v>55</v>
      </c>
      <c r="B56" s="72">
        <v>2</v>
      </c>
      <c r="C56" s="7">
        <v>7.7509457377706603</v>
      </c>
      <c r="D56" s="10">
        <v>0.65342149255007198</v>
      </c>
      <c r="E56" s="7">
        <v>11.741961660953599</v>
      </c>
      <c r="F56" s="10">
        <v>1.7464892508783401</v>
      </c>
      <c r="G56" s="7">
        <v>5.2998609190051198</v>
      </c>
      <c r="H56" s="10">
        <v>1.0996388330989699</v>
      </c>
      <c r="I56" s="7">
        <v>-6.4421007419484599</v>
      </c>
      <c r="J56" s="50">
        <v>2.1655541245880898</v>
      </c>
      <c r="K56" s="2"/>
      <c r="L56" s="2"/>
      <c r="M56" s="2"/>
      <c r="N56" s="2"/>
      <c r="O56" s="2"/>
      <c r="P56" s="2"/>
      <c r="Q56" s="2"/>
      <c r="R56" s="2"/>
      <c r="S56" s="2"/>
      <c r="T56" s="2"/>
    </row>
    <row r="57" spans="1:20" x14ac:dyDescent="0.2">
      <c r="A57" s="28" t="s">
        <v>56</v>
      </c>
      <c r="B57" s="72">
        <v>2</v>
      </c>
      <c r="C57" s="7">
        <v>18.684383367861798</v>
      </c>
      <c r="D57" s="10">
        <v>1.4271482495191901</v>
      </c>
      <c r="E57" s="7">
        <v>22.413052893781099</v>
      </c>
      <c r="F57" s="10">
        <v>3.76957045468611</v>
      </c>
      <c r="G57" s="7">
        <v>15.120493615408</v>
      </c>
      <c r="H57" s="10">
        <v>2.3091239457158501</v>
      </c>
      <c r="I57" s="7">
        <v>-7.2925592783730897</v>
      </c>
      <c r="J57" s="50">
        <v>4.03703429274612</v>
      </c>
      <c r="K57" s="2"/>
      <c r="L57" s="2"/>
      <c r="M57" s="2"/>
      <c r="N57" s="2"/>
      <c r="O57" s="2"/>
      <c r="P57" s="2"/>
      <c r="Q57" s="2"/>
      <c r="R57" s="2"/>
      <c r="S57" s="2"/>
      <c r="T57" s="2"/>
    </row>
    <row r="58" spans="1:20" x14ac:dyDescent="0.2">
      <c r="A58" s="28" t="s">
        <v>57</v>
      </c>
      <c r="B58" s="72">
        <v>2</v>
      </c>
      <c r="C58" s="7">
        <v>8.6573136471760392</v>
      </c>
      <c r="D58" s="10">
        <v>0.65473107716613999</v>
      </c>
      <c r="E58" s="7">
        <v>13.6155448410413</v>
      </c>
      <c r="F58" s="10">
        <v>1.79252224205919</v>
      </c>
      <c r="G58" s="7">
        <v>5.63667321796766</v>
      </c>
      <c r="H58" s="10">
        <v>1.02422054175932</v>
      </c>
      <c r="I58" s="7">
        <v>-7.9788716230736201</v>
      </c>
      <c r="J58" s="50">
        <v>2.1243527081637499</v>
      </c>
      <c r="K58" s="2"/>
      <c r="L58" s="2"/>
      <c r="M58" s="2"/>
      <c r="N58" s="2"/>
      <c r="O58" s="2"/>
      <c r="P58" s="2"/>
      <c r="Q58" s="2"/>
      <c r="R58" s="2"/>
      <c r="S58" s="2"/>
      <c r="T58" s="2"/>
    </row>
    <row r="59" spans="1:20" x14ac:dyDescent="0.2">
      <c r="A59" s="28" t="s">
        <v>58</v>
      </c>
      <c r="B59" s="72">
        <v>2</v>
      </c>
      <c r="C59" s="7">
        <v>19.153768776201801</v>
      </c>
      <c r="D59" s="10">
        <v>2.3275016206961601</v>
      </c>
      <c r="E59" s="7">
        <v>31.683985666090699</v>
      </c>
      <c r="F59" s="10">
        <v>7.0429454674465903</v>
      </c>
      <c r="G59" s="7">
        <v>15.8403568255164</v>
      </c>
      <c r="H59" s="10">
        <v>3.89739492588537</v>
      </c>
      <c r="I59" s="7">
        <v>-15.843628840574301</v>
      </c>
      <c r="J59" s="50">
        <v>8.0906215222545601</v>
      </c>
      <c r="K59" s="2"/>
      <c r="L59" s="2"/>
      <c r="M59" s="2"/>
      <c r="N59" s="2"/>
      <c r="O59" s="2"/>
      <c r="P59" s="2"/>
      <c r="Q59" s="2"/>
      <c r="R59" s="2"/>
      <c r="S59" s="2"/>
      <c r="T59" s="2"/>
    </row>
    <row r="60" spans="1:20" x14ac:dyDescent="0.2">
      <c r="A60" s="28" t="s">
        <v>59</v>
      </c>
      <c r="B60" s="72">
        <v>2</v>
      </c>
      <c r="C60" s="7">
        <v>14.8896795815029</v>
      </c>
      <c r="D60" s="10">
        <v>1.5557900951021699</v>
      </c>
      <c r="E60" s="7">
        <v>21.390014900221399</v>
      </c>
      <c r="F60" s="10">
        <v>3.2327481188071698</v>
      </c>
      <c r="G60" s="7">
        <v>10.805454079111801</v>
      </c>
      <c r="H60" s="10">
        <v>1.9812143870703001</v>
      </c>
      <c r="I60" s="7">
        <v>-10.5845608211096</v>
      </c>
      <c r="J60" s="50">
        <v>3.9513167150033102</v>
      </c>
      <c r="K60" s="2"/>
      <c r="L60" s="2"/>
      <c r="M60" s="2"/>
      <c r="N60" s="2"/>
      <c r="O60" s="2"/>
      <c r="P60" s="2"/>
      <c r="Q60" s="2"/>
      <c r="R60" s="2"/>
      <c r="S60" s="2"/>
      <c r="T60" s="2"/>
    </row>
    <row r="61" spans="1:20" x14ac:dyDescent="0.2">
      <c r="A61" s="3" t="s">
        <v>60</v>
      </c>
      <c r="B61" s="72">
        <v>2</v>
      </c>
      <c r="C61" s="7">
        <v>19.537717472468501</v>
      </c>
      <c r="D61" s="10">
        <v>1.6357276843853099</v>
      </c>
      <c r="E61" s="7">
        <v>23.650883865535199</v>
      </c>
      <c r="F61" s="10">
        <v>3.20540856338227</v>
      </c>
      <c r="G61" s="7">
        <v>15.7741257152411</v>
      </c>
      <c r="H61" s="10">
        <v>2.8290947252771299</v>
      </c>
      <c r="I61" s="7">
        <v>-7.8767581502941404</v>
      </c>
      <c r="J61" s="50">
        <v>4.1481334286855596</v>
      </c>
      <c r="K61" s="2"/>
      <c r="L61" s="2"/>
      <c r="M61" s="2"/>
      <c r="N61" s="2"/>
      <c r="O61" s="2"/>
      <c r="P61" s="2"/>
      <c r="Q61" s="2"/>
      <c r="R61" s="2"/>
      <c r="S61" s="2"/>
      <c r="T61" s="2"/>
    </row>
    <row r="62" spans="1:20" x14ac:dyDescent="0.2">
      <c r="A62" s="28" t="s">
        <v>61</v>
      </c>
      <c r="B62" s="72">
        <v>2</v>
      </c>
      <c r="C62" s="7">
        <v>5.9318096131434901</v>
      </c>
      <c r="D62" s="10">
        <v>0.62045239455276702</v>
      </c>
      <c r="E62" s="7">
        <v>8.8732559353548801</v>
      </c>
      <c r="F62" s="10">
        <v>1.529761511881</v>
      </c>
      <c r="G62" s="7">
        <v>4.2883435448587797</v>
      </c>
      <c r="H62" s="10">
        <v>0.96786725789140404</v>
      </c>
      <c r="I62" s="7">
        <v>-4.5849123904961004</v>
      </c>
      <c r="J62" s="50">
        <v>1.6365880456944899</v>
      </c>
      <c r="K62" s="2"/>
      <c r="L62" s="2"/>
      <c r="M62" s="2"/>
      <c r="N62" s="2"/>
      <c r="O62" s="2"/>
      <c r="P62" s="2"/>
      <c r="Q62" s="2"/>
      <c r="R62" s="2"/>
      <c r="S62" s="2"/>
      <c r="T62" s="2"/>
    </row>
    <row r="63" spans="1:20" x14ac:dyDescent="0.2">
      <c r="A63" s="33" t="s">
        <v>81</v>
      </c>
      <c r="B63" s="69">
        <v>2</v>
      </c>
      <c r="C63" s="34">
        <v>16.616170969253801</v>
      </c>
      <c r="D63" s="35">
        <v>0.238869461315695</v>
      </c>
      <c r="E63" s="34">
        <v>22.300563385956298</v>
      </c>
      <c r="F63" s="35">
        <v>0.54940520004457105</v>
      </c>
      <c r="G63" s="34">
        <v>13.8797625949005</v>
      </c>
      <c r="H63" s="35">
        <v>0.46337805440126101</v>
      </c>
      <c r="I63" s="34">
        <v>-8.4208007910558695</v>
      </c>
      <c r="J63" s="90">
        <v>0.69694120447183805</v>
      </c>
      <c r="K63" s="2"/>
      <c r="L63" s="2"/>
      <c r="M63" s="2"/>
      <c r="N63" s="2"/>
      <c r="O63" s="2"/>
      <c r="P63" s="2"/>
      <c r="Q63" s="2"/>
      <c r="R63" s="2"/>
      <c r="S63" s="2"/>
      <c r="T63" s="2"/>
    </row>
    <row r="64" spans="1:20" x14ac:dyDescent="0.2">
      <c r="A64" s="37" t="s">
        <v>82</v>
      </c>
      <c r="B64" s="70">
        <v>2</v>
      </c>
      <c r="C64" s="38">
        <v>12.804344946403599</v>
      </c>
      <c r="D64" s="39">
        <v>0.30755051431979102</v>
      </c>
      <c r="E64" s="38">
        <v>18.040727102306001</v>
      </c>
      <c r="F64" s="39">
        <v>0.76538335525968804</v>
      </c>
      <c r="G64" s="38">
        <v>9.5732008277951604</v>
      </c>
      <c r="H64" s="39">
        <v>0.52392268068890202</v>
      </c>
      <c r="I64" s="38">
        <v>-8.4675262745108792</v>
      </c>
      <c r="J64" s="91">
        <v>0.96197050273572804</v>
      </c>
      <c r="K64" s="2"/>
      <c r="L64" s="2"/>
      <c r="M64" s="2"/>
      <c r="N64" s="2"/>
      <c r="O64" s="2"/>
      <c r="P64" s="2"/>
      <c r="Q64" s="2"/>
      <c r="R64" s="2"/>
      <c r="S64" s="2"/>
      <c r="T64" s="2"/>
    </row>
    <row r="65" spans="1:20" x14ac:dyDescent="0.2">
      <c r="A65" s="40" t="s">
        <v>83</v>
      </c>
      <c r="B65" s="71">
        <v>2</v>
      </c>
      <c r="C65" s="48">
        <v>16.487007745469</v>
      </c>
      <c r="D65" s="49">
        <v>0.18532461047496801</v>
      </c>
      <c r="E65" s="48">
        <v>22.878010835064</v>
      </c>
      <c r="F65" s="49">
        <v>0.43965820311953902</v>
      </c>
      <c r="G65" s="48">
        <v>13.767856381990301</v>
      </c>
      <c r="H65" s="49">
        <v>0.35363633029891101</v>
      </c>
      <c r="I65" s="48">
        <v>-9.1101544530736902</v>
      </c>
      <c r="J65" s="92">
        <v>0.55209454224791399</v>
      </c>
      <c r="K65" s="2"/>
      <c r="L65" s="2"/>
      <c r="M65" s="2"/>
      <c r="N65" s="2"/>
      <c r="O65" s="2"/>
      <c r="P65" s="2"/>
      <c r="Q65" s="2"/>
      <c r="R65" s="2"/>
      <c r="S65" s="2"/>
      <c r="T65" s="2"/>
    </row>
    <row r="66" spans="1:20" x14ac:dyDescent="0.2">
      <c r="A66" s="82" t="s">
        <v>89</v>
      </c>
      <c r="B66" s="72">
        <v>2</v>
      </c>
      <c r="C66" s="7">
        <v>13.780970094689099</v>
      </c>
      <c r="D66" s="10">
        <v>1.9489917550290901</v>
      </c>
      <c r="E66" s="7">
        <v>19.867004943238602</v>
      </c>
      <c r="F66" s="10">
        <v>3.5181626924745499</v>
      </c>
      <c r="G66" s="7">
        <v>13.0967282801659</v>
      </c>
      <c r="H66" s="10">
        <v>3.6789304860069798</v>
      </c>
      <c r="I66" s="7">
        <v>-6.7702766630726599</v>
      </c>
      <c r="J66" s="50">
        <v>5.2660129216827496</v>
      </c>
      <c r="K66" s="2"/>
      <c r="L66" s="2"/>
      <c r="M66" s="2"/>
      <c r="N66" s="2"/>
      <c r="O66" s="2"/>
      <c r="P66" s="2"/>
      <c r="Q66" s="2"/>
      <c r="R66" s="2"/>
      <c r="S66" s="2"/>
      <c r="T66" s="2"/>
    </row>
    <row r="67" spans="1:20" x14ac:dyDescent="0.2">
      <c r="A67" s="82" t="s">
        <v>90</v>
      </c>
      <c r="B67" s="72">
        <v>2</v>
      </c>
      <c r="C67" s="7">
        <v>11.120143084535</v>
      </c>
      <c r="D67" s="10">
        <v>1.63822293283857</v>
      </c>
      <c r="E67" s="7">
        <v>13.7701355570569</v>
      </c>
      <c r="F67" s="10">
        <v>3.6543086773760098</v>
      </c>
      <c r="G67" s="7">
        <v>12.9986292196725</v>
      </c>
      <c r="H67" s="10">
        <v>4.0023330130688297</v>
      </c>
      <c r="I67" s="7">
        <v>-0.77150633738446395</v>
      </c>
      <c r="J67" s="50">
        <v>5.5223370472521802</v>
      </c>
      <c r="K67" s="2"/>
      <c r="L67" s="2"/>
      <c r="M67" s="2"/>
      <c r="N67" s="2"/>
      <c r="O67" s="2"/>
      <c r="P67" s="2"/>
      <c r="Q67" s="2"/>
      <c r="R67" s="2"/>
      <c r="S67" s="2"/>
      <c r="T67" s="2"/>
    </row>
    <row r="68" spans="1:20" x14ac:dyDescent="0.2">
      <c r="A68" s="82" t="s">
        <v>91</v>
      </c>
      <c r="B68" s="72">
        <v>2</v>
      </c>
      <c r="C68" s="7">
        <v>23.7379562634931</v>
      </c>
      <c r="D68" s="10">
        <v>2.2124108312818098</v>
      </c>
      <c r="E68" s="7">
        <v>33.174739366598899</v>
      </c>
      <c r="F68" s="10">
        <v>5.2256225925008097</v>
      </c>
      <c r="G68" s="7">
        <v>19.284448311568202</v>
      </c>
      <c r="H68" s="10">
        <v>4.9625990685274299</v>
      </c>
      <c r="I68" s="7">
        <v>-13.890291055030699</v>
      </c>
      <c r="J68" s="50">
        <v>7.6453583625530603</v>
      </c>
      <c r="K68" s="2"/>
      <c r="L68" s="2"/>
      <c r="M68" s="2"/>
      <c r="N68" s="2"/>
      <c r="O68" s="2"/>
      <c r="P68" s="2"/>
      <c r="Q68" s="2"/>
      <c r="R68" s="2"/>
      <c r="S68" s="2"/>
      <c r="T68" s="2"/>
    </row>
    <row r="69" spans="1:20" ht="13.5" customHeight="1" x14ac:dyDescent="0.2">
      <c r="A69" s="4" t="s">
        <v>92</v>
      </c>
      <c r="B69" s="79">
        <v>2</v>
      </c>
      <c r="C69" s="85">
        <v>22.7551682327443</v>
      </c>
      <c r="D69" s="86">
        <v>1.84219716953456</v>
      </c>
      <c r="E69" s="85">
        <v>32.017613691508899</v>
      </c>
      <c r="F69" s="86">
        <v>5.3069497987468504</v>
      </c>
      <c r="G69" s="85">
        <v>10.630194712375101</v>
      </c>
      <c r="H69" s="86">
        <v>2.4152100093065001</v>
      </c>
      <c r="I69" s="85">
        <v>-21.387418979133798</v>
      </c>
      <c r="J69" s="93">
        <v>5.79945998782323</v>
      </c>
      <c r="K69" s="2"/>
      <c r="L69" s="2"/>
      <c r="M69" s="2"/>
      <c r="N69" s="2"/>
      <c r="O69" s="2"/>
      <c r="P69" s="2"/>
      <c r="Q69" s="2"/>
      <c r="R69" s="2"/>
      <c r="S69" s="2"/>
      <c r="T69" s="2"/>
    </row>
    <row r="70" spans="1:20" x14ac:dyDescent="0.2">
      <c r="A70" s="41"/>
      <c r="B70" s="105"/>
      <c r="C70" s="42" t="s">
        <v>672</v>
      </c>
      <c r="D70" s="47" t="s">
        <v>673</v>
      </c>
      <c r="E70" s="42" t="s">
        <v>1200</v>
      </c>
      <c r="F70" s="47" t="s">
        <v>1201</v>
      </c>
      <c r="G70" s="42" t="s">
        <v>1202</v>
      </c>
      <c r="H70" s="47" t="s">
        <v>1203</v>
      </c>
      <c r="I70" s="42" t="s">
        <v>1204</v>
      </c>
      <c r="J70" s="63" t="s">
        <v>1205</v>
      </c>
      <c r="K70" s="98"/>
      <c r="L70" s="98"/>
      <c r="M70" s="98"/>
      <c r="N70" s="98"/>
      <c r="O70" s="98"/>
      <c r="P70" s="98"/>
      <c r="Q70" s="98"/>
      <c r="R70" s="98"/>
      <c r="S70" s="98"/>
      <c r="T70" s="98"/>
    </row>
    <row r="71" spans="1:20" x14ac:dyDescent="0.2">
      <c r="A71" s="28" t="s">
        <v>13</v>
      </c>
      <c r="B71" s="75">
        <v>1</v>
      </c>
      <c r="C71" s="7">
        <v>17.981317690733899</v>
      </c>
      <c r="D71" s="10">
        <v>1.2175046421973299</v>
      </c>
      <c r="E71" s="7">
        <v>22.692684973003701</v>
      </c>
      <c r="F71" s="10">
        <v>2.9018200389387201</v>
      </c>
      <c r="G71" s="7">
        <v>15.427206826436301</v>
      </c>
      <c r="H71" s="10">
        <v>2.3069782993160599</v>
      </c>
      <c r="I71" s="7">
        <v>-7.2654781465673803</v>
      </c>
      <c r="J71" s="50">
        <v>3.6789073115674</v>
      </c>
      <c r="K71" s="2"/>
      <c r="L71" s="2"/>
      <c r="M71" s="2"/>
      <c r="N71" s="2"/>
      <c r="O71" s="2"/>
      <c r="P71" s="2"/>
      <c r="Q71" s="2"/>
      <c r="R71" s="2"/>
      <c r="S71" s="2"/>
      <c r="T71" s="2"/>
    </row>
    <row r="72" spans="1:20" x14ac:dyDescent="0.2">
      <c r="A72" s="28" t="s">
        <v>17</v>
      </c>
      <c r="B72" s="75">
        <v>1</v>
      </c>
      <c r="C72" s="7">
        <v>10.277110739881</v>
      </c>
      <c r="D72" s="10">
        <v>0.73153534821507604</v>
      </c>
      <c r="E72" s="7">
        <v>11.247804928317199</v>
      </c>
      <c r="F72" s="10">
        <v>1.5648676934456101</v>
      </c>
      <c r="G72" s="7">
        <v>8.9709909073242695</v>
      </c>
      <c r="H72" s="10">
        <v>1.26121442739208</v>
      </c>
      <c r="I72" s="7">
        <v>-2.2768140209929499</v>
      </c>
      <c r="J72" s="50">
        <v>1.86450800614259</v>
      </c>
      <c r="K72" s="2"/>
      <c r="L72" s="2"/>
      <c r="M72" s="2"/>
      <c r="N72" s="2"/>
      <c r="O72" s="2"/>
      <c r="P72" s="2"/>
      <c r="Q72" s="2"/>
      <c r="R72" s="2"/>
      <c r="S72" s="2"/>
      <c r="T72" s="2"/>
    </row>
    <row r="73" spans="1:20" x14ac:dyDescent="0.2">
      <c r="A73" s="78" t="s">
        <v>19</v>
      </c>
      <c r="B73" s="75">
        <v>1</v>
      </c>
      <c r="C73" s="7">
        <v>13.352950142376701</v>
      </c>
      <c r="D73" s="10">
        <v>1.1461778192580301</v>
      </c>
      <c r="E73" s="7">
        <v>9.1595746845908508</v>
      </c>
      <c r="F73" s="10">
        <v>2.21197491375669</v>
      </c>
      <c r="G73" s="7">
        <v>14.254771429340099</v>
      </c>
      <c r="H73" s="10">
        <v>2.2857071032223302</v>
      </c>
      <c r="I73" s="7">
        <v>5.0951967447492104</v>
      </c>
      <c r="J73" s="50">
        <v>2.8761325352537201</v>
      </c>
      <c r="K73" s="2"/>
      <c r="L73" s="2"/>
      <c r="M73" s="2"/>
      <c r="N73" s="2"/>
      <c r="O73" s="2"/>
      <c r="P73" s="2"/>
      <c r="Q73" s="2"/>
      <c r="R73" s="2"/>
      <c r="S73" s="2"/>
      <c r="T73" s="2"/>
    </row>
    <row r="74" spans="1:20" x14ac:dyDescent="0.2">
      <c r="A74" s="28" t="s">
        <v>20</v>
      </c>
      <c r="B74" s="75">
        <v>1</v>
      </c>
      <c r="C74" s="7">
        <v>16.041886466693398</v>
      </c>
      <c r="D74" s="10">
        <v>1.8150003977610001</v>
      </c>
      <c r="E74" s="7">
        <v>22.292776610820599</v>
      </c>
      <c r="F74" s="10">
        <v>3.7940772714696802</v>
      </c>
      <c r="G74" s="7">
        <v>16.154664978820499</v>
      </c>
      <c r="H74" s="10">
        <v>3.73267582680168</v>
      </c>
      <c r="I74" s="7">
        <v>-6.1381116320001103</v>
      </c>
      <c r="J74" s="50">
        <v>4.9061999374560203</v>
      </c>
      <c r="K74" s="2"/>
      <c r="L74" s="2"/>
      <c r="M74" s="2"/>
      <c r="N74" s="2"/>
      <c r="O74" s="2"/>
      <c r="P74" s="2"/>
      <c r="Q74" s="2"/>
      <c r="R74" s="2"/>
      <c r="S74" s="2"/>
      <c r="T74" s="2"/>
    </row>
    <row r="75" spans="1:20" x14ac:dyDescent="0.2">
      <c r="A75" s="28" t="s">
        <v>31</v>
      </c>
      <c r="B75" s="75">
        <v>1</v>
      </c>
      <c r="C75" s="7">
        <v>13.0496158796036</v>
      </c>
      <c r="D75" s="10">
        <v>1.31294874179007</v>
      </c>
      <c r="E75" s="7">
        <v>17.504414659094198</v>
      </c>
      <c r="F75" s="10">
        <v>3.1761469328602598</v>
      </c>
      <c r="G75" s="7">
        <v>13.4402188090067</v>
      </c>
      <c r="H75" s="10">
        <v>2.4668426909180798</v>
      </c>
      <c r="I75" s="7">
        <v>-4.0641958500874402</v>
      </c>
      <c r="J75" s="50">
        <v>3.8127365266220301</v>
      </c>
      <c r="K75" s="2"/>
      <c r="L75" s="2"/>
      <c r="M75" s="2"/>
      <c r="N75" s="2"/>
      <c r="O75" s="2"/>
      <c r="P75" s="2"/>
      <c r="Q75" s="2"/>
      <c r="R75" s="2"/>
      <c r="S75" s="2"/>
      <c r="T75" s="2"/>
    </row>
    <row r="76" spans="1:20" x14ac:dyDescent="0.2">
      <c r="A76" s="28" t="s">
        <v>36</v>
      </c>
      <c r="B76" s="75">
        <v>1</v>
      </c>
      <c r="C76" s="7">
        <v>10.399957125183001</v>
      </c>
      <c r="D76" s="10">
        <v>1.11244954468553</v>
      </c>
      <c r="E76" s="7">
        <v>11.8749283577806</v>
      </c>
      <c r="F76" s="10">
        <v>2.2699991031816298</v>
      </c>
      <c r="G76" s="7">
        <v>8.0385636178019393</v>
      </c>
      <c r="H76" s="10">
        <v>2.0459803008421402</v>
      </c>
      <c r="I76" s="7">
        <v>-3.8363647399787002</v>
      </c>
      <c r="J76" s="50">
        <v>2.9983248740897799</v>
      </c>
      <c r="K76" s="2"/>
      <c r="L76" s="2"/>
      <c r="M76" s="2"/>
      <c r="N76" s="2"/>
      <c r="O76" s="2"/>
      <c r="P76" s="2"/>
      <c r="Q76" s="2"/>
      <c r="R76" s="2"/>
      <c r="S76" s="2"/>
      <c r="T76" s="2"/>
    </row>
    <row r="77" spans="1:20" x14ac:dyDescent="0.2">
      <c r="A77" s="28" t="s">
        <v>38</v>
      </c>
      <c r="B77" s="75">
        <v>1</v>
      </c>
      <c r="C77" s="7">
        <v>5.2188370385024196</v>
      </c>
      <c r="D77" s="10">
        <v>0.74384724253920598</v>
      </c>
      <c r="E77" s="7">
        <v>6.5096178954475201</v>
      </c>
      <c r="F77" s="10">
        <v>1.6021883529441401</v>
      </c>
      <c r="G77" s="7">
        <v>5.7221625894309502</v>
      </c>
      <c r="H77" s="10">
        <v>1.56081200779533</v>
      </c>
      <c r="I77" s="7">
        <v>-0.78745530601657598</v>
      </c>
      <c r="J77" s="50">
        <v>2.23533232471015</v>
      </c>
      <c r="K77" s="2"/>
      <c r="L77" s="2"/>
      <c r="M77" s="2"/>
      <c r="N77" s="2"/>
      <c r="O77" s="2"/>
      <c r="P77" s="2"/>
      <c r="Q77" s="2"/>
      <c r="R77" s="2"/>
      <c r="S77" s="2"/>
      <c r="T77" s="2"/>
    </row>
    <row r="78" spans="1:20" x14ac:dyDescent="0.2">
      <c r="A78" s="3" t="s">
        <v>44</v>
      </c>
      <c r="B78" s="75">
        <v>1</v>
      </c>
      <c r="C78" s="7">
        <v>16.504944329049099</v>
      </c>
      <c r="D78" s="10">
        <v>1.8442789546267699</v>
      </c>
      <c r="E78" s="7">
        <v>20.665778668817602</v>
      </c>
      <c r="F78" s="10">
        <v>3.5368053580280199</v>
      </c>
      <c r="G78" s="7">
        <v>15.0843562716036</v>
      </c>
      <c r="H78" s="10">
        <v>3.0361887366069702</v>
      </c>
      <c r="I78" s="7">
        <v>-5.5814223972140402</v>
      </c>
      <c r="J78" s="50">
        <v>4.2532984282716297</v>
      </c>
      <c r="K78" s="2"/>
      <c r="L78" s="2"/>
      <c r="M78" s="2"/>
      <c r="N78" s="2"/>
      <c r="O78" s="2"/>
      <c r="P78" s="2"/>
      <c r="Q78" s="2"/>
      <c r="R78" s="2"/>
      <c r="S78" s="2"/>
      <c r="T78" s="2"/>
    </row>
    <row r="79" spans="1:20" x14ac:dyDescent="0.2">
      <c r="A79" s="28" t="s">
        <v>48</v>
      </c>
      <c r="B79" s="75">
        <v>1</v>
      </c>
      <c r="C79" s="7">
        <v>8.6903768301727897</v>
      </c>
      <c r="D79" s="10">
        <v>0.93129881756426403</v>
      </c>
      <c r="E79" s="7">
        <v>11.4491837785235</v>
      </c>
      <c r="F79" s="10">
        <v>2.1048624789511998</v>
      </c>
      <c r="G79" s="7">
        <v>7.74319171881569</v>
      </c>
      <c r="H79" s="10">
        <v>1.7939057882840099</v>
      </c>
      <c r="I79" s="7">
        <v>-3.70599205970783</v>
      </c>
      <c r="J79" s="50">
        <v>2.8806420783783402</v>
      </c>
      <c r="K79" s="2"/>
      <c r="L79" s="2"/>
      <c r="M79" s="2"/>
      <c r="N79" s="2"/>
      <c r="O79" s="2"/>
      <c r="P79" s="2"/>
      <c r="Q79" s="2"/>
      <c r="R79" s="2"/>
      <c r="S79" s="2"/>
      <c r="T79" s="2"/>
    </row>
    <row r="80" spans="1:20" x14ac:dyDescent="0.2">
      <c r="A80" s="28" t="s">
        <v>53</v>
      </c>
      <c r="B80" s="75">
        <v>1</v>
      </c>
      <c r="C80" s="7">
        <v>17.778524730859999</v>
      </c>
      <c r="D80" s="10">
        <v>1.1741958896434099</v>
      </c>
      <c r="E80" s="7">
        <v>24.412488972694</v>
      </c>
      <c r="F80" s="10">
        <v>2.56473882678723</v>
      </c>
      <c r="G80" s="7">
        <v>15.096310197645799</v>
      </c>
      <c r="H80" s="10">
        <v>1.9792590284360301</v>
      </c>
      <c r="I80" s="7">
        <v>-9.31617877504811</v>
      </c>
      <c r="J80" s="50">
        <v>3.4031818694851999</v>
      </c>
      <c r="K80" s="2"/>
      <c r="L80" s="2"/>
      <c r="M80" s="2"/>
      <c r="N80" s="2"/>
      <c r="O80" s="2"/>
      <c r="P80" s="2"/>
      <c r="Q80" s="2"/>
      <c r="R80" s="2"/>
      <c r="S80" s="2"/>
      <c r="T80" s="2"/>
    </row>
    <row r="81" spans="1:20" x14ac:dyDescent="0.2">
      <c r="A81" s="28" t="s">
        <v>55</v>
      </c>
      <c r="B81" s="75">
        <v>1</v>
      </c>
      <c r="C81" s="7">
        <v>4.2899646362356503</v>
      </c>
      <c r="D81" s="10">
        <v>0.51488965427145095</v>
      </c>
      <c r="E81" s="7">
        <v>8.1282230846874999</v>
      </c>
      <c r="F81" s="10">
        <v>1.6238751730860801</v>
      </c>
      <c r="G81" s="7">
        <v>2.0746648291987202</v>
      </c>
      <c r="H81" s="10">
        <v>0.67449206281031804</v>
      </c>
      <c r="I81" s="7">
        <v>-6.0535582554887801</v>
      </c>
      <c r="J81" s="50">
        <v>1.6239925047374699</v>
      </c>
      <c r="K81" s="2"/>
      <c r="L81" s="2"/>
      <c r="M81" s="2"/>
      <c r="N81" s="2"/>
      <c r="O81" s="2"/>
      <c r="P81" s="2"/>
      <c r="Q81" s="2"/>
      <c r="R81" s="2"/>
      <c r="S81" s="2"/>
      <c r="T81" s="2"/>
    </row>
    <row r="82" spans="1:20" x14ac:dyDescent="0.2">
      <c r="A82" s="28" t="s">
        <v>57</v>
      </c>
      <c r="B82" s="75">
        <v>1</v>
      </c>
      <c r="C82" s="7">
        <v>14.409371344341199</v>
      </c>
      <c r="D82" s="10">
        <v>1.16088269589811</v>
      </c>
      <c r="E82" s="7">
        <v>23.2335990715946</v>
      </c>
      <c r="F82" s="10">
        <v>3.1768624821509399</v>
      </c>
      <c r="G82" s="7">
        <v>8.5727475893077596</v>
      </c>
      <c r="H82" s="10">
        <v>1.78924921386197</v>
      </c>
      <c r="I82" s="7">
        <v>-14.6608514822868</v>
      </c>
      <c r="J82" s="50">
        <v>3.5029520918371402</v>
      </c>
      <c r="K82" s="2"/>
      <c r="L82" s="2"/>
      <c r="M82" s="2"/>
      <c r="N82" s="2"/>
      <c r="O82" s="2"/>
      <c r="P82" s="2"/>
      <c r="Q82" s="2"/>
      <c r="R82" s="2"/>
      <c r="S82" s="2"/>
      <c r="T82" s="2"/>
    </row>
    <row r="83" spans="1:20" x14ac:dyDescent="0.2">
      <c r="A83" s="28" t="s">
        <v>58</v>
      </c>
      <c r="B83" s="75">
        <v>1</v>
      </c>
      <c r="C83" s="7">
        <v>19.249233138616098</v>
      </c>
      <c r="D83" s="10">
        <v>1.5636270134556201</v>
      </c>
      <c r="E83" s="7">
        <v>28.970454909632799</v>
      </c>
      <c r="F83" s="10">
        <v>3.2899848315745399</v>
      </c>
      <c r="G83" s="7">
        <v>17.988506391328698</v>
      </c>
      <c r="H83" s="10">
        <v>3.0486811636958899</v>
      </c>
      <c r="I83" s="7">
        <v>-10.981948518304099</v>
      </c>
      <c r="J83" s="50">
        <v>4.47240409215543</v>
      </c>
      <c r="K83" s="2"/>
      <c r="L83" s="2"/>
      <c r="M83" s="2"/>
      <c r="N83" s="2"/>
      <c r="O83" s="2"/>
      <c r="P83" s="2"/>
      <c r="Q83" s="2"/>
      <c r="R83" s="2"/>
      <c r="S83" s="2"/>
      <c r="T83" s="2"/>
    </row>
    <row r="84" spans="1:20" x14ac:dyDescent="0.2">
      <c r="A84" s="5" t="s">
        <v>175</v>
      </c>
      <c r="B84" s="80">
        <v>1</v>
      </c>
      <c r="C84" s="87">
        <v>12.8242616624894</v>
      </c>
      <c r="D84" s="88">
        <v>0.35873507359439699</v>
      </c>
      <c r="E84" s="87">
        <v>17.415162992534501</v>
      </c>
      <c r="F84" s="88">
        <v>0.79119703179690004</v>
      </c>
      <c r="G84" s="87">
        <v>11.192798727226799</v>
      </c>
      <c r="H84" s="88">
        <v>0.66069185835008204</v>
      </c>
      <c r="I84" s="87">
        <v>-6.2223642653077302</v>
      </c>
      <c r="J84" s="94">
        <v>0.99472876652597597</v>
      </c>
      <c r="K84" s="2"/>
      <c r="L84" s="2"/>
      <c r="M84" s="2"/>
      <c r="N84" s="2"/>
      <c r="O84" s="2"/>
      <c r="P84" s="2"/>
      <c r="Q84" s="2"/>
      <c r="R84" s="2"/>
      <c r="S84" s="2"/>
      <c r="T84" s="2"/>
    </row>
    <row r="85" spans="1:20" x14ac:dyDescent="0.2">
      <c r="A85" s="82" t="s">
        <v>93</v>
      </c>
      <c r="B85" s="75">
        <v>1</v>
      </c>
      <c r="C85" s="7">
        <v>8.5453941653753294</v>
      </c>
      <c r="D85" s="10">
        <v>0.83846601245678098</v>
      </c>
      <c r="E85" s="7">
        <v>11.1205426488899</v>
      </c>
      <c r="F85" s="10">
        <v>2.1486350467145101</v>
      </c>
      <c r="G85" s="7">
        <v>5.2926880334212996</v>
      </c>
      <c r="H85" s="10">
        <v>1.5025521440031799</v>
      </c>
      <c r="I85" s="7">
        <v>-5.8278546154686302</v>
      </c>
      <c r="J85" s="50">
        <v>2.54558263858695</v>
      </c>
      <c r="K85" s="2"/>
      <c r="L85" s="2"/>
      <c r="M85" s="2"/>
      <c r="N85" s="2"/>
      <c r="O85" s="2"/>
      <c r="P85" s="2"/>
      <c r="Q85" s="2"/>
      <c r="R85" s="2"/>
      <c r="S85" s="2"/>
      <c r="T85" s="2"/>
    </row>
    <row r="86" spans="1:20" x14ac:dyDescent="0.2">
      <c r="A86" s="82" t="s">
        <v>90</v>
      </c>
      <c r="B86" s="75">
        <v>1</v>
      </c>
      <c r="C86" s="7">
        <v>10.9815890136984</v>
      </c>
      <c r="D86" s="10">
        <v>1.33163048213312</v>
      </c>
      <c r="E86" s="7">
        <v>13.198884971846701</v>
      </c>
      <c r="F86" s="10">
        <v>3.0127512478343901</v>
      </c>
      <c r="G86" s="7">
        <v>10.307037611814</v>
      </c>
      <c r="H86" s="10">
        <v>2.5396932154940699</v>
      </c>
      <c r="I86" s="7">
        <v>-2.8918473600326902</v>
      </c>
      <c r="J86" s="50">
        <v>4.03578863802593</v>
      </c>
      <c r="K86" s="2"/>
      <c r="L86" s="2"/>
      <c r="M86" s="2"/>
      <c r="N86" s="2"/>
      <c r="O86" s="2"/>
      <c r="P86" s="2"/>
      <c r="Q86" s="2"/>
      <c r="R86" s="2"/>
      <c r="S86" s="2"/>
      <c r="T86" s="2"/>
    </row>
    <row r="87" spans="1:20" ht="12.75" customHeight="1" x14ac:dyDescent="0.2">
      <c r="A87" s="4" t="s">
        <v>91</v>
      </c>
      <c r="B87" s="81">
        <v>1</v>
      </c>
      <c r="C87" s="85">
        <v>20.512200701514601</v>
      </c>
      <c r="D87" s="86">
        <v>1.6930031082582</v>
      </c>
      <c r="E87" s="85">
        <v>26.046154051957199</v>
      </c>
      <c r="F87" s="86">
        <v>3.8580040007742</v>
      </c>
      <c r="G87" s="85">
        <v>15.854289531413601</v>
      </c>
      <c r="H87" s="86">
        <v>3.7133053928236901</v>
      </c>
      <c r="I87" s="85">
        <v>-10.1918645205436</v>
      </c>
      <c r="J87" s="93">
        <v>4.93022657555463</v>
      </c>
      <c r="K87" s="2"/>
      <c r="L87" s="2"/>
      <c r="M87" s="2"/>
      <c r="N87" s="2"/>
      <c r="O87" s="2"/>
      <c r="P87" s="2"/>
      <c r="Q87" s="2"/>
      <c r="R87" s="2"/>
      <c r="S87" s="2"/>
      <c r="T87" s="2"/>
    </row>
    <row r="88" spans="1:20" x14ac:dyDescent="0.2">
      <c r="A88" s="82"/>
      <c r="B88" s="106"/>
      <c r="C88" s="96" t="s">
        <v>672</v>
      </c>
      <c r="D88" s="99" t="s">
        <v>673</v>
      </c>
      <c r="E88" s="96" t="s">
        <v>1200</v>
      </c>
      <c r="F88" s="99" t="s">
        <v>1201</v>
      </c>
      <c r="G88" s="96" t="s">
        <v>1202</v>
      </c>
      <c r="H88" s="99" t="s">
        <v>1203</v>
      </c>
      <c r="I88" s="96" t="s">
        <v>1204</v>
      </c>
      <c r="J88" s="100" t="s">
        <v>1205</v>
      </c>
      <c r="K88" s="98"/>
      <c r="L88" s="98"/>
      <c r="M88" s="98"/>
      <c r="N88" s="98"/>
      <c r="O88" s="98"/>
      <c r="P88" s="98"/>
      <c r="Q88" s="98"/>
      <c r="R88" s="98"/>
      <c r="S88" s="98"/>
      <c r="T88" s="98"/>
    </row>
    <row r="89" spans="1:20" x14ac:dyDescent="0.2">
      <c r="A89" s="82" t="s">
        <v>25</v>
      </c>
      <c r="B89" s="83">
        <v>3</v>
      </c>
      <c r="C89" s="7">
        <v>18.555241197212901</v>
      </c>
      <c r="D89" s="10">
        <v>1.18406712238844</v>
      </c>
      <c r="E89" s="7">
        <v>31.496958763574298</v>
      </c>
      <c r="F89" s="10">
        <v>2.7945716264045699</v>
      </c>
      <c r="G89" s="7">
        <v>13.533892340304201</v>
      </c>
      <c r="H89" s="10">
        <v>2.0294484493509199</v>
      </c>
      <c r="I89" s="7">
        <v>-17.963066423270099</v>
      </c>
      <c r="J89" s="50">
        <v>3.0895512250302799</v>
      </c>
      <c r="K89" s="2"/>
      <c r="L89" s="2"/>
      <c r="M89" s="2"/>
      <c r="N89" s="2"/>
      <c r="O89" s="2"/>
      <c r="P89" s="2"/>
      <c r="Q89" s="2"/>
      <c r="R89" s="2"/>
      <c r="S89" s="2"/>
      <c r="T89" s="2"/>
    </row>
    <row r="90" spans="1:20" x14ac:dyDescent="0.2">
      <c r="A90" s="82" t="s">
        <v>28</v>
      </c>
      <c r="B90" s="83">
        <v>3</v>
      </c>
      <c r="C90" s="7">
        <v>15.3878184560257</v>
      </c>
      <c r="D90" s="10">
        <v>1.15871380749682</v>
      </c>
      <c r="E90" s="7">
        <v>21.641095223650002</v>
      </c>
      <c r="F90" s="10">
        <v>2.5259607327908502</v>
      </c>
      <c r="G90" s="7">
        <v>8.1400138789410192</v>
      </c>
      <c r="H90" s="10">
        <v>1.7531203189637199</v>
      </c>
      <c r="I90" s="7">
        <v>-13.501081344708901</v>
      </c>
      <c r="J90" s="50">
        <v>3.15352137564643</v>
      </c>
      <c r="K90" s="2"/>
      <c r="L90" s="2"/>
      <c r="M90" s="2"/>
      <c r="N90" s="2"/>
      <c r="O90" s="2"/>
      <c r="P90" s="2"/>
      <c r="Q90" s="2"/>
      <c r="R90" s="2"/>
      <c r="S90" s="2"/>
      <c r="T90" s="2"/>
    </row>
    <row r="91" spans="1:20" x14ac:dyDescent="0.2">
      <c r="A91" s="82" t="s">
        <v>84</v>
      </c>
      <c r="B91" s="83">
        <v>3</v>
      </c>
      <c r="C91" s="7">
        <v>11.5038219994206</v>
      </c>
      <c r="D91" s="10">
        <v>0.97759385133454901</v>
      </c>
      <c r="E91" s="7">
        <v>16.917203136670899</v>
      </c>
      <c r="F91" s="10">
        <v>2.8209543408800299</v>
      </c>
      <c r="G91" s="7">
        <v>10.329531267887299</v>
      </c>
      <c r="H91" s="10">
        <v>1.7094704247204899</v>
      </c>
      <c r="I91" s="7">
        <v>-6.5876718687836098</v>
      </c>
      <c r="J91" s="50">
        <v>3.2655371267202802</v>
      </c>
      <c r="K91" s="2"/>
      <c r="L91" s="2"/>
      <c r="M91" s="2"/>
      <c r="N91" s="2"/>
      <c r="O91" s="2"/>
      <c r="P91" s="2"/>
      <c r="Q91" s="2"/>
      <c r="R91" s="2"/>
      <c r="S91" s="2"/>
      <c r="T91" s="2"/>
    </row>
    <row r="92" spans="1:20" x14ac:dyDescent="0.2">
      <c r="A92" s="82" t="s">
        <v>46</v>
      </c>
      <c r="B92" s="83">
        <v>3</v>
      </c>
      <c r="C92" s="7">
        <v>5.5659233649497102</v>
      </c>
      <c r="D92" s="10">
        <v>0.74175304545814402</v>
      </c>
      <c r="E92" s="7">
        <v>8.2253844180634506</v>
      </c>
      <c r="F92" s="10">
        <v>1.5550859623529201</v>
      </c>
      <c r="G92" s="7">
        <v>6.5543222812160904</v>
      </c>
      <c r="H92" s="10">
        <v>1.46963681757593</v>
      </c>
      <c r="I92" s="7">
        <v>-1.6710621368473599</v>
      </c>
      <c r="J92" s="50">
        <v>1.9839255649874501</v>
      </c>
      <c r="K92" s="2"/>
      <c r="L92" s="2"/>
      <c r="M92" s="2"/>
      <c r="N92" s="2"/>
      <c r="O92" s="2"/>
      <c r="P92" s="2"/>
      <c r="Q92" s="2"/>
      <c r="R92" s="2"/>
      <c r="S92" s="2"/>
      <c r="T92" s="2"/>
    </row>
    <row r="93" spans="1:20" x14ac:dyDescent="0.2">
      <c r="A93" s="82" t="s">
        <v>48</v>
      </c>
      <c r="B93" s="83">
        <v>3</v>
      </c>
      <c r="C93" s="7">
        <v>7.9400304097463499</v>
      </c>
      <c r="D93" s="10">
        <v>0.77682655932699696</v>
      </c>
      <c r="E93" s="7">
        <v>11.065979355272001</v>
      </c>
      <c r="F93" s="10">
        <v>2.0165768572641598</v>
      </c>
      <c r="G93" s="7">
        <v>5.0041662052009697</v>
      </c>
      <c r="H93" s="10">
        <v>1.0406351196503101</v>
      </c>
      <c r="I93" s="7">
        <v>-6.0618131500710302</v>
      </c>
      <c r="J93" s="50">
        <v>2.3591997284997599</v>
      </c>
      <c r="K93" s="2"/>
      <c r="L93" s="2"/>
      <c r="M93" s="2"/>
      <c r="N93" s="2"/>
      <c r="O93" s="2"/>
      <c r="P93" s="2"/>
      <c r="Q93" s="2"/>
      <c r="R93" s="2"/>
      <c r="S93" s="2"/>
      <c r="T93" s="2"/>
    </row>
    <row r="94" spans="1:20" x14ac:dyDescent="0.2">
      <c r="A94" s="82" t="s">
        <v>53</v>
      </c>
      <c r="B94" s="83">
        <v>3</v>
      </c>
      <c r="C94" s="7">
        <v>17.1247919533714</v>
      </c>
      <c r="D94" s="10">
        <v>1.2411900662945301</v>
      </c>
      <c r="E94" s="7">
        <v>23.031976383698101</v>
      </c>
      <c r="F94" s="10">
        <v>2.8598033877168798</v>
      </c>
      <c r="G94" s="7">
        <v>14.8789809278577</v>
      </c>
      <c r="H94" s="10">
        <v>2.1372454032607</v>
      </c>
      <c r="I94" s="7">
        <v>-8.1529954558404203</v>
      </c>
      <c r="J94" s="50">
        <v>3.3667757170247001</v>
      </c>
      <c r="K94" s="2"/>
      <c r="L94" s="2"/>
      <c r="M94" s="2"/>
      <c r="N94" s="2"/>
      <c r="O94" s="2"/>
      <c r="P94" s="2"/>
      <c r="Q94" s="2"/>
      <c r="R94" s="2"/>
      <c r="S94" s="2"/>
      <c r="T94" s="2"/>
    </row>
    <row r="95" spans="1:20" x14ac:dyDescent="0.2">
      <c r="A95" s="82" t="s">
        <v>57</v>
      </c>
      <c r="B95" s="83">
        <v>3</v>
      </c>
      <c r="C95" s="7">
        <v>10.773452833040601</v>
      </c>
      <c r="D95" s="10">
        <v>0.85170935227115097</v>
      </c>
      <c r="E95" s="7">
        <v>16.908337943814502</v>
      </c>
      <c r="F95" s="10">
        <v>2.1887429278685899</v>
      </c>
      <c r="G95" s="7">
        <v>7.2578152215457798</v>
      </c>
      <c r="H95" s="10">
        <v>1.93601153029454</v>
      </c>
      <c r="I95" s="7">
        <v>-9.6505227222686791</v>
      </c>
      <c r="J95" s="50">
        <v>2.8060878274296899</v>
      </c>
      <c r="K95" s="2"/>
      <c r="L95" s="2"/>
      <c r="M95" s="2"/>
      <c r="N95" s="2"/>
      <c r="O95" s="2"/>
      <c r="P95" s="2"/>
      <c r="Q95" s="2"/>
      <c r="R95" s="2"/>
      <c r="S95" s="2"/>
      <c r="T95" s="2"/>
    </row>
    <row r="96" spans="1:20" x14ac:dyDescent="0.2">
      <c r="A96" s="82" t="s">
        <v>58</v>
      </c>
      <c r="B96" s="83">
        <v>3</v>
      </c>
      <c r="C96" s="7">
        <v>15.500902077063399</v>
      </c>
      <c r="D96" s="10">
        <v>1.6430937218744099</v>
      </c>
      <c r="E96" s="7">
        <v>25.967334491368501</v>
      </c>
      <c r="F96" s="10">
        <v>3.09282812355689</v>
      </c>
      <c r="G96" s="7">
        <v>11.6403789394366</v>
      </c>
      <c r="H96" s="10">
        <v>3.0717409265706599</v>
      </c>
      <c r="I96" s="7">
        <v>-14.326955551931899</v>
      </c>
      <c r="J96" s="50">
        <v>3.5155156781075498</v>
      </c>
      <c r="K96" s="2"/>
      <c r="L96" s="2"/>
      <c r="M96" s="2"/>
      <c r="N96" s="2"/>
      <c r="O96" s="2"/>
      <c r="P96" s="2"/>
      <c r="Q96" s="2"/>
      <c r="R96" s="2"/>
      <c r="S96" s="2"/>
      <c r="T96" s="2"/>
    </row>
    <row r="97" spans="1:20" ht="12.75" customHeight="1" x14ac:dyDescent="0.2">
      <c r="A97" s="6" t="s">
        <v>176</v>
      </c>
      <c r="B97" s="73">
        <v>3</v>
      </c>
      <c r="C97" s="74">
        <v>12.793997786353801</v>
      </c>
      <c r="D97" s="104">
        <v>0.391704967900185</v>
      </c>
      <c r="E97" s="74">
        <v>19.406783714513999</v>
      </c>
      <c r="F97" s="104">
        <v>0.89414259721738198</v>
      </c>
      <c r="G97" s="74">
        <v>9.6673876327987003</v>
      </c>
      <c r="H97" s="104">
        <v>0.69718951088141401</v>
      </c>
      <c r="I97" s="74">
        <v>-9.7393960817152507</v>
      </c>
      <c r="J97" s="76">
        <v>1.05492667605172</v>
      </c>
      <c r="K97" s="2"/>
      <c r="L97" s="2"/>
      <c r="M97" s="2"/>
      <c r="N97" s="2"/>
      <c r="O97" s="2"/>
      <c r="P97" s="2"/>
      <c r="Q97" s="2"/>
      <c r="R97" s="2"/>
      <c r="S97" s="2"/>
      <c r="T97" s="2"/>
    </row>
    <row r="98" spans="1:20" x14ac:dyDescent="0.2">
      <c r="C98" s="2"/>
      <c r="D98" s="2"/>
      <c r="E98" s="2"/>
      <c r="F98" s="2"/>
      <c r="G98" s="2"/>
      <c r="H98" s="2"/>
      <c r="I98" s="2"/>
      <c r="J98" s="2"/>
      <c r="K98" s="2"/>
      <c r="L98" s="2"/>
      <c r="M98" s="2"/>
      <c r="N98" s="2"/>
      <c r="O98" s="2"/>
      <c r="P98" s="2"/>
      <c r="Q98" s="2"/>
      <c r="R98" s="2"/>
      <c r="S98" s="2"/>
      <c r="T98" s="2"/>
    </row>
    <row r="99" spans="1:20" x14ac:dyDescent="0.2">
      <c r="A99" s="9" t="s">
        <v>141</v>
      </c>
      <c r="C99" s="2"/>
      <c r="D99" s="2"/>
      <c r="E99" s="2"/>
      <c r="F99" s="2"/>
      <c r="G99" s="2"/>
      <c r="H99" s="2"/>
      <c r="I99" s="2"/>
      <c r="J99" s="2"/>
      <c r="K99" s="2"/>
      <c r="L99" s="2"/>
      <c r="M99" s="2"/>
      <c r="N99" s="2"/>
      <c r="O99" s="2"/>
      <c r="P99" s="2"/>
      <c r="Q99" s="2"/>
      <c r="R99" s="2"/>
      <c r="S99" s="2"/>
      <c r="T99" s="2"/>
    </row>
    <row r="100" spans="1:20" x14ac:dyDescent="0.2">
      <c r="A100" s="9" t="s">
        <v>181</v>
      </c>
      <c r="C100" s="2"/>
      <c r="D100" s="2"/>
      <c r="E100" s="2"/>
      <c r="F100" s="2"/>
      <c r="G100" s="2"/>
      <c r="H100" s="2"/>
      <c r="I100" s="2"/>
      <c r="J100" s="2"/>
      <c r="K100" s="2"/>
      <c r="L100" s="2"/>
      <c r="M100" s="2"/>
      <c r="N100" s="2"/>
      <c r="O100" s="2"/>
      <c r="P100" s="2"/>
      <c r="Q100" s="2"/>
      <c r="R100" s="2"/>
      <c r="S100" s="2"/>
      <c r="T100" s="2"/>
    </row>
    <row r="101" spans="1:20" x14ac:dyDescent="0.2">
      <c r="A101" s="9" t="s">
        <v>113</v>
      </c>
      <c r="C101" s="2"/>
      <c r="D101" s="2"/>
      <c r="E101" s="2"/>
      <c r="F101" s="2"/>
      <c r="G101" s="2"/>
      <c r="H101" s="2"/>
      <c r="I101" s="2"/>
      <c r="J101" s="2"/>
      <c r="K101" s="2"/>
      <c r="L101" s="2"/>
      <c r="M101" s="2"/>
      <c r="N101" s="2"/>
      <c r="O101" s="2"/>
      <c r="P101" s="2"/>
      <c r="Q101" s="2"/>
      <c r="R101" s="2"/>
      <c r="S101" s="2"/>
      <c r="T101" s="2"/>
    </row>
    <row r="102" spans="1:20" x14ac:dyDescent="0.2">
      <c r="A102" s="36" t="s">
        <v>75</v>
      </c>
      <c r="B102" s="9"/>
      <c r="C102" s="2"/>
      <c r="D102" s="2"/>
      <c r="E102" s="2"/>
      <c r="F102" s="2"/>
      <c r="G102" s="2"/>
      <c r="H102" s="2"/>
      <c r="I102" s="2"/>
      <c r="J102" s="2"/>
      <c r="K102" s="2"/>
      <c r="L102" s="2"/>
      <c r="M102" s="2"/>
      <c r="N102" s="2"/>
      <c r="O102" s="2"/>
      <c r="P102" s="2"/>
      <c r="Q102" s="2"/>
      <c r="R102" s="2"/>
      <c r="S102" s="2"/>
      <c r="T102" s="2"/>
    </row>
    <row r="103" spans="1:20" ht="15" customHeight="1" x14ac:dyDescent="0.2">
      <c r="A103" s="9" t="s">
        <v>94</v>
      </c>
    </row>
    <row r="104" spans="1:20" x14ac:dyDescent="0.2">
      <c r="A104" s="9" t="s">
        <v>74</v>
      </c>
      <c r="C104" s="2"/>
      <c r="D104" s="2"/>
      <c r="E104" s="2"/>
      <c r="F104" s="2"/>
      <c r="G104" s="2"/>
      <c r="H104" s="2"/>
      <c r="I104" s="2"/>
      <c r="J104" s="2"/>
      <c r="K104" s="2"/>
      <c r="L104" s="2"/>
      <c r="M104" s="2"/>
      <c r="N104" s="2"/>
      <c r="O104" s="2"/>
      <c r="P104" s="2"/>
      <c r="Q104" s="2"/>
      <c r="R104" s="2"/>
      <c r="S104" s="2"/>
      <c r="T104" s="2"/>
    </row>
    <row r="105" spans="1:20" x14ac:dyDescent="0.2">
      <c r="A105" s="36" t="s">
        <v>62</v>
      </c>
      <c r="C105" s="2"/>
      <c r="D105" s="2"/>
      <c r="E105" s="2"/>
      <c r="F105" s="2"/>
      <c r="G105" s="2"/>
      <c r="H105" s="2"/>
      <c r="I105" s="2"/>
      <c r="J105" s="2"/>
      <c r="K105" s="2"/>
      <c r="L105" s="2"/>
      <c r="M105" s="2"/>
      <c r="N105" s="2"/>
      <c r="O105" s="2"/>
      <c r="P105" s="2"/>
      <c r="Q105" s="2"/>
      <c r="R105" s="2"/>
      <c r="S105" s="2"/>
      <c r="T105" s="2"/>
    </row>
    <row r="106" spans="1:20" x14ac:dyDescent="0.2">
      <c r="A106" s="67" t="s">
        <v>63</v>
      </c>
      <c r="C106" s="2"/>
      <c r="D106" s="2"/>
      <c r="E106" s="2"/>
      <c r="F106" s="2"/>
      <c r="G106" s="2"/>
      <c r="H106" s="2"/>
      <c r="I106" s="2"/>
      <c r="J106" s="2"/>
      <c r="K106" s="2"/>
      <c r="L106" s="2"/>
      <c r="M106" s="2"/>
      <c r="N106" s="2"/>
      <c r="O106" s="2"/>
      <c r="P106" s="2"/>
      <c r="Q106" s="2"/>
      <c r="R106" s="2"/>
      <c r="S106" s="2"/>
      <c r="T106" s="2"/>
    </row>
    <row r="107" spans="1:20" x14ac:dyDescent="0.2">
      <c r="A107" s="36" t="s">
        <v>64</v>
      </c>
    </row>
  </sheetData>
  <mergeCells count="7">
    <mergeCell ref="B7:B10"/>
    <mergeCell ref="C7:J7"/>
    <mergeCell ref="C8:D9"/>
    <mergeCell ref="E8:J8"/>
    <mergeCell ref="E9:F9"/>
    <mergeCell ref="G9:H9"/>
    <mergeCell ref="I9:J9"/>
  </mergeCells>
  <conditionalFormatting sqref="I1:I200">
    <cfRule type="expression" dxfId="439" priority="1">
      <formula>ABS(I1/J1)&gt;1.95996398454005</formula>
    </cfRule>
  </conditionalFormatting>
  <conditionalFormatting sqref="O103">
    <cfRule type="expression" dxfId="438" priority="26">
      <formula>ABS(O103/P103)&gt;1.95996398454005</formula>
    </cfRule>
  </conditionalFormatting>
  <conditionalFormatting sqref="W103">
    <cfRule type="expression" dxfId="437" priority="25">
      <formula>ABS(W103/X103)&gt;1.95996398454005</formula>
    </cfRule>
  </conditionalFormatting>
  <conditionalFormatting sqref="AE103">
    <cfRule type="expression" dxfId="436" priority="24">
      <formula>ABS(AE103/AF103)&gt;1.95996398454005</formula>
    </cfRule>
  </conditionalFormatting>
  <conditionalFormatting sqref="AM103">
    <cfRule type="expression" dxfId="435" priority="23">
      <formula>ABS(AM103/AN103)&gt;1.95996398454005</formula>
    </cfRule>
  </conditionalFormatting>
  <conditionalFormatting sqref="AU103">
    <cfRule type="expression" dxfId="434" priority="22">
      <formula>ABS(AU103/AV103)&gt;1.95996398454005</formula>
    </cfRule>
  </conditionalFormatting>
  <conditionalFormatting sqref="BC103">
    <cfRule type="expression" dxfId="433" priority="21">
      <formula>ABS(BC103/BD103)&gt;1.95996398454005</formula>
    </cfRule>
  </conditionalFormatting>
  <conditionalFormatting sqref="BK103">
    <cfRule type="expression" dxfId="432" priority="20">
      <formula>ABS(BK103/BL103)&gt;1.95996398454005</formula>
    </cfRule>
  </conditionalFormatting>
  <conditionalFormatting sqref="BM103">
    <cfRule type="expression" dxfId="431" priority="19">
      <formula>ABS(BM103/BN103)&gt;1.95996398454005</formula>
    </cfRule>
  </conditionalFormatting>
  <conditionalFormatting sqref="BO103">
    <cfRule type="expression" dxfId="430" priority="18">
      <formula>ABS(BO103/BP103)&gt;1.95996398454005</formula>
    </cfRule>
  </conditionalFormatting>
  <conditionalFormatting sqref="BQ103">
    <cfRule type="expression" dxfId="429" priority="17">
      <formula>ABS(BQ103/BR103)&gt;1.95996398454005</formula>
    </cfRule>
  </conditionalFormatting>
  <conditionalFormatting sqref="BS103">
    <cfRule type="expression" dxfId="428" priority="16">
      <formula>ABS(BS103/BT103)&gt;1.95996398454005</formula>
    </cfRule>
  </conditionalFormatting>
  <conditionalFormatting sqref="BU103">
    <cfRule type="expression" dxfId="427" priority="15">
      <formula>ABS(BU103/BV103)&gt;1.95996398454005</formula>
    </cfRule>
  </conditionalFormatting>
  <conditionalFormatting sqref="BW103">
    <cfRule type="expression" dxfId="426" priority="14">
      <formula>ABS(BW103/BX103)&gt;1.95996398454005</formula>
    </cfRule>
  </conditionalFormatting>
  <conditionalFormatting sqref="BY103">
    <cfRule type="expression" dxfId="425" priority="13">
      <formula>ABS(BY103/BZ103)&gt;1.95996398454005</formula>
    </cfRule>
  </conditionalFormatting>
  <conditionalFormatting sqref="CA103">
    <cfRule type="expression" dxfId="424" priority="12">
      <formula>ABS(CA103/CB103)&gt;1.95996398454005</formula>
    </cfRule>
  </conditionalFormatting>
  <conditionalFormatting sqref="CC103">
    <cfRule type="expression" dxfId="423" priority="11">
      <formula>ABS(CC103/CD103)&gt;1.95996398454005</formula>
    </cfRule>
  </conditionalFormatting>
  <conditionalFormatting sqref="CE103">
    <cfRule type="expression" dxfId="422" priority="10">
      <formula>ABS(CE103/CF103)&gt;1.95996398454005</formula>
    </cfRule>
  </conditionalFormatting>
  <conditionalFormatting sqref="CG103">
    <cfRule type="expression" dxfId="421" priority="9">
      <formula>ABS(CG103/CH103)&gt;1.95996398454005</formula>
    </cfRule>
  </conditionalFormatting>
  <conditionalFormatting sqref="CI103">
    <cfRule type="expression" dxfId="420" priority="8">
      <formula>ABS(CI103/CJ103)&gt;1.95996398454005</formula>
    </cfRule>
  </conditionalFormatting>
  <conditionalFormatting sqref="CK103">
    <cfRule type="expression" dxfId="419" priority="7">
      <formula>ABS(CK103/CL103)&gt;1.95996398454005</formula>
    </cfRule>
  </conditionalFormatting>
  <conditionalFormatting sqref="CM103">
    <cfRule type="expression" dxfId="418" priority="6">
      <formula>ABS(CM103/CN103)&gt;1.95996398454005</formula>
    </cfRule>
  </conditionalFormatting>
  <conditionalFormatting sqref="CO103">
    <cfRule type="expression" dxfId="417" priority="5">
      <formula>ABS(CO103/CP103)&gt;1.95996398454005</formula>
    </cfRule>
  </conditionalFormatting>
  <conditionalFormatting sqref="CQ103">
    <cfRule type="expression" dxfId="416" priority="4">
      <formula>ABS(CQ103/CR103)&gt;1.95996398454005</formula>
    </cfRule>
  </conditionalFormatting>
  <conditionalFormatting sqref="CS103">
    <cfRule type="expression" dxfId="415" priority="3">
      <formula>ABS(CS103/CT103)&gt;1.95996398454005</formula>
    </cfRule>
  </conditionalFormatting>
  <conditionalFormatting sqref="CU103">
    <cfRule type="expression" dxfId="414" priority="2">
      <formula>ABS(CU103/CV103)&gt;1.95996398454005</formula>
    </cfRule>
  </conditionalFormatting>
  <hyperlinks>
    <hyperlink ref="A106" r:id="rId1" xr:uid="{00000000-0004-0000-13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X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50" x14ac:dyDescent="0.2">
      <c r="A1" s="36" t="s">
        <v>224</v>
      </c>
    </row>
    <row r="2" spans="1:50" x14ac:dyDescent="0.2">
      <c r="A2" s="46" t="s">
        <v>225</v>
      </c>
    </row>
    <row r="3" spans="1:50" x14ac:dyDescent="0.2">
      <c r="A3" s="58" t="s">
        <v>341</v>
      </c>
    </row>
    <row r="4" spans="1:50" x14ac:dyDescent="0.2">
      <c r="A4" s="161" t="str">
        <f>HYPERLINK("#'TOC'!A1", "Back to TOC")</f>
        <v>Back to TOC</v>
      </c>
    </row>
    <row r="6" spans="1:50" ht="16" customHeight="1" x14ac:dyDescent="0.2">
      <c r="B6" s="235" t="s">
        <v>342</v>
      </c>
      <c r="C6" s="238" t="s">
        <v>523</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9"/>
    </row>
    <row r="7" spans="1:50" ht="32" customHeight="1" x14ac:dyDescent="0.2">
      <c r="B7" s="236"/>
      <c r="C7" s="240" t="s">
        <v>524</v>
      </c>
      <c r="D7" s="240"/>
      <c r="E7" s="240"/>
      <c r="F7" s="240"/>
      <c r="G7" s="240"/>
      <c r="H7" s="240"/>
      <c r="I7" s="240"/>
      <c r="J7" s="240"/>
      <c r="K7" s="240" t="s">
        <v>525</v>
      </c>
      <c r="L7" s="240"/>
      <c r="M7" s="240"/>
      <c r="N7" s="240"/>
      <c r="O7" s="240"/>
      <c r="P7" s="240"/>
      <c r="Q7" s="240"/>
      <c r="R7" s="240"/>
      <c r="S7" s="240" t="s">
        <v>526</v>
      </c>
      <c r="T7" s="240"/>
      <c r="U7" s="240"/>
      <c r="V7" s="240"/>
      <c r="W7" s="240"/>
      <c r="X7" s="240"/>
      <c r="Y7" s="240"/>
      <c r="Z7" s="240"/>
      <c r="AA7" s="240" t="s">
        <v>527</v>
      </c>
      <c r="AB7" s="240"/>
      <c r="AC7" s="240"/>
      <c r="AD7" s="240"/>
      <c r="AE7" s="240"/>
      <c r="AF7" s="240"/>
      <c r="AG7" s="240"/>
      <c r="AH7" s="240"/>
      <c r="AI7" s="223" t="s">
        <v>420</v>
      </c>
      <c r="AJ7" s="223"/>
      <c r="AK7" s="223"/>
      <c r="AL7" s="223"/>
      <c r="AM7" s="223"/>
      <c r="AN7" s="223"/>
      <c r="AO7" s="223"/>
      <c r="AP7" s="223"/>
      <c r="AQ7" s="223" t="s">
        <v>421</v>
      </c>
      <c r="AR7" s="223"/>
      <c r="AS7" s="223"/>
      <c r="AT7" s="223"/>
      <c r="AU7" s="223"/>
      <c r="AV7" s="223"/>
      <c r="AW7" s="223"/>
      <c r="AX7" s="254"/>
    </row>
    <row r="8" spans="1:50" ht="16" customHeight="1" x14ac:dyDescent="0.2">
      <c r="B8" s="236"/>
      <c r="C8" s="241" t="s">
        <v>406</v>
      </c>
      <c r="D8" s="241"/>
      <c r="E8" s="241" t="s">
        <v>407</v>
      </c>
      <c r="F8" s="241"/>
      <c r="G8" s="241"/>
      <c r="H8" s="241"/>
      <c r="I8" s="241"/>
      <c r="J8" s="241"/>
      <c r="K8" s="241" t="s">
        <v>406</v>
      </c>
      <c r="L8" s="241"/>
      <c r="M8" s="241" t="s">
        <v>407</v>
      </c>
      <c r="N8" s="241"/>
      <c r="O8" s="241"/>
      <c r="P8" s="241"/>
      <c r="Q8" s="241"/>
      <c r="R8" s="241"/>
      <c r="S8" s="241" t="s">
        <v>406</v>
      </c>
      <c r="T8" s="241"/>
      <c r="U8" s="241" t="s">
        <v>407</v>
      </c>
      <c r="V8" s="241"/>
      <c r="W8" s="241"/>
      <c r="X8" s="241"/>
      <c r="Y8" s="241"/>
      <c r="Z8" s="241"/>
      <c r="AA8" s="241" t="s">
        <v>406</v>
      </c>
      <c r="AB8" s="241"/>
      <c r="AC8" s="241" t="s">
        <v>407</v>
      </c>
      <c r="AD8" s="241"/>
      <c r="AE8" s="241"/>
      <c r="AF8" s="241"/>
      <c r="AG8" s="241"/>
      <c r="AH8" s="241"/>
      <c r="AI8" s="253" t="s">
        <v>406</v>
      </c>
      <c r="AJ8" s="253"/>
      <c r="AK8" s="253"/>
      <c r="AL8" s="253"/>
      <c r="AM8" s="253"/>
      <c r="AN8" s="253"/>
      <c r="AO8" s="253"/>
      <c r="AP8" s="253"/>
      <c r="AQ8" s="253" t="s">
        <v>406</v>
      </c>
      <c r="AR8" s="253"/>
      <c r="AS8" s="253"/>
      <c r="AT8" s="253"/>
      <c r="AU8" s="253"/>
      <c r="AV8" s="253"/>
      <c r="AW8" s="253"/>
      <c r="AX8" s="255"/>
    </row>
    <row r="9" spans="1:50" ht="48" customHeight="1" x14ac:dyDescent="0.2">
      <c r="B9" s="236"/>
      <c r="C9" s="241"/>
      <c r="D9" s="241"/>
      <c r="E9" s="248" t="s">
        <v>408</v>
      </c>
      <c r="F9" s="248"/>
      <c r="G9" s="248" t="s">
        <v>409</v>
      </c>
      <c r="H9" s="248"/>
      <c r="I9" s="248" t="s">
        <v>410</v>
      </c>
      <c r="J9" s="248"/>
      <c r="K9" s="241"/>
      <c r="L9" s="241"/>
      <c r="M9" s="248" t="s">
        <v>408</v>
      </c>
      <c r="N9" s="248"/>
      <c r="O9" s="248" t="s">
        <v>409</v>
      </c>
      <c r="P9" s="248"/>
      <c r="Q9" s="248" t="s">
        <v>410</v>
      </c>
      <c r="R9" s="248"/>
      <c r="S9" s="241"/>
      <c r="T9" s="241"/>
      <c r="U9" s="248" t="s">
        <v>408</v>
      </c>
      <c r="V9" s="248"/>
      <c r="W9" s="248" t="s">
        <v>409</v>
      </c>
      <c r="X9" s="248"/>
      <c r="Y9" s="248" t="s">
        <v>410</v>
      </c>
      <c r="Z9" s="248"/>
      <c r="AA9" s="241"/>
      <c r="AB9" s="241"/>
      <c r="AC9" s="248" t="s">
        <v>408</v>
      </c>
      <c r="AD9" s="248"/>
      <c r="AE9" s="248" t="s">
        <v>409</v>
      </c>
      <c r="AF9" s="248"/>
      <c r="AG9" s="248" t="s">
        <v>410</v>
      </c>
      <c r="AH9" s="248"/>
      <c r="AI9" s="253" t="s">
        <v>524</v>
      </c>
      <c r="AJ9" s="253"/>
      <c r="AK9" s="253" t="s">
        <v>525</v>
      </c>
      <c r="AL9" s="253"/>
      <c r="AM9" s="253" t="s">
        <v>526</v>
      </c>
      <c r="AN9" s="253"/>
      <c r="AO9" s="253" t="s">
        <v>527</v>
      </c>
      <c r="AP9" s="253"/>
      <c r="AQ9" s="253" t="s">
        <v>524</v>
      </c>
      <c r="AR9" s="253"/>
      <c r="AS9" s="253" t="s">
        <v>525</v>
      </c>
      <c r="AT9" s="253"/>
      <c r="AU9" s="253" t="s">
        <v>526</v>
      </c>
      <c r="AV9" s="253"/>
      <c r="AW9" s="253" t="s">
        <v>527</v>
      </c>
      <c r="AX9" s="255"/>
    </row>
    <row r="10" spans="1:5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349</v>
      </c>
      <c r="AJ10" s="135" t="s">
        <v>345</v>
      </c>
      <c r="AK10" s="135" t="s">
        <v>349</v>
      </c>
      <c r="AL10" s="135" t="s">
        <v>345</v>
      </c>
      <c r="AM10" s="135" t="s">
        <v>349</v>
      </c>
      <c r="AN10" s="135" t="s">
        <v>345</v>
      </c>
      <c r="AO10" s="135" t="s">
        <v>349</v>
      </c>
      <c r="AP10" s="135" t="s">
        <v>345</v>
      </c>
      <c r="AQ10" s="135" t="s">
        <v>349</v>
      </c>
      <c r="AR10" s="135" t="s">
        <v>345</v>
      </c>
      <c r="AS10" s="135" t="s">
        <v>349</v>
      </c>
      <c r="AT10" s="135" t="s">
        <v>345</v>
      </c>
      <c r="AU10" s="135" t="s">
        <v>349</v>
      </c>
      <c r="AV10" s="135" t="s">
        <v>345</v>
      </c>
      <c r="AW10" s="135" t="s">
        <v>349</v>
      </c>
      <c r="AX10" s="162" t="s">
        <v>345</v>
      </c>
    </row>
    <row r="11" spans="1:50" ht="13" customHeight="1" x14ac:dyDescent="0.2">
      <c r="A11" s="136"/>
      <c r="B11" s="107"/>
      <c r="C11" s="108" t="s">
        <v>1206</v>
      </c>
      <c r="D11" s="109" t="s">
        <v>1207</v>
      </c>
      <c r="E11" s="108" t="s">
        <v>1208</v>
      </c>
      <c r="F11" s="109" t="s">
        <v>1209</v>
      </c>
      <c r="G11" s="108" t="s">
        <v>1210</v>
      </c>
      <c r="H11" s="109" t="s">
        <v>1211</v>
      </c>
      <c r="I11" s="108" t="s">
        <v>1212</v>
      </c>
      <c r="J11" s="109" t="s">
        <v>1213</v>
      </c>
      <c r="K11" s="108" t="s">
        <v>1214</v>
      </c>
      <c r="L11" s="109" t="s">
        <v>1215</v>
      </c>
      <c r="M11" s="108" t="s">
        <v>1216</v>
      </c>
      <c r="N11" s="109" t="s">
        <v>1217</v>
      </c>
      <c r="O11" s="108" t="s">
        <v>1218</v>
      </c>
      <c r="P11" s="109" t="s">
        <v>1219</v>
      </c>
      <c r="Q11" s="108" t="s">
        <v>1220</v>
      </c>
      <c r="R11" s="109" t="s">
        <v>1221</v>
      </c>
      <c r="S11" s="108" t="s">
        <v>1222</v>
      </c>
      <c r="T11" s="109" t="s">
        <v>1223</v>
      </c>
      <c r="U11" s="108" t="s">
        <v>1224</v>
      </c>
      <c r="V11" s="109" t="s">
        <v>1225</v>
      </c>
      <c r="W11" s="108" t="s">
        <v>1226</v>
      </c>
      <c r="X11" s="109" t="s">
        <v>1227</v>
      </c>
      <c r="Y11" s="108" t="s">
        <v>1228</v>
      </c>
      <c r="Z11" s="109" t="s">
        <v>1229</v>
      </c>
      <c r="AA11" s="108" t="s">
        <v>1230</v>
      </c>
      <c r="AB11" s="109" t="s">
        <v>1231</v>
      </c>
      <c r="AC11" s="108" t="s">
        <v>1232</v>
      </c>
      <c r="AD11" s="109" t="s">
        <v>1233</v>
      </c>
      <c r="AE11" s="108" t="s">
        <v>1234</v>
      </c>
      <c r="AF11" s="109" t="s">
        <v>1235</v>
      </c>
      <c r="AG11" s="108" t="s">
        <v>1236</v>
      </c>
      <c r="AH11" s="109" t="s">
        <v>1237</v>
      </c>
      <c r="AI11" s="179" t="s">
        <v>1238</v>
      </c>
      <c r="AJ11" s="179" t="s">
        <v>1239</v>
      </c>
      <c r="AK11" s="179" t="s">
        <v>1240</v>
      </c>
      <c r="AL11" s="179" t="s">
        <v>1241</v>
      </c>
      <c r="AM11" s="179" t="s">
        <v>1242</v>
      </c>
      <c r="AN11" s="179" t="s">
        <v>1243</v>
      </c>
      <c r="AO11" s="179" t="s">
        <v>1244</v>
      </c>
      <c r="AP11" s="179" t="s">
        <v>1245</v>
      </c>
      <c r="AQ11" s="179" t="s">
        <v>1246</v>
      </c>
      <c r="AR11" s="179" t="s">
        <v>1247</v>
      </c>
      <c r="AS11" s="179" t="s">
        <v>1248</v>
      </c>
      <c r="AT11" s="179" t="s">
        <v>1249</v>
      </c>
      <c r="AU11" s="179" t="s">
        <v>1250</v>
      </c>
      <c r="AV11" s="179" t="s">
        <v>1251</v>
      </c>
      <c r="AW11" s="179" t="s">
        <v>1252</v>
      </c>
      <c r="AX11" s="184" t="s">
        <v>1253</v>
      </c>
    </row>
    <row r="12" spans="1:50" ht="13" customHeight="1" x14ac:dyDescent="0.2">
      <c r="A12" s="82" t="s">
        <v>422</v>
      </c>
      <c r="B12" s="110">
        <v>2</v>
      </c>
      <c r="C12" s="7">
        <v>99.862821606066902</v>
      </c>
      <c r="D12" s="10">
        <v>6.4996017888739502E-2</v>
      </c>
      <c r="E12" s="7">
        <v>99.911669219898599</v>
      </c>
      <c r="F12" s="10">
        <v>6.4775010542603803E-2</v>
      </c>
      <c r="G12" s="7">
        <v>99.713708555760206</v>
      </c>
      <c r="H12" s="10">
        <v>0.17455351789414</v>
      </c>
      <c r="I12" s="7">
        <v>-0.197960664138364</v>
      </c>
      <c r="J12" s="10">
        <v>0.18574028607693799</v>
      </c>
      <c r="K12" s="7">
        <v>99.056634722977705</v>
      </c>
      <c r="L12" s="10">
        <v>0.18906446744576899</v>
      </c>
      <c r="M12" s="7">
        <v>99.256446101410404</v>
      </c>
      <c r="N12" s="10">
        <v>0.19076697247216201</v>
      </c>
      <c r="O12" s="7">
        <v>98.4459984152994</v>
      </c>
      <c r="P12" s="10">
        <v>0.50268408643073503</v>
      </c>
      <c r="Q12" s="7">
        <v>-0.81044768611094797</v>
      </c>
      <c r="R12" s="10">
        <v>0.53766105033937595</v>
      </c>
      <c r="S12" s="7">
        <v>99.415203966339405</v>
      </c>
      <c r="T12" s="10">
        <v>0.151160219124056</v>
      </c>
      <c r="U12" s="7">
        <v>99.499776078954994</v>
      </c>
      <c r="V12" s="10">
        <v>0.143920130358136</v>
      </c>
      <c r="W12" s="7">
        <v>99.156236850776494</v>
      </c>
      <c r="X12" s="10">
        <v>0.391637084941097</v>
      </c>
      <c r="Y12" s="7">
        <v>-0.34353922817844301</v>
      </c>
      <c r="Z12" s="10">
        <v>0.40568134190286298</v>
      </c>
      <c r="AA12" s="7">
        <v>98.869852352268595</v>
      </c>
      <c r="AB12" s="10">
        <v>0.202598060104726</v>
      </c>
      <c r="AC12" s="7">
        <v>98.876195397260801</v>
      </c>
      <c r="AD12" s="10">
        <v>0.24538151953797899</v>
      </c>
      <c r="AE12" s="7">
        <v>98.847948271083297</v>
      </c>
      <c r="AF12" s="10">
        <v>0.44062444358562702</v>
      </c>
      <c r="AG12" s="7">
        <v>-2.8247126177447499E-2</v>
      </c>
      <c r="AH12" s="10">
        <v>0.53118545953255603</v>
      </c>
      <c r="AI12" s="65"/>
      <c r="AJ12" s="65"/>
      <c r="AK12" s="65"/>
      <c r="AL12" s="65"/>
      <c r="AM12" s="65"/>
      <c r="AN12" s="65"/>
      <c r="AO12" s="65"/>
      <c r="AP12" s="65"/>
      <c r="AQ12" s="65"/>
      <c r="AR12" s="65"/>
      <c r="AS12" s="65"/>
      <c r="AT12" s="65"/>
      <c r="AU12" s="65"/>
      <c r="AV12" s="65"/>
      <c r="AW12" s="65"/>
      <c r="AX12" s="182"/>
    </row>
    <row r="13" spans="1:50" ht="13" customHeight="1" x14ac:dyDescent="0.2">
      <c r="A13" s="82" t="s">
        <v>350</v>
      </c>
      <c r="B13" s="110">
        <v>2</v>
      </c>
      <c r="C13" s="7">
        <v>98.252582380219906</v>
      </c>
      <c r="D13" s="10">
        <v>0.333987644299445</v>
      </c>
      <c r="E13" s="7">
        <v>98.231748317920605</v>
      </c>
      <c r="F13" s="10">
        <v>0.40462489391254097</v>
      </c>
      <c r="G13" s="7">
        <v>98.254300595436902</v>
      </c>
      <c r="H13" s="10">
        <v>0.54677290576371496</v>
      </c>
      <c r="I13" s="7">
        <v>2.2552277516297198E-2</v>
      </c>
      <c r="J13" s="10">
        <v>0.65836867913521202</v>
      </c>
      <c r="K13" s="7">
        <v>95.540176633580302</v>
      </c>
      <c r="L13" s="10">
        <v>0.51379942385695099</v>
      </c>
      <c r="M13" s="7">
        <v>96.4215046857517</v>
      </c>
      <c r="N13" s="10">
        <v>0.58348759884372903</v>
      </c>
      <c r="O13" s="7">
        <v>94.285331350777099</v>
      </c>
      <c r="P13" s="10">
        <v>0.95355057469124505</v>
      </c>
      <c r="Q13" s="7">
        <v>-2.1361733349746101</v>
      </c>
      <c r="R13" s="10">
        <v>1.11737725970949</v>
      </c>
      <c r="S13" s="7">
        <v>98.601588346111399</v>
      </c>
      <c r="T13" s="10">
        <v>0.28736847372054802</v>
      </c>
      <c r="U13" s="7">
        <v>99.156088359405302</v>
      </c>
      <c r="V13" s="10">
        <v>0.30737859571116999</v>
      </c>
      <c r="W13" s="7">
        <v>97.775681085452504</v>
      </c>
      <c r="X13" s="10">
        <v>0.58891514931258704</v>
      </c>
      <c r="Y13" s="7">
        <v>-1.38040727395273</v>
      </c>
      <c r="Z13" s="10">
        <v>0.68237627197766404</v>
      </c>
      <c r="AA13" s="7">
        <v>89.082061492482893</v>
      </c>
      <c r="AB13" s="10">
        <v>0.85235313251230205</v>
      </c>
      <c r="AC13" s="7">
        <v>90.307367321092102</v>
      </c>
      <c r="AD13" s="10">
        <v>1.11078444713067</v>
      </c>
      <c r="AE13" s="7">
        <v>87.257127557041599</v>
      </c>
      <c r="AF13" s="10">
        <v>1.45876014313629</v>
      </c>
      <c r="AG13" s="7">
        <v>-3.0502397640504899</v>
      </c>
      <c r="AH13" s="10">
        <v>1.92194230523501</v>
      </c>
      <c r="AI13" s="65"/>
      <c r="AJ13" s="65"/>
      <c r="AK13" s="65"/>
      <c r="AL13" s="65"/>
      <c r="AM13" s="65"/>
      <c r="AN13" s="65"/>
      <c r="AO13" s="65"/>
      <c r="AP13" s="65"/>
      <c r="AQ13" s="65"/>
      <c r="AR13" s="65"/>
      <c r="AS13" s="65"/>
      <c r="AT13" s="65"/>
      <c r="AU13" s="65"/>
      <c r="AV13" s="65"/>
      <c r="AW13" s="65"/>
      <c r="AX13" s="182"/>
    </row>
    <row r="14" spans="1:50" ht="13" customHeight="1" x14ac:dyDescent="0.2">
      <c r="A14" s="82" t="s">
        <v>351</v>
      </c>
      <c r="B14" s="110">
        <v>2</v>
      </c>
      <c r="C14" s="7">
        <v>99.139139740590906</v>
      </c>
      <c r="D14" s="10">
        <v>0.181675669324244</v>
      </c>
      <c r="E14" s="7">
        <v>99.310827349727205</v>
      </c>
      <c r="F14" s="10">
        <v>0.179990098285122</v>
      </c>
      <c r="G14" s="7">
        <v>98.814534986059797</v>
      </c>
      <c r="H14" s="10">
        <v>0.41170908893605201</v>
      </c>
      <c r="I14" s="7">
        <v>-0.49629236366746499</v>
      </c>
      <c r="J14" s="10">
        <v>0.43800141278313398</v>
      </c>
      <c r="K14" s="7">
        <v>93.887339767012193</v>
      </c>
      <c r="L14" s="10">
        <v>0.49214294803028202</v>
      </c>
      <c r="M14" s="7">
        <v>94.282411819920597</v>
      </c>
      <c r="N14" s="10">
        <v>0.62924509768882897</v>
      </c>
      <c r="O14" s="7">
        <v>92.802305152740104</v>
      </c>
      <c r="P14" s="10">
        <v>0.89409199389402305</v>
      </c>
      <c r="Q14" s="7">
        <v>-1.4801066671805401</v>
      </c>
      <c r="R14" s="10">
        <v>1.14431272485924</v>
      </c>
      <c r="S14" s="7">
        <v>96.602670600666997</v>
      </c>
      <c r="T14" s="10">
        <v>0.37745286387125798</v>
      </c>
      <c r="U14" s="7">
        <v>97.240719359280007</v>
      </c>
      <c r="V14" s="10">
        <v>0.44306101284278399</v>
      </c>
      <c r="W14" s="7">
        <v>95.060172006345496</v>
      </c>
      <c r="X14" s="10">
        <v>0.86176735310959296</v>
      </c>
      <c r="Y14" s="7">
        <v>-2.1805473529345001</v>
      </c>
      <c r="Z14" s="10">
        <v>1.0246642604535401</v>
      </c>
      <c r="AA14" s="7">
        <v>88.113760866943196</v>
      </c>
      <c r="AB14" s="10">
        <v>0.72702565696028099</v>
      </c>
      <c r="AC14" s="7">
        <v>88.468244120807299</v>
      </c>
      <c r="AD14" s="10">
        <v>0.92990656716400999</v>
      </c>
      <c r="AE14" s="7">
        <v>86.95085871821</v>
      </c>
      <c r="AF14" s="10">
        <v>1.35065431585274</v>
      </c>
      <c r="AG14" s="7">
        <v>-1.5173854025973601</v>
      </c>
      <c r="AH14" s="10">
        <v>1.7233731544881401</v>
      </c>
      <c r="AI14" s="65"/>
      <c r="AJ14" s="65"/>
      <c r="AK14" s="65"/>
      <c r="AL14" s="65"/>
      <c r="AM14" s="65"/>
      <c r="AN14" s="65"/>
      <c r="AO14" s="65"/>
      <c r="AP14" s="65"/>
      <c r="AQ14" s="65"/>
      <c r="AR14" s="65"/>
      <c r="AS14" s="65"/>
      <c r="AT14" s="65"/>
      <c r="AU14" s="65"/>
      <c r="AV14" s="65"/>
      <c r="AW14" s="65"/>
      <c r="AX14" s="182"/>
    </row>
    <row r="15" spans="1:50" ht="13" customHeight="1" x14ac:dyDescent="0.2">
      <c r="A15" s="82" t="s">
        <v>423</v>
      </c>
      <c r="B15" s="110">
        <v>2</v>
      </c>
      <c r="C15" s="7">
        <v>96.837168175250696</v>
      </c>
      <c r="D15" s="10">
        <v>0.43627161470695303</v>
      </c>
      <c r="E15" s="7">
        <v>96.961351071172103</v>
      </c>
      <c r="F15" s="10">
        <v>0.48202173486094602</v>
      </c>
      <c r="G15" s="7">
        <v>96.323850017492703</v>
      </c>
      <c r="H15" s="10">
        <v>0.94423818044714303</v>
      </c>
      <c r="I15" s="7">
        <v>-0.63750105367935805</v>
      </c>
      <c r="J15" s="10">
        <v>1.03440009384772</v>
      </c>
      <c r="K15" s="7">
        <v>96.068829593274103</v>
      </c>
      <c r="L15" s="10">
        <v>0.49975089057806399</v>
      </c>
      <c r="M15" s="7">
        <v>95.979102591691102</v>
      </c>
      <c r="N15" s="10">
        <v>0.534307894343932</v>
      </c>
      <c r="O15" s="7">
        <v>96.326072440487494</v>
      </c>
      <c r="P15" s="10">
        <v>1.07299967977263</v>
      </c>
      <c r="Q15" s="7">
        <v>0.346969848796434</v>
      </c>
      <c r="R15" s="10">
        <v>1.1420994960365001</v>
      </c>
      <c r="S15" s="7">
        <v>97.156452802710206</v>
      </c>
      <c r="T15" s="10">
        <v>0.37105813318523401</v>
      </c>
      <c r="U15" s="7">
        <v>97.0841600612886</v>
      </c>
      <c r="V15" s="10">
        <v>0.41918975315134199</v>
      </c>
      <c r="W15" s="7">
        <v>97.370387950808194</v>
      </c>
      <c r="X15" s="10">
        <v>0.79217933059327394</v>
      </c>
      <c r="Y15" s="7">
        <v>0.28622788951956601</v>
      </c>
      <c r="Z15" s="10">
        <v>0.89117572501237496</v>
      </c>
      <c r="AA15" s="7">
        <v>91.780739122776794</v>
      </c>
      <c r="AB15" s="10">
        <v>0.64925975074500797</v>
      </c>
      <c r="AC15" s="7">
        <v>91.684181564177706</v>
      </c>
      <c r="AD15" s="10">
        <v>0.72703959782826499</v>
      </c>
      <c r="AE15" s="7">
        <v>92.168293088434297</v>
      </c>
      <c r="AF15" s="10">
        <v>1.2668274154194099</v>
      </c>
      <c r="AG15" s="7">
        <v>0.48411152425659099</v>
      </c>
      <c r="AH15" s="10">
        <v>1.41284303049711</v>
      </c>
      <c r="AI15" s="65"/>
      <c r="AJ15" s="65"/>
      <c r="AK15" s="65"/>
      <c r="AL15" s="65"/>
      <c r="AM15" s="65"/>
      <c r="AN15" s="65"/>
      <c r="AO15" s="65"/>
      <c r="AP15" s="65"/>
      <c r="AQ15" s="65"/>
      <c r="AR15" s="65"/>
      <c r="AS15" s="65"/>
      <c r="AT15" s="65"/>
      <c r="AU15" s="65"/>
      <c r="AV15" s="65"/>
      <c r="AW15" s="65"/>
      <c r="AX15" s="182"/>
    </row>
    <row r="16" spans="1:50" ht="13" customHeight="1" x14ac:dyDescent="0.2">
      <c r="A16" s="82" t="s">
        <v>424</v>
      </c>
      <c r="B16" s="110">
        <v>2</v>
      </c>
      <c r="C16" s="7">
        <v>95.836841545508094</v>
      </c>
      <c r="D16" s="10">
        <v>0.42365911927927902</v>
      </c>
      <c r="E16" s="7">
        <v>95.908819851921294</v>
      </c>
      <c r="F16" s="10">
        <v>0.62453539200694697</v>
      </c>
      <c r="G16" s="7">
        <v>95.684581928319403</v>
      </c>
      <c r="H16" s="10">
        <v>0.67538056662589396</v>
      </c>
      <c r="I16" s="7">
        <v>-0.224237923601876</v>
      </c>
      <c r="J16" s="10">
        <v>0.98383642357795797</v>
      </c>
      <c r="K16" s="7">
        <v>92.499115204461802</v>
      </c>
      <c r="L16" s="10">
        <v>0.60599802861849195</v>
      </c>
      <c r="M16" s="7">
        <v>93.367048371044007</v>
      </c>
      <c r="N16" s="10">
        <v>0.81198979744545496</v>
      </c>
      <c r="O16" s="7">
        <v>91.244922453071297</v>
      </c>
      <c r="P16" s="10">
        <v>1.03265221983852</v>
      </c>
      <c r="Q16" s="7">
        <v>-2.1221259179727201</v>
      </c>
      <c r="R16" s="10">
        <v>1.3787337206046899</v>
      </c>
      <c r="S16" s="7">
        <v>94.077708973166907</v>
      </c>
      <c r="T16" s="10">
        <v>0.51119401738788695</v>
      </c>
      <c r="U16" s="7">
        <v>94.699996024112707</v>
      </c>
      <c r="V16" s="10">
        <v>0.68413263999203999</v>
      </c>
      <c r="W16" s="7">
        <v>93.172509249069194</v>
      </c>
      <c r="X16" s="10">
        <v>0.91940251379552695</v>
      </c>
      <c r="Y16" s="7">
        <v>-1.5274867750435399</v>
      </c>
      <c r="Z16" s="10">
        <v>1.22230651481453</v>
      </c>
      <c r="AA16" s="7">
        <v>90.663289099192497</v>
      </c>
      <c r="AB16" s="10">
        <v>0.71070022869207705</v>
      </c>
      <c r="AC16" s="7">
        <v>90.567542116274495</v>
      </c>
      <c r="AD16" s="10">
        <v>0.96586456838998402</v>
      </c>
      <c r="AE16" s="7">
        <v>90.659548357425393</v>
      </c>
      <c r="AF16" s="10">
        <v>1.0534873148430199</v>
      </c>
      <c r="AG16" s="7">
        <v>9.2006241150826895E-2</v>
      </c>
      <c r="AH16" s="10">
        <v>1.4269727266007</v>
      </c>
      <c r="AI16" s="65"/>
      <c r="AJ16" s="65"/>
      <c r="AK16" s="65"/>
      <c r="AL16" s="65"/>
      <c r="AM16" s="65"/>
      <c r="AN16" s="65"/>
      <c r="AO16" s="65"/>
      <c r="AP16" s="65"/>
      <c r="AQ16" s="65"/>
      <c r="AR16" s="65"/>
      <c r="AS16" s="65"/>
      <c r="AT16" s="65"/>
      <c r="AU16" s="65"/>
      <c r="AV16" s="65"/>
      <c r="AW16" s="65"/>
      <c r="AX16" s="182"/>
    </row>
    <row r="17" spans="1:50" ht="13" customHeight="1" x14ac:dyDescent="0.2">
      <c r="A17" s="82" t="s">
        <v>352</v>
      </c>
      <c r="B17" s="110">
        <v>2</v>
      </c>
      <c r="C17" s="7">
        <v>98.620496577000395</v>
      </c>
      <c r="D17" s="10">
        <v>0.23416303347793899</v>
      </c>
      <c r="E17" s="7">
        <v>98.928521463152407</v>
      </c>
      <c r="F17" s="10">
        <v>0.198487765688662</v>
      </c>
      <c r="G17" s="7">
        <v>98.051722598942206</v>
      </c>
      <c r="H17" s="10">
        <v>0.57339100072228699</v>
      </c>
      <c r="I17" s="7">
        <v>-0.87679886421020103</v>
      </c>
      <c r="J17" s="10">
        <v>0.60080841094703397</v>
      </c>
      <c r="K17" s="7">
        <v>96.2436287956087</v>
      </c>
      <c r="L17" s="10">
        <v>0.40037028019598297</v>
      </c>
      <c r="M17" s="7">
        <v>96.213407749701403</v>
      </c>
      <c r="N17" s="10">
        <v>0.46211008155726102</v>
      </c>
      <c r="O17" s="7">
        <v>96.388123163523801</v>
      </c>
      <c r="P17" s="10">
        <v>0.77704739295478498</v>
      </c>
      <c r="Q17" s="7">
        <v>0.174715413822426</v>
      </c>
      <c r="R17" s="10">
        <v>0.90355701814643596</v>
      </c>
      <c r="S17" s="7">
        <v>98.441624563611597</v>
      </c>
      <c r="T17" s="10">
        <v>0.233521182533276</v>
      </c>
      <c r="U17" s="7">
        <v>98.5695847150741</v>
      </c>
      <c r="V17" s="10">
        <v>0.27180145198801298</v>
      </c>
      <c r="W17" s="7">
        <v>98.261932731951703</v>
      </c>
      <c r="X17" s="10">
        <v>0.37419937020655503</v>
      </c>
      <c r="Y17" s="7">
        <v>-0.30765198312238301</v>
      </c>
      <c r="Z17" s="10">
        <v>0.43797270514206099</v>
      </c>
      <c r="AA17" s="7">
        <v>87.185343911425306</v>
      </c>
      <c r="AB17" s="10">
        <v>0.62568369544373903</v>
      </c>
      <c r="AC17" s="7">
        <v>88.131632943848302</v>
      </c>
      <c r="AD17" s="10">
        <v>0.78299061768933798</v>
      </c>
      <c r="AE17" s="7">
        <v>85.301713560711804</v>
      </c>
      <c r="AF17" s="10">
        <v>1.17498552048635</v>
      </c>
      <c r="AG17" s="7">
        <v>-2.8299193831365801</v>
      </c>
      <c r="AH17" s="10">
        <v>1.46323346932804</v>
      </c>
      <c r="AI17" s="65"/>
      <c r="AJ17" s="65"/>
      <c r="AK17" s="65"/>
      <c r="AL17" s="65"/>
      <c r="AM17" s="65"/>
      <c r="AN17" s="65"/>
      <c r="AO17" s="65"/>
      <c r="AP17" s="65"/>
      <c r="AQ17" s="65"/>
      <c r="AR17" s="65"/>
      <c r="AS17" s="65"/>
      <c r="AT17" s="65"/>
      <c r="AU17" s="65"/>
      <c r="AV17" s="65"/>
      <c r="AW17" s="65"/>
      <c r="AX17" s="182"/>
    </row>
    <row r="18" spans="1:50" ht="13" customHeight="1" x14ac:dyDescent="0.2">
      <c r="A18" s="111" t="s">
        <v>353</v>
      </c>
      <c r="B18" s="110">
        <v>2</v>
      </c>
      <c r="C18" s="7">
        <v>98.217556793339995</v>
      </c>
      <c r="D18" s="10">
        <v>0.36293756395670201</v>
      </c>
      <c r="E18" s="7">
        <v>98.717678731929297</v>
      </c>
      <c r="F18" s="10">
        <v>0.29574295457083699</v>
      </c>
      <c r="G18" s="7">
        <v>97.357453692789704</v>
      </c>
      <c r="H18" s="10">
        <v>0.85619549543795503</v>
      </c>
      <c r="I18" s="7">
        <v>-1.3602250391395501</v>
      </c>
      <c r="J18" s="10">
        <v>0.88431626458214396</v>
      </c>
      <c r="K18" s="7">
        <v>96.333425102402202</v>
      </c>
      <c r="L18" s="10">
        <v>0.525639684641099</v>
      </c>
      <c r="M18" s="7">
        <v>96.490992489314294</v>
      </c>
      <c r="N18" s="10">
        <v>0.56811489331834397</v>
      </c>
      <c r="O18" s="7">
        <v>96.160556552383397</v>
      </c>
      <c r="P18" s="10">
        <v>1.11669032304231</v>
      </c>
      <c r="Q18" s="7">
        <v>-0.33043593693088302</v>
      </c>
      <c r="R18" s="10">
        <v>1.2673744732741701</v>
      </c>
      <c r="S18" s="7">
        <v>99.285195076399503</v>
      </c>
      <c r="T18" s="10">
        <v>0.20178307996679301</v>
      </c>
      <c r="U18" s="7">
        <v>99.301783117756003</v>
      </c>
      <c r="V18" s="10">
        <v>0.24432270102326301</v>
      </c>
      <c r="W18" s="7">
        <v>99.415611441704598</v>
      </c>
      <c r="X18" s="10">
        <v>0.31375335559581202</v>
      </c>
      <c r="Y18" s="7">
        <v>0.11382832394862399</v>
      </c>
      <c r="Z18" s="10">
        <v>0.39835898912625201</v>
      </c>
      <c r="AA18" s="7">
        <v>90.394183272013194</v>
      </c>
      <c r="AB18" s="10">
        <v>0.77742662569139298</v>
      </c>
      <c r="AC18" s="7">
        <v>91.794071422049697</v>
      </c>
      <c r="AD18" s="10">
        <v>0.850671440870582</v>
      </c>
      <c r="AE18" s="7">
        <v>87.667577075771902</v>
      </c>
      <c r="AF18" s="10">
        <v>1.5397457534604</v>
      </c>
      <c r="AG18" s="7">
        <v>-4.1264943462777799</v>
      </c>
      <c r="AH18" s="10">
        <v>1.7565167905680801</v>
      </c>
      <c r="AI18" s="65"/>
      <c r="AJ18" s="65"/>
      <c r="AK18" s="65"/>
      <c r="AL18" s="65"/>
      <c r="AM18" s="65"/>
      <c r="AN18" s="65"/>
      <c r="AO18" s="65"/>
      <c r="AP18" s="65"/>
      <c r="AQ18" s="65"/>
      <c r="AR18" s="65"/>
      <c r="AS18" s="65"/>
      <c r="AT18" s="65"/>
      <c r="AU18" s="65"/>
      <c r="AV18" s="65"/>
      <c r="AW18" s="65"/>
      <c r="AX18" s="182"/>
    </row>
    <row r="19" spans="1:50" ht="13" customHeight="1" x14ac:dyDescent="0.2">
      <c r="A19" s="111" t="s">
        <v>354</v>
      </c>
      <c r="B19" s="110">
        <v>2</v>
      </c>
      <c r="C19" s="7">
        <v>99.267336762549604</v>
      </c>
      <c r="D19" s="10">
        <v>0.188316705524497</v>
      </c>
      <c r="E19" s="7">
        <v>99.250798428561495</v>
      </c>
      <c r="F19" s="10">
        <v>0.224907917196986</v>
      </c>
      <c r="G19" s="7">
        <v>99.298827591570898</v>
      </c>
      <c r="H19" s="10">
        <v>0.36265325937452197</v>
      </c>
      <c r="I19" s="7">
        <v>4.80291630093461E-2</v>
      </c>
      <c r="J19" s="10">
        <v>0.43048272705081497</v>
      </c>
      <c r="K19" s="7">
        <v>96.098607124976894</v>
      </c>
      <c r="L19" s="10">
        <v>0.55236606509445596</v>
      </c>
      <c r="M19" s="7">
        <v>95.786405990012994</v>
      </c>
      <c r="N19" s="10">
        <v>0.729767139761892</v>
      </c>
      <c r="O19" s="7">
        <v>96.798899968791901</v>
      </c>
      <c r="P19" s="10">
        <v>0.81528380185645699</v>
      </c>
      <c r="Q19" s="7">
        <v>1.01249397877888</v>
      </c>
      <c r="R19" s="10">
        <v>1.1105014509901801</v>
      </c>
      <c r="S19" s="7">
        <v>97.086296902579704</v>
      </c>
      <c r="T19" s="10">
        <v>0.45809970394873001</v>
      </c>
      <c r="U19" s="7">
        <v>97.449915813819999</v>
      </c>
      <c r="V19" s="10">
        <v>0.55425517940496105</v>
      </c>
      <c r="W19" s="7">
        <v>96.186828271025007</v>
      </c>
      <c r="X19" s="10">
        <v>0.84029803325789598</v>
      </c>
      <c r="Y19" s="7">
        <v>-1.2630875427949499</v>
      </c>
      <c r="Z19" s="10">
        <v>1.0220153206937299</v>
      </c>
      <c r="AA19" s="7">
        <v>82.004250811499901</v>
      </c>
      <c r="AB19" s="10">
        <v>1.0802440218448199</v>
      </c>
      <c r="AC19" s="7">
        <v>82.496920858327897</v>
      </c>
      <c r="AD19" s="10">
        <v>1.45589085859372</v>
      </c>
      <c r="AE19" s="7">
        <v>81.036170175138295</v>
      </c>
      <c r="AF19" s="10">
        <v>1.9067750972719399</v>
      </c>
      <c r="AG19" s="7">
        <v>-1.4607506831896599</v>
      </c>
      <c r="AH19" s="10">
        <v>2.57055645379595</v>
      </c>
      <c r="AI19" s="65"/>
      <c r="AJ19" s="65"/>
      <c r="AK19" s="65"/>
      <c r="AL19" s="65"/>
      <c r="AM19" s="65"/>
      <c r="AN19" s="65"/>
      <c r="AO19" s="65"/>
      <c r="AP19" s="65"/>
      <c r="AQ19" s="65"/>
      <c r="AR19" s="65"/>
      <c r="AS19" s="65"/>
      <c r="AT19" s="65"/>
      <c r="AU19" s="65"/>
      <c r="AV19" s="65"/>
      <c r="AW19" s="65"/>
      <c r="AX19" s="182"/>
    </row>
    <row r="20" spans="1:50" ht="13" customHeight="1" x14ac:dyDescent="0.2">
      <c r="A20" s="82" t="s">
        <v>355</v>
      </c>
      <c r="B20" s="110">
        <v>2</v>
      </c>
      <c r="C20" s="7">
        <v>98.525896184635698</v>
      </c>
      <c r="D20" s="10">
        <v>0.348357108835887</v>
      </c>
      <c r="E20" s="7">
        <v>98.834393569121204</v>
      </c>
      <c r="F20" s="10">
        <v>0.41749481724027399</v>
      </c>
      <c r="G20" s="7">
        <v>98.155239848266106</v>
      </c>
      <c r="H20" s="10">
        <v>0.70314608711353099</v>
      </c>
      <c r="I20" s="7">
        <v>-0.67915372085502701</v>
      </c>
      <c r="J20" s="10">
        <v>0.86246830568245902</v>
      </c>
      <c r="K20" s="7">
        <v>96.664300154806298</v>
      </c>
      <c r="L20" s="10">
        <v>0.419351307409219</v>
      </c>
      <c r="M20" s="7">
        <v>96.821961310792801</v>
      </c>
      <c r="N20" s="10">
        <v>0.515878114168833</v>
      </c>
      <c r="O20" s="7">
        <v>96.621035639993096</v>
      </c>
      <c r="P20" s="10">
        <v>0.85270516154563103</v>
      </c>
      <c r="Q20" s="7">
        <v>-0.20092567079969101</v>
      </c>
      <c r="R20" s="10">
        <v>1.0675728330274801</v>
      </c>
      <c r="S20" s="7">
        <v>94.676777575966995</v>
      </c>
      <c r="T20" s="10">
        <v>0.65971766005365895</v>
      </c>
      <c r="U20" s="7">
        <v>94.436144996689407</v>
      </c>
      <c r="V20" s="10">
        <v>0.818185717255559</v>
      </c>
      <c r="W20" s="7">
        <v>95.165970554862</v>
      </c>
      <c r="X20" s="10">
        <v>0.99842530573460397</v>
      </c>
      <c r="Y20" s="7">
        <v>0.72982555817259298</v>
      </c>
      <c r="Z20" s="10">
        <v>1.2370669209937299</v>
      </c>
      <c r="AA20" s="7">
        <v>88.366609969971506</v>
      </c>
      <c r="AB20" s="10">
        <v>0.80204544736753003</v>
      </c>
      <c r="AC20" s="7">
        <v>87.550067653298598</v>
      </c>
      <c r="AD20" s="10">
        <v>1.10937484917861</v>
      </c>
      <c r="AE20" s="7">
        <v>89.936079974840396</v>
      </c>
      <c r="AF20" s="10">
        <v>1.27092115598139</v>
      </c>
      <c r="AG20" s="7">
        <v>2.3860123215418398</v>
      </c>
      <c r="AH20" s="10">
        <v>1.74573132305501</v>
      </c>
      <c r="AI20" s="65"/>
      <c r="AJ20" s="65"/>
      <c r="AK20" s="65"/>
      <c r="AL20" s="65"/>
      <c r="AM20" s="65"/>
      <c r="AN20" s="65"/>
      <c r="AO20" s="65"/>
      <c r="AP20" s="65"/>
      <c r="AQ20" s="65"/>
      <c r="AR20" s="65"/>
      <c r="AS20" s="65"/>
      <c r="AT20" s="65"/>
      <c r="AU20" s="65"/>
      <c r="AV20" s="65"/>
      <c r="AW20" s="65"/>
      <c r="AX20" s="182"/>
    </row>
    <row r="21" spans="1:50" ht="13" customHeight="1" x14ac:dyDescent="0.2">
      <c r="A21" s="82" t="s">
        <v>356</v>
      </c>
      <c r="B21" s="110">
        <v>2</v>
      </c>
      <c r="C21" s="7">
        <v>98.397629570178694</v>
      </c>
      <c r="D21" s="10">
        <v>0.30803456749303598</v>
      </c>
      <c r="E21" s="7">
        <v>98.233750129936297</v>
      </c>
      <c r="F21" s="10">
        <v>0.37012531708424401</v>
      </c>
      <c r="G21" s="7">
        <v>99.007886029037607</v>
      </c>
      <c r="H21" s="10">
        <v>0.43594139487816302</v>
      </c>
      <c r="I21" s="7">
        <v>0.77413589910138103</v>
      </c>
      <c r="J21" s="10">
        <v>0.56678028031077499</v>
      </c>
      <c r="K21" s="7">
        <v>94.759857434196107</v>
      </c>
      <c r="L21" s="10">
        <v>0.56110684976153902</v>
      </c>
      <c r="M21" s="7">
        <v>95.086796122916795</v>
      </c>
      <c r="N21" s="10">
        <v>0.61957708179412596</v>
      </c>
      <c r="O21" s="7">
        <v>93.539912716927603</v>
      </c>
      <c r="P21" s="10">
        <v>1.3853481073879399</v>
      </c>
      <c r="Q21" s="7">
        <v>-1.54688340598926</v>
      </c>
      <c r="R21" s="10">
        <v>1.5377390269987199</v>
      </c>
      <c r="S21" s="7">
        <v>97.478793660144504</v>
      </c>
      <c r="T21" s="10">
        <v>0.40741346894452002</v>
      </c>
      <c r="U21" s="7">
        <v>97.620549363322894</v>
      </c>
      <c r="V21" s="10">
        <v>0.44296985783919002</v>
      </c>
      <c r="W21" s="7">
        <v>96.946212793529696</v>
      </c>
      <c r="X21" s="10">
        <v>0.90307070282260105</v>
      </c>
      <c r="Y21" s="7">
        <v>-0.67433656979325496</v>
      </c>
      <c r="Z21" s="10">
        <v>0.980635011963641</v>
      </c>
      <c r="AA21" s="7">
        <v>94.330134876033895</v>
      </c>
      <c r="AB21" s="10">
        <v>0.61020302295239603</v>
      </c>
      <c r="AC21" s="7">
        <v>94.235005648873496</v>
      </c>
      <c r="AD21" s="10">
        <v>0.72085419709590304</v>
      </c>
      <c r="AE21" s="7">
        <v>94.679525891986799</v>
      </c>
      <c r="AF21" s="10">
        <v>1.1720983493344801</v>
      </c>
      <c r="AG21" s="7">
        <v>0.444520243113317</v>
      </c>
      <c r="AH21" s="10">
        <v>1.4004019283484599</v>
      </c>
      <c r="AI21" s="65"/>
      <c r="AJ21" s="65"/>
      <c r="AK21" s="65"/>
      <c r="AL21" s="65"/>
      <c r="AM21" s="65"/>
      <c r="AN21" s="65"/>
      <c r="AO21" s="65"/>
      <c r="AP21" s="65"/>
      <c r="AQ21" s="65"/>
      <c r="AR21" s="65"/>
      <c r="AS21" s="65"/>
      <c r="AT21" s="65"/>
      <c r="AU21" s="65"/>
      <c r="AV21" s="65"/>
      <c r="AW21" s="65"/>
      <c r="AX21" s="182"/>
    </row>
    <row r="22" spans="1:50" ht="13" customHeight="1" x14ac:dyDescent="0.2">
      <c r="A22" s="82" t="s">
        <v>357</v>
      </c>
      <c r="B22" s="110">
        <v>2</v>
      </c>
      <c r="C22" s="7">
        <v>99.053486602601694</v>
      </c>
      <c r="D22" s="10">
        <v>0.32051301625744799</v>
      </c>
      <c r="E22" s="7">
        <v>99.380959965451694</v>
      </c>
      <c r="F22" s="10">
        <v>0.19788103169306101</v>
      </c>
      <c r="G22" s="7">
        <v>98.502319556950098</v>
      </c>
      <c r="H22" s="10">
        <v>0.79121631239928403</v>
      </c>
      <c r="I22" s="7">
        <v>-0.87864040850158198</v>
      </c>
      <c r="J22" s="10">
        <v>0.81411576069182001</v>
      </c>
      <c r="K22" s="7">
        <v>97.699666961298007</v>
      </c>
      <c r="L22" s="10">
        <v>0.452280569972486</v>
      </c>
      <c r="M22" s="7">
        <v>97.166892144617194</v>
      </c>
      <c r="N22" s="10">
        <v>0.71330694605495704</v>
      </c>
      <c r="O22" s="7">
        <v>98.528833978768702</v>
      </c>
      <c r="P22" s="10">
        <v>0.41442623474588203</v>
      </c>
      <c r="Q22" s="7">
        <v>1.3619418341515099</v>
      </c>
      <c r="R22" s="10">
        <v>0.864171687540776</v>
      </c>
      <c r="S22" s="7">
        <v>97.496155924100506</v>
      </c>
      <c r="T22" s="10">
        <v>0.58878760413053399</v>
      </c>
      <c r="U22" s="7">
        <v>96.981754878023395</v>
      </c>
      <c r="V22" s="10">
        <v>0.86155046080970099</v>
      </c>
      <c r="W22" s="7">
        <v>98.927432217501007</v>
      </c>
      <c r="X22" s="10">
        <v>0.41610534467010701</v>
      </c>
      <c r="Y22" s="7">
        <v>1.9456773394776099</v>
      </c>
      <c r="Z22" s="10">
        <v>0.97479191456735703</v>
      </c>
      <c r="AA22" s="7">
        <v>93.977203318420194</v>
      </c>
      <c r="AB22" s="10">
        <v>0.90190290733956002</v>
      </c>
      <c r="AC22" s="7">
        <v>93.176595043599704</v>
      </c>
      <c r="AD22" s="10">
        <v>1.28562404332345</v>
      </c>
      <c r="AE22" s="7">
        <v>95.180517549987997</v>
      </c>
      <c r="AF22" s="10">
        <v>1.1393964148356299</v>
      </c>
      <c r="AG22" s="7">
        <v>2.00392250638822</v>
      </c>
      <c r="AH22" s="10">
        <v>1.7189688711967499</v>
      </c>
      <c r="AI22" s="65"/>
      <c r="AJ22" s="65"/>
      <c r="AK22" s="65"/>
      <c r="AL22" s="65"/>
      <c r="AM22" s="65"/>
      <c r="AN22" s="65"/>
      <c r="AO22" s="65"/>
      <c r="AP22" s="65"/>
      <c r="AQ22" s="65"/>
      <c r="AR22" s="65"/>
      <c r="AS22" s="65"/>
      <c r="AT22" s="65"/>
      <c r="AU22" s="65"/>
      <c r="AV22" s="65"/>
      <c r="AW22" s="65"/>
      <c r="AX22" s="182"/>
    </row>
    <row r="23" spans="1:50" ht="13" customHeight="1" x14ac:dyDescent="0.2">
      <c r="A23" s="82" t="s">
        <v>358</v>
      </c>
      <c r="B23" s="110">
        <v>2</v>
      </c>
      <c r="C23" s="7">
        <v>97.482839244088098</v>
      </c>
      <c r="D23" s="10">
        <v>0.55341958029663596</v>
      </c>
      <c r="E23" s="7">
        <v>97.631540298525806</v>
      </c>
      <c r="F23" s="10">
        <v>0.71479439187833405</v>
      </c>
      <c r="G23" s="7">
        <v>97.287848428934097</v>
      </c>
      <c r="H23" s="10">
        <v>0.77968571969914202</v>
      </c>
      <c r="I23" s="7">
        <v>-0.34369186959172299</v>
      </c>
      <c r="J23" s="10">
        <v>0.99426030761116901</v>
      </c>
      <c r="K23" s="7">
        <v>97.289394922953093</v>
      </c>
      <c r="L23" s="10">
        <v>0.45587261490158598</v>
      </c>
      <c r="M23" s="7">
        <v>98.124085931015202</v>
      </c>
      <c r="N23" s="10">
        <v>0.53974981097024999</v>
      </c>
      <c r="O23" s="7">
        <v>96.303268002159399</v>
      </c>
      <c r="P23" s="10">
        <v>0.81099191661801995</v>
      </c>
      <c r="Q23" s="7">
        <v>-1.8208179288558699</v>
      </c>
      <c r="R23" s="10">
        <v>1.0028792050587401</v>
      </c>
      <c r="S23" s="7">
        <v>98.043835830372004</v>
      </c>
      <c r="T23" s="10">
        <v>0.41748097365599302</v>
      </c>
      <c r="U23" s="7">
        <v>98.608824346500896</v>
      </c>
      <c r="V23" s="10">
        <v>0.51330265069537595</v>
      </c>
      <c r="W23" s="7">
        <v>97.374125662143697</v>
      </c>
      <c r="X23" s="10">
        <v>0.76361164200809795</v>
      </c>
      <c r="Y23" s="7">
        <v>-1.2346986843572401</v>
      </c>
      <c r="Z23" s="10">
        <v>0.97790294487063201</v>
      </c>
      <c r="AA23" s="7">
        <v>96.493621761301497</v>
      </c>
      <c r="AB23" s="10">
        <v>0.47132435399991002</v>
      </c>
      <c r="AC23" s="7">
        <v>97.067107938066698</v>
      </c>
      <c r="AD23" s="10">
        <v>0.80837835570419903</v>
      </c>
      <c r="AE23" s="7">
        <v>95.797069220000097</v>
      </c>
      <c r="AF23" s="10">
        <v>1.0358164364226701</v>
      </c>
      <c r="AG23" s="7">
        <v>-1.2700387180666199</v>
      </c>
      <c r="AH23" s="10">
        <v>1.57863960074789</v>
      </c>
      <c r="AI23" s="65"/>
      <c r="AJ23" s="65"/>
      <c r="AK23" s="65"/>
      <c r="AL23" s="65"/>
      <c r="AM23" s="65"/>
      <c r="AN23" s="65"/>
      <c r="AO23" s="65"/>
      <c r="AP23" s="65"/>
      <c r="AQ23" s="65"/>
      <c r="AR23" s="65"/>
      <c r="AS23" s="65"/>
      <c r="AT23" s="65"/>
      <c r="AU23" s="65"/>
      <c r="AV23" s="65"/>
      <c r="AW23" s="65"/>
      <c r="AX23" s="182"/>
    </row>
    <row r="24" spans="1:50" ht="13" customHeight="1" x14ac:dyDescent="0.2">
      <c r="A24" s="82" t="s">
        <v>425</v>
      </c>
      <c r="B24" s="110">
        <v>2</v>
      </c>
      <c r="C24" s="7">
        <v>99.250316614235203</v>
      </c>
      <c r="D24" s="10">
        <v>0.20597615078197301</v>
      </c>
      <c r="E24" s="7">
        <v>99.155256189108599</v>
      </c>
      <c r="F24" s="10">
        <v>0.29562817734165397</v>
      </c>
      <c r="G24" s="7">
        <v>99.372878557843606</v>
      </c>
      <c r="H24" s="10">
        <v>0.272039561769577</v>
      </c>
      <c r="I24" s="7">
        <v>0.21762236873499299</v>
      </c>
      <c r="J24" s="10">
        <v>0.39959356432646798</v>
      </c>
      <c r="K24" s="7">
        <v>97.954905136018496</v>
      </c>
      <c r="L24" s="10">
        <v>0.40723190015593502</v>
      </c>
      <c r="M24" s="7">
        <v>97.975470969665807</v>
      </c>
      <c r="N24" s="10">
        <v>0.48973774520920799</v>
      </c>
      <c r="O24" s="7">
        <v>97.897687233574601</v>
      </c>
      <c r="P24" s="10">
        <v>0.56162185275542997</v>
      </c>
      <c r="Q24" s="7">
        <v>-7.7783736091220093E-2</v>
      </c>
      <c r="R24" s="10">
        <v>0.65559754462379005</v>
      </c>
      <c r="S24" s="7">
        <v>97.313415377403203</v>
      </c>
      <c r="T24" s="10">
        <v>0.459142730552689</v>
      </c>
      <c r="U24" s="7">
        <v>97.610837113905305</v>
      </c>
      <c r="V24" s="10">
        <v>0.54178225324706297</v>
      </c>
      <c r="W24" s="7">
        <v>96.857101900451298</v>
      </c>
      <c r="X24" s="10">
        <v>0.62028034714405</v>
      </c>
      <c r="Y24" s="7">
        <v>-0.75373521345406402</v>
      </c>
      <c r="Z24" s="10">
        <v>0.70171173396961695</v>
      </c>
      <c r="AA24" s="7">
        <v>90.647065033993499</v>
      </c>
      <c r="AB24" s="10">
        <v>0.87471017001692597</v>
      </c>
      <c r="AC24" s="7">
        <v>90.456781911312007</v>
      </c>
      <c r="AD24" s="10">
        <v>1.11951497421077</v>
      </c>
      <c r="AE24" s="7">
        <v>91.178552410616405</v>
      </c>
      <c r="AF24" s="10">
        <v>1.1474735412028201</v>
      </c>
      <c r="AG24" s="7">
        <v>0.72177049930438397</v>
      </c>
      <c r="AH24" s="10">
        <v>1.4727479876595</v>
      </c>
      <c r="AI24" s="65"/>
      <c r="AJ24" s="65"/>
      <c r="AK24" s="65"/>
      <c r="AL24" s="65"/>
      <c r="AM24" s="65"/>
      <c r="AN24" s="65"/>
      <c r="AO24" s="65"/>
      <c r="AP24" s="65"/>
      <c r="AQ24" s="65"/>
      <c r="AR24" s="65"/>
      <c r="AS24" s="65"/>
      <c r="AT24" s="65"/>
      <c r="AU24" s="65"/>
      <c r="AV24" s="65"/>
      <c r="AW24" s="65"/>
      <c r="AX24" s="182"/>
    </row>
    <row r="25" spans="1:50" ht="13" customHeight="1" x14ac:dyDescent="0.2">
      <c r="A25" s="82" t="s">
        <v>359</v>
      </c>
      <c r="B25" s="110">
        <v>2</v>
      </c>
      <c r="C25" s="7">
        <v>99.169378229704606</v>
      </c>
      <c r="D25" s="10">
        <v>0.26846624785373302</v>
      </c>
      <c r="E25" s="7">
        <v>99.1748968298606</v>
      </c>
      <c r="F25" s="10">
        <v>0.30395085322009402</v>
      </c>
      <c r="G25" s="7">
        <v>99.7582089089113</v>
      </c>
      <c r="H25" s="10">
        <v>0.240944539807774</v>
      </c>
      <c r="I25" s="7">
        <v>0.58331207905070004</v>
      </c>
      <c r="J25" s="10">
        <v>0.38504221538471201</v>
      </c>
      <c r="K25" s="7">
        <v>95.893935822218594</v>
      </c>
      <c r="L25" s="10">
        <v>0.54430354777524304</v>
      </c>
      <c r="M25" s="7">
        <v>96.189046877171904</v>
      </c>
      <c r="N25" s="10">
        <v>0.55454176591043303</v>
      </c>
      <c r="O25" s="7">
        <v>95.463469387202807</v>
      </c>
      <c r="P25" s="10">
        <v>1.31142101991148</v>
      </c>
      <c r="Q25" s="7">
        <v>-0.72557748996912597</v>
      </c>
      <c r="R25" s="10">
        <v>1.3860465599955001</v>
      </c>
      <c r="S25" s="7">
        <v>96.154714855978497</v>
      </c>
      <c r="T25" s="10">
        <v>0.55557428748190096</v>
      </c>
      <c r="U25" s="7">
        <v>96.689562087681594</v>
      </c>
      <c r="V25" s="10">
        <v>0.53612924934842399</v>
      </c>
      <c r="W25" s="7">
        <v>94.527554264427394</v>
      </c>
      <c r="X25" s="10">
        <v>1.6037202724044399</v>
      </c>
      <c r="Y25" s="7">
        <v>-2.1620078232542399</v>
      </c>
      <c r="Z25" s="10">
        <v>1.67360644029657</v>
      </c>
      <c r="AA25" s="7">
        <v>91.809129897731594</v>
      </c>
      <c r="AB25" s="10">
        <v>0.78074817167828003</v>
      </c>
      <c r="AC25" s="7">
        <v>92.164612279573007</v>
      </c>
      <c r="AD25" s="10">
        <v>0.81430048233399899</v>
      </c>
      <c r="AE25" s="7">
        <v>90.790830720311106</v>
      </c>
      <c r="AF25" s="10">
        <v>1.8395427944551399</v>
      </c>
      <c r="AG25" s="7">
        <v>-1.37378155926191</v>
      </c>
      <c r="AH25" s="10">
        <v>1.9736354316788101</v>
      </c>
      <c r="AI25" s="65"/>
      <c r="AJ25" s="65"/>
      <c r="AK25" s="65"/>
      <c r="AL25" s="65"/>
      <c r="AM25" s="65"/>
      <c r="AN25" s="65"/>
      <c r="AO25" s="65"/>
      <c r="AP25" s="65"/>
      <c r="AQ25" s="65"/>
      <c r="AR25" s="65"/>
      <c r="AS25" s="65"/>
      <c r="AT25" s="65"/>
      <c r="AU25" s="65"/>
      <c r="AV25" s="65"/>
      <c r="AW25" s="65"/>
      <c r="AX25" s="182"/>
    </row>
    <row r="26" spans="1:50" ht="13" customHeight="1" x14ac:dyDescent="0.2">
      <c r="A26" s="82" t="s">
        <v>360</v>
      </c>
      <c r="B26" s="110">
        <v>2</v>
      </c>
      <c r="C26" s="7">
        <v>98.775010298355397</v>
      </c>
      <c r="D26" s="10">
        <v>0.36282687581336798</v>
      </c>
      <c r="E26" s="7">
        <v>99.167385498937804</v>
      </c>
      <c r="F26" s="10">
        <v>0.25216089972850803</v>
      </c>
      <c r="G26" s="7">
        <v>98.043444306491395</v>
      </c>
      <c r="H26" s="10">
        <v>1.1156903125473601</v>
      </c>
      <c r="I26" s="7">
        <v>-1.1239411924464699</v>
      </c>
      <c r="J26" s="10">
        <v>1.14039417144541</v>
      </c>
      <c r="K26" s="7">
        <v>97.356084514954503</v>
      </c>
      <c r="L26" s="10">
        <v>0.52232373204024396</v>
      </c>
      <c r="M26" s="7">
        <v>97.591447117078403</v>
      </c>
      <c r="N26" s="10">
        <v>0.63296165708456398</v>
      </c>
      <c r="O26" s="7">
        <v>97.020262823369407</v>
      </c>
      <c r="P26" s="10">
        <v>1.1081840264388501</v>
      </c>
      <c r="Q26" s="7">
        <v>-0.57118429370902402</v>
      </c>
      <c r="R26" s="10">
        <v>1.3532675594496899</v>
      </c>
      <c r="S26" s="7">
        <v>97.618677187891507</v>
      </c>
      <c r="T26" s="10">
        <v>0.47764979179698902</v>
      </c>
      <c r="U26" s="7">
        <v>98.437735438831893</v>
      </c>
      <c r="V26" s="10">
        <v>0.45150638509999602</v>
      </c>
      <c r="W26" s="7">
        <v>95.660362523388699</v>
      </c>
      <c r="X26" s="10">
        <v>1.38691845454441</v>
      </c>
      <c r="Y26" s="7">
        <v>-2.7773729154432201</v>
      </c>
      <c r="Z26" s="10">
        <v>1.46209656769333</v>
      </c>
      <c r="AA26" s="7">
        <v>95.562482257995597</v>
      </c>
      <c r="AB26" s="10">
        <v>0.69952424225999599</v>
      </c>
      <c r="AC26" s="7">
        <v>96.363843645470794</v>
      </c>
      <c r="AD26" s="10">
        <v>0.76544342126243503</v>
      </c>
      <c r="AE26" s="7">
        <v>93.577117337025697</v>
      </c>
      <c r="AF26" s="10">
        <v>1.58781870602548</v>
      </c>
      <c r="AG26" s="7">
        <v>-2.7867263084451501</v>
      </c>
      <c r="AH26" s="10">
        <v>1.73794324132552</v>
      </c>
      <c r="AI26" s="65"/>
      <c r="AJ26" s="65"/>
      <c r="AK26" s="65"/>
      <c r="AL26" s="65"/>
      <c r="AM26" s="65"/>
      <c r="AN26" s="65"/>
      <c r="AO26" s="65"/>
      <c r="AP26" s="65"/>
      <c r="AQ26" s="65"/>
      <c r="AR26" s="65"/>
      <c r="AS26" s="65"/>
      <c r="AT26" s="65"/>
      <c r="AU26" s="65"/>
      <c r="AV26" s="65"/>
      <c r="AW26" s="65"/>
      <c r="AX26" s="182"/>
    </row>
    <row r="27" spans="1:50" ht="13" customHeight="1" x14ac:dyDescent="0.2">
      <c r="A27" s="82" t="s">
        <v>361</v>
      </c>
      <c r="B27" s="110">
        <v>2</v>
      </c>
      <c r="C27" s="7">
        <v>99.016670054996197</v>
      </c>
      <c r="D27" s="10">
        <v>0.154857895674235</v>
      </c>
      <c r="E27" s="7">
        <v>99.251617180064997</v>
      </c>
      <c r="F27" s="10">
        <v>0.171091115708769</v>
      </c>
      <c r="G27" s="7">
        <v>98.630517573712893</v>
      </c>
      <c r="H27" s="10">
        <v>0.40376530807291</v>
      </c>
      <c r="I27" s="7">
        <v>-0.62109960635206096</v>
      </c>
      <c r="J27" s="10">
        <v>0.467889574240196</v>
      </c>
      <c r="K27" s="7">
        <v>93.563966999358499</v>
      </c>
      <c r="L27" s="10">
        <v>0.39794230885840998</v>
      </c>
      <c r="M27" s="7">
        <v>94.331421273018094</v>
      </c>
      <c r="N27" s="10">
        <v>0.48067996025326998</v>
      </c>
      <c r="O27" s="7">
        <v>91.705255239431096</v>
      </c>
      <c r="P27" s="10">
        <v>0.84449420686893795</v>
      </c>
      <c r="Q27" s="7">
        <v>-2.6261660335869701</v>
      </c>
      <c r="R27" s="10">
        <v>1.0163353672728099</v>
      </c>
      <c r="S27" s="7">
        <v>92.926140022307905</v>
      </c>
      <c r="T27" s="10">
        <v>0.423696524732736</v>
      </c>
      <c r="U27" s="7">
        <v>93.275888230762604</v>
      </c>
      <c r="V27" s="10">
        <v>0.49440292205485298</v>
      </c>
      <c r="W27" s="7">
        <v>92.143724496754402</v>
      </c>
      <c r="X27" s="10">
        <v>0.98855081137475298</v>
      </c>
      <c r="Y27" s="7">
        <v>-1.13216373400826</v>
      </c>
      <c r="Z27" s="10">
        <v>1.1503884991139799</v>
      </c>
      <c r="AA27" s="7">
        <v>90.224486680789298</v>
      </c>
      <c r="AB27" s="10">
        <v>0.50082800171175001</v>
      </c>
      <c r="AC27" s="7">
        <v>90.7806133655737</v>
      </c>
      <c r="AD27" s="10">
        <v>0.58805502897972595</v>
      </c>
      <c r="AE27" s="7">
        <v>88.924942463153897</v>
      </c>
      <c r="AF27" s="10">
        <v>1.07025326196286</v>
      </c>
      <c r="AG27" s="7">
        <v>-1.8556709024198299</v>
      </c>
      <c r="AH27" s="10">
        <v>1.25082489249898</v>
      </c>
      <c r="AI27" s="65"/>
      <c r="AJ27" s="65"/>
      <c r="AK27" s="65"/>
      <c r="AL27" s="65"/>
      <c r="AM27" s="65"/>
      <c r="AN27" s="65"/>
      <c r="AO27" s="65"/>
      <c r="AP27" s="65"/>
      <c r="AQ27" s="65"/>
      <c r="AR27" s="65"/>
      <c r="AS27" s="65"/>
      <c r="AT27" s="65"/>
      <c r="AU27" s="65"/>
      <c r="AV27" s="65"/>
      <c r="AW27" s="65"/>
      <c r="AX27" s="182"/>
    </row>
    <row r="28" spans="1:50" ht="13" customHeight="1" x14ac:dyDescent="0.2">
      <c r="A28" s="82" t="s">
        <v>362</v>
      </c>
      <c r="B28" s="110">
        <v>2</v>
      </c>
      <c r="C28" s="7">
        <v>98.833965870019796</v>
      </c>
      <c r="D28" s="10">
        <v>0.291872844753085</v>
      </c>
      <c r="E28" s="7">
        <v>99.474837328565599</v>
      </c>
      <c r="F28" s="10">
        <v>0.243884176496349</v>
      </c>
      <c r="G28" s="7">
        <v>97.949773894400707</v>
      </c>
      <c r="H28" s="10">
        <v>0.64101076161616399</v>
      </c>
      <c r="I28" s="7">
        <v>-1.5250634341648901</v>
      </c>
      <c r="J28" s="10">
        <v>0.71666091334072302</v>
      </c>
      <c r="K28" s="7">
        <v>98.276947893575894</v>
      </c>
      <c r="L28" s="10">
        <v>0.38017624183677701</v>
      </c>
      <c r="M28" s="7">
        <v>99.480402574298097</v>
      </c>
      <c r="N28" s="10">
        <v>0.21785483786336499</v>
      </c>
      <c r="O28" s="7">
        <v>96.623415231952706</v>
      </c>
      <c r="P28" s="10">
        <v>0.82551210068649605</v>
      </c>
      <c r="Q28" s="7">
        <v>-2.85698734234533</v>
      </c>
      <c r="R28" s="10">
        <v>0.84838345861875597</v>
      </c>
      <c r="S28" s="7">
        <v>97.232483012474006</v>
      </c>
      <c r="T28" s="10">
        <v>0.495368723842803</v>
      </c>
      <c r="U28" s="7">
        <v>98.412757835175199</v>
      </c>
      <c r="V28" s="10">
        <v>0.50828514503665001</v>
      </c>
      <c r="W28" s="7">
        <v>95.612690682490395</v>
      </c>
      <c r="X28" s="10">
        <v>0.96345073148120797</v>
      </c>
      <c r="Y28" s="7">
        <v>-2.8000671526847798</v>
      </c>
      <c r="Z28" s="10">
        <v>1.1074501490994599</v>
      </c>
      <c r="AA28" s="7">
        <v>85.172803291006602</v>
      </c>
      <c r="AB28" s="10">
        <v>1.06024145656748</v>
      </c>
      <c r="AC28" s="7">
        <v>87.069337367097802</v>
      </c>
      <c r="AD28" s="10">
        <v>1.3173873812105601</v>
      </c>
      <c r="AE28" s="7">
        <v>82.6375232786705</v>
      </c>
      <c r="AF28" s="10">
        <v>1.5797436598362</v>
      </c>
      <c r="AG28" s="7">
        <v>-4.4318140884273598</v>
      </c>
      <c r="AH28" s="10">
        <v>1.95911805065461</v>
      </c>
      <c r="AI28" s="65"/>
      <c r="AJ28" s="65"/>
      <c r="AK28" s="65"/>
      <c r="AL28" s="65"/>
      <c r="AM28" s="65"/>
      <c r="AN28" s="65"/>
      <c r="AO28" s="65"/>
      <c r="AP28" s="65"/>
      <c r="AQ28" s="65"/>
      <c r="AR28" s="65"/>
      <c r="AS28" s="65"/>
      <c r="AT28" s="65"/>
      <c r="AU28" s="65"/>
      <c r="AV28" s="65"/>
      <c r="AW28" s="65"/>
      <c r="AX28" s="182"/>
    </row>
    <row r="29" spans="1:50" ht="13" customHeight="1" x14ac:dyDescent="0.2">
      <c r="A29" s="82" t="s">
        <v>363</v>
      </c>
      <c r="B29" s="110">
        <v>2</v>
      </c>
      <c r="C29" s="7">
        <v>99.295317485160595</v>
      </c>
      <c r="D29" s="10">
        <v>0.23256648391108001</v>
      </c>
      <c r="E29" s="7">
        <v>99.254697104017595</v>
      </c>
      <c r="F29" s="10">
        <v>0.26727216008544102</v>
      </c>
      <c r="G29" s="7">
        <v>99.498157366020905</v>
      </c>
      <c r="H29" s="10">
        <v>0.36323353185456803</v>
      </c>
      <c r="I29" s="7">
        <v>0.24346026200331</v>
      </c>
      <c r="J29" s="10">
        <v>0.44711538360090503</v>
      </c>
      <c r="K29" s="7">
        <v>92.348180789355993</v>
      </c>
      <c r="L29" s="10">
        <v>0.71522057739591405</v>
      </c>
      <c r="M29" s="7">
        <v>92.704873777413098</v>
      </c>
      <c r="N29" s="10">
        <v>0.77489687414977504</v>
      </c>
      <c r="O29" s="7">
        <v>90.307396915556197</v>
      </c>
      <c r="P29" s="10">
        <v>1.8193488700094</v>
      </c>
      <c r="Q29" s="7">
        <v>-2.3974768618568998</v>
      </c>
      <c r="R29" s="10">
        <v>1.96228178125547</v>
      </c>
      <c r="S29" s="7">
        <v>97.421164588925606</v>
      </c>
      <c r="T29" s="10">
        <v>0.40326263368918902</v>
      </c>
      <c r="U29" s="7">
        <v>97.643750317126504</v>
      </c>
      <c r="V29" s="10">
        <v>0.42721803296417099</v>
      </c>
      <c r="W29" s="7">
        <v>96.184969424839394</v>
      </c>
      <c r="X29" s="10">
        <v>1.12894174627612</v>
      </c>
      <c r="Y29" s="7">
        <v>-1.4587808922871199</v>
      </c>
      <c r="Z29" s="10">
        <v>1.1983538281855199</v>
      </c>
      <c r="AA29" s="7">
        <v>92.729286188724302</v>
      </c>
      <c r="AB29" s="10">
        <v>0.69425904457260301</v>
      </c>
      <c r="AC29" s="7">
        <v>93.425143109231101</v>
      </c>
      <c r="AD29" s="10">
        <v>0.72216066467669904</v>
      </c>
      <c r="AE29" s="7">
        <v>88.910788741473297</v>
      </c>
      <c r="AF29" s="10">
        <v>1.8575465190937299</v>
      </c>
      <c r="AG29" s="7">
        <v>-4.5143543677577798</v>
      </c>
      <c r="AH29" s="10">
        <v>1.9325628375917701</v>
      </c>
      <c r="AI29" s="65"/>
      <c r="AJ29" s="65"/>
      <c r="AK29" s="65"/>
      <c r="AL29" s="65"/>
      <c r="AM29" s="65"/>
      <c r="AN29" s="65"/>
      <c r="AO29" s="65"/>
      <c r="AP29" s="65"/>
      <c r="AQ29" s="65"/>
      <c r="AR29" s="65"/>
      <c r="AS29" s="65"/>
      <c r="AT29" s="65"/>
      <c r="AU29" s="65"/>
      <c r="AV29" s="65"/>
      <c r="AW29" s="65"/>
      <c r="AX29" s="182"/>
    </row>
    <row r="30" spans="1:50" ht="13" customHeight="1" x14ac:dyDescent="0.2">
      <c r="A30" s="82" t="s">
        <v>364</v>
      </c>
      <c r="B30" s="110">
        <v>2</v>
      </c>
      <c r="C30" s="7">
        <v>98.489755150244605</v>
      </c>
      <c r="D30" s="10">
        <v>0.29663599570626598</v>
      </c>
      <c r="E30" s="7">
        <v>99.058732140407599</v>
      </c>
      <c r="F30" s="10">
        <v>0.243603074927255</v>
      </c>
      <c r="G30" s="7">
        <v>97.354823686265405</v>
      </c>
      <c r="H30" s="10">
        <v>0.76667855946032204</v>
      </c>
      <c r="I30" s="7">
        <v>-1.7039084541421901</v>
      </c>
      <c r="J30" s="10">
        <v>0.78274635906721701</v>
      </c>
      <c r="K30" s="7">
        <v>84.529555629386294</v>
      </c>
      <c r="L30" s="10">
        <v>0.85406687221620203</v>
      </c>
      <c r="M30" s="7">
        <v>85.093094042953695</v>
      </c>
      <c r="N30" s="10">
        <v>0.95540415307798598</v>
      </c>
      <c r="O30" s="7">
        <v>83.739105324180002</v>
      </c>
      <c r="P30" s="10">
        <v>1.45814430750748</v>
      </c>
      <c r="Q30" s="7">
        <v>-1.3539887187737301</v>
      </c>
      <c r="R30" s="10">
        <v>1.6236637402792</v>
      </c>
      <c r="S30" s="7">
        <v>94.205869754071898</v>
      </c>
      <c r="T30" s="10">
        <v>0.45540211050825502</v>
      </c>
      <c r="U30" s="7">
        <v>95.026247255543694</v>
      </c>
      <c r="V30" s="10">
        <v>0.54885394126848497</v>
      </c>
      <c r="W30" s="7">
        <v>92.433713146836595</v>
      </c>
      <c r="X30" s="10">
        <v>1.07344859579026</v>
      </c>
      <c r="Y30" s="7">
        <v>-2.5925341087071301</v>
      </c>
      <c r="Z30" s="10">
        <v>1.31734377568824</v>
      </c>
      <c r="AA30" s="7">
        <v>86.307055171119899</v>
      </c>
      <c r="AB30" s="10">
        <v>0.69989680162677703</v>
      </c>
      <c r="AC30" s="7">
        <v>87.408404211211405</v>
      </c>
      <c r="AD30" s="10">
        <v>0.73818154230366695</v>
      </c>
      <c r="AE30" s="7">
        <v>83.830302558838795</v>
      </c>
      <c r="AF30" s="10">
        <v>1.32496422129934</v>
      </c>
      <c r="AG30" s="7">
        <v>-3.5781016523725202</v>
      </c>
      <c r="AH30" s="10">
        <v>1.39628038184424</v>
      </c>
      <c r="AI30" s="65"/>
      <c r="AJ30" s="65"/>
      <c r="AK30" s="65"/>
      <c r="AL30" s="65"/>
      <c r="AM30" s="65"/>
      <c r="AN30" s="65"/>
      <c r="AO30" s="65"/>
      <c r="AP30" s="65"/>
      <c r="AQ30" s="65"/>
      <c r="AR30" s="65"/>
      <c r="AS30" s="65"/>
      <c r="AT30" s="65"/>
      <c r="AU30" s="65"/>
      <c r="AV30" s="65"/>
      <c r="AW30" s="65"/>
      <c r="AX30" s="182"/>
    </row>
    <row r="31" spans="1:50" ht="13" customHeight="1" x14ac:dyDescent="0.2">
      <c r="A31" s="82" t="s">
        <v>365</v>
      </c>
      <c r="B31" s="110">
        <v>2</v>
      </c>
      <c r="C31" s="7">
        <v>99.392321717686798</v>
      </c>
      <c r="D31" s="10">
        <v>0.19786581963576799</v>
      </c>
      <c r="E31" s="7">
        <v>99.468910898748106</v>
      </c>
      <c r="F31" s="10">
        <v>0.21462268578212501</v>
      </c>
      <c r="G31" s="7">
        <v>99.225863175062997</v>
      </c>
      <c r="H31" s="10">
        <v>0.405412053272596</v>
      </c>
      <c r="I31" s="7">
        <v>-0.24304772368505201</v>
      </c>
      <c r="J31" s="10">
        <v>0.45370689802143099</v>
      </c>
      <c r="K31" s="7">
        <v>91.458423994008697</v>
      </c>
      <c r="L31" s="10">
        <v>0.76496405820023805</v>
      </c>
      <c r="M31" s="7">
        <v>91.850950378950103</v>
      </c>
      <c r="N31" s="10">
        <v>0.97199570135502</v>
      </c>
      <c r="O31" s="7">
        <v>90.924378694368002</v>
      </c>
      <c r="P31" s="10">
        <v>1.1797724592833101</v>
      </c>
      <c r="Q31" s="7">
        <v>-0.92657168458208605</v>
      </c>
      <c r="R31" s="10">
        <v>1.52415820772977</v>
      </c>
      <c r="S31" s="7">
        <v>93.839301502893207</v>
      </c>
      <c r="T31" s="10">
        <v>0.53878789283058204</v>
      </c>
      <c r="U31" s="7">
        <v>95.446831128682405</v>
      </c>
      <c r="V31" s="10">
        <v>0.61976453717402702</v>
      </c>
      <c r="W31" s="7">
        <v>90.708186269941095</v>
      </c>
      <c r="X31" s="10">
        <v>1.1603635939438099</v>
      </c>
      <c r="Y31" s="7">
        <v>-4.7386448587412504</v>
      </c>
      <c r="Z31" s="10">
        <v>1.3535149599682501</v>
      </c>
      <c r="AA31" s="7">
        <v>74.619308514901206</v>
      </c>
      <c r="AB31" s="10">
        <v>1.1240267968140001</v>
      </c>
      <c r="AC31" s="7">
        <v>75.968130018902798</v>
      </c>
      <c r="AD31" s="10">
        <v>1.3686542744004999</v>
      </c>
      <c r="AE31" s="7">
        <v>72.402444695684594</v>
      </c>
      <c r="AF31" s="10">
        <v>2.0594230452378199</v>
      </c>
      <c r="AG31" s="7">
        <v>-3.56568532321822</v>
      </c>
      <c r="AH31" s="10">
        <v>2.5337940544819499</v>
      </c>
      <c r="AI31" s="65"/>
      <c r="AJ31" s="65"/>
      <c r="AK31" s="65"/>
      <c r="AL31" s="65"/>
      <c r="AM31" s="65"/>
      <c r="AN31" s="65"/>
      <c r="AO31" s="65"/>
      <c r="AP31" s="65"/>
      <c r="AQ31" s="65"/>
      <c r="AR31" s="65"/>
      <c r="AS31" s="65"/>
      <c r="AT31" s="65"/>
      <c r="AU31" s="65"/>
      <c r="AV31" s="65"/>
      <c r="AW31" s="65"/>
      <c r="AX31" s="182"/>
    </row>
    <row r="32" spans="1:50" ht="13" customHeight="1" x14ac:dyDescent="0.2">
      <c r="A32" s="82" t="s">
        <v>366</v>
      </c>
      <c r="B32" s="110">
        <v>2</v>
      </c>
      <c r="C32" s="7">
        <v>99.3082670280846</v>
      </c>
      <c r="D32" s="10">
        <v>0.21364966832315099</v>
      </c>
      <c r="E32" s="7">
        <v>99.488402577774906</v>
      </c>
      <c r="F32" s="10">
        <v>0.184316654437086</v>
      </c>
      <c r="G32" s="7">
        <v>98.635673975806</v>
      </c>
      <c r="H32" s="10">
        <v>0.61135241087282999</v>
      </c>
      <c r="I32" s="7">
        <v>-0.852728601968892</v>
      </c>
      <c r="J32" s="10">
        <v>0.60143847387902205</v>
      </c>
      <c r="K32" s="7">
        <v>94.147054899699597</v>
      </c>
      <c r="L32" s="10">
        <v>0.58960284600110602</v>
      </c>
      <c r="M32" s="7">
        <v>94.768692621299607</v>
      </c>
      <c r="N32" s="10">
        <v>0.65833818074434602</v>
      </c>
      <c r="O32" s="7">
        <v>91.884099218875093</v>
      </c>
      <c r="P32" s="10">
        <v>1.2582054110035099</v>
      </c>
      <c r="Q32" s="7">
        <v>-2.88459340242441</v>
      </c>
      <c r="R32" s="10">
        <v>1.4194859552358301</v>
      </c>
      <c r="S32" s="7">
        <v>96.817928910963204</v>
      </c>
      <c r="T32" s="10">
        <v>0.419448064084254</v>
      </c>
      <c r="U32" s="7">
        <v>97.552338000944303</v>
      </c>
      <c r="V32" s="10">
        <v>0.42994227739316099</v>
      </c>
      <c r="W32" s="7">
        <v>94.1631681977358</v>
      </c>
      <c r="X32" s="10">
        <v>1.11357347114644</v>
      </c>
      <c r="Y32" s="7">
        <v>-3.3891698032084698</v>
      </c>
      <c r="Z32" s="10">
        <v>1.1881801723793399</v>
      </c>
      <c r="AA32" s="7">
        <v>90.777519994005402</v>
      </c>
      <c r="AB32" s="10">
        <v>0.673175418150881</v>
      </c>
      <c r="AC32" s="7">
        <v>92.250008301004897</v>
      </c>
      <c r="AD32" s="10">
        <v>0.75010044252380204</v>
      </c>
      <c r="AE32" s="7">
        <v>85.352296266212704</v>
      </c>
      <c r="AF32" s="10">
        <v>1.4795445447792299</v>
      </c>
      <c r="AG32" s="7">
        <v>-6.8977120347922796</v>
      </c>
      <c r="AH32" s="10">
        <v>1.6550904899427501</v>
      </c>
      <c r="AI32" s="65"/>
      <c r="AJ32" s="65"/>
      <c r="AK32" s="65"/>
      <c r="AL32" s="65"/>
      <c r="AM32" s="65"/>
      <c r="AN32" s="65"/>
      <c r="AO32" s="65"/>
      <c r="AP32" s="65"/>
      <c r="AQ32" s="65"/>
      <c r="AR32" s="65"/>
      <c r="AS32" s="65"/>
      <c r="AT32" s="65"/>
      <c r="AU32" s="65"/>
      <c r="AV32" s="65"/>
      <c r="AW32" s="65"/>
      <c r="AX32" s="182"/>
    </row>
    <row r="33" spans="1:50" ht="13" customHeight="1" x14ac:dyDescent="0.2">
      <c r="A33" s="82" t="s">
        <v>367</v>
      </c>
      <c r="B33" s="110">
        <v>2</v>
      </c>
      <c r="C33" s="7">
        <v>98.715820403314495</v>
      </c>
      <c r="D33" s="10">
        <v>0.38432746485354502</v>
      </c>
      <c r="E33" s="7">
        <v>99.241028048843006</v>
      </c>
      <c r="F33" s="10">
        <v>0.38901271723286301</v>
      </c>
      <c r="G33" s="7">
        <v>97.166154379831298</v>
      </c>
      <c r="H33" s="10">
        <v>0.99237154884608803</v>
      </c>
      <c r="I33" s="7">
        <v>-2.07487366901174</v>
      </c>
      <c r="J33" s="10">
        <v>1.0623799389867701</v>
      </c>
      <c r="K33" s="7">
        <v>90.938852365322404</v>
      </c>
      <c r="L33" s="10">
        <v>1.0353909225017299</v>
      </c>
      <c r="M33" s="7">
        <v>91.960165125473594</v>
      </c>
      <c r="N33" s="10">
        <v>1.1515964836705299</v>
      </c>
      <c r="O33" s="7">
        <v>87.906993174886395</v>
      </c>
      <c r="P33" s="10">
        <v>2.2777253360305201</v>
      </c>
      <c r="Q33" s="7">
        <v>-4.0531719505871404</v>
      </c>
      <c r="R33" s="10">
        <v>2.5673286255208501</v>
      </c>
      <c r="S33" s="7">
        <v>98.125215367473203</v>
      </c>
      <c r="T33" s="10">
        <v>0.46534808851911602</v>
      </c>
      <c r="U33" s="7">
        <v>98.524419320952404</v>
      </c>
      <c r="V33" s="10">
        <v>0.498402724608627</v>
      </c>
      <c r="W33" s="7">
        <v>96.941784417189993</v>
      </c>
      <c r="X33" s="10">
        <v>1.1345699808752601</v>
      </c>
      <c r="Y33" s="7">
        <v>-1.5826349037624099</v>
      </c>
      <c r="Z33" s="10">
        <v>1.2441103284870001</v>
      </c>
      <c r="AA33" s="7">
        <v>95.852225009237102</v>
      </c>
      <c r="AB33" s="10">
        <v>0.72042922791458996</v>
      </c>
      <c r="AC33" s="7">
        <v>95.790521214804897</v>
      </c>
      <c r="AD33" s="10">
        <v>0.82580832752088396</v>
      </c>
      <c r="AE33" s="7">
        <v>95.991149450187194</v>
      </c>
      <c r="AF33" s="10">
        <v>1.2953934784844201</v>
      </c>
      <c r="AG33" s="7">
        <v>0.20062823538233901</v>
      </c>
      <c r="AH33" s="10">
        <v>1.4781679719655001</v>
      </c>
      <c r="AI33" s="65"/>
      <c r="AJ33" s="65"/>
      <c r="AK33" s="65"/>
      <c r="AL33" s="65"/>
      <c r="AM33" s="65"/>
      <c r="AN33" s="65"/>
      <c r="AO33" s="65"/>
      <c r="AP33" s="65"/>
      <c r="AQ33" s="65"/>
      <c r="AR33" s="65"/>
      <c r="AS33" s="65"/>
      <c r="AT33" s="65"/>
      <c r="AU33" s="65"/>
      <c r="AV33" s="65"/>
      <c r="AW33" s="65"/>
      <c r="AX33" s="182"/>
    </row>
    <row r="34" spans="1:50" ht="13" customHeight="1" x14ac:dyDescent="0.2">
      <c r="A34" s="82" t="s">
        <v>368</v>
      </c>
      <c r="B34" s="110">
        <v>2</v>
      </c>
      <c r="C34" s="7">
        <v>97.992242308156094</v>
      </c>
      <c r="D34" s="10">
        <v>0.31049873704477698</v>
      </c>
      <c r="E34" s="7">
        <v>98.773147229974597</v>
      </c>
      <c r="F34" s="10">
        <v>0.36781375710073</v>
      </c>
      <c r="G34" s="7">
        <v>95.315506168960397</v>
      </c>
      <c r="H34" s="10">
        <v>1.3059852886360399</v>
      </c>
      <c r="I34" s="7">
        <v>-3.4576410610141401</v>
      </c>
      <c r="J34" s="10">
        <v>1.4916590267963199</v>
      </c>
      <c r="K34" s="7">
        <v>94.680411372573005</v>
      </c>
      <c r="L34" s="10">
        <v>0.72563147857337296</v>
      </c>
      <c r="M34" s="7">
        <v>95.193821689517506</v>
      </c>
      <c r="N34" s="10">
        <v>0.69466409755046998</v>
      </c>
      <c r="O34" s="7">
        <v>92.790801888939299</v>
      </c>
      <c r="P34" s="10">
        <v>1.6651909687203701</v>
      </c>
      <c r="Q34" s="7">
        <v>-2.40301980057815</v>
      </c>
      <c r="R34" s="10">
        <v>1.66446424689683</v>
      </c>
      <c r="S34" s="7">
        <v>95.544001050047399</v>
      </c>
      <c r="T34" s="10">
        <v>0.57341551764870002</v>
      </c>
      <c r="U34" s="7">
        <v>96.579387622169506</v>
      </c>
      <c r="V34" s="10">
        <v>0.58573780464645497</v>
      </c>
      <c r="W34" s="7">
        <v>91.928618697023893</v>
      </c>
      <c r="X34" s="10">
        <v>1.58062498504888</v>
      </c>
      <c r="Y34" s="7">
        <v>-4.6507689251455604</v>
      </c>
      <c r="Z34" s="10">
        <v>1.6766802616954899</v>
      </c>
      <c r="AA34" s="7">
        <v>91.177562193163695</v>
      </c>
      <c r="AB34" s="10">
        <v>0.83742641792863104</v>
      </c>
      <c r="AC34" s="7">
        <v>91.268647639347407</v>
      </c>
      <c r="AD34" s="10">
        <v>0.87125516678204495</v>
      </c>
      <c r="AE34" s="7">
        <v>90.581981714427698</v>
      </c>
      <c r="AF34" s="10">
        <v>1.8428324209650799</v>
      </c>
      <c r="AG34" s="7">
        <v>-0.68666592491973699</v>
      </c>
      <c r="AH34" s="10">
        <v>1.9197139377255199</v>
      </c>
      <c r="AI34" s="65"/>
      <c r="AJ34" s="65"/>
      <c r="AK34" s="65"/>
      <c r="AL34" s="65"/>
      <c r="AM34" s="65"/>
      <c r="AN34" s="65"/>
      <c r="AO34" s="65"/>
      <c r="AP34" s="65"/>
      <c r="AQ34" s="65"/>
      <c r="AR34" s="65"/>
      <c r="AS34" s="65"/>
      <c r="AT34" s="65"/>
      <c r="AU34" s="65"/>
      <c r="AV34" s="65"/>
      <c r="AW34" s="65"/>
      <c r="AX34" s="182"/>
    </row>
    <row r="35" spans="1:50" ht="13" customHeight="1" x14ac:dyDescent="0.2">
      <c r="A35" s="82" t="s">
        <v>369</v>
      </c>
      <c r="B35" s="110">
        <v>2</v>
      </c>
      <c r="C35" s="7">
        <v>99.285539471842398</v>
      </c>
      <c r="D35" s="10">
        <v>0.17584773953093999</v>
      </c>
      <c r="E35" s="7">
        <v>99.386500058138594</v>
      </c>
      <c r="F35" s="10">
        <v>0.18879775203579299</v>
      </c>
      <c r="G35" s="7">
        <v>99.162478580827297</v>
      </c>
      <c r="H35" s="10">
        <v>0.36303378213002102</v>
      </c>
      <c r="I35" s="7">
        <v>-0.224021477311311</v>
      </c>
      <c r="J35" s="10">
        <v>0.407523545245634</v>
      </c>
      <c r="K35" s="7">
        <v>96.722935868275798</v>
      </c>
      <c r="L35" s="10">
        <v>0.368737352795725</v>
      </c>
      <c r="M35" s="7">
        <v>97.009787736480803</v>
      </c>
      <c r="N35" s="10">
        <v>0.406800813630391</v>
      </c>
      <c r="O35" s="7">
        <v>96.054613751869795</v>
      </c>
      <c r="P35" s="10">
        <v>0.79691644582169097</v>
      </c>
      <c r="Q35" s="7">
        <v>-0.95517398461095104</v>
      </c>
      <c r="R35" s="10">
        <v>0.89218063488919297</v>
      </c>
      <c r="S35" s="7">
        <v>98.531910587787806</v>
      </c>
      <c r="T35" s="10">
        <v>0.26084887242398203</v>
      </c>
      <c r="U35" s="7">
        <v>98.870615805511207</v>
      </c>
      <c r="V35" s="10">
        <v>0.28555174831464902</v>
      </c>
      <c r="W35" s="7">
        <v>97.777063752242995</v>
      </c>
      <c r="X35" s="10">
        <v>0.54994315071591304</v>
      </c>
      <c r="Y35" s="7">
        <v>-1.0935520532682299</v>
      </c>
      <c r="Z35" s="10">
        <v>0.63720423586270802</v>
      </c>
      <c r="AA35" s="7">
        <v>95.997122866902998</v>
      </c>
      <c r="AB35" s="10">
        <v>0.47933238406685602</v>
      </c>
      <c r="AC35" s="7">
        <v>96.012707381976</v>
      </c>
      <c r="AD35" s="10">
        <v>0.52829995340372904</v>
      </c>
      <c r="AE35" s="7">
        <v>96.034637277712605</v>
      </c>
      <c r="AF35" s="10">
        <v>0.78182279412015099</v>
      </c>
      <c r="AG35" s="7">
        <v>2.1929895736605001E-2</v>
      </c>
      <c r="AH35" s="10">
        <v>0.85349749372029104</v>
      </c>
      <c r="AI35" s="65"/>
      <c r="AJ35" s="65"/>
      <c r="AK35" s="65"/>
      <c r="AL35" s="65"/>
      <c r="AM35" s="65"/>
      <c r="AN35" s="65"/>
      <c r="AO35" s="65"/>
      <c r="AP35" s="65"/>
      <c r="AQ35" s="65"/>
      <c r="AR35" s="65"/>
      <c r="AS35" s="65"/>
      <c r="AT35" s="65"/>
      <c r="AU35" s="65"/>
      <c r="AV35" s="65"/>
      <c r="AW35" s="65"/>
      <c r="AX35" s="182"/>
    </row>
    <row r="36" spans="1:50" ht="13" customHeight="1" x14ac:dyDescent="0.2">
      <c r="A36" s="82" t="s">
        <v>370</v>
      </c>
      <c r="B36" s="110">
        <v>2</v>
      </c>
      <c r="C36" s="7">
        <v>95.478870852508393</v>
      </c>
      <c r="D36" s="10">
        <v>0.43538670688083098</v>
      </c>
      <c r="E36" s="7">
        <v>96.401983017560596</v>
      </c>
      <c r="F36" s="10">
        <v>0.62766938850583598</v>
      </c>
      <c r="G36" s="7">
        <v>94.816405604368398</v>
      </c>
      <c r="H36" s="10">
        <v>0.63283672924196599</v>
      </c>
      <c r="I36" s="7">
        <v>-1.58557741319218</v>
      </c>
      <c r="J36" s="10">
        <v>0.923445249687327</v>
      </c>
      <c r="K36" s="7">
        <v>88.4381521009701</v>
      </c>
      <c r="L36" s="10">
        <v>0.66854480811078998</v>
      </c>
      <c r="M36" s="7">
        <v>88.000739146481493</v>
      </c>
      <c r="N36" s="10">
        <v>1.17842481303216</v>
      </c>
      <c r="O36" s="7">
        <v>88.771055307779605</v>
      </c>
      <c r="P36" s="10">
        <v>0.84012759777203505</v>
      </c>
      <c r="Q36" s="7">
        <v>0.77031616129806901</v>
      </c>
      <c r="R36" s="10">
        <v>1.4811143120135599</v>
      </c>
      <c r="S36" s="7">
        <v>94.230732226040004</v>
      </c>
      <c r="T36" s="10">
        <v>0.49562465642476899</v>
      </c>
      <c r="U36" s="7">
        <v>94.970950165321796</v>
      </c>
      <c r="V36" s="10">
        <v>0.76945278821651797</v>
      </c>
      <c r="W36" s="7">
        <v>93.680662123488204</v>
      </c>
      <c r="X36" s="10">
        <v>0.65843473372184003</v>
      </c>
      <c r="Y36" s="7">
        <v>-1.29028804183359</v>
      </c>
      <c r="Z36" s="10">
        <v>1.0111782836043099</v>
      </c>
      <c r="AA36" s="7">
        <v>91.806081050363204</v>
      </c>
      <c r="AB36" s="10">
        <v>0.69338517804713795</v>
      </c>
      <c r="AC36" s="7">
        <v>91.090250521686798</v>
      </c>
      <c r="AD36" s="10">
        <v>1.20329605509536</v>
      </c>
      <c r="AE36" s="7">
        <v>92.281099787377002</v>
      </c>
      <c r="AF36" s="10">
        <v>0.67413609710806199</v>
      </c>
      <c r="AG36" s="7">
        <v>1.1908492656902001</v>
      </c>
      <c r="AH36" s="10">
        <v>1.2356016326879</v>
      </c>
      <c r="AI36" s="65"/>
      <c r="AJ36" s="65"/>
      <c r="AK36" s="65"/>
      <c r="AL36" s="65"/>
      <c r="AM36" s="65"/>
      <c r="AN36" s="65"/>
      <c r="AO36" s="65"/>
      <c r="AP36" s="65"/>
      <c r="AQ36" s="65"/>
      <c r="AR36" s="65"/>
      <c r="AS36" s="65"/>
      <c r="AT36" s="65"/>
      <c r="AU36" s="65"/>
      <c r="AV36" s="65"/>
      <c r="AW36" s="65"/>
      <c r="AX36" s="182"/>
    </row>
    <row r="37" spans="1:50" ht="13" customHeight="1" x14ac:dyDescent="0.2">
      <c r="A37" s="82" t="s">
        <v>371</v>
      </c>
      <c r="B37" s="110">
        <v>2</v>
      </c>
      <c r="C37" s="7">
        <v>98.609232568519801</v>
      </c>
      <c r="D37" s="10">
        <v>0.18965527459745399</v>
      </c>
      <c r="E37" s="7">
        <v>98.776602558927493</v>
      </c>
      <c r="F37" s="10">
        <v>0.22866734052770099</v>
      </c>
      <c r="G37" s="7">
        <v>98.013818181985599</v>
      </c>
      <c r="H37" s="10">
        <v>0.51500554418282196</v>
      </c>
      <c r="I37" s="7">
        <v>-0.76278437694190904</v>
      </c>
      <c r="J37" s="10">
        <v>0.60683688905004096</v>
      </c>
      <c r="K37" s="7">
        <v>95.161565533636903</v>
      </c>
      <c r="L37" s="10">
        <v>0.398761800734168</v>
      </c>
      <c r="M37" s="7">
        <v>95.554718175328404</v>
      </c>
      <c r="N37" s="10">
        <v>0.452143031056433</v>
      </c>
      <c r="O37" s="7">
        <v>93.761412167520604</v>
      </c>
      <c r="P37" s="10">
        <v>1.00148093537477</v>
      </c>
      <c r="Q37" s="7">
        <v>-1.7933060078078</v>
      </c>
      <c r="R37" s="10">
        <v>1.1322954513188299</v>
      </c>
      <c r="S37" s="7">
        <v>97.695601656009401</v>
      </c>
      <c r="T37" s="10">
        <v>0.27298114310916</v>
      </c>
      <c r="U37" s="7">
        <v>97.916262549260694</v>
      </c>
      <c r="V37" s="10">
        <v>0.32144415274143601</v>
      </c>
      <c r="W37" s="7">
        <v>96.910527101391693</v>
      </c>
      <c r="X37" s="10">
        <v>0.75025539903729299</v>
      </c>
      <c r="Y37" s="7">
        <v>-1.0057354478690099</v>
      </c>
      <c r="Z37" s="10">
        <v>0.86875549895065995</v>
      </c>
      <c r="AA37" s="7">
        <v>98.4458685838365</v>
      </c>
      <c r="AB37" s="10">
        <v>0.208467237804143</v>
      </c>
      <c r="AC37" s="7">
        <v>98.812806381787098</v>
      </c>
      <c r="AD37" s="10">
        <v>0.23041550623589399</v>
      </c>
      <c r="AE37" s="7">
        <v>97.152217217220596</v>
      </c>
      <c r="AF37" s="10">
        <v>0.55474435759979801</v>
      </c>
      <c r="AG37" s="7">
        <v>-1.6605891645664601</v>
      </c>
      <c r="AH37" s="10">
        <v>0.61921772315347201</v>
      </c>
      <c r="AI37" s="65"/>
      <c r="AJ37" s="65"/>
      <c r="AK37" s="65"/>
      <c r="AL37" s="65"/>
      <c r="AM37" s="65"/>
      <c r="AN37" s="65"/>
      <c r="AO37" s="65"/>
      <c r="AP37" s="65"/>
      <c r="AQ37" s="65"/>
      <c r="AR37" s="65"/>
      <c r="AS37" s="65"/>
      <c r="AT37" s="65"/>
      <c r="AU37" s="65"/>
      <c r="AV37" s="65"/>
      <c r="AW37" s="65"/>
      <c r="AX37" s="182"/>
    </row>
    <row r="38" spans="1:50" ht="13" customHeight="1" x14ac:dyDescent="0.2">
      <c r="A38" s="82" t="s">
        <v>372</v>
      </c>
      <c r="B38" s="110">
        <v>2</v>
      </c>
      <c r="C38" s="7">
        <v>95.386745681546799</v>
      </c>
      <c r="D38" s="10">
        <v>0.45605919941929202</v>
      </c>
      <c r="E38" s="7">
        <v>95.120720527933599</v>
      </c>
      <c r="F38" s="10">
        <v>0.60394350761649696</v>
      </c>
      <c r="G38" s="7">
        <v>95.980900816426498</v>
      </c>
      <c r="H38" s="10">
        <v>0.87121767804617101</v>
      </c>
      <c r="I38" s="7">
        <v>0.86018028849297001</v>
      </c>
      <c r="J38" s="10">
        <v>1.1482015903118901</v>
      </c>
      <c r="K38" s="7">
        <v>89.202786223463903</v>
      </c>
      <c r="L38" s="10">
        <v>0.73718168691157604</v>
      </c>
      <c r="M38" s="7">
        <v>88.500114281120801</v>
      </c>
      <c r="N38" s="10">
        <v>0.84288936274249904</v>
      </c>
      <c r="O38" s="7">
        <v>90.883093545778905</v>
      </c>
      <c r="P38" s="10">
        <v>1.2851225460203499</v>
      </c>
      <c r="Q38" s="7">
        <v>2.38297926465816</v>
      </c>
      <c r="R38" s="10">
        <v>1.4658517654877601</v>
      </c>
      <c r="S38" s="7">
        <v>96.511882792181197</v>
      </c>
      <c r="T38" s="10">
        <v>0.42361466471856801</v>
      </c>
      <c r="U38" s="7">
        <v>96.2632141285806</v>
      </c>
      <c r="V38" s="10">
        <v>0.52119202951607102</v>
      </c>
      <c r="W38" s="7">
        <v>97.077632212956701</v>
      </c>
      <c r="X38" s="10">
        <v>0.816092073490714</v>
      </c>
      <c r="Y38" s="7">
        <v>0.81441808437601504</v>
      </c>
      <c r="Z38" s="10">
        <v>1.0019887333670601</v>
      </c>
      <c r="AA38" s="7">
        <v>85.904510755272099</v>
      </c>
      <c r="AB38" s="10">
        <v>0.80594951328084297</v>
      </c>
      <c r="AC38" s="7">
        <v>85.276083040690096</v>
      </c>
      <c r="AD38" s="10">
        <v>0.89061527998279599</v>
      </c>
      <c r="AE38" s="7">
        <v>87.524880497627393</v>
      </c>
      <c r="AF38" s="10">
        <v>1.53986572382886</v>
      </c>
      <c r="AG38" s="7">
        <v>2.2487974569372402</v>
      </c>
      <c r="AH38" s="10">
        <v>1.6994150930653</v>
      </c>
      <c r="AI38" s="65"/>
      <c r="AJ38" s="65"/>
      <c r="AK38" s="65"/>
      <c r="AL38" s="65"/>
      <c r="AM38" s="65"/>
      <c r="AN38" s="65"/>
      <c r="AO38" s="65"/>
      <c r="AP38" s="65"/>
      <c r="AQ38" s="65"/>
      <c r="AR38" s="65"/>
      <c r="AS38" s="65"/>
      <c r="AT38" s="65"/>
      <c r="AU38" s="65"/>
      <c r="AV38" s="65"/>
      <c r="AW38" s="65"/>
      <c r="AX38" s="182"/>
    </row>
    <row r="39" spans="1:50" ht="13" customHeight="1" x14ac:dyDescent="0.2">
      <c r="A39" s="82" t="s">
        <v>426</v>
      </c>
      <c r="B39" s="110">
        <v>2</v>
      </c>
      <c r="C39" s="7">
        <v>99.470361611585702</v>
      </c>
      <c r="D39" s="10">
        <v>0.22061645464919499</v>
      </c>
      <c r="E39" s="7">
        <v>99.746598539777196</v>
      </c>
      <c r="F39" s="10">
        <v>0.19121588301011799</v>
      </c>
      <c r="G39" s="7">
        <v>99.272228632148</v>
      </c>
      <c r="H39" s="10">
        <v>0.317647023299922</v>
      </c>
      <c r="I39" s="7">
        <v>-0.47436990762925302</v>
      </c>
      <c r="J39" s="10">
        <v>0.26122208196756402</v>
      </c>
      <c r="K39" s="7">
        <v>98.057344937240899</v>
      </c>
      <c r="L39" s="10">
        <v>0.353163231861639</v>
      </c>
      <c r="M39" s="7">
        <v>98.041733259188305</v>
      </c>
      <c r="N39" s="10">
        <v>0.46753401535408401</v>
      </c>
      <c r="O39" s="7">
        <v>98.144379498698598</v>
      </c>
      <c r="P39" s="10">
        <v>0.489178984087077</v>
      </c>
      <c r="Q39" s="7">
        <v>0.10264623951023601</v>
      </c>
      <c r="R39" s="10">
        <v>0.64032419702461096</v>
      </c>
      <c r="S39" s="7">
        <v>98.6096446951654</v>
      </c>
      <c r="T39" s="10">
        <v>0.28078060709368802</v>
      </c>
      <c r="U39" s="7">
        <v>98.853837718461705</v>
      </c>
      <c r="V39" s="10">
        <v>0.327419851060545</v>
      </c>
      <c r="W39" s="7">
        <v>98.308084248185907</v>
      </c>
      <c r="X39" s="10">
        <v>0.46730483393994499</v>
      </c>
      <c r="Y39" s="7">
        <v>-0.54575347027586896</v>
      </c>
      <c r="Z39" s="10">
        <v>0.55108311645508101</v>
      </c>
      <c r="AA39" s="7">
        <v>96.292770186188307</v>
      </c>
      <c r="AB39" s="10">
        <v>0.48958125041170603</v>
      </c>
      <c r="AC39" s="7">
        <v>96.175984202021795</v>
      </c>
      <c r="AD39" s="10">
        <v>0.57562428628546902</v>
      </c>
      <c r="AE39" s="7">
        <v>96.477485993851701</v>
      </c>
      <c r="AF39" s="10">
        <v>0.75765668639789896</v>
      </c>
      <c r="AG39" s="7">
        <v>0.30150179182997799</v>
      </c>
      <c r="AH39" s="10">
        <v>0.87520748502581602</v>
      </c>
      <c r="AI39" s="65"/>
      <c r="AJ39" s="65"/>
      <c r="AK39" s="65"/>
      <c r="AL39" s="65"/>
      <c r="AM39" s="65"/>
      <c r="AN39" s="65"/>
      <c r="AO39" s="65"/>
      <c r="AP39" s="65"/>
      <c r="AQ39" s="65"/>
      <c r="AR39" s="65"/>
      <c r="AS39" s="65"/>
      <c r="AT39" s="65"/>
      <c r="AU39" s="65"/>
      <c r="AV39" s="65"/>
      <c r="AW39" s="65"/>
      <c r="AX39" s="182"/>
    </row>
    <row r="40" spans="1:50" ht="13" customHeight="1" x14ac:dyDescent="0.2">
      <c r="A40" s="82" t="s">
        <v>373</v>
      </c>
      <c r="B40" s="110">
        <v>2</v>
      </c>
      <c r="C40" s="7">
        <v>99.155435339464404</v>
      </c>
      <c r="D40" s="10">
        <v>0.224044117980989</v>
      </c>
      <c r="E40" s="7">
        <v>99.149308200381498</v>
      </c>
      <c r="F40" s="10">
        <v>0.24053470527915699</v>
      </c>
      <c r="G40" s="7">
        <v>99.182526094878995</v>
      </c>
      <c r="H40" s="10">
        <v>0.56058428150755202</v>
      </c>
      <c r="I40" s="7">
        <v>3.3217894497511197E-2</v>
      </c>
      <c r="J40" s="10">
        <v>0.60043474086598503</v>
      </c>
      <c r="K40" s="7">
        <v>96.0487615629674</v>
      </c>
      <c r="L40" s="10">
        <v>0.50059519034792999</v>
      </c>
      <c r="M40" s="7">
        <v>96.354217568469295</v>
      </c>
      <c r="N40" s="10">
        <v>0.51656869686254503</v>
      </c>
      <c r="O40" s="7">
        <v>94.266768685992403</v>
      </c>
      <c r="P40" s="10">
        <v>1.63021974027782</v>
      </c>
      <c r="Q40" s="7">
        <v>-2.08744888247689</v>
      </c>
      <c r="R40" s="10">
        <v>1.71103230561681</v>
      </c>
      <c r="S40" s="7">
        <v>94.411993262072997</v>
      </c>
      <c r="T40" s="10">
        <v>0.57082667304805201</v>
      </c>
      <c r="U40" s="7">
        <v>94.807518013576896</v>
      </c>
      <c r="V40" s="10">
        <v>0.514749021884083</v>
      </c>
      <c r="W40" s="7">
        <v>91.930256585497403</v>
      </c>
      <c r="X40" s="10">
        <v>1.92033866017044</v>
      </c>
      <c r="Y40" s="7">
        <v>-2.8772614280795201</v>
      </c>
      <c r="Z40" s="10">
        <v>1.8715034885906101</v>
      </c>
      <c r="AA40" s="7">
        <v>93.949358401963096</v>
      </c>
      <c r="AB40" s="10">
        <v>0.44691396781915499</v>
      </c>
      <c r="AC40" s="7">
        <v>94.478331306007107</v>
      </c>
      <c r="AD40" s="10">
        <v>0.51390624153922804</v>
      </c>
      <c r="AE40" s="7">
        <v>90.650148794577802</v>
      </c>
      <c r="AF40" s="10">
        <v>1.9693002283922001</v>
      </c>
      <c r="AG40" s="7">
        <v>-3.8281825114293002</v>
      </c>
      <c r="AH40" s="10">
        <v>2.1753983228273199</v>
      </c>
      <c r="AI40" s="65"/>
      <c r="AJ40" s="65"/>
      <c r="AK40" s="65"/>
      <c r="AL40" s="65"/>
      <c r="AM40" s="65"/>
      <c r="AN40" s="65"/>
      <c r="AO40" s="65"/>
      <c r="AP40" s="65"/>
      <c r="AQ40" s="65"/>
      <c r="AR40" s="65"/>
      <c r="AS40" s="65"/>
      <c r="AT40" s="65"/>
      <c r="AU40" s="65"/>
      <c r="AV40" s="65"/>
      <c r="AW40" s="65"/>
      <c r="AX40" s="182"/>
    </row>
    <row r="41" spans="1:50" ht="13" customHeight="1" x14ac:dyDescent="0.2">
      <c r="A41" s="82" t="s">
        <v>374</v>
      </c>
      <c r="B41" s="110">
        <v>2</v>
      </c>
      <c r="C41" s="7">
        <v>99.004066367204601</v>
      </c>
      <c r="D41" s="10">
        <v>0.23122375605575601</v>
      </c>
      <c r="E41" s="7">
        <v>98.979538551565597</v>
      </c>
      <c r="F41" s="10">
        <v>0.25409067104283101</v>
      </c>
      <c r="G41" s="7">
        <v>99.125143771864302</v>
      </c>
      <c r="H41" s="10">
        <v>0.55461706728239701</v>
      </c>
      <c r="I41" s="7">
        <v>0.145605220298691</v>
      </c>
      <c r="J41" s="10">
        <v>0.61037666466485696</v>
      </c>
      <c r="K41" s="7">
        <v>92.062239246055597</v>
      </c>
      <c r="L41" s="10">
        <v>0.81071298276183801</v>
      </c>
      <c r="M41" s="7">
        <v>91.604611893756697</v>
      </c>
      <c r="N41" s="10">
        <v>0.95710228536811903</v>
      </c>
      <c r="O41" s="7">
        <v>94.795096115339007</v>
      </c>
      <c r="P41" s="10">
        <v>1.1344716327198101</v>
      </c>
      <c r="Q41" s="7">
        <v>3.1904842215823201</v>
      </c>
      <c r="R41" s="10">
        <v>1.55813119961691</v>
      </c>
      <c r="S41" s="7">
        <v>94.366572676143406</v>
      </c>
      <c r="T41" s="10">
        <v>0.46275758959757601</v>
      </c>
      <c r="U41" s="7">
        <v>94.401529409579496</v>
      </c>
      <c r="V41" s="10">
        <v>0.53120929957693497</v>
      </c>
      <c r="W41" s="7">
        <v>94.480825590192794</v>
      </c>
      <c r="X41" s="10">
        <v>1.1925841471755401</v>
      </c>
      <c r="Y41" s="7">
        <v>7.9296180613297906E-2</v>
      </c>
      <c r="Z41" s="10">
        <v>1.37735673592404</v>
      </c>
      <c r="AA41" s="7">
        <v>88.473106514178397</v>
      </c>
      <c r="AB41" s="10">
        <v>0.66755333001678496</v>
      </c>
      <c r="AC41" s="7">
        <v>88.774535791990402</v>
      </c>
      <c r="AD41" s="10">
        <v>0.73745684038000503</v>
      </c>
      <c r="AE41" s="7">
        <v>86.911442701156204</v>
      </c>
      <c r="AF41" s="10">
        <v>1.7288579942574001</v>
      </c>
      <c r="AG41" s="7">
        <v>-1.86309309083423</v>
      </c>
      <c r="AH41" s="10">
        <v>1.9116329570605799</v>
      </c>
      <c r="AI41" s="65"/>
      <c r="AJ41" s="65"/>
      <c r="AK41" s="65"/>
      <c r="AL41" s="65"/>
      <c r="AM41" s="65"/>
      <c r="AN41" s="65"/>
      <c r="AO41" s="65"/>
      <c r="AP41" s="65"/>
      <c r="AQ41" s="65"/>
      <c r="AR41" s="65"/>
      <c r="AS41" s="65"/>
      <c r="AT41" s="65"/>
      <c r="AU41" s="65"/>
      <c r="AV41" s="65"/>
      <c r="AW41" s="65"/>
      <c r="AX41" s="182"/>
    </row>
    <row r="42" spans="1:50" ht="13" customHeight="1" x14ac:dyDescent="0.2">
      <c r="A42" s="82" t="s">
        <v>375</v>
      </c>
      <c r="B42" s="110">
        <v>2</v>
      </c>
      <c r="C42" s="7">
        <v>98.7439238173056</v>
      </c>
      <c r="D42" s="10">
        <v>0.28258966706746402</v>
      </c>
      <c r="E42" s="7">
        <v>99.302172057373795</v>
      </c>
      <c r="F42" s="10">
        <v>0.26815222567128999</v>
      </c>
      <c r="G42" s="7">
        <v>97.453034273190795</v>
      </c>
      <c r="H42" s="10">
        <v>0.69243977172734295</v>
      </c>
      <c r="I42" s="7">
        <v>-1.8491377841829599</v>
      </c>
      <c r="J42" s="10">
        <v>0.73902214541405997</v>
      </c>
      <c r="K42" s="7">
        <v>95.933214470101703</v>
      </c>
      <c r="L42" s="10">
        <v>0.53086753234807804</v>
      </c>
      <c r="M42" s="7">
        <v>97.153461893364906</v>
      </c>
      <c r="N42" s="10">
        <v>0.51476360821153599</v>
      </c>
      <c r="O42" s="7">
        <v>93.326777108587095</v>
      </c>
      <c r="P42" s="10">
        <v>1.0866500681662801</v>
      </c>
      <c r="Q42" s="7">
        <v>-3.8266847847777701</v>
      </c>
      <c r="R42" s="10">
        <v>1.1194436253392801</v>
      </c>
      <c r="S42" s="7">
        <v>97.134339606103396</v>
      </c>
      <c r="T42" s="10">
        <v>0.43332312094501901</v>
      </c>
      <c r="U42" s="7">
        <v>98.088628166439307</v>
      </c>
      <c r="V42" s="10">
        <v>0.43293200051108599</v>
      </c>
      <c r="W42" s="7">
        <v>94.911652051095302</v>
      </c>
      <c r="X42" s="10">
        <v>1.0001361406885201</v>
      </c>
      <c r="Y42" s="7">
        <v>-3.1769761153440199</v>
      </c>
      <c r="Z42" s="10">
        <v>1.08063843091231</v>
      </c>
      <c r="AA42" s="7">
        <v>87.212740045406306</v>
      </c>
      <c r="AB42" s="10">
        <v>0.94232013571556295</v>
      </c>
      <c r="AC42" s="7">
        <v>87.770882104901901</v>
      </c>
      <c r="AD42" s="10">
        <v>1.11692673028548</v>
      </c>
      <c r="AE42" s="7">
        <v>86.271133236702894</v>
      </c>
      <c r="AF42" s="10">
        <v>1.79799996800085</v>
      </c>
      <c r="AG42" s="7">
        <v>-1.4997488681990301</v>
      </c>
      <c r="AH42" s="10">
        <v>2.1384895318522301</v>
      </c>
      <c r="AI42" s="65"/>
      <c r="AJ42" s="65"/>
      <c r="AK42" s="65"/>
      <c r="AL42" s="65"/>
      <c r="AM42" s="65"/>
      <c r="AN42" s="65"/>
      <c r="AO42" s="65"/>
      <c r="AP42" s="65"/>
      <c r="AQ42" s="65"/>
      <c r="AR42" s="65"/>
      <c r="AS42" s="65"/>
      <c r="AT42" s="65"/>
      <c r="AU42" s="65"/>
      <c r="AV42" s="65"/>
      <c r="AW42" s="65"/>
      <c r="AX42" s="182"/>
    </row>
    <row r="43" spans="1:50" ht="13" customHeight="1" x14ac:dyDescent="0.2">
      <c r="A43" s="82" t="s">
        <v>427</v>
      </c>
      <c r="B43" s="110">
        <v>2</v>
      </c>
      <c r="C43" s="7">
        <v>99.721580730406004</v>
      </c>
      <c r="D43" s="10">
        <v>0.228173628006232</v>
      </c>
      <c r="E43" s="7">
        <v>99.744385466591794</v>
      </c>
      <c r="F43" s="10">
        <v>0.256320300855922</v>
      </c>
      <c r="G43" s="7">
        <v>99.652851875840199</v>
      </c>
      <c r="H43" s="10">
        <v>0.48909739062464902</v>
      </c>
      <c r="I43" s="7">
        <v>-9.1533590751595298E-2</v>
      </c>
      <c r="J43" s="10">
        <v>0.550258534322415</v>
      </c>
      <c r="K43" s="7">
        <v>97.242772808446801</v>
      </c>
      <c r="L43" s="10">
        <v>0.59022062389746199</v>
      </c>
      <c r="M43" s="7">
        <v>97.671796459985401</v>
      </c>
      <c r="N43" s="10">
        <v>0.73717889460411301</v>
      </c>
      <c r="O43" s="7">
        <v>96.040067701009207</v>
      </c>
      <c r="P43" s="10">
        <v>1.2908070538866601</v>
      </c>
      <c r="Q43" s="7">
        <v>-1.6317287589762199</v>
      </c>
      <c r="R43" s="10">
        <v>1.5779262438270301</v>
      </c>
      <c r="S43" s="7">
        <v>98.321381189344095</v>
      </c>
      <c r="T43" s="10">
        <v>0.41672933077834701</v>
      </c>
      <c r="U43" s="7">
        <v>98.964077374760095</v>
      </c>
      <c r="V43" s="10">
        <v>0.49077948609155703</v>
      </c>
      <c r="W43" s="7">
        <v>96.610707710065498</v>
      </c>
      <c r="X43" s="10">
        <v>1.2566965485767501</v>
      </c>
      <c r="Y43" s="7">
        <v>-2.3533696646946698</v>
      </c>
      <c r="Z43" s="10">
        <v>1.4741534795139299</v>
      </c>
      <c r="AA43" s="7">
        <v>98.260280872010497</v>
      </c>
      <c r="AB43" s="10">
        <v>0.44250859493732703</v>
      </c>
      <c r="AC43" s="7">
        <v>98.644213594591207</v>
      </c>
      <c r="AD43" s="10">
        <v>0.53934499036392403</v>
      </c>
      <c r="AE43" s="7">
        <v>97.215956572041193</v>
      </c>
      <c r="AF43" s="10">
        <v>0.936951267986188</v>
      </c>
      <c r="AG43" s="7">
        <v>-1.42825702254999</v>
      </c>
      <c r="AH43" s="10">
        <v>1.12175618306639</v>
      </c>
      <c r="AI43" s="65"/>
      <c r="AJ43" s="65"/>
      <c r="AK43" s="65"/>
      <c r="AL43" s="65"/>
      <c r="AM43" s="65"/>
      <c r="AN43" s="65"/>
      <c r="AO43" s="65"/>
      <c r="AP43" s="65"/>
      <c r="AQ43" s="65"/>
      <c r="AR43" s="65"/>
      <c r="AS43" s="65"/>
      <c r="AT43" s="65"/>
      <c r="AU43" s="65"/>
      <c r="AV43" s="65"/>
      <c r="AW43" s="65"/>
      <c r="AX43" s="182"/>
    </row>
    <row r="44" spans="1:50" ht="13" customHeight="1" x14ac:dyDescent="0.2">
      <c r="A44" s="82" t="s">
        <v>428</v>
      </c>
      <c r="B44" s="110">
        <v>2</v>
      </c>
      <c r="C44" s="7">
        <v>98.5071193232409</v>
      </c>
      <c r="D44" s="10">
        <v>0.30986327654933699</v>
      </c>
      <c r="E44" s="7">
        <v>98.295637140435602</v>
      </c>
      <c r="F44" s="10">
        <v>0.59008170313603303</v>
      </c>
      <c r="G44" s="7">
        <v>98.797479861597097</v>
      </c>
      <c r="H44" s="10">
        <v>0.22327605294814501</v>
      </c>
      <c r="I44" s="7">
        <v>0.50184272116141004</v>
      </c>
      <c r="J44" s="10">
        <v>0.611503299525336</v>
      </c>
      <c r="K44" s="7">
        <v>91.773112398675593</v>
      </c>
      <c r="L44" s="10">
        <v>0.65032992324996697</v>
      </c>
      <c r="M44" s="7">
        <v>91.897740763650702</v>
      </c>
      <c r="N44" s="10">
        <v>0.99979723089948902</v>
      </c>
      <c r="O44" s="7">
        <v>91.664068697193699</v>
      </c>
      <c r="P44" s="10">
        <v>0.74039187068271095</v>
      </c>
      <c r="Q44" s="7">
        <v>-0.23367206645699001</v>
      </c>
      <c r="R44" s="10">
        <v>1.1703127413551899</v>
      </c>
      <c r="S44" s="7">
        <v>94.069617363886096</v>
      </c>
      <c r="T44" s="10">
        <v>0.46478888430285298</v>
      </c>
      <c r="U44" s="7">
        <v>93.679667126320098</v>
      </c>
      <c r="V44" s="10">
        <v>0.78044903086552897</v>
      </c>
      <c r="W44" s="7">
        <v>94.512667786360197</v>
      </c>
      <c r="X44" s="10">
        <v>0.53345534039110498</v>
      </c>
      <c r="Y44" s="7">
        <v>0.83300066004005702</v>
      </c>
      <c r="Z44" s="10">
        <v>0.95644728539090695</v>
      </c>
      <c r="AA44" s="7">
        <v>75.624116244930306</v>
      </c>
      <c r="AB44" s="10">
        <v>0.98980672492824195</v>
      </c>
      <c r="AC44" s="7">
        <v>70.4530343098956</v>
      </c>
      <c r="AD44" s="10">
        <v>1.5595436936304501</v>
      </c>
      <c r="AE44" s="7">
        <v>79.962920317177307</v>
      </c>
      <c r="AF44" s="10">
        <v>1.14393500154729</v>
      </c>
      <c r="AG44" s="7">
        <v>9.5098860072816809</v>
      </c>
      <c r="AH44" s="10">
        <v>1.91150282563241</v>
      </c>
      <c r="AI44" s="65"/>
      <c r="AJ44" s="65"/>
      <c r="AK44" s="65"/>
      <c r="AL44" s="65"/>
      <c r="AM44" s="65"/>
      <c r="AN44" s="65"/>
      <c r="AO44" s="65"/>
      <c r="AP44" s="65"/>
      <c r="AQ44" s="65"/>
      <c r="AR44" s="65"/>
      <c r="AS44" s="65"/>
      <c r="AT44" s="65"/>
      <c r="AU44" s="65"/>
      <c r="AV44" s="65"/>
      <c r="AW44" s="65"/>
      <c r="AX44" s="182"/>
    </row>
    <row r="45" spans="1:50" ht="13" customHeight="1" x14ac:dyDescent="0.2">
      <c r="A45" s="82" t="s">
        <v>429</v>
      </c>
      <c r="B45" s="110">
        <v>2</v>
      </c>
      <c r="C45" s="7">
        <v>99.248508230013996</v>
      </c>
      <c r="D45" s="10">
        <v>0.20277184695839201</v>
      </c>
      <c r="E45" s="7">
        <v>99.356632021259102</v>
      </c>
      <c r="F45" s="10">
        <v>0.2223303058419</v>
      </c>
      <c r="G45" s="7">
        <v>99.154224896315796</v>
      </c>
      <c r="H45" s="10">
        <v>0.31385109272425299</v>
      </c>
      <c r="I45" s="7">
        <v>-0.20240712494330601</v>
      </c>
      <c r="J45" s="10">
        <v>0.33767096110406197</v>
      </c>
      <c r="K45" s="7">
        <v>96.696164820534193</v>
      </c>
      <c r="L45" s="10">
        <v>0.45621784793188802</v>
      </c>
      <c r="M45" s="7">
        <v>96.952898696020299</v>
      </c>
      <c r="N45" s="10">
        <v>0.50292384634451903</v>
      </c>
      <c r="O45" s="7">
        <v>96.229936239603603</v>
      </c>
      <c r="P45" s="10">
        <v>0.72982644898732896</v>
      </c>
      <c r="Q45" s="7">
        <v>-0.72296245641665302</v>
      </c>
      <c r="R45" s="10">
        <v>0.78484001465469799</v>
      </c>
      <c r="S45" s="7">
        <v>96.884642959085198</v>
      </c>
      <c r="T45" s="10">
        <v>0.34639358247692997</v>
      </c>
      <c r="U45" s="7">
        <v>97.2929093503177</v>
      </c>
      <c r="V45" s="10">
        <v>0.40270020643674398</v>
      </c>
      <c r="W45" s="7">
        <v>96.319619628819694</v>
      </c>
      <c r="X45" s="10">
        <v>0.71580095495687701</v>
      </c>
      <c r="Y45" s="7">
        <v>-0.97328972149799098</v>
      </c>
      <c r="Z45" s="10">
        <v>0.847105125512848</v>
      </c>
      <c r="AA45" s="7">
        <v>96.453958306429897</v>
      </c>
      <c r="AB45" s="10">
        <v>0.46265291876523501</v>
      </c>
      <c r="AC45" s="7">
        <v>96.756983761681994</v>
      </c>
      <c r="AD45" s="10">
        <v>0.50314121563893699</v>
      </c>
      <c r="AE45" s="7">
        <v>95.8339134077426</v>
      </c>
      <c r="AF45" s="10">
        <v>0.82146200622935395</v>
      </c>
      <c r="AG45" s="7">
        <v>-0.92307035393940895</v>
      </c>
      <c r="AH45" s="10">
        <v>0.90258331970552697</v>
      </c>
      <c r="AI45" s="65"/>
      <c r="AJ45" s="65"/>
      <c r="AK45" s="65"/>
      <c r="AL45" s="65"/>
      <c r="AM45" s="65"/>
      <c r="AN45" s="65"/>
      <c r="AO45" s="65"/>
      <c r="AP45" s="65"/>
      <c r="AQ45" s="65"/>
      <c r="AR45" s="65"/>
      <c r="AS45" s="65"/>
      <c r="AT45" s="65"/>
      <c r="AU45" s="65"/>
      <c r="AV45" s="65"/>
      <c r="AW45" s="65"/>
      <c r="AX45" s="182"/>
    </row>
    <row r="46" spans="1:50" ht="13" customHeight="1" x14ac:dyDescent="0.2">
      <c r="A46" s="82" t="s">
        <v>430</v>
      </c>
      <c r="B46" s="110">
        <v>2</v>
      </c>
      <c r="C46" s="7">
        <v>99.361359182597297</v>
      </c>
      <c r="D46" s="10">
        <v>0.194970095217184</v>
      </c>
      <c r="E46" s="7">
        <v>99.300708419486</v>
      </c>
      <c r="F46" s="10">
        <v>0.23470294612738499</v>
      </c>
      <c r="G46" s="7">
        <v>99.564238788914196</v>
      </c>
      <c r="H46" s="10">
        <v>0.31273261998615198</v>
      </c>
      <c r="I46" s="7">
        <v>0.26353036942819602</v>
      </c>
      <c r="J46" s="10">
        <v>0.39069956575263498</v>
      </c>
      <c r="K46" s="7">
        <v>91.9385658791075</v>
      </c>
      <c r="L46" s="10">
        <v>0.69196962679416196</v>
      </c>
      <c r="M46" s="7">
        <v>92.934647404645403</v>
      </c>
      <c r="N46" s="10">
        <v>0.75675020676659899</v>
      </c>
      <c r="O46" s="7">
        <v>88.438895971864</v>
      </c>
      <c r="P46" s="10">
        <v>1.9261523177895301</v>
      </c>
      <c r="Q46" s="7">
        <v>-4.4957514327814501</v>
      </c>
      <c r="R46" s="10">
        <v>2.14315101704929</v>
      </c>
      <c r="S46" s="7">
        <v>93.359549172542501</v>
      </c>
      <c r="T46" s="10">
        <v>0.60711364999526096</v>
      </c>
      <c r="U46" s="7">
        <v>93.554361178496507</v>
      </c>
      <c r="V46" s="10">
        <v>0.69936084941666798</v>
      </c>
      <c r="W46" s="7">
        <v>92.570469924670803</v>
      </c>
      <c r="X46" s="10">
        <v>1.5469660212234699</v>
      </c>
      <c r="Y46" s="7">
        <v>-0.98389125382570297</v>
      </c>
      <c r="Z46" s="10">
        <v>1.7724857503256399</v>
      </c>
      <c r="AA46" s="7">
        <v>93.869166895837907</v>
      </c>
      <c r="AB46" s="10">
        <v>0.61275210394915003</v>
      </c>
      <c r="AC46" s="7">
        <v>94.506125592929706</v>
      </c>
      <c r="AD46" s="10">
        <v>0.69785182670078805</v>
      </c>
      <c r="AE46" s="7">
        <v>91.659622312996603</v>
      </c>
      <c r="AF46" s="10">
        <v>1.76046296922975</v>
      </c>
      <c r="AG46" s="7">
        <v>-2.84650327993312</v>
      </c>
      <c r="AH46" s="10">
        <v>2.0127141963487598</v>
      </c>
      <c r="AI46" s="65"/>
      <c r="AJ46" s="65"/>
      <c r="AK46" s="65"/>
      <c r="AL46" s="65"/>
      <c r="AM46" s="65"/>
      <c r="AN46" s="65"/>
      <c r="AO46" s="65"/>
      <c r="AP46" s="65"/>
      <c r="AQ46" s="65"/>
      <c r="AR46" s="65"/>
      <c r="AS46" s="65"/>
      <c r="AT46" s="65"/>
      <c r="AU46" s="65"/>
      <c r="AV46" s="65"/>
      <c r="AW46" s="65"/>
      <c r="AX46" s="182"/>
    </row>
    <row r="47" spans="1:50" ht="13" customHeight="1" x14ac:dyDescent="0.2">
      <c r="A47" s="82" t="s">
        <v>376</v>
      </c>
      <c r="B47" s="110">
        <v>2</v>
      </c>
      <c r="C47" s="7">
        <v>99.673715098163498</v>
      </c>
      <c r="D47" s="10">
        <v>0.11255706779559201</v>
      </c>
      <c r="E47" s="7">
        <v>99.685780879337202</v>
      </c>
      <c r="F47" s="10">
        <v>0.12251975648453201</v>
      </c>
      <c r="G47" s="7">
        <v>99.634073389840594</v>
      </c>
      <c r="H47" s="10">
        <v>0.26574017134990502</v>
      </c>
      <c r="I47" s="7">
        <v>-5.1707489496607202E-2</v>
      </c>
      <c r="J47" s="10">
        <v>0.29291685486990698</v>
      </c>
      <c r="K47" s="7">
        <v>95.633857207663098</v>
      </c>
      <c r="L47" s="10">
        <v>0.484695516251342</v>
      </c>
      <c r="M47" s="7">
        <v>95.456944733967006</v>
      </c>
      <c r="N47" s="10">
        <v>0.55042476623470105</v>
      </c>
      <c r="O47" s="7">
        <v>96.239317416127903</v>
      </c>
      <c r="P47" s="10">
        <v>0.90190179664621595</v>
      </c>
      <c r="Q47" s="7">
        <v>0.78237268216089695</v>
      </c>
      <c r="R47" s="10">
        <v>1.02834815679123</v>
      </c>
      <c r="S47" s="7">
        <v>97.935058760780393</v>
      </c>
      <c r="T47" s="10">
        <v>0.32346774051272797</v>
      </c>
      <c r="U47" s="7">
        <v>97.892788846322205</v>
      </c>
      <c r="V47" s="10">
        <v>0.41416167244928098</v>
      </c>
      <c r="W47" s="7">
        <v>98.055070792479597</v>
      </c>
      <c r="X47" s="10">
        <v>0.47490256289343902</v>
      </c>
      <c r="Y47" s="7">
        <v>0.16228194615743499</v>
      </c>
      <c r="Z47" s="10">
        <v>0.65931245654314796</v>
      </c>
      <c r="AA47" s="7">
        <v>93.803969286095594</v>
      </c>
      <c r="AB47" s="10">
        <v>0.55182592887391602</v>
      </c>
      <c r="AC47" s="7">
        <v>93.751398488056594</v>
      </c>
      <c r="AD47" s="10">
        <v>0.67427700280692004</v>
      </c>
      <c r="AE47" s="7">
        <v>93.930559984508307</v>
      </c>
      <c r="AF47" s="10">
        <v>1.1436302682698101</v>
      </c>
      <c r="AG47" s="7">
        <v>0.179161496451712</v>
      </c>
      <c r="AH47" s="10">
        <v>1.39291078321865</v>
      </c>
      <c r="AI47" s="65"/>
      <c r="AJ47" s="65"/>
      <c r="AK47" s="65"/>
      <c r="AL47" s="65"/>
      <c r="AM47" s="65"/>
      <c r="AN47" s="65"/>
      <c r="AO47" s="65"/>
      <c r="AP47" s="65"/>
      <c r="AQ47" s="65"/>
      <c r="AR47" s="65"/>
      <c r="AS47" s="65"/>
      <c r="AT47" s="65"/>
      <c r="AU47" s="65"/>
      <c r="AV47" s="65"/>
      <c r="AW47" s="65"/>
      <c r="AX47" s="182"/>
    </row>
    <row r="48" spans="1:50" ht="13" customHeight="1" x14ac:dyDescent="0.2">
      <c r="A48" s="82" t="s">
        <v>377</v>
      </c>
      <c r="B48" s="110">
        <v>2</v>
      </c>
      <c r="C48" s="7">
        <v>99.140122754543995</v>
      </c>
      <c r="D48" s="10">
        <v>0.226919004282812</v>
      </c>
      <c r="E48" s="7">
        <v>99.277077984265702</v>
      </c>
      <c r="F48" s="10">
        <v>0.234792018415132</v>
      </c>
      <c r="G48" s="7">
        <v>98.682475365377101</v>
      </c>
      <c r="H48" s="10">
        <v>0.56462582329713895</v>
      </c>
      <c r="I48" s="7">
        <v>-0.594602618888601</v>
      </c>
      <c r="J48" s="10">
        <v>0.60339846143530795</v>
      </c>
      <c r="K48" s="7">
        <v>97.566547913153798</v>
      </c>
      <c r="L48" s="10">
        <v>0.36505115050489201</v>
      </c>
      <c r="M48" s="7">
        <v>98.102135683960498</v>
      </c>
      <c r="N48" s="10">
        <v>0.35248164635238</v>
      </c>
      <c r="O48" s="7">
        <v>95.785974772177994</v>
      </c>
      <c r="P48" s="10">
        <v>1.05194757652433</v>
      </c>
      <c r="Q48" s="7">
        <v>-2.3161609117824602</v>
      </c>
      <c r="R48" s="10">
        <v>1.1163591401955</v>
      </c>
      <c r="S48" s="7">
        <v>98.233124539677206</v>
      </c>
      <c r="T48" s="10">
        <v>0.27802369993007903</v>
      </c>
      <c r="U48" s="7">
        <v>98.363888621438093</v>
      </c>
      <c r="V48" s="10">
        <v>0.31183263774743503</v>
      </c>
      <c r="W48" s="7">
        <v>97.778651885594101</v>
      </c>
      <c r="X48" s="10">
        <v>0.77008770355387901</v>
      </c>
      <c r="Y48" s="7">
        <v>-0.58523673584402003</v>
      </c>
      <c r="Z48" s="10">
        <v>0.87228466256285697</v>
      </c>
      <c r="AA48" s="7">
        <v>95.197623577584594</v>
      </c>
      <c r="AB48" s="10">
        <v>0.556639948751393</v>
      </c>
      <c r="AC48" s="7">
        <v>95.611749248991899</v>
      </c>
      <c r="AD48" s="10">
        <v>0.57136011022426303</v>
      </c>
      <c r="AE48" s="7">
        <v>93.8834004468427</v>
      </c>
      <c r="AF48" s="10">
        <v>1.28177047272679</v>
      </c>
      <c r="AG48" s="7">
        <v>-1.72834880214916</v>
      </c>
      <c r="AH48" s="10">
        <v>1.34701443947148</v>
      </c>
      <c r="AI48" s="65"/>
      <c r="AJ48" s="65"/>
      <c r="AK48" s="65"/>
      <c r="AL48" s="65"/>
      <c r="AM48" s="65"/>
      <c r="AN48" s="65"/>
      <c r="AO48" s="65"/>
      <c r="AP48" s="65"/>
      <c r="AQ48" s="65"/>
      <c r="AR48" s="65"/>
      <c r="AS48" s="65"/>
      <c r="AT48" s="65"/>
      <c r="AU48" s="65"/>
      <c r="AV48" s="65"/>
      <c r="AW48" s="65"/>
      <c r="AX48" s="182"/>
    </row>
    <row r="49" spans="1:50" ht="13" customHeight="1" x14ac:dyDescent="0.2">
      <c r="A49" s="82" t="s">
        <v>378</v>
      </c>
      <c r="B49" s="110">
        <v>2</v>
      </c>
      <c r="C49" s="7">
        <v>96.444480428845196</v>
      </c>
      <c r="D49" s="10">
        <v>0.449041694798122</v>
      </c>
      <c r="E49" s="7">
        <v>98.291467647998601</v>
      </c>
      <c r="F49" s="10">
        <v>0.40138590978719302</v>
      </c>
      <c r="G49" s="7">
        <v>94.756286442629303</v>
      </c>
      <c r="H49" s="10">
        <v>0.75869747680828203</v>
      </c>
      <c r="I49" s="7">
        <v>-3.5351812053692302</v>
      </c>
      <c r="J49" s="10">
        <v>0.83571463349192199</v>
      </c>
      <c r="K49" s="7">
        <v>93.552280895431295</v>
      </c>
      <c r="L49" s="10">
        <v>0.61437181652789197</v>
      </c>
      <c r="M49" s="7">
        <v>95.671797528000198</v>
      </c>
      <c r="N49" s="10">
        <v>0.76529673161932499</v>
      </c>
      <c r="O49" s="7">
        <v>91.509195952854895</v>
      </c>
      <c r="P49" s="10">
        <v>0.88015854977097296</v>
      </c>
      <c r="Q49" s="7">
        <v>-4.1626015751452998</v>
      </c>
      <c r="R49" s="10">
        <v>1.1378543303187501</v>
      </c>
      <c r="S49" s="7">
        <v>95.514037501893696</v>
      </c>
      <c r="T49" s="10">
        <v>0.529281190757661</v>
      </c>
      <c r="U49" s="7">
        <v>96.111764084930499</v>
      </c>
      <c r="V49" s="10">
        <v>0.59147318875559995</v>
      </c>
      <c r="W49" s="7">
        <v>94.980748497742397</v>
      </c>
      <c r="X49" s="10">
        <v>0.87704612202746302</v>
      </c>
      <c r="Y49" s="7">
        <v>-1.13101558718807</v>
      </c>
      <c r="Z49" s="10">
        <v>1.0670622147337501</v>
      </c>
      <c r="AA49" s="7">
        <v>89.474487251916599</v>
      </c>
      <c r="AB49" s="10">
        <v>0.80849893177992005</v>
      </c>
      <c r="AC49" s="7">
        <v>88.6769484425173</v>
      </c>
      <c r="AD49" s="10">
        <v>1.2026361858237899</v>
      </c>
      <c r="AE49" s="7">
        <v>90.083810834987901</v>
      </c>
      <c r="AF49" s="10">
        <v>1.0415300055961001</v>
      </c>
      <c r="AG49" s="7">
        <v>1.40686239247064</v>
      </c>
      <c r="AH49" s="10">
        <v>1.56387859894961</v>
      </c>
      <c r="AI49" s="65"/>
      <c r="AJ49" s="65"/>
      <c r="AK49" s="65"/>
      <c r="AL49" s="65"/>
      <c r="AM49" s="65"/>
      <c r="AN49" s="65"/>
      <c r="AO49" s="65"/>
      <c r="AP49" s="65"/>
      <c r="AQ49" s="65"/>
      <c r="AR49" s="65"/>
      <c r="AS49" s="65"/>
      <c r="AT49" s="65"/>
      <c r="AU49" s="65"/>
      <c r="AV49" s="65"/>
      <c r="AW49" s="65"/>
      <c r="AX49" s="182"/>
    </row>
    <row r="50" spans="1:50" ht="13" customHeight="1" x14ac:dyDescent="0.2">
      <c r="A50" s="82" t="s">
        <v>431</v>
      </c>
      <c r="B50" s="110">
        <v>2</v>
      </c>
      <c r="C50" s="7">
        <v>99.391009266044193</v>
      </c>
      <c r="D50" s="10">
        <v>0.167814543104092</v>
      </c>
      <c r="E50" s="7">
        <v>99.735664379637299</v>
      </c>
      <c r="F50" s="10">
        <v>0.10902085567194</v>
      </c>
      <c r="G50" s="7">
        <v>98.743353440920401</v>
      </c>
      <c r="H50" s="10">
        <v>0.47286949151317598</v>
      </c>
      <c r="I50" s="7">
        <v>-0.99231093871684095</v>
      </c>
      <c r="J50" s="10">
        <v>0.48469302414249998</v>
      </c>
      <c r="K50" s="7">
        <v>95.727269208355096</v>
      </c>
      <c r="L50" s="10">
        <v>0.40340998418213603</v>
      </c>
      <c r="M50" s="7">
        <v>95.890888183471901</v>
      </c>
      <c r="N50" s="10">
        <v>0.48233523701910702</v>
      </c>
      <c r="O50" s="7">
        <v>95.787757479736896</v>
      </c>
      <c r="P50" s="10">
        <v>0.76575213915003204</v>
      </c>
      <c r="Q50" s="7">
        <v>-0.10313070373500501</v>
      </c>
      <c r="R50" s="10">
        <v>0.93942101982110804</v>
      </c>
      <c r="S50" s="7">
        <v>95.511916250484205</v>
      </c>
      <c r="T50" s="10">
        <v>0.43756399405917501</v>
      </c>
      <c r="U50" s="7">
        <v>95.712288434522094</v>
      </c>
      <c r="V50" s="10">
        <v>0.53609386155459404</v>
      </c>
      <c r="W50" s="7">
        <v>95.163071334927196</v>
      </c>
      <c r="X50" s="10">
        <v>0.67147879686003398</v>
      </c>
      <c r="Y50" s="7">
        <v>-0.549217099594969</v>
      </c>
      <c r="Z50" s="10">
        <v>0.83150948752637399</v>
      </c>
      <c r="AA50" s="7">
        <v>90.796065381992705</v>
      </c>
      <c r="AB50" s="10">
        <v>0.655752028040826</v>
      </c>
      <c r="AC50" s="7">
        <v>91.343977676083199</v>
      </c>
      <c r="AD50" s="10">
        <v>0.77880796354826798</v>
      </c>
      <c r="AE50" s="7">
        <v>89.862579578767694</v>
      </c>
      <c r="AF50" s="10">
        <v>1.1502325655561101</v>
      </c>
      <c r="AG50" s="7">
        <v>-1.4813980973155101</v>
      </c>
      <c r="AH50" s="10">
        <v>1.35933014559441</v>
      </c>
      <c r="AI50" s="65"/>
      <c r="AJ50" s="65"/>
      <c r="AK50" s="65"/>
      <c r="AL50" s="65"/>
      <c r="AM50" s="65"/>
      <c r="AN50" s="65"/>
      <c r="AO50" s="65"/>
      <c r="AP50" s="65"/>
      <c r="AQ50" s="65"/>
      <c r="AR50" s="65"/>
      <c r="AS50" s="65"/>
      <c r="AT50" s="65"/>
      <c r="AU50" s="65"/>
      <c r="AV50" s="65"/>
      <c r="AW50" s="65"/>
      <c r="AX50" s="182"/>
    </row>
    <row r="51" spans="1:50" ht="13" customHeight="1" x14ac:dyDescent="0.2">
      <c r="A51" s="82" t="s">
        <v>379</v>
      </c>
      <c r="B51" s="110">
        <v>2</v>
      </c>
      <c r="C51" s="7">
        <v>96.906393825006901</v>
      </c>
      <c r="D51" s="10">
        <v>0.41857347706411402</v>
      </c>
      <c r="E51" s="7">
        <v>96.652843137788693</v>
      </c>
      <c r="F51" s="10">
        <v>0.50076002798045804</v>
      </c>
      <c r="G51" s="7">
        <v>97.847989729068502</v>
      </c>
      <c r="H51" s="10">
        <v>0.55734953572753798</v>
      </c>
      <c r="I51" s="7">
        <v>1.19514659127988</v>
      </c>
      <c r="J51" s="10">
        <v>0.68171633740400495</v>
      </c>
      <c r="K51" s="7">
        <v>89.719426457080402</v>
      </c>
      <c r="L51" s="10">
        <v>0.69751591618602005</v>
      </c>
      <c r="M51" s="7">
        <v>89.687101970729202</v>
      </c>
      <c r="N51" s="10">
        <v>0.80790130625267198</v>
      </c>
      <c r="O51" s="7">
        <v>90.063209125574005</v>
      </c>
      <c r="P51" s="10">
        <v>1.09557839402019</v>
      </c>
      <c r="Q51" s="7">
        <v>0.376107154844874</v>
      </c>
      <c r="R51" s="10">
        <v>1.27263773015426</v>
      </c>
      <c r="S51" s="7">
        <v>95.441439646421898</v>
      </c>
      <c r="T51" s="10">
        <v>0.446444264617404</v>
      </c>
      <c r="U51" s="7">
        <v>95.476596185392296</v>
      </c>
      <c r="V51" s="10">
        <v>0.50359353091340398</v>
      </c>
      <c r="W51" s="7">
        <v>95.548758886386494</v>
      </c>
      <c r="X51" s="10">
        <v>0.87221020121127701</v>
      </c>
      <c r="Y51" s="7">
        <v>7.2162700994127194E-2</v>
      </c>
      <c r="Z51" s="10">
        <v>0.98599896906811602</v>
      </c>
      <c r="AA51" s="7">
        <v>94.154319765701203</v>
      </c>
      <c r="AB51" s="10">
        <v>0.44948697062641602</v>
      </c>
      <c r="AC51" s="7">
        <v>94.240476038293394</v>
      </c>
      <c r="AD51" s="10">
        <v>0.55241988001196896</v>
      </c>
      <c r="AE51" s="7">
        <v>93.977724143552095</v>
      </c>
      <c r="AF51" s="10">
        <v>0.80984507614061796</v>
      </c>
      <c r="AG51" s="7">
        <v>-0.26275189474127097</v>
      </c>
      <c r="AH51" s="10">
        <v>0.98606117911656399</v>
      </c>
      <c r="AI51" s="65"/>
      <c r="AJ51" s="65"/>
      <c r="AK51" s="65"/>
      <c r="AL51" s="65"/>
      <c r="AM51" s="65"/>
      <c r="AN51" s="65"/>
      <c r="AO51" s="65"/>
      <c r="AP51" s="65"/>
      <c r="AQ51" s="65"/>
      <c r="AR51" s="65"/>
      <c r="AS51" s="65"/>
      <c r="AT51" s="65"/>
      <c r="AU51" s="65"/>
      <c r="AV51" s="65"/>
      <c r="AW51" s="65"/>
      <c r="AX51" s="182"/>
    </row>
    <row r="52" spans="1:50" ht="13" customHeight="1" x14ac:dyDescent="0.2">
      <c r="A52" s="82" t="s">
        <v>380</v>
      </c>
      <c r="B52" s="110">
        <v>2</v>
      </c>
      <c r="C52" s="7">
        <v>97.828668564611206</v>
      </c>
      <c r="D52" s="10">
        <v>0.33269543847239103</v>
      </c>
      <c r="E52" s="7">
        <v>97.737065437917707</v>
      </c>
      <c r="F52" s="10">
        <v>0.39122233452101501</v>
      </c>
      <c r="G52" s="7">
        <v>97.980917227984193</v>
      </c>
      <c r="H52" s="10">
        <v>0.58638490927471698</v>
      </c>
      <c r="I52" s="7">
        <v>0.24385179006645799</v>
      </c>
      <c r="J52" s="10">
        <v>0.69746379017859494</v>
      </c>
      <c r="K52" s="7">
        <v>94.602889195246206</v>
      </c>
      <c r="L52" s="10">
        <v>0.523760518293376</v>
      </c>
      <c r="M52" s="7">
        <v>95.428434790300003</v>
      </c>
      <c r="N52" s="10">
        <v>0.56767870693459399</v>
      </c>
      <c r="O52" s="7">
        <v>93.235774919457299</v>
      </c>
      <c r="P52" s="10">
        <v>0.90461301562718299</v>
      </c>
      <c r="Q52" s="7">
        <v>-2.1926598708426299</v>
      </c>
      <c r="R52" s="10">
        <v>1.0020544478637301</v>
      </c>
      <c r="S52" s="7">
        <v>97.7154365224591</v>
      </c>
      <c r="T52" s="10">
        <v>0.29888135472107902</v>
      </c>
      <c r="U52" s="7">
        <v>97.897647131737401</v>
      </c>
      <c r="V52" s="10">
        <v>0.34355886980504002</v>
      </c>
      <c r="W52" s="7">
        <v>97.414368100636395</v>
      </c>
      <c r="X52" s="10">
        <v>0.51566994243499198</v>
      </c>
      <c r="Y52" s="7">
        <v>-0.48327903110104797</v>
      </c>
      <c r="Z52" s="10">
        <v>0.59966863913523305</v>
      </c>
      <c r="AA52" s="7">
        <v>90.955927753525202</v>
      </c>
      <c r="AB52" s="10">
        <v>0.772182659504279</v>
      </c>
      <c r="AC52" s="7">
        <v>91.292959570615494</v>
      </c>
      <c r="AD52" s="10">
        <v>0.82925827933594198</v>
      </c>
      <c r="AE52" s="7">
        <v>90.396660321977507</v>
      </c>
      <c r="AF52" s="10">
        <v>1.6476769764739001</v>
      </c>
      <c r="AG52" s="7">
        <v>-0.89629924863793098</v>
      </c>
      <c r="AH52" s="10">
        <v>1.9127186370376601</v>
      </c>
      <c r="AI52" s="65"/>
      <c r="AJ52" s="65"/>
      <c r="AK52" s="65"/>
      <c r="AL52" s="65"/>
      <c r="AM52" s="65"/>
      <c r="AN52" s="65"/>
      <c r="AO52" s="65"/>
      <c r="AP52" s="65"/>
      <c r="AQ52" s="65"/>
      <c r="AR52" s="65"/>
      <c r="AS52" s="65"/>
      <c r="AT52" s="65"/>
      <c r="AU52" s="65"/>
      <c r="AV52" s="65"/>
      <c r="AW52" s="65"/>
      <c r="AX52" s="182"/>
    </row>
    <row r="53" spans="1:50" ht="13" customHeight="1" x14ac:dyDescent="0.2">
      <c r="A53" s="82" t="s">
        <v>381</v>
      </c>
      <c r="B53" s="110">
        <v>2</v>
      </c>
      <c r="C53" s="7">
        <v>99.223410701498693</v>
      </c>
      <c r="D53" s="10">
        <v>0.19465570092582099</v>
      </c>
      <c r="E53" s="7">
        <v>99.361454010125598</v>
      </c>
      <c r="F53" s="10">
        <v>0.20421368561728401</v>
      </c>
      <c r="G53" s="7">
        <v>98.642025885903294</v>
      </c>
      <c r="H53" s="10">
        <v>0.54153762133328198</v>
      </c>
      <c r="I53" s="7">
        <v>-0.719428124222247</v>
      </c>
      <c r="J53" s="10">
        <v>0.58023937696338801</v>
      </c>
      <c r="K53" s="7">
        <v>92.870135860882399</v>
      </c>
      <c r="L53" s="10">
        <v>0.55896378353176102</v>
      </c>
      <c r="M53" s="7">
        <v>93.704195231809805</v>
      </c>
      <c r="N53" s="10">
        <v>0.59304948701732896</v>
      </c>
      <c r="O53" s="7">
        <v>89.335987640770796</v>
      </c>
      <c r="P53" s="10">
        <v>1.6492263181623701</v>
      </c>
      <c r="Q53" s="7">
        <v>-4.3682075910389999</v>
      </c>
      <c r="R53" s="10">
        <v>1.7836053873987201</v>
      </c>
      <c r="S53" s="7">
        <v>93.696115571003503</v>
      </c>
      <c r="T53" s="10">
        <v>0.64412412312954104</v>
      </c>
      <c r="U53" s="7">
        <v>94.269783059031496</v>
      </c>
      <c r="V53" s="10">
        <v>0.66776000844711403</v>
      </c>
      <c r="W53" s="7">
        <v>91.415490406579494</v>
      </c>
      <c r="X53" s="10">
        <v>1.3714708519941201</v>
      </c>
      <c r="Y53" s="7">
        <v>-2.85429265245206</v>
      </c>
      <c r="Z53" s="10">
        <v>1.4187395859040799</v>
      </c>
      <c r="AA53" s="7">
        <v>91.621979201204297</v>
      </c>
      <c r="AB53" s="10">
        <v>0.60029066438227496</v>
      </c>
      <c r="AC53" s="7">
        <v>92.341425915139794</v>
      </c>
      <c r="AD53" s="10">
        <v>0.66961082069552003</v>
      </c>
      <c r="AE53" s="7">
        <v>88.700022635527503</v>
      </c>
      <c r="AF53" s="10">
        <v>1.6679193708042099</v>
      </c>
      <c r="AG53" s="7">
        <v>-3.6414032796122799</v>
      </c>
      <c r="AH53" s="10">
        <v>1.87513485213772</v>
      </c>
      <c r="AI53" s="65"/>
      <c r="AJ53" s="65"/>
      <c r="AK53" s="65"/>
      <c r="AL53" s="65"/>
      <c r="AM53" s="65"/>
      <c r="AN53" s="65"/>
      <c r="AO53" s="65"/>
      <c r="AP53" s="65"/>
      <c r="AQ53" s="65"/>
      <c r="AR53" s="65"/>
      <c r="AS53" s="65"/>
      <c r="AT53" s="65"/>
      <c r="AU53" s="65"/>
      <c r="AV53" s="65"/>
      <c r="AW53" s="65"/>
      <c r="AX53" s="182"/>
    </row>
    <row r="54" spans="1:50" ht="13" customHeight="1" x14ac:dyDescent="0.2">
      <c r="A54" s="82" t="s">
        <v>382</v>
      </c>
      <c r="B54" s="110">
        <v>2</v>
      </c>
      <c r="C54" s="7">
        <v>99.476476671176101</v>
      </c>
      <c r="D54" s="10">
        <v>0.22780284953583399</v>
      </c>
      <c r="E54" s="7">
        <v>99.386361220991901</v>
      </c>
      <c r="F54" s="10">
        <v>0.28320150480677098</v>
      </c>
      <c r="G54" s="7">
        <v>99.822313685178699</v>
      </c>
      <c r="H54" s="10">
        <v>0.17857478971686999</v>
      </c>
      <c r="I54" s="7">
        <v>0.43595246418675498</v>
      </c>
      <c r="J54" s="10">
        <v>0.33463710449540901</v>
      </c>
      <c r="K54" s="7">
        <v>92.882230583867894</v>
      </c>
      <c r="L54" s="10">
        <v>0.83727545508406698</v>
      </c>
      <c r="M54" s="7">
        <v>93.573148748540007</v>
      </c>
      <c r="N54" s="10">
        <v>0.82849719991534898</v>
      </c>
      <c r="O54" s="7">
        <v>90.187671899863204</v>
      </c>
      <c r="P54" s="10">
        <v>1.8461665013073201</v>
      </c>
      <c r="Q54" s="7">
        <v>-3.3854768486767699</v>
      </c>
      <c r="R54" s="10">
        <v>1.8409006250567701</v>
      </c>
      <c r="S54" s="7">
        <v>95.827817430841804</v>
      </c>
      <c r="T54" s="10">
        <v>0.52199801984876804</v>
      </c>
      <c r="U54" s="7">
        <v>96.113708162171704</v>
      </c>
      <c r="V54" s="10">
        <v>0.61673739642881198</v>
      </c>
      <c r="W54" s="7">
        <v>94.946186675399304</v>
      </c>
      <c r="X54" s="10">
        <v>1.25643964987738</v>
      </c>
      <c r="Y54" s="7">
        <v>-1.1675214867724899</v>
      </c>
      <c r="Z54" s="10">
        <v>1.4748585947935999</v>
      </c>
      <c r="AA54" s="7">
        <v>94.836479967991195</v>
      </c>
      <c r="AB54" s="10">
        <v>0.60394373611344498</v>
      </c>
      <c r="AC54" s="7">
        <v>95.499509357317393</v>
      </c>
      <c r="AD54" s="10">
        <v>0.59572118337868096</v>
      </c>
      <c r="AE54" s="7">
        <v>92.486638292155803</v>
      </c>
      <c r="AF54" s="10">
        <v>1.6530960235199801</v>
      </c>
      <c r="AG54" s="7">
        <v>-3.0128710651615802</v>
      </c>
      <c r="AH54" s="10">
        <v>1.72999418795279</v>
      </c>
      <c r="AI54" s="65"/>
      <c r="AJ54" s="65"/>
      <c r="AK54" s="65"/>
      <c r="AL54" s="65"/>
      <c r="AM54" s="65"/>
      <c r="AN54" s="65"/>
      <c r="AO54" s="65"/>
      <c r="AP54" s="65"/>
      <c r="AQ54" s="65"/>
      <c r="AR54" s="65"/>
      <c r="AS54" s="65"/>
      <c r="AT54" s="65"/>
      <c r="AU54" s="65"/>
      <c r="AV54" s="65"/>
      <c r="AW54" s="65"/>
      <c r="AX54" s="182"/>
    </row>
    <row r="55" spans="1:50" ht="13" customHeight="1" x14ac:dyDescent="0.2">
      <c r="A55" s="82" t="s">
        <v>383</v>
      </c>
      <c r="B55" s="110">
        <v>2</v>
      </c>
      <c r="C55" s="7">
        <v>97.312282994159602</v>
      </c>
      <c r="D55" s="10">
        <v>0.48614602989314099</v>
      </c>
      <c r="E55" s="7">
        <v>97.198086094584397</v>
      </c>
      <c r="F55" s="10">
        <v>0.618608035738199</v>
      </c>
      <c r="G55" s="7">
        <v>97.402755986453101</v>
      </c>
      <c r="H55" s="10">
        <v>0.78522378947015503</v>
      </c>
      <c r="I55" s="7">
        <v>0.20466989186867601</v>
      </c>
      <c r="J55" s="10">
        <v>0.99460582785031804</v>
      </c>
      <c r="K55" s="7">
        <v>95.509925868707398</v>
      </c>
      <c r="L55" s="10">
        <v>0.609143203824694</v>
      </c>
      <c r="M55" s="7">
        <v>96.054481842200005</v>
      </c>
      <c r="N55" s="10">
        <v>0.70578247972404995</v>
      </c>
      <c r="O55" s="7">
        <v>94.682134679285198</v>
      </c>
      <c r="P55" s="10">
        <v>1.06801414448492</v>
      </c>
      <c r="Q55" s="7">
        <v>-1.3723471629148101</v>
      </c>
      <c r="R55" s="10">
        <v>1.24031404794594</v>
      </c>
      <c r="S55" s="7">
        <v>98.025421587344894</v>
      </c>
      <c r="T55" s="10">
        <v>0.364062044685242</v>
      </c>
      <c r="U55" s="7">
        <v>97.847546754115896</v>
      </c>
      <c r="V55" s="10">
        <v>0.49499668509753197</v>
      </c>
      <c r="W55" s="7">
        <v>98.311108293406605</v>
      </c>
      <c r="X55" s="10">
        <v>0.55066036027710097</v>
      </c>
      <c r="Y55" s="7">
        <v>0.46356153929065202</v>
      </c>
      <c r="Z55" s="10">
        <v>0.73667764018447401</v>
      </c>
      <c r="AA55" s="7">
        <v>91.071398136277097</v>
      </c>
      <c r="AB55" s="10">
        <v>0.84385249550237695</v>
      </c>
      <c r="AC55" s="7">
        <v>90.267204439444299</v>
      </c>
      <c r="AD55" s="10">
        <v>1.06273814053369</v>
      </c>
      <c r="AE55" s="7">
        <v>92.0211829727739</v>
      </c>
      <c r="AF55" s="10">
        <v>1.1656471222178</v>
      </c>
      <c r="AG55" s="7">
        <v>1.7539785333295701</v>
      </c>
      <c r="AH55" s="10">
        <v>1.4449487725289301</v>
      </c>
      <c r="AI55" s="65"/>
      <c r="AJ55" s="65"/>
      <c r="AK55" s="65"/>
      <c r="AL55" s="65"/>
      <c r="AM55" s="65"/>
      <c r="AN55" s="65"/>
      <c r="AO55" s="65"/>
      <c r="AP55" s="65"/>
      <c r="AQ55" s="65"/>
      <c r="AR55" s="65"/>
      <c r="AS55" s="65"/>
      <c r="AT55" s="65"/>
      <c r="AU55" s="65"/>
      <c r="AV55" s="65"/>
      <c r="AW55" s="65"/>
      <c r="AX55" s="182"/>
    </row>
    <row r="56" spans="1:50" ht="13" customHeight="1" x14ac:dyDescent="0.2">
      <c r="A56" s="82" t="s">
        <v>384</v>
      </c>
      <c r="B56" s="110">
        <v>2</v>
      </c>
      <c r="C56" s="7">
        <v>98.806084085254994</v>
      </c>
      <c r="D56" s="10">
        <v>0.202772209089636</v>
      </c>
      <c r="E56" s="7">
        <v>99.0516386507975</v>
      </c>
      <c r="F56" s="10">
        <v>0.27185298703545802</v>
      </c>
      <c r="G56" s="7">
        <v>98.678658306391796</v>
      </c>
      <c r="H56" s="10">
        <v>0.28286410856261801</v>
      </c>
      <c r="I56" s="7">
        <v>-0.37298034440574701</v>
      </c>
      <c r="J56" s="10">
        <v>0.40677169873859198</v>
      </c>
      <c r="K56" s="7">
        <v>96.159164068682401</v>
      </c>
      <c r="L56" s="10">
        <v>0.39169278456986301</v>
      </c>
      <c r="M56" s="7">
        <v>96.993476602659797</v>
      </c>
      <c r="N56" s="10">
        <v>0.391968613639328</v>
      </c>
      <c r="O56" s="7">
        <v>95.306644829828798</v>
      </c>
      <c r="P56" s="10">
        <v>0.87234393286817802</v>
      </c>
      <c r="Q56" s="7">
        <v>-1.68683177283103</v>
      </c>
      <c r="R56" s="10">
        <v>0.982583767046044</v>
      </c>
      <c r="S56" s="7">
        <v>97.481493871051896</v>
      </c>
      <c r="T56" s="10">
        <v>0.35381133381110402</v>
      </c>
      <c r="U56" s="7">
        <v>98.194717937817899</v>
      </c>
      <c r="V56" s="10">
        <v>0.34229508852386897</v>
      </c>
      <c r="W56" s="7">
        <v>96.779523547673904</v>
      </c>
      <c r="X56" s="10">
        <v>0.60541551638271796</v>
      </c>
      <c r="Y56" s="7">
        <v>-1.41519439014402</v>
      </c>
      <c r="Z56" s="10">
        <v>0.61879711243746205</v>
      </c>
      <c r="AA56" s="7">
        <v>91.704635841716495</v>
      </c>
      <c r="AB56" s="10">
        <v>0.56164850430816704</v>
      </c>
      <c r="AC56" s="7">
        <v>92.698298970109306</v>
      </c>
      <c r="AD56" s="10">
        <v>0.73418114457018702</v>
      </c>
      <c r="AE56" s="7">
        <v>90.715726639599893</v>
      </c>
      <c r="AF56" s="10">
        <v>0.98004649172367697</v>
      </c>
      <c r="AG56" s="7">
        <v>-1.98257233050946</v>
      </c>
      <c r="AH56" s="10">
        <v>1.2715578978047899</v>
      </c>
      <c r="AI56" s="65"/>
      <c r="AJ56" s="65"/>
      <c r="AK56" s="65"/>
      <c r="AL56" s="65"/>
      <c r="AM56" s="65"/>
      <c r="AN56" s="65"/>
      <c r="AO56" s="65"/>
      <c r="AP56" s="65"/>
      <c r="AQ56" s="65"/>
      <c r="AR56" s="65"/>
      <c r="AS56" s="65"/>
      <c r="AT56" s="65"/>
      <c r="AU56" s="65"/>
      <c r="AV56" s="65"/>
      <c r="AW56" s="65"/>
      <c r="AX56" s="182"/>
    </row>
    <row r="57" spans="1:50" ht="13" customHeight="1" x14ac:dyDescent="0.2">
      <c r="A57" s="82" t="s">
        <v>385</v>
      </c>
      <c r="B57" s="110">
        <v>2</v>
      </c>
      <c r="C57" s="7">
        <v>99.273491256468603</v>
      </c>
      <c r="D57" s="10">
        <v>0.29592695742005198</v>
      </c>
      <c r="E57" s="7">
        <v>99.082040306941494</v>
      </c>
      <c r="F57" s="10">
        <v>0.443182354449428</v>
      </c>
      <c r="G57" s="7">
        <v>99.612375820132101</v>
      </c>
      <c r="H57" s="10">
        <v>0.25197312236500402</v>
      </c>
      <c r="I57" s="7">
        <v>0.53033551319057903</v>
      </c>
      <c r="J57" s="10">
        <v>0.51280354185720201</v>
      </c>
      <c r="K57" s="7">
        <v>96.167082338755904</v>
      </c>
      <c r="L57" s="10">
        <v>0.70202921573625898</v>
      </c>
      <c r="M57" s="7">
        <v>96.838316615421803</v>
      </c>
      <c r="N57" s="10">
        <v>0.72174242585667303</v>
      </c>
      <c r="O57" s="7">
        <v>94.929650204321305</v>
      </c>
      <c r="P57" s="10">
        <v>1.5460486946373899</v>
      </c>
      <c r="Q57" s="7">
        <v>-1.9086664111005001</v>
      </c>
      <c r="R57" s="10">
        <v>1.7426801816113799</v>
      </c>
      <c r="S57" s="7">
        <v>97.563225242049498</v>
      </c>
      <c r="T57" s="10">
        <v>0.45422390090010201</v>
      </c>
      <c r="U57" s="7">
        <v>97.691448030578499</v>
      </c>
      <c r="V57" s="10">
        <v>0.62157018518142404</v>
      </c>
      <c r="W57" s="7">
        <v>97.3177952225019</v>
      </c>
      <c r="X57" s="10">
        <v>0.69892381845045704</v>
      </c>
      <c r="Y57" s="7">
        <v>-0.37365280807658502</v>
      </c>
      <c r="Z57" s="10">
        <v>0.96832058325887804</v>
      </c>
      <c r="AA57" s="7">
        <v>85.372665271699205</v>
      </c>
      <c r="AB57" s="10">
        <v>1.1032686106887599</v>
      </c>
      <c r="AC57" s="7">
        <v>85.663993125128698</v>
      </c>
      <c r="AD57" s="10">
        <v>1.3319863054307499</v>
      </c>
      <c r="AE57" s="7">
        <v>84.732428277908198</v>
      </c>
      <c r="AF57" s="10">
        <v>1.92899027812208</v>
      </c>
      <c r="AG57" s="7">
        <v>-0.93156484722050004</v>
      </c>
      <c r="AH57" s="10">
        <v>2.3270557390059601</v>
      </c>
      <c r="AI57" s="65"/>
      <c r="AJ57" s="65"/>
      <c r="AK57" s="65"/>
      <c r="AL57" s="65"/>
      <c r="AM57" s="65"/>
      <c r="AN57" s="65"/>
      <c r="AO57" s="65"/>
      <c r="AP57" s="65"/>
      <c r="AQ57" s="65"/>
      <c r="AR57" s="65"/>
      <c r="AS57" s="65"/>
      <c r="AT57" s="65"/>
      <c r="AU57" s="65"/>
      <c r="AV57" s="65"/>
      <c r="AW57" s="65"/>
      <c r="AX57" s="182"/>
    </row>
    <row r="58" spans="1:50" ht="13" customHeight="1" x14ac:dyDescent="0.2">
      <c r="A58" s="82" t="s">
        <v>386</v>
      </c>
      <c r="B58" s="110">
        <v>2</v>
      </c>
      <c r="C58" s="7">
        <v>97.1891697682602</v>
      </c>
      <c r="D58" s="10">
        <v>0.32091910602359902</v>
      </c>
      <c r="E58" s="7">
        <v>97.841103971935098</v>
      </c>
      <c r="F58" s="10">
        <v>0.353075198064976</v>
      </c>
      <c r="G58" s="7">
        <v>96.201842057585296</v>
      </c>
      <c r="H58" s="10">
        <v>0.57819515924543097</v>
      </c>
      <c r="I58" s="7">
        <v>-1.6392619143498199</v>
      </c>
      <c r="J58" s="10">
        <v>0.66075426830004602</v>
      </c>
      <c r="K58" s="7">
        <v>96.510030697964595</v>
      </c>
      <c r="L58" s="10">
        <v>0.37351903217111199</v>
      </c>
      <c r="M58" s="7">
        <v>96.851090823645194</v>
      </c>
      <c r="N58" s="10">
        <v>0.496723892936761</v>
      </c>
      <c r="O58" s="7">
        <v>95.979530853450399</v>
      </c>
      <c r="P58" s="10">
        <v>0.60338804069672702</v>
      </c>
      <c r="Q58" s="7">
        <v>-0.87155997019482401</v>
      </c>
      <c r="R58" s="10">
        <v>0.80197525337567999</v>
      </c>
      <c r="S58" s="7">
        <v>97.007584745137393</v>
      </c>
      <c r="T58" s="10">
        <v>0.28923522491857401</v>
      </c>
      <c r="U58" s="7">
        <v>96.985094903352106</v>
      </c>
      <c r="V58" s="10">
        <v>0.45151770740011199</v>
      </c>
      <c r="W58" s="7">
        <v>97.039249699907202</v>
      </c>
      <c r="X58" s="10">
        <v>0.490340883300389</v>
      </c>
      <c r="Y58" s="7">
        <v>5.41547965551104E-2</v>
      </c>
      <c r="Z58" s="10">
        <v>0.74677505279863099</v>
      </c>
      <c r="AA58" s="7">
        <v>75.187672135875204</v>
      </c>
      <c r="AB58" s="10">
        <v>0.91060183288099905</v>
      </c>
      <c r="AC58" s="7">
        <v>73.141236059798501</v>
      </c>
      <c r="AD58" s="10">
        <v>1.10715251460343</v>
      </c>
      <c r="AE58" s="7">
        <v>78.310134024323801</v>
      </c>
      <c r="AF58" s="10">
        <v>1.40572981033302</v>
      </c>
      <c r="AG58" s="7">
        <v>5.1688979645252697</v>
      </c>
      <c r="AH58" s="10">
        <v>1.68386531127435</v>
      </c>
      <c r="AI58" s="65"/>
      <c r="AJ58" s="65"/>
      <c r="AK58" s="65"/>
      <c r="AL58" s="65"/>
      <c r="AM58" s="65"/>
      <c r="AN58" s="65"/>
      <c r="AO58" s="65"/>
      <c r="AP58" s="65"/>
      <c r="AQ58" s="65"/>
      <c r="AR58" s="65"/>
      <c r="AS58" s="65"/>
      <c r="AT58" s="65"/>
      <c r="AU58" s="65"/>
      <c r="AV58" s="65"/>
      <c r="AW58" s="65"/>
      <c r="AX58" s="182"/>
    </row>
    <row r="59" spans="1:50" ht="13" customHeight="1" x14ac:dyDescent="0.2">
      <c r="A59" s="82" t="s">
        <v>387</v>
      </c>
      <c r="B59" s="110">
        <v>2</v>
      </c>
      <c r="C59" s="7">
        <v>99.268353369407507</v>
      </c>
      <c r="D59" s="10">
        <v>0.185348499269819</v>
      </c>
      <c r="E59" s="7">
        <v>99.148706935961499</v>
      </c>
      <c r="F59" s="10">
        <v>0.248961827993714</v>
      </c>
      <c r="G59" s="7">
        <v>99.540697355525097</v>
      </c>
      <c r="H59" s="10">
        <v>0.187930438853842</v>
      </c>
      <c r="I59" s="7">
        <v>0.39199041956365499</v>
      </c>
      <c r="J59" s="10">
        <v>0.30933073763478602</v>
      </c>
      <c r="K59" s="7">
        <v>97.763225563326699</v>
      </c>
      <c r="L59" s="10">
        <v>0.53066432895964699</v>
      </c>
      <c r="M59" s="7">
        <v>97.548814274669695</v>
      </c>
      <c r="N59" s="10">
        <v>0.74173536418944896</v>
      </c>
      <c r="O59" s="7">
        <v>98.312758149888893</v>
      </c>
      <c r="P59" s="10">
        <v>0.44458981819763199</v>
      </c>
      <c r="Q59" s="7">
        <v>0.76394387521915497</v>
      </c>
      <c r="R59" s="10">
        <v>0.882764729165193</v>
      </c>
      <c r="S59" s="7">
        <v>98.6561006834186</v>
      </c>
      <c r="T59" s="10">
        <v>0.30060355037675901</v>
      </c>
      <c r="U59" s="7">
        <v>98.428794309337405</v>
      </c>
      <c r="V59" s="10">
        <v>0.426403990124127</v>
      </c>
      <c r="W59" s="7">
        <v>99.254731854232503</v>
      </c>
      <c r="X59" s="10">
        <v>0.240190303879629</v>
      </c>
      <c r="Y59" s="7">
        <v>0.82593754489504101</v>
      </c>
      <c r="Z59" s="10">
        <v>0.509085314500898</v>
      </c>
      <c r="AA59" s="7">
        <v>94.816035399650303</v>
      </c>
      <c r="AB59" s="10">
        <v>0.88043422295553997</v>
      </c>
      <c r="AC59" s="7">
        <v>94.423111911191498</v>
      </c>
      <c r="AD59" s="10">
        <v>1.18354256524219</v>
      </c>
      <c r="AE59" s="7">
        <v>95.744947075741607</v>
      </c>
      <c r="AF59" s="10">
        <v>0.962494171467705</v>
      </c>
      <c r="AG59" s="7">
        <v>1.3218351645501201</v>
      </c>
      <c r="AH59" s="10">
        <v>1.51349673066894</v>
      </c>
      <c r="AI59" s="65"/>
      <c r="AJ59" s="65"/>
      <c r="AK59" s="65"/>
      <c r="AL59" s="65"/>
      <c r="AM59" s="65"/>
      <c r="AN59" s="65"/>
      <c r="AO59" s="65"/>
      <c r="AP59" s="65"/>
      <c r="AQ59" s="65"/>
      <c r="AR59" s="65"/>
      <c r="AS59" s="65"/>
      <c r="AT59" s="65"/>
      <c r="AU59" s="65"/>
      <c r="AV59" s="65"/>
      <c r="AW59" s="65"/>
      <c r="AX59" s="182"/>
    </row>
    <row r="60" spans="1:50" ht="13" customHeight="1" x14ac:dyDescent="0.2">
      <c r="A60" s="82" t="s">
        <v>388</v>
      </c>
      <c r="B60" s="110">
        <v>2</v>
      </c>
      <c r="C60" s="7">
        <v>98.580572147193905</v>
      </c>
      <c r="D60" s="10">
        <v>0.43225457265011602</v>
      </c>
      <c r="E60" s="7">
        <v>98.533527805260306</v>
      </c>
      <c r="F60" s="10">
        <v>0.55984126621112995</v>
      </c>
      <c r="G60" s="7">
        <v>98.627170456613996</v>
      </c>
      <c r="H60" s="10">
        <v>0.66270787741130299</v>
      </c>
      <c r="I60" s="7">
        <v>9.3642651353718506E-2</v>
      </c>
      <c r="J60" s="10">
        <v>0.85317276299984002</v>
      </c>
      <c r="K60" s="7">
        <v>94.691667338398204</v>
      </c>
      <c r="L60" s="10">
        <v>0.749766523632169</v>
      </c>
      <c r="M60" s="7">
        <v>94.256963528346901</v>
      </c>
      <c r="N60" s="10">
        <v>1.03818244057356</v>
      </c>
      <c r="O60" s="7">
        <v>95.622340825877203</v>
      </c>
      <c r="P60" s="10">
        <v>1.1569191356213999</v>
      </c>
      <c r="Q60" s="7">
        <v>1.3653772975303</v>
      </c>
      <c r="R60" s="10">
        <v>1.64072394342004</v>
      </c>
      <c r="S60" s="7">
        <v>97.850779703118803</v>
      </c>
      <c r="T60" s="10">
        <v>0.57877894436786204</v>
      </c>
      <c r="U60" s="7">
        <v>98.0727013408777</v>
      </c>
      <c r="V60" s="10">
        <v>0.70731494241994697</v>
      </c>
      <c r="W60" s="7">
        <v>97.409674521726203</v>
      </c>
      <c r="X60" s="10">
        <v>1.0079499062996999</v>
      </c>
      <c r="Y60" s="7">
        <v>-0.66302681915149697</v>
      </c>
      <c r="Z60" s="10">
        <v>1.2263475542239599</v>
      </c>
      <c r="AA60" s="7">
        <v>89.083321226368398</v>
      </c>
      <c r="AB60" s="10">
        <v>0.95906042160475202</v>
      </c>
      <c r="AC60" s="7">
        <v>86.605066507462197</v>
      </c>
      <c r="AD60" s="10">
        <v>1.25606365406209</v>
      </c>
      <c r="AE60" s="7">
        <v>93.154577937988194</v>
      </c>
      <c r="AF60" s="10">
        <v>1.37068807226071</v>
      </c>
      <c r="AG60" s="7">
        <v>6.5495114305260103</v>
      </c>
      <c r="AH60" s="10">
        <v>1.8126270041509001</v>
      </c>
      <c r="AI60" s="65"/>
      <c r="AJ60" s="65"/>
      <c r="AK60" s="65"/>
      <c r="AL60" s="65"/>
      <c r="AM60" s="65"/>
      <c r="AN60" s="65"/>
      <c r="AO60" s="65"/>
      <c r="AP60" s="65"/>
      <c r="AQ60" s="65"/>
      <c r="AR60" s="65"/>
      <c r="AS60" s="65"/>
      <c r="AT60" s="65"/>
      <c r="AU60" s="65"/>
      <c r="AV60" s="65"/>
      <c r="AW60" s="65"/>
      <c r="AX60" s="182"/>
    </row>
    <row r="61" spans="1:50" ht="13" customHeight="1" x14ac:dyDescent="0.2">
      <c r="A61" s="82" t="s">
        <v>432</v>
      </c>
      <c r="B61" s="110">
        <v>2</v>
      </c>
      <c r="C61" s="7">
        <v>97.705942642471896</v>
      </c>
      <c r="D61" s="10">
        <v>0.37568099805170402</v>
      </c>
      <c r="E61" s="7">
        <v>98.266299353608005</v>
      </c>
      <c r="F61" s="10">
        <v>0.33904191179979498</v>
      </c>
      <c r="G61" s="7">
        <v>96.722043683664396</v>
      </c>
      <c r="H61" s="10">
        <v>0.787373082592837</v>
      </c>
      <c r="I61" s="7">
        <v>-1.5442556699436101</v>
      </c>
      <c r="J61" s="10">
        <v>0.835078899012623</v>
      </c>
      <c r="K61" s="7">
        <v>96.356515267454498</v>
      </c>
      <c r="L61" s="10">
        <v>0.42537504246547703</v>
      </c>
      <c r="M61" s="7">
        <v>97.073497398426596</v>
      </c>
      <c r="N61" s="10">
        <v>0.44023059863906999</v>
      </c>
      <c r="O61" s="7">
        <v>95.095187682772902</v>
      </c>
      <c r="P61" s="10">
        <v>0.756177416099442</v>
      </c>
      <c r="Q61" s="7">
        <v>-1.97830971565365</v>
      </c>
      <c r="R61" s="10">
        <v>0.81365752911914702</v>
      </c>
      <c r="S61" s="7">
        <v>97.3867049886221</v>
      </c>
      <c r="T61" s="10">
        <v>0.37109577413411199</v>
      </c>
      <c r="U61" s="7">
        <v>97.816418525383696</v>
      </c>
      <c r="V61" s="10">
        <v>0.31107300355824502</v>
      </c>
      <c r="W61" s="7">
        <v>96.628706759905597</v>
      </c>
      <c r="X61" s="10">
        <v>0.73077156151670197</v>
      </c>
      <c r="Y61" s="7">
        <v>-1.18771176547803</v>
      </c>
      <c r="Z61" s="10">
        <v>0.72070505610478097</v>
      </c>
      <c r="AA61" s="7">
        <v>96.241950354291802</v>
      </c>
      <c r="AB61" s="10">
        <v>0.40457175517702798</v>
      </c>
      <c r="AC61" s="7">
        <v>96.598479342944501</v>
      </c>
      <c r="AD61" s="10">
        <v>0.48204510022499503</v>
      </c>
      <c r="AE61" s="7">
        <v>95.606133489765</v>
      </c>
      <c r="AF61" s="10">
        <v>0.68823835908513398</v>
      </c>
      <c r="AG61" s="7">
        <v>-0.99234585317948598</v>
      </c>
      <c r="AH61" s="10">
        <v>0.82040605745800999</v>
      </c>
      <c r="AI61" s="65"/>
      <c r="AJ61" s="65"/>
      <c r="AK61" s="65"/>
      <c r="AL61" s="65"/>
      <c r="AM61" s="65"/>
      <c r="AN61" s="65"/>
      <c r="AO61" s="65"/>
      <c r="AP61" s="65"/>
      <c r="AQ61" s="65"/>
      <c r="AR61" s="65"/>
      <c r="AS61" s="65"/>
      <c r="AT61" s="65"/>
      <c r="AU61" s="65"/>
      <c r="AV61" s="65"/>
      <c r="AW61" s="65"/>
      <c r="AX61" s="182"/>
    </row>
    <row r="62" spans="1:50" ht="13" customHeight="1" x14ac:dyDescent="0.2">
      <c r="A62" s="82" t="s">
        <v>389</v>
      </c>
      <c r="B62" s="110">
        <v>2</v>
      </c>
      <c r="C62" s="7">
        <v>98.135190285176506</v>
      </c>
      <c r="D62" s="10">
        <v>0.289984190498425</v>
      </c>
      <c r="E62" s="7">
        <v>97.836696703943801</v>
      </c>
      <c r="F62" s="10">
        <v>0.36049168080295302</v>
      </c>
      <c r="G62" s="7">
        <v>98.835498298483799</v>
      </c>
      <c r="H62" s="10">
        <v>0.390562791517367</v>
      </c>
      <c r="I62" s="7">
        <v>0.99880159454002604</v>
      </c>
      <c r="J62" s="10">
        <v>0.50011649468046904</v>
      </c>
      <c r="K62" s="7">
        <v>96.281218369392107</v>
      </c>
      <c r="L62" s="10">
        <v>0.43080570892450298</v>
      </c>
      <c r="M62" s="7">
        <v>96.104128504752097</v>
      </c>
      <c r="N62" s="10">
        <v>0.46895036943304802</v>
      </c>
      <c r="O62" s="7">
        <v>96.811898519227398</v>
      </c>
      <c r="P62" s="10">
        <v>0.77239450645865304</v>
      </c>
      <c r="Q62" s="7">
        <v>0.70777001447537202</v>
      </c>
      <c r="R62" s="10">
        <v>0.84776247770971702</v>
      </c>
      <c r="S62" s="7">
        <v>99.2765036501537</v>
      </c>
      <c r="T62" s="10">
        <v>0.176865724079737</v>
      </c>
      <c r="U62" s="7">
        <v>99.205865049247194</v>
      </c>
      <c r="V62" s="10">
        <v>0.21954963807470301</v>
      </c>
      <c r="W62" s="7">
        <v>99.441235320286907</v>
      </c>
      <c r="X62" s="10">
        <v>0.27774380708431901</v>
      </c>
      <c r="Y62" s="7">
        <v>0.23537027103974101</v>
      </c>
      <c r="Z62" s="10">
        <v>0.35025708693895802</v>
      </c>
      <c r="AA62" s="7">
        <v>96.543283786274003</v>
      </c>
      <c r="AB62" s="10">
        <v>0.43173330721862002</v>
      </c>
      <c r="AC62" s="7">
        <v>95.802700733285803</v>
      </c>
      <c r="AD62" s="10">
        <v>0.55221176933729299</v>
      </c>
      <c r="AE62" s="7">
        <v>98.284927447676196</v>
      </c>
      <c r="AF62" s="10">
        <v>0.49579844719098198</v>
      </c>
      <c r="AG62" s="7">
        <v>2.4822267143904502</v>
      </c>
      <c r="AH62" s="10">
        <v>0.69793396533350904</v>
      </c>
      <c r="AI62" s="65"/>
      <c r="AJ62" s="65"/>
      <c r="AK62" s="65"/>
      <c r="AL62" s="65"/>
      <c r="AM62" s="65"/>
      <c r="AN62" s="65"/>
      <c r="AO62" s="65"/>
      <c r="AP62" s="65"/>
      <c r="AQ62" s="65"/>
      <c r="AR62" s="65"/>
      <c r="AS62" s="65"/>
      <c r="AT62" s="65"/>
      <c r="AU62" s="65"/>
      <c r="AV62" s="65"/>
      <c r="AW62" s="65"/>
      <c r="AX62" s="182"/>
    </row>
    <row r="63" spans="1:50" ht="13" customHeight="1" x14ac:dyDescent="0.2">
      <c r="A63" s="112" t="s">
        <v>433</v>
      </c>
      <c r="B63" s="113">
        <v>2</v>
      </c>
      <c r="C63" s="34">
        <v>98.619931770354796</v>
      </c>
      <c r="D63" s="35">
        <v>5.6438697702039103E-2</v>
      </c>
      <c r="E63" s="34">
        <v>98.812255248619906</v>
      </c>
      <c r="F63" s="35">
        <v>6.7039728633970203E-2</v>
      </c>
      <c r="G63" s="34">
        <v>98.263341785301904</v>
      </c>
      <c r="H63" s="35">
        <v>0.116834462276869</v>
      </c>
      <c r="I63" s="34">
        <v>-0.54891346331795698</v>
      </c>
      <c r="J63" s="35">
        <v>0.13665609563596301</v>
      </c>
      <c r="K63" s="34">
        <v>93.995782042103897</v>
      </c>
      <c r="L63" s="35">
        <v>0.119609046743401</v>
      </c>
      <c r="M63" s="34">
        <v>94.3572388555163</v>
      </c>
      <c r="N63" s="35">
        <v>0.14019881659620501</v>
      </c>
      <c r="O63" s="34">
        <v>93.070283763651702</v>
      </c>
      <c r="P63" s="35">
        <v>0.24474353507674099</v>
      </c>
      <c r="Q63" s="34">
        <v>-1.28695509186462</v>
      </c>
      <c r="R63" s="35">
        <v>0.28096449581132199</v>
      </c>
      <c r="S63" s="34">
        <v>96.347633736747099</v>
      </c>
      <c r="T63" s="35">
        <v>8.8902188777406896E-2</v>
      </c>
      <c r="U63" s="34">
        <v>96.767328128324607</v>
      </c>
      <c r="V63" s="35">
        <v>0.104742838553975</v>
      </c>
      <c r="W63" s="34">
        <v>95.364933407110101</v>
      </c>
      <c r="X63" s="35">
        <v>0.19519760665532301</v>
      </c>
      <c r="Y63" s="34">
        <v>-1.4023947212144501</v>
      </c>
      <c r="Z63" s="35">
        <v>0.223481459306657</v>
      </c>
      <c r="AA63" s="34">
        <v>89.776643438628994</v>
      </c>
      <c r="AB63" s="35">
        <v>0.14545286152953299</v>
      </c>
      <c r="AC63" s="34">
        <v>90.052129502377497</v>
      </c>
      <c r="AD63" s="35">
        <v>0.17948898146516301</v>
      </c>
      <c r="AE63" s="34">
        <v>88.792192124024993</v>
      </c>
      <c r="AF63" s="35">
        <v>0.28239183030155701</v>
      </c>
      <c r="AG63" s="34">
        <v>-1.2599373783524901</v>
      </c>
      <c r="AH63" s="35">
        <v>0.33481332431299299</v>
      </c>
      <c r="AI63" s="65"/>
      <c r="AJ63" s="65"/>
      <c r="AK63" s="65"/>
      <c r="AL63" s="65"/>
      <c r="AM63" s="65"/>
      <c r="AN63" s="65"/>
      <c r="AO63" s="65"/>
      <c r="AP63" s="65"/>
      <c r="AQ63" s="65"/>
      <c r="AR63" s="65"/>
      <c r="AS63" s="65"/>
      <c r="AT63" s="65"/>
      <c r="AU63" s="65"/>
      <c r="AV63" s="65"/>
      <c r="AW63" s="65"/>
      <c r="AX63" s="182"/>
    </row>
    <row r="64" spans="1:50" ht="13" customHeight="1" x14ac:dyDescent="0.2">
      <c r="A64" s="114" t="s">
        <v>434</v>
      </c>
      <c r="B64" s="115">
        <v>2</v>
      </c>
      <c r="C64" s="38">
        <v>99.154167568676201</v>
      </c>
      <c r="D64" s="39">
        <v>6.4334582119842804E-2</v>
      </c>
      <c r="E64" s="38">
        <v>99.271005059984603</v>
      </c>
      <c r="F64" s="39">
        <v>7.5624082850102303E-2</v>
      </c>
      <c r="G64" s="38">
        <v>99.001484351079895</v>
      </c>
      <c r="H64" s="39">
        <v>0.119275799740927</v>
      </c>
      <c r="I64" s="38">
        <v>-0.26952070890468099</v>
      </c>
      <c r="J64" s="39">
        <v>0.14156144135190499</v>
      </c>
      <c r="K64" s="38">
        <v>94.295080071143801</v>
      </c>
      <c r="L64" s="39">
        <v>0.18933797340161099</v>
      </c>
      <c r="M64" s="38">
        <v>94.855463186167199</v>
      </c>
      <c r="N64" s="39">
        <v>0.221208113104501</v>
      </c>
      <c r="O64" s="38">
        <v>93.016658485820301</v>
      </c>
      <c r="P64" s="39">
        <v>0.40174183679950798</v>
      </c>
      <c r="Q64" s="38">
        <v>-1.8388047003469901</v>
      </c>
      <c r="R64" s="39">
        <v>0.46676086938509698</v>
      </c>
      <c r="S64" s="38">
        <v>96.046163135447898</v>
      </c>
      <c r="T64" s="39">
        <v>0.14857644953018601</v>
      </c>
      <c r="U64" s="38">
        <v>96.653406097027798</v>
      </c>
      <c r="V64" s="39">
        <v>0.16640767559212499</v>
      </c>
      <c r="W64" s="38">
        <v>94.794684036555907</v>
      </c>
      <c r="X64" s="39">
        <v>0.33373079849749299</v>
      </c>
      <c r="Y64" s="38">
        <v>-1.85872206047183</v>
      </c>
      <c r="Z64" s="39">
        <v>0.381360060196405</v>
      </c>
      <c r="AA64" s="38">
        <v>89.272708014636905</v>
      </c>
      <c r="AB64" s="39">
        <v>0.24773924022613</v>
      </c>
      <c r="AC64" s="38">
        <v>90.009068986630197</v>
      </c>
      <c r="AD64" s="39">
        <v>0.29885178510416399</v>
      </c>
      <c r="AE64" s="38">
        <v>87.749159975734301</v>
      </c>
      <c r="AF64" s="39">
        <v>0.491174021900182</v>
      </c>
      <c r="AG64" s="38">
        <v>-2.2599090108959299</v>
      </c>
      <c r="AH64" s="39">
        <v>0.59063873215851703</v>
      </c>
      <c r="AI64" s="65"/>
      <c r="AJ64" s="65"/>
      <c r="AK64" s="65"/>
      <c r="AL64" s="65"/>
      <c r="AM64" s="65"/>
      <c r="AN64" s="65"/>
      <c r="AO64" s="65"/>
      <c r="AP64" s="65"/>
      <c r="AQ64" s="65"/>
      <c r="AR64" s="65"/>
      <c r="AS64" s="65"/>
      <c r="AT64" s="65"/>
      <c r="AU64" s="65"/>
      <c r="AV64" s="65"/>
      <c r="AW64" s="65"/>
      <c r="AX64" s="182"/>
    </row>
    <row r="65" spans="1:50" ht="13" customHeight="1" x14ac:dyDescent="0.2">
      <c r="A65" s="116" t="s">
        <v>435</v>
      </c>
      <c r="B65" s="117">
        <v>2</v>
      </c>
      <c r="C65" s="48">
        <v>98.5015525269514</v>
      </c>
      <c r="D65" s="49">
        <v>4.3450206569293902E-2</v>
      </c>
      <c r="E65" s="48">
        <v>98.683450884564394</v>
      </c>
      <c r="F65" s="49">
        <v>5.1288276157803903E-2</v>
      </c>
      <c r="G65" s="48">
        <v>98.217404143849294</v>
      </c>
      <c r="H65" s="49">
        <v>8.5972919239632795E-2</v>
      </c>
      <c r="I65" s="48">
        <v>-0.46604674071512298</v>
      </c>
      <c r="J65" s="49">
        <v>0.100508227898644</v>
      </c>
      <c r="K65" s="48">
        <v>94.737313189601593</v>
      </c>
      <c r="L65" s="49">
        <v>8.1989806722497297E-2</v>
      </c>
      <c r="M65" s="48">
        <v>95.117774020716197</v>
      </c>
      <c r="N65" s="49">
        <v>9.68730007668996E-2</v>
      </c>
      <c r="O65" s="48">
        <v>93.918568738541495</v>
      </c>
      <c r="P65" s="49">
        <v>0.163130428436599</v>
      </c>
      <c r="Q65" s="48">
        <v>-1.1992052821746699</v>
      </c>
      <c r="R65" s="49">
        <v>0.18866850341452601</v>
      </c>
      <c r="S65" s="48">
        <v>96.662048015396707</v>
      </c>
      <c r="T65" s="49">
        <v>6.2576386038149107E-2</v>
      </c>
      <c r="U65" s="48">
        <v>96.996774997904296</v>
      </c>
      <c r="V65" s="49">
        <v>7.3885829228192396E-2</v>
      </c>
      <c r="W65" s="48">
        <v>95.896879094650401</v>
      </c>
      <c r="X65" s="49">
        <v>0.134879522449742</v>
      </c>
      <c r="Y65" s="48">
        <v>-1.09989590325385</v>
      </c>
      <c r="Z65" s="49">
        <v>0.15500936745621299</v>
      </c>
      <c r="AA65" s="48">
        <v>91.161070123774806</v>
      </c>
      <c r="AB65" s="49">
        <v>0.10223485901302</v>
      </c>
      <c r="AC65" s="48">
        <v>91.218784829130001</v>
      </c>
      <c r="AD65" s="49">
        <v>0.12753802419039001</v>
      </c>
      <c r="AE65" s="48">
        <v>90.629051511155197</v>
      </c>
      <c r="AF65" s="49">
        <v>0.19072529010817099</v>
      </c>
      <c r="AG65" s="48">
        <v>-0.589733317974795</v>
      </c>
      <c r="AH65" s="49">
        <v>0.22879605020306301</v>
      </c>
      <c r="AI65" s="65"/>
      <c r="AJ65" s="65"/>
      <c r="AK65" s="65"/>
      <c r="AL65" s="65"/>
      <c r="AM65" s="65"/>
      <c r="AN65" s="65"/>
      <c r="AO65" s="65"/>
      <c r="AP65" s="65"/>
      <c r="AQ65" s="65"/>
      <c r="AR65" s="65"/>
      <c r="AS65" s="65"/>
      <c r="AT65" s="65"/>
      <c r="AU65" s="65"/>
      <c r="AV65" s="65"/>
      <c r="AW65" s="65"/>
      <c r="AX65" s="182"/>
    </row>
    <row r="66" spans="1:50" ht="13" customHeight="1" x14ac:dyDescent="0.2">
      <c r="A66" s="82" t="s">
        <v>391</v>
      </c>
      <c r="B66" s="110">
        <v>2</v>
      </c>
      <c r="C66" s="7">
        <v>96.242533781810096</v>
      </c>
      <c r="D66" s="10">
        <v>0.67521771057329105</v>
      </c>
      <c r="E66" s="7">
        <v>94.855987499686705</v>
      </c>
      <c r="F66" s="10">
        <v>0.998233918935169</v>
      </c>
      <c r="G66" s="7">
        <v>98.379006716710293</v>
      </c>
      <c r="H66" s="10">
        <v>0.47318808352077701</v>
      </c>
      <c r="I66" s="7">
        <v>3.5230192170235899</v>
      </c>
      <c r="J66" s="10">
        <v>1.06077074434514</v>
      </c>
      <c r="K66" s="7">
        <v>93.287148645403803</v>
      </c>
      <c r="L66" s="10">
        <v>1.25002674509947</v>
      </c>
      <c r="M66" s="7">
        <v>94.010490796256406</v>
      </c>
      <c r="N66" s="10">
        <v>1.2081101397671401</v>
      </c>
      <c r="O66" s="7">
        <v>92.051176227551096</v>
      </c>
      <c r="P66" s="10">
        <v>2.3885103163772201</v>
      </c>
      <c r="Q66" s="7">
        <v>-1.95931456870531</v>
      </c>
      <c r="R66" s="10">
        <v>2.4791267813325502</v>
      </c>
      <c r="S66" s="7">
        <v>98.808320023144404</v>
      </c>
      <c r="T66" s="10">
        <v>0.347886497433046</v>
      </c>
      <c r="U66" s="7">
        <v>98.855803347923796</v>
      </c>
      <c r="V66" s="10">
        <v>0.440682576647841</v>
      </c>
      <c r="W66" s="7">
        <v>98.700813159594603</v>
      </c>
      <c r="X66" s="10">
        <v>0.55003001968490794</v>
      </c>
      <c r="Y66" s="7">
        <v>-0.15499018832912301</v>
      </c>
      <c r="Z66" s="10">
        <v>0.68434135691267395</v>
      </c>
      <c r="AA66" s="7">
        <v>89.547138525425297</v>
      </c>
      <c r="AB66" s="10">
        <v>1.29106226608302</v>
      </c>
      <c r="AC66" s="7">
        <v>89.216352064732007</v>
      </c>
      <c r="AD66" s="10">
        <v>1.43895294754423</v>
      </c>
      <c r="AE66" s="7">
        <v>89.811073858588003</v>
      </c>
      <c r="AF66" s="10">
        <v>2.0076347674041601</v>
      </c>
      <c r="AG66" s="7">
        <v>0.59472179385606705</v>
      </c>
      <c r="AH66" s="10">
        <v>2.17609763954647</v>
      </c>
      <c r="AI66" s="65"/>
      <c r="AJ66" s="65"/>
      <c r="AK66" s="65"/>
      <c r="AL66" s="65"/>
      <c r="AM66" s="65"/>
      <c r="AN66" s="65"/>
      <c r="AO66" s="65"/>
      <c r="AP66" s="65"/>
      <c r="AQ66" s="65"/>
      <c r="AR66" s="65"/>
      <c r="AS66" s="65"/>
      <c r="AT66" s="65"/>
      <c r="AU66" s="65"/>
      <c r="AV66" s="65"/>
      <c r="AW66" s="65"/>
      <c r="AX66" s="182"/>
    </row>
    <row r="67" spans="1:50" ht="13" customHeight="1" x14ac:dyDescent="0.2">
      <c r="A67" s="82" t="s">
        <v>392</v>
      </c>
      <c r="B67" s="110">
        <v>2</v>
      </c>
      <c r="C67" s="7">
        <v>99.314761914924205</v>
      </c>
      <c r="D67" s="10">
        <v>0.334936587319695</v>
      </c>
      <c r="E67" s="7">
        <v>99.730851064468496</v>
      </c>
      <c r="F67" s="10">
        <v>0.21237812715198401</v>
      </c>
      <c r="G67" s="7">
        <v>98.785471115475303</v>
      </c>
      <c r="H67" s="10">
        <v>0.72684838975966104</v>
      </c>
      <c r="I67" s="7">
        <v>-0.94537994899322098</v>
      </c>
      <c r="J67" s="10">
        <v>0.76164930334802605</v>
      </c>
      <c r="K67" s="7">
        <v>93.743271810414598</v>
      </c>
      <c r="L67" s="10">
        <v>1.00047906421007</v>
      </c>
      <c r="M67" s="7">
        <v>94.533830679972098</v>
      </c>
      <c r="N67" s="10">
        <v>0.97088660335301202</v>
      </c>
      <c r="O67" s="7">
        <v>92.903187831669499</v>
      </c>
      <c r="P67" s="10">
        <v>1.96358798749631</v>
      </c>
      <c r="Q67" s="7">
        <v>-1.6306428483025901</v>
      </c>
      <c r="R67" s="10">
        <v>2.2042324211164201</v>
      </c>
      <c r="S67" s="7">
        <v>98.726226755827696</v>
      </c>
      <c r="T67" s="10">
        <v>0.572315735420726</v>
      </c>
      <c r="U67" s="7">
        <v>99.5142703856136</v>
      </c>
      <c r="V67" s="10">
        <v>0.38875517731965398</v>
      </c>
      <c r="W67" s="7">
        <v>97.732135570166903</v>
      </c>
      <c r="X67" s="10">
        <v>1.1428489355443601</v>
      </c>
      <c r="Y67" s="7">
        <v>-1.7821348154467</v>
      </c>
      <c r="Z67" s="10">
        <v>1.19950155938617</v>
      </c>
      <c r="AA67" s="7">
        <v>92.042862536212198</v>
      </c>
      <c r="AB67" s="10">
        <v>0.89279073098395001</v>
      </c>
      <c r="AC67" s="7">
        <v>92.355490261866706</v>
      </c>
      <c r="AD67" s="10">
        <v>1.2402471556183701</v>
      </c>
      <c r="AE67" s="7">
        <v>91.803333584553499</v>
      </c>
      <c r="AF67" s="10">
        <v>1.41049283839352</v>
      </c>
      <c r="AG67" s="7">
        <v>-0.55215667731316398</v>
      </c>
      <c r="AH67" s="10">
        <v>1.93646861636057</v>
      </c>
      <c r="AI67" s="65"/>
      <c r="AJ67" s="65"/>
      <c r="AK67" s="65"/>
      <c r="AL67" s="65"/>
      <c r="AM67" s="65"/>
      <c r="AN67" s="65"/>
      <c r="AO67" s="65"/>
      <c r="AP67" s="65"/>
      <c r="AQ67" s="65"/>
      <c r="AR67" s="65"/>
      <c r="AS67" s="65"/>
      <c r="AT67" s="65"/>
      <c r="AU67" s="65"/>
      <c r="AV67" s="65"/>
      <c r="AW67" s="65"/>
      <c r="AX67" s="182"/>
    </row>
    <row r="68" spans="1:50" ht="13" customHeight="1" x14ac:dyDescent="0.2">
      <c r="A68" s="82" t="s">
        <v>393</v>
      </c>
      <c r="B68" s="110">
        <v>2</v>
      </c>
      <c r="C68" s="7">
        <v>98.579101880669697</v>
      </c>
      <c r="D68" s="10">
        <v>0.49161315790273702</v>
      </c>
      <c r="E68" s="7">
        <v>98.463106066284297</v>
      </c>
      <c r="F68" s="10">
        <v>0.63456900937595595</v>
      </c>
      <c r="G68" s="7">
        <v>98.8011420087837</v>
      </c>
      <c r="H68" s="10">
        <v>0.75307777837965195</v>
      </c>
      <c r="I68" s="7">
        <v>0.338035942499403</v>
      </c>
      <c r="J68" s="10">
        <v>0.98611550132720704</v>
      </c>
      <c r="K68" s="7">
        <v>96.598418342654497</v>
      </c>
      <c r="L68" s="10">
        <v>0.72130245590744702</v>
      </c>
      <c r="M68" s="7">
        <v>96.6798292932273</v>
      </c>
      <c r="N68" s="10">
        <v>0.83297602490654798</v>
      </c>
      <c r="O68" s="7">
        <v>96.3971102070889</v>
      </c>
      <c r="P68" s="10">
        <v>1.19720505887726</v>
      </c>
      <c r="Q68" s="7">
        <v>-0.28271908613831398</v>
      </c>
      <c r="R68" s="10">
        <v>1.3620505845786499</v>
      </c>
      <c r="S68" s="7">
        <v>98.8731170416645</v>
      </c>
      <c r="T68" s="10">
        <v>0.44481070566099001</v>
      </c>
      <c r="U68" s="7">
        <v>98.864710564849901</v>
      </c>
      <c r="V68" s="10">
        <v>0.53028571176861405</v>
      </c>
      <c r="W68" s="7">
        <v>98.878585965216104</v>
      </c>
      <c r="X68" s="10">
        <v>0.81634304779336797</v>
      </c>
      <c r="Y68" s="7">
        <v>1.3875400366288201E-2</v>
      </c>
      <c r="Z68" s="10">
        <v>0.97264669892962996</v>
      </c>
      <c r="AA68" s="7">
        <v>90.002919185184297</v>
      </c>
      <c r="AB68" s="10">
        <v>1.48258408281041</v>
      </c>
      <c r="AC68" s="7">
        <v>90.140112258371204</v>
      </c>
      <c r="AD68" s="10">
        <v>1.6955992818905801</v>
      </c>
      <c r="AE68" s="7">
        <v>89.617974438182003</v>
      </c>
      <c r="AF68" s="10">
        <v>2.6989217177150402</v>
      </c>
      <c r="AG68" s="7">
        <v>-0.52213782018918697</v>
      </c>
      <c r="AH68" s="10">
        <v>3.0871744544018198</v>
      </c>
      <c r="AI68" s="65"/>
      <c r="AJ68" s="65"/>
      <c r="AK68" s="65"/>
      <c r="AL68" s="65"/>
      <c r="AM68" s="65"/>
      <c r="AN68" s="65"/>
      <c r="AO68" s="65"/>
      <c r="AP68" s="65"/>
      <c r="AQ68" s="65"/>
      <c r="AR68" s="65"/>
      <c r="AS68" s="65"/>
      <c r="AT68" s="65"/>
      <c r="AU68" s="65"/>
      <c r="AV68" s="65"/>
      <c r="AW68" s="65"/>
      <c r="AX68" s="182"/>
    </row>
    <row r="69" spans="1:50" ht="13" customHeight="1" x14ac:dyDescent="0.2">
      <c r="A69" s="4" t="s">
        <v>394</v>
      </c>
      <c r="B69" s="118">
        <v>2</v>
      </c>
      <c r="C69" s="169">
        <v>99.443676003296005</v>
      </c>
      <c r="D69" s="170">
        <v>0.25249824583463998</v>
      </c>
      <c r="E69" s="169">
        <v>99.709064423285298</v>
      </c>
      <c r="F69" s="170">
        <v>0.20668006813095199</v>
      </c>
      <c r="G69" s="169">
        <v>99.0068119691487</v>
      </c>
      <c r="H69" s="170">
        <v>0.57565057969314304</v>
      </c>
      <c r="I69" s="169">
        <v>-0.70225245413661197</v>
      </c>
      <c r="J69" s="170">
        <v>0.61290487768305901</v>
      </c>
      <c r="K69" s="169">
        <v>95.398870692172906</v>
      </c>
      <c r="L69" s="170">
        <v>0.81260530219390403</v>
      </c>
      <c r="M69" s="169">
        <v>95.998811126643204</v>
      </c>
      <c r="N69" s="170">
        <v>0.95906475378016598</v>
      </c>
      <c r="O69" s="169">
        <v>94.371877734393706</v>
      </c>
      <c r="P69" s="170">
        <v>1.65249822061587</v>
      </c>
      <c r="Q69" s="169">
        <v>-1.6269333922495099</v>
      </c>
      <c r="R69" s="170">
        <v>2.0051379004972198</v>
      </c>
      <c r="S69" s="169">
        <v>96.317195529694104</v>
      </c>
      <c r="T69" s="170">
        <v>0.63139306053368605</v>
      </c>
      <c r="U69" s="169">
        <v>97.447531578347196</v>
      </c>
      <c r="V69" s="170">
        <v>0.684492464788796</v>
      </c>
      <c r="W69" s="169">
        <v>94.443797304323496</v>
      </c>
      <c r="X69" s="170">
        <v>1.35353255955701</v>
      </c>
      <c r="Y69" s="169">
        <v>-3.0037342740236599</v>
      </c>
      <c r="Z69" s="170">
        <v>1.5544649067062699</v>
      </c>
      <c r="AA69" s="169">
        <v>89.482771841930401</v>
      </c>
      <c r="AB69" s="170">
        <v>1.2509963614508499</v>
      </c>
      <c r="AC69" s="169">
        <v>89.591994202905497</v>
      </c>
      <c r="AD69" s="170">
        <v>1.5102902745487099</v>
      </c>
      <c r="AE69" s="169">
        <v>89.187712113588503</v>
      </c>
      <c r="AF69" s="170">
        <v>2.5410424372540201</v>
      </c>
      <c r="AG69" s="169">
        <v>-0.40428208931697901</v>
      </c>
      <c r="AH69" s="170">
        <v>3.1262477922820602</v>
      </c>
      <c r="AI69" s="178"/>
      <c r="AJ69" s="178"/>
      <c r="AK69" s="178"/>
      <c r="AL69" s="178"/>
      <c r="AM69" s="178"/>
      <c r="AN69" s="178"/>
      <c r="AO69" s="178"/>
      <c r="AP69" s="178"/>
      <c r="AQ69" s="178"/>
      <c r="AR69" s="178"/>
      <c r="AS69" s="178"/>
      <c r="AT69" s="178"/>
      <c r="AU69" s="178"/>
      <c r="AV69" s="178"/>
      <c r="AW69" s="178"/>
      <c r="AX69" s="183"/>
    </row>
    <row r="70" spans="1:50" ht="13" customHeight="1" x14ac:dyDescent="0.2">
      <c r="A70" s="82"/>
      <c r="B70" s="119"/>
      <c r="C70" s="7" t="s">
        <v>1206</v>
      </c>
      <c r="D70" s="10" t="s">
        <v>1207</v>
      </c>
      <c r="E70" s="7" t="s">
        <v>1208</v>
      </c>
      <c r="F70" s="10" t="s">
        <v>1209</v>
      </c>
      <c r="G70" s="7" t="s">
        <v>1210</v>
      </c>
      <c r="H70" s="10" t="s">
        <v>1211</v>
      </c>
      <c r="I70" s="7" t="s">
        <v>1212</v>
      </c>
      <c r="J70" s="10" t="s">
        <v>1213</v>
      </c>
      <c r="K70" s="7" t="s">
        <v>1214</v>
      </c>
      <c r="L70" s="10" t="s">
        <v>1215</v>
      </c>
      <c r="M70" s="7" t="s">
        <v>1216</v>
      </c>
      <c r="N70" s="10" t="s">
        <v>1217</v>
      </c>
      <c r="O70" s="7" t="s">
        <v>1218</v>
      </c>
      <c r="P70" s="10" t="s">
        <v>1219</v>
      </c>
      <c r="Q70" s="7" t="s">
        <v>1220</v>
      </c>
      <c r="R70" s="10" t="s">
        <v>1221</v>
      </c>
      <c r="S70" s="7" t="s">
        <v>1222</v>
      </c>
      <c r="T70" s="10" t="s">
        <v>1223</v>
      </c>
      <c r="U70" s="7" t="s">
        <v>1224</v>
      </c>
      <c r="V70" s="10" t="s">
        <v>1225</v>
      </c>
      <c r="W70" s="7" t="s">
        <v>1226</v>
      </c>
      <c r="X70" s="10" t="s">
        <v>1227</v>
      </c>
      <c r="Y70" s="7" t="s">
        <v>1228</v>
      </c>
      <c r="Z70" s="10" t="s">
        <v>1229</v>
      </c>
      <c r="AA70" s="7" t="s">
        <v>1230</v>
      </c>
      <c r="AB70" s="10" t="s">
        <v>1231</v>
      </c>
      <c r="AC70" s="7" t="s">
        <v>1232</v>
      </c>
      <c r="AD70" s="10" t="s">
        <v>1233</v>
      </c>
      <c r="AE70" s="7" t="s">
        <v>1234</v>
      </c>
      <c r="AF70" s="10" t="s">
        <v>1235</v>
      </c>
      <c r="AG70" s="7" t="s">
        <v>1236</v>
      </c>
      <c r="AH70" s="10" t="s">
        <v>1237</v>
      </c>
      <c r="AI70" s="7" t="s">
        <v>1238</v>
      </c>
      <c r="AJ70" s="10" t="s">
        <v>1239</v>
      </c>
      <c r="AK70" s="7" t="s">
        <v>1240</v>
      </c>
      <c r="AL70" s="10" t="s">
        <v>1241</v>
      </c>
      <c r="AM70" s="7" t="s">
        <v>1242</v>
      </c>
      <c r="AN70" s="10" t="s">
        <v>1243</v>
      </c>
      <c r="AO70" s="7" t="s">
        <v>1244</v>
      </c>
      <c r="AP70" s="10" t="s">
        <v>1245</v>
      </c>
      <c r="AQ70" s="65" t="s">
        <v>1246</v>
      </c>
      <c r="AR70" s="65" t="s">
        <v>1247</v>
      </c>
      <c r="AS70" s="65" t="s">
        <v>1248</v>
      </c>
      <c r="AT70" s="65" t="s">
        <v>1249</v>
      </c>
      <c r="AU70" s="65" t="s">
        <v>1250</v>
      </c>
      <c r="AV70" s="65" t="s">
        <v>1251</v>
      </c>
      <c r="AW70" s="65" t="s">
        <v>1252</v>
      </c>
      <c r="AX70" s="182" t="s">
        <v>1253</v>
      </c>
    </row>
    <row r="71" spans="1:50" ht="13" customHeight="1" x14ac:dyDescent="0.2">
      <c r="A71" s="82" t="s">
        <v>350</v>
      </c>
      <c r="B71" s="119">
        <v>1</v>
      </c>
      <c r="C71" s="7">
        <v>98.631001038068405</v>
      </c>
      <c r="D71" s="10">
        <v>0.317363799105912</v>
      </c>
      <c r="E71" s="7">
        <v>98.752210497501196</v>
      </c>
      <c r="F71" s="10">
        <v>0.32859398713762</v>
      </c>
      <c r="G71" s="7">
        <v>98.506615750808194</v>
      </c>
      <c r="H71" s="10">
        <v>0.84434434037890604</v>
      </c>
      <c r="I71" s="7">
        <v>-0.24559474669301601</v>
      </c>
      <c r="J71" s="10">
        <v>0.90869583151884803</v>
      </c>
      <c r="K71" s="7">
        <v>94.951779517122304</v>
      </c>
      <c r="L71" s="10">
        <v>0.68014799615987998</v>
      </c>
      <c r="M71" s="7">
        <v>95.660704073145894</v>
      </c>
      <c r="N71" s="10">
        <v>0.63050393339567101</v>
      </c>
      <c r="O71" s="7">
        <v>91.582878729582106</v>
      </c>
      <c r="P71" s="10">
        <v>2.2880245090177902</v>
      </c>
      <c r="Q71" s="7">
        <v>-4.0778253435638598</v>
      </c>
      <c r="R71" s="10">
        <v>2.33697925752455</v>
      </c>
      <c r="S71" s="7">
        <v>98.634629119611205</v>
      </c>
      <c r="T71" s="10">
        <v>0.37904271092457698</v>
      </c>
      <c r="U71" s="7">
        <v>98.672856954354302</v>
      </c>
      <c r="V71" s="10">
        <v>0.416581790711053</v>
      </c>
      <c r="W71" s="7">
        <v>98.370844210334397</v>
      </c>
      <c r="X71" s="10">
        <v>0.82734846432602005</v>
      </c>
      <c r="Y71" s="7">
        <v>-0.30201274401989098</v>
      </c>
      <c r="Z71" s="10">
        <v>0.90743328107586196</v>
      </c>
      <c r="AA71" s="7">
        <v>88.948193594157402</v>
      </c>
      <c r="AB71" s="10">
        <v>0.85479364031480098</v>
      </c>
      <c r="AC71" s="7">
        <v>88.361447616480305</v>
      </c>
      <c r="AD71" s="10">
        <v>0.94568140435179304</v>
      </c>
      <c r="AE71" s="7">
        <v>92.409627309030995</v>
      </c>
      <c r="AF71" s="10">
        <v>1.8795980760378099</v>
      </c>
      <c r="AG71" s="7">
        <v>4.0481796925506899</v>
      </c>
      <c r="AH71" s="10">
        <v>2.1192838284034399</v>
      </c>
      <c r="AI71" s="7">
        <v>0.37841865784844197</v>
      </c>
      <c r="AJ71" s="10">
        <v>0.46072500206482198</v>
      </c>
      <c r="AK71" s="7">
        <v>-0.58839711645794102</v>
      </c>
      <c r="AL71" s="10">
        <v>0.85240315850895099</v>
      </c>
      <c r="AM71" s="7">
        <v>3.3040773499806199E-2</v>
      </c>
      <c r="AN71" s="10">
        <v>0.47566166168141999</v>
      </c>
      <c r="AO71" s="7">
        <v>-0.133867898325533</v>
      </c>
      <c r="AP71" s="10">
        <v>1.20713629306146</v>
      </c>
      <c r="AQ71" s="65"/>
      <c r="AR71" s="65"/>
      <c r="AS71" s="65"/>
      <c r="AT71" s="65"/>
      <c r="AU71" s="65"/>
      <c r="AV71" s="65"/>
      <c r="AW71" s="65"/>
      <c r="AX71" s="182"/>
    </row>
    <row r="72" spans="1:50" ht="13" customHeight="1" x14ac:dyDescent="0.2">
      <c r="A72" s="82" t="s">
        <v>352</v>
      </c>
      <c r="B72" s="119">
        <v>1</v>
      </c>
      <c r="C72" s="7">
        <v>98.569921775510494</v>
      </c>
      <c r="D72" s="10">
        <v>0.23851219568116599</v>
      </c>
      <c r="E72" s="7">
        <v>98.679840021064607</v>
      </c>
      <c r="F72" s="10">
        <v>0.23633647894555401</v>
      </c>
      <c r="G72" s="7">
        <v>97.844482306391001</v>
      </c>
      <c r="H72" s="10">
        <v>0.84318841821450397</v>
      </c>
      <c r="I72" s="7">
        <v>-0.83535771467359199</v>
      </c>
      <c r="J72" s="10">
        <v>0.86448909111113403</v>
      </c>
      <c r="K72" s="7">
        <v>96.609878338899804</v>
      </c>
      <c r="L72" s="10">
        <v>0.339676318323549</v>
      </c>
      <c r="M72" s="7">
        <v>97.404964617841799</v>
      </c>
      <c r="N72" s="10">
        <v>0.33034714582006602</v>
      </c>
      <c r="O72" s="7">
        <v>91.839962878702096</v>
      </c>
      <c r="P72" s="10">
        <v>1.30644407687449</v>
      </c>
      <c r="Q72" s="7">
        <v>-5.5650017391397304</v>
      </c>
      <c r="R72" s="10">
        <v>1.3519693242984101</v>
      </c>
      <c r="S72" s="7">
        <v>98.410452936708495</v>
      </c>
      <c r="T72" s="10">
        <v>0.25475255865565199</v>
      </c>
      <c r="U72" s="7">
        <v>98.4184282592215</v>
      </c>
      <c r="V72" s="10">
        <v>0.27103005304655298</v>
      </c>
      <c r="W72" s="7">
        <v>98.419844574781195</v>
      </c>
      <c r="X72" s="10">
        <v>0.658169417308058</v>
      </c>
      <c r="Y72" s="7">
        <v>1.4163155596946799E-3</v>
      </c>
      <c r="Z72" s="10">
        <v>0.69805392914838404</v>
      </c>
      <c r="AA72" s="7">
        <v>88.796469339651793</v>
      </c>
      <c r="AB72" s="10">
        <v>0.64429788873709304</v>
      </c>
      <c r="AC72" s="7">
        <v>89.348293984798403</v>
      </c>
      <c r="AD72" s="10">
        <v>0.62094261303425702</v>
      </c>
      <c r="AE72" s="7">
        <v>85.402071547517394</v>
      </c>
      <c r="AF72" s="10">
        <v>1.8841307132685701</v>
      </c>
      <c r="AG72" s="7">
        <v>-3.9462224372809902</v>
      </c>
      <c r="AH72" s="10">
        <v>1.8419213779735899</v>
      </c>
      <c r="AI72" s="7">
        <v>-5.0574801489844397E-2</v>
      </c>
      <c r="AJ72" s="10">
        <v>0.334246007808981</v>
      </c>
      <c r="AK72" s="7">
        <v>0.36624954329109</v>
      </c>
      <c r="AL72" s="10">
        <v>0.52504891438231804</v>
      </c>
      <c r="AM72" s="7">
        <v>-3.11716269030455E-2</v>
      </c>
      <c r="AN72" s="10">
        <v>0.34558791766110902</v>
      </c>
      <c r="AO72" s="7">
        <v>1.6111254282265199</v>
      </c>
      <c r="AP72" s="10">
        <v>0.89810904470181596</v>
      </c>
      <c r="AQ72" s="65"/>
      <c r="AR72" s="65"/>
      <c r="AS72" s="65"/>
      <c r="AT72" s="65"/>
      <c r="AU72" s="65"/>
      <c r="AV72" s="65"/>
      <c r="AW72" s="65"/>
      <c r="AX72" s="182"/>
    </row>
    <row r="73" spans="1:50" ht="13" customHeight="1" x14ac:dyDescent="0.2">
      <c r="A73" s="111" t="s">
        <v>354</v>
      </c>
      <c r="B73" s="119">
        <v>1</v>
      </c>
      <c r="C73" s="7">
        <v>98.244901211434694</v>
      </c>
      <c r="D73" s="10">
        <v>0.37085199655040202</v>
      </c>
      <c r="E73" s="7">
        <v>98.275163972053505</v>
      </c>
      <c r="F73" s="10">
        <v>0.39065344345789199</v>
      </c>
      <c r="G73" s="7">
        <v>98.029071514530898</v>
      </c>
      <c r="H73" s="10">
        <v>1.12852748546917</v>
      </c>
      <c r="I73" s="7">
        <v>-0.24609245752256501</v>
      </c>
      <c r="J73" s="10">
        <v>1.19422830800472</v>
      </c>
      <c r="K73" s="7">
        <v>96.869520368148997</v>
      </c>
      <c r="L73" s="10">
        <v>0.37782526813838402</v>
      </c>
      <c r="M73" s="7">
        <v>97.174433867218696</v>
      </c>
      <c r="N73" s="10">
        <v>0.40479163570624299</v>
      </c>
      <c r="O73" s="7">
        <v>95.547672190993495</v>
      </c>
      <c r="P73" s="10">
        <v>1.1945143058123799</v>
      </c>
      <c r="Q73" s="7">
        <v>-1.62676167622521</v>
      </c>
      <c r="R73" s="10">
        <v>1.2805044870089799</v>
      </c>
      <c r="S73" s="7">
        <v>97.773521189039201</v>
      </c>
      <c r="T73" s="10">
        <v>0.47767368553020301</v>
      </c>
      <c r="U73" s="7">
        <v>97.698938784181806</v>
      </c>
      <c r="V73" s="10">
        <v>0.53608082511195698</v>
      </c>
      <c r="W73" s="7">
        <v>98.372024272900703</v>
      </c>
      <c r="X73" s="10">
        <v>0.76337490555307597</v>
      </c>
      <c r="Y73" s="7">
        <v>0.67308548871885399</v>
      </c>
      <c r="Z73" s="10">
        <v>0.90725635094734403</v>
      </c>
      <c r="AA73" s="7">
        <v>83.5368617744804</v>
      </c>
      <c r="AB73" s="10">
        <v>1.0541138416237901</v>
      </c>
      <c r="AC73" s="7">
        <v>83.956733335764895</v>
      </c>
      <c r="AD73" s="10">
        <v>1.07181405042855</v>
      </c>
      <c r="AE73" s="7">
        <v>81.061113199247202</v>
      </c>
      <c r="AF73" s="10">
        <v>2.9217071207516998</v>
      </c>
      <c r="AG73" s="7">
        <v>-2.8956201365176799</v>
      </c>
      <c r="AH73" s="10">
        <v>2.9976810053590301</v>
      </c>
      <c r="AI73" s="7">
        <v>-1.0224355511148999</v>
      </c>
      <c r="AJ73" s="10">
        <v>0.41592593682652101</v>
      </c>
      <c r="AK73" s="7">
        <v>0.77091324317216003</v>
      </c>
      <c r="AL73" s="10">
        <v>0.66922358230398205</v>
      </c>
      <c r="AM73" s="7">
        <v>0.68722428645951095</v>
      </c>
      <c r="AN73" s="10">
        <v>0.66183645155425097</v>
      </c>
      <c r="AO73" s="7">
        <v>1.53261096298054</v>
      </c>
      <c r="AP73" s="10">
        <v>1.5093320170970701</v>
      </c>
      <c r="AQ73" s="65"/>
      <c r="AR73" s="65"/>
      <c r="AS73" s="65"/>
      <c r="AT73" s="65"/>
      <c r="AU73" s="65"/>
      <c r="AV73" s="65"/>
      <c r="AW73" s="65"/>
      <c r="AX73" s="182"/>
    </row>
    <row r="74" spans="1:50" ht="13" customHeight="1" x14ac:dyDescent="0.2">
      <c r="A74" s="82" t="s">
        <v>355</v>
      </c>
      <c r="B74" s="119">
        <v>1</v>
      </c>
      <c r="C74" s="7">
        <v>98.513009870289594</v>
      </c>
      <c r="D74" s="10">
        <v>0.369996638457817</v>
      </c>
      <c r="E74" s="7">
        <v>98.434411882624303</v>
      </c>
      <c r="F74" s="10">
        <v>0.40542877836937502</v>
      </c>
      <c r="G74" s="7">
        <v>99.096357915162301</v>
      </c>
      <c r="H74" s="10">
        <v>0.91164768373196003</v>
      </c>
      <c r="I74" s="7">
        <v>0.66194603253802597</v>
      </c>
      <c r="J74" s="10">
        <v>1.0008260647776199</v>
      </c>
      <c r="K74" s="7">
        <v>98.331893635277595</v>
      </c>
      <c r="L74" s="10">
        <v>0.28555381544277297</v>
      </c>
      <c r="M74" s="7">
        <v>98.359228926085507</v>
      </c>
      <c r="N74" s="10">
        <v>0.32608024386891399</v>
      </c>
      <c r="O74" s="7">
        <v>98.338577360230403</v>
      </c>
      <c r="P74" s="10">
        <v>0.96290412196363395</v>
      </c>
      <c r="Q74" s="7">
        <v>-2.0651565855032999E-2</v>
      </c>
      <c r="R74" s="10">
        <v>1.0796696879304499</v>
      </c>
      <c r="S74" s="7">
        <v>96.609561667608006</v>
      </c>
      <c r="T74" s="10">
        <v>0.48725656100317</v>
      </c>
      <c r="U74" s="7">
        <v>96.6770478168133</v>
      </c>
      <c r="V74" s="10">
        <v>0.47466601003023801</v>
      </c>
      <c r="W74" s="7">
        <v>95.967596205755399</v>
      </c>
      <c r="X74" s="10">
        <v>1.6231541265610201</v>
      </c>
      <c r="Y74" s="7">
        <v>-0.70945161105794297</v>
      </c>
      <c r="Z74" s="10">
        <v>1.62111483470464</v>
      </c>
      <c r="AA74" s="7">
        <v>92.401735666088598</v>
      </c>
      <c r="AB74" s="10">
        <v>0.80982834721015895</v>
      </c>
      <c r="AC74" s="7">
        <v>92.374354390138095</v>
      </c>
      <c r="AD74" s="10">
        <v>0.86422024900205696</v>
      </c>
      <c r="AE74" s="7">
        <v>92.735365644663005</v>
      </c>
      <c r="AF74" s="10">
        <v>2.0300544521153299</v>
      </c>
      <c r="AG74" s="7">
        <v>0.361011254524854</v>
      </c>
      <c r="AH74" s="10">
        <v>2.15650709634965</v>
      </c>
      <c r="AI74" s="7">
        <v>-1.2886314346133101E-2</v>
      </c>
      <c r="AJ74" s="10">
        <v>0.50818322261422899</v>
      </c>
      <c r="AK74" s="7">
        <v>1.6675934804713699</v>
      </c>
      <c r="AL74" s="10">
        <v>0.507342586956533</v>
      </c>
      <c r="AM74" s="7">
        <v>1.9327840916410299</v>
      </c>
      <c r="AN74" s="10">
        <v>0.82015019796821997</v>
      </c>
      <c r="AO74" s="7">
        <v>4.0351256961170803</v>
      </c>
      <c r="AP74" s="10">
        <v>1.1397801768710101</v>
      </c>
      <c r="AQ74" s="65"/>
      <c r="AR74" s="65"/>
      <c r="AS74" s="65"/>
      <c r="AT74" s="65"/>
      <c r="AU74" s="65"/>
      <c r="AV74" s="65"/>
      <c r="AW74" s="65"/>
      <c r="AX74" s="182"/>
    </row>
    <row r="75" spans="1:50" ht="13" customHeight="1" x14ac:dyDescent="0.2">
      <c r="A75" s="82" t="s">
        <v>365</v>
      </c>
      <c r="B75" s="119">
        <v>1</v>
      </c>
      <c r="C75" s="7">
        <v>98.346665325156806</v>
      </c>
      <c r="D75" s="10">
        <v>0.44951534338136501</v>
      </c>
      <c r="E75" s="7">
        <v>98.382689737347405</v>
      </c>
      <c r="F75" s="10">
        <v>0.48139320382429901</v>
      </c>
      <c r="G75" s="7">
        <v>98.047958351989195</v>
      </c>
      <c r="H75" s="10">
        <v>1.19332953601115</v>
      </c>
      <c r="I75" s="7">
        <v>-0.33473138535825298</v>
      </c>
      <c r="J75" s="10">
        <v>1.2700340330547999</v>
      </c>
      <c r="K75" s="7">
        <v>92.231325347281896</v>
      </c>
      <c r="L75" s="10">
        <v>0.80626143524556904</v>
      </c>
      <c r="M75" s="7">
        <v>92.480563691605894</v>
      </c>
      <c r="N75" s="10">
        <v>0.87657559181667799</v>
      </c>
      <c r="O75" s="7">
        <v>90.482463705523799</v>
      </c>
      <c r="P75" s="10">
        <v>2.6443760720234502</v>
      </c>
      <c r="Q75" s="7">
        <v>-1.9980999860820801</v>
      </c>
      <c r="R75" s="10">
        <v>2.83815329160837</v>
      </c>
      <c r="S75" s="7">
        <v>94.525830400493106</v>
      </c>
      <c r="T75" s="10">
        <v>0.82149867557020895</v>
      </c>
      <c r="U75" s="7">
        <v>94.488612192674694</v>
      </c>
      <c r="V75" s="10">
        <v>0.88781878681655602</v>
      </c>
      <c r="W75" s="7">
        <v>94.624820311282804</v>
      </c>
      <c r="X75" s="10">
        <v>1.79276470700843</v>
      </c>
      <c r="Y75" s="7">
        <v>0.13620811860818099</v>
      </c>
      <c r="Z75" s="10">
        <v>1.93982647255066</v>
      </c>
      <c r="AA75" s="7">
        <v>76.876988124815</v>
      </c>
      <c r="AB75" s="10">
        <v>1.53119314383322</v>
      </c>
      <c r="AC75" s="7">
        <v>77.645181462070198</v>
      </c>
      <c r="AD75" s="10">
        <v>1.69992449010096</v>
      </c>
      <c r="AE75" s="7">
        <v>70.9755850933457</v>
      </c>
      <c r="AF75" s="10">
        <v>4.0006627213957602</v>
      </c>
      <c r="AG75" s="7">
        <v>-6.66959636872443</v>
      </c>
      <c r="AH75" s="10">
        <v>4.4123877913146403</v>
      </c>
      <c r="AI75" s="7">
        <v>-1.04565639253003</v>
      </c>
      <c r="AJ75" s="10">
        <v>0.491136362444689</v>
      </c>
      <c r="AK75" s="7">
        <v>0.77290135327325504</v>
      </c>
      <c r="AL75" s="10">
        <v>1.1114078964549501</v>
      </c>
      <c r="AM75" s="7">
        <v>0.68652889759989899</v>
      </c>
      <c r="AN75" s="10">
        <v>0.98242173603011596</v>
      </c>
      <c r="AO75" s="7">
        <v>2.2576796099137102</v>
      </c>
      <c r="AP75" s="10">
        <v>1.89947063248627</v>
      </c>
      <c r="AQ75" s="65"/>
      <c r="AR75" s="65"/>
      <c r="AS75" s="65"/>
      <c r="AT75" s="65"/>
      <c r="AU75" s="65"/>
      <c r="AV75" s="65"/>
      <c r="AW75" s="65"/>
      <c r="AX75" s="182"/>
    </row>
    <row r="76" spans="1:50" ht="13" customHeight="1" x14ac:dyDescent="0.2">
      <c r="A76" s="82" t="s">
        <v>370</v>
      </c>
      <c r="B76" s="119">
        <v>1</v>
      </c>
      <c r="C76" s="7">
        <v>89.170094673678093</v>
      </c>
      <c r="D76" s="10">
        <v>0.72084123417341195</v>
      </c>
      <c r="E76" s="7">
        <v>89.123853242226303</v>
      </c>
      <c r="F76" s="10">
        <v>0.875770282596806</v>
      </c>
      <c r="G76" s="7">
        <v>89.257971960790101</v>
      </c>
      <c r="H76" s="10">
        <v>1.08354287426273</v>
      </c>
      <c r="I76" s="7">
        <v>0.13411871856382601</v>
      </c>
      <c r="J76" s="10">
        <v>1.3003786606279599</v>
      </c>
      <c r="K76" s="7">
        <v>84.257878020585906</v>
      </c>
      <c r="L76" s="10">
        <v>0.79233691712778698</v>
      </c>
      <c r="M76" s="7">
        <v>84.658763139036907</v>
      </c>
      <c r="N76" s="10">
        <v>0.96350167328623204</v>
      </c>
      <c r="O76" s="7">
        <v>83.787473382094404</v>
      </c>
      <c r="P76" s="10">
        <v>1.31212009561422</v>
      </c>
      <c r="Q76" s="7">
        <v>-0.87128975694254496</v>
      </c>
      <c r="R76" s="10">
        <v>1.6056564901227299</v>
      </c>
      <c r="S76" s="7">
        <v>92.803158477469395</v>
      </c>
      <c r="T76" s="10">
        <v>0.57646877366550697</v>
      </c>
      <c r="U76" s="7">
        <v>93.472212442696701</v>
      </c>
      <c r="V76" s="10">
        <v>0.73571269252098703</v>
      </c>
      <c r="W76" s="7">
        <v>91.812974743427901</v>
      </c>
      <c r="X76" s="10">
        <v>0.92599215370003796</v>
      </c>
      <c r="Y76" s="7">
        <v>-1.6592376992687901</v>
      </c>
      <c r="Z76" s="10">
        <v>1.1895981470482699</v>
      </c>
      <c r="AA76" s="7">
        <v>89.503744667722501</v>
      </c>
      <c r="AB76" s="10">
        <v>0.69165852021225505</v>
      </c>
      <c r="AC76" s="7">
        <v>89.764783889404697</v>
      </c>
      <c r="AD76" s="10">
        <v>0.92525507797489803</v>
      </c>
      <c r="AE76" s="7">
        <v>89.429089163026504</v>
      </c>
      <c r="AF76" s="10">
        <v>1.0732928467149701</v>
      </c>
      <c r="AG76" s="7">
        <v>-0.33569472637819298</v>
      </c>
      <c r="AH76" s="10">
        <v>1.4336249243354899</v>
      </c>
      <c r="AI76" s="7">
        <v>-6.3087761788303096</v>
      </c>
      <c r="AJ76" s="10">
        <v>0.84212449757335905</v>
      </c>
      <c r="AK76" s="7">
        <v>-4.1802740803841898</v>
      </c>
      <c r="AL76" s="10">
        <v>1.0367014761711599</v>
      </c>
      <c r="AM76" s="7">
        <v>-1.4275737485706099</v>
      </c>
      <c r="AN76" s="10">
        <v>0.76023683616856097</v>
      </c>
      <c r="AO76" s="7">
        <v>-2.3023363826407</v>
      </c>
      <c r="AP76" s="10">
        <v>0.979374552312683</v>
      </c>
      <c r="AQ76" s="65"/>
      <c r="AR76" s="65"/>
      <c r="AS76" s="65"/>
      <c r="AT76" s="65"/>
      <c r="AU76" s="65"/>
      <c r="AV76" s="65"/>
      <c r="AW76" s="65"/>
      <c r="AX76" s="182"/>
    </row>
    <row r="77" spans="1:50" ht="13" customHeight="1" x14ac:dyDescent="0.2">
      <c r="A77" s="82" t="s">
        <v>372</v>
      </c>
      <c r="B77" s="119">
        <v>1</v>
      </c>
      <c r="C77" s="7">
        <v>91.804535370298098</v>
      </c>
      <c r="D77" s="10">
        <v>0.66907477736820697</v>
      </c>
      <c r="E77" s="7">
        <v>91.734343095918405</v>
      </c>
      <c r="F77" s="10">
        <v>0.70599103809365105</v>
      </c>
      <c r="G77" s="7">
        <v>91.934791018152694</v>
      </c>
      <c r="H77" s="10">
        <v>1.61439100411336</v>
      </c>
      <c r="I77" s="7">
        <v>0.20044792223424701</v>
      </c>
      <c r="J77" s="10">
        <v>1.7443994792097299</v>
      </c>
      <c r="K77" s="7">
        <v>80.751128446411798</v>
      </c>
      <c r="L77" s="10">
        <v>0.97186129296955404</v>
      </c>
      <c r="M77" s="7">
        <v>80.681084984217804</v>
      </c>
      <c r="N77" s="10">
        <v>1.1158293602268501</v>
      </c>
      <c r="O77" s="7">
        <v>80.763185294445705</v>
      </c>
      <c r="P77" s="10">
        <v>2.5955786004940999</v>
      </c>
      <c r="Q77" s="7">
        <v>8.2100310227900805E-2</v>
      </c>
      <c r="R77" s="10">
        <v>2.9681787409701101</v>
      </c>
      <c r="S77" s="7">
        <v>93.191777888117699</v>
      </c>
      <c r="T77" s="10">
        <v>0.667828802268014</v>
      </c>
      <c r="U77" s="7">
        <v>93.4347666656858</v>
      </c>
      <c r="V77" s="10">
        <v>0.76293913495633503</v>
      </c>
      <c r="W77" s="7">
        <v>92.347777726164907</v>
      </c>
      <c r="X77" s="10">
        <v>1.22773759432218</v>
      </c>
      <c r="Y77" s="7">
        <v>-1.08698893952096</v>
      </c>
      <c r="Z77" s="10">
        <v>1.3930025688548</v>
      </c>
      <c r="AA77" s="7">
        <v>76.494650964142593</v>
      </c>
      <c r="AB77" s="10">
        <v>1.1259591484018301</v>
      </c>
      <c r="AC77" s="7">
        <v>75.580798795258303</v>
      </c>
      <c r="AD77" s="10">
        <v>1.24277270260237</v>
      </c>
      <c r="AE77" s="7">
        <v>79.209755771112697</v>
      </c>
      <c r="AF77" s="10">
        <v>2.1632218509261198</v>
      </c>
      <c r="AG77" s="7">
        <v>3.62895697585446</v>
      </c>
      <c r="AH77" s="10">
        <v>2.3600754000217399</v>
      </c>
      <c r="AI77" s="7">
        <v>-3.5822103112486201</v>
      </c>
      <c r="AJ77" s="10">
        <v>0.80972282361637904</v>
      </c>
      <c r="AK77" s="7">
        <v>-8.4516577770520893</v>
      </c>
      <c r="AL77" s="10">
        <v>1.21981605674391</v>
      </c>
      <c r="AM77" s="7">
        <v>-3.3201049040634398</v>
      </c>
      <c r="AN77" s="10">
        <v>0.79085061377187704</v>
      </c>
      <c r="AO77" s="7">
        <v>-9.4098597911295592</v>
      </c>
      <c r="AP77" s="10">
        <v>1.3846799709057001</v>
      </c>
      <c r="AQ77" s="65"/>
      <c r="AR77" s="65"/>
      <c r="AS77" s="65"/>
      <c r="AT77" s="65"/>
      <c r="AU77" s="65"/>
      <c r="AV77" s="65"/>
      <c r="AW77" s="65"/>
      <c r="AX77" s="182"/>
    </row>
    <row r="78" spans="1:50" ht="13" customHeight="1" x14ac:dyDescent="0.2">
      <c r="A78" s="82" t="s">
        <v>428</v>
      </c>
      <c r="B78" s="119">
        <v>1</v>
      </c>
      <c r="C78" s="7">
        <v>95.845002875574494</v>
      </c>
      <c r="D78" s="10">
        <v>0.60050280235697895</v>
      </c>
      <c r="E78" s="7">
        <v>96.176721734378901</v>
      </c>
      <c r="F78" s="10">
        <v>0.73786387652252705</v>
      </c>
      <c r="G78" s="7">
        <v>95.189667394955805</v>
      </c>
      <c r="H78" s="10">
        <v>0.94198791387777203</v>
      </c>
      <c r="I78" s="7">
        <v>-0.98705433942305398</v>
      </c>
      <c r="J78" s="10">
        <v>1.14998941162837</v>
      </c>
      <c r="K78" s="7">
        <v>91.1996995800056</v>
      </c>
      <c r="L78" s="10">
        <v>0.812331288337652</v>
      </c>
      <c r="M78" s="7">
        <v>92.363286570680799</v>
      </c>
      <c r="N78" s="10">
        <v>0.90452373320021895</v>
      </c>
      <c r="O78" s="7">
        <v>89.316387361293494</v>
      </c>
      <c r="P78" s="10">
        <v>1.1482404118309799</v>
      </c>
      <c r="Q78" s="7">
        <v>-3.0468992093873601</v>
      </c>
      <c r="R78" s="10">
        <v>1.3644235909293501</v>
      </c>
      <c r="S78" s="7">
        <v>93.240313192304896</v>
      </c>
      <c r="T78" s="10">
        <v>0.77938068472436695</v>
      </c>
      <c r="U78" s="7">
        <v>93.668517297996701</v>
      </c>
      <c r="V78" s="10">
        <v>0.91434785800237794</v>
      </c>
      <c r="W78" s="7">
        <v>92.713396266840903</v>
      </c>
      <c r="X78" s="10">
        <v>1.2916074883519</v>
      </c>
      <c r="Y78" s="7">
        <v>-0.95512103115578395</v>
      </c>
      <c r="Z78" s="10">
        <v>1.6132294587834599</v>
      </c>
      <c r="AA78" s="7">
        <v>72.294378964391598</v>
      </c>
      <c r="AB78" s="10">
        <v>1.3837710292757299</v>
      </c>
      <c r="AC78" s="7">
        <v>72.228732151313196</v>
      </c>
      <c r="AD78" s="10">
        <v>1.6332068857772399</v>
      </c>
      <c r="AE78" s="7">
        <v>72.545489368835902</v>
      </c>
      <c r="AF78" s="10">
        <v>1.9762484102783899</v>
      </c>
      <c r="AG78" s="7">
        <v>0.316757217522664</v>
      </c>
      <c r="AH78" s="10">
        <v>2.36221785441629</v>
      </c>
      <c r="AI78" s="7">
        <v>-2.6621164476664299</v>
      </c>
      <c r="AJ78" s="10">
        <v>0.67573579584958798</v>
      </c>
      <c r="AK78" s="7">
        <v>-0.57341281866997895</v>
      </c>
      <c r="AL78" s="10">
        <v>1.04058211165031</v>
      </c>
      <c r="AM78" s="7">
        <v>-0.82930417158117098</v>
      </c>
      <c r="AN78" s="10">
        <v>0.90744859837508896</v>
      </c>
      <c r="AO78" s="7">
        <v>-3.3297372805387102</v>
      </c>
      <c r="AP78" s="10">
        <v>1.7013346567257099</v>
      </c>
      <c r="AQ78" s="65"/>
      <c r="AR78" s="65"/>
      <c r="AS78" s="65"/>
      <c r="AT78" s="65"/>
      <c r="AU78" s="65"/>
      <c r="AV78" s="65"/>
      <c r="AW78" s="65"/>
      <c r="AX78" s="182"/>
    </row>
    <row r="79" spans="1:50" ht="13" customHeight="1" x14ac:dyDescent="0.2">
      <c r="A79" s="82" t="s">
        <v>378</v>
      </c>
      <c r="B79" s="119">
        <v>1</v>
      </c>
      <c r="C79" s="7">
        <v>97.3204457015473</v>
      </c>
      <c r="D79" s="10">
        <v>0.35831927110367101</v>
      </c>
      <c r="E79" s="7">
        <v>97.737661275428806</v>
      </c>
      <c r="F79" s="10">
        <v>0.41475117572430797</v>
      </c>
      <c r="G79" s="7">
        <v>97.001522030469204</v>
      </c>
      <c r="H79" s="10">
        <v>0.621852100997764</v>
      </c>
      <c r="I79" s="7">
        <v>-0.73613924495958805</v>
      </c>
      <c r="J79" s="10">
        <v>0.74776127430722295</v>
      </c>
      <c r="K79" s="7">
        <v>95.8408155104526</v>
      </c>
      <c r="L79" s="10">
        <v>0.495447657572125</v>
      </c>
      <c r="M79" s="7">
        <v>96.511554460232105</v>
      </c>
      <c r="N79" s="10">
        <v>0.47291219985849903</v>
      </c>
      <c r="O79" s="7">
        <v>94.874176026084299</v>
      </c>
      <c r="P79" s="10">
        <v>1.0614237075004</v>
      </c>
      <c r="Q79" s="7">
        <v>-1.6373784341478199</v>
      </c>
      <c r="R79" s="10">
        <v>1.16260816121316</v>
      </c>
      <c r="S79" s="7">
        <v>97.859770499417607</v>
      </c>
      <c r="T79" s="10">
        <v>0.30372658646869599</v>
      </c>
      <c r="U79" s="7">
        <v>98.316109092087601</v>
      </c>
      <c r="V79" s="10">
        <v>0.33595919169032101</v>
      </c>
      <c r="W79" s="7">
        <v>97.319813677882493</v>
      </c>
      <c r="X79" s="10">
        <v>0.57017006097596401</v>
      </c>
      <c r="Y79" s="7">
        <v>-0.99629541420515</v>
      </c>
      <c r="Z79" s="10">
        <v>0.66248725307523204</v>
      </c>
      <c r="AA79" s="7">
        <v>93.157520276944794</v>
      </c>
      <c r="AB79" s="10">
        <v>0.53594989775586899</v>
      </c>
      <c r="AC79" s="7">
        <v>93.769396795131897</v>
      </c>
      <c r="AD79" s="10">
        <v>0.66444306839428602</v>
      </c>
      <c r="AE79" s="7">
        <v>91.965921155212797</v>
      </c>
      <c r="AF79" s="10">
        <v>0.95846544018312796</v>
      </c>
      <c r="AG79" s="7">
        <v>-1.8034756399190699</v>
      </c>
      <c r="AH79" s="10">
        <v>1.1676600845050999</v>
      </c>
      <c r="AI79" s="7">
        <v>0.87596527270214597</v>
      </c>
      <c r="AJ79" s="10">
        <v>0.57448337113569803</v>
      </c>
      <c r="AK79" s="7">
        <v>2.2885346150212502</v>
      </c>
      <c r="AL79" s="10">
        <v>0.78925351461839399</v>
      </c>
      <c r="AM79" s="7">
        <v>2.3457329975238999</v>
      </c>
      <c r="AN79" s="10">
        <v>0.61023636258238001</v>
      </c>
      <c r="AO79" s="7">
        <v>3.68303302502814</v>
      </c>
      <c r="AP79" s="10">
        <v>0.97000660595369004</v>
      </c>
      <c r="AQ79" s="65"/>
      <c r="AR79" s="65"/>
      <c r="AS79" s="65"/>
      <c r="AT79" s="65"/>
      <c r="AU79" s="65"/>
      <c r="AV79" s="65"/>
      <c r="AW79" s="65"/>
      <c r="AX79" s="182"/>
    </row>
    <row r="80" spans="1:50" ht="13" customHeight="1" x14ac:dyDescent="0.2">
      <c r="A80" s="82" t="s">
        <v>382</v>
      </c>
      <c r="B80" s="119">
        <v>1</v>
      </c>
      <c r="C80" s="7">
        <v>99.386662705371407</v>
      </c>
      <c r="D80" s="10">
        <v>0.16784406556489101</v>
      </c>
      <c r="E80" s="7">
        <v>99.458392890780701</v>
      </c>
      <c r="F80" s="10">
        <v>0.14286477764323799</v>
      </c>
      <c r="G80" s="7">
        <v>99.357282799505498</v>
      </c>
      <c r="H80" s="10">
        <v>0.64847105302247299</v>
      </c>
      <c r="I80" s="7">
        <v>-0.10111009127516001</v>
      </c>
      <c r="J80" s="10">
        <v>0.66588506956657501</v>
      </c>
      <c r="K80" s="7">
        <v>94.376342107545199</v>
      </c>
      <c r="L80" s="10">
        <v>0.55209673065739595</v>
      </c>
      <c r="M80" s="7">
        <v>94.324222205743894</v>
      </c>
      <c r="N80" s="10">
        <v>0.57677932548044697</v>
      </c>
      <c r="O80" s="7">
        <v>95.292025219192098</v>
      </c>
      <c r="P80" s="10">
        <v>1.6115065880141399</v>
      </c>
      <c r="Q80" s="7">
        <v>0.96780301344811903</v>
      </c>
      <c r="R80" s="10">
        <v>1.6782355184729401</v>
      </c>
      <c r="S80" s="7">
        <v>96.023951413329797</v>
      </c>
      <c r="T80" s="10">
        <v>0.47730123132522001</v>
      </c>
      <c r="U80" s="7">
        <v>95.936520262943205</v>
      </c>
      <c r="V80" s="10">
        <v>0.48844435629191602</v>
      </c>
      <c r="W80" s="7">
        <v>97.279480769189007</v>
      </c>
      <c r="X80" s="10">
        <v>1.1549467750339699</v>
      </c>
      <c r="Y80" s="7">
        <v>1.3429605062457599</v>
      </c>
      <c r="Z80" s="10">
        <v>1.1743221114225699</v>
      </c>
      <c r="AA80" s="7">
        <v>94.853250300649705</v>
      </c>
      <c r="AB80" s="10">
        <v>0.564622601253298</v>
      </c>
      <c r="AC80" s="7">
        <v>95.106358780780496</v>
      </c>
      <c r="AD80" s="10">
        <v>0.592690923055746</v>
      </c>
      <c r="AE80" s="7">
        <v>93.393657414285798</v>
      </c>
      <c r="AF80" s="10">
        <v>1.73495420795857</v>
      </c>
      <c r="AG80" s="7">
        <v>-1.71270136649468</v>
      </c>
      <c r="AH80" s="10">
        <v>1.79822935729125</v>
      </c>
      <c r="AI80" s="7">
        <v>-8.9813965804680193E-2</v>
      </c>
      <c r="AJ80" s="10">
        <v>0.28295895215030298</v>
      </c>
      <c r="AK80" s="7">
        <v>1.4941115236772999</v>
      </c>
      <c r="AL80" s="10">
        <v>1.00291624161184</v>
      </c>
      <c r="AM80" s="7">
        <v>0.19613398248807801</v>
      </c>
      <c r="AN80" s="10">
        <v>0.70731774907081602</v>
      </c>
      <c r="AO80" s="7">
        <v>1.6770332658595101E-2</v>
      </c>
      <c r="AP80" s="10">
        <v>0.82676884208145296</v>
      </c>
      <c r="AQ80" s="65"/>
      <c r="AR80" s="65"/>
      <c r="AS80" s="65"/>
      <c r="AT80" s="65"/>
      <c r="AU80" s="65"/>
      <c r="AV80" s="65"/>
      <c r="AW80" s="65"/>
      <c r="AX80" s="182"/>
    </row>
    <row r="81" spans="1:50" ht="13" customHeight="1" x14ac:dyDescent="0.2">
      <c r="A81" s="82" t="s">
        <v>384</v>
      </c>
      <c r="B81" s="119">
        <v>1</v>
      </c>
      <c r="C81" s="7">
        <v>97.930745493219106</v>
      </c>
      <c r="D81" s="10">
        <v>0.294865210265776</v>
      </c>
      <c r="E81" s="7">
        <v>98.127587745833694</v>
      </c>
      <c r="F81" s="10">
        <v>0.33766608219122601</v>
      </c>
      <c r="G81" s="7">
        <v>97.565431448879806</v>
      </c>
      <c r="H81" s="10">
        <v>0.61938356628056701</v>
      </c>
      <c r="I81" s="7">
        <v>-0.56215629695385905</v>
      </c>
      <c r="J81" s="10">
        <v>0.73377580433616996</v>
      </c>
      <c r="K81" s="7">
        <v>98.452122172649695</v>
      </c>
      <c r="L81" s="10">
        <v>0.25412400812603497</v>
      </c>
      <c r="M81" s="7">
        <v>98.749640390546006</v>
      </c>
      <c r="N81" s="10">
        <v>0.26198142640146099</v>
      </c>
      <c r="O81" s="7">
        <v>97.472712820347894</v>
      </c>
      <c r="P81" s="10">
        <v>0.69943513852305705</v>
      </c>
      <c r="Q81" s="7">
        <v>-1.27692757019813</v>
      </c>
      <c r="R81" s="10">
        <v>0.75718446639930503</v>
      </c>
      <c r="S81" s="7">
        <v>98.750165710101001</v>
      </c>
      <c r="T81" s="10">
        <v>0.25128587478520098</v>
      </c>
      <c r="U81" s="7">
        <v>99.060836882381807</v>
      </c>
      <c r="V81" s="10">
        <v>0.22697560761313201</v>
      </c>
      <c r="W81" s="7">
        <v>98.0263749842062</v>
      </c>
      <c r="X81" s="10">
        <v>0.635108720319572</v>
      </c>
      <c r="Y81" s="7">
        <v>-1.03446189817559</v>
      </c>
      <c r="Z81" s="10">
        <v>0.64573003007509699</v>
      </c>
      <c r="AA81" s="7">
        <v>93.935601901334294</v>
      </c>
      <c r="AB81" s="10">
        <v>0.54365631042468698</v>
      </c>
      <c r="AC81" s="7">
        <v>94.227699748199797</v>
      </c>
      <c r="AD81" s="10">
        <v>0.683805336147013</v>
      </c>
      <c r="AE81" s="7">
        <v>93.261957465752104</v>
      </c>
      <c r="AF81" s="10">
        <v>1.0393831869591299</v>
      </c>
      <c r="AG81" s="7">
        <v>-0.96574228244770699</v>
      </c>
      <c r="AH81" s="10">
        <v>1.3324070398372301</v>
      </c>
      <c r="AI81" s="7">
        <v>-0.87533859203591602</v>
      </c>
      <c r="AJ81" s="10">
        <v>0.35785759877941897</v>
      </c>
      <c r="AK81" s="7">
        <v>2.2929581039672802</v>
      </c>
      <c r="AL81" s="10">
        <v>0.46690710959476101</v>
      </c>
      <c r="AM81" s="7">
        <v>1.2686718390490901</v>
      </c>
      <c r="AN81" s="10">
        <v>0.43396664710523097</v>
      </c>
      <c r="AO81" s="7">
        <v>2.2309660596178098</v>
      </c>
      <c r="AP81" s="10">
        <v>0.781672070791956</v>
      </c>
      <c r="AQ81" s="65"/>
      <c r="AR81" s="65"/>
      <c r="AS81" s="65"/>
      <c r="AT81" s="65"/>
      <c r="AU81" s="65"/>
      <c r="AV81" s="65"/>
      <c r="AW81" s="65"/>
      <c r="AX81" s="182"/>
    </row>
    <row r="82" spans="1:50" ht="13" customHeight="1" x14ac:dyDescent="0.2">
      <c r="A82" s="82" t="s">
        <v>386</v>
      </c>
      <c r="B82" s="119">
        <v>1</v>
      </c>
      <c r="C82" s="7">
        <v>98.199316472327396</v>
      </c>
      <c r="D82" s="10">
        <v>0.33662093067360799</v>
      </c>
      <c r="E82" s="7">
        <v>98.680926262597097</v>
      </c>
      <c r="F82" s="10">
        <v>0.27607978500591301</v>
      </c>
      <c r="G82" s="7">
        <v>97.162429968995795</v>
      </c>
      <c r="H82" s="10">
        <v>0.70619637799285495</v>
      </c>
      <c r="I82" s="7">
        <v>-1.5184962936013</v>
      </c>
      <c r="J82" s="10">
        <v>0.67924600080978603</v>
      </c>
      <c r="K82" s="7">
        <v>97.862614670110503</v>
      </c>
      <c r="L82" s="10">
        <v>0.34003019934066198</v>
      </c>
      <c r="M82" s="7">
        <v>98.138484032019306</v>
      </c>
      <c r="N82" s="10">
        <v>0.37122677157099798</v>
      </c>
      <c r="O82" s="7">
        <v>97.249849013856604</v>
      </c>
      <c r="P82" s="10">
        <v>0.67053782360060898</v>
      </c>
      <c r="Q82" s="7">
        <v>-0.88863501816268797</v>
      </c>
      <c r="R82" s="10">
        <v>0.74655934669760704</v>
      </c>
      <c r="S82" s="7">
        <v>98.1785357567056</v>
      </c>
      <c r="T82" s="10">
        <v>0.35572762505849997</v>
      </c>
      <c r="U82" s="7">
        <v>98.138295447989805</v>
      </c>
      <c r="V82" s="10">
        <v>0.42513126888774999</v>
      </c>
      <c r="W82" s="7">
        <v>98.235398050413096</v>
      </c>
      <c r="X82" s="10">
        <v>0.55406207440105604</v>
      </c>
      <c r="Y82" s="7">
        <v>9.7102602423348103E-2</v>
      </c>
      <c r="Z82" s="10">
        <v>0.65458092812486501</v>
      </c>
      <c r="AA82" s="7">
        <v>80.620481936017796</v>
      </c>
      <c r="AB82" s="10">
        <v>0.90074284016801398</v>
      </c>
      <c r="AC82" s="7">
        <v>78.061878720144094</v>
      </c>
      <c r="AD82" s="10">
        <v>1.21387303262779</v>
      </c>
      <c r="AE82" s="7">
        <v>85.727529366581706</v>
      </c>
      <c r="AF82" s="10">
        <v>1.2180734222442799</v>
      </c>
      <c r="AG82" s="7">
        <v>7.6656506464375802</v>
      </c>
      <c r="AH82" s="10">
        <v>1.7323884127903799</v>
      </c>
      <c r="AI82" s="7">
        <v>1.0101467040672101</v>
      </c>
      <c r="AJ82" s="10">
        <v>0.46508356623143698</v>
      </c>
      <c r="AK82" s="7">
        <v>1.3525839721458499</v>
      </c>
      <c r="AL82" s="10">
        <v>0.50511088273535998</v>
      </c>
      <c r="AM82" s="7">
        <v>1.17095101156826</v>
      </c>
      <c r="AN82" s="10">
        <v>0.45847481780732302</v>
      </c>
      <c r="AO82" s="7">
        <v>5.4328098001425396</v>
      </c>
      <c r="AP82" s="10">
        <v>1.2808330734955999</v>
      </c>
      <c r="AQ82" s="65"/>
      <c r="AR82" s="65"/>
      <c r="AS82" s="65"/>
      <c r="AT82" s="65"/>
      <c r="AU82" s="65"/>
      <c r="AV82" s="65"/>
      <c r="AW82" s="65"/>
      <c r="AX82" s="182"/>
    </row>
    <row r="83" spans="1:50" ht="13" customHeight="1" x14ac:dyDescent="0.2">
      <c r="A83" s="82" t="s">
        <v>387</v>
      </c>
      <c r="B83" s="119">
        <v>1</v>
      </c>
      <c r="C83" s="7">
        <v>98.767965344625793</v>
      </c>
      <c r="D83" s="10">
        <v>0.28911917971932199</v>
      </c>
      <c r="E83" s="7">
        <v>98.720121879804594</v>
      </c>
      <c r="F83" s="10">
        <v>0.31884261416416299</v>
      </c>
      <c r="G83" s="7">
        <v>99.366645466788498</v>
      </c>
      <c r="H83" s="10">
        <v>0.63330308415030001</v>
      </c>
      <c r="I83" s="7">
        <v>0.64652358698381795</v>
      </c>
      <c r="J83" s="10">
        <v>0.71769222928099896</v>
      </c>
      <c r="K83" s="7">
        <v>97.552857336876201</v>
      </c>
      <c r="L83" s="10">
        <v>0.42547653089908199</v>
      </c>
      <c r="M83" s="7">
        <v>97.489405658012302</v>
      </c>
      <c r="N83" s="10">
        <v>0.46906232272871501</v>
      </c>
      <c r="O83" s="7">
        <v>98.077799135500896</v>
      </c>
      <c r="P83" s="10">
        <v>0.85455600396117903</v>
      </c>
      <c r="Q83" s="7">
        <v>0.58839347748857995</v>
      </c>
      <c r="R83" s="10">
        <v>0.97460065697903597</v>
      </c>
      <c r="S83" s="7">
        <v>98.432264074543696</v>
      </c>
      <c r="T83" s="10">
        <v>0.32808576937066197</v>
      </c>
      <c r="U83" s="7">
        <v>98.314678181596406</v>
      </c>
      <c r="V83" s="10">
        <v>0.36529303000385999</v>
      </c>
      <c r="W83" s="7">
        <v>99.356096112167293</v>
      </c>
      <c r="X83" s="10">
        <v>0.64381925508740701</v>
      </c>
      <c r="Y83" s="7">
        <v>1.0414179305709601</v>
      </c>
      <c r="Z83" s="10">
        <v>0.75047997432513303</v>
      </c>
      <c r="AA83" s="7">
        <v>94.904126186049297</v>
      </c>
      <c r="AB83" s="10">
        <v>0.57335335415078403</v>
      </c>
      <c r="AC83" s="7">
        <v>94.759513134459297</v>
      </c>
      <c r="AD83" s="10">
        <v>0.64823825027300197</v>
      </c>
      <c r="AE83" s="7">
        <v>95.949817045775106</v>
      </c>
      <c r="AF83" s="10">
        <v>1.3138739003040301</v>
      </c>
      <c r="AG83" s="7">
        <v>1.19030391131589</v>
      </c>
      <c r="AH83" s="10">
        <v>1.52190464279259</v>
      </c>
      <c r="AI83" s="7">
        <v>-0.50038802478177002</v>
      </c>
      <c r="AJ83" s="10">
        <v>0.34342971080433299</v>
      </c>
      <c r="AK83" s="7">
        <v>-0.21036822645046999</v>
      </c>
      <c r="AL83" s="10">
        <v>0.68017270481555603</v>
      </c>
      <c r="AM83" s="7">
        <v>-0.22383660887484799</v>
      </c>
      <c r="AN83" s="10">
        <v>0.44497501790847999</v>
      </c>
      <c r="AO83" s="7">
        <v>8.8090786399035906E-2</v>
      </c>
      <c r="AP83" s="10">
        <v>1.05066573641062</v>
      </c>
      <c r="AQ83" s="65"/>
      <c r="AR83" s="65"/>
      <c r="AS83" s="65"/>
      <c r="AT83" s="65"/>
      <c r="AU83" s="65"/>
      <c r="AV83" s="65"/>
      <c r="AW83" s="65"/>
      <c r="AX83" s="182"/>
    </row>
    <row r="84" spans="1:50" ht="13" customHeight="1" x14ac:dyDescent="0.2">
      <c r="A84" s="5" t="s">
        <v>436</v>
      </c>
      <c r="B84" s="120">
        <v>1</v>
      </c>
      <c r="C84" s="87">
        <v>96.873780553805602</v>
      </c>
      <c r="D84" s="88">
        <v>0.125412085652059</v>
      </c>
      <c r="E84" s="87">
        <v>97.000730022125495</v>
      </c>
      <c r="F84" s="88">
        <v>0.14078423233111501</v>
      </c>
      <c r="G84" s="87">
        <v>96.6942630344073</v>
      </c>
      <c r="H84" s="88">
        <v>0.26922371072417101</v>
      </c>
      <c r="I84" s="87">
        <v>-0.306466987718159</v>
      </c>
      <c r="J84" s="88">
        <v>0.297694062017483</v>
      </c>
      <c r="K84" s="87">
        <v>93.534861223601595</v>
      </c>
      <c r="L84" s="88">
        <v>0.175856694224788</v>
      </c>
      <c r="M84" s="87">
        <v>93.901825229097398</v>
      </c>
      <c r="N84" s="88">
        <v>0.19285383687581301</v>
      </c>
      <c r="O84" s="87">
        <v>92.423124243904496</v>
      </c>
      <c r="P84" s="88">
        <v>0.456675601479758</v>
      </c>
      <c r="Q84" s="87">
        <v>-1.4787009851928901</v>
      </c>
      <c r="R84" s="88">
        <v>0.50005986579537398</v>
      </c>
      <c r="S84" s="87">
        <v>96.388367594700895</v>
      </c>
      <c r="T84" s="88">
        <v>0.147290114132195</v>
      </c>
      <c r="U84" s="87">
        <v>96.549906791370105</v>
      </c>
      <c r="V84" s="88">
        <v>0.165349986140684</v>
      </c>
      <c r="W84" s="87">
        <v>96.206201469370498</v>
      </c>
      <c r="X84" s="88">
        <v>0.30938138437288698</v>
      </c>
      <c r="Y84" s="87">
        <v>-0.34370532199968101</v>
      </c>
      <c r="Z84" s="88">
        <v>0.34244169343954201</v>
      </c>
      <c r="AA84" s="87">
        <v>86.898928493497095</v>
      </c>
      <c r="AB84" s="88">
        <v>0.26152383307024601</v>
      </c>
      <c r="AC84" s="87">
        <v>86.769036622348196</v>
      </c>
      <c r="AD84" s="88">
        <v>0.302058976800405</v>
      </c>
      <c r="AE84" s="87">
        <v>86.917155528761597</v>
      </c>
      <c r="AF84" s="88">
        <v>0.56004285458704905</v>
      </c>
      <c r="AG84" s="87">
        <v>0.14811890641342301</v>
      </c>
      <c r="AH84" s="88">
        <v>0.62859393061577495</v>
      </c>
      <c r="AI84" s="87">
        <v>-0.85366063421725402</v>
      </c>
      <c r="AJ84" s="88">
        <v>0.13618148688307799</v>
      </c>
      <c r="AK84" s="87">
        <v>2.41807817809239E-2</v>
      </c>
      <c r="AL84" s="88">
        <v>0.21820014439110599</v>
      </c>
      <c r="AM84" s="87">
        <v>0.20328451946212001</v>
      </c>
      <c r="AN84" s="88">
        <v>0.16185449519870099</v>
      </c>
      <c r="AO84" s="87">
        <v>0.83819836983767004</v>
      </c>
      <c r="AP84" s="88">
        <v>0.318805267911211</v>
      </c>
      <c r="AQ84" s="65"/>
      <c r="AR84" s="65"/>
      <c r="AS84" s="65"/>
      <c r="AT84" s="65"/>
      <c r="AU84" s="65"/>
      <c r="AV84" s="65"/>
      <c r="AW84" s="65"/>
      <c r="AX84" s="182"/>
    </row>
    <row r="85" spans="1:50" ht="13" customHeight="1" x14ac:dyDescent="0.2">
      <c r="A85" s="82" t="s">
        <v>93</v>
      </c>
      <c r="B85" s="119">
        <v>1</v>
      </c>
      <c r="C85" s="7">
        <v>98.790737953938304</v>
      </c>
      <c r="D85" s="10">
        <v>0.30386814261802902</v>
      </c>
      <c r="E85" s="7">
        <v>98.950359614367898</v>
      </c>
      <c r="F85" s="10">
        <v>0.28437843383045702</v>
      </c>
      <c r="G85" s="7">
        <v>97.707095163723096</v>
      </c>
      <c r="H85" s="10">
        <v>1.2271185921666199</v>
      </c>
      <c r="I85" s="7">
        <v>-1.2432644506447901</v>
      </c>
      <c r="J85" s="10">
        <v>1.23845064231714</v>
      </c>
      <c r="K85" s="7">
        <v>96.4329555469361</v>
      </c>
      <c r="L85" s="10">
        <v>0.52969733273758302</v>
      </c>
      <c r="M85" s="7">
        <v>97.559532690446602</v>
      </c>
      <c r="N85" s="10">
        <v>0.497533159612772</v>
      </c>
      <c r="O85" s="7">
        <v>89.079389464098298</v>
      </c>
      <c r="P85" s="10">
        <v>2.1738289477023902</v>
      </c>
      <c r="Q85" s="7">
        <v>-8.4801432263482202</v>
      </c>
      <c r="R85" s="10">
        <v>2.2289360120289201</v>
      </c>
      <c r="S85" s="7">
        <v>98.844559265774706</v>
      </c>
      <c r="T85" s="10">
        <v>0.29680331401222099</v>
      </c>
      <c r="U85" s="7">
        <v>98.901101256938603</v>
      </c>
      <c r="V85" s="10">
        <v>0.30739544493957899</v>
      </c>
      <c r="W85" s="7">
        <v>98.455390033852893</v>
      </c>
      <c r="X85" s="10">
        <v>0.99968856265948902</v>
      </c>
      <c r="Y85" s="7">
        <v>-0.445711223085695</v>
      </c>
      <c r="Z85" s="10">
        <v>1.04648142881821</v>
      </c>
      <c r="AA85" s="7">
        <v>92.380652059578793</v>
      </c>
      <c r="AB85" s="10">
        <v>0.81060698254777797</v>
      </c>
      <c r="AC85" s="7">
        <v>92.964767265798102</v>
      </c>
      <c r="AD85" s="10">
        <v>0.78243855327820599</v>
      </c>
      <c r="AE85" s="7">
        <v>88.6276665546646</v>
      </c>
      <c r="AF85" s="10">
        <v>2.56404882514079</v>
      </c>
      <c r="AG85" s="7">
        <v>-4.3371007111335</v>
      </c>
      <c r="AH85" s="10">
        <v>2.5300254277235399</v>
      </c>
      <c r="AI85" s="7">
        <v>0.573181160598352</v>
      </c>
      <c r="AJ85" s="10">
        <v>0.47334926157009699</v>
      </c>
      <c r="AK85" s="7">
        <v>9.9530444533925802E-2</v>
      </c>
      <c r="AL85" s="10">
        <v>0.74624147725712997</v>
      </c>
      <c r="AM85" s="7">
        <v>-0.44063581062478402</v>
      </c>
      <c r="AN85" s="10">
        <v>0.35889917605021299</v>
      </c>
      <c r="AO85" s="7">
        <v>1.9864687875656399</v>
      </c>
      <c r="AP85" s="10">
        <v>1.12315441435678</v>
      </c>
      <c r="AQ85" s="65"/>
      <c r="AR85" s="65"/>
      <c r="AS85" s="65"/>
      <c r="AT85" s="65"/>
      <c r="AU85" s="65"/>
      <c r="AV85" s="65"/>
      <c r="AW85" s="65"/>
      <c r="AX85" s="182"/>
    </row>
    <row r="86" spans="1:50" ht="13" customHeight="1" x14ac:dyDescent="0.2">
      <c r="A86" s="82" t="s">
        <v>392</v>
      </c>
      <c r="B86" s="119">
        <v>1</v>
      </c>
      <c r="C86" s="7">
        <v>98.788428813459504</v>
      </c>
      <c r="D86" s="10">
        <v>0.58084797779942399</v>
      </c>
      <c r="E86" s="7">
        <v>99.102365121728596</v>
      </c>
      <c r="F86" s="10">
        <v>0.64673872533155896</v>
      </c>
      <c r="G86" s="7">
        <v>97.346362387364294</v>
      </c>
      <c r="H86" s="10">
        <v>1.3339421027112901</v>
      </c>
      <c r="I86" s="7">
        <v>-1.7560027343643301</v>
      </c>
      <c r="J86" s="10">
        <v>1.45647849787226</v>
      </c>
      <c r="K86" s="7">
        <v>96.284043477283902</v>
      </c>
      <c r="L86" s="10">
        <v>0.79095652963941598</v>
      </c>
      <c r="M86" s="7">
        <v>96.852730812916207</v>
      </c>
      <c r="N86" s="10">
        <v>0.85925068259039605</v>
      </c>
      <c r="O86" s="7">
        <v>93.601287115755696</v>
      </c>
      <c r="P86" s="10">
        <v>2.06205132039825</v>
      </c>
      <c r="Q86" s="7">
        <v>-3.2514436971604401</v>
      </c>
      <c r="R86" s="10">
        <v>2.2352293914713202</v>
      </c>
      <c r="S86" s="7">
        <v>99.647372043203802</v>
      </c>
      <c r="T86" s="10">
        <v>0.20270500690388599</v>
      </c>
      <c r="U86" s="7">
        <v>99.879102457053904</v>
      </c>
      <c r="V86" s="10">
        <v>0.119778323393489</v>
      </c>
      <c r="W86" s="7">
        <v>98.593377215444207</v>
      </c>
      <c r="X86" s="10">
        <v>0.98675456960222896</v>
      </c>
      <c r="Y86" s="7">
        <v>-1.2857252416096401</v>
      </c>
      <c r="Z86" s="10">
        <v>0.99296928197554202</v>
      </c>
      <c r="AA86" s="7">
        <v>95.500617165571001</v>
      </c>
      <c r="AB86" s="10">
        <v>0.891299502778643</v>
      </c>
      <c r="AC86" s="7">
        <v>95.828572581935504</v>
      </c>
      <c r="AD86" s="10">
        <v>0.96639357154994598</v>
      </c>
      <c r="AE86" s="7">
        <v>93.865072863903194</v>
      </c>
      <c r="AF86" s="10">
        <v>2.0637936466062099</v>
      </c>
      <c r="AG86" s="7">
        <v>-1.9634997180322999</v>
      </c>
      <c r="AH86" s="10">
        <v>2.2205804628886701</v>
      </c>
      <c r="AI86" s="7">
        <v>-0.52633310146470103</v>
      </c>
      <c r="AJ86" s="10">
        <v>0.67049749502816403</v>
      </c>
      <c r="AK86" s="7">
        <v>2.5407716668693299</v>
      </c>
      <c r="AL86" s="10">
        <v>1.2753707655822599</v>
      </c>
      <c r="AM86" s="7">
        <v>0.92114528737604895</v>
      </c>
      <c r="AN86" s="10">
        <v>0.60715288094027098</v>
      </c>
      <c r="AO86" s="7">
        <v>3.45775462935875</v>
      </c>
      <c r="AP86" s="10">
        <v>1.2615427432252599</v>
      </c>
      <c r="AQ86" s="65"/>
      <c r="AR86" s="65"/>
      <c r="AS86" s="65"/>
      <c r="AT86" s="65"/>
      <c r="AU86" s="65"/>
      <c r="AV86" s="65"/>
      <c r="AW86" s="65"/>
      <c r="AX86" s="182"/>
    </row>
    <row r="87" spans="1:50" ht="13" customHeight="1" x14ac:dyDescent="0.2">
      <c r="A87" s="4" t="s">
        <v>393</v>
      </c>
      <c r="B87" s="121">
        <v>1</v>
      </c>
      <c r="C87" s="169">
        <v>98.759349619290802</v>
      </c>
      <c r="D87" s="170">
        <v>0.37684896901461601</v>
      </c>
      <c r="E87" s="169">
        <v>98.952626999814697</v>
      </c>
      <c r="F87" s="170">
        <v>0.38762730987416899</v>
      </c>
      <c r="G87" s="169">
        <v>97.142804154668895</v>
      </c>
      <c r="H87" s="170">
        <v>1.36694499022189</v>
      </c>
      <c r="I87" s="169">
        <v>-1.80982284514583</v>
      </c>
      <c r="J87" s="170">
        <v>1.40854913518128</v>
      </c>
      <c r="K87" s="169">
        <v>97.343272923741097</v>
      </c>
      <c r="L87" s="170">
        <v>0.57616762297367796</v>
      </c>
      <c r="M87" s="169">
        <v>97.513191919925006</v>
      </c>
      <c r="N87" s="170">
        <v>0.59444176861105202</v>
      </c>
      <c r="O87" s="169">
        <v>95.922093777534201</v>
      </c>
      <c r="P87" s="170">
        <v>1.7258602679095401</v>
      </c>
      <c r="Q87" s="169">
        <v>-1.59109814239075</v>
      </c>
      <c r="R87" s="170">
        <v>1.7877162677526699</v>
      </c>
      <c r="S87" s="169">
        <v>99.156083056470706</v>
      </c>
      <c r="T87" s="170">
        <v>0.30578758409374701</v>
      </c>
      <c r="U87" s="169">
        <v>99.347134845765794</v>
      </c>
      <c r="V87" s="170">
        <v>0.295643149000618</v>
      </c>
      <c r="W87" s="169">
        <v>97.566974430010504</v>
      </c>
      <c r="X87" s="170">
        <v>1.45897657798603</v>
      </c>
      <c r="Y87" s="169">
        <v>-1.7801604157553601</v>
      </c>
      <c r="Z87" s="170">
        <v>1.48994672101883</v>
      </c>
      <c r="AA87" s="169">
        <v>92.257459337213206</v>
      </c>
      <c r="AB87" s="170">
        <v>0.87641034342331103</v>
      </c>
      <c r="AC87" s="169">
        <v>92.390009207076503</v>
      </c>
      <c r="AD87" s="170">
        <v>0.97773614081319904</v>
      </c>
      <c r="AE87" s="169">
        <v>91.126038759172602</v>
      </c>
      <c r="AF87" s="170">
        <v>2.6670742426526002</v>
      </c>
      <c r="AG87" s="169">
        <v>-1.26397044790394</v>
      </c>
      <c r="AH87" s="170">
        <v>2.9867515914702301</v>
      </c>
      <c r="AI87" s="169">
        <v>0.18024773862111901</v>
      </c>
      <c r="AJ87" s="170">
        <v>0.61943413085693</v>
      </c>
      <c r="AK87" s="169">
        <v>0.74485458108664204</v>
      </c>
      <c r="AL87" s="170">
        <v>0.92317190309348796</v>
      </c>
      <c r="AM87" s="169">
        <v>0.28296601480620598</v>
      </c>
      <c r="AN87" s="170">
        <v>0.53978015011346803</v>
      </c>
      <c r="AO87" s="169">
        <v>2.2545401520288801</v>
      </c>
      <c r="AP87" s="170">
        <v>1.72225162292336</v>
      </c>
      <c r="AQ87" s="178"/>
      <c r="AR87" s="178"/>
      <c r="AS87" s="178"/>
      <c r="AT87" s="178"/>
      <c r="AU87" s="178"/>
      <c r="AV87" s="178"/>
      <c r="AW87" s="178"/>
      <c r="AX87" s="183"/>
    </row>
    <row r="88" spans="1:50" ht="13" customHeight="1" x14ac:dyDescent="0.2">
      <c r="A88" s="82"/>
      <c r="B88" s="122"/>
      <c r="C88" s="7" t="s">
        <v>1206</v>
      </c>
      <c r="D88" s="10" t="s">
        <v>1207</v>
      </c>
      <c r="E88" s="7" t="s">
        <v>1208</v>
      </c>
      <c r="F88" s="10" t="s">
        <v>1209</v>
      </c>
      <c r="G88" s="7" t="s">
        <v>1210</v>
      </c>
      <c r="H88" s="10" t="s">
        <v>1211</v>
      </c>
      <c r="I88" s="7" t="s">
        <v>1212</v>
      </c>
      <c r="J88" s="10" t="s">
        <v>1213</v>
      </c>
      <c r="K88" s="7" t="s">
        <v>1214</v>
      </c>
      <c r="L88" s="10" t="s">
        <v>1215</v>
      </c>
      <c r="M88" s="7" t="s">
        <v>1216</v>
      </c>
      <c r="N88" s="10" t="s">
        <v>1217</v>
      </c>
      <c r="O88" s="7" t="s">
        <v>1218</v>
      </c>
      <c r="P88" s="10" t="s">
        <v>1219</v>
      </c>
      <c r="Q88" s="7" t="s">
        <v>1220</v>
      </c>
      <c r="R88" s="10" t="s">
        <v>1221</v>
      </c>
      <c r="S88" s="7" t="s">
        <v>1222</v>
      </c>
      <c r="T88" s="10" t="s">
        <v>1223</v>
      </c>
      <c r="U88" s="7" t="s">
        <v>1224</v>
      </c>
      <c r="V88" s="10" t="s">
        <v>1225</v>
      </c>
      <c r="W88" s="7" t="s">
        <v>1226</v>
      </c>
      <c r="X88" s="10" t="s">
        <v>1227</v>
      </c>
      <c r="Y88" s="7" t="s">
        <v>1228</v>
      </c>
      <c r="Z88" s="10" t="s">
        <v>1229</v>
      </c>
      <c r="AA88" s="7" t="s">
        <v>1230</v>
      </c>
      <c r="AB88" s="10" t="s">
        <v>1231</v>
      </c>
      <c r="AC88" s="7" t="s">
        <v>1232</v>
      </c>
      <c r="AD88" s="10" t="s">
        <v>1233</v>
      </c>
      <c r="AE88" s="7" t="s">
        <v>1234</v>
      </c>
      <c r="AF88" s="10" t="s">
        <v>1235</v>
      </c>
      <c r="AG88" s="7" t="s">
        <v>1236</v>
      </c>
      <c r="AH88" s="10" t="s">
        <v>1237</v>
      </c>
      <c r="AI88" s="65" t="s">
        <v>1238</v>
      </c>
      <c r="AJ88" s="65" t="s">
        <v>1239</v>
      </c>
      <c r="AK88" s="65" t="s">
        <v>1240</v>
      </c>
      <c r="AL88" s="65" t="s">
        <v>1241</v>
      </c>
      <c r="AM88" s="65" t="s">
        <v>1242</v>
      </c>
      <c r="AN88" s="65" t="s">
        <v>1243</v>
      </c>
      <c r="AO88" s="65" t="s">
        <v>1244</v>
      </c>
      <c r="AP88" s="65" t="s">
        <v>1245</v>
      </c>
      <c r="AQ88" s="7" t="s">
        <v>1246</v>
      </c>
      <c r="AR88" s="10" t="s">
        <v>1247</v>
      </c>
      <c r="AS88" s="7" t="s">
        <v>1248</v>
      </c>
      <c r="AT88" s="10" t="s">
        <v>1249</v>
      </c>
      <c r="AU88" s="7" t="s">
        <v>1250</v>
      </c>
      <c r="AV88" s="10" t="s">
        <v>1251</v>
      </c>
      <c r="AW88" s="7" t="s">
        <v>1252</v>
      </c>
      <c r="AX88" s="123" t="s">
        <v>1253</v>
      </c>
    </row>
    <row r="89" spans="1:50" ht="13" customHeight="1" x14ac:dyDescent="0.2">
      <c r="A89" s="82" t="s">
        <v>359</v>
      </c>
      <c r="B89" s="122">
        <v>3</v>
      </c>
      <c r="C89" s="7">
        <v>99.082464142539806</v>
      </c>
      <c r="D89" s="10">
        <v>0.222780911629856</v>
      </c>
      <c r="E89" s="7">
        <v>99.330210277898402</v>
      </c>
      <c r="F89" s="10">
        <v>0.229132371875299</v>
      </c>
      <c r="G89" s="7">
        <v>98.594610843971196</v>
      </c>
      <c r="H89" s="10">
        <v>0.53237915071345598</v>
      </c>
      <c r="I89" s="7">
        <v>-0.73559943392722005</v>
      </c>
      <c r="J89" s="10">
        <v>0.57417851737491099</v>
      </c>
      <c r="K89" s="7">
        <v>95.743701215422405</v>
      </c>
      <c r="L89" s="10">
        <v>0.49816409730957201</v>
      </c>
      <c r="M89" s="7">
        <v>95.693916672539302</v>
      </c>
      <c r="N89" s="10">
        <v>0.58924457997711299</v>
      </c>
      <c r="O89" s="7">
        <v>95.979387010969603</v>
      </c>
      <c r="P89" s="10">
        <v>0.79540613880423405</v>
      </c>
      <c r="Q89" s="7">
        <v>0.28547033843023001</v>
      </c>
      <c r="R89" s="10">
        <v>0.92029843387190402</v>
      </c>
      <c r="S89" s="7">
        <v>96.676164731562196</v>
      </c>
      <c r="T89" s="10">
        <v>0.464103380968375</v>
      </c>
      <c r="U89" s="7">
        <v>96.724662116840804</v>
      </c>
      <c r="V89" s="10">
        <v>0.52649313365510597</v>
      </c>
      <c r="W89" s="7">
        <v>96.690246188939298</v>
      </c>
      <c r="X89" s="10">
        <v>0.68517744662210001</v>
      </c>
      <c r="Y89" s="7">
        <v>-3.4415927901534402E-2</v>
      </c>
      <c r="Z89" s="10">
        <v>0.74174621133472396</v>
      </c>
      <c r="AA89" s="7">
        <v>92.910131111514303</v>
      </c>
      <c r="AB89" s="10">
        <v>0.59118358662903403</v>
      </c>
      <c r="AC89" s="7">
        <v>92.674416160202497</v>
      </c>
      <c r="AD89" s="10">
        <v>0.69716877988269499</v>
      </c>
      <c r="AE89" s="7">
        <v>93.556904522874802</v>
      </c>
      <c r="AF89" s="10">
        <v>0.94545153703020302</v>
      </c>
      <c r="AG89" s="7">
        <v>0.88248836267224795</v>
      </c>
      <c r="AH89" s="10">
        <v>1.0933731106164699</v>
      </c>
      <c r="AI89" s="65"/>
      <c r="AJ89" s="65"/>
      <c r="AK89" s="65"/>
      <c r="AL89" s="65"/>
      <c r="AM89" s="65"/>
      <c r="AN89" s="65"/>
      <c r="AO89" s="65"/>
      <c r="AP89" s="65"/>
      <c r="AQ89" s="7">
        <v>-8.6914087164714701E-2</v>
      </c>
      <c r="AR89" s="10">
        <v>0.34886309753726003</v>
      </c>
      <c r="AS89" s="7">
        <v>-0.15023460679617501</v>
      </c>
      <c r="AT89" s="10">
        <v>0.73785758786433697</v>
      </c>
      <c r="AU89" s="7">
        <v>0.52144987558376998</v>
      </c>
      <c r="AV89" s="10">
        <v>0.72391625008511695</v>
      </c>
      <c r="AW89" s="7">
        <v>1.10100121378277</v>
      </c>
      <c r="AX89" s="123">
        <v>0.97931901884857997</v>
      </c>
    </row>
    <row r="90" spans="1:50" ht="13" customHeight="1" x14ac:dyDescent="0.2">
      <c r="A90" s="82" t="s">
        <v>362</v>
      </c>
      <c r="B90" s="122">
        <v>3</v>
      </c>
      <c r="C90" s="7">
        <v>99.259525193004293</v>
      </c>
      <c r="D90" s="10">
        <v>0.29064231390205397</v>
      </c>
      <c r="E90" s="7">
        <v>99.338107842084696</v>
      </c>
      <c r="F90" s="10">
        <v>0.30825781270185298</v>
      </c>
      <c r="G90" s="7">
        <v>99.161969240900206</v>
      </c>
      <c r="H90" s="10">
        <v>0.38366797419950799</v>
      </c>
      <c r="I90" s="7">
        <v>-0.17613860118446201</v>
      </c>
      <c r="J90" s="10">
        <v>0.37167725568385002</v>
      </c>
      <c r="K90" s="7">
        <v>98.383583085212507</v>
      </c>
      <c r="L90" s="10">
        <v>0.58622150962976105</v>
      </c>
      <c r="M90" s="7">
        <v>98.2573802181319</v>
      </c>
      <c r="N90" s="10">
        <v>0.957741629190757</v>
      </c>
      <c r="O90" s="7">
        <v>98.5143290916523</v>
      </c>
      <c r="P90" s="10">
        <v>0.52145446022862396</v>
      </c>
      <c r="Q90" s="7">
        <v>0.25694887352048601</v>
      </c>
      <c r="R90" s="10">
        <v>1.04526049683044</v>
      </c>
      <c r="S90" s="7">
        <v>97.667793909496595</v>
      </c>
      <c r="T90" s="10">
        <v>0.60196715465779904</v>
      </c>
      <c r="U90" s="7">
        <v>97.684501898301306</v>
      </c>
      <c r="V90" s="10">
        <v>0.97231128919058596</v>
      </c>
      <c r="W90" s="7">
        <v>97.626878819083998</v>
      </c>
      <c r="X90" s="10">
        <v>0.58279132880931095</v>
      </c>
      <c r="Y90" s="7">
        <v>-5.7623079217336198E-2</v>
      </c>
      <c r="Z90" s="10">
        <v>1.09438789562516</v>
      </c>
      <c r="AA90" s="7">
        <v>87.962794637633095</v>
      </c>
      <c r="AB90" s="10">
        <v>1.0278614503854999</v>
      </c>
      <c r="AC90" s="7">
        <v>88.880018416542399</v>
      </c>
      <c r="AD90" s="10">
        <v>1.3487730904667901</v>
      </c>
      <c r="AE90" s="7">
        <v>86.793722327530105</v>
      </c>
      <c r="AF90" s="10">
        <v>1.2654012049840899</v>
      </c>
      <c r="AG90" s="7">
        <v>-2.0862960890123499</v>
      </c>
      <c r="AH90" s="10">
        <v>1.58089130366512</v>
      </c>
      <c r="AI90" s="65"/>
      <c r="AJ90" s="65"/>
      <c r="AK90" s="65"/>
      <c r="AL90" s="65"/>
      <c r="AM90" s="65"/>
      <c r="AN90" s="65"/>
      <c r="AO90" s="65"/>
      <c r="AP90" s="65"/>
      <c r="AQ90" s="7">
        <v>0.42555932298445498</v>
      </c>
      <c r="AR90" s="10">
        <v>0.41190133786454097</v>
      </c>
      <c r="AS90" s="7">
        <v>0.10663519163667</v>
      </c>
      <c r="AT90" s="10">
        <v>0.69870568425463098</v>
      </c>
      <c r="AU90" s="7">
        <v>0.43531089702258902</v>
      </c>
      <c r="AV90" s="10">
        <v>0.77958619013451902</v>
      </c>
      <c r="AW90" s="7">
        <v>2.7899913466265098</v>
      </c>
      <c r="AX90" s="123">
        <v>1.47668923860537</v>
      </c>
    </row>
    <row r="91" spans="1:50" ht="13" customHeight="1" x14ac:dyDescent="0.2">
      <c r="A91" s="82" t="s">
        <v>84</v>
      </c>
      <c r="B91" s="122">
        <v>3</v>
      </c>
      <c r="C91" s="7">
        <v>97.655132323375298</v>
      </c>
      <c r="D91" s="10">
        <v>0.50255327227829805</v>
      </c>
      <c r="E91" s="7">
        <v>98.045394453883802</v>
      </c>
      <c r="F91" s="10">
        <v>0.54606384026199795</v>
      </c>
      <c r="G91" s="7">
        <v>97.203992105679106</v>
      </c>
      <c r="H91" s="10">
        <v>0.83886584249886198</v>
      </c>
      <c r="I91" s="7">
        <v>-0.84140234820469595</v>
      </c>
      <c r="J91" s="10">
        <v>0.95791203111547696</v>
      </c>
      <c r="K91" s="7">
        <v>94.664597265716296</v>
      </c>
      <c r="L91" s="10">
        <v>0.61669861039790097</v>
      </c>
      <c r="M91" s="7">
        <v>95.777745654608395</v>
      </c>
      <c r="N91" s="10">
        <v>0.59058141928584096</v>
      </c>
      <c r="O91" s="7">
        <v>92.992805776192995</v>
      </c>
      <c r="P91" s="10">
        <v>1.1960771617280801</v>
      </c>
      <c r="Q91" s="7">
        <v>-2.7849398784154098</v>
      </c>
      <c r="R91" s="10">
        <v>1.3033936591984601</v>
      </c>
      <c r="S91" s="7">
        <v>98.484151871140995</v>
      </c>
      <c r="T91" s="10">
        <v>0.39825526169138298</v>
      </c>
      <c r="U91" s="7">
        <v>99.025697860927806</v>
      </c>
      <c r="V91" s="10">
        <v>0.37508009530315001</v>
      </c>
      <c r="W91" s="7">
        <v>97.581214570114398</v>
      </c>
      <c r="X91" s="10">
        <v>0.77137427387416002</v>
      </c>
      <c r="Y91" s="7">
        <v>-1.44448329081341</v>
      </c>
      <c r="Z91" s="10">
        <v>0.80670777396001603</v>
      </c>
      <c r="AA91" s="7">
        <v>90.182541027682007</v>
      </c>
      <c r="AB91" s="10">
        <v>0.841623666926402</v>
      </c>
      <c r="AC91" s="7">
        <v>90.871986082634507</v>
      </c>
      <c r="AD91" s="10">
        <v>0.92680858278092204</v>
      </c>
      <c r="AE91" s="7">
        <v>89.339021762780504</v>
      </c>
      <c r="AF91" s="10">
        <v>1.5230292767840701</v>
      </c>
      <c r="AG91" s="7">
        <v>-1.53296431985395</v>
      </c>
      <c r="AH91" s="10">
        <v>1.7419582192820899</v>
      </c>
      <c r="AI91" s="65"/>
      <c r="AJ91" s="65"/>
      <c r="AK91" s="65"/>
      <c r="AL91" s="65"/>
      <c r="AM91" s="65"/>
      <c r="AN91" s="65"/>
      <c r="AO91" s="65"/>
      <c r="AP91" s="65"/>
      <c r="AQ91" s="7">
        <v>-0.56242446996472495</v>
      </c>
      <c r="AR91" s="10">
        <v>0.61990601449610905</v>
      </c>
      <c r="AS91" s="7">
        <v>-1.6688278366859199</v>
      </c>
      <c r="AT91" s="10">
        <v>0.810317378646352</v>
      </c>
      <c r="AU91" s="7">
        <v>-0.80104320525848005</v>
      </c>
      <c r="AV91" s="10">
        <v>0.44645678942732803</v>
      </c>
      <c r="AW91" s="7">
        <v>-0.21164224433120199</v>
      </c>
      <c r="AX91" s="123">
        <v>1.14574105061508</v>
      </c>
    </row>
    <row r="92" spans="1:50" ht="13" customHeight="1" x14ac:dyDescent="0.2">
      <c r="A92" s="82" t="s">
        <v>376</v>
      </c>
      <c r="B92" s="122">
        <v>3</v>
      </c>
      <c r="C92" s="7">
        <v>99.367033255699496</v>
      </c>
      <c r="D92" s="10">
        <v>0.14996539010169399</v>
      </c>
      <c r="E92" s="7">
        <v>99.254922869431695</v>
      </c>
      <c r="F92" s="10">
        <v>0.21685898572572801</v>
      </c>
      <c r="G92" s="7">
        <v>99.607363692333706</v>
      </c>
      <c r="H92" s="10">
        <v>0.22816454697793001</v>
      </c>
      <c r="I92" s="7">
        <v>0.35244082290201101</v>
      </c>
      <c r="J92" s="10">
        <v>0.347746472477443</v>
      </c>
      <c r="K92" s="7">
        <v>95.646457213041899</v>
      </c>
      <c r="L92" s="10">
        <v>0.40965204473878802</v>
      </c>
      <c r="M92" s="7">
        <v>95.998749470635104</v>
      </c>
      <c r="N92" s="10">
        <v>0.48240483938914402</v>
      </c>
      <c r="O92" s="7">
        <v>94.878743913348899</v>
      </c>
      <c r="P92" s="10">
        <v>0.83011474659390905</v>
      </c>
      <c r="Q92" s="7">
        <v>-1.12000555728625</v>
      </c>
      <c r="R92" s="10">
        <v>0.97811370169955003</v>
      </c>
      <c r="S92" s="7">
        <v>97.716907332775804</v>
      </c>
      <c r="T92" s="10">
        <v>0.30643072670544602</v>
      </c>
      <c r="U92" s="7">
        <v>98.131037814705493</v>
      </c>
      <c r="V92" s="10">
        <v>0.33456726865238001</v>
      </c>
      <c r="W92" s="7">
        <v>96.796969506534296</v>
      </c>
      <c r="X92" s="10">
        <v>0.64575175362248205</v>
      </c>
      <c r="Y92" s="7">
        <v>-1.3340683081712299</v>
      </c>
      <c r="Z92" s="10">
        <v>0.72540192914776103</v>
      </c>
      <c r="AA92" s="7">
        <v>94.824134879200102</v>
      </c>
      <c r="AB92" s="10">
        <v>0.44792235090062399</v>
      </c>
      <c r="AC92" s="7">
        <v>95.117389290915597</v>
      </c>
      <c r="AD92" s="10">
        <v>0.52321537046767597</v>
      </c>
      <c r="AE92" s="7">
        <v>94.156088153545696</v>
      </c>
      <c r="AF92" s="10">
        <v>0.910103262282001</v>
      </c>
      <c r="AG92" s="7">
        <v>-0.96130113736991496</v>
      </c>
      <c r="AH92" s="10">
        <v>1.06873243507175</v>
      </c>
      <c r="AI92" s="65"/>
      <c r="AJ92" s="65"/>
      <c r="AK92" s="65"/>
      <c r="AL92" s="65"/>
      <c r="AM92" s="65"/>
      <c r="AN92" s="65"/>
      <c r="AO92" s="65"/>
      <c r="AP92" s="65"/>
      <c r="AQ92" s="7">
        <v>-0.306681842463988</v>
      </c>
      <c r="AR92" s="10">
        <v>0.187506564522672</v>
      </c>
      <c r="AS92" s="7">
        <v>1.26000053788431E-2</v>
      </c>
      <c r="AT92" s="10">
        <v>0.63462157324883295</v>
      </c>
      <c r="AU92" s="7">
        <v>-0.21815142800451801</v>
      </c>
      <c r="AV92" s="10">
        <v>0.44556836672012201</v>
      </c>
      <c r="AW92" s="7">
        <v>1.0201655931045199</v>
      </c>
      <c r="AX92" s="123">
        <v>0.71073644075275999</v>
      </c>
    </row>
    <row r="93" spans="1:50" ht="13" customHeight="1" x14ac:dyDescent="0.2">
      <c r="A93" s="82" t="s">
        <v>378</v>
      </c>
      <c r="B93" s="122">
        <v>3</v>
      </c>
      <c r="C93" s="7">
        <v>97.419146643470796</v>
      </c>
      <c r="D93" s="10">
        <v>0.32384939546451402</v>
      </c>
      <c r="E93" s="7">
        <v>98.072028708730301</v>
      </c>
      <c r="F93" s="10">
        <v>0.383201309981267</v>
      </c>
      <c r="G93" s="7">
        <v>96.555771903348898</v>
      </c>
      <c r="H93" s="10">
        <v>0.55208740972986403</v>
      </c>
      <c r="I93" s="7">
        <v>-1.5162568053813501</v>
      </c>
      <c r="J93" s="10">
        <v>0.67228818454771999</v>
      </c>
      <c r="K93" s="7">
        <v>95.165799577973004</v>
      </c>
      <c r="L93" s="10">
        <v>0.49640426456098402</v>
      </c>
      <c r="M93" s="7">
        <v>95.771971771963095</v>
      </c>
      <c r="N93" s="10">
        <v>0.71059529006950894</v>
      </c>
      <c r="O93" s="7">
        <v>94.448965925267203</v>
      </c>
      <c r="P93" s="10">
        <v>0.68328327239855502</v>
      </c>
      <c r="Q93" s="7">
        <v>-1.3230058466958801</v>
      </c>
      <c r="R93" s="10">
        <v>0.98807816181651698</v>
      </c>
      <c r="S93" s="7">
        <v>96.509596110284605</v>
      </c>
      <c r="T93" s="10">
        <v>0.393924317858314</v>
      </c>
      <c r="U93" s="7">
        <v>97.266825210113794</v>
      </c>
      <c r="V93" s="10">
        <v>0.53271525944244302</v>
      </c>
      <c r="W93" s="7">
        <v>95.497302067655994</v>
      </c>
      <c r="X93" s="10">
        <v>0.59207320737555902</v>
      </c>
      <c r="Y93" s="7">
        <v>-1.7695231424578</v>
      </c>
      <c r="Z93" s="10">
        <v>0.79829198757983699</v>
      </c>
      <c r="AA93" s="7">
        <v>91.043871429582296</v>
      </c>
      <c r="AB93" s="10">
        <v>0.70951605756958303</v>
      </c>
      <c r="AC93" s="7">
        <v>90.035826478416496</v>
      </c>
      <c r="AD93" s="10">
        <v>1.06151455116241</v>
      </c>
      <c r="AE93" s="7">
        <v>92.228650965701803</v>
      </c>
      <c r="AF93" s="10">
        <v>0.91392522094101003</v>
      </c>
      <c r="AG93" s="7">
        <v>2.1928244872853799</v>
      </c>
      <c r="AH93" s="10">
        <v>1.3965594605192799</v>
      </c>
      <c r="AI93" s="65"/>
      <c r="AJ93" s="65"/>
      <c r="AK93" s="65"/>
      <c r="AL93" s="65"/>
      <c r="AM93" s="65"/>
      <c r="AN93" s="65"/>
      <c r="AO93" s="65"/>
      <c r="AP93" s="65"/>
      <c r="AQ93" s="7">
        <v>0.97466621462559999</v>
      </c>
      <c r="AR93" s="10">
        <v>0.55363966134111198</v>
      </c>
      <c r="AS93" s="7">
        <v>1.6135186825416401</v>
      </c>
      <c r="AT93" s="10">
        <v>0.78985436810725596</v>
      </c>
      <c r="AU93" s="7">
        <v>0.99555860839090804</v>
      </c>
      <c r="AV93" s="10">
        <v>0.65978401548536003</v>
      </c>
      <c r="AW93" s="7">
        <v>1.5693841776656701</v>
      </c>
      <c r="AX93" s="123">
        <v>1.07567818544319</v>
      </c>
    </row>
    <row r="94" spans="1:50" ht="13" customHeight="1" x14ac:dyDescent="0.2">
      <c r="A94" s="82" t="s">
        <v>382</v>
      </c>
      <c r="B94" s="122">
        <v>3</v>
      </c>
      <c r="C94" s="7">
        <v>99.449969668393393</v>
      </c>
      <c r="D94" s="10">
        <v>0.17269118032849201</v>
      </c>
      <c r="E94" s="7">
        <v>99.521932708377406</v>
      </c>
      <c r="F94" s="10">
        <v>0.185360972402911</v>
      </c>
      <c r="G94" s="7">
        <v>99.264948888716702</v>
      </c>
      <c r="H94" s="10">
        <v>0.39317888418908398</v>
      </c>
      <c r="I94" s="7">
        <v>-0.25698381966070399</v>
      </c>
      <c r="J94" s="10">
        <v>0.43680059988143899</v>
      </c>
      <c r="K94" s="7">
        <v>91.981550533731195</v>
      </c>
      <c r="L94" s="10">
        <v>0.75355733133937097</v>
      </c>
      <c r="M94" s="7">
        <v>92.515740456805304</v>
      </c>
      <c r="N94" s="10">
        <v>0.77983531880786705</v>
      </c>
      <c r="O94" s="7">
        <v>90.600825840717107</v>
      </c>
      <c r="P94" s="10">
        <v>1.6694137271562901</v>
      </c>
      <c r="Q94" s="7">
        <v>-1.9149146160882</v>
      </c>
      <c r="R94" s="10">
        <v>1.79375040950626</v>
      </c>
      <c r="S94" s="7">
        <v>95.825024800477806</v>
      </c>
      <c r="T94" s="10">
        <v>0.56392782294445298</v>
      </c>
      <c r="U94" s="7">
        <v>96.300429923120404</v>
      </c>
      <c r="V94" s="10">
        <v>0.64384988488691097</v>
      </c>
      <c r="W94" s="7">
        <v>94.615746192515005</v>
      </c>
      <c r="X94" s="10">
        <v>1.16959712671557</v>
      </c>
      <c r="Y94" s="7">
        <v>-1.6846837306053299</v>
      </c>
      <c r="Z94" s="10">
        <v>1.3402535276949801</v>
      </c>
      <c r="AA94" s="7">
        <v>95.390967152321096</v>
      </c>
      <c r="AB94" s="10">
        <v>0.53839965309969595</v>
      </c>
      <c r="AC94" s="7">
        <v>96.368656720337498</v>
      </c>
      <c r="AD94" s="10">
        <v>0.57055258348173699</v>
      </c>
      <c r="AE94" s="7">
        <v>92.911608468502294</v>
      </c>
      <c r="AF94" s="10">
        <v>1.42955469835138</v>
      </c>
      <c r="AG94" s="7">
        <v>-3.4570482518352001</v>
      </c>
      <c r="AH94" s="10">
        <v>1.60004873917833</v>
      </c>
      <c r="AI94" s="65"/>
      <c r="AJ94" s="65"/>
      <c r="AK94" s="65"/>
      <c r="AL94" s="65"/>
      <c r="AM94" s="65"/>
      <c r="AN94" s="65"/>
      <c r="AO94" s="65"/>
      <c r="AP94" s="65"/>
      <c r="AQ94" s="7">
        <v>-2.6507002782750502E-2</v>
      </c>
      <c r="AR94" s="10">
        <v>0.28586077383910802</v>
      </c>
      <c r="AS94" s="7">
        <v>-0.90068005013665697</v>
      </c>
      <c r="AT94" s="10">
        <v>1.12644522250376</v>
      </c>
      <c r="AU94" s="7">
        <v>-2.7926303639702601E-3</v>
      </c>
      <c r="AV94" s="10">
        <v>0.76843771524887095</v>
      </c>
      <c r="AW94" s="7">
        <v>0.55448718432994304</v>
      </c>
      <c r="AX94" s="123">
        <v>0.80908727764595301</v>
      </c>
    </row>
    <row r="95" spans="1:50" ht="13" customHeight="1" x14ac:dyDescent="0.2">
      <c r="A95" s="82" t="s">
        <v>386</v>
      </c>
      <c r="B95" s="122">
        <v>3</v>
      </c>
      <c r="C95" s="7">
        <v>97.077278105840506</v>
      </c>
      <c r="D95" s="10">
        <v>0.41785712869526997</v>
      </c>
      <c r="E95" s="7">
        <v>97.327969895419997</v>
      </c>
      <c r="F95" s="10">
        <v>0.47957131109560602</v>
      </c>
      <c r="G95" s="7">
        <v>96.719598725084197</v>
      </c>
      <c r="H95" s="10">
        <v>0.52983906330587704</v>
      </c>
      <c r="I95" s="7">
        <v>-0.60837117033571497</v>
      </c>
      <c r="J95" s="10">
        <v>0.55324388356559395</v>
      </c>
      <c r="K95" s="7">
        <v>96.763330719750996</v>
      </c>
      <c r="L95" s="10">
        <v>0.374806258684518</v>
      </c>
      <c r="M95" s="7">
        <v>97.299045108138102</v>
      </c>
      <c r="N95" s="10">
        <v>0.520510110421604</v>
      </c>
      <c r="O95" s="7">
        <v>96.065797452414998</v>
      </c>
      <c r="P95" s="10">
        <v>0.55071399138675003</v>
      </c>
      <c r="Q95" s="7">
        <v>-1.23324765572309</v>
      </c>
      <c r="R95" s="10">
        <v>0.75483767207254004</v>
      </c>
      <c r="S95" s="7">
        <v>96.965472210339698</v>
      </c>
      <c r="T95" s="10">
        <v>0.38622948604472002</v>
      </c>
      <c r="U95" s="7">
        <v>97.225727077421794</v>
      </c>
      <c r="V95" s="10">
        <v>0.51700898308269405</v>
      </c>
      <c r="W95" s="7">
        <v>96.593490685223003</v>
      </c>
      <c r="X95" s="10">
        <v>0.46734941647594902</v>
      </c>
      <c r="Y95" s="7">
        <v>-0.63223639219880601</v>
      </c>
      <c r="Z95" s="10">
        <v>0.61280947829077603</v>
      </c>
      <c r="AA95" s="7">
        <v>80.425972324759897</v>
      </c>
      <c r="AB95" s="10">
        <v>0.79848640891515099</v>
      </c>
      <c r="AC95" s="7">
        <v>79.043870080487395</v>
      </c>
      <c r="AD95" s="10">
        <v>1.12885065745987</v>
      </c>
      <c r="AE95" s="7">
        <v>82.157244023507005</v>
      </c>
      <c r="AF95" s="10">
        <v>1.00884979621061</v>
      </c>
      <c r="AG95" s="7">
        <v>3.1133739430196701</v>
      </c>
      <c r="AH95" s="10">
        <v>1.4300042284368299</v>
      </c>
      <c r="AI95" s="65"/>
      <c r="AJ95" s="65"/>
      <c r="AK95" s="65"/>
      <c r="AL95" s="65"/>
      <c r="AM95" s="65"/>
      <c r="AN95" s="65"/>
      <c r="AO95" s="65"/>
      <c r="AP95" s="65"/>
      <c r="AQ95" s="7">
        <v>-0.111891662419694</v>
      </c>
      <c r="AR95" s="10">
        <v>0.52687157126992701</v>
      </c>
      <c r="AS95" s="7">
        <v>0.25330002178634498</v>
      </c>
      <c r="AT95" s="10">
        <v>0.52914667053958697</v>
      </c>
      <c r="AU95" s="7">
        <v>-4.2112534797695403E-2</v>
      </c>
      <c r="AV95" s="10">
        <v>0.48252485036945703</v>
      </c>
      <c r="AW95" s="7">
        <v>5.2383001888846801</v>
      </c>
      <c r="AX95" s="123">
        <v>1.21110538074457</v>
      </c>
    </row>
    <row r="96" spans="1:50" ht="13" customHeight="1" x14ac:dyDescent="0.2">
      <c r="A96" s="82" t="s">
        <v>387</v>
      </c>
      <c r="B96" s="122">
        <v>3</v>
      </c>
      <c r="C96" s="7">
        <v>99.475301511458795</v>
      </c>
      <c r="D96" s="10">
        <v>0.14166396060012701</v>
      </c>
      <c r="E96" s="7">
        <v>99.614362859120902</v>
      </c>
      <c r="F96" s="10">
        <v>0.14678388103243101</v>
      </c>
      <c r="G96" s="7">
        <v>99.2595161505661</v>
      </c>
      <c r="H96" s="10">
        <v>0.29548582935447099</v>
      </c>
      <c r="I96" s="7">
        <v>-0.35484670855480299</v>
      </c>
      <c r="J96" s="10">
        <v>0.33430596684128799</v>
      </c>
      <c r="K96" s="7">
        <v>97.702160430047101</v>
      </c>
      <c r="L96" s="10">
        <v>0.40412739384809299</v>
      </c>
      <c r="M96" s="7">
        <v>98.410765102367805</v>
      </c>
      <c r="N96" s="10">
        <v>0.440657292014771</v>
      </c>
      <c r="O96" s="7">
        <v>96.600401773440794</v>
      </c>
      <c r="P96" s="10">
        <v>0.70445834551034603</v>
      </c>
      <c r="Q96" s="7">
        <v>-1.8103633289270999</v>
      </c>
      <c r="R96" s="10">
        <v>0.85018636453171603</v>
      </c>
      <c r="S96" s="7">
        <v>98.620528679331997</v>
      </c>
      <c r="T96" s="10">
        <v>0.33317770858828899</v>
      </c>
      <c r="U96" s="7">
        <v>99.059713651133507</v>
      </c>
      <c r="V96" s="10">
        <v>0.281313702804949</v>
      </c>
      <c r="W96" s="7">
        <v>97.935330154565307</v>
      </c>
      <c r="X96" s="10">
        <v>0.65934625293818905</v>
      </c>
      <c r="Y96" s="7">
        <v>-1.12438349656823</v>
      </c>
      <c r="Z96" s="10">
        <v>0.70821735745702197</v>
      </c>
      <c r="AA96" s="7">
        <v>97.255950250753301</v>
      </c>
      <c r="AB96" s="10">
        <v>0.35528832110187197</v>
      </c>
      <c r="AC96" s="7">
        <v>97.399604312425296</v>
      </c>
      <c r="AD96" s="10">
        <v>0.48462463129764799</v>
      </c>
      <c r="AE96" s="7">
        <v>97.015921501299303</v>
      </c>
      <c r="AF96" s="10">
        <v>0.53327139024206105</v>
      </c>
      <c r="AG96" s="7">
        <v>-0.38368281112606401</v>
      </c>
      <c r="AH96" s="10">
        <v>0.73459049174550695</v>
      </c>
      <c r="AI96" s="65"/>
      <c r="AJ96" s="65"/>
      <c r="AK96" s="65"/>
      <c r="AL96" s="65"/>
      <c r="AM96" s="65"/>
      <c r="AN96" s="65"/>
      <c r="AO96" s="65"/>
      <c r="AP96" s="65"/>
      <c r="AQ96" s="7">
        <v>0.20694814205124601</v>
      </c>
      <c r="AR96" s="10">
        <v>0.23328682756317101</v>
      </c>
      <c r="AS96" s="7">
        <v>-6.1065133279555497E-2</v>
      </c>
      <c r="AT96" s="10">
        <v>0.66702592190157295</v>
      </c>
      <c r="AU96" s="7">
        <v>-3.5572004086617398E-2</v>
      </c>
      <c r="AV96" s="10">
        <v>0.44874255425494802</v>
      </c>
      <c r="AW96" s="7">
        <v>2.4399148511030102</v>
      </c>
      <c r="AX96" s="123">
        <v>0.94941782796759899</v>
      </c>
    </row>
    <row r="97" spans="1:50" ht="13" customHeight="1" x14ac:dyDescent="0.2">
      <c r="A97" s="6" t="s">
        <v>437</v>
      </c>
      <c r="B97" s="124">
        <v>3</v>
      </c>
      <c r="C97" s="180">
        <v>98.598231355472805</v>
      </c>
      <c r="D97" s="181">
        <v>0.107422037962662</v>
      </c>
      <c r="E97" s="180">
        <v>98.813116201868397</v>
      </c>
      <c r="F97" s="181">
        <v>0.12025195843539201</v>
      </c>
      <c r="G97" s="180">
        <v>98.295971443824996</v>
      </c>
      <c r="H97" s="181">
        <v>0.177386190981458</v>
      </c>
      <c r="I97" s="180">
        <v>-0.51714475804336701</v>
      </c>
      <c r="J97" s="181">
        <v>0.20027143541608</v>
      </c>
      <c r="K97" s="180">
        <v>95.756397505111906</v>
      </c>
      <c r="L97" s="181">
        <v>0.187833853924295</v>
      </c>
      <c r="M97" s="180">
        <v>96.215664306898603</v>
      </c>
      <c r="N97" s="181">
        <v>0.23130666400281599</v>
      </c>
      <c r="O97" s="180">
        <v>95.010157098000505</v>
      </c>
      <c r="P97" s="181">
        <v>0.33254798602715302</v>
      </c>
      <c r="Q97" s="180">
        <v>-1.20550720889815</v>
      </c>
      <c r="R97" s="181">
        <v>0.39689214350749902</v>
      </c>
      <c r="S97" s="180">
        <v>97.308204955676203</v>
      </c>
      <c r="T97" s="181">
        <v>0.15630674001426201</v>
      </c>
      <c r="U97" s="180">
        <v>97.677324444070607</v>
      </c>
      <c r="V97" s="181">
        <v>0.198430108441286</v>
      </c>
      <c r="W97" s="180">
        <v>96.667147273078896</v>
      </c>
      <c r="X97" s="181">
        <v>0.25595374777650398</v>
      </c>
      <c r="Y97" s="180">
        <v>-1.01017717099171</v>
      </c>
      <c r="Z97" s="181">
        <v>0.312137654867571</v>
      </c>
      <c r="AA97" s="180">
        <v>91.249545351680794</v>
      </c>
      <c r="AB97" s="181">
        <v>0.24596936998701199</v>
      </c>
      <c r="AC97" s="180">
        <v>91.2989709427452</v>
      </c>
      <c r="AD97" s="181">
        <v>0.31621466855938202</v>
      </c>
      <c r="AE97" s="180">
        <v>91.019895215717696</v>
      </c>
      <c r="AF97" s="181">
        <v>0.391792100011704</v>
      </c>
      <c r="AG97" s="180">
        <v>-0.27907572702752298</v>
      </c>
      <c r="AH97" s="181">
        <v>0.48357973597536302</v>
      </c>
      <c r="AI97" s="178"/>
      <c r="AJ97" s="178"/>
      <c r="AK97" s="178"/>
      <c r="AL97" s="178"/>
      <c r="AM97" s="178"/>
      <c r="AN97" s="178"/>
      <c r="AO97" s="178"/>
      <c r="AP97" s="178"/>
      <c r="AQ97" s="180">
        <v>6.4094326858178605E-2</v>
      </c>
      <c r="AR97" s="181">
        <v>0.149533650302687</v>
      </c>
      <c r="AS97" s="180">
        <v>-9.9344215694351604E-2</v>
      </c>
      <c r="AT97" s="181">
        <v>0.271271623276931</v>
      </c>
      <c r="AU97" s="180">
        <v>0.10658094731074801</v>
      </c>
      <c r="AV97" s="181">
        <v>0.216133486666926</v>
      </c>
      <c r="AW97" s="180">
        <v>1.81270028889574</v>
      </c>
      <c r="AX97" s="185">
        <v>0.37785211078931003</v>
      </c>
    </row>
    <row r="99" spans="1:50" x14ac:dyDescent="0.2">
      <c r="A99" s="177" t="s">
        <v>398</v>
      </c>
    </row>
    <row r="100" spans="1:50" x14ac:dyDescent="0.2">
      <c r="A100" s="177" t="s">
        <v>400</v>
      </c>
    </row>
    <row r="101" spans="1:50" x14ac:dyDescent="0.2">
      <c r="A101" s="177" t="s">
        <v>401</v>
      </c>
    </row>
    <row r="102" spans="1:50" x14ac:dyDescent="0.2">
      <c r="A102" s="177" t="s">
        <v>402</v>
      </c>
    </row>
    <row r="103" spans="1:50" x14ac:dyDescent="0.2">
      <c r="A103" s="160" t="str">
        <f>HYPERLINK("https://oecdcode.org/disclaimers/cyprus.html", "Information on data for Cyprus: https://oecdcode.org/disclaimers/cyprus.html")</f>
        <v>Information on data for Cyprus: https://oecdcode.org/disclaimers/cyprus.html</v>
      </c>
    </row>
    <row r="104" spans="1:50" x14ac:dyDescent="0.2">
      <c r="A104" s="177" t="s">
        <v>440</v>
      </c>
    </row>
  </sheetData>
  <mergeCells count="38">
    <mergeCell ref="B6:B10"/>
    <mergeCell ref="C6:AX6"/>
    <mergeCell ref="C7:J7"/>
    <mergeCell ref="C8:D9"/>
    <mergeCell ref="E8:J8"/>
    <mergeCell ref="E9:F9"/>
    <mergeCell ref="G9:H9"/>
    <mergeCell ref="I9:J9"/>
    <mergeCell ref="K7:R7"/>
    <mergeCell ref="K8:L9"/>
    <mergeCell ref="M8:R8"/>
    <mergeCell ref="M9:N9"/>
    <mergeCell ref="O9:P9"/>
    <mergeCell ref="Q9:R9"/>
    <mergeCell ref="S7:Z7"/>
    <mergeCell ref="S8:T9"/>
    <mergeCell ref="U8:Z8"/>
    <mergeCell ref="U9:V9"/>
    <mergeCell ref="W9:X9"/>
    <mergeCell ref="Y9:Z9"/>
    <mergeCell ref="AA7:AH7"/>
    <mergeCell ref="AA8:AB9"/>
    <mergeCell ref="AC8:AH8"/>
    <mergeCell ref="AC9:AD9"/>
    <mergeCell ref="AE9:AF9"/>
    <mergeCell ref="AG9:AH9"/>
    <mergeCell ref="AI7:AP7"/>
    <mergeCell ref="AI8:AP8"/>
    <mergeCell ref="AI9:AJ9"/>
    <mergeCell ref="AK9:AL9"/>
    <mergeCell ref="AM9:AN9"/>
    <mergeCell ref="AO9:AP9"/>
    <mergeCell ref="AQ7:AX7"/>
    <mergeCell ref="AQ8:AX8"/>
    <mergeCell ref="AQ9:AR9"/>
    <mergeCell ref="AS9:AT9"/>
    <mergeCell ref="AU9:AV9"/>
    <mergeCell ref="AW9:AX9"/>
  </mergeCells>
  <conditionalFormatting sqref="I1:I200">
    <cfRule type="expression" dxfId="413" priority="12">
      <formula>ABS(I1/J1)&gt;1.95996398454005</formula>
    </cfRule>
  </conditionalFormatting>
  <conditionalFormatting sqref="Q1:Q200">
    <cfRule type="expression" dxfId="412" priority="11">
      <formula>ABS(Q1/R1)&gt;1.95996398454005</formula>
    </cfRule>
  </conditionalFormatting>
  <conditionalFormatting sqref="Y1:Y200">
    <cfRule type="expression" dxfId="411" priority="10">
      <formula>ABS(Y1/Z1)&gt;1.95996398454005</formula>
    </cfRule>
  </conditionalFormatting>
  <conditionalFormatting sqref="AG1:AG200">
    <cfRule type="expression" dxfId="410" priority="9">
      <formula>ABS(AG1/AH1)&gt;1.95996398454005</formula>
    </cfRule>
  </conditionalFormatting>
  <conditionalFormatting sqref="AI1:AI200">
    <cfRule type="expression" dxfId="409" priority="8">
      <formula>ABS(AI1/AJ1)&gt;1.95996398454005</formula>
    </cfRule>
  </conditionalFormatting>
  <conditionalFormatting sqref="AK1:AK200">
    <cfRule type="expression" dxfId="408" priority="7">
      <formula>ABS(AK1/AL1)&gt;1.95996398454005</formula>
    </cfRule>
  </conditionalFormatting>
  <conditionalFormatting sqref="AM1:AM200">
    <cfRule type="expression" dxfId="407" priority="6">
      <formula>ABS(AM1/AN1)&gt;1.95996398454005</formula>
    </cfRule>
  </conditionalFormatting>
  <conditionalFormatting sqref="AO1:AO200">
    <cfRule type="expression" dxfId="406" priority="5">
      <formula>ABS(AO1/AP1)&gt;1.95996398454005</formula>
    </cfRule>
  </conditionalFormatting>
  <conditionalFormatting sqref="AQ1:AQ200">
    <cfRule type="expression" dxfId="405" priority="4">
      <formula>ABS(AQ1/AR1)&gt;1.95996398454005</formula>
    </cfRule>
  </conditionalFormatting>
  <conditionalFormatting sqref="AS1:AS200">
    <cfRule type="expression" dxfId="404" priority="3">
      <formula>ABS(AS1/AT1)&gt;1.95996398454005</formula>
    </cfRule>
  </conditionalFormatting>
  <conditionalFormatting sqref="AU1:AU200">
    <cfRule type="expression" dxfId="403" priority="2">
      <formula>ABS(AU1/AV1)&gt;1.95996398454005</formula>
    </cfRule>
  </conditionalFormatting>
  <conditionalFormatting sqref="AW1:AW200">
    <cfRule type="expression" dxfId="402" priority="1">
      <formula>ABS(AW1/AX1)&gt;1.95996398454005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F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58" x14ac:dyDescent="0.2">
      <c r="A1" s="36" t="s">
        <v>226</v>
      </c>
    </row>
    <row r="2" spans="1:58" x14ac:dyDescent="0.2">
      <c r="A2" s="46" t="s">
        <v>227</v>
      </c>
    </row>
    <row r="3" spans="1:58" x14ac:dyDescent="0.2">
      <c r="A3" s="58" t="s">
        <v>341</v>
      </c>
    </row>
    <row r="4" spans="1:58" x14ac:dyDescent="0.2">
      <c r="A4" s="161" t="str">
        <f>HYPERLINK("#'TOC'!A1", "Back to TOC")</f>
        <v>Back to TOC</v>
      </c>
    </row>
    <row r="6" spans="1:58" ht="16" customHeight="1" x14ac:dyDescent="0.2">
      <c r="B6" s="235" t="s">
        <v>342</v>
      </c>
      <c r="C6" s="238" t="s">
        <v>523</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9"/>
    </row>
    <row r="7" spans="1:58" ht="32" customHeight="1" x14ac:dyDescent="0.2">
      <c r="B7" s="236"/>
      <c r="C7" s="240" t="s">
        <v>524</v>
      </c>
      <c r="D7" s="240"/>
      <c r="E7" s="240"/>
      <c r="F7" s="240"/>
      <c r="G7" s="240"/>
      <c r="H7" s="240"/>
      <c r="I7" s="240"/>
      <c r="J7" s="240"/>
      <c r="K7" s="240"/>
      <c r="L7" s="240"/>
      <c r="M7" s="240" t="s">
        <v>525</v>
      </c>
      <c r="N7" s="240"/>
      <c r="O7" s="240"/>
      <c r="P7" s="240"/>
      <c r="Q7" s="240"/>
      <c r="R7" s="240"/>
      <c r="S7" s="240"/>
      <c r="T7" s="240"/>
      <c r="U7" s="240"/>
      <c r="V7" s="240"/>
      <c r="W7" s="240" t="s">
        <v>526</v>
      </c>
      <c r="X7" s="240"/>
      <c r="Y7" s="240"/>
      <c r="Z7" s="240"/>
      <c r="AA7" s="240"/>
      <c r="AB7" s="240"/>
      <c r="AC7" s="240"/>
      <c r="AD7" s="240"/>
      <c r="AE7" s="240"/>
      <c r="AF7" s="240"/>
      <c r="AG7" s="240" t="s">
        <v>528</v>
      </c>
      <c r="AH7" s="240"/>
      <c r="AI7" s="240"/>
      <c r="AJ7" s="240"/>
      <c r="AK7" s="240"/>
      <c r="AL7" s="240"/>
      <c r="AM7" s="240"/>
      <c r="AN7" s="240"/>
      <c r="AO7" s="240"/>
      <c r="AP7" s="240"/>
      <c r="AQ7" s="223" t="s">
        <v>420</v>
      </c>
      <c r="AR7" s="223"/>
      <c r="AS7" s="223"/>
      <c r="AT7" s="223"/>
      <c r="AU7" s="223"/>
      <c r="AV7" s="223"/>
      <c r="AW7" s="223"/>
      <c r="AX7" s="223"/>
      <c r="AY7" s="223" t="s">
        <v>421</v>
      </c>
      <c r="AZ7" s="223"/>
      <c r="BA7" s="223"/>
      <c r="BB7" s="223"/>
      <c r="BC7" s="223"/>
      <c r="BD7" s="223"/>
      <c r="BE7" s="223"/>
      <c r="BF7" s="254"/>
    </row>
    <row r="8" spans="1:58" ht="16" customHeight="1" x14ac:dyDescent="0.2">
      <c r="B8" s="236"/>
      <c r="C8" s="241" t="s">
        <v>406</v>
      </c>
      <c r="D8" s="241"/>
      <c r="E8" s="241" t="s">
        <v>411</v>
      </c>
      <c r="F8" s="241"/>
      <c r="G8" s="241"/>
      <c r="H8" s="241"/>
      <c r="I8" s="241"/>
      <c r="J8" s="241"/>
      <c r="K8" s="241"/>
      <c r="L8" s="241"/>
      <c r="M8" s="241" t="s">
        <v>406</v>
      </c>
      <c r="N8" s="241"/>
      <c r="O8" s="241" t="s">
        <v>411</v>
      </c>
      <c r="P8" s="241"/>
      <c r="Q8" s="241"/>
      <c r="R8" s="241"/>
      <c r="S8" s="241"/>
      <c r="T8" s="241"/>
      <c r="U8" s="241"/>
      <c r="V8" s="241"/>
      <c r="W8" s="241" t="s">
        <v>406</v>
      </c>
      <c r="X8" s="241"/>
      <c r="Y8" s="241" t="s">
        <v>411</v>
      </c>
      <c r="Z8" s="241"/>
      <c r="AA8" s="241"/>
      <c r="AB8" s="241"/>
      <c r="AC8" s="241"/>
      <c r="AD8" s="241"/>
      <c r="AE8" s="241"/>
      <c r="AF8" s="241"/>
      <c r="AG8" s="241" t="s">
        <v>406</v>
      </c>
      <c r="AH8" s="241"/>
      <c r="AI8" s="241" t="s">
        <v>411</v>
      </c>
      <c r="AJ8" s="241"/>
      <c r="AK8" s="241"/>
      <c r="AL8" s="241"/>
      <c r="AM8" s="241"/>
      <c r="AN8" s="241"/>
      <c r="AO8" s="241"/>
      <c r="AP8" s="241"/>
      <c r="AQ8" s="253" t="s">
        <v>406</v>
      </c>
      <c r="AR8" s="253"/>
      <c r="AS8" s="253"/>
      <c r="AT8" s="253"/>
      <c r="AU8" s="253"/>
      <c r="AV8" s="253"/>
      <c r="AW8" s="253"/>
      <c r="AX8" s="253"/>
      <c r="AY8" s="253" t="s">
        <v>406</v>
      </c>
      <c r="AZ8" s="253"/>
      <c r="BA8" s="253"/>
      <c r="BB8" s="253"/>
      <c r="BC8" s="253"/>
      <c r="BD8" s="253"/>
      <c r="BE8" s="253"/>
      <c r="BF8" s="255"/>
    </row>
    <row r="9" spans="1:58" ht="48" customHeight="1" x14ac:dyDescent="0.2">
      <c r="B9" s="236"/>
      <c r="C9" s="241"/>
      <c r="D9" s="241"/>
      <c r="E9" s="248" t="s">
        <v>412</v>
      </c>
      <c r="F9" s="248"/>
      <c r="G9" s="248" t="s">
        <v>413</v>
      </c>
      <c r="H9" s="248"/>
      <c r="I9" s="248" t="s">
        <v>414</v>
      </c>
      <c r="J9" s="248"/>
      <c r="K9" s="248" t="s">
        <v>415</v>
      </c>
      <c r="L9" s="248"/>
      <c r="M9" s="241"/>
      <c r="N9" s="241"/>
      <c r="O9" s="248" t="s">
        <v>412</v>
      </c>
      <c r="P9" s="248"/>
      <c r="Q9" s="248" t="s">
        <v>413</v>
      </c>
      <c r="R9" s="248"/>
      <c r="S9" s="248" t="s">
        <v>414</v>
      </c>
      <c r="T9" s="248"/>
      <c r="U9" s="248" t="s">
        <v>415</v>
      </c>
      <c r="V9" s="248"/>
      <c r="W9" s="241"/>
      <c r="X9" s="241"/>
      <c r="Y9" s="248" t="s">
        <v>412</v>
      </c>
      <c r="Z9" s="248"/>
      <c r="AA9" s="248" t="s">
        <v>413</v>
      </c>
      <c r="AB9" s="248"/>
      <c r="AC9" s="248" t="s">
        <v>414</v>
      </c>
      <c r="AD9" s="248"/>
      <c r="AE9" s="248" t="s">
        <v>415</v>
      </c>
      <c r="AF9" s="248"/>
      <c r="AG9" s="241"/>
      <c r="AH9" s="241"/>
      <c r="AI9" s="248" t="s">
        <v>412</v>
      </c>
      <c r="AJ9" s="248"/>
      <c r="AK9" s="248" t="s">
        <v>413</v>
      </c>
      <c r="AL9" s="248"/>
      <c r="AM9" s="248" t="s">
        <v>414</v>
      </c>
      <c r="AN9" s="248"/>
      <c r="AO9" s="248" t="s">
        <v>415</v>
      </c>
      <c r="AP9" s="248"/>
      <c r="AQ9" s="253" t="s">
        <v>524</v>
      </c>
      <c r="AR9" s="253"/>
      <c r="AS9" s="253" t="s">
        <v>525</v>
      </c>
      <c r="AT9" s="253"/>
      <c r="AU9" s="253" t="s">
        <v>526</v>
      </c>
      <c r="AV9" s="253"/>
      <c r="AW9" s="253" t="s">
        <v>528</v>
      </c>
      <c r="AX9" s="253"/>
      <c r="AY9" s="253" t="s">
        <v>524</v>
      </c>
      <c r="AZ9" s="253"/>
      <c r="BA9" s="253" t="s">
        <v>525</v>
      </c>
      <c r="BB9" s="253"/>
      <c r="BC9" s="253" t="s">
        <v>526</v>
      </c>
      <c r="BD9" s="253"/>
      <c r="BE9" s="253" t="s">
        <v>528</v>
      </c>
      <c r="BF9" s="255"/>
    </row>
    <row r="10" spans="1:58"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346</v>
      </c>
      <c r="R10" s="135" t="s">
        <v>345</v>
      </c>
      <c r="S10" s="135" t="s">
        <v>346</v>
      </c>
      <c r="T10" s="135" t="s">
        <v>345</v>
      </c>
      <c r="U10" s="135" t="s">
        <v>349</v>
      </c>
      <c r="V10" s="135" t="s">
        <v>345</v>
      </c>
      <c r="W10" s="135" t="s">
        <v>346</v>
      </c>
      <c r="X10" s="135" t="s">
        <v>345</v>
      </c>
      <c r="Y10" s="135" t="s">
        <v>346</v>
      </c>
      <c r="Z10" s="135" t="s">
        <v>345</v>
      </c>
      <c r="AA10" s="135" t="s">
        <v>346</v>
      </c>
      <c r="AB10" s="135" t="s">
        <v>345</v>
      </c>
      <c r="AC10" s="135" t="s">
        <v>346</v>
      </c>
      <c r="AD10" s="135" t="s">
        <v>345</v>
      </c>
      <c r="AE10" s="135" t="s">
        <v>349</v>
      </c>
      <c r="AF10" s="135" t="s">
        <v>345</v>
      </c>
      <c r="AG10" s="135" t="s">
        <v>346</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35" t="s">
        <v>345</v>
      </c>
      <c r="AU10" s="135" t="s">
        <v>349</v>
      </c>
      <c r="AV10" s="135" t="s">
        <v>345</v>
      </c>
      <c r="AW10" s="135" t="s">
        <v>349</v>
      </c>
      <c r="AX10" s="135" t="s">
        <v>345</v>
      </c>
      <c r="AY10" s="135" t="s">
        <v>349</v>
      </c>
      <c r="AZ10" s="135" t="s">
        <v>345</v>
      </c>
      <c r="BA10" s="135" t="s">
        <v>349</v>
      </c>
      <c r="BB10" s="135" t="s">
        <v>345</v>
      </c>
      <c r="BC10" s="135" t="s">
        <v>349</v>
      </c>
      <c r="BD10" s="135" t="s">
        <v>345</v>
      </c>
      <c r="BE10" s="135" t="s">
        <v>349</v>
      </c>
      <c r="BF10" s="162" t="s">
        <v>345</v>
      </c>
    </row>
    <row r="11" spans="1:58" ht="13" customHeight="1" x14ac:dyDescent="0.2">
      <c r="A11" s="136"/>
      <c r="B11" s="107"/>
      <c r="C11" s="108" t="s">
        <v>1206</v>
      </c>
      <c r="D11" s="109" t="s">
        <v>1207</v>
      </c>
      <c r="E11" s="108" t="s">
        <v>1254</v>
      </c>
      <c r="F11" s="109" t="s">
        <v>1255</v>
      </c>
      <c r="G11" s="108" t="s">
        <v>1256</v>
      </c>
      <c r="H11" s="109" t="s">
        <v>1257</v>
      </c>
      <c r="I11" s="108" t="s">
        <v>1258</v>
      </c>
      <c r="J11" s="109" t="s">
        <v>1259</v>
      </c>
      <c r="K11" s="108" t="s">
        <v>1260</v>
      </c>
      <c r="L11" s="109" t="s">
        <v>1261</v>
      </c>
      <c r="M11" s="108" t="s">
        <v>1214</v>
      </c>
      <c r="N11" s="109" t="s">
        <v>1215</v>
      </c>
      <c r="O11" s="108" t="s">
        <v>1262</v>
      </c>
      <c r="P11" s="109" t="s">
        <v>1263</v>
      </c>
      <c r="Q11" s="108" t="s">
        <v>1264</v>
      </c>
      <c r="R11" s="109" t="s">
        <v>1265</v>
      </c>
      <c r="S11" s="108" t="s">
        <v>1266</v>
      </c>
      <c r="T11" s="109" t="s">
        <v>1267</v>
      </c>
      <c r="U11" s="108" t="s">
        <v>1268</v>
      </c>
      <c r="V11" s="109" t="s">
        <v>1269</v>
      </c>
      <c r="W11" s="108" t="s">
        <v>1222</v>
      </c>
      <c r="X11" s="109" t="s">
        <v>1223</v>
      </c>
      <c r="Y11" s="108" t="s">
        <v>1270</v>
      </c>
      <c r="Z11" s="109" t="s">
        <v>1271</v>
      </c>
      <c r="AA11" s="108" t="s">
        <v>1272</v>
      </c>
      <c r="AB11" s="109" t="s">
        <v>1273</v>
      </c>
      <c r="AC11" s="108" t="s">
        <v>1274</v>
      </c>
      <c r="AD11" s="109" t="s">
        <v>1275</v>
      </c>
      <c r="AE11" s="108" t="s">
        <v>1276</v>
      </c>
      <c r="AF11" s="109" t="s">
        <v>1277</v>
      </c>
      <c r="AG11" s="108" t="s">
        <v>1230</v>
      </c>
      <c r="AH11" s="109" t="s">
        <v>1231</v>
      </c>
      <c r="AI11" s="108" t="s">
        <v>1278</v>
      </c>
      <c r="AJ11" s="109" t="s">
        <v>1279</v>
      </c>
      <c r="AK11" s="108" t="s">
        <v>1280</v>
      </c>
      <c r="AL11" s="109" t="s">
        <v>1281</v>
      </c>
      <c r="AM11" s="108" t="s">
        <v>1282</v>
      </c>
      <c r="AN11" s="109" t="s">
        <v>1283</v>
      </c>
      <c r="AO11" s="108" t="s">
        <v>1284</v>
      </c>
      <c r="AP11" s="109" t="s">
        <v>1285</v>
      </c>
      <c r="AQ11" s="179" t="s">
        <v>1238</v>
      </c>
      <c r="AR11" s="179" t="s">
        <v>1239</v>
      </c>
      <c r="AS11" s="179" t="s">
        <v>1240</v>
      </c>
      <c r="AT11" s="179" t="s">
        <v>1241</v>
      </c>
      <c r="AU11" s="179" t="s">
        <v>1242</v>
      </c>
      <c r="AV11" s="179" t="s">
        <v>1243</v>
      </c>
      <c r="AW11" s="179" t="s">
        <v>1244</v>
      </c>
      <c r="AX11" s="179" t="s">
        <v>1245</v>
      </c>
      <c r="AY11" s="179" t="s">
        <v>1246</v>
      </c>
      <c r="AZ11" s="179" t="s">
        <v>1247</v>
      </c>
      <c r="BA11" s="179" t="s">
        <v>1248</v>
      </c>
      <c r="BB11" s="179" t="s">
        <v>1249</v>
      </c>
      <c r="BC11" s="179" t="s">
        <v>1250</v>
      </c>
      <c r="BD11" s="179" t="s">
        <v>1251</v>
      </c>
      <c r="BE11" s="179" t="s">
        <v>1252</v>
      </c>
      <c r="BF11" s="184" t="s">
        <v>1253</v>
      </c>
    </row>
    <row r="12" spans="1:58" ht="13" customHeight="1" x14ac:dyDescent="0.2">
      <c r="A12" s="82" t="s">
        <v>422</v>
      </c>
      <c r="B12" s="110">
        <v>2</v>
      </c>
      <c r="C12" s="7">
        <v>99.862821606066902</v>
      </c>
      <c r="D12" s="10">
        <v>6.4996017888739502E-2</v>
      </c>
      <c r="E12" s="7">
        <v>99.770541111059501</v>
      </c>
      <c r="F12" s="10">
        <v>0.23129775925642901</v>
      </c>
      <c r="G12" s="7">
        <v>99.875474235596798</v>
      </c>
      <c r="H12" s="10">
        <v>7.4879395927750406E-2</v>
      </c>
      <c r="I12" s="7">
        <v>99.864347407656098</v>
      </c>
      <c r="J12" s="10">
        <v>0.13558966873163</v>
      </c>
      <c r="K12" s="7">
        <v>9.3806296596554303E-2</v>
      </c>
      <c r="L12" s="10">
        <v>0.26849566357576599</v>
      </c>
      <c r="M12" s="7">
        <v>99.056634722977705</v>
      </c>
      <c r="N12" s="10">
        <v>0.18906446744576899</v>
      </c>
      <c r="O12" s="7">
        <v>99.122189246827105</v>
      </c>
      <c r="P12" s="10">
        <v>0.69310905903076903</v>
      </c>
      <c r="Q12" s="7">
        <v>99.100378065386096</v>
      </c>
      <c r="R12" s="10">
        <v>0.23053231565100701</v>
      </c>
      <c r="S12" s="7">
        <v>98.953715973692397</v>
      </c>
      <c r="T12" s="10">
        <v>0.34773627148709102</v>
      </c>
      <c r="U12" s="7">
        <v>-0.16847327313472199</v>
      </c>
      <c r="V12" s="10">
        <v>0.76844941003812595</v>
      </c>
      <c r="W12" s="7">
        <v>99.415203966339405</v>
      </c>
      <c r="X12" s="10">
        <v>0.151160219124056</v>
      </c>
      <c r="Y12" s="7">
        <v>100</v>
      </c>
      <c r="Z12" s="10">
        <v>0</v>
      </c>
      <c r="AA12" s="7">
        <v>99.219488894005806</v>
      </c>
      <c r="AB12" s="10">
        <v>0.21702337328167501</v>
      </c>
      <c r="AC12" s="7">
        <v>99.621728193172601</v>
      </c>
      <c r="AD12" s="10">
        <v>0.20062504645072601</v>
      </c>
      <c r="AE12" s="7">
        <v>-0.37827180682739903</v>
      </c>
      <c r="AF12" s="10">
        <v>0.20062504645072601</v>
      </c>
      <c r="AG12" s="7">
        <v>98.869852352268595</v>
      </c>
      <c r="AH12" s="10">
        <v>0.202598060104726</v>
      </c>
      <c r="AI12" s="7">
        <v>99.023838635154107</v>
      </c>
      <c r="AJ12" s="10">
        <v>0.72153849015596905</v>
      </c>
      <c r="AK12" s="7">
        <v>98.591941698989302</v>
      </c>
      <c r="AL12" s="10">
        <v>0.306212539228991</v>
      </c>
      <c r="AM12" s="7">
        <v>99.351393488075303</v>
      </c>
      <c r="AN12" s="10">
        <v>0.31764310528266698</v>
      </c>
      <c r="AO12" s="7">
        <v>0.32755485292113901</v>
      </c>
      <c r="AP12" s="10">
        <v>0.80463321313792902</v>
      </c>
      <c r="AQ12" s="65"/>
      <c r="AR12" s="65"/>
      <c r="AS12" s="65"/>
      <c r="AT12" s="65"/>
      <c r="AU12" s="65"/>
      <c r="AV12" s="65"/>
      <c r="AW12" s="65"/>
      <c r="AX12" s="65"/>
      <c r="AY12" s="65"/>
      <c r="AZ12" s="65"/>
      <c r="BA12" s="65"/>
      <c r="BB12" s="65"/>
      <c r="BC12" s="65"/>
      <c r="BD12" s="65"/>
      <c r="BE12" s="65"/>
      <c r="BF12" s="182"/>
    </row>
    <row r="13" spans="1:58" ht="13" customHeight="1" x14ac:dyDescent="0.2">
      <c r="A13" s="82" t="s">
        <v>350</v>
      </c>
      <c r="B13" s="110">
        <v>2</v>
      </c>
      <c r="C13" s="7">
        <v>98.252582380219906</v>
      </c>
      <c r="D13" s="10">
        <v>0.333987644299445</v>
      </c>
      <c r="E13" s="7">
        <v>98.166468549291196</v>
      </c>
      <c r="F13" s="10">
        <v>0.84525730919280495</v>
      </c>
      <c r="G13" s="7">
        <v>97.644070914675794</v>
      </c>
      <c r="H13" s="10">
        <v>0.53566258651576804</v>
      </c>
      <c r="I13" s="7">
        <v>99.037809152231603</v>
      </c>
      <c r="J13" s="10">
        <v>0.39766906264977298</v>
      </c>
      <c r="K13" s="7">
        <v>0.87134060294037896</v>
      </c>
      <c r="L13" s="10">
        <v>0.93269570648637801</v>
      </c>
      <c r="M13" s="7">
        <v>95.540176633580302</v>
      </c>
      <c r="N13" s="10">
        <v>0.51379942385695099</v>
      </c>
      <c r="O13" s="7">
        <v>94.132548908924804</v>
      </c>
      <c r="P13" s="10">
        <v>1.3812860697276399</v>
      </c>
      <c r="Q13" s="7">
        <v>95.566024374937996</v>
      </c>
      <c r="R13" s="10">
        <v>0.74164862366110695</v>
      </c>
      <c r="S13" s="7">
        <v>96.664544987703195</v>
      </c>
      <c r="T13" s="10">
        <v>0.91984100212728204</v>
      </c>
      <c r="U13" s="7">
        <v>2.5319960787783602</v>
      </c>
      <c r="V13" s="10">
        <v>1.7190854946533001</v>
      </c>
      <c r="W13" s="7">
        <v>98.601588346111399</v>
      </c>
      <c r="X13" s="10">
        <v>0.28736847372054802</v>
      </c>
      <c r="Y13" s="7">
        <v>97.603150086659099</v>
      </c>
      <c r="Z13" s="10">
        <v>1.1030945611705301</v>
      </c>
      <c r="AA13" s="7">
        <v>98.787350326978597</v>
      </c>
      <c r="AB13" s="10">
        <v>0.34780861036124699</v>
      </c>
      <c r="AC13" s="7">
        <v>98.783815626981394</v>
      </c>
      <c r="AD13" s="10">
        <v>0.45536740659784303</v>
      </c>
      <c r="AE13" s="7">
        <v>1.1806655403222901</v>
      </c>
      <c r="AF13" s="10">
        <v>1.18902889541485</v>
      </c>
      <c r="AG13" s="7">
        <v>89.082061492482893</v>
      </c>
      <c r="AH13" s="10">
        <v>0.85235313251230205</v>
      </c>
      <c r="AI13" s="7">
        <v>85.505368276036904</v>
      </c>
      <c r="AJ13" s="10">
        <v>2.3160266164977901</v>
      </c>
      <c r="AK13" s="7">
        <v>88.865724037035406</v>
      </c>
      <c r="AL13" s="10">
        <v>1.1410820231783501</v>
      </c>
      <c r="AM13" s="7">
        <v>92.699855210140001</v>
      </c>
      <c r="AN13" s="10">
        <v>1.3304781346476799</v>
      </c>
      <c r="AO13" s="7">
        <v>7.1944869341030797</v>
      </c>
      <c r="AP13" s="10">
        <v>2.6016850148431701</v>
      </c>
      <c r="AQ13" s="65"/>
      <c r="AR13" s="65"/>
      <c r="AS13" s="65"/>
      <c r="AT13" s="65"/>
      <c r="AU13" s="65"/>
      <c r="AV13" s="65"/>
      <c r="AW13" s="65"/>
      <c r="AX13" s="65"/>
      <c r="AY13" s="65"/>
      <c r="AZ13" s="65"/>
      <c r="BA13" s="65"/>
      <c r="BB13" s="65"/>
      <c r="BC13" s="65"/>
      <c r="BD13" s="65"/>
      <c r="BE13" s="65"/>
      <c r="BF13" s="182"/>
    </row>
    <row r="14" spans="1:58" ht="13" customHeight="1" x14ac:dyDescent="0.2">
      <c r="A14" s="82" t="s">
        <v>351</v>
      </c>
      <c r="B14" s="110">
        <v>2</v>
      </c>
      <c r="C14" s="7">
        <v>99.139139740590906</v>
      </c>
      <c r="D14" s="10">
        <v>0.181675669324244</v>
      </c>
      <c r="E14" s="7">
        <v>98.779003970800602</v>
      </c>
      <c r="F14" s="10">
        <v>0.52024577125461602</v>
      </c>
      <c r="G14" s="7">
        <v>98.957854322633594</v>
      </c>
      <c r="H14" s="10">
        <v>0.28093758675077402</v>
      </c>
      <c r="I14" s="7">
        <v>99.597588825961907</v>
      </c>
      <c r="J14" s="10">
        <v>0.20212267048090099</v>
      </c>
      <c r="K14" s="7">
        <v>0.81858485516127599</v>
      </c>
      <c r="L14" s="10">
        <v>0.55710236825007797</v>
      </c>
      <c r="M14" s="7">
        <v>93.887339767012193</v>
      </c>
      <c r="N14" s="10">
        <v>0.49214294803028202</v>
      </c>
      <c r="O14" s="7">
        <v>95.362198112027599</v>
      </c>
      <c r="P14" s="10">
        <v>1.1133609791950301</v>
      </c>
      <c r="Q14" s="7">
        <v>93.024587444774397</v>
      </c>
      <c r="R14" s="10">
        <v>0.70265517493580698</v>
      </c>
      <c r="S14" s="7">
        <v>94.451275962621807</v>
      </c>
      <c r="T14" s="10">
        <v>0.74322552804622899</v>
      </c>
      <c r="U14" s="7">
        <v>-0.91092214940572103</v>
      </c>
      <c r="V14" s="10">
        <v>1.2568004152919601</v>
      </c>
      <c r="W14" s="7">
        <v>96.602670600666997</v>
      </c>
      <c r="X14" s="10">
        <v>0.37745286387125798</v>
      </c>
      <c r="Y14" s="7">
        <v>95.903935702904207</v>
      </c>
      <c r="Z14" s="10">
        <v>1.1160883464939799</v>
      </c>
      <c r="AA14" s="7">
        <v>96.719545932334398</v>
      </c>
      <c r="AB14" s="10">
        <v>0.44899052433536801</v>
      </c>
      <c r="AC14" s="7">
        <v>96.7317802857564</v>
      </c>
      <c r="AD14" s="10">
        <v>0.72012178243765201</v>
      </c>
      <c r="AE14" s="7">
        <v>0.827844582852165</v>
      </c>
      <c r="AF14" s="10">
        <v>1.3590441308891199</v>
      </c>
      <c r="AG14" s="7">
        <v>88.113760866943196</v>
      </c>
      <c r="AH14" s="10">
        <v>0.72702565696028099</v>
      </c>
      <c r="AI14" s="7">
        <v>86.3491971020497</v>
      </c>
      <c r="AJ14" s="10">
        <v>1.7737416410776501</v>
      </c>
      <c r="AK14" s="7">
        <v>86.132014808129199</v>
      </c>
      <c r="AL14" s="10">
        <v>1.0471825560203001</v>
      </c>
      <c r="AM14" s="7">
        <v>91.994444317761904</v>
      </c>
      <c r="AN14" s="10">
        <v>1.01075675861989</v>
      </c>
      <c r="AO14" s="7">
        <v>5.64524721571226</v>
      </c>
      <c r="AP14" s="10">
        <v>2.01438170982152</v>
      </c>
      <c r="AQ14" s="65"/>
      <c r="AR14" s="65"/>
      <c r="AS14" s="65"/>
      <c r="AT14" s="65"/>
      <c r="AU14" s="65"/>
      <c r="AV14" s="65"/>
      <c r="AW14" s="65"/>
      <c r="AX14" s="65"/>
      <c r="AY14" s="65"/>
      <c r="AZ14" s="65"/>
      <c r="BA14" s="65"/>
      <c r="BB14" s="65"/>
      <c r="BC14" s="65"/>
      <c r="BD14" s="65"/>
      <c r="BE14" s="65"/>
      <c r="BF14" s="182"/>
    </row>
    <row r="15" spans="1:58" ht="13" customHeight="1" x14ac:dyDescent="0.2">
      <c r="A15" s="82" t="s">
        <v>423</v>
      </c>
      <c r="B15" s="110">
        <v>2</v>
      </c>
      <c r="C15" s="7">
        <v>96.837168175250696</v>
      </c>
      <c r="D15" s="10">
        <v>0.43627161470695303</v>
      </c>
      <c r="E15" s="7">
        <v>97.390571042256397</v>
      </c>
      <c r="F15" s="10">
        <v>0.94373071871418601</v>
      </c>
      <c r="G15" s="7">
        <v>96.264715500703602</v>
      </c>
      <c r="H15" s="10">
        <v>0.69756640860024799</v>
      </c>
      <c r="I15" s="7">
        <v>97.428411049053096</v>
      </c>
      <c r="J15" s="10">
        <v>0.60592412091008496</v>
      </c>
      <c r="K15" s="7">
        <v>3.7840006796670898E-2</v>
      </c>
      <c r="L15" s="10">
        <v>0.99348271785330799</v>
      </c>
      <c r="M15" s="7">
        <v>96.068829593274103</v>
      </c>
      <c r="N15" s="10">
        <v>0.49975089057806399</v>
      </c>
      <c r="O15" s="7">
        <v>94.578592596419398</v>
      </c>
      <c r="P15" s="10">
        <v>1.65409550565963</v>
      </c>
      <c r="Q15" s="7">
        <v>96.669021895223196</v>
      </c>
      <c r="R15" s="10">
        <v>0.58771381374423004</v>
      </c>
      <c r="S15" s="7">
        <v>95.745257991183905</v>
      </c>
      <c r="T15" s="10">
        <v>0.81322110645524404</v>
      </c>
      <c r="U15" s="7">
        <v>1.16666539476452</v>
      </c>
      <c r="V15" s="10">
        <v>1.68116233891183</v>
      </c>
      <c r="W15" s="7">
        <v>97.156452802710206</v>
      </c>
      <c r="X15" s="10">
        <v>0.37105813318523401</v>
      </c>
      <c r="Y15" s="7">
        <v>97.948139096181606</v>
      </c>
      <c r="Z15" s="10">
        <v>0.86100631344241096</v>
      </c>
      <c r="AA15" s="7">
        <v>96.776666364401706</v>
      </c>
      <c r="AB15" s="10">
        <v>0.59641988703446902</v>
      </c>
      <c r="AC15" s="7">
        <v>97.380437054236097</v>
      </c>
      <c r="AD15" s="10">
        <v>0.55916387654757005</v>
      </c>
      <c r="AE15" s="7">
        <v>-0.56770204194558005</v>
      </c>
      <c r="AF15" s="10">
        <v>0.94545396744518795</v>
      </c>
      <c r="AG15" s="7">
        <v>91.780739122776794</v>
      </c>
      <c r="AH15" s="10">
        <v>0.64925975074500797</v>
      </c>
      <c r="AI15" s="7">
        <v>91.4724521633987</v>
      </c>
      <c r="AJ15" s="10">
        <v>1.7380489284468399</v>
      </c>
      <c r="AK15" s="7">
        <v>90.720328730144701</v>
      </c>
      <c r="AL15" s="10">
        <v>0.82960673549886199</v>
      </c>
      <c r="AM15" s="7">
        <v>93.392993972307593</v>
      </c>
      <c r="AN15" s="10">
        <v>0.94643712889785303</v>
      </c>
      <c r="AO15" s="7">
        <v>1.92054180890885</v>
      </c>
      <c r="AP15" s="10">
        <v>1.7747178147987399</v>
      </c>
      <c r="AQ15" s="65"/>
      <c r="AR15" s="65"/>
      <c r="AS15" s="65"/>
      <c r="AT15" s="65"/>
      <c r="AU15" s="65"/>
      <c r="AV15" s="65"/>
      <c r="AW15" s="65"/>
      <c r="AX15" s="65"/>
      <c r="AY15" s="65"/>
      <c r="AZ15" s="65"/>
      <c r="BA15" s="65"/>
      <c r="BB15" s="65"/>
      <c r="BC15" s="65"/>
      <c r="BD15" s="65"/>
      <c r="BE15" s="65"/>
      <c r="BF15" s="182"/>
    </row>
    <row r="16" spans="1:58" ht="13" customHeight="1" x14ac:dyDescent="0.2">
      <c r="A16" s="82" t="s">
        <v>424</v>
      </c>
      <c r="B16" s="110">
        <v>2</v>
      </c>
      <c r="C16" s="7">
        <v>95.836841545508094</v>
      </c>
      <c r="D16" s="10">
        <v>0.42365911927927902</v>
      </c>
      <c r="E16" s="7">
        <v>95.521010269245295</v>
      </c>
      <c r="F16" s="10">
        <v>1.14470307024232</v>
      </c>
      <c r="G16" s="7">
        <v>95.445717202917805</v>
      </c>
      <c r="H16" s="10">
        <v>0.58069343169460297</v>
      </c>
      <c r="I16" s="7">
        <v>97.658912615389198</v>
      </c>
      <c r="J16" s="10">
        <v>0.85312170616920702</v>
      </c>
      <c r="K16" s="7">
        <v>2.1379023461439299</v>
      </c>
      <c r="L16" s="10">
        <v>1.42236337900545</v>
      </c>
      <c r="M16" s="7">
        <v>92.499115204461802</v>
      </c>
      <c r="N16" s="10">
        <v>0.60599802861849195</v>
      </c>
      <c r="O16" s="7">
        <v>91.081578125402203</v>
      </c>
      <c r="P16" s="10">
        <v>1.8929010060482201</v>
      </c>
      <c r="Q16" s="7">
        <v>91.868567382518506</v>
      </c>
      <c r="R16" s="10">
        <v>0.76082983555598505</v>
      </c>
      <c r="S16" s="7">
        <v>96.028815279440593</v>
      </c>
      <c r="T16" s="10">
        <v>1.07901877433655</v>
      </c>
      <c r="U16" s="7">
        <v>4.9472371540384001</v>
      </c>
      <c r="V16" s="10">
        <v>2.19437787059262</v>
      </c>
      <c r="W16" s="7">
        <v>94.077708973166907</v>
      </c>
      <c r="X16" s="10">
        <v>0.51119401738788695</v>
      </c>
      <c r="Y16" s="7">
        <v>92.824531661629905</v>
      </c>
      <c r="Z16" s="10">
        <v>1.52096047589987</v>
      </c>
      <c r="AA16" s="7">
        <v>93.430257145961605</v>
      </c>
      <c r="AB16" s="10">
        <v>0.70508200945619004</v>
      </c>
      <c r="AC16" s="7">
        <v>98.005329665384096</v>
      </c>
      <c r="AD16" s="10">
        <v>0.78716515930389896</v>
      </c>
      <c r="AE16" s="7">
        <v>5.1807980037541297</v>
      </c>
      <c r="AF16" s="10">
        <v>1.68499201562468</v>
      </c>
      <c r="AG16" s="7">
        <v>90.663289099192497</v>
      </c>
      <c r="AH16" s="10">
        <v>0.71070022869207705</v>
      </c>
      <c r="AI16" s="7">
        <v>87.751006123206395</v>
      </c>
      <c r="AJ16" s="10">
        <v>1.9533503490147399</v>
      </c>
      <c r="AK16" s="7">
        <v>89.938508115667801</v>
      </c>
      <c r="AL16" s="10">
        <v>0.94161273784028898</v>
      </c>
      <c r="AM16" s="7">
        <v>96.468343319895297</v>
      </c>
      <c r="AN16" s="10">
        <v>1.0308936978118</v>
      </c>
      <c r="AO16" s="7">
        <v>8.7173371966888507</v>
      </c>
      <c r="AP16" s="10">
        <v>2.31102092725081</v>
      </c>
      <c r="AQ16" s="65"/>
      <c r="AR16" s="65"/>
      <c r="AS16" s="65"/>
      <c r="AT16" s="65"/>
      <c r="AU16" s="65"/>
      <c r="AV16" s="65"/>
      <c r="AW16" s="65"/>
      <c r="AX16" s="65"/>
      <c r="AY16" s="65"/>
      <c r="AZ16" s="65"/>
      <c r="BA16" s="65"/>
      <c r="BB16" s="65"/>
      <c r="BC16" s="65"/>
      <c r="BD16" s="65"/>
      <c r="BE16" s="65"/>
      <c r="BF16" s="182"/>
    </row>
    <row r="17" spans="1:58" ht="13" customHeight="1" x14ac:dyDescent="0.2">
      <c r="A17" s="82" t="s">
        <v>352</v>
      </c>
      <c r="B17" s="110">
        <v>2</v>
      </c>
      <c r="C17" s="7">
        <v>98.620496577000395</v>
      </c>
      <c r="D17" s="10">
        <v>0.23416303347793899</v>
      </c>
      <c r="E17" s="7">
        <v>99.154353692791403</v>
      </c>
      <c r="F17" s="10">
        <v>0.42848028522945802</v>
      </c>
      <c r="G17" s="7">
        <v>98.2360851263103</v>
      </c>
      <c r="H17" s="10">
        <v>0.33433901379063002</v>
      </c>
      <c r="I17" s="7">
        <v>99.359200105810302</v>
      </c>
      <c r="J17" s="10">
        <v>0.38033276566250401</v>
      </c>
      <c r="K17" s="7">
        <v>0.20484641301895601</v>
      </c>
      <c r="L17" s="10">
        <v>0.56418135282664394</v>
      </c>
      <c r="M17" s="7">
        <v>96.2436287956087</v>
      </c>
      <c r="N17" s="10">
        <v>0.40037028019598297</v>
      </c>
      <c r="O17" s="7">
        <v>96.929507287184407</v>
      </c>
      <c r="P17" s="10">
        <v>0.83830480969253596</v>
      </c>
      <c r="Q17" s="7">
        <v>95.865606410299705</v>
      </c>
      <c r="R17" s="10">
        <v>0.49357529030282798</v>
      </c>
      <c r="S17" s="7">
        <v>96.817457964996194</v>
      </c>
      <c r="T17" s="10">
        <v>0.88781488763147298</v>
      </c>
      <c r="U17" s="7">
        <v>-0.11204932218821299</v>
      </c>
      <c r="V17" s="10">
        <v>1.1905754700375899</v>
      </c>
      <c r="W17" s="7">
        <v>98.441624563611597</v>
      </c>
      <c r="X17" s="10">
        <v>0.233521182533276</v>
      </c>
      <c r="Y17" s="7">
        <v>98.772082125802598</v>
      </c>
      <c r="Z17" s="10">
        <v>0.437417805078265</v>
      </c>
      <c r="AA17" s="7">
        <v>98.061068316043006</v>
      </c>
      <c r="AB17" s="10">
        <v>0.30380973164959901</v>
      </c>
      <c r="AC17" s="7">
        <v>99.335454891396594</v>
      </c>
      <c r="AD17" s="10">
        <v>0.30380999834998001</v>
      </c>
      <c r="AE17" s="7">
        <v>0.56337276559399596</v>
      </c>
      <c r="AF17" s="10">
        <v>0.49098170580953998</v>
      </c>
      <c r="AG17" s="7">
        <v>87.185343911425306</v>
      </c>
      <c r="AH17" s="10">
        <v>0.62568369544373903</v>
      </c>
      <c r="AI17" s="7">
        <v>88.643154277110298</v>
      </c>
      <c r="AJ17" s="10">
        <v>1.49347440585083</v>
      </c>
      <c r="AK17" s="7">
        <v>86.177887032369597</v>
      </c>
      <c r="AL17" s="10">
        <v>0.82952665346549304</v>
      </c>
      <c r="AM17" s="7">
        <v>88.910993687675102</v>
      </c>
      <c r="AN17" s="10">
        <v>1.4131991418646199</v>
      </c>
      <c r="AO17" s="7">
        <v>0.26783941056476102</v>
      </c>
      <c r="AP17" s="10">
        <v>2.11526234717065</v>
      </c>
      <c r="AQ17" s="65"/>
      <c r="AR17" s="65"/>
      <c r="AS17" s="65"/>
      <c r="AT17" s="65"/>
      <c r="AU17" s="65"/>
      <c r="AV17" s="65"/>
      <c r="AW17" s="65"/>
      <c r="AX17" s="65"/>
      <c r="AY17" s="65"/>
      <c r="AZ17" s="65"/>
      <c r="BA17" s="65"/>
      <c r="BB17" s="65"/>
      <c r="BC17" s="65"/>
      <c r="BD17" s="65"/>
      <c r="BE17" s="65"/>
      <c r="BF17" s="182"/>
    </row>
    <row r="18" spans="1:58" ht="13" customHeight="1" x14ac:dyDescent="0.2">
      <c r="A18" s="111" t="s">
        <v>353</v>
      </c>
      <c r="B18" s="110">
        <v>2</v>
      </c>
      <c r="C18" s="7">
        <v>98.217556793339995</v>
      </c>
      <c r="D18" s="10">
        <v>0.36293756395670201</v>
      </c>
      <c r="E18" s="7">
        <v>99.229490948370895</v>
      </c>
      <c r="F18" s="10">
        <v>0.58990089558979197</v>
      </c>
      <c r="G18" s="7">
        <v>97.700422959115301</v>
      </c>
      <c r="H18" s="10">
        <v>0.541742695093829</v>
      </c>
      <c r="I18" s="7">
        <v>98.993079319441605</v>
      </c>
      <c r="J18" s="10">
        <v>0.61821565232324904</v>
      </c>
      <c r="K18" s="7">
        <v>-0.23641162892930401</v>
      </c>
      <c r="L18" s="10">
        <v>0.85339010083966504</v>
      </c>
      <c r="M18" s="7">
        <v>96.333425102402202</v>
      </c>
      <c r="N18" s="10">
        <v>0.525639684641099</v>
      </c>
      <c r="O18" s="7">
        <v>96.747187921534902</v>
      </c>
      <c r="P18" s="10">
        <v>1.1838205962719499</v>
      </c>
      <c r="Q18" s="7">
        <v>96.296521649006195</v>
      </c>
      <c r="R18" s="10">
        <v>0.59065066567425695</v>
      </c>
      <c r="S18" s="7">
        <v>96.289211048043796</v>
      </c>
      <c r="T18" s="10">
        <v>1.34540020784315</v>
      </c>
      <c r="U18" s="7">
        <v>-0.45797687349106297</v>
      </c>
      <c r="V18" s="10">
        <v>1.80424861154512</v>
      </c>
      <c r="W18" s="7">
        <v>99.285195076399503</v>
      </c>
      <c r="X18" s="10">
        <v>0.20178307996679301</v>
      </c>
      <c r="Y18" s="7">
        <v>99.352701340715498</v>
      </c>
      <c r="Z18" s="10">
        <v>0.45714118502099199</v>
      </c>
      <c r="AA18" s="7">
        <v>99.169793550843494</v>
      </c>
      <c r="AB18" s="10">
        <v>0.27955335235115503</v>
      </c>
      <c r="AC18" s="7">
        <v>99.784969125277897</v>
      </c>
      <c r="AD18" s="10">
        <v>0.21422086083293199</v>
      </c>
      <c r="AE18" s="7">
        <v>0.43226778456242698</v>
      </c>
      <c r="AF18" s="10">
        <v>0.50422353651257701</v>
      </c>
      <c r="AG18" s="7">
        <v>90.394183272013194</v>
      </c>
      <c r="AH18" s="10">
        <v>0.77742662569139298</v>
      </c>
      <c r="AI18" s="7">
        <v>90.889191953629705</v>
      </c>
      <c r="AJ18" s="10">
        <v>1.86435570499213</v>
      </c>
      <c r="AK18" s="7">
        <v>89.677166092613206</v>
      </c>
      <c r="AL18" s="10">
        <v>1.03261330347368</v>
      </c>
      <c r="AM18" s="7">
        <v>92.370687377374594</v>
      </c>
      <c r="AN18" s="10">
        <v>1.7240425783417299</v>
      </c>
      <c r="AO18" s="7">
        <v>1.48149542374492</v>
      </c>
      <c r="AP18" s="10">
        <v>2.6058284966079901</v>
      </c>
      <c r="AQ18" s="65"/>
      <c r="AR18" s="65"/>
      <c r="AS18" s="65"/>
      <c r="AT18" s="65"/>
      <c r="AU18" s="65"/>
      <c r="AV18" s="65"/>
      <c r="AW18" s="65"/>
      <c r="AX18" s="65"/>
      <c r="AY18" s="65"/>
      <c r="AZ18" s="65"/>
      <c r="BA18" s="65"/>
      <c r="BB18" s="65"/>
      <c r="BC18" s="65"/>
      <c r="BD18" s="65"/>
      <c r="BE18" s="65"/>
      <c r="BF18" s="182"/>
    </row>
    <row r="19" spans="1:58" ht="13" customHeight="1" x14ac:dyDescent="0.2">
      <c r="A19" s="111" t="s">
        <v>354</v>
      </c>
      <c r="B19" s="110">
        <v>2</v>
      </c>
      <c r="C19" s="7">
        <v>99.267336762549604</v>
      </c>
      <c r="D19" s="10">
        <v>0.188316705524497</v>
      </c>
      <c r="E19" s="7">
        <v>99.023614961967795</v>
      </c>
      <c r="F19" s="10">
        <v>0.564915230853405</v>
      </c>
      <c r="G19" s="7">
        <v>99.085672839856599</v>
      </c>
      <c r="H19" s="10">
        <v>0.26677625856285703</v>
      </c>
      <c r="I19" s="7">
        <v>99.925286579116602</v>
      </c>
      <c r="J19" s="10">
        <v>7.4237207088424406E-2</v>
      </c>
      <c r="K19" s="7">
        <v>0.90167161714874999</v>
      </c>
      <c r="L19" s="10">
        <v>0.56942869157577003</v>
      </c>
      <c r="M19" s="7">
        <v>96.098607124976894</v>
      </c>
      <c r="N19" s="10">
        <v>0.55236606509445596</v>
      </c>
      <c r="O19" s="7">
        <v>97.246742755604402</v>
      </c>
      <c r="P19" s="10">
        <v>1.04367738056463</v>
      </c>
      <c r="Q19" s="7">
        <v>95.1777385326303</v>
      </c>
      <c r="R19" s="10">
        <v>0.82063607608766298</v>
      </c>
      <c r="S19" s="7">
        <v>97.642070413456693</v>
      </c>
      <c r="T19" s="10">
        <v>0.85084689270111402</v>
      </c>
      <c r="U19" s="7">
        <v>0.39532765785227802</v>
      </c>
      <c r="V19" s="10">
        <v>1.1359968729197101</v>
      </c>
      <c r="W19" s="7">
        <v>97.086296902579704</v>
      </c>
      <c r="X19" s="10">
        <v>0.45809970394873001</v>
      </c>
      <c r="Y19" s="7">
        <v>97.754244661804606</v>
      </c>
      <c r="Z19" s="10">
        <v>0.90601062421311196</v>
      </c>
      <c r="AA19" s="7">
        <v>96.305928495091294</v>
      </c>
      <c r="AB19" s="10">
        <v>0.63573699214295298</v>
      </c>
      <c r="AC19" s="7">
        <v>98.638208269661604</v>
      </c>
      <c r="AD19" s="10">
        <v>0.69266789707174503</v>
      </c>
      <c r="AE19" s="7">
        <v>0.88396360785699801</v>
      </c>
      <c r="AF19" s="10">
        <v>1.0081603543549</v>
      </c>
      <c r="AG19" s="7">
        <v>82.004250811499901</v>
      </c>
      <c r="AH19" s="10">
        <v>1.0802440218448199</v>
      </c>
      <c r="AI19" s="7">
        <v>84.717142124393504</v>
      </c>
      <c r="AJ19" s="10">
        <v>2.2750577587241998</v>
      </c>
      <c r="AK19" s="7">
        <v>80.589602267891095</v>
      </c>
      <c r="AL19" s="10">
        <v>1.40376554228688</v>
      </c>
      <c r="AM19" s="7">
        <v>83.542667698726902</v>
      </c>
      <c r="AN19" s="10">
        <v>2.4291758425415</v>
      </c>
      <c r="AO19" s="7">
        <v>-1.17447442566662</v>
      </c>
      <c r="AP19" s="10">
        <v>3.5001966625629999</v>
      </c>
      <c r="AQ19" s="65"/>
      <c r="AR19" s="65"/>
      <c r="AS19" s="65"/>
      <c r="AT19" s="65"/>
      <c r="AU19" s="65"/>
      <c r="AV19" s="65"/>
      <c r="AW19" s="65"/>
      <c r="AX19" s="65"/>
      <c r="AY19" s="65"/>
      <c r="AZ19" s="65"/>
      <c r="BA19" s="65"/>
      <c r="BB19" s="65"/>
      <c r="BC19" s="65"/>
      <c r="BD19" s="65"/>
      <c r="BE19" s="65"/>
      <c r="BF19" s="182"/>
    </row>
    <row r="20" spans="1:58" ht="13" customHeight="1" x14ac:dyDescent="0.2">
      <c r="A20" s="82" t="s">
        <v>355</v>
      </c>
      <c r="B20" s="110">
        <v>2</v>
      </c>
      <c r="C20" s="7">
        <v>98.525896184635698</v>
      </c>
      <c r="D20" s="10">
        <v>0.348357108835887</v>
      </c>
      <c r="E20" s="7">
        <v>96.124596287861905</v>
      </c>
      <c r="F20" s="10">
        <v>1.68149680681447</v>
      </c>
      <c r="G20" s="7">
        <v>98.823565197100095</v>
      </c>
      <c r="H20" s="10">
        <v>0.34844317124346802</v>
      </c>
      <c r="I20" s="7">
        <v>99.228125370268302</v>
      </c>
      <c r="J20" s="10">
        <v>0.38710000569721598</v>
      </c>
      <c r="K20" s="7">
        <v>3.1035290824064701</v>
      </c>
      <c r="L20" s="10">
        <v>1.71772298624431</v>
      </c>
      <c r="M20" s="7">
        <v>96.664300154806298</v>
      </c>
      <c r="N20" s="10">
        <v>0.419351307409219</v>
      </c>
      <c r="O20" s="7">
        <v>94.5552526105011</v>
      </c>
      <c r="P20" s="10">
        <v>1.6339421401038901</v>
      </c>
      <c r="Q20" s="7">
        <v>96.773895301896005</v>
      </c>
      <c r="R20" s="10">
        <v>0.50397606731811895</v>
      </c>
      <c r="S20" s="7">
        <v>97.680053448995196</v>
      </c>
      <c r="T20" s="10">
        <v>0.97034993964253802</v>
      </c>
      <c r="U20" s="7">
        <v>3.1248008384940702</v>
      </c>
      <c r="V20" s="10">
        <v>1.88527903245856</v>
      </c>
      <c r="W20" s="7">
        <v>94.676777575966995</v>
      </c>
      <c r="X20" s="10">
        <v>0.65971766005365895</v>
      </c>
      <c r="Y20" s="7">
        <v>96.120155717594002</v>
      </c>
      <c r="Z20" s="10">
        <v>1.4396857500481799</v>
      </c>
      <c r="AA20" s="7">
        <v>94.0922854159042</v>
      </c>
      <c r="AB20" s="10">
        <v>0.854024361388944</v>
      </c>
      <c r="AC20" s="7">
        <v>95.283140697257195</v>
      </c>
      <c r="AD20" s="10">
        <v>1.31699125732022</v>
      </c>
      <c r="AE20" s="7">
        <v>-0.83701502033677899</v>
      </c>
      <c r="AF20" s="10">
        <v>1.91667325291657</v>
      </c>
      <c r="AG20" s="7">
        <v>88.366609969971506</v>
      </c>
      <c r="AH20" s="10">
        <v>0.80204544736753003</v>
      </c>
      <c r="AI20" s="7">
        <v>86.954766788336698</v>
      </c>
      <c r="AJ20" s="10">
        <v>2.9387467719220699</v>
      </c>
      <c r="AK20" s="7">
        <v>87.173403318520201</v>
      </c>
      <c r="AL20" s="10">
        <v>1.09505261558194</v>
      </c>
      <c r="AM20" s="7">
        <v>92.707686099865896</v>
      </c>
      <c r="AN20" s="10">
        <v>1.2741135326291899</v>
      </c>
      <c r="AO20" s="7">
        <v>5.7529193115292001</v>
      </c>
      <c r="AP20" s="10">
        <v>3.2075535456157298</v>
      </c>
      <c r="AQ20" s="65"/>
      <c r="AR20" s="65"/>
      <c r="AS20" s="65"/>
      <c r="AT20" s="65"/>
      <c r="AU20" s="65"/>
      <c r="AV20" s="65"/>
      <c r="AW20" s="65"/>
      <c r="AX20" s="65"/>
      <c r="AY20" s="65"/>
      <c r="AZ20" s="65"/>
      <c r="BA20" s="65"/>
      <c r="BB20" s="65"/>
      <c r="BC20" s="65"/>
      <c r="BD20" s="65"/>
      <c r="BE20" s="65"/>
      <c r="BF20" s="182"/>
    </row>
    <row r="21" spans="1:58" ht="13" customHeight="1" x14ac:dyDescent="0.2">
      <c r="A21" s="82" t="s">
        <v>356</v>
      </c>
      <c r="B21" s="110">
        <v>2</v>
      </c>
      <c r="C21" s="7">
        <v>98.397629570178694</v>
      </c>
      <c r="D21" s="10">
        <v>0.30803456749303598</v>
      </c>
      <c r="E21" s="7">
        <v>98.966334430318099</v>
      </c>
      <c r="F21" s="10">
        <v>1.024173644762</v>
      </c>
      <c r="G21" s="7">
        <v>98.294682680565003</v>
      </c>
      <c r="H21" s="10">
        <v>0.53064460315498096</v>
      </c>
      <c r="I21" s="7">
        <v>98.497713157766</v>
      </c>
      <c r="J21" s="10">
        <v>0.350060505412989</v>
      </c>
      <c r="K21" s="7">
        <v>-0.46862127255212699</v>
      </c>
      <c r="L21" s="10">
        <v>0.95313546560135998</v>
      </c>
      <c r="M21" s="7">
        <v>94.759857434196107</v>
      </c>
      <c r="N21" s="10">
        <v>0.56110684976153902</v>
      </c>
      <c r="O21" s="7">
        <v>97.239964081107402</v>
      </c>
      <c r="P21" s="10">
        <v>1.4705476443040799</v>
      </c>
      <c r="Q21" s="7">
        <v>95.413363795815201</v>
      </c>
      <c r="R21" s="10">
        <v>0.83773742153442798</v>
      </c>
      <c r="S21" s="7">
        <v>93.865434235565203</v>
      </c>
      <c r="T21" s="10">
        <v>0.87453311233671205</v>
      </c>
      <c r="U21" s="7">
        <v>-3.3745298455422299</v>
      </c>
      <c r="V21" s="10">
        <v>1.72078305231699</v>
      </c>
      <c r="W21" s="7">
        <v>97.478793660144504</v>
      </c>
      <c r="X21" s="10">
        <v>0.40741346894452002</v>
      </c>
      <c r="Y21" s="7">
        <v>99.582601003056794</v>
      </c>
      <c r="Z21" s="10">
        <v>0.41953775772928398</v>
      </c>
      <c r="AA21" s="7">
        <v>98.127411156351897</v>
      </c>
      <c r="AB21" s="10">
        <v>0.47585766772138399</v>
      </c>
      <c r="AC21" s="7">
        <v>96.728476648993805</v>
      </c>
      <c r="AD21" s="10">
        <v>0.68643615242693901</v>
      </c>
      <c r="AE21" s="7">
        <v>-2.8541243540629599</v>
      </c>
      <c r="AF21" s="10">
        <v>0.79392352558923096</v>
      </c>
      <c r="AG21" s="7">
        <v>94.330134876033895</v>
      </c>
      <c r="AH21" s="10">
        <v>0.61020302295239603</v>
      </c>
      <c r="AI21" s="7">
        <v>94.264996745879699</v>
      </c>
      <c r="AJ21" s="10">
        <v>2.2044913389832801</v>
      </c>
      <c r="AK21" s="7">
        <v>95.201723981223097</v>
      </c>
      <c r="AL21" s="10">
        <v>0.79096393786294406</v>
      </c>
      <c r="AM21" s="7">
        <v>93.809613845456894</v>
      </c>
      <c r="AN21" s="10">
        <v>0.98251205599674796</v>
      </c>
      <c r="AO21" s="7">
        <v>-0.45538290042281898</v>
      </c>
      <c r="AP21" s="10">
        <v>2.4243335833829498</v>
      </c>
      <c r="AQ21" s="65"/>
      <c r="AR21" s="65"/>
      <c r="AS21" s="65"/>
      <c r="AT21" s="65"/>
      <c r="AU21" s="65"/>
      <c r="AV21" s="65"/>
      <c r="AW21" s="65"/>
      <c r="AX21" s="65"/>
      <c r="AY21" s="65"/>
      <c r="AZ21" s="65"/>
      <c r="BA21" s="65"/>
      <c r="BB21" s="65"/>
      <c r="BC21" s="65"/>
      <c r="BD21" s="65"/>
      <c r="BE21" s="65"/>
      <c r="BF21" s="182"/>
    </row>
    <row r="22" spans="1:58" ht="13" customHeight="1" x14ac:dyDescent="0.2">
      <c r="A22" s="82" t="s">
        <v>357</v>
      </c>
      <c r="B22" s="110">
        <v>2</v>
      </c>
      <c r="C22" s="7">
        <v>99.053486602601694</v>
      </c>
      <c r="D22" s="10">
        <v>0.32051301625744799</v>
      </c>
      <c r="E22" s="7">
        <v>97.958415382825294</v>
      </c>
      <c r="F22" s="10">
        <v>1.09977527680189</v>
      </c>
      <c r="G22" s="7">
        <v>99.086655006612204</v>
      </c>
      <c r="H22" s="10">
        <v>0.43950606637887202</v>
      </c>
      <c r="I22" s="7">
        <v>99.601160084295898</v>
      </c>
      <c r="J22" s="10">
        <v>0.24524436663536001</v>
      </c>
      <c r="K22" s="7">
        <v>1.64274470147059</v>
      </c>
      <c r="L22" s="10">
        <v>1.1196437973094999</v>
      </c>
      <c r="M22" s="7">
        <v>97.699666961298007</v>
      </c>
      <c r="N22" s="10">
        <v>0.452280569972486</v>
      </c>
      <c r="O22" s="7">
        <v>96.528755415421898</v>
      </c>
      <c r="P22" s="10">
        <v>1.4084687752668601</v>
      </c>
      <c r="Q22" s="7">
        <v>97.549968520114703</v>
      </c>
      <c r="R22" s="10">
        <v>0.61572669000918501</v>
      </c>
      <c r="S22" s="7">
        <v>98.724436413980499</v>
      </c>
      <c r="T22" s="10">
        <v>0.90428703492667095</v>
      </c>
      <c r="U22" s="7">
        <v>2.1956809985586001</v>
      </c>
      <c r="V22" s="10">
        <v>1.6409009942300801</v>
      </c>
      <c r="W22" s="7">
        <v>97.496155924100506</v>
      </c>
      <c r="X22" s="10">
        <v>0.58878760413053399</v>
      </c>
      <c r="Y22" s="7">
        <v>98.529215160688494</v>
      </c>
      <c r="Z22" s="10">
        <v>0.66785403677874799</v>
      </c>
      <c r="AA22" s="7">
        <v>97.1255643686182</v>
      </c>
      <c r="AB22" s="10">
        <v>0.839473275875252</v>
      </c>
      <c r="AC22" s="7">
        <v>97.733631334177304</v>
      </c>
      <c r="AD22" s="10">
        <v>1.3033836890689401</v>
      </c>
      <c r="AE22" s="7">
        <v>-0.79558382651113402</v>
      </c>
      <c r="AF22" s="10">
        <v>1.43718635637139</v>
      </c>
      <c r="AG22" s="7">
        <v>93.977203318420194</v>
      </c>
      <c r="AH22" s="10">
        <v>0.90190290733956002</v>
      </c>
      <c r="AI22" s="7">
        <v>92.04484778023</v>
      </c>
      <c r="AJ22" s="10">
        <v>2.0761215158489499</v>
      </c>
      <c r="AK22" s="7">
        <v>93.153103935799194</v>
      </c>
      <c r="AL22" s="10">
        <v>1.3508403356915999</v>
      </c>
      <c r="AM22" s="7">
        <v>97.1178469660735</v>
      </c>
      <c r="AN22" s="10">
        <v>1.1227900000579401</v>
      </c>
      <c r="AO22" s="7">
        <v>5.0729991858434396</v>
      </c>
      <c r="AP22" s="10">
        <v>2.3021706566582498</v>
      </c>
      <c r="AQ22" s="65"/>
      <c r="AR22" s="65"/>
      <c r="AS22" s="65"/>
      <c r="AT22" s="65"/>
      <c r="AU22" s="65"/>
      <c r="AV22" s="65"/>
      <c r="AW22" s="65"/>
      <c r="AX22" s="65"/>
      <c r="AY22" s="65"/>
      <c r="AZ22" s="65"/>
      <c r="BA22" s="65"/>
      <c r="BB22" s="65"/>
      <c r="BC22" s="65"/>
      <c r="BD22" s="65"/>
      <c r="BE22" s="65"/>
      <c r="BF22" s="182"/>
    </row>
    <row r="23" spans="1:58" ht="13" customHeight="1" x14ac:dyDescent="0.2">
      <c r="A23" s="82" t="s">
        <v>358</v>
      </c>
      <c r="B23" s="110">
        <v>2</v>
      </c>
      <c r="C23" s="7">
        <v>97.482839244088098</v>
      </c>
      <c r="D23" s="10">
        <v>0.55341958029663596</v>
      </c>
      <c r="E23" s="7">
        <v>93.516534907846804</v>
      </c>
      <c r="F23" s="10">
        <v>2.21719378328776</v>
      </c>
      <c r="G23" s="7">
        <v>98.138099642173501</v>
      </c>
      <c r="H23" s="10">
        <v>0.54074129983613095</v>
      </c>
      <c r="I23" s="7">
        <v>98.207341488481205</v>
      </c>
      <c r="J23" s="10">
        <v>0.82066093793334605</v>
      </c>
      <c r="K23" s="7">
        <v>4.6908065806344199</v>
      </c>
      <c r="L23" s="10">
        <v>2.3763413431069198</v>
      </c>
      <c r="M23" s="7">
        <v>97.289394922953093</v>
      </c>
      <c r="N23" s="10">
        <v>0.45587261490158598</v>
      </c>
      <c r="O23" s="7">
        <v>97.460846147957795</v>
      </c>
      <c r="P23" s="10">
        <v>1.2842861905892999</v>
      </c>
      <c r="Q23" s="7">
        <v>97.299541612733805</v>
      </c>
      <c r="R23" s="10">
        <v>0.58621742476789396</v>
      </c>
      <c r="S23" s="7">
        <v>97.424899397531206</v>
      </c>
      <c r="T23" s="10">
        <v>0.82588175532137598</v>
      </c>
      <c r="U23" s="7">
        <v>-3.59467504265467E-2</v>
      </c>
      <c r="V23" s="10">
        <v>1.49234836725048</v>
      </c>
      <c r="W23" s="7">
        <v>98.043835830372004</v>
      </c>
      <c r="X23" s="10">
        <v>0.41748097365599302</v>
      </c>
      <c r="Y23" s="7">
        <v>96.499053426757897</v>
      </c>
      <c r="Z23" s="10">
        <v>1.81123317746012</v>
      </c>
      <c r="AA23" s="7">
        <v>98.242799484415102</v>
      </c>
      <c r="AB23" s="10">
        <v>0.43751387024832999</v>
      </c>
      <c r="AC23" s="7">
        <v>98.556217615453505</v>
      </c>
      <c r="AD23" s="10">
        <v>0.75218807265184295</v>
      </c>
      <c r="AE23" s="7">
        <v>2.0571641886956402</v>
      </c>
      <c r="AF23" s="10">
        <v>1.93026045724661</v>
      </c>
      <c r="AG23" s="7">
        <v>96.493621761301497</v>
      </c>
      <c r="AH23" s="10">
        <v>0.47132435399991002</v>
      </c>
      <c r="AI23" s="7">
        <v>96.658604003257807</v>
      </c>
      <c r="AJ23" s="10">
        <v>1.74965058873365</v>
      </c>
      <c r="AK23" s="7">
        <v>95.496619138151203</v>
      </c>
      <c r="AL23" s="10">
        <v>0.64004954098923394</v>
      </c>
      <c r="AM23" s="7">
        <v>98.188016669441396</v>
      </c>
      <c r="AN23" s="10">
        <v>0.64079793801817198</v>
      </c>
      <c r="AO23" s="7">
        <v>1.5294126661835901</v>
      </c>
      <c r="AP23" s="10">
        <v>1.87017440072866</v>
      </c>
      <c r="AQ23" s="65"/>
      <c r="AR23" s="65"/>
      <c r="AS23" s="65"/>
      <c r="AT23" s="65"/>
      <c r="AU23" s="65"/>
      <c r="AV23" s="65"/>
      <c r="AW23" s="65"/>
      <c r="AX23" s="65"/>
      <c r="AY23" s="65"/>
      <c r="AZ23" s="65"/>
      <c r="BA23" s="65"/>
      <c r="BB23" s="65"/>
      <c r="BC23" s="65"/>
      <c r="BD23" s="65"/>
      <c r="BE23" s="65"/>
      <c r="BF23" s="182"/>
    </row>
    <row r="24" spans="1:58" ht="13" customHeight="1" x14ac:dyDescent="0.2">
      <c r="A24" s="82" t="s">
        <v>425</v>
      </c>
      <c r="B24" s="110">
        <v>2</v>
      </c>
      <c r="C24" s="7">
        <v>99.250316614235203</v>
      </c>
      <c r="D24" s="10">
        <v>0.20597615078197301</v>
      </c>
      <c r="E24" s="7">
        <v>99.281825839892903</v>
      </c>
      <c r="F24" s="10">
        <v>0.71020346438528703</v>
      </c>
      <c r="G24" s="7">
        <v>99.293994583075303</v>
      </c>
      <c r="H24" s="10">
        <v>0.234464556052185</v>
      </c>
      <c r="I24" s="7">
        <v>99.040887550049405</v>
      </c>
      <c r="J24" s="10">
        <v>0.51966422631940401</v>
      </c>
      <c r="K24" s="7">
        <v>-0.24093828984354099</v>
      </c>
      <c r="L24" s="10">
        <v>0.87534322481276505</v>
      </c>
      <c r="M24" s="7">
        <v>97.954905136018496</v>
      </c>
      <c r="N24" s="10">
        <v>0.40723190015593502</v>
      </c>
      <c r="O24" s="7">
        <v>99.070515398951301</v>
      </c>
      <c r="P24" s="10">
        <v>0.52594295962276705</v>
      </c>
      <c r="Q24" s="7">
        <v>97.822470990132402</v>
      </c>
      <c r="R24" s="10">
        <v>0.48444063328756798</v>
      </c>
      <c r="S24" s="7">
        <v>97.741217165542594</v>
      </c>
      <c r="T24" s="10">
        <v>0.78180983545163796</v>
      </c>
      <c r="U24" s="7">
        <v>-1.32929823340874</v>
      </c>
      <c r="V24" s="10">
        <v>0.95141067834551996</v>
      </c>
      <c r="W24" s="7">
        <v>97.313415377403203</v>
      </c>
      <c r="X24" s="10">
        <v>0.459142730552689</v>
      </c>
      <c r="Y24" s="7">
        <v>98.173195638413006</v>
      </c>
      <c r="Z24" s="10">
        <v>0.92329040909729398</v>
      </c>
      <c r="AA24" s="7">
        <v>97.014321776134295</v>
      </c>
      <c r="AB24" s="10">
        <v>0.57012156845717399</v>
      </c>
      <c r="AC24" s="7">
        <v>97.8849635869568</v>
      </c>
      <c r="AD24" s="10">
        <v>0.85093703795839604</v>
      </c>
      <c r="AE24" s="7">
        <v>-0.28823205145619102</v>
      </c>
      <c r="AF24" s="10">
        <v>1.2575138670238699</v>
      </c>
      <c r="AG24" s="7">
        <v>90.647065033993499</v>
      </c>
      <c r="AH24" s="10">
        <v>0.87471017001692597</v>
      </c>
      <c r="AI24" s="7">
        <v>88.030005047767304</v>
      </c>
      <c r="AJ24" s="10">
        <v>3.1480630129695002</v>
      </c>
      <c r="AK24" s="7">
        <v>89.790125684476905</v>
      </c>
      <c r="AL24" s="10">
        <v>1.03735337157925</v>
      </c>
      <c r="AM24" s="7">
        <v>95.927035621466501</v>
      </c>
      <c r="AN24" s="10">
        <v>1.11685305768086</v>
      </c>
      <c r="AO24" s="7">
        <v>7.8970305736992703</v>
      </c>
      <c r="AP24" s="10">
        <v>3.4008783681154702</v>
      </c>
      <c r="AQ24" s="65"/>
      <c r="AR24" s="65"/>
      <c r="AS24" s="65"/>
      <c r="AT24" s="65"/>
      <c r="AU24" s="65"/>
      <c r="AV24" s="65"/>
      <c r="AW24" s="65"/>
      <c r="AX24" s="65"/>
      <c r="AY24" s="65"/>
      <c r="AZ24" s="65"/>
      <c r="BA24" s="65"/>
      <c r="BB24" s="65"/>
      <c r="BC24" s="65"/>
      <c r="BD24" s="65"/>
      <c r="BE24" s="65"/>
      <c r="BF24" s="182"/>
    </row>
    <row r="25" spans="1:58" ht="13" customHeight="1" x14ac:dyDescent="0.2">
      <c r="A25" s="82" t="s">
        <v>359</v>
      </c>
      <c r="B25" s="110">
        <v>2</v>
      </c>
      <c r="C25" s="7">
        <v>99.169378229704606</v>
      </c>
      <c r="D25" s="10">
        <v>0.26846624785373302</v>
      </c>
      <c r="E25" s="7">
        <v>98.574174678071003</v>
      </c>
      <c r="F25" s="10">
        <v>1.0197809805990401</v>
      </c>
      <c r="G25" s="7">
        <v>99.078628004808607</v>
      </c>
      <c r="H25" s="10">
        <v>0.35890685243725901</v>
      </c>
      <c r="I25" s="7">
        <v>99.535546403516193</v>
      </c>
      <c r="J25" s="10">
        <v>0.38745935457011499</v>
      </c>
      <c r="K25" s="7">
        <v>0.961371725445204</v>
      </c>
      <c r="L25" s="10">
        <v>1.0918007987032201</v>
      </c>
      <c r="M25" s="7">
        <v>95.893935822218594</v>
      </c>
      <c r="N25" s="10">
        <v>0.54430354777524304</v>
      </c>
      <c r="O25" s="7">
        <v>95.458571259122493</v>
      </c>
      <c r="P25" s="10">
        <v>2.11455337442752</v>
      </c>
      <c r="Q25" s="7">
        <v>95.849827748578093</v>
      </c>
      <c r="R25" s="10">
        <v>0.70742312408464603</v>
      </c>
      <c r="S25" s="7">
        <v>96.096754290907299</v>
      </c>
      <c r="T25" s="10">
        <v>0.98156306212894195</v>
      </c>
      <c r="U25" s="7">
        <v>0.638183031784749</v>
      </c>
      <c r="V25" s="10">
        <v>2.37074834200192</v>
      </c>
      <c r="W25" s="7">
        <v>96.154714855978497</v>
      </c>
      <c r="X25" s="10">
        <v>0.55557428748190096</v>
      </c>
      <c r="Y25" s="7">
        <v>94.685373244311606</v>
      </c>
      <c r="Z25" s="10">
        <v>2.2737535130400399</v>
      </c>
      <c r="AA25" s="7">
        <v>95.885510382771997</v>
      </c>
      <c r="AB25" s="10">
        <v>0.75303173610020202</v>
      </c>
      <c r="AC25" s="7">
        <v>97.168452788207702</v>
      </c>
      <c r="AD25" s="10">
        <v>0.88605175042216799</v>
      </c>
      <c r="AE25" s="7">
        <v>2.48307954389605</v>
      </c>
      <c r="AF25" s="10">
        <v>2.51159029001641</v>
      </c>
      <c r="AG25" s="7">
        <v>91.809129897731594</v>
      </c>
      <c r="AH25" s="10">
        <v>0.78074817167828003</v>
      </c>
      <c r="AI25" s="7">
        <v>89.617774061188399</v>
      </c>
      <c r="AJ25" s="10">
        <v>2.6153971256573598</v>
      </c>
      <c r="AK25" s="7">
        <v>90.650156102951499</v>
      </c>
      <c r="AL25" s="10">
        <v>0.98067970646911495</v>
      </c>
      <c r="AM25" s="7">
        <v>95.249631697819098</v>
      </c>
      <c r="AN25" s="10">
        <v>1.02185229191212</v>
      </c>
      <c r="AO25" s="7">
        <v>5.6318576366307598</v>
      </c>
      <c r="AP25" s="10">
        <v>2.8074979311677701</v>
      </c>
      <c r="AQ25" s="65"/>
      <c r="AR25" s="65"/>
      <c r="AS25" s="65"/>
      <c r="AT25" s="65"/>
      <c r="AU25" s="65"/>
      <c r="AV25" s="65"/>
      <c r="AW25" s="65"/>
      <c r="AX25" s="65"/>
      <c r="AY25" s="65"/>
      <c r="AZ25" s="65"/>
      <c r="BA25" s="65"/>
      <c r="BB25" s="65"/>
      <c r="BC25" s="65"/>
      <c r="BD25" s="65"/>
      <c r="BE25" s="65"/>
      <c r="BF25" s="182"/>
    </row>
    <row r="26" spans="1:58" ht="13" customHeight="1" x14ac:dyDescent="0.2">
      <c r="A26" s="82" t="s">
        <v>360</v>
      </c>
      <c r="B26" s="110">
        <v>2</v>
      </c>
      <c r="C26" s="7">
        <v>98.775010298355397</v>
      </c>
      <c r="D26" s="10">
        <v>0.36282687581336798</v>
      </c>
      <c r="E26" s="7">
        <v>98.0563749238638</v>
      </c>
      <c r="F26" s="10">
        <v>1.9261502377884601</v>
      </c>
      <c r="G26" s="7">
        <v>99.076869554339297</v>
      </c>
      <c r="H26" s="10">
        <v>0.25475597861563998</v>
      </c>
      <c r="I26" s="7">
        <v>98.256367036030895</v>
      </c>
      <c r="J26" s="10">
        <v>0.96700598674417404</v>
      </c>
      <c r="K26" s="7">
        <v>0.199992112167138</v>
      </c>
      <c r="L26" s="10">
        <v>2.1361565855003999</v>
      </c>
      <c r="M26" s="7">
        <v>97.356084514954503</v>
      </c>
      <c r="N26" s="10">
        <v>0.52232373204024396</v>
      </c>
      <c r="O26" s="7">
        <v>98.0563749238638</v>
      </c>
      <c r="P26" s="10">
        <v>1.9261502377884601</v>
      </c>
      <c r="Q26" s="7">
        <v>97.423685919874799</v>
      </c>
      <c r="R26" s="10">
        <v>0.62747685520464502</v>
      </c>
      <c r="S26" s="7">
        <v>97.078770522147494</v>
      </c>
      <c r="T26" s="10">
        <v>1.1111124316643699</v>
      </c>
      <c r="U26" s="7">
        <v>-0.97760440171629204</v>
      </c>
      <c r="V26" s="10">
        <v>2.2228751075720798</v>
      </c>
      <c r="W26" s="7">
        <v>97.618677187891507</v>
      </c>
      <c r="X26" s="10">
        <v>0.47764979179698902</v>
      </c>
      <c r="Y26" s="7">
        <v>98.0563749238638</v>
      </c>
      <c r="Z26" s="10">
        <v>1.9261502377884601</v>
      </c>
      <c r="AA26" s="7">
        <v>98.265478533728398</v>
      </c>
      <c r="AB26" s="10">
        <v>0.44246783846926102</v>
      </c>
      <c r="AC26" s="7">
        <v>96.294548885727195</v>
      </c>
      <c r="AD26" s="10">
        <v>1.2022734028347899</v>
      </c>
      <c r="AE26" s="7">
        <v>-1.76182603813662</v>
      </c>
      <c r="AF26" s="10">
        <v>2.2547534060796299</v>
      </c>
      <c r="AG26" s="7">
        <v>95.562482257995597</v>
      </c>
      <c r="AH26" s="10">
        <v>0.69952424225999599</v>
      </c>
      <c r="AI26" s="7">
        <v>89.655310888572103</v>
      </c>
      <c r="AJ26" s="10">
        <v>4.48070643090443</v>
      </c>
      <c r="AK26" s="7">
        <v>96.0819553941636</v>
      </c>
      <c r="AL26" s="10">
        <v>0.77459427123330504</v>
      </c>
      <c r="AM26" s="7">
        <v>95.134283094977405</v>
      </c>
      <c r="AN26" s="10">
        <v>1.29813594740175</v>
      </c>
      <c r="AO26" s="7">
        <v>5.4789722064053201</v>
      </c>
      <c r="AP26" s="10">
        <v>4.3516212081367298</v>
      </c>
      <c r="AQ26" s="65"/>
      <c r="AR26" s="65"/>
      <c r="AS26" s="65"/>
      <c r="AT26" s="65"/>
      <c r="AU26" s="65"/>
      <c r="AV26" s="65"/>
      <c r="AW26" s="65"/>
      <c r="AX26" s="65"/>
      <c r="AY26" s="65"/>
      <c r="AZ26" s="65"/>
      <c r="BA26" s="65"/>
      <c r="BB26" s="65"/>
      <c r="BC26" s="65"/>
      <c r="BD26" s="65"/>
      <c r="BE26" s="65"/>
      <c r="BF26" s="182"/>
    </row>
    <row r="27" spans="1:58" ht="13" customHeight="1" x14ac:dyDescent="0.2">
      <c r="A27" s="82" t="s">
        <v>361</v>
      </c>
      <c r="B27" s="110">
        <v>2</v>
      </c>
      <c r="C27" s="7">
        <v>99.016670054996197</v>
      </c>
      <c r="D27" s="10">
        <v>0.154857895674235</v>
      </c>
      <c r="E27" s="7">
        <v>99.493977940270796</v>
      </c>
      <c r="F27" s="10">
        <v>0.29026870309753899</v>
      </c>
      <c r="G27" s="7">
        <v>98.9340582741346</v>
      </c>
      <c r="H27" s="10">
        <v>0.249301810274142</v>
      </c>
      <c r="I27" s="7">
        <v>99.038144717326205</v>
      </c>
      <c r="J27" s="10">
        <v>0.249486596897593</v>
      </c>
      <c r="K27" s="7">
        <v>-0.455833222944662</v>
      </c>
      <c r="L27" s="10">
        <v>0.37863952244299998</v>
      </c>
      <c r="M27" s="7">
        <v>93.563966999358499</v>
      </c>
      <c r="N27" s="10">
        <v>0.39794230885840998</v>
      </c>
      <c r="O27" s="7">
        <v>90.453450805171201</v>
      </c>
      <c r="P27" s="10">
        <v>1.4121600493647199</v>
      </c>
      <c r="Q27" s="7">
        <v>93.639821444557995</v>
      </c>
      <c r="R27" s="10">
        <v>0.55481876622203097</v>
      </c>
      <c r="S27" s="7">
        <v>94.347916490790496</v>
      </c>
      <c r="T27" s="10">
        <v>0.67856913601567304</v>
      </c>
      <c r="U27" s="7">
        <v>3.8944656856193398</v>
      </c>
      <c r="V27" s="10">
        <v>1.5501666960974601</v>
      </c>
      <c r="W27" s="7">
        <v>92.926140022307905</v>
      </c>
      <c r="X27" s="10">
        <v>0.423696524732736</v>
      </c>
      <c r="Y27" s="7">
        <v>90.555152252188805</v>
      </c>
      <c r="Z27" s="10">
        <v>1.51077772000351</v>
      </c>
      <c r="AA27" s="7">
        <v>92.9468494027725</v>
      </c>
      <c r="AB27" s="10">
        <v>0.64919860777696103</v>
      </c>
      <c r="AC27" s="7">
        <v>93.629472611947094</v>
      </c>
      <c r="AD27" s="10">
        <v>0.66924190120536398</v>
      </c>
      <c r="AE27" s="7">
        <v>3.07432035975827</v>
      </c>
      <c r="AF27" s="10">
        <v>1.59059607111117</v>
      </c>
      <c r="AG27" s="7">
        <v>90.224486680789298</v>
      </c>
      <c r="AH27" s="10">
        <v>0.50082800171175001</v>
      </c>
      <c r="AI27" s="7">
        <v>83.813876207874998</v>
      </c>
      <c r="AJ27" s="10">
        <v>1.8980252814804099</v>
      </c>
      <c r="AK27" s="7">
        <v>89.925646779682197</v>
      </c>
      <c r="AL27" s="10">
        <v>0.71411523312916003</v>
      </c>
      <c r="AM27" s="7">
        <v>92.540897962967094</v>
      </c>
      <c r="AN27" s="10">
        <v>0.83052916857875203</v>
      </c>
      <c r="AO27" s="7">
        <v>8.7270217550920997</v>
      </c>
      <c r="AP27" s="10">
        <v>2.1491522442388198</v>
      </c>
      <c r="AQ27" s="65"/>
      <c r="AR27" s="65"/>
      <c r="AS27" s="65"/>
      <c r="AT27" s="65"/>
      <c r="AU27" s="65"/>
      <c r="AV27" s="65"/>
      <c r="AW27" s="65"/>
      <c r="AX27" s="65"/>
      <c r="AY27" s="65"/>
      <c r="AZ27" s="65"/>
      <c r="BA27" s="65"/>
      <c r="BB27" s="65"/>
      <c r="BC27" s="65"/>
      <c r="BD27" s="65"/>
      <c r="BE27" s="65"/>
      <c r="BF27" s="182"/>
    </row>
    <row r="28" spans="1:58" ht="13" customHeight="1" x14ac:dyDescent="0.2">
      <c r="A28" s="82" t="s">
        <v>362</v>
      </c>
      <c r="B28" s="110">
        <v>2</v>
      </c>
      <c r="C28" s="7">
        <v>98.833965870019796</v>
      </c>
      <c r="D28" s="10">
        <v>0.291872844753085</v>
      </c>
      <c r="E28" s="7">
        <v>95.723292231380498</v>
      </c>
      <c r="F28" s="10">
        <v>1.81136268887041</v>
      </c>
      <c r="G28" s="7">
        <v>98.913312588423807</v>
      </c>
      <c r="H28" s="10">
        <v>0.438280475297604</v>
      </c>
      <c r="I28" s="7">
        <v>99.392257795335993</v>
      </c>
      <c r="J28" s="10">
        <v>0.32524366865832699</v>
      </c>
      <c r="K28" s="7">
        <v>3.6689655639555401</v>
      </c>
      <c r="L28" s="10">
        <v>1.83613417946047</v>
      </c>
      <c r="M28" s="7">
        <v>98.276947893575894</v>
      </c>
      <c r="N28" s="10">
        <v>0.38017624183677701</v>
      </c>
      <c r="O28" s="7">
        <v>98.378326981302294</v>
      </c>
      <c r="P28" s="10">
        <v>0.96904028796028596</v>
      </c>
      <c r="Q28" s="7">
        <v>97.982337528909795</v>
      </c>
      <c r="R28" s="10">
        <v>0.57215504229621506</v>
      </c>
      <c r="S28" s="7">
        <v>98.755685313150494</v>
      </c>
      <c r="T28" s="10">
        <v>0.45073366294290301</v>
      </c>
      <c r="U28" s="7">
        <v>0.3773583318482</v>
      </c>
      <c r="V28" s="10">
        <v>1.0670083035838001</v>
      </c>
      <c r="W28" s="7">
        <v>97.232483012474006</v>
      </c>
      <c r="X28" s="10">
        <v>0.495368723842803</v>
      </c>
      <c r="Y28" s="7">
        <v>98.908468685528405</v>
      </c>
      <c r="Z28" s="10">
        <v>0.80987395867074197</v>
      </c>
      <c r="AA28" s="7">
        <v>96.898451035628298</v>
      </c>
      <c r="AB28" s="10">
        <v>0.63152729741973002</v>
      </c>
      <c r="AC28" s="7">
        <v>97.414790694138901</v>
      </c>
      <c r="AD28" s="10">
        <v>0.934155632459574</v>
      </c>
      <c r="AE28" s="7">
        <v>-1.4936779913895599</v>
      </c>
      <c r="AF28" s="10">
        <v>1.24108293804519</v>
      </c>
      <c r="AG28" s="7">
        <v>85.172803291006602</v>
      </c>
      <c r="AH28" s="10">
        <v>1.06024145656748</v>
      </c>
      <c r="AI28" s="7">
        <v>82.382812079496603</v>
      </c>
      <c r="AJ28" s="10">
        <v>2.9644238394701201</v>
      </c>
      <c r="AK28" s="7">
        <v>83.947240635228596</v>
      </c>
      <c r="AL28" s="10">
        <v>1.4077485298707599</v>
      </c>
      <c r="AM28" s="7">
        <v>87.990553567617695</v>
      </c>
      <c r="AN28" s="10">
        <v>1.6504587846318599</v>
      </c>
      <c r="AO28" s="7">
        <v>5.6077414881210803</v>
      </c>
      <c r="AP28" s="10">
        <v>3.183661890367</v>
      </c>
      <c r="AQ28" s="65"/>
      <c r="AR28" s="65"/>
      <c r="AS28" s="65"/>
      <c r="AT28" s="65"/>
      <c r="AU28" s="65"/>
      <c r="AV28" s="65"/>
      <c r="AW28" s="65"/>
      <c r="AX28" s="65"/>
      <c r="AY28" s="65"/>
      <c r="AZ28" s="65"/>
      <c r="BA28" s="65"/>
      <c r="BB28" s="65"/>
      <c r="BC28" s="65"/>
      <c r="BD28" s="65"/>
      <c r="BE28" s="65"/>
      <c r="BF28" s="182"/>
    </row>
    <row r="29" spans="1:58" ht="13" customHeight="1" x14ac:dyDescent="0.2">
      <c r="A29" s="82" t="s">
        <v>363</v>
      </c>
      <c r="B29" s="110">
        <v>2</v>
      </c>
      <c r="C29" s="7">
        <v>99.295317485160595</v>
      </c>
      <c r="D29" s="10">
        <v>0.23256648391108001</v>
      </c>
      <c r="E29" s="7">
        <v>98.628063810350099</v>
      </c>
      <c r="F29" s="10">
        <v>1.1326920666215301</v>
      </c>
      <c r="G29" s="7">
        <v>99.444649248983296</v>
      </c>
      <c r="H29" s="10">
        <v>0.29444984559166199</v>
      </c>
      <c r="I29" s="7">
        <v>99.277962535564299</v>
      </c>
      <c r="J29" s="10">
        <v>0.28010089601372101</v>
      </c>
      <c r="K29" s="7">
        <v>0.64989872521418601</v>
      </c>
      <c r="L29" s="10">
        <v>1.1576015066426799</v>
      </c>
      <c r="M29" s="7">
        <v>92.348180789355993</v>
      </c>
      <c r="N29" s="10">
        <v>0.71522057739591405</v>
      </c>
      <c r="O29" s="7">
        <v>93.275861354690093</v>
      </c>
      <c r="P29" s="10">
        <v>2.2438857283912199</v>
      </c>
      <c r="Q29" s="7">
        <v>92.594184791945395</v>
      </c>
      <c r="R29" s="10">
        <v>1.03770550903137</v>
      </c>
      <c r="S29" s="7">
        <v>91.905402568413194</v>
      </c>
      <c r="T29" s="10">
        <v>0.944322093493558</v>
      </c>
      <c r="U29" s="7">
        <v>-1.37045878627686</v>
      </c>
      <c r="V29" s="10">
        <v>2.3446689638416198</v>
      </c>
      <c r="W29" s="7">
        <v>97.421164588925606</v>
      </c>
      <c r="X29" s="10">
        <v>0.40326263368918902</v>
      </c>
      <c r="Y29" s="7">
        <v>94.162807230879906</v>
      </c>
      <c r="Z29" s="10">
        <v>2.3563635213519798</v>
      </c>
      <c r="AA29" s="7">
        <v>97.287064127501395</v>
      </c>
      <c r="AB29" s="10">
        <v>0.60912966312112105</v>
      </c>
      <c r="AC29" s="7">
        <v>97.974495987732098</v>
      </c>
      <c r="AD29" s="10">
        <v>0.48705939657471198</v>
      </c>
      <c r="AE29" s="7">
        <v>3.8116887568522202</v>
      </c>
      <c r="AF29" s="10">
        <v>2.4113482409184899</v>
      </c>
      <c r="AG29" s="7">
        <v>92.729286188724302</v>
      </c>
      <c r="AH29" s="10">
        <v>0.69425904457260301</v>
      </c>
      <c r="AI29" s="7">
        <v>86.954042139252095</v>
      </c>
      <c r="AJ29" s="10">
        <v>3.61817453467595</v>
      </c>
      <c r="AK29" s="7">
        <v>92.771279468927602</v>
      </c>
      <c r="AL29" s="10">
        <v>0.97590864716188797</v>
      </c>
      <c r="AM29" s="7">
        <v>93.465474364212696</v>
      </c>
      <c r="AN29" s="10">
        <v>0.74443938177664204</v>
      </c>
      <c r="AO29" s="7">
        <v>6.5114322249605703</v>
      </c>
      <c r="AP29" s="10">
        <v>3.6307650102246098</v>
      </c>
      <c r="AQ29" s="65"/>
      <c r="AR29" s="65"/>
      <c r="AS29" s="65"/>
      <c r="AT29" s="65"/>
      <c r="AU29" s="65"/>
      <c r="AV29" s="65"/>
      <c r="AW29" s="65"/>
      <c r="AX29" s="65"/>
      <c r="AY29" s="65"/>
      <c r="AZ29" s="65"/>
      <c r="BA29" s="65"/>
      <c r="BB29" s="65"/>
      <c r="BC29" s="65"/>
      <c r="BD29" s="65"/>
      <c r="BE29" s="65"/>
      <c r="BF29" s="182"/>
    </row>
    <row r="30" spans="1:58" ht="13" customHeight="1" x14ac:dyDescent="0.2">
      <c r="A30" s="82" t="s">
        <v>364</v>
      </c>
      <c r="B30" s="110">
        <v>2</v>
      </c>
      <c r="C30" s="7">
        <v>98.489755150244605</v>
      </c>
      <c r="D30" s="10">
        <v>0.29663599570626598</v>
      </c>
      <c r="E30" s="7">
        <v>97.707361827296296</v>
      </c>
      <c r="F30" s="10">
        <v>1.17390784620646</v>
      </c>
      <c r="G30" s="7">
        <v>98.047662178845798</v>
      </c>
      <c r="H30" s="10">
        <v>0.41941740289697899</v>
      </c>
      <c r="I30" s="7">
        <v>99.305182453901807</v>
      </c>
      <c r="J30" s="10">
        <v>0.29552860118872798</v>
      </c>
      <c r="K30" s="7">
        <v>1.5978206266055801</v>
      </c>
      <c r="L30" s="10">
        <v>1.2121533001476299</v>
      </c>
      <c r="M30" s="7">
        <v>84.529555629386294</v>
      </c>
      <c r="N30" s="10">
        <v>0.85406687221620203</v>
      </c>
      <c r="O30" s="7">
        <v>84.290116678195901</v>
      </c>
      <c r="P30" s="10">
        <v>2.4649126407045898</v>
      </c>
      <c r="Q30" s="7">
        <v>83.491754560048506</v>
      </c>
      <c r="R30" s="10">
        <v>1.19973243506234</v>
      </c>
      <c r="S30" s="7">
        <v>85.914517019111997</v>
      </c>
      <c r="T30" s="10">
        <v>1.1933316823197</v>
      </c>
      <c r="U30" s="7">
        <v>1.6244003409160499</v>
      </c>
      <c r="V30" s="10">
        <v>2.6246965774441899</v>
      </c>
      <c r="W30" s="7">
        <v>94.205869754071898</v>
      </c>
      <c r="X30" s="10">
        <v>0.45540211050825502</v>
      </c>
      <c r="Y30" s="7">
        <v>92.990623138970506</v>
      </c>
      <c r="Z30" s="10">
        <v>2.26238959701401</v>
      </c>
      <c r="AA30" s="7">
        <v>94.7141774140308</v>
      </c>
      <c r="AB30" s="10">
        <v>0.717069449934848</v>
      </c>
      <c r="AC30" s="7">
        <v>93.827272728286303</v>
      </c>
      <c r="AD30" s="10">
        <v>0.73922799344798196</v>
      </c>
      <c r="AE30" s="7">
        <v>0.83664958931578304</v>
      </c>
      <c r="AF30" s="10">
        <v>2.4860925601715</v>
      </c>
      <c r="AG30" s="7">
        <v>86.307055171119899</v>
      </c>
      <c r="AH30" s="10">
        <v>0.69989680162677703</v>
      </c>
      <c r="AI30" s="7">
        <v>86.514202578032894</v>
      </c>
      <c r="AJ30" s="10">
        <v>2.6619127081548202</v>
      </c>
      <c r="AK30" s="7">
        <v>85.123534361881099</v>
      </c>
      <c r="AL30" s="10">
        <v>1.10057466673084</v>
      </c>
      <c r="AM30" s="7">
        <v>87.847315093016405</v>
      </c>
      <c r="AN30" s="10">
        <v>1.11563357881703</v>
      </c>
      <c r="AO30" s="7">
        <v>1.3331125149835099</v>
      </c>
      <c r="AP30" s="10">
        <v>2.6875219330888198</v>
      </c>
      <c r="AQ30" s="65"/>
      <c r="AR30" s="65"/>
      <c r="AS30" s="65"/>
      <c r="AT30" s="65"/>
      <c r="AU30" s="65"/>
      <c r="AV30" s="65"/>
      <c r="AW30" s="65"/>
      <c r="AX30" s="65"/>
      <c r="AY30" s="65"/>
      <c r="AZ30" s="65"/>
      <c r="BA30" s="65"/>
      <c r="BB30" s="65"/>
      <c r="BC30" s="65"/>
      <c r="BD30" s="65"/>
      <c r="BE30" s="65"/>
      <c r="BF30" s="182"/>
    </row>
    <row r="31" spans="1:58" ht="13" customHeight="1" x14ac:dyDescent="0.2">
      <c r="A31" s="82" t="s">
        <v>365</v>
      </c>
      <c r="B31" s="110">
        <v>2</v>
      </c>
      <c r="C31" s="7">
        <v>99.392321717686798</v>
      </c>
      <c r="D31" s="10">
        <v>0.19786581963576799</v>
      </c>
      <c r="E31" s="7">
        <v>98.5806821004592</v>
      </c>
      <c r="F31" s="10">
        <v>1.20806237516603</v>
      </c>
      <c r="G31" s="7">
        <v>99.6870169938815</v>
      </c>
      <c r="H31" s="10">
        <v>0.17638748360359299</v>
      </c>
      <c r="I31" s="7">
        <v>99.292017055069806</v>
      </c>
      <c r="J31" s="10">
        <v>0.33596754904569698</v>
      </c>
      <c r="K31" s="7">
        <v>0.71133495461060603</v>
      </c>
      <c r="L31" s="10">
        <v>1.25461598383299</v>
      </c>
      <c r="M31" s="7">
        <v>91.458423994008697</v>
      </c>
      <c r="N31" s="10">
        <v>0.76496405820023805</v>
      </c>
      <c r="O31" s="7">
        <v>91.116050686395695</v>
      </c>
      <c r="P31" s="10">
        <v>2.10569419102077</v>
      </c>
      <c r="Q31" s="7">
        <v>91.206722454897502</v>
      </c>
      <c r="R31" s="10">
        <v>0.94626626569530703</v>
      </c>
      <c r="S31" s="7">
        <v>92.155144397769007</v>
      </c>
      <c r="T31" s="10">
        <v>1.2064983417072499</v>
      </c>
      <c r="U31" s="7">
        <v>1.0390937113733001</v>
      </c>
      <c r="V31" s="10">
        <v>2.3963246025555498</v>
      </c>
      <c r="W31" s="7">
        <v>93.839301502893207</v>
      </c>
      <c r="X31" s="10">
        <v>0.53878789283058204</v>
      </c>
      <c r="Y31" s="7">
        <v>95.553813576569297</v>
      </c>
      <c r="Z31" s="10">
        <v>1.94363069750273</v>
      </c>
      <c r="AA31" s="7">
        <v>93.7732003476453</v>
      </c>
      <c r="AB31" s="10">
        <v>0.74157720463780397</v>
      </c>
      <c r="AC31" s="7">
        <v>93.427729947120099</v>
      </c>
      <c r="AD31" s="10">
        <v>1.0266435209284701</v>
      </c>
      <c r="AE31" s="7">
        <v>-2.1260836294491599</v>
      </c>
      <c r="AF31" s="10">
        <v>2.1547522074715801</v>
      </c>
      <c r="AG31" s="7">
        <v>74.619308514901206</v>
      </c>
      <c r="AH31" s="10">
        <v>1.1240267968140001</v>
      </c>
      <c r="AI31" s="7">
        <v>76.680895891185699</v>
      </c>
      <c r="AJ31" s="10">
        <v>3.8993594029400098</v>
      </c>
      <c r="AK31" s="7">
        <v>74.0545878162702</v>
      </c>
      <c r="AL31" s="10">
        <v>1.4860520227264</v>
      </c>
      <c r="AM31" s="7">
        <v>75.222661611057305</v>
      </c>
      <c r="AN31" s="10">
        <v>2.07163415303219</v>
      </c>
      <c r="AO31" s="7">
        <v>-1.4582342801283701</v>
      </c>
      <c r="AP31" s="10">
        <v>4.4271540746895299</v>
      </c>
      <c r="AQ31" s="65"/>
      <c r="AR31" s="65"/>
      <c r="AS31" s="65"/>
      <c r="AT31" s="65"/>
      <c r="AU31" s="65"/>
      <c r="AV31" s="65"/>
      <c r="AW31" s="65"/>
      <c r="AX31" s="65"/>
      <c r="AY31" s="65"/>
      <c r="AZ31" s="65"/>
      <c r="BA31" s="65"/>
      <c r="BB31" s="65"/>
      <c r="BC31" s="65"/>
      <c r="BD31" s="65"/>
      <c r="BE31" s="65"/>
      <c r="BF31" s="182"/>
    </row>
    <row r="32" spans="1:58" ht="13" customHeight="1" x14ac:dyDescent="0.2">
      <c r="A32" s="82" t="s">
        <v>366</v>
      </c>
      <c r="B32" s="110">
        <v>2</v>
      </c>
      <c r="C32" s="7">
        <v>99.3082670280846</v>
      </c>
      <c r="D32" s="10">
        <v>0.21364966832315099</v>
      </c>
      <c r="E32" s="7">
        <v>99.216617171349199</v>
      </c>
      <c r="F32" s="10">
        <v>0.77804779256581003</v>
      </c>
      <c r="G32" s="7">
        <v>99.238630450594002</v>
      </c>
      <c r="H32" s="10">
        <v>0.28457406247546402</v>
      </c>
      <c r="I32" s="7">
        <v>99.369287265364903</v>
      </c>
      <c r="J32" s="10">
        <v>0.26579970361678901</v>
      </c>
      <c r="K32" s="7">
        <v>0.15267009401567599</v>
      </c>
      <c r="L32" s="10">
        <v>0.82264588119110704</v>
      </c>
      <c r="M32" s="7">
        <v>94.147054899699597</v>
      </c>
      <c r="N32" s="10">
        <v>0.58960284600110602</v>
      </c>
      <c r="O32" s="7">
        <v>95.162045856757103</v>
      </c>
      <c r="P32" s="10">
        <v>2.0127432411714099</v>
      </c>
      <c r="Q32" s="7">
        <v>94.529118064814696</v>
      </c>
      <c r="R32" s="10">
        <v>0.92215047410914397</v>
      </c>
      <c r="S32" s="7">
        <v>93.746100253135694</v>
      </c>
      <c r="T32" s="10">
        <v>0.73912976739814396</v>
      </c>
      <c r="U32" s="7">
        <v>-1.41594560362141</v>
      </c>
      <c r="V32" s="10">
        <v>2.1918619456753401</v>
      </c>
      <c r="W32" s="7">
        <v>96.817928910963204</v>
      </c>
      <c r="X32" s="10">
        <v>0.419448064084254</v>
      </c>
      <c r="Y32" s="7">
        <v>95.156685531024195</v>
      </c>
      <c r="Z32" s="10">
        <v>2.1316282154958901</v>
      </c>
      <c r="AA32" s="7">
        <v>96.050077157498293</v>
      </c>
      <c r="AB32" s="10">
        <v>0.72282230964134597</v>
      </c>
      <c r="AC32" s="7">
        <v>97.618842046148899</v>
      </c>
      <c r="AD32" s="10">
        <v>0.49474367107880801</v>
      </c>
      <c r="AE32" s="7">
        <v>2.4621565151246898</v>
      </c>
      <c r="AF32" s="10">
        <v>2.1364882942841201</v>
      </c>
      <c r="AG32" s="7">
        <v>90.777519994005402</v>
      </c>
      <c r="AH32" s="10">
        <v>0.673175418150881</v>
      </c>
      <c r="AI32" s="7">
        <v>89.603821787025197</v>
      </c>
      <c r="AJ32" s="10">
        <v>3.6801473077987801</v>
      </c>
      <c r="AK32" s="7">
        <v>89.165975811885104</v>
      </c>
      <c r="AL32" s="10">
        <v>0.98632459894070701</v>
      </c>
      <c r="AM32" s="7">
        <v>92.263323900517904</v>
      </c>
      <c r="AN32" s="10">
        <v>0.75598511715950001</v>
      </c>
      <c r="AO32" s="7">
        <v>2.6595021134927399</v>
      </c>
      <c r="AP32" s="10">
        <v>3.7866710105933898</v>
      </c>
      <c r="AQ32" s="65"/>
      <c r="AR32" s="65"/>
      <c r="AS32" s="65"/>
      <c r="AT32" s="65"/>
      <c r="AU32" s="65"/>
      <c r="AV32" s="65"/>
      <c r="AW32" s="65"/>
      <c r="AX32" s="65"/>
      <c r="AY32" s="65"/>
      <c r="AZ32" s="65"/>
      <c r="BA32" s="65"/>
      <c r="BB32" s="65"/>
      <c r="BC32" s="65"/>
      <c r="BD32" s="65"/>
      <c r="BE32" s="65"/>
      <c r="BF32" s="182"/>
    </row>
    <row r="33" spans="1:58" ht="13" customHeight="1" x14ac:dyDescent="0.2">
      <c r="A33" s="82" t="s">
        <v>367</v>
      </c>
      <c r="B33" s="110">
        <v>2</v>
      </c>
      <c r="C33" s="7">
        <v>98.715820403314495</v>
      </c>
      <c r="D33" s="10">
        <v>0.38432746485354502</v>
      </c>
      <c r="E33" s="7">
        <v>94.053740465531604</v>
      </c>
      <c r="F33" s="10">
        <v>3.7611991509427498</v>
      </c>
      <c r="G33" s="7">
        <v>98.768071498651594</v>
      </c>
      <c r="H33" s="10">
        <v>0.45405277021101098</v>
      </c>
      <c r="I33" s="7">
        <v>99.403590893688403</v>
      </c>
      <c r="J33" s="10">
        <v>0.391899717326959</v>
      </c>
      <c r="K33" s="7">
        <v>5.3498504281568096</v>
      </c>
      <c r="L33" s="10">
        <v>3.7741406742041299</v>
      </c>
      <c r="M33" s="7">
        <v>90.938852365322404</v>
      </c>
      <c r="N33" s="10">
        <v>1.0353909225017299</v>
      </c>
      <c r="O33" s="7">
        <v>86.769171627714599</v>
      </c>
      <c r="P33" s="10">
        <v>5.1285897388621997</v>
      </c>
      <c r="Q33" s="7">
        <v>90.763820762157195</v>
      </c>
      <c r="R33" s="10">
        <v>1.3530512512305599</v>
      </c>
      <c r="S33" s="7">
        <v>91.848478489540497</v>
      </c>
      <c r="T33" s="10">
        <v>1.61998967469139</v>
      </c>
      <c r="U33" s="7">
        <v>5.0793068618258603</v>
      </c>
      <c r="V33" s="10">
        <v>5.3684124968664797</v>
      </c>
      <c r="W33" s="7">
        <v>98.125215367473203</v>
      </c>
      <c r="X33" s="10">
        <v>0.46534808851911602</v>
      </c>
      <c r="Y33" s="7">
        <v>98.605201367312901</v>
      </c>
      <c r="Z33" s="10">
        <v>1.3997798691018599</v>
      </c>
      <c r="AA33" s="7">
        <v>97.228073005260299</v>
      </c>
      <c r="AB33" s="10">
        <v>0.74340680329579201</v>
      </c>
      <c r="AC33" s="7">
        <v>99.287429895359395</v>
      </c>
      <c r="AD33" s="10">
        <v>0.52752856907365098</v>
      </c>
      <c r="AE33" s="7">
        <v>0.68222852804649403</v>
      </c>
      <c r="AF33" s="10">
        <v>1.5009519523966399</v>
      </c>
      <c r="AG33" s="7">
        <v>95.852225009237102</v>
      </c>
      <c r="AH33" s="10">
        <v>0.72042922791458996</v>
      </c>
      <c r="AI33" s="7">
        <v>92.480676130219905</v>
      </c>
      <c r="AJ33" s="10">
        <v>3.2796815644268502</v>
      </c>
      <c r="AK33" s="7">
        <v>94.711191482633296</v>
      </c>
      <c r="AL33" s="10">
        <v>1.0251881376355501</v>
      </c>
      <c r="AM33" s="7">
        <v>97.975846178301694</v>
      </c>
      <c r="AN33" s="10">
        <v>0.78693037881876904</v>
      </c>
      <c r="AO33" s="7">
        <v>5.4951700480818504</v>
      </c>
      <c r="AP33" s="10">
        <v>3.4053477205371898</v>
      </c>
      <c r="AQ33" s="65"/>
      <c r="AR33" s="65"/>
      <c r="AS33" s="65"/>
      <c r="AT33" s="65"/>
      <c r="AU33" s="65"/>
      <c r="AV33" s="65"/>
      <c r="AW33" s="65"/>
      <c r="AX33" s="65"/>
      <c r="AY33" s="65"/>
      <c r="AZ33" s="65"/>
      <c r="BA33" s="65"/>
      <c r="BB33" s="65"/>
      <c r="BC33" s="65"/>
      <c r="BD33" s="65"/>
      <c r="BE33" s="65"/>
      <c r="BF33" s="182"/>
    </row>
    <row r="34" spans="1:58" ht="13" customHeight="1" x14ac:dyDescent="0.2">
      <c r="A34" s="82" t="s">
        <v>368</v>
      </c>
      <c r="B34" s="110">
        <v>2</v>
      </c>
      <c r="C34" s="7">
        <v>97.992242308156094</v>
      </c>
      <c r="D34" s="10">
        <v>0.31049873704477698</v>
      </c>
      <c r="E34" s="7">
        <v>94.756730651496099</v>
      </c>
      <c r="F34" s="10">
        <v>1.3808574259652899</v>
      </c>
      <c r="G34" s="7">
        <v>98.350113258087404</v>
      </c>
      <c r="H34" s="10">
        <v>0.42379661786961798</v>
      </c>
      <c r="I34" s="7">
        <v>98.775491062426298</v>
      </c>
      <c r="J34" s="10">
        <v>0.44298004904682398</v>
      </c>
      <c r="K34" s="7">
        <v>4.0187604109302697</v>
      </c>
      <c r="L34" s="10">
        <v>1.4533972364816901</v>
      </c>
      <c r="M34" s="7">
        <v>94.680411372573005</v>
      </c>
      <c r="N34" s="10">
        <v>0.72563147857337296</v>
      </c>
      <c r="O34" s="7">
        <v>90.691301096754202</v>
      </c>
      <c r="P34" s="10">
        <v>2.0668044704981199</v>
      </c>
      <c r="Q34" s="7">
        <v>95.991989092471698</v>
      </c>
      <c r="R34" s="10">
        <v>0.69011976117085905</v>
      </c>
      <c r="S34" s="7">
        <v>93.976211543596094</v>
      </c>
      <c r="T34" s="10">
        <v>2.0132118007534401</v>
      </c>
      <c r="U34" s="7">
        <v>3.2849104468419501</v>
      </c>
      <c r="V34" s="10">
        <v>2.9967135883760401</v>
      </c>
      <c r="W34" s="7">
        <v>95.544001050047399</v>
      </c>
      <c r="X34" s="10">
        <v>0.57341551764870002</v>
      </c>
      <c r="Y34" s="7">
        <v>91.475735202107998</v>
      </c>
      <c r="Z34" s="10">
        <v>3.0398472667031999</v>
      </c>
      <c r="AA34" s="7">
        <v>96.317189658942198</v>
      </c>
      <c r="AB34" s="10">
        <v>0.58242336923376303</v>
      </c>
      <c r="AC34" s="7">
        <v>95.463988930257202</v>
      </c>
      <c r="AD34" s="10">
        <v>1.2058700025056499</v>
      </c>
      <c r="AE34" s="7">
        <v>3.9882537281491501</v>
      </c>
      <c r="AF34" s="10">
        <v>3.4226764666632201</v>
      </c>
      <c r="AG34" s="7">
        <v>91.177562193163695</v>
      </c>
      <c r="AH34" s="10">
        <v>0.83742641792863104</v>
      </c>
      <c r="AI34" s="7">
        <v>83.146141011261506</v>
      </c>
      <c r="AJ34" s="10">
        <v>3.8747391452559601</v>
      </c>
      <c r="AK34" s="7">
        <v>92.730912409484901</v>
      </c>
      <c r="AL34" s="10">
        <v>0.84831127636308601</v>
      </c>
      <c r="AM34" s="7">
        <v>91.184731325227801</v>
      </c>
      <c r="AN34" s="10">
        <v>1.8139666361714499</v>
      </c>
      <c r="AO34" s="7">
        <v>8.0385903139663508</v>
      </c>
      <c r="AP34" s="10">
        <v>4.27605054391762</v>
      </c>
      <c r="AQ34" s="65"/>
      <c r="AR34" s="65"/>
      <c r="AS34" s="65"/>
      <c r="AT34" s="65"/>
      <c r="AU34" s="65"/>
      <c r="AV34" s="65"/>
      <c r="AW34" s="65"/>
      <c r="AX34" s="65"/>
      <c r="AY34" s="65"/>
      <c r="AZ34" s="65"/>
      <c r="BA34" s="65"/>
      <c r="BB34" s="65"/>
      <c r="BC34" s="65"/>
      <c r="BD34" s="65"/>
      <c r="BE34" s="65"/>
      <c r="BF34" s="182"/>
    </row>
    <row r="35" spans="1:58" ht="13" customHeight="1" x14ac:dyDescent="0.2">
      <c r="A35" s="82" t="s">
        <v>369</v>
      </c>
      <c r="B35" s="110">
        <v>2</v>
      </c>
      <c r="C35" s="7">
        <v>99.285539471842398</v>
      </c>
      <c r="D35" s="10">
        <v>0.17584773953093999</v>
      </c>
      <c r="E35" s="7">
        <v>97.505685875966293</v>
      </c>
      <c r="F35" s="10">
        <v>1.8221677330937001</v>
      </c>
      <c r="G35" s="7">
        <v>99.494868808812399</v>
      </c>
      <c r="H35" s="10">
        <v>0.201892386261212</v>
      </c>
      <c r="I35" s="7">
        <v>99.269079755565798</v>
      </c>
      <c r="J35" s="10">
        <v>0.26524110417468799</v>
      </c>
      <c r="K35" s="7">
        <v>1.7633938795994799</v>
      </c>
      <c r="L35" s="10">
        <v>1.8389623710683101</v>
      </c>
      <c r="M35" s="7">
        <v>96.722935868275798</v>
      </c>
      <c r="N35" s="10">
        <v>0.368737352795725</v>
      </c>
      <c r="O35" s="7">
        <v>97.505685875966293</v>
      </c>
      <c r="P35" s="10">
        <v>1.8221677330937001</v>
      </c>
      <c r="Q35" s="7">
        <v>96.821606708048606</v>
      </c>
      <c r="R35" s="10">
        <v>0.53696673402822503</v>
      </c>
      <c r="S35" s="7">
        <v>96.804085011344597</v>
      </c>
      <c r="T35" s="10">
        <v>0.56462548144180802</v>
      </c>
      <c r="U35" s="7">
        <v>-0.70160086462173898</v>
      </c>
      <c r="V35" s="10">
        <v>1.89005927838817</v>
      </c>
      <c r="W35" s="7">
        <v>98.531910587787806</v>
      </c>
      <c r="X35" s="10">
        <v>0.26084887242398203</v>
      </c>
      <c r="Y35" s="7">
        <v>98.447499695656404</v>
      </c>
      <c r="Z35" s="10">
        <v>1.5597750669355299</v>
      </c>
      <c r="AA35" s="7">
        <v>98.646679635677202</v>
      </c>
      <c r="AB35" s="10">
        <v>0.34185122078644797</v>
      </c>
      <c r="AC35" s="7">
        <v>98.572853978135797</v>
      </c>
      <c r="AD35" s="10">
        <v>0.33145507810850999</v>
      </c>
      <c r="AE35" s="7">
        <v>0.12535428247942099</v>
      </c>
      <c r="AF35" s="10">
        <v>1.58876406852418</v>
      </c>
      <c r="AG35" s="7">
        <v>95.997122866902998</v>
      </c>
      <c r="AH35" s="10">
        <v>0.47933238406685602</v>
      </c>
      <c r="AI35" s="7">
        <v>96.6272780090612</v>
      </c>
      <c r="AJ35" s="10">
        <v>1.9949547087391899</v>
      </c>
      <c r="AK35" s="7">
        <v>95.871555585619404</v>
      </c>
      <c r="AL35" s="10">
        <v>0.77559299148022698</v>
      </c>
      <c r="AM35" s="7">
        <v>96.212054884606403</v>
      </c>
      <c r="AN35" s="10">
        <v>0.61943167109726105</v>
      </c>
      <c r="AO35" s="7">
        <v>-0.41522312445475501</v>
      </c>
      <c r="AP35" s="10">
        <v>2.1075155418800402</v>
      </c>
      <c r="AQ35" s="65"/>
      <c r="AR35" s="65"/>
      <c r="AS35" s="65"/>
      <c r="AT35" s="65"/>
      <c r="AU35" s="65"/>
      <c r="AV35" s="65"/>
      <c r="AW35" s="65"/>
      <c r="AX35" s="65"/>
      <c r="AY35" s="65"/>
      <c r="AZ35" s="65"/>
      <c r="BA35" s="65"/>
      <c r="BB35" s="65"/>
      <c r="BC35" s="65"/>
      <c r="BD35" s="65"/>
      <c r="BE35" s="65"/>
      <c r="BF35" s="182"/>
    </row>
    <row r="36" spans="1:58" ht="13" customHeight="1" x14ac:dyDescent="0.2">
      <c r="A36" s="82" t="s">
        <v>370</v>
      </c>
      <c r="B36" s="110">
        <v>2</v>
      </c>
      <c r="C36" s="7">
        <v>95.478870852508393</v>
      </c>
      <c r="D36" s="10">
        <v>0.43538670688083098</v>
      </c>
      <c r="E36" s="7">
        <v>94.567114217070596</v>
      </c>
      <c r="F36" s="10">
        <v>0.990924113709865</v>
      </c>
      <c r="G36" s="7">
        <v>94.395997313598698</v>
      </c>
      <c r="H36" s="10">
        <v>0.68760449158682402</v>
      </c>
      <c r="I36" s="7">
        <v>97.814377374701607</v>
      </c>
      <c r="J36" s="10">
        <v>0.59069643815955097</v>
      </c>
      <c r="K36" s="7">
        <v>3.2472631576310098</v>
      </c>
      <c r="L36" s="10">
        <v>1.14318066882294</v>
      </c>
      <c r="M36" s="7">
        <v>88.4381521009701</v>
      </c>
      <c r="N36" s="10">
        <v>0.66854480811078998</v>
      </c>
      <c r="O36" s="7">
        <v>87.794960848426697</v>
      </c>
      <c r="P36" s="10">
        <v>1.37860749907929</v>
      </c>
      <c r="Q36" s="7">
        <v>87.797563157866193</v>
      </c>
      <c r="R36" s="10">
        <v>1.02861735552966</v>
      </c>
      <c r="S36" s="7">
        <v>89.796053994522495</v>
      </c>
      <c r="T36" s="10">
        <v>1.2039299426260199</v>
      </c>
      <c r="U36" s="7">
        <v>2.0010931460957702</v>
      </c>
      <c r="V36" s="10">
        <v>1.8836463172108</v>
      </c>
      <c r="W36" s="7">
        <v>94.230732226040004</v>
      </c>
      <c r="X36" s="10">
        <v>0.49562465642476899</v>
      </c>
      <c r="Y36" s="7">
        <v>91.196241679466596</v>
      </c>
      <c r="Z36" s="10">
        <v>1.237929487755</v>
      </c>
      <c r="AA36" s="7">
        <v>94.166175912604103</v>
      </c>
      <c r="AB36" s="10">
        <v>0.71528161770494003</v>
      </c>
      <c r="AC36" s="7">
        <v>96.431549679049397</v>
      </c>
      <c r="AD36" s="10">
        <v>0.75787310693680099</v>
      </c>
      <c r="AE36" s="7">
        <v>5.2353079995828304</v>
      </c>
      <c r="AF36" s="10">
        <v>1.3840407938217201</v>
      </c>
      <c r="AG36" s="7">
        <v>91.806081050363204</v>
      </c>
      <c r="AH36" s="10">
        <v>0.69338517804713795</v>
      </c>
      <c r="AI36" s="7">
        <v>89.4935747282845</v>
      </c>
      <c r="AJ36" s="10">
        <v>1.68599492938474</v>
      </c>
      <c r="AK36" s="7">
        <v>92.402051426713399</v>
      </c>
      <c r="AL36" s="10">
        <v>0.84078785496714903</v>
      </c>
      <c r="AM36" s="7">
        <v>92.333056301590702</v>
      </c>
      <c r="AN36" s="10">
        <v>0.93477240932311501</v>
      </c>
      <c r="AO36" s="7">
        <v>2.8394815733062599</v>
      </c>
      <c r="AP36" s="10">
        <v>1.8098697617147601</v>
      </c>
      <c r="AQ36" s="65"/>
      <c r="AR36" s="65"/>
      <c r="AS36" s="65"/>
      <c r="AT36" s="65"/>
      <c r="AU36" s="65"/>
      <c r="AV36" s="65"/>
      <c r="AW36" s="65"/>
      <c r="AX36" s="65"/>
      <c r="AY36" s="65"/>
      <c r="AZ36" s="65"/>
      <c r="BA36" s="65"/>
      <c r="BB36" s="65"/>
      <c r="BC36" s="65"/>
      <c r="BD36" s="65"/>
      <c r="BE36" s="65"/>
      <c r="BF36" s="182"/>
    </row>
    <row r="37" spans="1:58" ht="13" customHeight="1" x14ac:dyDescent="0.2">
      <c r="A37" s="82" t="s">
        <v>371</v>
      </c>
      <c r="B37" s="110">
        <v>2</v>
      </c>
      <c r="C37" s="7">
        <v>98.609232568519801</v>
      </c>
      <c r="D37" s="10">
        <v>0.18965527459745399</v>
      </c>
      <c r="E37" s="7">
        <v>98.076546191122901</v>
      </c>
      <c r="F37" s="10">
        <v>0.618052200243282</v>
      </c>
      <c r="G37" s="7">
        <v>98.357673277226695</v>
      </c>
      <c r="H37" s="10">
        <v>0.30830635034829401</v>
      </c>
      <c r="I37" s="7">
        <v>99.560640864988102</v>
      </c>
      <c r="J37" s="10">
        <v>0.22154599804554101</v>
      </c>
      <c r="K37" s="7">
        <v>1.4840946738652601</v>
      </c>
      <c r="L37" s="10">
        <v>0.65003770954263895</v>
      </c>
      <c r="M37" s="7">
        <v>95.161565533636903</v>
      </c>
      <c r="N37" s="10">
        <v>0.398761800734168</v>
      </c>
      <c r="O37" s="7">
        <v>91.708672475385498</v>
      </c>
      <c r="P37" s="10">
        <v>1.19092235624306</v>
      </c>
      <c r="Q37" s="7">
        <v>95.434168115707905</v>
      </c>
      <c r="R37" s="10">
        <v>0.56886937745861699</v>
      </c>
      <c r="S37" s="7">
        <v>97.097045962834301</v>
      </c>
      <c r="T37" s="10">
        <v>0.55946641296153699</v>
      </c>
      <c r="U37" s="7">
        <v>5.3883734874488196</v>
      </c>
      <c r="V37" s="10">
        <v>1.1950195316671599</v>
      </c>
      <c r="W37" s="7">
        <v>97.695601656009401</v>
      </c>
      <c r="X37" s="10">
        <v>0.27298114310916</v>
      </c>
      <c r="Y37" s="7">
        <v>96.296335749632405</v>
      </c>
      <c r="Z37" s="10">
        <v>0.79632657886112701</v>
      </c>
      <c r="AA37" s="7">
        <v>97.621814371794997</v>
      </c>
      <c r="AB37" s="10">
        <v>0.31967105511712401</v>
      </c>
      <c r="AC37" s="7">
        <v>98.891366038735299</v>
      </c>
      <c r="AD37" s="10">
        <v>0.37681211244084301</v>
      </c>
      <c r="AE37" s="7">
        <v>2.59503028910291</v>
      </c>
      <c r="AF37" s="10">
        <v>0.84525648596022496</v>
      </c>
      <c r="AG37" s="7">
        <v>98.4458685838365</v>
      </c>
      <c r="AH37" s="10">
        <v>0.208467237804143</v>
      </c>
      <c r="AI37" s="7">
        <v>96.702816956854605</v>
      </c>
      <c r="AJ37" s="10">
        <v>0.78435603913478502</v>
      </c>
      <c r="AK37" s="7">
        <v>98.731890725880206</v>
      </c>
      <c r="AL37" s="10">
        <v>0.24534061956949599</v>
      </c>
      <c r="AM37" s="7">
        <v>99.095138908605904</v>
      </c>
      <c r="AN37" s="10">
        <v>0.30241476870064099</v>
      </c>
      <c r="AO37" s="7">
        <v>2.3923219517513599</v>
      </c>
      <c r="AP37" s="10">
        <v>0.79260209892758904</v>
      </c>
      <c r="AQ37" s="65"/>
      <c r="AR37" s="65"/>
      <c r="AS37" s="65"/>
      <c r="AT37" s="65"/>
      <c r="AU37" s="65"/>
      <c r="AV37" s="65"/>
      <c r="AW37" s="65"/>
      <c r="AX37" s="65"/>
      <c r="AY37" s="65"/>
      <c r="AZ37" s="65"/>
      <c r="BA37" s="65"/>
      <c r="BB37" s="65"/>
      <c r="BC37" s="65"/>
      <c r="BD37" s="65"/>
      <c r="BE37" s="65"/>
      <c r="BF37" s="182"/>
    </row>
    <row r="38" spans="1:58" ht="13" customHeight="1" x14ac:dyDescent="0.2">
      <c r="A38" s="82" t="s">
        <v>372</v>
      </c>
      <c r="B38" s="110">
        <v>2</v>
      </c>
      <c r="C38" s="7">
        <v>95.386745681546799</v>
      </c>
      <c r="D38" s="10">
        <v>0.45605919941929202</v>
      </c>
      <c r="E38" s="7">
        <v>97.057847898595597</v>
      </c>
      <c r="F38" s="10">
        <v>1.04381520372734</v>
      </c>
      <c r="G38" s="7">
        <v>95.108999590115204</v>
      </c>
      <c r="H38" s="10">
        <v>0.57843165274827801</v>
      </c>
      <c r="I38" s="7">
        <v>95.016041191560006</v>
      </c>
      <c r="J38" s="10">
        <v>1.1632381878272799</v>
      </c>
      <c r="K38" s="7">
        <v>-2.0418067070356001</v>
      </c>
      <c r="L38" s="10">
        <v>1.5867083107365001</v>
      </c>
      <c r="M38" s="7">
        <v>89.202786223463903</v>
      </c>
      <c r="N38" s="10">
        <v>0.73718168691157604</v>
      </c>
      <c r="O38" s="7">
        <v>91.897407330522</v>
      </c>
      <c r="P38" s="10">
        <v>1.78975800174876</v>
      </c>
      <c r="Q38" s="7">
        <v>87.979386638919905</v>
      </c>
      <c r="R38" s="10">
        <v>1.0262129692850901</v>
      </c>
      <c r="S38" s="7">
        <v>90.877894837482302</v>
      </c>
      <c r="T38" s="10">
        <v>1.57452832086557</v>
      </c>
      <c r="U38" s="7">
        <v>-1.0195124930397399</v>
      </c>
      <c r="V38" s="10">
        <v>2.28745333614585</v>
      </c>
      <c r="W38" s="7">
        <v>96.511882792181197</v>
      </c>
      <c r="X38" s="10">
        <v>0.42361466471856801</v>
      </c>
      <c r="Y38" s="7">
        <v>97.914899815126802</v>
      </c>
      <c r="Z38" s="10">
        <v>0.85287000456152195</v>
      </c>
      <c r="AA38" s="7">
        <v>95.973720593860193</v>
      </c>
      <c r="AB38" s="10">
        <v>0.61617436382838997</v>
      </c>
      <c r="AC38" s="7">
        <v>97.016441557490595</v>
      </c>
      <c r="AD38" s="10">
        <v>0.876666574890406</v>
      </c>
      <c r="AE38" s="7">
        <v>-0.89845825763626397</v>
      </c>
      <c r="AF38" s="10">
        <v>1.2617718442457</v>
      </c>
      <c r="AG38" s="7">
        <v>85.904510755272099</v>
      </c>
      <c r="AH38" s="10">
        <v>0.80594951328084297</v>
      </c>
      <c r="AI38" s="7">
        <v>89.815189001494005</v>
      </c>
      <c r="AJ38" s="10">
        <v>1.84706237724319</v>
      </c>
      <c r="AK38" s="7">
        <v>83.742076901649298</v>
      </c>
      <c r="AL38" s="10">
        <v>1.08177416327659</v>
      </c>
      <c r="AM38" s="7">
        <v>89.235952713495905</v>
      </c>
      <c r="AN38" s="10">
        <v>1.56648305194219</v>
      </c>
      <c r="AO38" s="7">
        <v>-0.579236287998114</v>
      </c>
      <c r="AP38" s="10">
        <v>2.3668855032556801</v>
      </c>
      <c r="AQ38" s="65"/>
      <c r="AR38" s="65"/>
      <c r="AS38" s="65"/>
      <c r="AT38" s="65"/>
      <c r="AU38" s="65"/>
      <c r="AV38" s="65"/>
      <c r="AW38" s="65"/>
      <c r="AX38" s="65"/>
      <c r="AY38" s="65"/>
      <c r="AZ38" s="65"/>
      <c r="BA38" s="65"/>
      <c r="BB38" s="65"/>
      <c r="BC38" s="65"/>
      <c r="BD38" s="65"/>
      <c r="BE38" s="65"/>
      <c r="BF38" s="182"/>
    </row>
    <row r="39" spans="1:58" ht="13" customHeight="1" x14ac:dyDescent="0.2">
      <c r="A39" s="82" t="s">
        <v>426</v>
      </c>
      <c r="B39" s="110">
        <v>2</v>
      </c>
      <c r="C39" s="7">
        <v>99.470361611585702</v>
      </c>
      <c r="D39" s="10">
        <v>0.22061645464919499</v>
      </c>
      <c r="E39" s="7">
        <v>100</v>
      </c>
      <c r="F39" s="10">
        <v>0</v>
      </c>
      <c r="G39" s="7">
        <v>99.420828579394794</v>
      </c>
      <c r="H39" s="10">
        <v>0.27462944438160097</v>
      </c>
      <c r="I39" s="7">
        <v>99.646026260348094</v>
      </c>
      <c r="J39" s="10">
        <v>0.21904534674725201</v>
      </c>
      <c r="K39" s="7">
        <v>-0.35397373965193402</v>
      </c>
      <c r="L39" s="10">
        <v>0.21904534674725201</v>
      </c>
      <c r="M39" s="7">
        <v>98.057344937240899</v>
      </c>
      <c r="N39" s="10">
        <v>0.353163231861639</v>
      </c>
      <c r="O39" s="7">
        <v>98.152141861196597</v>
      </c>
      <c r="P39" s="10">
        <v>0.97500139604448</v>
      </c>
      <c r="Q39" s="7">
        <v>98.259884366967995</v>
      </c>
      <c r="R39" s="10">
        <v>0.42234316717537002</v>
      </c>
      <c r="S39" s="7">
        <v>97.824109876429901</v>
      </c>
      <c r="T39" s="10">
        <v>0.66936369433776599</v>
      </c>
      <c r="U39" s="7">
        <v>-0.32803198476666801</v>
      </c>
      <c r="V39" s="10">
        <v>1.19003085698806</v>
      </c>
      <c r="W39" s="7">
        <v>98.6096446951654</v>
      </c>
      <c r="X39" s="10">
        <v>0.28078060709368802</v>
      </c>
      <c r="Y39" s="7">
        <v>98.811863521265806</v>
      </c>
      <c r="Z39" s="10">
        <v>0.85202560821826601</v>
      </c>
      <c r="AA39" s="7">
        <v>98.541081991220295</v>
      </c>
      <c r="AB39" s="10">
        <v>0.33976369375945298</v>
      </c>
      <c r="AC39" s="7">
        <v>98.915809021287203</v>
      </c>
      <c r="AD39" s="10">
        <v>0.40884760929230501</v>
      </c>
      <c r="AE39" s="7">
        <v>0.103945500021382</v>
      </c>
      <c r="AF39" s="10">
        <v>0.94094633314703802</v>
      </c>
      <c r="AG39" s="7">
        <v>96.292770186188307</v>
      </c>
      <c r="AH39" s="10">
        <v>0.48958125041170603</v>
      </c>
      <c r="AI39" s="7">
        <v>94.328707346831393</v>
      </c>
      <c r="AJ39" s="10">
        <v>1.6206951005522701</v>
      </c>
      <c r="AK39" s="7">
        <v>96.133253854547903</v>
      </c>
      <c r="AL39" s="10">
        <v>0.59276640799335101</v>
      </c>
      <c r="AM39" s="7">
        <v>97.173729068811895</v>
      </c>
      <c r="AN39" s="10">
        <v>0.68886739993577695</v>
      </c>
      <c r="AO39" s="7">
        <v>2.8450217219804999</v>
      </c>
      <c r="AP39" s="10">
        <v>1.78164754543726</v>
      </c>
      <c r="AQ39" s="65"/>
      <c r="AR39" s="65"/>
      <c r="AS39" s="65"/>
      <c r="AT39" s="65"/>
      <c r="AU39" s="65"/>
      <c r="AV39" s="65"/>
      <c r="AW39" s="65"/>
      <c r="AX39" s="65"/>
      <c r="AY39" s="65"/>
      <c r="AZ39" s="65"/>
      <c r="BA39" s="65"/>
      <c r="BB39" s="65"/>
      <c r="BC39" s="65"/>
      <c r="BD39" s="65"/>
      <c r="BE39" s="65"/>
      <c r="BF39" s="182"/>
    </row>
    <row r="40" spans="1:58" ht="13" customHeight="1" x14ac:dyDescent="0.2">
      <c r="A40" s="82" t="s">
        <v>373</v>
      </c>
      <c r="B40" s="110">
        <v>2</v>
      </c>
      <c r="C40" s="7">
        <v>99.155435339464404</v>
      </c>
      <c r="D40" s="10">
        <v>0.224044117980989</v>
      </c>
      <c r="E40" s="7">
        <v>98.433425011769899</v>
      </c>
      <c r="F40" s="10">
        <v>0.93731831835475599</v>
      </c>
      <c r="G40" s="7">
        <v>99.103679429156301</v>
      </c>
      <c r="H40" s="10">
        <v>0.480038714500584</v>
      </c>
      <c r="I40" s="7">
        <v>99.277597331476898</v>
      </c>
      <c r="J40" s="10">
        <v>0.232369104390974</v>
      </c>
      <c r="K40" s="7">
        <v>0.84417231970699902</v>
      </c>
      <c r="L40" s="10">
        <v>0.96564893360905801</v>
      </c>
      <c r="M40" s="7">
        <v>96.0487615629674</v>
      </c>
      <c r="N40" s="10">
        <v>0.50059519034792999</v>
      </c>
      <c r="O40" s="7">
        <v>92.522138205223698</v>
      </c>
      <c r="P40" s="10">
        <v>2.09644766431731</v>
      </c>
      <c r="Q40" s="7">
        <v>95.729351228309994</v>
      </c>
      <c r="R40" s="10">
        <v>0.95253820890062402</v>
      </c>
      <c r="S40" s="7">
        <v>96.683045882161693</v>
      </c>
      <c r="T40" s="10">
        <v>0.52986884976608595</v>
      </c>
      <c r="U40" s="7">
        <v>4.1609076769380202</v>
      </c>
      <c r="V40" s="10">
        <v>2.0487119695823699</v>
      </c>
      <c r="W40" s="7">
        <v>94.411993262072997</v>
      </c>
      <c r="X40" s="10">
        <v>0.57082667304805201</v>
      </c>
      <c r="Y40" s="7">
        <v>89.793379288552302</v>
      </c>
      <c r="Z40" s="10">
        <v>2.4182091481978798</v>
      </c>
      <c r="AA40" s="7">
        <v>94.988070049359493</v>
      </c>
      <c r="AB40" s="10">
        <v>0.95491817443386995</v>
      </c>
      <c r="AC40" s="7">
        <v>94.666581034580304</v>
      </c>
      <c r="AD40" s="10">
        <v>0.76825865643458702</v>
      </c>
      <c r="AE40" s="7">
        <v>4.8732017460280002</v>
      </c>
      <c r="AF40" s="10">
        <v>2.4768805135120902</v>
      </c>
      <c r="AG40" s="7">
        <v>93.949358401963096</v>
      </c>
      <c r="AH40" s="10">
        <v>0.44691396781915499</v>
      </c>
      <c r="AI40" s="7">
        <v>83.524632147330394</v>
      </c>
      <c r="AJ40" s="10">
        <v>3.1298420359967798</v>
      </c>
      <c r="AK40" s="7">
        <v>93.8978153258509</v>
      </c>
      <c r="AL40" s="10">
        <v>0.89342461782651394</v>
      </c>
      <c r="AM40" s="7">
        <v>95.380468761768</v>
      </c>
      <c r="AN40" s="10">
        <v>0.59165323145372695</v>
      </c>
      <c r="AO40" s="7">
        <v>11.8558366144376</v>
      </c>
      <c r="AP40" s="10">
        <v>3.3517245812200298</v>
      </c>
      <c r="AQ40" s="65"/>
      <c r="AR40" s="65"/>
      <c r="AS40" s="65"/>
      <c r="AT40" s="65"/>
      <c r="AU40" s="65"/>
      <c r="AV40" s="65"/>
      <c r="AW40" s="65"/>
      <c r="AX40" s="65"/>
      <c r="AY40" s="65"/>
      <c r="AZ40" s="65"/>
      <c r="BA40" s="65"/>
      <c r="BB40" s="65"/>
      <c r="BC40" s="65"/>
      <c r="BD40" s="65"/>
      <c r="BE40" s="65"/>
      <c r="BF40" s="182"/>
    </row>
    <row r="41" spans="1:58" ht="13" customHeight="1" x14ac:dyDescent="0.2">
      <c r="A41" s="82" t="s">
        <v>374</v>
      </c>
      <c r="B41" s="110">
        <v>2</v>
      </c>
      <c r="C41" s="7">
        <v>99.004066367204601</v>
      </c>
      <c r="D41" s="10">
        <v>0.23122375605575601</v>
      </c>
      <c r="E41" s="7">
        <v>98.5941781661287</v>
      </c>
      <c r="F41" s="10">
        <v>0.86514331055496196</v>
      </c>
      <c r="G41" s="7">
        <v>98.665310853236903</v>
      </c>
      <c r="H41" s="10">
        <v>0.48948190988759899</v>
      </c>
      <c r="I41" s="7">
        <v>99.227126997234805</v>
      </c>
      <c r="J41" s="10">
        <v>0.216608155737429</v>
      </c>
      <c r="K41" s="7">
        <v>0.63294883110606304</v>
      </c>
      <c r="L41" s="10">
        <v>0.89525677460919295</v>
      </c>
      <c r="M41" s="7">
        <v>92.062239246055597</v>
      </c>
      <c r="N41" s="10">
        <v>0.81071298276183801</v>
      </c>
      <c r="O41" s="7">
        <v>90.531733968627293</v>
      </c>
      <c r="P41" s="10">
        <v>3.7828761190564602</v>
      </c>
      <c r="Q41" s="7">
        <v>91.1586777000947</v>
      </c>
      <c r="R41" s="10">
        <v>1.36584402629113</v>
      </c>
      <c r="S41" s="7">
        <v>92.681759605961702</v>
      </c>
      <c r="T41" s="10">
        <v>0.802727585534034</v>
      </c>
      <c r="U41" s="7">
        <v>2.15002563733437</v>
      </c>
      <c r="V41" s="10">
        <v>3.78808360964983</v>
      </c>
      <c r="W41" s="7">
        <v>94.366572676143406</v>
      </c>
      <c r="X41" s="10">
        <v>0.46275758959757601</v>
      </c>
      <c r="Y41" s="7">
        <v>97.180470384402895</v>
      </c>
      <c r="Z41" s="10">
        <v>1.2262920797368699</v>
      </c>
      <c r="AA41" s="7">
        <v>93.888986126265294</v>
      </c>
      <c r="AB41" s="10">
        <v>0.89184607270396499</v>
      </c>
      <c r="AC41" s="7">
        <v>94.526124934686194</v>
      </c>
      <c r="AD41" s="10">
        <v>0.63412550815762503</v>
      </c>
      <c r="AE41" s="7">
        <v>-2.6543454497167098</v>
      </c>
      <c r="AF41" s="10">
        <v>1.2958233535661901</v>
      </c>
      <c r="AG41" s="7">
        <v>88.473106514178397</v>
      </c>
      <c r="AH41" s="10">
        <v>0.66755333001678496</v>
      </c>
      <c r="AI41" s="7">
        <v>84.562215206235607</v>
      </c>
      <c r="AJ41" s="10">
        <v>5.4189286218116797</v>
      </c>
      <c r="AK41" s="7">
        <v>89.162677621775302</v>
      </c>
      <c r="AL41" s="10">
        <v>1.3969027542874599</v>
      </c>
      <c r="AM41" s="7">
        <v>88.414776984543394</v>
      </c>
      <c r="AN41" s="10">
        <v>0.81839222392149302</v>
      </c>
      <c r="AO41" s="7">
        <v>3.8525617783078601</v>
      </c>
      <c r="AP41" s="10">
        <v>5.68043567122207</v>
      </c>
      <c r="AQ41" s="65"/>
      <c r="AR41" s="65"/>
      <c r="AS41" s="65"/>
      <c r="AT41" s="65"/>
      <c r="AU41" s="65"/>
      <c r="AV41" s="65"/>
      <c r="AW41" s="65"/>
      <c r="AX41" s="65"/>
      <c r="AY41" s="65"/>
      <c r="AZ41" s="65"/>
      <c r="BA41" s="65"/>
      <c r="BB41" s="65"/>
      <c r="BC41" s="65"/>
      <c r="BD41" s="65"/>
      <c r="BE41" s="65"/>
      <c r="BF41" s="182"/>
    </row>
    <row r="42" spans="1:58" ht="13" customHeight="1" x14ac:dyDescent="0.2">
      <c r="A42" s="82" t="s">
        <v>375</v>
      </c>
      <c r="B42" s="110">
        <v>2</v>
      </c>
      <c r="C42" s="7">
        <v>98.7439238173056</v>
      </c>
      <c r="D42" s="10">
        <v>0.28258966706746402</v>
      </c>
      <c r="E42" s="7">
        <v>98.700265074091405</v>
      </c>
      <c r="F42" s="10">
        <v>0.76282552420048899</v>
      </c>
      <c r="G42" s="7">
        <v>98.663041851875505</v>
      </c>
      <c r="H42" s="10">
        <v>0.36179751262784099</v>
      </c>
      <c r="I42" s="7">
        <v>98.822464899293706</v>
      </c>
      <c r="J42" s="10">
        <v>0.68611529364500901</v>
      </c>
      <c r="K42" s="7">
        <v>0.122199825202244</v>
      </c>
      <c r="L42" s="10">
        <v>1.0350257399720999</v>
      </c>
      <c r="M42" s="7">
        <v>95.933214470101703</v>
      </c>
      <c r="N42" s="10">
        <v>0.53086753234807804</v>
      </c>
      <c r="O42" s="7">
        <v>95.961440722352094</v>
      </c>
      <c r="P42" s="10">
        <v>1.2491694499627699</v>
      </c>
      <c r="Q42" s="7">
        <v>96.168563621222205</v>
      </c>
      <c r="R42" s="10">
        <v>0.58530098888718096</v>
      </c>
      <c r="S42" s="7">
        <v>95.717841976768895</v>
      </c>
      <c r="T42" s="10">
        <v>1.2189155731058201</v>
      </c>
      <c r="U42" s="7">
        <v>-0.243598745583256</v>
      </c>
      <c r="V42" s="10">
        <v>1.68079623377853</v>
      </c>
      <c r="W42" s="7">
        <v>97.134339606103396</v>
      </c>
      <c r="X42" s="10">
        <v>0.43332312094501901</v>
      </c>
      <c r="Y42" s="7">
        <v>94.833747052736101</v>
      </c>
      <c r="Z42" s="10">
        <v>1.4906470543850701</v>
      </c>
      <c r="AA42" s="7">
        <v>97.325153293403304</v>
      </c>
      <c r="AB42" s="10">
        <v>0.52268439922058096</v>
      </c>
      <c r="AC42" s="7">
        <v>97.902912658100007</v>
      </c>
      <c r="AD42" s="10">
        <v>0.70888043160648095</v>
      </c>
      <c r="AE42" s="7">
        <v>3.06916560536393</v>
      </c>
      <c r="AF42" s="10">
        <v>1.6154661710323199</v>
      </c>
      <c r="AG42" s="7">
        <v>87.212740045406306</v>
      </c>
      <c r="AH42" s="10">
        <v>0.94232013571556295</v>
      </c>
      <c r="AI42" s="7">
        <v>83.780876030833795</v>
      </c>
      <c r="AJ42" s="10">
        <v>2.6988635336518501</v>
      </c>
      <c r="AK42" s="7">
        <v>86.318897494936195</v>
      </c>
      <c r="AL42" s="10">
        <v>1.24326021935522</v>
      </c>
      <c r="AM42" s="7">
        <v>93.618869276347894</v>
      </c>
      <c r="AN42" s="10">
        <v>1.68846767398779</v>
      </c>
      <c r="AO42" s="7">
        <v>9.8379932455141095</v>
      </c>
      <c r="AP42" s="10">
        <v>3.2184789306700998</v>
      </c>
      <c r="AQ42" s="65"/>
      <c r="AR42" s="65"/>
      <c r="AS42" s="65"/>
      <c r="AT42" s="65"/>
      <c r="AU42" s="65"/>
      <c r="AV42" s="65"/>
      <c r="AW42" s="65"/>
      <c r="AX42" s="65"/>
      <c r="AY42" s="65"/>
      <c r="AZ42" s="65"/>
      <c r="BA42" s="65"/>
      <c r="BB42" s="65"/>
      <c r="BC42" s="65"/>
      <c r="BD42" s="65"/>
      <c r="BE42" s="65"/>
      <c r="BF42" s="182"/>
    </row>
    <row r="43" spans="1:58" ht="13" customHeight="1" x14ac:dyDescent="0.2">
      <c r="A43" s="82" t="s">
        <v>427</v>
      </c>
      <c r="B43" s="110">
        <v>2</v>
      </c>
      <c r="C43" s="7">
        <v>99.721580730406004</v>
      </c>
      <c r="D43" s="10">
        <v>0.228173628006232</v>
      </c>
      <c r="E43" s="7">
        <v>97.787525537077997</v>
      </c>
      <c r="F43" s="10">
        <v>3.0909880198541901</v>
      </c>
      <c r="G43" s="7">
        <v>100</v>
      </c>
      <c r="H43" s="10">
        <v>0</v>
      </c>
      <c r="I43" s="7">
        <v>99.511642902600798</v>
      </c>
      <c r="J43" s="10">
        <v>0.48757320303409202</v>
      </c>
      <c r="K43" s="7">
        <v>1.72411736552272</v>
      </c>
      <c r="L43" s="10">
        <v>3.12320428737234</v>
      </c>
      <c r="M43" s="7">
        <v>97.242772808446801</v>
      </c>
      <c r="N43" s="10">
        <v>0.59022062389746199</v>
      </c>
      <c r="O43" s="7">
        <v>94.555237265212298</v>
      </c>
      <c r="P43" s="10">
        <v>5.2548735991560704</v>
      </c>
      <c r="Q43" s="7">
        <v>97.595670806998797</v>
      </c>
      <c r="R43" s="10">
        <v>0.75598596275333796</v>
      </c>
      <c r="S43" s="7">
        <v>96.965352467219802</v>
      </c>
      <c r="T43" s="10">
        <v>1.0354231162360901</v>
      </c>
      <c r="U43" s="7">
        <v>2.4101152020074998</v>
      </c>
      <c r="V43" s="10">
        <v>5.31903892901963</v>
      </c>
      <c r="W43" s="7">
        <v>98.321381189344095</v>
      </c>
      <c r="X43" s="10">
        <v>0.41672933077834701</v>
      </c>
      <c r="Y43" s="7">
        <v>95.723448964025707</v>
      </c>
      <c r="Z43" s="10">
        <v>2.9767785277952998</v>
      </c>
      <c r="AA43" s="7">
        <v>98.186338405965003</v>
      </c>
      <c r="AB43" s="10">
        <v>0.53703254587057103</v>
      </c>
      <c r="AC43" s="7">
        <v>98.808048524754</v>
      </c>
      <c r="AD43" s="10">
        <v>0.61414207892495698</v>
      </c>
      <c r="AE43" s="7">
        <v>3.0845995607283099</v>
      </c>
      <c r="AF43" s="10">
        <v>3.04217165449987</v>
      </c>
      <c r="AG43" s="7">
        <v>98.260280872010497</v>
      </c>
      <c r="AH43" s="10">
        <v>0.44250859493732703</v>
      </c>
      <c r="AI43" s="7">
        <v>100</v>
      </c>
      <c r="AJ43" s="10">
        <v>0</v>
      </c>
      <c r="AK43" s="7">
        <v>98.100881240222094</v>
      </c>
      <c r="AL43" s="10">
        <v>0.67410482295949603</v>
      </c>
      <c r="AM43" s="7">
        <v>98.273946918406196</v>
      </c>
      <c r="AN43" s="10">
        <v>0.73184203382669</v>
      </c>
      <c r="AO43" s="7">
        <v>-1.72605308159379</v>
      </c>
      <c r="AP43" s="10">
        <v>0.73184203382669</v>
      </c>
      <c r="AQ43" s="65"/>
      <c r="AR43" s="65"/>
      <c r="AS43" s="65"/>
      <c r="AT43" s="65"/>
      <c r="AU43" s="65"/>
      <c r="AV43" s="65"/>
      <c r="AW43" s="65"/>
      <c r="AX43" s="65"/>
      <c r="AY43" s="65"/>
      <c r="AZ43" s="65"/>
      <c r="BA43" s="65"/>
      <c r="BB43" s="65"/>
      <c r="BC43" s="65"/>
      <c r="BD43" s="65"/>
      <c r="BE43" s="65"/>
      <c r="BF43" s="182"/>
    </row>
    <row r="44" spans="1:58" ht="13" customHeight="1" x14ac:dyDescent="0.2">
      <c r="A44" s="82" t="s">
        <v>428</v>
      </c>
      <c r="B44" s="110">
        <v>2</v>
      </c>
      <c r="C44" s="7">
        <v>98.5071193232409</v>
      </c>
      <c r="D44" s="10">
        <v>0.30986327654933699</v>
      </c>
      <c r="E44" s="7">
        <v>99.260983787573494</v>
      </c>
      <c r="F44" s="10">
        <v>0.25963793998429602</v>
      </c>
      <c r="G44" s="7">
        <v>98.609909674756395</v>
      </c>
      <c r="H44" s="10">
        <v>0.42758908709934401</v>
      </c>
      <c r="I44" s="7">
        <v>98.574117059305493</v>
      </c>
      <c r="J44" s="10">
        <v>0.44019271189222697</v>
      </c>
      <c r="K44" s="7">
        <v>-0.68686672826808604</v>
      </c>
      <c r="L44" s="10">
        <v>0.490428209997473</v>
      </c>
      <c r="M44" s="7">
        <v>91.773112398675593</v>
      </c>
      <c r="N44" s="10">
        <v>0.65032992324996697</v>
      </c>
      <c r="O44" s="7">
        <v>92.670890062665194</v>
      </c>
      <c r="P44" s="10">
        <v>1.24184398582786</v>
      </c>
      <c r="Q44" s="7">
        <v>91.113429491527</v>
      </c>
      <c r="R44" s="10">
        <v>0.83564665477097</v>
      </c>
      <c r="S44" s="7">
        <v>92.314248389643097</v>
      </c>
      <c r="T44" s="10">
        <v>1.29265226630881</v>
      </c>
      <c r="U44" s="7">
        <v>-0.35664167302213901</v>
      </c>
      <c r="V44" s="10">
        <v>1.7876663156831301</v>
      </c>
      <c r="W44" s="7">
        <v>94.069617363886096</v>
      </c>
      <c r="X44" s="10">
        <v>0.46478888430285298</v>
      </c>
      <c r="Y44" s="7">
        <v>94.288076595688395</v>
      </c>
      <c r="Z44" s="10">
        <v>0.88269184831911096</v>
      </c>
      <c r="AA44" s="7">
        <v>93.709199934783797</v>
      </c>
      <c r="AB44" s="10">
        <v>0.66562877644454399</v>
      </c>
      <c r="AC44" s="7">
        <v>95.114823415682807</v>
      </c>
      <c r="AD44" s="10">
        <v>0.84662205325728301</v>
      </c>
      <c r="AE44" s="7">
        <v>0.82674681999441202</v>
      </c>
      <c r="AF44" s="10">
        <v>1.2658719418644</v>
      </c>
      <c r="AG44" s="7">
        <v>75.624116244930306</v>
      </c>
      <c r="AH44" s="10">
        <v>0.98980672492824195</v>
      </c>
      <c r="AI44" s="7">
        <v>72.104763206265503</v>
      </c>
      <c r="AJ44" s="10">
        <v>2.3225341804048001</v>
      </c>
      <c r="AK44" s="7">
        <v>73.723074695586305</v>
      </c>
      <c r="AL44" s="10">
        <v>1.18998762324107</v>
      </c>
      <c r="AM44" s="7">
        <v>86.232601178647599</v>
      </c>
      <c r="AN44" s="10">
        <v>1.35924031591462</v>
      </c>
      <c r="AO44" s="7">
        <v>14.1278379723821</v>
      </c>
      <c r="AP44" s="10">
        <v>2.7563965217946298</v>
      </c>
      <c r="AQ44" s="65"/>
      <c r="AR44" s="65"/>
      <c r="AS44" s="65"/>
      <c r="AT44" s="65"/>
      <c r="AU44" s="65"/>
      <c r="AV44" s="65"/>
      <c r="AW44" s="65"/>
      <c r="AX44" s="65"/>
      <c r="AY44" s="65"/>
      <c r="AZ44" s="65"/>
      <c r="BA44" s="65"/>
      <c r="BB44" s="65"/>
      <c r="BC44" s="65"/>
      <c r="BD44" s="65"/>
      <c r="BE44" s="65"/>
      <c r="BF44" s="182"/>
    </row>
    <row r="45" spans="1:58" ht="13" customHeight="1" x14ac:dyDescent="0.2">
      <c r="A45" s="82" t="s">
        <v>429</v>
      </c>
      <c r="B45" s="110">
        <v>2</v>
      </c>
      <c r="C45" s="7">
        <v>99.248508230013996</v>
      </c>
      <c r="D45" s="10">
        <v>0.20277184695839201</v>
      </c>
      <c r="E45" s="7">
        <v>99.265362375612099</v>
      </c>
      <c r="F45" s="10">
        <v>0.52058239311598797</v>
      </c>
      <c r="G45" s="7">
        <v>99.177587503542</v>
      </c>
      <c r="H45" s="10">
        <v>0.24264746114357499</v>
      </c>
      <c r="I45" s="7">
        <v>99.455615591736901</v>
      </c>
      <c r="J45" s="10">
        <v>0.27861264153717302</v>
      </c>
      <c r="K45" s="7">
        <v>0.19025321612485899</v>
      </c>
      <c r="L45" s="10">
        <v>0.58743455452501103</v>
      </c>
      <c r="M45" s="7">
        <v>96.696164820534193</v>
      </c>
      <c r="N45" s="10">
        <v>0.45621784793188802</v>
      </c>
      <c r="O45" s="7">
        <v>96.633170280567597</v>
      </c>
      <c r="P45" s="10">
        <v>1.26032700159872</v>
      </c>
      <c r="Q45" s="7">
        <v>96.621712858602194</v>
      </c>
      <c r="R45" s="10">
        <v>0.53969017851501699</v>
      </c>
      <c r="S45" s="7">
        <v>96.852194599573906</v>
      </c>
      <c r="T45" s="10">
        <v>0.71914282464966595</v>
      </c>
      <c r="U45" s="7">
        <v>0.21902431900626601</v>
      </c>
      <c r="V45" s="10">
        <v>1.3856023502964501</v>
      </c>
      <c r="W45" s="7">
        <v>96.884642959085198</v>
      </c>
      <c r="X45" s="10">
        <v>0.34639358247692997</v>
      </c>
      <c r="Y45" s="7">
        <v>96.004430264011702</v>
      </c>
      <c r="Z45" s="10">
        <v>1.33560265906679</v>
      </c>
      <c r="AA45" s="7">
        <v>96.758335653817895</v>
      </c>
      <c r="AB45" s="10">
        <v>0.467874581746067</v>
      </c>
      <c r="AC45" s="7">
        <v>97.368984023336694</v>
      </c>
      <c r="AD45" s="10">
        <v>0.65750489280350199</v>
      </c>
      <c r="AE45" s="7">
        <v>1.3645537593250201</v>
      </c>
      <c r="AF45" s="10">
        <v>1.51016636971953</v>
      </c>
      <c r="AG45" s="7">
        <v>96.453958306429897</v>
      </c>
      <c r="AH45" s="10">
        <v>0.46265291876523501</v>
      </c>
      <c r="AI45" s="7">
        <v>97.030522727083394</v>
      </c>
      <c r="AJ45" s="10">
        <v>1.54139915490465</v>
      </c>
      <c r="AK45" s="7">
        <v>96.057963756727005</v>
      </c>
      <c r="AL45" s="10">
        <v>0.54542202485643299</v>
      </c>
      <c r="AM45" s="7">
        <v>97.054649710909004</v>
      </c>
      <c r="AN45" s="10">
        <v>0.69190506619451497</v>
      </c>
      <c r="AO45" s="7">
        <v>2.4126983825610199E-2</v>
      </c>
      <c r="AP45" s="10">
        <v>1.68116465878636</v>
      </c>
      <c r="AQ45" s="65"/>
      <c r="AR45" s="65"/>
      <c r="AS45" s="65"/>
      <c r="AT45" s="65"/>
      <c r="AU45" s="65"/>
      <c r="AV45" s="65"/>
      <c r="AW45" s="65"/>
      <c r="AX45" s="65"/>
      <c r="AY45" s="65"/>
      <c r="AZ45" s="65"/>
      <c r="BA45" s="65"/>
      <c r="BB45" s="65"/>
      <c r="BC45" s="65"/>
      <c r="BD45" s="65"/>
      <c r="BE45" s="65"/>
      <c r="BF45" s="182"/>
    </row>
    <row r="46" spans="1:58" ht="13" customHeight="1" x14ac:dyDescent="0.2">
      <c r="A46" s="82" t="s">
        <v>430</v>
      </c>
      <c r="B46" s="110">
        <v>2</v>
      </c>
      <c r="C46" s="7">
        <v>99.361359182597297</v>
      </c>
      <c r="D46" s="10">
        <v>0.194970095217184</v>
      </c>
      <c r="E46" s="7">
        <v>99.427284721576498</v>
      </c>
      <c r="F46" s="10">
        <v>0.57943186980765304</v>
      </c>
      <c r="G46" s="7">
        <v>98.936096967330201</v>
      </c>
      <c r="H46" s="10">
        <v>0.36704823256928898</v>
      </c>
      <c r="I46" s="7">
        <v>99.849899239830805</v>
      </c>
      <c r="J46" s="10">
        <v>6.2692614256143003E-2</v>
      </c>
      <c r="K46" s="7">
        <v>0.42261451825434898</v>
      </c>
      <c r="L46" s="10">
        <v>0.56528820924909295</v>
      </c>
      <c r="M46" s="7">
        <v>91.9385658791075</v>
      </c>
      <c r="N46" s="10">
        <v>0.69196962679416196</v>
      </c>
      <c r="O46" s="7">
        <v>95.910716742393106</v>
      </c>
      <c r="P46" s="10">
        <v>2.5951807455544298</v>
      </c>
      <c r="Q46" s="7">
        <v>90.898237963075303</v>
      </c>
      <c r="R46" s="10">
        <v>0.97001174800790702</v>
      </c>
      <c r="S46" s="7">
        <v>92.808935129766596</v>
      </c>
      <c r="T46" s="10">
        <v>1.15951313487733</v>
      </c>
      <c r="U46" s="7">
        <v>-3.1017816126265001</v>
      </c>
      <c r="V46" s="10">
        <v>2.9266830917010598</v>
      </c>
      <c r="W46" s="7">
        <v>93.359549172542501</v>
      </c>
      <c r="X46" s="10">
        <v>0.60711364999526096</v>
      </c>
      <c r="Y46" s="7">
        <v>96.501280479430406</v>
      </c>
      <c r="Z46" s="10">
        <v>2.5329336575862502</v>
      </c>
      <c r="AA46" s="7">
        <v>94.156711184461301</v>
      </c>
      <c r="AB46" s="10">
        <v>0.67337287779239097</v>
      </c>
      <c r="AC46" s="7">
        <v>92.113871009851295</v>
      </c>
      <c r="AD46" s="10">
        <v>1.0216040180101</v>
      </c>
      <c r="AE46" s="7">
        <v>-4.3874094695790804</v>
      </c>
      <c r="AF46" s="10">
        <v>2.5895848665361001</v>
      </c>
      <c r="AG46" s="7">
        <v>93.869166895837907</v>
      </c>
      <c r="AH46" s="10">
        <v>0.61275210394915003</v>
      </c>
      <c r="AI46" s="7">
        <v>91.718576324482996</v>
      </c>
      <c r="AJ46" s="10">
        <v>3.5825372422034101</v>
      </c>
      <c r="AK46" s="7">
        <v>93.183396167436797</v>
      </c>
      <c r="AL46" s="10">
        <v>0.88933523091364097</v>
      </c>
      <c r="AM46" s="7">
        <v>94.705471641684397</v>
      </c>
      <c r="AN46" s="10">
        <v>0.90324834473943005</v>
      </c>
      <c r="AO46" s="7">
        <v>2.9868953172013999</v>
      </c>
      <c r="AP46" s="10">
        <v>3.5067707194823101</v>
      </c>
      <c r="AQ46" s="65"/>
      <c r="AR46" s="65"/>
      <c r="AS46" s="65"/>
      <c r="AT46" s="65"/>
      <c r="AU46" s="65"/>
      <c r="AV46" s="65"/>
      <c r="AW46" s="65"/>
      <c r="AX46" s="65"/>
      <c r="AY46" s="65"/>
      <c r="AZ46" s="65"/>
      <c r="BA46" s="65"/>
      <c r="BB46" s="65"/>
      <c r="BC46" s="65"/>
      <c r="BD46" s="65"/>
      <c r="BE46" s="65"/>
      <c r="BF46" s="182"/>
    </row>
    <row r="47" spans="1:58" ht="13" customHeight="1" x14ac:dyDescent="0.2">
      <c r="A47" s="82" t="s">
        <v>376</v>
      </c>
      <c r="B47" s="110">
        <v>2</v>
      </c>
      <c r="C47" s="7">
        <v>99.673715098163498</v>
      </c>
      <c r="D47" s="10">
        <v>0.11255706779559201</v>
      </c>
      <c r="E47" s="7">
        <v>100</v>
      </c>
      <c r="F47" s="10">
        <v>0</v>
      </c>
      <c r="G47" s="7">
        <v>99.650618690500195</v>
      </c>
      <c r="H47" s="10">
        <v>0.21462196030271399</v>
      </c>
      <c r="I47" s="7">
        <v>99.672514730562</v>
      </c>
      <c r="J47" s="10">
        <v>0.13283994864533899</v>
      </c>
      <c r="K47" s="7">
        <v>-0.32748526943802903</v>
      </c>
      <c r="L47" s="10">
        <v>0.13283994864533899</v>
      </c>
      <c r="M47" s="7">
        <v>95.633857207663098</v>
      </c>
      <c r="N47" s="10">
        <v>0.484695516251342</v>
      </c>
      <c r="O47" s="7">
        <v>94.462486014479595</v>
      </c>
      <c r="P47" s="10">
        <v>2.5856855584363099</v>
      </c>
      <c r="Q47" s="7">
        <v>96.407642546545603</v>
      </c>
      <c r="R47" s="10">
        <v>0.70450460403642501</v>
      </c>
      <c r="S47" s="7">
        <v>95.1847384304359</v>
      </c>
      <c r="T47" s="10">
        <v>0.68347391471865404</v>
      </c>
      <c r="U47" s="7">
        <v>0.72225241595630496</v>
      </c>
      <c r="V47" s="10">
        <v>2.6741372298803801</v>
      </c>
      <c r="W47" s="7">
        <v>97.935058760780393</v>
      </c>
      <c r="X47" s="10">
        <v>0.32346774051272797</v>
      </c>
      <c r="Y47" s="7">
        <v>100</v>
      </c>
      <c r="Z47" s="10">
        <v>0</v>
      </c>
      <c r="AA47" s="7">
        <v>98.330750448162703</v>
      </c>
      <c r="AB47" s="10">
        <v>0.44742599061033</v>
      </c>
      <c r="AC47" s="7">
        <v>97.588893116402403</v>
      </c>
      <c r="AD47" s="10">
        <v>0.49198758005889298</v>
      </c>
      <c r="AE47" s="7">
        <v>-2.4111068835976099</v>
      </c>
      <c r="AF47" s="10">
        <v>0.49198758005889298</v>
      </c>
      <c r="AG47" s="7">
        <v>93.803969286095594</v>
      </c>
      <c r="AH47" s="10">
        <v>0.55182592887391602</v>
      </c>
      <c r="AI47" s="7">
        <v>88.719063758170194</v>
      </c>
      <c r="AJ47" s="10">
        <v>3.3479369869720599</v>
      </c>
      <c r="AK47" s="7">
        <v>94.051884465587605</v>
      </c>
      <c r="AL47" s="10">
        <v>0.86701331018398298</v>
      </c>
      <c r="AM47" s="7">
        <v>93.842864280268302</v>
      </c>
      <c r="AN47" s="10">
        <v>0.72698331768024804</v>
      </c>
      <c r="AO47" s="7">
        <v>5.1238005220980503</v>
      </c>
      <c r="AP47" s="10">
        <v>3.4545291881868798</v>
      </c>
      <c r="AQ47" s="65"/>
      <c r="AR47" s="65"/>
      <c r="AS47" s="65"/>
      <c r="AT47" s="65"/>
      <c r="AU47" s="65"/>
      <c r="AV47" s="65"/>
      <c r="AW47" s="65"/>
      <c r="AX47" s="65"/>
      <c r="AY47" s="65"/>
      <c r="AZ47" s="65"/>
      <c r="BA47" s="65"/>
      <c r="BB47" s="65"/>
      <c r="BC47" s="65"/>
      <c r="BD47" s="65"/>
      <c r="BE47" s="65"/>
      <c r="BF47" s="182"/>
    </row>
    <row r="48" spans="1:58" ht="13" customHeight="1" x14ac:dyDescent="0.2">
      <c r="A48" s="82" t="s">
        <v>377</v>
      </c>
      <c r="B48" s="110">
        <v>2</v>
      </c>
      <c r="C48" s="7">
        <v>99.140122754543995</v>
      </c>
      <c r="D48" s="10">
        <v>0.226919004282812</v>
      </c>
      <c r="E48" s="7">
        <v>99.0530974253127</v>
      </c>
      <c r="F48" s="10">
        <v>0.94178621196848</v>
      </c>
      <c r="G48" s="7">
        <v>99.211291030157398</v>
      </c>
      <c r="H48" s="10">
        <v>0.25092323809366901</v>
      </c>
      <c r="I48" s="7">
        <v>99.028384120196606</v>
      </c>
      <c r="J48" s="10">
        <v>0.46144497839445298</v>
      </c>
      <c r="K48" s="7">
        <v>-2.4713305116080199E-2</v>
      </c>
      <c r="L48" s="10">
        <v>1.0344856978897901</v>
      </c>
      <c r="M48" s="7">
        <v>97.566547913153798</v>
      </c>
      <c r="N48" s="10">
        <v>0.36505115050489201</v>
      </c>
      <c r="O48" s="7">
        <v>95.725650345907397</v>
      </c>
      <c r="P48" s="10">
        <v>1.3566017224078</v>
      </c>
      <c r="Q48" s="7">
        <v>97.425632428971497</v>
      </c>
      <c r="R48" s="10">
        <v>0.490683993376962</v>
      </c>
      <c r="S48" s="7">
        <v>98.368317217459705</v>
      </c>
      <c r="T48" s="10">
        <v>0.61935618972093698</v>
      </c>
      <c r="U48" s="7">
        <v>2.6426668715523398</v>
      </c>
      <c r="V48" s="10">
        <v>1.58324331000868</v>
      </c>
      <c r="W48" s="7">
        <v>98.233124539677206</v>
      </c>
      <c r="X48" s="10">
        <v>0.27802369993007903</v>
      </c>
      <c r="Y48" s="7">
        <v>96.233757918892195</v>
      </c>
      <c r="Z48" s="10">
        <v>1.12697358793252</v>
      </c>
      <c r="AA48" s="7">
        <v>98.298670403546495</v>
      </c>
      <c r="AB48" s="10">
        <v>0.387243470125544</v>
      </c>
      <c r="AC48" s="7">
        <v>98.709408369751699</v>
      </c>
      <c r="AD48" s="10">
        <v>0.52191079946033303</v>
      </c>
      <c r="AE48" s="7">
        <v>2.4756504508594799</v>
      </c>
      <c r="AF48" s="10">
        <v>1.35209663399062</v>
      </c>
      <c r="AG48" s="7">
        <v>95.197623577584594</v>
      </c>
      <c r="AH48" s="10">
        <v>0.556639948751393</v>
      </c>
      <c r="AI48" s="7">
        <v>90.084155229904496</v>
      </c>
      <c r="AJ48" s="10">
        <v>2.2099379129298802</v>
      </c>
      <c r="AK48" s="7">
        <v>95.418871673425699</v>
      </c>
      <c r="AL48" s="10">
        <v>0.70998612874376199</v>
      </c>
      <c r="AM48" s="7">
        <v>96.393802130322698</v>
      </c>
      <c r="AN48" s="10">
        <v>0.84947245813030503</v>
      </c>
      <c r="AO48" s="7">
        <v>6.3096469004181301</v>
      </c>
      <c r="AP48" s="10">
        <v>2.38967069127846</v>
      </c>
      <c r="AQ48" s="65"/>
      <c r="AR48" s="65"/>
      <c r="AS48" s="65"/>
      <c r="AT48" s="65"/>
      <c r="AU48" s="65"/>
      <c r="AV48" s="65"/>
      <c r="AW48" s="65"/>
      <c r="AX48" s="65"/>
      <c r="AY48" s="65"/>
      <c r="AZ48" s="65"/>
      <c r="BA48" s="65"/>
      <c r="BB48" s="65"/>
      <c r="BC48" s="65"/>
      <c r="BD48" s="65"/>
      <c r="BE48" s="65"/>
      <c r="BF48" s="182"/>
    </row>
    <row r="49" spans="1:58" ht="13" customHeight="1" x14ac:dyDescent="0.2">
      <c r="A49" s="82" t="s">
        <v>378</v>
      </c>
      <c r="B49" s="110">
        <v>2</v>
      </c>
      <c r="C49" s="7">
        <v>96.444480428845196</v>
      </c>
      <c r="D49" s="10">
        <v>0.449041694798122</v>
      </c>
      <c r="E49" s="7">
        <v>92.098256116164507</v>
      </c>
      <c r="F49" s="10">
        <v>3.1619348505741698</v>
      </c>
      <c r="G49" s="7">
        <v>96.4622511416012</v>
      </c>
      <c r="H49" s="10">
        <v>0.50935614999351797</v>
      </c>
      <c r="I49" s="7">
        <v>98.054742816552803</v>
      </c>
      <c r="J49" s="10">
        <v>0.82221520790244995</v>
      </c>
      <c r="K49" s="7">
        <v>5.9564867003882496</v>
      </c>
      <c r="L49" s="10">
        <v>3.2681777901889202</v>
      </c>
      <c r="M49" s="7">
        <v>93.552280895431295</v>
      </c>
      <c r="N49" s="10">
        <v>0.61437181652789197</v>
      </c>
      <c r="O49" s="7">
        <v>85.578106126621094</v>
      </c>
      <c r="P49" s="10">
        <v>4.7966059826077396</v>
      </c>
      <c r="Q49" s="7">
        <v>93.335045406231899</v>
      </c>
      <c r="R49" s="10">
        <v>0.74102293728550905</v>
      </c>
      <c r="S49" s="7">
        <v>96.383416078254001</v>
      </c>
      <c r="T49" s="10">
        <v>0.91391367689457503</v>
      </c>
      <c r="U49" s="7">
        <v>10.8053099516329</v>
      </c>
      <c r="V49" s="10">
        <v>4.9259182941806499</v>
      </c>
      <c r="W49" s="7">
        <v>95.514037501893696</v>
      </c>
      <c r="X49" s="10">
        <v>0.529281190757661</v>
      </c>
      <c r="Y49" s="7">
        <v>89.615902789972594</v>
      </c>
      <c r="Z49" s="10">
        <v>3.8444054858846002</v>
      </c>
      <c r="AA49" s="7">
        <v>95.674090387457596</v>
      </c>
      <c r="AB49" s="10">
        <v>0.61329778276927205</v>
      </c>
      <c r="AC49" s="7">
        <v>96.335884464202394</v>
      </c>
      <c r="AD49" s="10">
        <v>1.08034862041682</v>
      </c>
      <c r="AE49" s="7">
        <v>6.7199816742297998</v>
      </c>
      <c r="AF49" s="10">
        <v>4.02775873704101</v>
      </c>
      <c r="AG49" s="7">
        <v>89.474487251916599</v>
      </c>
      <c r="AH49" s="10">
        <v>0.80849893177992005</v>
      </c>
      <c r="AI49" s="7">
        <v>83.526261438904797</v>
      </c>
      <c r="AJ49" s="10">
        <v>4.7675514771328604</v>
      </c>
      <c r="AK49" s="7">
        <v>89.126019788336905</v>
      </c>
      <c r="AL49" s="10">
        <v>0.98279947886527397</v>
      </c>
      <c r="AM49" s="7">
        <v>91.221727001697602</v>
      </c>
      <c r="AN49" s="10">
        <v>1.8491943435212601</v>
      </c>
      <c r="AO49" s="7">
        <v>7.6954655627927497</v>
      </c>
      <c r="AP49" s="10">
        <v>5.2518073846948701</v>
      </c>
      <c r="AQ49" s="65"/>
      <c r="AR49" s="65"/>
      <c r="AS49" s="65"/>
      <c r="AT49" s="65"/>
      <c r="AU49" s="65"/>
      <c r="AV49" s="65"/>
      <c r="AW49" s="65"/>
      <c r="AX49" s="65"/>
      <c r="AY49" s="65"/>
      <c r="AZ49" s="65"/>
      <c r="BA49" s="65"/>
      <c r="BB49" s="65"/>
      <c r="BC49" s="65"/>
      <c r="BD49" s="65"/>
      <c r="BE49" s="65"/>
      <c r="BF49" s="182"/>
    </row>
    <row r="50" spans="1:58" ht="13" customHeight="1" x14ac:dyDescent="0.2">
      <c r="A50" s="82" t="s">
        <v>431</v>
      </c>
      <c r="B50" s="110">
        <v>2</v>
      </c>
      <c r="C50" s="7">
        <v>99.391009266044193</v>
      </c>
      <c r="D50" s="10">
        <v>0.167814543104092</v>
      </c>
      <c r="E50" s="7">
        <v>98.446027624362898</v>
      </c>
      <c r="F50" s="10">
        <v>0.94286555785317006</v>
      </c>
      <c r="G50" s="7">
        <v>99.457325328741504</v>
      </c>
      <c r="H50" s="10">
        <v>0.227183187085747</v>
      </c>
      <c r="I50" s="7">
        <v>99.4133480259881</v>
      </c>
      <c r="J50" s="10">
        <v>0.25691578392716902</v>
      </c>
      <c r="K50" s="7">
        <v>0.96732040162517297</v>
      </c>
      <c r="L50" s="10">
        <v>0.980686388590291</v>
      </c>
      <c r="M50" s="7">
        <v>95.727269208355096</v>
      </c>
      <c r="N50" s="10">
        <v>0.40340998418213603</v>
      </c>
      <c r="O50" s="7">
        <v>95.185634706599998</v>
      </c>
      <c r="P50" s="10">
        <v>1.9094119383994299</v>
      </c>
      <c r="Q50" s="7">
        <v>95.552150792873505</v>
      </c>
      <c r="R50" s="10">
        <v>0.57022242176509397</v>
      </c>
      <c r="S50" s="7">
        <v>96.278093921344606</v>
      </c>
      <c r="T50" s="10">
        <v>0.64023579045479195</v>
      </c>
      <c r="U50" s="7">
        <v>1.0924592147446099</v>
      </c>
      <c r="V50" s="10">
        <v>2.0003465139165102</v>
      </c>
      <c r="W50" s="7">
        <v>95.511916250484205</v>
      </c>
      <c r="X50" s="10">
        <v>0.43756399405917501</v>
      </c>
      <c r="Y50" s="7">
        <v>95.6925893704082</v>
      </c>
      <c r="Z50" s="10">
        <v>1.7336985836463901</v>
      </c>
      <c r="AA50" s="7">
        <v>95.696613786401898</v>
      </c>
      <c r="AB50" s="10">
        <v>0.51231680732573204</v>
      </c>
      <c r="AC50" s="7">
        <v>95.146100505971901</v>
      </c>
      <c r="AD50" s="10">
        <v>0.721027526958952</v>
      </c>
      <c r="AE50" s="7">
        <v>-0.54648886443632705</v>
      </c>
      <c r="AF50" s="10">
        <v>1.8818749427513399</v>
      </c>
      <c r="AG50" s="7">
        <v>90.796065381992705</v>
      </c>
      <c r="AH50" s="10">
        <v>0.655752028040826</v>
      </c>
      <c r="AI50" s="7">
        <v>91.6607093349146</v>
      </c>
      <c r="AJ50" s="10">
        <v>2.6750699780893399</v>
      </c>
      <c r="AK50" s="7">
        <v>90.212365051624502</v>
      </c>
      <c r="AL50" s="10">
        <v>0.96317921811645402</v>
      </c>
      <c r="AM50" s="7">
        <v>91.724540187206301</v>
      </c>
      <c r="AN50" s="10">
        <v>0.92344897579171703</v>
      </c>
      <c r="AO50" s="7">
        <v>6.3830852291630394E-2</v>
      </c>
      <c r="AP50" s="10">
        <v>2.91796791769662</v>
      </c>
      <c r="AQ50" s="65"/>
      <c r="AR50" s="65"/>
      <c r="AS50" s="65"/>
      <c r="AT50" s="65"/>
      <c r="AU50" s="65"/>
      <c r="AV50" s="65"/>
      <c r="AW50" s="65"/>
      <c r="AX50" s="65"/>
      <c r="AY50" s="65"/>
      <c r="AZ50" s="65"/>
      <c r="BA50" s="65"/>
      <c r="BB50" s="65"/>
      <c r="BC50" s="65"/>
      <c r="BD50" s="65"/>
      <c r="BE50" s="65"/>
      <c r="BF50" s="182"/>
    </row>
    <row r="51" spans="1:58" ht="13" customHeight="1" x14ac:dyDescent="0.2">
      <c r="A51" s="82" t="s">
        <v>379</v>
      </c>
      <c r="B51" s="110">
        <v>2</v>
      </c>
      <c r="C51" s="7">
        <v>96.906393825006901</v>
      </c>
      <c r="D51" s="10">
        <v>0.41857347706411402</v>
      </c>
      <c r="E51" s="7">
        <v>98.340173071909604</v>
      </c>
      <c r="F51" s="10">
        <v>0.66352216077440795</v>
      </c>
      <c r="G51" s="7">
        <v>96.838197956669305</v>
      </c>
      <c r="H51" s="10">
        <v>0.50083728751492496</v>
      </c>
      <c r="I51" s="7">
        <v>95.751325931173398</v>
      </c>
      <c r="J51" s="10">
        <v>0.94528654925318101</v>
      </c>
      <c r="K51" s="7">
        <v>-2.5888471407362199</v>
      </c>
      <c r="L51" s="10">
        <v>1.1468729123013299</v>
      </c>
      <c r="M51" s="7">
        <v>89.719426457080402</v>
      </c>
      <c r="N51" s="10">
        <v>0.69751591618602005</v>
      </c>
      <c r="O51" s="7">
        <v>92.190155307297601</v>
      </c>
      <c r="P51" s="10">
        <v>1.2918424408624101</v>
      </c>
      <c r="Q51" s="7">
        <v>90.024692200214602</v>
      </c>
      <c r="R51" s="10">
        <v>0.871751889524637</v>
      </c>
      <c r="S51" s="7">
        <v>86.378793429581805</v>
      </c>
      <c r="T51" s="10">
        <v>1.4476058847817299</v>
      </c>
      <c r="U51" s="7">
        <v>-5.8113618777158003</v>
      </c>
      <c r="V51" s="10">
        <v>1.92923881002441</v>
      </c>
      <c r="W51" s="7">
        <v>95.441439646421898</v>
      </c>
      <c r="X51" s="10">
        <v>0.446444264617404</v>
      </c>
      <c r="Y51" s="7">
        <v>95.843638826400905</v>
      </c>
      <c r="Z51" s="10">
        <v>0.92990051261198603</v>
      </c>
      <c r="AA51" s="7">
        <v>95.856013050475298</v>
      </c>
      <c r="AB51" s="10">
        <v>0.53454180512574501</v>
      </c>
      <c r="AC51" s="7">
        <v>93.848550585206993</v>
      </c>
      <c r="AD51" s="10">
        <v>1.26081529090345</v>
      </c>
      <c r="AE51" s="7">
        <v>-1.9950882411939399</v>
      </c>
      <c r="AF51" s="10">
        <v>1.66515045541647</v>
      </c>
      <c r="AG51" s="7">
        <v>94.154319765701203</v>
      </c>
      <c r="AH51" s="10">
        <v>0.44948697062641602</v>
      </c>
      <c r="AI51" s="7">
        <v>92.690495204789002</v>
      </c>
      <c r="AJ51" s="10">
        <v>1.14569695862068</v>
      </c>
      <c r="AK51" s="7">
        <v>95.085194286467299</v>
      </c>
      <c r="AL51" s="10">
        <v>0.57974984623654302</v>
      </c>
      <c r="AM51" s="7">
        <v>92.864160239357105</v>
      </c>
      <c r="AN51" s="10">
        <v>1.0159881441044001</v>
      </c>
      <c r="AO51" s="7">
        <v>0.17366503456808899</v>
      </c>
      <c r="AP51" s="10">
        <v>1.56394397784603</v>
      </c>
      <c r="AQ51" s="65"/>
      <c r="AR51" s="65"/>
      <c r="AS51" s="65"/>
      <c r="AT51" s="65"/>
      <c r="AU51" s="65"/>
      <c r="AV51" s="65"/>
      <c r="AW51" s="65"/>
      <c r="AX51" s="65"/>
      <c r="AY51" s="65"/>
      <c r="AZ51" s="65"/>
      <c r="BA51" s="65"/>
      <c r="BB51" s="65"/>
      <c r="BC51" s="65"/>
      <c r="BD51" s="65"/>
      <c r="BE51" s="65"/>
      <c r="BF51" s="182"/>
    </row>
    <row r="52" spans="1:58" ht="13" customHeight="1" x14ac:dyDescent="0.2">
      <c r="A52" s="82" t="s">
        <v>380</v>
      </c>
      <c r="B52" s="110">
        <v>2</v>
      </c>
      <c r="C52" s="7">
        <v>97.828668564611206</v>
      </c>
      <c r="D52" s="10">
        <v>0.33269543847239103</v>
      </c>
      <c r="E52" s="7">
        <v>97.560559239110503</v>
      </c>
      <c r="F52" s="10">
        <v>1.0083595564001899</v>
      </c>
      <c r="G52" s="7">
        <v>97.889364025312602</v>
      </c>
      <c r="H52" s="10">
        <v>0.40777633103912603</v>
      </c>
      <c r="I52" s="7">
        <v>98.267806366093595</v>
      </c>
      <c r="J52" s="10">
        <v>0.58450609671750198</v>
      </c>
      <c r="K52" s="7">
        <v>0.70724712698310599</v>
      </c>
      <c r="L52" s="10">
        <v>1.22450829560054</v>
      </c>
      <c r="M52" s="7">
        <v>94.602889195246206</v>
      </c>
      <c r="N52" s="10">
        <v>0.523760518293376</v>
      </c>
      <c r="O52" s="7">
        <v>92.430617428510899</v>
      </c>
      <c r="P52" s="10">
        <v>1.76439654761625</v>
      </c>
      <c r="Q52" s="7">
        <v>94.711229339415993</v>
      </c>
      <c r="R52" s="10">
        <v>0.63685765494436497</v>
      </c>
      <c r="S52" s="7">
        <v>95.206312777242601</v>
      </c>
      <c r="T52" s="10">
        <v>0.99631670449603005</v>
      </c>
      <c r="U52" s="7">
        <v>2.7756953487317402</v>
      </c>
      <c r="V52" s="10">
        <v>2.0568426509042701</v>
      </c>
      <c r="W52" s="7">
        <v>97.7154365224591</v>
      </c>
      <c r="X52" s="10">
        <v>0.29888135472107902</v>
      </c>
      <c r="Y52" s="7">
        <v>96.224160757693397</v>
      </c>
      <c r="Z52" s="10">
        <v>1.1473746261933</v>
      </c>
      <c r="AA52" s="7">
        <v>97.372764431288502</v>
      </c>
      <c r="AB52" s="10">
        <v>0.38566701474895698</v>
      </c>
      <c r="AC52" s="7">
        <v>98.971110339950798</v>
      </c>
      <c r="AD52" s="10">
        <v>0.47120789569208399</v>
      </c>
      <c r="AE52" s="7">
        <v>2.74694958225736</v>
      </c>
      <c r="AF52" s="10">
        <v>1.2460653418191401</v>
      </c>
      <c r="AG52" s="7">
        <v>90.955927753525202</v>
      </c>
      <c r="AH52" s="10">
        <v>0.772182659504279</v>
      </c>
      <c r="AI52" s="7">
        <v>89.418826035588296</v>
      </c>
      <c r="AJ52" s="10">
        <v>2.74731624469936</v>
      </c>
      <c r="AK52" s="7">
        <v>90.416468162795397</v>
      </c>
      <c r="AL52" s="10">
        <v>0.95188001794468302</v>
      </c>
      <c r="AM52" s="7">
        <v>91.751383285215496</v>
      </c>
      <c r="AN52" s="10">
        <v>1.7128723076897201</v>
      </c>
      <c r="AO52" s="7">
        <v>2.33255724962727</v>
      </c>
      <c r="AP52" s="10">
        <v>2.3225708788839898</v>
      </c>
      <c r="AQ52" s="65"/>
      <c r="AR52" s="65"/>
      <c r="AS52" s="65"/>
      <c r="AT52" s="65"/>
      <c r="AU52" s="65"/>
      <c r="AV52" s="65"/>
      <c r="AW52" s="65"/>
      <c r="AX52" s="65"/>
      <c r="AY52" s="65"/>
      <c r="AZ52" s="65"/>
      <c r="BA52" s="65"/>
      <c r="BB52" s="65"/>
      <c r="BC52" s="65"/>
      <c r="BD52" s="65"/>
      <c r="BE52" s="65"/>
      <c r="BF52" s="182"/>
    </row>
    <row r="53" spans="1:58" ht="13" customHeight="1" x14ac:dyDescent="0.2">
      <c r="A53" s="82" t="s">
        <v>381</v>
      </c>
      <c r="B53" s="110">
        <v>2</v>
      </c>
      <c r="C53" s="7">
        <v>99.223410701498693</v>
      </c>
      <c r="D53" s="10">
        <v>0.19465570092582099</v>
      </c>
      <c r="E53" s="7">
        <v>99.5572946888648</v>
      </c>
      <c r="F53" s="10">
        <v>0.43565286245471502</v>
      </c>
      <c r="G53" s="7">
        <v>99.195263006236004</v>
      </c>
      <c r="H53" s="10">
        <v>0.25752129561391801</v>
      </c>
      <c r="I53" s="7">
        <v>99.196021162804101</v>
      </c>
      <c r="J53" s="10">
        <v>0.34794144308909303</v>
      </c>
      <c r="K53" s="7">
        <v>-0.361273526060714</v>
      </c>
      <c r="L53" s="10">
        <v>0.556793977222234</v>
      </c>
      <c r="M53" s="7">
        <v>92.870135860882399</v>
      </c>
      <c r="N53" s="10">
        <v>0.55896378353176102</v>
      </c>
      <c r="O53" s="7">
        <v>92.685450510591195</v>
      </c>
      <c r="P53" s="10">
        <v>2.0959173166593899</v>
      </c>
      <c r="Q53" s="7">
        <v>92.557900560463295</v>
      </c>
      <c r="R53" s="10">
        <v>0.73777099148616598</v>
      </c>
      <c r="S53" s="7">
        <v>93.542897866583402</v>
      </c>
      <c r="T53" s="10">
        <v>0.849741531444135</v>
      </c>
      <c r="U53" s="7">
        <v>0.85744735599219302</v>
      </c>
      <c r="V53" s="10">
        <v>2.2696122632096301</v>
      </c>
      <c r="W53" s="7">
        <v>93.696115571003503</v>
      </c>
      <c r="X53" s="10">
        <v>0.64412412312954104</v>
      </c>
      <c r="Y53" s="7">
        <v>91.804148711441798</v>
      </c>
      <c r="Z53" s="10">
        <v>2.4841234458861599</v>
      </c>
      <c r="AA53" s="7">
        <v>93.130982516760099</v>
      </c>
      <c r="AB53" s="10">
        <v>0.72513028583069705</v>
      </c>
      <c r="AC53" s="7">
        <v>95.164479397696795</v>
      </c>
      <c r="AD53" s="10">
        <v>0.87138444514580304</v>
      </c>
      <c r="AE53" s="7">
        <v>3.36033068625501</v>
      </c>
      <c r="AF53" s="10">
        <v>2.3541531428773999</v>
      </c>
      <c r="AG53" s="7">
        <v>91.621979201204297</v>
      </c>
      <c r="AH53" s="10">
        <v>0.60029066438227496</v>
      </c>
      <c r="AI53" s="7">
        <v>88.652245654386903</v>
      </c>
      <c r="AJ53" s="10">
        <v>2.61804581315887</v>
      </c>
      <c r="AK53" s="7">
        <v>91.207066541160202</v>
      </c>
      <c r="AL53" s="10">
        <v>0.727524806753854</v>
      </c>
      <c r="AM53" s="7">
        <v>93.018627824236404</v>
      </c>
      <c r="AN53" s="10">
        <v>1.12226368554545</v>
      </c>
      <c r="AO53" s="7">
        <v>4.3663821698494898</v>
      </c>
      <c r="AP53" s="10">
        <v>2.7217630180749102</v>
      </c>
      <c r="AQ53" s="65"/>
      <c r="AR53" s="65"/>
      <c r="AS53" s="65"/>
      <c r="AT53" s="65"/>
      <c r="AU53" s="65"/>
      <c r="AV53" s="65"/>
      <c r="AW53" s="65"/>
      <c r="AX53" s="65"/>
      <c r="AY53" s="65"/>
      <c r="AZ53" s="65"/>
      <c r="BA53" s="65"/>
      <c r="BB53" s="65"/>
      <c r="BC53" s="65"/>
      <c r="BD53" s="65"/>
      <c r="BE53" s="65"/>
      <c r="BF53" s="182"/>
    </row>
    <row r="54" spans="1:58" ht="13" customHeight="1" x14ac:dyDescent="0.2">
      <c r="A54" s="82" t="s">
        <v>382</v>
      </c>
      <c r="B54" s="110">
        <v>2</v>
      </c>
      <c r="C54" s="7">
        <v>99.476476671176101</v>
      </c>
      <c r="D54" s="10">
        <v>0.22780284953583399</v>
      </c>
      <c r="E54" s="7">
        <v>99.391930137722696</v>
      </c>
      <c r="F54" s="10">
        <v>0.61801813732583299</v>
      </c>
      <c r="G54" s="7">
        <v>99.295315983954794</v>
      </c>
      <c r="H54" s="10">
        <v>0.35480846560053197</v>
      </c>
      <c r="I54" s="7">
        <v>99.830024958355295</v>
      </c>
      <c r="J54" s="10">
        <v>0.169134789710813</v>
      </c>
      <c r="K54" s="7">
        <v>0.43809482063265598</v>
      </c>
      <c r="L54" s="10">
        <v>0.64082142877637904</v>
      </c>
      <c r="M54" s="7">
        <v>92.882230583867894</v>
      </c>
      <c r="N54" s="10">
        <v>0.83727545508406698</v>
      </c>
      <c r="O54" s="7">
        <v>90.0022240454105</v>
      </c>
      <c r="P54" s="10">
        <v>2.9835084984334101</v>
      </c>
      <c r="Q54" s="7">
        <v>92.026835729023105</v>
      </c>
      <c r="R54" s="10">
        <v>1.03189860390884</v>
      </c>
      <c r="S54" s="7">
        <v>94.978269175783197</v>
      </c>
      <c r="T54" s="10">
        <v>1.0110344462733001</v>
      </c>
      <c r="U54" s="7">
        <v>4.9760451303727002</v>
      </c>
      <c r="V54" s="10">
        <v>2.9582771907216299</v>
      </c>
      <c r="W54" s="7">
        <v>95.827817430841804</v>
      </c>
      <c r="X54" s="10">
        <v>0.52199801984876804</v>
      </c>
      <c r="Y54" s="7">
        <v>91.583748420430695</v>
      </c>
      <c r="Z54" s="10">
        <v>2.7212831621247502</v>
      </c>
      <c r="AA54" s="7">
        <v>95.303441354038597</v>
      </c>
      <c r="AB54" s="10">
        <v>0.65425323880053798</v>
      </c>
      <c r="AC54" s="7">
        <v>97.572311814239399</v>
      </c>
      <c r="AD54" s="10">
        <v>0.78222511170699505</v>
      </c>
      <c r="AE54" s="7">
        <v>5.9885633938086302</v>
      </c>
      <c r="AF54" s="10">
        <v>2.8392859396227701</v>
      </c>
      <c r="AG54" s="7">
        <v>94.836479967991195</v>
      </c>
      <c r="AH54" s="10">
        <v>0.60394373611344498</v>
      </c>
      <c r="AI54" s="7">
        <v>90.431112253399405</v>
      </c>
      <c r="AJ54" s="10">
        <v>3.3988488574710898</v>
      </c>
      <c r="AK54" s="7">
        <v>93.342563850809995</v>
      </c>
      <c r="AL54" s="10">
        <v>0.892766316406157</v>
      </c>
      <c r="AM54" s="7">
        <v>98.446848788614901</v>
      </c>
      <c r="AN54" s="10">
        <v>0.64944325134491798</v>
      </c>
      <c r="AO54" s="7">
        <v>8.0157365352155203</v>
      </c>
      <c r="AP54" s="10">
        <v>3.6493711710583399</v>
      </c>
      <c r="AQ54" s="65"/>
      <c r="AR54" s="65"/>
      <c r="AS54" s="65"/>
      <c r="AT54" s="65"/>
      <c r="AU54" s="65"/>
      <c r="AV54" s="65"/>
      <c r="AW54" s="65"/>
      <c r="AX54" s="65"/>
      <c r="AY54" s="65"/>
      <c r="AZ54" s="65"/>
      <c r="BA54" s="65"/>
      <c r="BB54" s="65"/>
      <c r="BC54" s="65"/>
      <c r="BD54" s="65"/>
      <c r="BE54" s="65"/>
      <c r="BF54" s="182"/>
    </row>
    <row r="55" spans="1:58" ht="13" customHeight="1" x14ac:dyDescent="0.2">
      <c r="A55" s="82" t="s">
        <v>383</v>
      </c>
      <c r="B55" s="110">
        <v>2</v>
      </c>
      <c r="C55" s="7">
        <v>97.312282994159602</v>
      </c>
      <c r="D55" s="10">
        <v>0.48614602989314099</v>
      </c>
      <c r="E55" s="7">
        <v>96.335584655737904</v>
      </c>
      <c r="F55" s="10">
        <v>1.1646359358774601</v>
      </c>
      <c r="G55" s="7">
        <v>97.778007711103896</v>
      </c>
      <c r="H55" s="10">
        <v>0.56096820608127795</v>
      </c>
      <c r="I55" s="7">
        <v>97.397845851989103</v>
      </c>
      <c r="J55" s="10">
        <v>0.94004699127965496</v>
      </c>
      <c r="K55" s="7">
        <v>1.0622611962511299</v>
      </c>
      <c r="L55" s="10">
        <v>1.5529597330346701</v>
      </c>
      <c r="M55" s="7">
        <v>95.509925868707398</v>
      </c>
      <c r="N55" s="10">
        <v>0.609143203824694</v>
      </c>
      <c r="O55" s="7">
        <v>94.915632984340604</v>
      </c>
      <c r="P55" s="10">
        <v>1.43396777493747</v>
      </c>
      <c r="Q55" s="7">
        <v>95.326120693077698</v>
      </c>
      <c r="R55" s="10">
        <v>0.81437145536778299</v>
      </c>
      <c r="S55" s="7">
        <v>96.109661843518296</v>
      </c>
      <c r="T55" s="10">
        <v>0.99872456040171398</v>
      </c>
      <c r="U55" s="7">
        <v>1.19402885917771</v>
      </c>
      <c r="V55" s="10">
        <v>1.7472662695965699</v>
      </c>
      <c r="W55" s="7">
        <v>98.025421587344894</v>
      </c>
      <c r="X55" s="10">
        <v>0.364062044685242</v>
      </c>
      <c r="Y55" s="7">
        <v>97.980851613733705</v>
      </c>
      <c r="Z55" s="10">
        <v>0.87107994810230305</v>
      </c>
      <c r="AA55" s="7">
        <v>97.913850096569803</v>
      </c>
      <c r="AB55" s="10">
        <v>0.56676325935888205</v>
      </c>
      <c r="AC55" s="7">
        <v>98.332658421764805</v>
      </c>
      <c r="AD55" s="10">
        <v>0.60243669843963399</v>
      </c>
      <c r="AE55" s="7">
        <v>0.35180680803107101</v>
      </c>
      <c r="AF55" s="10">
        <v>1.0720137303711099</v>
      </c>
      <c r="AG55" s="7">
        <v>91.071398136277097</v>
      </c>
      <c r="AH55" s="10">
        <v>0.84385249550237695</v>
      </c>
      <c r="AI55" s="7">
        <v>90.203218547382605</v>
      </c>
      <c r="AJ55" s="10">
        <v>1.61941560568774</v>
      </c>
      <c r="AK55" s="7">
        <v>90.254540493470898</v>
      </c>
      <c r="AL55" s="10">
        <v>1.3881373288691601</v>
      </c>
      <c r="AM55" s="7">
        <v>92.548468932815595</v>
      </c>
      <c r="AN55" s="10">
        <v>1.3422731694360099</v>
      </c>
      <c r="AO55" s="7">
        <v>2.3452503854329501</v>
      </c>
      <c r="AP55" s="10">
        <v>2.1035779738023299</v>
      </c>
      <c r="AQ55" s="65"/>
      <c r="AR55" s="65"/>
      <c r="AS55" s="65"/>
      <c r="AT55" s="65"/>
      <c r="AU55" s="65"/>
      <c r="AV55" s="65"/>
      <c r="AW55" s="65"/>
      <c r="AX55" s="65"/>
      <c r="AY55" s="65"/>
      <c r="AZ55" s="65"/>
      <c r="BA55" s="65"/>
      <c r="BB55" s="65"/>
      <c r="BC55" s="65"/>
      <c r="BD55" s="65"/>
      <c r="BE55" s="65"/>
      <c r="BF55" s="182"/>
    </row>
    <row r="56" spans="1:58" ht="13" customHeight="1" x14ac:dyDescent="0.2">
      <c r="A56" s="82" t="s">
        <v>384</v>
      </c>
      <c r="B56" s="110">
        <v>2</v>
      </c>
      <c r="C56" s="7">
        <v>98.806084085254994</v>
      </c>
      <c r="D56" s="10">
        <v>0.202772209089636</v>
      </c>
      <c r="E56" s="7">
        <v>96.962975295378101</v>
      </c>
      <c r="F56" s="10">
        <v>1.46546323545265</v>
      </c>
      <c r="G56" s="7">
        <v>98.875455865119207</v>
      </c>
      <c r="H56" s="10">
        <v>0.23944722117169501</v>
      </c>
      <c r="I56" s="7">
        <v>99.090188575403999</v>
      </c>
      <c r="J56" s="10">
        <v>0.26667138667824097</v>
      </c>
      <c r="K56" s="7">
        <v>2.1272132800258698</v>
      </c>
      <c r="L56" s="10">
        <v>1.5279078755828699</v>
      </c>
      <c r="M56" s="7">
        <v>96.159164068682401</v>
      </c>
      <c r="N56" s="10">
        <v>0.39169278456986301</v>
      </c>
      <c r="O56" s="7">
        <v>97.366314006281002</v>
      </c>
      <c r="P56" s="10">
        <v>1.0064037440771501</v>
      </c>
      <c r="Q56" s="7">
        <v>96.475945843520407</v>
      </c>
      <c r="R56" s="10">
        <v>0.52675371609652699</v>
      </c>
      <c r="S56" s="7">
        <v>95.404984516471401</v>
      </c>
      <c r="T56" s="10">
        <v>0.67172329236867101</v>
      </c>
      <c r="U56" s="7">
        <v>-1.9613294898095599</v>
      </c>
      <c r="V56" s="10">
        <v>1.1989556045619101</v>
      </c>
      <c r="W56" s="7">
        <v>97.481493871051896</v>
      </c>
      <c r="X56" s="10">
        <v>0.35381133381110402</v>
      </c>
      <c r="Y56" s="7">
        <v>96.557033407594901</v>
      </c>
      <c r="Z56" s="10">
        <v>1.5219344968600601</v>
      </c>
      <c r="AA56" s="7">
        <v>97.990368702775896</v>
      </c>
      <c r="AB56" s="10">
        <v>0.34553167602380003</v>
      </c>
      <c r="AC56" s="7">
        <v>96.858644533631804</v>
      </c>
      <c r="AD56" s="10">
        <v>0.61248715420578104</v>
      </c>
      <c r="AE56" s="7">
        <v>0.30161112603691698</v>
      </c>
      <c r="AF56" s="10">
        <v>1.48006580892564</v>
      </c>
      <c r="AG56" s="7">
        <v>91.704635841716495</v>
      </c>
      <c r="AH56" s="10">
        <v>0.56164850430816704</v>
      </c>
      <c r="AI56" s="7">
        <v>94.341821175708205</v>
      </c>
      <c r="AJ56" s="10">
        <v>1.3732251299279501</v>
      </c>
      <c r="AK56" s="7">
        <v>91.693666112206898</v>
      </c>
      <c r="AL56" s="10">
        <v>0.68892771727954705</v>
      </c>
      <c r="AM56" s="7">
        <v>91.163246787858697</v>
      </c>
      <c r="AN56" s="10">
        <v>1.01085455796239</v>
      </c>
      <c r="AO56" s="7">
        <v>-3.1785743878495198</v>
      </c>
      <c r="AP56" s="10">
        <v>1.68781415923475</v>
      </c>
      <c r="AQ56" s="65"/>
      <c r="AR56" s="65"/>
      <c r="AS56" s="65"/>
      <c r="AT56" s="65"/>
      <c r="AU56" s="65"/>
      <c r="AV56" s="65"/>
      <c r="AW56" s="65"/>
      <c r="AX56" s="65"/>
      <c r="AY56" s="65"/>
      <c r="AZ56" s="65"/>
      <c r="BA56" s="65"/>
      <c r="BB56" s="65"/>
      <c r="BC56" s="65"/>
      <c r="BD56" s="65"/>
      <c r="BE56" s="65"/>
      <c r="BF56" s="182"/>
    </row>
    <row r="57" spans="1:58" ht="13" customHeight="1" x14ac:dyDescent="0.2">
      <c r="A57" s="82" t="s">
        <v>385</v>
      </c>
      <c r="B57" s="110">
        <v>2</v>
      </c>
      <c r="C57" s="7">
        <v>99.273491256468603</v>
      </c>
      <c r="D57" s="10">
        <v>0.29592695742005198</v>
      </c>
      <c r="E57" s="7">
        <v>95.760753719743704</v>
      </c>
      <c r="F57" s="10">
        <v>4.29148943686954</v>
      </c>
      <c r="G57" s="7">
        <v>99.397488617978993</v>
      </c>
      <c r="H57" s="10">
        <v>0.26417812289227</v>
      </c>
      <c r="I57" s="7">
        <v>99.657705553606803</v>
      </c>
      <c r="J57" s="10">
        <v>0.24953135157296399</v>
      </c>
      <c r="K57" s="7">
        <v>3.8969518338631102</v>
      </c>
      <c r="L57" s="10">
        <v>4.29765372549062</v>
      </c>
      <c r="M57" s="7">
        <v>96.167082338755904</v>
      </c>
      <c r="N57" s="10">
        <v>0.70202921573625898</v>
      </c>
      <c r="O57" s="7">
        <v>96.4989296765267</v>
      </c>
      <c r="P57" s="10">
        <v>2.80062469097957</v>
      </c>
      <c r="Q57" s="7">
        <v>95.925600377122393</v>
      </c>
      <c r="R57" s="10">
        <v>1.14816545742059</v>
      </c>
      <c r="S57" s="7">
        <v>96.374687496572804</v>
      </c>
      <c r="T57" s="10">
        <v>0.98760651109282205</v>
      </c>
      <c r="U57" s="7">
        <v>-0.12424217995393901</v>
      </c>
      <c r="V57" s="10">
        <v>3.01384820260964</v>
      </c>
      <c r="W57" s="7">
        <v>97.563225242049498</v>
      </c>
      <c r="X57" s="10">
        <v>0.45422390090010201</v>
      </c>
      <c r="Y57" s="7">
        <v>94.744096643337301</v>
      </c>
      <c r="Z57" s="10">
        <v>3.0745646455529099</v>
      </c>
      <c r="AA57" s="7">
        <v>97.825035134314902</v>
      </c>
      <c r="AB57" s="10">
        <v>0.53072274652280804</v>
      </c>
      <c r="AC57" s="7">
        <v>97.726841439320793</v>
      </c>
      <c r="AD57" s="10">
        <v>0.77802369687119599</v>
      </c>
      <c r="AE57" s="7">
        <v>2.9827447959834399</v>
      </c>
      <c r="AF57" s="10">
        <v>3.2151086250431402</v>
      </c>
      <c r="AG57" s="7">
        <v>85.372665271699205</v>
      </c>
      <c r="AH57" s="10">
        <v>1.1032686106887599</v>
      </c>
      <c r="AI57" s="7">
        <v>89.872054914423998</v>
      </c>
      <c r="AJ57" s="10">
        <v>3.698509957512</v>
      </c>
      <c r="AK57" s="7">
        <v>84.468016763748196</v>
      </c>
      <c r="AL57" s="10">
        <v>1.6223813966085701</v>
      </c>
      <c r="AM57" s="7">
        <v>85.731028925605003</v>
      </c>
      <c r="AN57" s="10">
        <v>1.3413927843848099</v>
      </c>
      <c r="AO57" s="7">
        <v>-4.1410259888189698</v>
      </c>
      <c r="AP57" s="10">
        <v>3.8231577034063</v>
      </c>
      <c r="AQ57" s="65"/>
      <c r="AR57" s="65"/>
      <c r="AS57" s="65"/>
      <c r="AT57" s="65"/>
      <c r="AU57" s="65"/>
      <c r="AV57" s="65"/>
      <c r="AW57" s="65"/>
      <c r="AX57" s="65"/>
      <c r="AY57" s="65"/>
      <c r="AZ57" s="65"/>
      <c r="BA57" s="65"/>
      <c r="BB57" s="65"/>
      <c r="BC57" s="65"/>
      <c r="BD57" s="65"/>
      <c r="BE57" s="65"/>
      <c r="BF57" s="182"/>
    </row>
    <row r="58" spans="1:58" ht="13" customHeight="1" x14ac:dyDescent="0.2">
      <c r="A58" s="82" t="s">
        <v>386</v>
      </c>
      <c r="B58" s="110">
        <v>2</v>
      </c>
      <c r="C58" s="7">
        <v>97.1891697682602</v>
      </c>
      <c r="D58" s="10">
        <v>0.32091910602359902</v>
      </c>
      <c r="E58" s="7">
        <v>96.573190239776295</v>
      </c>
      <c r="F58" s="10">
        <v>1.11985755275545</v>
      </c>
      <c r="G58" s="7">
        <v>97.325296576167304</v>
      </c>
      <c r="H58" s="10">
        <v>0.32844584222031797</v>
      </c>
      <c r="I58" s="7">
        <v>96.934982812151304</v>
      </c>
      <c r="J58" s="10">
        <v>0.91576707243956801</v>
      </c>
      <c r="K58" s="7">
        <v>0.36179257237503698</v>
      </c>
      <c r="L58" s="10">
        <v>1.4162802838623101</v>
      </c>
      <c r="M58" s="7">
        <v>96.510030697964595</v>
      </c>
      <c r="N58" s="10">
        <v>0.37351903217111199</v>
      </c>
      <c r="O58" s="7">
        <v>94.722988952976294</v>
      </c>
      <c r="P58" s="10">
        <v>1.2936455749062701</v>
      </c>
      <c r="Q58" s="7">
        <v>96.844594767947299</v>
      </c>
      <c r="R58" s="10">
        <v>0.38197603252304402</v>
      </c>
      <c r="S58" s="7">
        <v>96.414119603094093</v>
      </c>
      <c r="T58" s="10">
        <v>1.1257364341516001</v>
      </c>
      <c r="U58" s="7">
        <v>1.69113065011783</v>
      </c>
      <c r="V58" s="10">
        <v>1.73273336944834</v>
      </c>
      <c r="W58" s="7">
        <v>97.007584745137393</v>
      </c>
      <c r="X58" s="10">
        <v>0.28923522491857401</v>
      </c>
      <c r="Y58" s="7">
        <v>95.447065931619804</v>
      </c>
      <c r="Z58" s="10">
        <v>1.23662045661699</v>
      </c>
      <c r="AA58" s="7">
        <v>97.261134270890196</v>
      </c>
      <c r="AB58" s="10">
        <v>0.33486901533277003</v>
      </c>
      <c r="AC58" s="7">
        <v>97.296281802376001</v>
      </c>
      <c r="AD58" s="10">
        <v>0.91889802895120898</v>
      </c>
      <c r="AE58" s="7">
        <v>1.8492158707562101</v>
      </c>
      <c r="AF58" s="10">
        <v>1.46277251201355</v>
      </c>
      <c r="AG58" s="7">
        <v>75.187672135875204</v>
      </c>
      <c r="AH58" s="10">
        <v>0.91060183288099905</v>
      </c>
      <c r="AI58" s="7">
        <v>71.403892394380904</v>
      </c>
      <c r="AJ58" s="10">
        <v>2.5974264089149401</v>
      </c>
      <c r="AK58" s="7">
        <v>75.110242535223307</v>
      </c>
      <c r="AL58" s="10">
        <v>1.02105015754265</v>
      </c>
      <c r="AM58" s="7">
        <v>82.998881603294393</v>
      </c>
      <c r="AN58" s="10">
        <v>2.6091711458101901</v>
      </c>
      <c r="AO58" s="7">
        <v>11.5949892089135</v>
      </c>
      <c r="AP58" s="10">
        <v>3.5251832541260599</v>
      </c>
      <c r="AQ58" s="65"/>
      <c r="AR58" s="65"/>
      <c r="AS58" s="65"/>
      <c r="AT58" s="65"/>
      <c r="AU58" s="65"/>
      <c r="AV58" s="65"/>
      <c r="AW58" s="65"/>
      <c r="AX58" s="65"/>
      <c r="AY58" s="65"/>
      <c r="AZ58" s="65"/>
      <c r="BA58" s="65"/>
      <c r="BB58" s="65"/>
      <c r="BC58" s="65"/>
      <c r="BD58" s="65"/>
      <c r="BE58" s="65"/>
      <c r="BF58" s="182"/>
    </row>
    <row r="59" spans="1:58" ht="13" customHeight="1" x14ac:dyDescent="0.2">
      <c r="A59" s="82" t="s">
        <v>387</v>
      </c>
      <c r="B59" s="110">
        <v>2</v>
      </c>
      <c r="C59" s="7">
        <v>99.268353369407507</v>
      </c>
      <c r="D59" s="10">
        <v>0.185348499269819</v>
      </c>
      <c r="E59" s="7">
        <v>99.273291044720807</v>
      </c>
      <c r="F59" s="10">
        <v>0.41768938263836303</v>
      </c>
      <c r="G59" s="7">
        <v>99.2230798154919</v>
      </c>
      <c r="H59" s="10">
        <v>0.23969351775827</v>
      </c>
      <c r="I59" s="7">
        <v>99.754365983241499</v>
      </c>
      <c r="J59" s="10">
        <v>0.15008411606567801</v>
      </c>
      <c r="K59" s="7">
        <v>0.48107493852070599</v>
      </c>
      <c r="L59" s="10">
        <v>0.44271415359410998</v>
      </c>
      <c r="M59" s="7">
        <v>97.763225563326699</v>
      </c>
      <c r="N59" s="10">
        <v>0.53066432895964699</v>
      </c>
      <c r="O59" s="7">
        <v>98.091833434734795</v>
      </c>
      <c r="P59" s="10">
        <v>0.58758909772803802</v>
      </c>
      <c r="Q59" s="7">
        <v>97.588544307147103</v>
      </c>
      <c r="R59" s="10">
        <v>0.72563385274960901</v>
      </c>
      <c r="S59" s="7">
        <v>98.463678081069105</v>
      </c>
      <c r="T59" s="10">
        <v>0.91950640672583495</v>
      </c>
      <c r="U59" s="7">
        <v>0.371844646334267</v>
      </c>
      <c r="V59" s="10">
        <v>1.0836990419753401</v>
      </c>
      <c r="W59" s="7">
        <v>98.6561006834186</v>
      </c>
      <c r="X59" s="10">
        <v>0.30060355037675901</v>
      </c>
      <c r="Y59" s="7">
        <v>98.833402913477101</v>
      </c>
      <c r="Z59" s="10">
        <v>0.60203494921268597</v>
      </c>
      <c r="AA59" s="7">
        <v>98.444635332506905</v>
      </c>
      <c r="AB59" s="10">
        <v>0.41115325846442102</v>
      </c>
      <c r="AC59" s="7">
        <v>99.552498073712698</v>
      </c>
      <c r="AD59" s="10">
        <v>0.22787417298276799</v>
      </c>
      <c r="AE59" s="7">
        <v>0.71909516023562503</v>
      </c>
      <c r="AF59" s="10">
        <v>0.69342419534261601</v>
      </c>
      <c r="AG59" s="7">
        <v>94.816035399650303</v>
      </c>
      <c r="AH59" s="10">
        <v>0.88043422295553997</v>
      </c>
      <c r="AI59" s="7">
        <v>90.898003649357904</v>
      </c>
      <c r="AJ59" s="10">
        <v>2.0014639104543401</v>
      </c>
      <c r="AK59" s="7">
        <v>95.018532442747698</v>
      </c>
      <c r="AL59" s="10">
        <v>0.906584397487884</v>
      </c>
      <c r="AM59" s="7">
        <v>98.253053123003895</v>
      </c>
      <c r="AN59" s="10">
        <v>0.93860773139733999</v>
      </c>
      <c r="AO59" s="7">
        <v>7.3550494736459902</v>
      </c>
      <c r="AP59" s="10">
        <v>2.1393847293578001</v>
      </c>
      <c r="AQ59" s="65"/>
      <c r="AR59" s="65"/>
      <c r="AS59" s="65"/>
      <c r="AT59" s="65"/>
      <c r="AU59" s="65"/>
      <c r="AV59" s="65"/>
      <c r="AW59" s="65"/>
      <c r="AX59" s="65"/>
      <c r="AY59" s="65"/>
      <c r="AZ59" s="65"/>
      <c r="BA59" s="65"/>
      <c r="BB59" s="65"/>
      <c r="BC59" s="65"/>
      <c r="BD59" s="65"/>
      <c r="BE59" s="65"/>
      <c r="BF59" s="182"/>
    </row>
    <row r="60" spans="1:58" ht="13" customHeight="1" x14ac:dyDescent="0.2">
      <c r="A60" s="82" t="s">
        <v>388</v>
      </c>
      <c r="B60" s="110">
        <v>2</v>
      </c>
      <c r="C60" s="7">
        <v>98.580572147193905</v>
      </c>
      <c r="D60" s="10">
        <v>0.43225457265011602</v>
      </c>
      <c r="E60" s="7">
        <v>99.428706817820895</v>
      </c>
      <c r="F60" s="10">
        <v>0.57158359177430196</v>
      </c>
      <c r="G60" s="7">
        <v>98.681271710943307</v>
      </c>
      <c r="H60" s="10">
        <v>0.53366337359432703</v>
      </c>
      <c r="I60" s="7">
        <v>99.201033508254596</v>
      </c>
      <c r="J60" s="10">
        <v>0.41499675915260198</v>
      </c>
      <c r="K60" s="7">
        <v>-0.22767330956637</v>
      </c>
      <c r="L60" s="10">
        <v>0.70365565451086298</v>
      </c>
      <c r="M60" s="7">
        <v>94.691667338398204</v>
      </c>
      <c r="N60" s="10">
        <v>0.749766523632169</v>
      </c>
      <c r="O60" s="7">
        <v>92.407389495318199</v>
      </c>
      <c r="P60" s="10">
        <v>2.3793281501163301</v>
      </c>
      <c r="Q60" s="7">
        <v>95.088290440143098</v>
      </c>
      <c r="R60" s="10">
        <v>1.12228600068414</v>
      </c>
      <c r="S60" s="7">
        <v>96.712649387272094</v>
      </c>
      <c r="T60" s="10">
        <v>0.89538033172680398</v>
      </c>
      <c r="U60" s="7">
        <v>4.3052598919539804</v>
      </c>
      <c r="V60" s="10">
        <v>2.4809796699769602</v>
      </c>
      <c r="W60" s="7">
        <v>97.850779703118803</v>
      </c>
      <c r="X60" s="10">
        <v>0.57877894436786204</v>
      </c>
      <c r="Y60" s="7">
        <v>97.567555396753406</v>
      </c>
      <c r="Z60" s="10">
        <v>1.1202279164125599</v>
      </c>
      <c r="AA60" s="7">
        <v>98.214238514496401</v>
      </c>
      <c r="AB60" s="10">
        <v>0.53595891729363498</v>
      </c>
      <c r="AC60" s="7">
        <v>97.978693778772694</v>
      </c>
      <c r="AD60" s="10">
        <v>0.79717524269905204</v>
      </c>
      <c r="AE60" s="7">
        <v>0.41113838201923197</v>
      </c>
      <c r="AF60" s="10">
        <v>1.1879757565333</v>
      </c>
      <c r="AG60" s="7">
        <v>89.083321226368398</v>
      </c>
      <c r="AH60" s="10">
        <v>0.95906042160475202</v>
      </c>
      <c r="AI60" s="7">
        <v>83.501419523338996</v>
      </c>
      <c r="AJ60" s="10">
        <v>3.3117315334844402</v>
      </c>
      <c r="AK60" s="7">
        <v>90.698962887966104</v>
      </c>
      <c r="AL60" s="10">
        <v>1.23291090499137</v>
      </c>
      <c r="AM60" s="7">
        <v>90.236514626882496</v>
      </c>
      <c r="AN60" s="10">
        <v>1.6607607549963499</v>
      </c>
      <c r="AO60" s="7">
        <v>6.7350951035434701</v>
      </c>
      <c r="AP60" s="10">
        <v>3.71156589843656</v>
      </c>
      <c r="AQ60" s="65"/>
      <c r="AR60" s="65"/>
      <c r="AS60" s="65"/>
      <c r="AT60" s="65"/>
      <c r="AU60" s="65"/>
      <c r="AV60" s="65"/>
      <c r="AW60" s="65"/>
      <c r="AX60" s="65"/>
      <c r="AY60" s="65"/>
      <c r="AZ60" s="65"/>
      <c r="BA60" s="65"/>
      <c r="BB60" s="65"/>
      <c r="BC60" s="65"/>
      <c r="BD60" s="65"/>
      <c r="BE60" s="65"/>
      <c r="BF60" s="182"/>
    </row>
    <row r="61" spans="1:58" ht="13" customHeight="1" x14ac:dyDescent="0.2">
      <c r="A61" s="82" t="s">
        <v>432</v>
      </c>
      <c r="B61" s="110">
        <v>2</v>
      </c>
      <c r="C61" s="7">
        <v>97.705942642471896</v>
      </c>
      <c r="D61" s="10">
        <v>0.37568099805170402</v>
      </c>
      <c r="E61" s="7">
        <v>97.931535819110906</v>
      </c>
      <c r="F61" s="10">
        <v>0.65910124984882801</v>
      </c>
      <c r="G61" s="7">
        <v>97.776120250729093</v>
      </c>
      <c r="H61" s="10">
        <v>0.45667154726506998</v>
      </c>
      <c r="I61" s="7">
        <v>97.2915525483685</v>
      </c>
      <c r="J61" s="10">
        <v>0.74450843381104503</v>
      </c>
      <c r="K61" s="7">
        <v>-0.639983270742434</v>
      </c>
      <c r="L61" s="10">
        <v>0.96270248651394197</v>
      </c>
      <c r="M61" s="7">
        <v>96.356515267454498</v>
      </c>
      <c r="N61" s="10">
        <v>0.42537504246547703</v>
      </c>
      <c r="O61" s="7">
        <v>94.898737964289296</v>
      </c>
      <c r="P61" s="10">
        <v>1.0108173403946601</v>
      </c>
      <c r="Q61" s="7">
        <v>96.771393576316001</v>
      </c>
      <c r="R61" s="10">
        <v>0.53829744521079403</v>
      </c>
      <c r="S61" s="7">
        <v>96.738313267641203</v>
      </c>
      <c r="T61" s="10">
        <v>0.71167174398815802</v>
      </c>
      <c r="U61" s="7">
        <v>1.83957530335194</v>
      </c>
      <c r="V61" s="10">
        <v>1.1463568115177201</v>
      </c>
      <c r="W61" s="7">
        <v>97.3867049886221</v>
      </c>
      <c r="X61" s="10">
        <v>0.37109577413411199</v>
      </c>
      <c r="Y61" s="7">
        <v>97.208996310897504</v>
      </c>
      <c r="Z61" s="10">
        <v>0.77906467360056397</v>
      </c>
      <c r="AA61" s="7">
        <v>97.532668901954096</v>
      </c>
      <c r="AB61" s="10">
        <v>0.44854920573450602</v>
      </c>
      <c r="AC61" s="7">
        <v>97.180929404155904</v>
      </c>
      <c r="AD61" s="10">
        <v>0.77734211146656995</v>
      </c>
      <c r="AE61" s="7">
        <v>-2.8066906741599999E-2</v>
      </c>
      <c r="AF61" s="10">
        <v>1.07430866221828</v>
      </c>
      <c r="AG61" s="7">
        <v>96.241950354291802</v>
      </c>
      <c r="AH61" s="10">
        <v>0.40457175517702798</v>
      </c>
      <c r="AI61" s="7">
        <v>94.878170144676901</v>
      </c>
      <c r="AJ61" s="10">
        <v>0.916504290538108</v>
      </c>
      <c r="AK61" s="7">
        <v>96.434200760658499</v>
      </c>
      <c r="AL61" s="10">
        <v>0.46744131472320499</v>
      </c>
      <c r="AM61" s="7">
        <v>97.117685832820101</v>
      </c>
      <c r="AN61" s="10">
        <v>0.70998249476124398</v>
      </c>
      <c r="AO61" s="7">
        <v>2.2395156881432001</v>
      </c>
      <c r="AP61" s="10">
        <v>1.10013527383322</v>
      </c>
      <c r="AQ61" s="65"/>
      <c r="AR61" s="65"/>
      <c r="AS61" s="65"/>
      <c r="AT61" s="65"/>
      <c r="AU61" s="65"/>
      <c r="AV61" s="65"/>
      <c r="AW61" s="65"/>
      <c r="AX61" s="65"/>
      <c r="AY61" s="65"/>
      <c r="AZ61" s="65"/>
      <c r="BA61" s="65"/>
      <c r="BB61" s="65"/>
      <c r="BC61" s="65"/>
      <c r="BD61" s="65"/>
      <c r="BE61" s="65"/>
      <c r="BF61" s="182"/>
    </row>
    <row r="62" spans="1:58" ht="13" customHeight="1" x14ac:dyDescent="0.2">
      <c r="A62" s="82" t="s">
        <v>389</v>
      </c>
      <c r="B62" s="110">
        <v>2</v>
      </c>
      <c r="C62" s="7">
        <v>98.135190285176506</v>
      </c>
      <c r="D62" s="10">
        <v>0.289984190498425</v>
      </c>
      <c r="E62" s="7">
        <v>97.280104431370901</v>
      </c>
      <c r="F62" s="10">
        <v>1.4014577204974501</v>
      </c>
      <c r="G62" s="7">
        <v>97.9307760479346</v>
      </c>
      <c r="H62" s="10">
        <v>0.342734944336962</v>
      </c>
      <c r="I62" s="7">
        <v>99.733196250283399</v>
      </c>
      <c r="J62" s="10">
        <v>0.22644720045248901</v>
      </c>
      <c r="K62" s="7">
        <v>2.4530918189124802</v>
      </c>
      <c r="L62" s="10">
        <v>1.4242531185143801</v>
      </c>
      <c r="M62" s="7">
        <v>96.281218369392107</v>
      </c>
      <c r="N62" s="10">
        <v>0.43080570892450298</v>
      </c>
      <c r="O62" s="7">
        <v>94.151061475235494</v>
      </c>
      <c r="P62" s="10">
        <v>2.1646917527367302</v>
      </c>
      <c r="Q62" s="7">
        <v>96.0303282864366</v>
      </c>
      <c r="R62" s="10">
        <v>0.50364115552989996</v>
      </c>
      <c r="S62" s="7">
        <v>98.744331572526605</v>
      </c>
      <c r="T62" s="10">
        <v>0.38904651292845399</v>
      </c>
      <c r="U62" s="7">
        <v>4.59327009729114</v>
      </c>
      <c r="V62" s="10">
        <v>2.2125468438543399</v>
      </c>
      <c r="W62" s="7">
        <v>99.2765036501537</v>
      </c>
      <c r="X62" s="10">
        <v>0.176865724079737</v>
      </c>
      <c r="Y62" s="7">
        <v>99.112328067764594</v>
      </c>
      <c r="Z62" s="10">
        <v>0.885292490898829</v>
      </c>
      <c r="AA62" s="7">
        <v>99.174224734644199</v>
      </c>
      <c r="AB62" s="10">
        <v>0.209244365105583</v>
      </c>
      <c r="AC62" s="7">
        <v>99.953492923271398</v>
      </c>
      <c r="AD62" s="10">
        <v>4.6578555352420101E-2</v>
      </c>
      <c r="AE62" s="7">
        <v>0.84116485550680398</v>
      </c>
      <c r="AF62" s="10">
        <v>0.88742582581385998</v>
      </c>
      <c r="AG62" s="7">
        <v>96.543283786274003</v>
      </c>
      <c r="AH62" s="10">
        <v>0.43173330721862002</v>
      </c>
      <c r="AI62" s="7">
        <v>93.793425241326702</v>
      </c>
      <c r="AJ62" s="10">
        <v>2.2350340604562402</v>
      </c>
      <c r="AK62" s="7">
        <v>96.503613158320704</v>
      </c>
      <c r="AL62" s="10">
        <v>0.47319998798751001</v>
      </c>
      <c r="AM62" s="7">
        <v>98.054628851789204</v>
      </c>
      <c r="AN62" s="10">
        <v>0.773305870768765</v>
      </c>
      <c r="AO62" s="7">
        <v>4.2612036104625002</v>
      </c>
      <c r="AP62" s="10">
        <v>2.3104704096798301</v>
      </c>
      <c r="AQ62" s="65"/>
      <c r="AR62" s="65"/>
      <c r="AS62" s="65"/>
      <c r="AT62" s="65"/>
      <c r="AU62" s="65"/>
      <c r="AV62" s="65"/>
      <c r="AW62" s="65"/>
      <c r="AX62" s="65"/>
      <c r="AY62" s="65"/>
      <c r="AZ62" s="65"/>
      <c r="BA62" s="65"/>
      <c r="BB62" s="65"/>
      <c r="BC62" s="65"/>
      <c r="BD62" s="65"/>
      <c r="BE62" s="65"/>
      <c r="BF62" s="182"/>
    </row>
    <row r="63" spans="1:58" ht="13" customHeight="1" x14ac:dyDescent="0.2">
      <c r="A63" s="112" t="s">
        <v>433</v>
      </c>
      <c r="B63" s="113">
        <v>2</v>
      </c>
      <c r="C63" s="34">
        <v>98.619931770354796</v>
      </c>
      <c r="D63" s="35">
        <v>5.6438697702039103E-2</v>
      </c>
      <c r="E63" s="34">
        <v>97.713979827111004</v>
      </c>
      <c r="F63" s="35">
        <v>0.29166426429320902</v>
      </c>
      <c r="G63" s="34">
        <v>98.550590277786398</v>
      </c>
      <c r="H63" s="35">
        <v>7.6298664802747093E-2</v>
      </c>
      <c r="I63" s="34">
        <v>98.990167191741307</v>
      </c>
      <c r="J63" s="35">
        <v>8.6092422662343807E-2</v>
      </c>
      <c r="K63" s="34">
        <v>1.2761873646303701</v>
      </c>
      <c r="L63" s="35">
        <v>0.30406542124180502</v>
      </c>
      <c r="M63" s="34">
        <v>93.995782042103897</v>
      </c>
      <c r="N63" s="35">
        <v>0.119609046743401</v>
      </c>
      <c r="O63" s="34">
        <v>93.478856371488604</v>
      </c>
      <c r="P63" s="35">
        <v>0.423744244035414</v>
      </c>
      <c r="Q63" s="34">
        <v>93.816280804217598</v>
      </c>
      <c r="R63" s="35">
        <v>0.16838179594552899</v>
      </c>
      <c r="S63" s="34">
        <v>94.545829959456896</v>
      </c>
      <c r="T63" s="35">
        <v>0.19661203602680299</v>
      </c>
      <c r="U63" s="34">
        <v>1.06697358796829</v>
      </c>
      <c r="V63" s="35">
        <v>0.46296153252304101</v>
      </c>
      <c r="W63" s="34">
        <v>96.347633736747099</v>
      </c>
      <c r="X63" s="35">
        <v>8.8902188777406896E-2</v>
      </c>
      <c r="Y63" s="34">
        <v>95.615797739985993</v>
      </c>
      <c r="Z63" s="35">
        <v>0.34536579304813902</v>
      </c>
      <c r="AA63" s="34">
        <v>96.334889881387696</v>
      </c>
      <c r="AB63" s="35">
        <v>0.119608288146356</v>
      </c>
      <c r="AC63" s="34">
        <v>96.710498305849796</v>
      </c>
      <c r="AD63" s="35">
        <v>0.150466446064593</v>
      </c>
      <c r="AE63" s="34">
        <v>1.09470056586388</v>
      </c>
      <c r="AF63" s="35">
        <v>0.371463662941588</v>
      </c>
      <c r="AG63" s="34">
        <v>89.776643438628994</v>
      </c>
      <c r="AH63" s="35">
        <v>0.14545286152953299</v>
      </c>
      <c r="AI63" s="34">
        <v>87.461878496351801</v>
      </c>
      <c r="AJ63" s="35">
        <v>0.574051859886761</v>
      </c>
      <c r="AK63" s="34">
        <v>89.291771095840801</v>
      </c>
      <c r="AL63" s="35">
        <v>0.20208472817408701</v>
      </c>
      <c r="AM63" s="34">
        <v>91.668473725923207</v>
      </c>
      <c r="AN63" s="35">
        <v>0.23956112840763999</v>
      </c>
      <c r="AO63" s="34">
        <v>4.20659522957141</v>
      </c>
      <c r="AP63" s="35">
        <v>0.61984722992701402</v>
      </c>
      <c r="AQ63" s="65"/>
      <c r="AR63" s="65"/>
      <c r="AS63" s="65"/>
      <c r="AT63" s="65"/>
      <c r="AU63" s="65"/>
      <c r="AV63" s="65"/>
      <c r="AW63" s="65"/>
      <c r="AX63" s="65"/>
      <c r="AY63" s="65"/>
      <c r="AZ63" s="65"/>
      <c r="BA63" s="65"/>
      <c r="BB63" s="65"/>
      <c r="BC63" s="65"/>
      <c r="BD63" s="65"/>
      <c r="BE63" s="65"/>
      <c r="BF63" s="182"/>
    </row>
    <row r="64" spans="1:58" ht="13" customHeight="1" x14ac:dyDescent="0.2">
      <c r="A64" s="114" t="s">
        <v>434</v>
      </c>
      <c r="B64" s="115">
        <v>2</v>
      </c>
      <c r="C64" s="38">
        <v>99.154167568676201</v>
      </c>
      <c r="D64" s="39">
        <v>6.4334582119842804E-2</v>
      </c>
      <c r="E64" s="38">
        <v>98.324091252178704</v>
      </c>
      <c r="F64" s="39">
        <v>0.44986277647385903</v>
      </c>
      <c r="G64" s="38">
        <v>99.149909686820806</v>
      </c>
      <c r="H64" s="39">
        <v>8.3513453125642498E-2</v>
      </c>
      <c r="I64" s="38">
        <v>99.336092382317602</v>
      </c>
      <c r="J64" s="39">
        <v>8.8191960793126398E-2</v>
      </c>
      <c r="K64" s="38">
        <v>1.01200113013888</v>
      </c>
      <c r="L64" s="39">
        <v>0.44703529964262601</v>
      </c>
      <c r="M64" s="38">
        <v>94.295080071143801</v>
      </c>
      <c r="N64" s="39">
        <v>0.18933797340161099</v>
      </c>
      <c r="O64" s="38">
        <v>94.944945046780504</v>
      </c>
      <c r="P64" s="39">
        <v>0.623306967461009</v>
      </c>
      <c r="Q64" s="38">
        <v>94.121158491199793</v>
      </c>
      <c r="R64" s="39">
        <v>0.25156299285365302</v>
      </c>
      <c r="S64" s="38">
        <v>94.573742075304395</v>
      </c>
      <c r="T64" s="39">
        <v>0.304658003364982</v>
      </c>
      <c r="U64" s="38">
        <v>-0.37120297147611098</v>
      </c>
      <c r="V64" s="39">
        <v>0.69684951795019701</v>
      </c>
      <c r="W64" s="38">
        <v>96.046163135447898</v>
      </c>
      <c r="X64" s="39">
        <v>0.14857644953018601</v>
      </c>
      <c r="Y64" s="38">
        <v>96.267196014924494</v>
      </c>
      <c r="Z64" s="39">
        <v>0.63075735823211398</v>
      </c>
      <c r="AA64" s="38">
        <v>96.234556626892697</v>
      </c>
      <c r="AB64" s="39">
        <v>0.18286250848323801</v>
      </c>
      <c r="AC64" s="38">
        <v>95.860554821417296</v>
      </c>
      <c r="AD64" s="39">
        <v>0.25930341206503499</v>
      </c>
      <c r="AE64" s="38">
        <v>-0.40664119350717498</v>
      </c>
      <c r="AF64" s="39">
        <v>0.63700596478462701</v>
      </c>
      <c r="AG64" s="38">
        <v>89.272708014636905</v>
      </c>
      <c r="AH64" s="39">
        <v>0.24773924022613</v>
      </c>
      <c r="AI64" s="38">
        <v>88.844558135522405</v>
      </c>
      <c r="AJ64" s="39">
        <v>0.94550373363871798</v>
      </c>
      <c r="AK64" s="38">
        <v>88.845466157280399</v>
      </c>
      <c r="AL64" s="39">
        <v>0.33528837224790597</v>
      </c>
      <c r="AM64" s="38">
        <v>90.069881527304304</v>
      </c>
      <c r="AN64" s="39">
        <v>0.42748132233856001</v>
      </c>
      <c r="AO64" s="38">
        <v>1.22532339178192</v>
      </c>
      <c r="AP64" s="39">
        <v>1.0258070703342399</v>
      </c>
      <c r="AQ64" s="65"/>
      <c r="AR64" s="65"/>
      <c r="AS64" s="65"/>
      <c r="AT64" s="65"/>
      <c r="AU64" s="65"/>
      <c r="AV64" s="65"/>
      <c r="AW64" s="65"/>
      <c r="AX64" s="65"/>
      <c r="AY64" s="65"/>
      <c r="AZ64" s="65"/>
      <c r="BA64" s="65"/>
      <c r="BB64" s="65"/>
      <c r="BC64" s="65"/>
      <c r="BD64" s="65"/>
      <c r="BE64" s="65"/>
      <c r="BF64" s="182"/>
    </row>
    <row r="65" spans="1:58" ht="13" customHeight="1" x14ac:dyDescent="0.2">
      <c r="A65" s="116" t="s">
        <v>435</v>
      </c>
      <c r="B65" s="117">
        <v>2</v>
      </c>
      <c r="C65" s="48">
        <v>98.5015525269514</v>
      </c>
      <c r="D65" s="49">
        <v>4.3450206569293902E-2</v>
      </c>
      <c r="E65" s="48">
        <v>97.797762662611206</v>
      </c>
      <c r="F65" s="49">
        <v>0.20501027593204099</v>
      </c>
      <c r="G65" s="48">
        <v>98.459613144301997</v>
      </c>
      <c r="H65" s="49">
        <v>5.6639030223247601E-2</v>
      </c>
      <c r="I65" s="48">
        <v>98.846265565078696</v>
      </c>
      <c r="J65" s="49">
        <v>7.2594427196448694E-2</v>
      </c>
      <c r="K65" s="48">
        <v>1.0485029024674499</v>
      </c>
      <c r="L65" s="49">
        <v>0.21700809886802</v>
      </c>
      <c r="M65" s="48">
        <v>94.737313189601593</v>
      </c>
      <c r="N65" s="49">
        <v>8.1989806722497297E-2</v>
      </c>
      <c r="O65" s="48">
        <v>94.017767904374494</v>
      </c>
      <c r="P65" s="49">
        <v>0.30732433096542799</v>
      </c>
      <c r="Q65" s="48">
        <v>94.655038532956695</v>
      </c>
      <c r="R65" s="49">
        <v>0.111622947449782</v>
      </c>
      <c r="S65" s="48">
        <v>95.2577126960893</v>
      </c>
      <c r="T65" s="49">
        <v>0.13954788591449499</v>
      </c>
      <c r="U65" s="48">
        <v>1.2399447917147699</v>
      </c>
      <c r="V65" s="49">
        <v>0.33521450605005898</v>
      </c>
      <c r="W65" s="48">
        <v>96.662048015396707</v>
      </c>
      <c r="X65" s="49">
        <v>6.2576386038149107E-2</v>
      </c>
      <c r="Y65" s="48">
        <v>95.990760109037893</v>
      </c>
      <c r="Z65" s="49">
        <v>0.241378899934519</v>
      </c>
      <c r="AA65" s="48">
        <v>96.631522029926998</v>
      </c>
      <c r="AB65" s="49">
        <v>8.27657298913866E-2</v>
      </c>
      <c r="AC65" s="48">
        <v>97.075472346138994</v>
      </c>
      <c r="AD65" s="49">
        <v>0.10998416193098</v>
      </c>
      <c r="AE65" s="48">
        <v>1.08471223710102</v>
      </c>
      <c r="AF65" s="49">
        <v>0.26365066003551502</v>
      </c>
      <c r="AG65" s="48">
        <v>91.161070123774806</v>
      </c>
      <c r="AH65" s="49">
        <v>0.10223485901302</v>
      </c>
      <c r="AI65" s="48">
        <v>89.006363589835701</v>
      </c>
      <c r="AJ65" s="49">
        <v>0.38850128706325099</v>
      </c>
      <c r="AK65" s="48">
        <v>90.750440908471603</v>
      </c>
      <c r="AL65" s="49">
        <v>0.13808737575060101</v>
      </c>
      <c r="AM65" s="48">
        <v>93.1130840972302</v>
      </c>
      <c r="AN65" s="49">
        <v>0.16858423398460401</v>
      </c>
      <c r="AO65" s="48">
        <v>4.1067205073945301</v>
      </c>
      <c r="AP65" s="49">
        <v>0.41950067481003001</v>
      </c>
      <c r="AQ65" s="65"/>
      <c r="AR65" s="65"/>
      <c r="AS65" s="65"/>
      <c r="AT65" s="65"/>
      <c r="AU65" s="65"/>
      <c r="AV65" s="65"/>
      <c r="AW65" s="65"/>
      <c r="AX65" s="65"/>
      <c r="AY65" s="65"/>
      <c r="AZ65" s="65"/>
      <c r="BA65" s="65"/>
      <c r="BB65" s="65"/>
      <c r="BC65" s="65"/>
      <c r="BD65" s="65"/>
      <c r="BE65" s="65"/>
      <c r="BF65" s="182"/>
    </row>
    <row r="66" spans="1:58" ht="13" customHeight="1" x14ac:dyDescent="0.2">
      <c r="A66" s="82" t="s">
        <v>391</v>
      </c>
      <c r="B66" s="110">
        <v>2</v>
      </c>
      <c r="C66" s="7">
        <v>96.242533781810096</v>
      </c>
      <c r="D66" s="10">
        <v>0.67521771057329105</v>
      </c>
      <c r="E66" s="7">
        <v>92.323487757265994</v>
      </c>
      <c r="F66" s="10">
        <v>2.9861762266932099</v>
      </c>
      <c r="G66" s="7">
        <v>96.973862586605605</v>
      </c>
      <c r="H66" s="10">
        <v>0.82352003872780999</v>
      </c>
      <c r="I66" s="7">
        <v>98.1202771745386</v>
      </c>
      <c r="J66" s="10">
        <v>1.2052503375047601</v>
      </c>
      <c r="K66" s="7">
        <v>5.7967894172725796</v>
      </c>
      <c r="L66" s="10">
        <v>3.2089404210251402</v>
      </c>
      <c r="M66" s="7">
        <v>93.287148645403803</v>
      </c>
      <c r="N66" s="10">
        <v>1.25002674509947</v>
      </c>
      <c r="O66" s="7">
        <v>90.671961000143</v>
      </c>
      <c r="P66" s="10">
        <v>2.6960635892596199</v>
      </c>
      <c r="Q66" s="7">
        <v>93.771384631814499</v>
      </c>
      <c r="R66" s="10">
        <v>1.5466201484320801</v>
      </c>
      <c r="S66" s="7">
        <v>95.004181243141701</v>
      </c>
      <c r="T66" s="10">
        <v>2.2894764469011899</v>
      </c>
      <c r="U66" s="7">
        <v>4.3322202429986998</v>
      </c>
      <c r="V66" s="10">
        <v>3.4017814241931599</v>
      </c>
      <c r="W66" s="7">
        <v>98.808320023144404</v>
      </c>
      <c r="X66" s="10">
        <v>0.347886497433046</v>
      </c>
      <c r="Y66" s="7">
        <v>98.796644291461902</v>
      </c>
      <c r="Z66" s="10">
        <v>0.620320963727654</v>
      </c>
      <c r="AA66" s="7">
        <v>98.675376608934002</v>
      </c>
      <c r="AB66" s="10">
        <v>0.50583368541074902</v>
      </c>
      <c r="AC66" s="7">
        <v>99.822898764623204</v>
      </c>
      <c r="AD66" s="10">
        <v>0.17753869760073901</v>
      </c>
      <c r="AE66" s="7">
        <v>1.0262544731612699</v>
      </c>
      <c r="AF66" s="10">
        <v>0.64920383854697705</v>
      </c>
      <c r="AG66" s="7">
        <v>89.547138525425297</v>
      </c>
      <c r="AH66" s="10">
        <v>1.29106226608302</v>
      </c>
      <c r="AI66" s="7">
        <v>85.679636138552894</v>
      </c>
      <c r="AJ66" s="10">
        <v>3.1580895773962698</v>
      </c>
      <c r="AK66" s="7">
        <v>89.056860388493007</v>
      </c>
      <c r="AL66" s="10">
        <v>1.6826418342562699</v>
      </c>
      <c r="AM66" s="7">
        <v>94.598751117219507</v>
      </c>
      <c r="AN66" s="10">
        <v>2.1702633653992498</v>
      </c>
      <c r="AO66" s="7">
        <v>8.9191149786666308</v>
      </c>
      <c r="AP66" s="10">
        <v>4.2635810868588697</v>
      </c>
      <c r="AQ66" s="65"/>
      <c r="AR66" s="65"/>
      <c r="AS66" s="65"/>
      <c r="AT66" s="65"/>
      <c r="AU66" s="65"/>
      <c r="AV66" s="65"/>
      <c r="AW66" s="65"/>
      <c r="AX66" s="65"/>
      <c r="AY66" s="65"/>
      <c r="AZ66" s="65"/>
      <c r="BA66" s="65"/>
      <c r="BB66" s="65"/>
      <c r="BC66" s="65"/>
      <c r="BD66" s="65"/>
      <c r="BE66" s="65"/>
      <c r="BF66" s="182"/>
    </row>
    <row r="67" spans="1:58" ht="13" customHeight="1" x14ac:dyDescent="0.2">
      <c r="A67" s="82" t="s">
        <v>392</v>
      </c>
      <c r="B67" s="110">
        <v>2</v>
      </c>
      <c r="C67" s="7">
        <v>99.314761914924205</v>
      </c>
      <c r="D67" s="10">
        <v>0.334936587319695</v>
      </c>
      <c r="E67" s="7">
        <v>99.489372453157102</v>
      </c>
      <c r="F67" s="10">
        <v>0.51904930727454301</v>
      </c>
      <c r="G67" s="7">
        <v>99.069097753393606</v>
      </c>
      <c r="H67" s="10">
        <v>0.58447226107670003</v>
      </c>
      <c r="I67" s="7">
        <v>99.639919131725605</v>
      </c>
      <c r="J67" s="10">
        <v>0.36141124650952</v>
      </c>
      <c r="K67" s="7">
        <v>0.15054667856853099</v>
      </c>
      <c r="L67" s="10">
        <v>0.62827655537695504</v>
      </c>
      <c r="M67" s="7">
        <v>93.743271810414598</v>
      </c>
      <c r="N67" s="10">
        <v>1.00047906421007</v>
      </c>
      <c r="O67" s="7">
        <v>94.506954358449903</v>
      </c>
      <c r="P67" s="10">
        <v>2.0256440849417401</v>
      </c>
      <c r="Q67" s="7">
        <v>94.823254776124998</v>
      </c>
      <c r="R67" s="10">
        <v>0.966349087718264</v>
      </c>
      <c r="S67" s="7">
        <v>91.426277457523099</v>
      </c>
      <c r="T67" s="10">
        <v>2.5181786946332401</v>
      </c>
      <c r="U67" s="7">
        <v>-3.0806769009267598</v>
      </c>
      <c r="V67" s="10">
        <v>2.9017631930388799</v>
      </c>
      <c r="W67" s="7">
        <v>98.726226755827696</v>
      </c>
      <c r="X67" s="10">
        <v>0.572315735420726</v>
      </c>
      <c r="Y67" s="7">
        <v>99.514847499116101</v>
      </c>
      <c r="Z67" s="10">
        <v>0.48019158500702003</v>
      </c>
      <c r="AA67" s="7">
        <v>98.889661989509605</v>
      </c>
      <c r="AB67" s="10">
        <v>0.527134505093108</v>
      </c>
      <c r="AC67" s="7">
        <v>98.005222255971802</v>
      </c>
      <c r="AD67" s="10">
        <v>1.6213856753770199</v>
      </c>
      <c r="AE67" s="7">
        <v>-1.50962524314431</v>
      </c>
      <c r="AF67" s="10">
        <v>1.68500012965599</v>
      </c>
      <c r="AG67" s="7">
        <v>92.042862536212198</v>
      </c>
      <c r="AH67" s="10">
        <v>0.89279073098395001</v>
      </c>
      <c r="AI67" s="7">
        <v>90.128691814938904</v>
      </c>
      <c r="AJ67" s="10">
        <v>2.4457144282452599</v>
      </c>
      <c r="AK67" s="7">
        <v>92.770976565537893</v>
      </c>
      <c r="AL67" s="10">
        <v>1.23243348704144</v>
      </c>
      <c r="AM67" s="7">
        <v>91.759011012003398</v>
      </c>
      <c r="AN67" s="10">
        <v>2.2190604813709101</v>
      </c>
      <c r="AO67" s="7">
        <v>1.6303191970645401</v>
      </c>
      <c r="AP67" s="10">
        <v>2.8976905861304401</v>
      </c>
      <c r="AQ67" s="65"/>
      <c r="AR67" s="65"/>
      <c r="AS67" s="65"/>
      <c r="AT67" s="65"/>
      <c r="AU67" s="65"/>
      <c r="AV67" s="65"/>
      <c r="AW67" s="65"/>
      <c r="AX67" s="65"/>
      <c r="AY67" s="65"/>
      <c r="AZ67" s="65"/>
      <c r="BA67" s="65"/>
      <c r="BB67" s="65"/>
      <c r="BC67" s="65"/>
      <c r="BD67" s="65"/>
      <c r="BE67" s="65"/>
      <c r="BF67" s="182"/>
    </row>
    <row r="68" spans="1:58" ht="13" customHeight="1" x14ac:dyDescent="0.2">
      <c r="A68" s="82" t="s">
        <v>393</v>
      </c>
      <c r="B68" s="110">
        <v>2</v>
      </c>
      <c r="C68" s="7">
        <v>98.579101880669697</v>
      </c>
      <c r="D68" s="10">
        <v>0.49161315790273702</v>
      </c>
      <c r="E68" s="7">
        <v>96.506834767065698</v>
      </c>
      <c r="F68" s="10">
        <v>1.7898961643731399</v>
      </c>
      <c r="G68" s="7">
        <v>98.908952481330701</v>
      </c>
      <c r="H68" s="10">
        <v>0.626459095865188</v>
      </c>
      <c r="I68" s="7">
        <v>98.718164879463203</v>
      </c>
      <c r="J68" s="10">
        <v>0.80174724689078203</v>
      </c>
      <c r="K68" s="7">
        <v>2.2113301123974201</v>
      </c>
      <c r="L68" s="10">
        <v>1.8484476223873301</v>
      </c>
      <c r="M68" s="7">
        <v>96.598418342654497</v>
      </c>
      <c r="N68" s="10">
        <v>0.72130245590744702</v>
      </c>
      <c r="O68" s="7">
        <v>94.771131584005801</v>
      </c>
      <c r="P68" s="10">
        <v>2.2761138509763801</v>
      </c>
      <c r="Q68" s="7">
        <v>96.878070824841501</v>
      </c>
      <c r="R68" s="10">
        <v>1.0493168525990599</v>
      </c>
      <c r="S68" s="7">
        <v>96.612222502009502</v>
      </c>
      <c r="T68" s="10">
        <v>1.0226341417165401</v>
      </c>
      <c r="U68" s="7">
        <v>1.84109091800372</v>
      </c>
      <c r="V68" s="10">
        <v>2.2861189186155602</v>
      </c>
      <c r="W68" s="7">
        <v>98.8731170416645</v>
      </c>
      <c r="X68" s="10">
        <v>0.44481070566099001</v>
      </c>
      <c r="Y68" s="7">
        <v>99.258924079383902</v>
      </c>
      <c r="Z68" s="10">
        <v>0.75367164922449403</v>
      </c>
      <c r="AA68" s="7">
        <v>98.835323520492395</v>
      </c>
      <c r="AB68" s="10">
        <v>0.68846751831594399</v>
      </c>
      <c r="AC68" s="7">
        <v>98.732518656693202</v>
      </c>
      <c r="AD68" s="10">
        <v>0.73522723363848597</v>
      </c>
      <c r="AE68" s="7">
        <v>-0.52640542269070101</v>
      </c>
      <c r="AF68" s="10">
        <v>1.0719550186653</v>
      </c>
      <c r="AG68" s="7">
        <v>90.002919185184297</v>
      </c>
      <c r="AH68" s="10">
        <v>1.48258408281041</v>
      </c>
      <c r="AI68" s="7">
        <v>86.764109097575599</v>
      </c>
      <c r="AJ68" s="10">
        <v>4.0602702745432602</v>
      </c>
      <c r="AK68" s="7">
        <v>88.235403818448404</v>
      </c>
      <c r="AL68" s="10">
        <v>2.1235235458631201</v>
      </c>
      <c r="AM68" s="7">
        <v>92.989893501362403</v>
      </c>
      <c r="AN68" s="10">
        <v>1.5364915317299599</v>
      </c>
      <c r="AO68" s="7">
        <v>6.22578440378682</v>
      </c>
      <c r="AP68" s="10">
        <v>4.2686421616094501</v>
      </c>
      <c r="AQ68" s="65"/>
      <c r="AR68" s="65"/>
      <c r="AS68" s="65"/>
      <c r="AT68" s="65"/>
      <c r="AU68" s="65"/>
      <c r="AV68" s="65"/>
      <c r="AW68" s="65"/>
      <c r="AX68" s="65"/>
      <c r="AY68" s="65"/>
      <c r="AZ68" s="65"/>
      <c r="BA68" s="65"/>
      <c r="BB68" s="65"/>
      <c r="BC68" s="65"/>
      <c r="BD68" s="65"/>
      <c r="BE68" s="65"/>
      <c r="BF68" s="182"/>
    </row>
    <row r="69" spans="1:58" ht="13" customHeight="1" x14ac:dyDescent="0.2">
      <c r="A69" s="4" t="s">
        <v>394</v>
      </c>
      <c r="B69" s="118">
        <v>2</v>
      </c>
      <c r="C69" s="169">
        <v>99.443676003296005</v>
      </c>
      <c r="D69" s="170">
        <v>0.25249824583463998</v>
      </c>
      <c r="E69" s="169">
        <v>99.135896744670703</v>
      </c>
      <c r="F69" s="170">
        <v>0.85230812192314598</v>
      </c>
      <c r="G69" s="169">
        <v>99.360561084419302</v>
      </c>
      <c r="H69" s="170">
        <v>0.32568345101047502</v>
      </c>
      <c r="I69" s="169">
        <v>99.7546346486197</v>
      </c>
      <c r="J69" s="170">
        <v>0.24836251824004599</v>
      </c>
      <c r="K69" s="169">
        <v>0.618737903948954</v>
      </c>
      <c r="L69" s="170">
        <v>0.88525605970099397</v>
      </c>
      <c r="M69" s="169">
        <v>95.398870692172906</v>
      </c>
      <c r="N69" s="170">
        <v>0.81260530219390403</v>
      </c>
      <c r="O69" s="169">
        <v>94.840955429000303</v>
      </c>
      <c r="P69" s="170">
        <v>1.68939763610558</v>
      </c>
      <c r="Q69" s="169">
        <v>94.114339407993</v>
      </c>
      <c r="R69" s="170">
        <v>1.30962779267416</v>
      </c>
      <c r="S69" s="169">
        <v>98.163163238033405</v>
      </c>
      <c r="T69" s="170">
        <v>0.78840678862964297</v>
      </c>
      <c r="U69" s="169">
        <v>3.3222078090331002</v>
      </c>
      <c r="V69" s="170">
        <v>1.86768920484302</v>
      </c>
      <c r="W69" s="169">
        <v>96.317195529694104</v>
      </c>
      <c r="X69" s="170">
        <v>0.63139306053368605</v>
      </c>
      <c r="Y69" s="169">
        <v>95.790495783304394</v>
      </c>
      <c r="Z69" s="170">
        <v>1.42009691510786</v>
      </c>
      <c r="AA69" s="169">
        <v>96.400846599184007</v>
      </c>
      <c r="AB69" s="170">
        <v>1.06522323059468</v>
      </c>
      <c r="AC69" s="169">
        <v>96.366693503981693</v>
      </c>
      <c r="AD69" s="170">
        <v>1.9643582147652201</v>
      </c>
      <c r="AE69" s="169">
        <v>0.57619772067727104</v>
      </c>
      <c r="AF69" s="170">
        <v>2.4698201064049101</v>
      </c>
      <c r="AG69" s="169">
        <v>89.482771841930401</v>
      </c>
      <c r="AH69" s="170">
        <v>1.2509963614508499</v>
      </c>
      <c r="AI69" s="169">
        <v>80.383428348925804</v>
      </c>
      <c r="AJ69" s="170">
        <v>3.6705639848465501</v>
      </c>
      <c r="AK69" s="169">
        <v>88.849170546213301</v>
      </c>
      <c r="AL69" s="170">
        <v>1.91757192341819</v>
      </c>
      <c r="AM69" s="169">
        <v>95.203025084023494</v>
      </c>
      <c r="AN69" s="170">
        <v>1.3757009474320501</v>
      </c>
      <c r="AO69" s="169">
        <v>14.819596735097701</v>
      </c>
      <c r="AP69" s="170">
        <v>3.8382370170295101</v>
      </c>
      <c r="AQ69" s="178"/>
      <c r="AR69" s="178"/>
      <c r="AS69" s="178"/>
      <c r="AT69" s="178"/>
      <c r="AU69" s="178"/>
      <c r="AV69" s="178"/>
      <c r="AW69" s="178"/>
      <c r="AX69" s="178"/>
      <c r="AY69" s="178"/>
      <c r="AZ69" s="178"/>
      <c r="BA69" s="178"/>
      <c r="BB69" s="178"/>
      <c r="BC69" s="178"/>
      <c r="BD69" s="178"/>
      <c r="BE69" s="178"/>
      <c r="BF69" s="183"/>
    </row>
    <row r="70" spans="1:58" ht="13" customHeight="1" x14ac:dyDescent="0.2">
      <c r="A70" s="82"/>
      <c r="B70" s="119"/>
      <c r="C70" s="7" t="s">
        <v>1206</v>
      </c>
      <c r="D70" s="10" t="s">
        <v>1207</v>
      </c>
      <c r="E70" s="7" t="s">
        <v>1254</v>
      </c>
      <c r="F70" s="10" t="s">
        <v>1255</v>
      </c>
      <c r="G70" s="7" t="s">
        <v>1256</v>
      </c>
      <c r="H70" s="10" t="s">
        <v>1257</v>
      </c>
      <c r="I70" s="7" t="s">
        <v>1258</v>
      </c>
      <c r="J70" s="10" t="s">
        <v>1259</v>
      </c>
      <c r="K70" s="7" t="s">
        <v>1260</v>
      </c>
      <c r="L70" s="10" t="s">
        <v>1261</v>
      </c>
      <c r="M70" s="7" t="s">
        <v>1214</v>
      </c>
      <c r="N70" s="10" t="s">
        <v>1215</v>
      </c>
      <c r="O70" s="7" t="s">
        <v>1262</v>
      </c>
      <c r="P70" s="10" t="s">
        <v>1263</v>
      </c>
      <c r="Q70" s="7" t="s">
        <v>1264</v>
      </c>
      <c r="R70" s="10" t="s">
        <v>1265</v>
      </c>
      <c r="S70" s="7" t="s">
        <v>1266</v>
      </c>
      <c r="T70" s="10" t="s">
        <v>1267</v>
      </c>
      <c r="U70" s="7" t="s">
        <v>1268</v>
      </c>
      <c r="V70" s="10" t="s">
        <v>1269</v>
      </c>
      <c r="W70" s="7" t="s">
        <v>1222</v>
      </c>
      <c r="X70" s="10" t="s">
        <v>1223</v>
      </c>
      <c r="Y70" s="7" t="s">
        <v>1270</v>
      </c>
      <c r="Z70" s="10" t="s">
        <v>1271</v>
      </c>
      <c r="AA70" s="7" t="s">
        <v>1272</v>
      </c>
      <c r="AB70" s="10" t="s">
        <v>1273</v>
      </c>
      <c r="AC70" s="7" t="s">
        <v>1274</v>
      </c>
      <c r="AD70" s="10" t="s">
        <v>1275</v>
      </c>
      <c r="AE70" s="7" t="s">
        <v>1276</v>
      </c>
      <c r="AF70" s="10" t="s">
        <v>1277</v>
      </c>
      <c r="AG70" s="7" t="s">
        <v>1230</v>
      </c>
      <c r="AH70" s="10" t="s">
        <v>1231</v>
      </c>
      <c r="AI70" s="7" t="s">
        <v>1278</v>
      </c>
      <c r="AJ70" s="10" t="s">
        <v>1279</v>
      </c>
      <c r="AK70" s="7" t="s">
        <v>1280</v>
      </c>
      <c r="AL70" s="10" t="s">
        <v>1281</v>
      </c>
      <c r="AM70" s="7" t="s">
        <v>1282</v>
      </c>
      <c r="AN70" s="10" t="s">
        <v>1283</v>
      </c>
      <c r="AO70" s="7" t="s">
        <v>1284</v>
      </c>
      <c r="AP70" s="10" t="s">
        <v>1285</v>
      </c>
      <c r="AQ70" s="7" t="s">
        <v>1238</v>
      </c>
      <c r="AR70" s="10" t="s">
        <v>1239</v>
      </c>
      <c r="AS70" s="7" t="s">
        <v>1240</v>
      </c>
      <c r="AT70" s="10" t="s">
        <v>1241</v>
      </c>
      <c r="AU70" s="7" t="s">
        <v>1242</v>
      </c>
      <c r="AV70" s="10" t="s">
        <v>1243</v>
      </c>
      <c r="AW70" s="7" t="s">
        <v>1244</v>
      </c>
      <c r="AX70" s="10" t="s">
        <v>1245</v>
      </c>
      <c r="AY70" s="65" t="s">
        <v>1246</v>
      </c>
      <c r="AZ70" s="65" t="s">
        <v>1247</v>
      </c>
      <c r="BA70" s="65" t="s">
        <v>1248</v>
      </c>
      <c r="BB70" s="65" t="s">
        <v>1249</v>
      </c>
      <c r="BC70" s="65" t="s">
        <v>1250</v>
      </c>
      <c r="BD70" s="65" t="s">
        <v>1251</v>
      </c>
      <c r="BE70" s="65" t="s">
        <v>1252</v>
      </c>
      <c r="BF70" s="182" t="s">
        <v>1253</v>
      </c>
    </row>
    <row r="71" spans="1:58" ht="13" customHeight="1" x14ac:dyDescent="0.2">
      <c r="A71" s="82" t="s">
        <v>350</v>
      </c>
      <c r="B71" s="119">
        <v>1</v>
      </c>
      <c r="C71" s="7">
        <v>98.631001038068405</v>
      </c>
      <c r="D71" s="10">
        <v>0.317363799105912</v>
      </c>
      <c r="E71" s="7">
        <v>98.423929311239107</v>
      </c>
      <c r="F71" s="10">
        <v>0.85844570752766203</v>
      </c>
      <c r="G71" s="7">
        <v>98.423963394978401</v>
      </c>
      <c r="H71" s="10">
        <v>0.50510706331164901</v>
      </c>
      <c r="I71" s="7">
        <v>99.367630535395605</v>
      </c>
      <c r="J71" s="10">
        <v>0.36493092263378601</v>
      </c>
      <c r="K71" s="7">
        <v>0.94370122415644198</v>
      </c>
      <c r="L71" s="10">
        <v>0.93296260192797797</v>
      </c>
      <c r="M71" s="7">
        <v>94.951779517122304</v>
      </c>
      <c r="N71" s="10">
        <v>0.68014799615987998</v>
      </c>
      <c r="O71" s="7">
        <v>90.903992899761803</v>
      </c>
      <c r="P71" s="10">
        <v>2.08442301040064</v>
      </c>
      <c r="Q71" s="7">
        <v>95.290622538443699</v>
      </c>
      <c r="R71" s="10">
        <v>0.96958678302032397</v>
      </c>
      <c r="S71" s="7">
        <v>97.140329086926997</v>
      </c>
      <c r="T71" s="10">
        <v>0.99154759747964505</v>
      </c>
      <c r="U71" s="7">
        <v>6.2363361871651604</v>
      </c>
      <c r="V71" s="10">
        <v>2.32478131749223</v>
      </c>
      <c r="W71" s="7">
        <v>98.634629119611205</v>
      </c>
      <c r="X71" s="10">
        <v>0.37904271092457698</v>
      </c>
      <c r="Y71" s="7">
        <v>97.381957175925095</v>
      </c>
      <c r="Z71" s="10">
        <v>1.36225841593965</v>
      </c>
      <c r="AA71" s="7">
        <v>98.594217007998907</v>
      </c>
      <c r="AB71" s="10">
        <v>0.50182350271772502</v>
      </c>
      <c r="AC71" s="7">
        <v>99.505724014855303</v>
      </c>
      <c r="AD71" s="10">
        <v>0.34952653177180398</v>
      </c>
      <c r="AE71" s="7">
        <v>2.1237668389301398</v>
      </c>
      <c r="AF71" s="10">
        <v>1.41038573968653</v>
      </c>
      <c r="AG71" s="7">
        <v>88.948193594157402</v>
      </c>
      <c r="AH71" s="10">
        <v>0.85479364031480098</v>
      </c>
      <c r="AI71" s="7">
        <v>83.683162749004595</v>
      </c>
      <c r="AJ71" s="10">
        <v>2.2339390889496902</v>
      </c>
      <c r="AK71" s="7">
        <v>88.623349523675202</v>
      </c>
      <c r="AL71" s="10">
        <v>1.5210363280264401</v>
      </c>
      <c r="AM71" s="7">
        <v>93.958360084736597</v>
      </c>
      <c r="AN71" s="10">
        <v>1.14734411091355</v>
      </c>
      <c r="AO71" s="7">
        <v>10.275197335732001</v>
      </c>
      <c r="AP71" s="10">
        <v>2.4213957072815302</v>
      </c>
      <c r="AQ71" s="7">
        <v>0.37841865784844197</v>
      </c>
      <c r="AR71" s="10">
        <v>0.46072500206482198</v>
      </c>
      <c r="AS71" s="7">
        <v>-0.58839711645794102</v>
      </c>
      <c r="AT71" s="10">
        <v>0.85240315850895099</v>
      </c>
      <c r="AU71" s="7">
        <v>3.3040773499806199E-2</v>
      </c>
      <c r="AV71" s="10">
        <v>0.47566166168141999</v>
      </c>
      <c r="AW71" s="7">
        <v>-0.133867898325533</v>
      </c>
      <c r="AX71" s="10">
        <v>1.20713629306146</v>
      </c>
      <c r="AY71" s="65"/>
      <c r="AZ71" s="65"/>
      <c r="BA71" s="65"/>
      <c r="BB71" s="65"/>
      <c r="BC71" s="65"/>
      <c r="BD71" s="65"/>
      <c r="BE71" s="65"/>
      <c r="BF71" s="182"/>
    </row>
    <row r="72" spans="1:58" ht="13" customHeight="1" x14ac:dyDescent="0.2">
      <c r="A72" s="82" t="s">
        <v>352</v>
      </c>
      <c r="B72" s="119">
        <v>1</v>
      </c>
      <c r="C72" s="7">
        <v>98.569921775510494</v>
      </c>
      <c r="D72" s="10">
        <v>0.23851219568116599</v>
      </c>
      <c r="E72" s="7">
        <v>97.154765156579103</v>
      </c>
      <c r="F72" s="10">
        <v>0.74060129513214701</v>
      </c>
      <c r="G72" s="7">
        <v>98.716190660615794</v>
      </c>
      <c r="H72" s="10">
        <v>0.29387046114719001</v>
      </c>
      <c r="I72" s="7">
        <v>99.382202455680698</v>
      </c>
      <c r="J72" s="10">
        <v>0.30636511107895997</v>
      </c>
      <c r="K72" s="7">
        <v>2.2274372991016</v>
      </c>
      <c r="L72" s="10">
        <v>0.80028980599313704</v>
      </c>
      <c r="M72" s="7">
        <v>96.609878338899804</v>
      </c>
      <c r="N72" s="10">
        <v>0.339676318323549</v>
      </c>
      <c r="O72" s="7">
        <v>95.636175482862996</v>
      </c>
      <c r="P72" s="10">
        <v>0.94506315397710094</v>
      </c>
      <c r="Q72" s="7">
        <v>96.263829787383003</v>
      </c>
      <c r="R72" s="10">
        <v>0.479815033118831</v>
      </c>
      <c r="S72" s="7">
        <v>98.244069243939094</v>
      </c>
      <c r="T72" s="10">
        <v>0.43700408722634498</v>
      </c>
      <c r="U72" s="7">
        <v>2.6078937610760402</v>
      </c>
      <c r="V72" s="10">
        <v>1.0857993608479299</v>
      </c>
      <c r="W72" s="7">
        <v>98.410452936708495</v>
      </c>
      <c r="X72" s="10">
        <v>0.25475255865565199</v>
      </c>
      <c r="Y72" s="7">
        <v>97.413912560784198</v>
      </c>
      <c r="Z72" s="10">
        <v>0.74581741848805605</v>
      </c>
      <c r="AA72" s="7">
        <v>98.4848765099144</v>
      </c>
      <c r="AB72" s="10">
        <v>0.33942038991295398</v>
      </c>
      <c r="AC72" s="7">
        <v>99.051541188983705</v>
      </c>
      <c r="AD72" s="10">
        <v>0.37079071010949599</v>
      </c>
      <c r="AE72" s="7">
        <v>1.63762862819959</v>
      </c>
      <c r="AF72" s="10">
        <v>0.83214686575276797</v>
      </c>
      <c r="AG72" s="7">
        <v>88.796469339651793</v>
      </c>
      <c r="AH72" s="10">
        <v>0.64429788873709304</v>
      </c>
      <c r="AI72" s="7">
        <v>91.835880046780701</v>
      </c>
      <c r="AJ72" s="10">
        <v>1.1777428905095</v>
      </c>
      <c r="AK72" s="7">
        <v>87.695435330611502</v>
      </c>
      <c r="AL72" s="10">
        <v>0.92721638049035804</v>
      </c>
      <c r="AM72" s="7">
        <v>88.888258427833406</v>
      </c>
      <c r="AN72" s="10">
        <v>1.3072474131385701</v>
      </c>
      <c r="AO72" s="7">
        <v>-2.9476216189473101</v>
      </c>
      <c r="AP72" s="10">
        <v>1.7283128261904099</v>
      </c>
      <c r="AQ72" s="7">
        <v>-5.0574801489844397E-2</v>
      </c>
      <c r="AR72" s="10">
        <v>0.334246007808981</v>
      </c>
      <c r="AS72" s="7">
        <v>0.36624954329109</v>
      </c>
      <c r="AT72" s="10">
        <v>0.52504891438231804</v>
      </c>
      <c r="AU72" s="7">
        <v>-3.11716269030455E-2</v>
      </c>
      <c r="AV72" s="10">
        <v>0.34558791766110902</v>
      </c>
      <c r="AW72" s="7">
        <v>1.6111254282265199</v>
      </c>
      <c r="AX72" s="10">
        <v>0.89810904470181596</v>
      </c>
      <c r="AY72" s="65"/>
      <c r="AZ72" s="65"/>
      <c r="BA72" s="65"/>
      <c r="BB72" s="65"/>
      <c r="BC72" s="65"/>
      <c r="BD72" s="65"/>
      <c r="BE72" s="65"/>
      <c r="BF72" s="182"/>
    </row>
    <row r="73" spans="1:58" ht="13" customHeight="1" x14ac:dyDescent="0.2">
      <c r="A73" s="111" t="s">
        <v>354</v>
      </c>
      <c r="B73" s="119">
        <v>1</v>
      </c>
      <c r="C73" s="7">
        <v>98.244901211434694</v>
      </c>
      <c r="D73" s="10">
        <v>0.37085199655040202</v>
      </c>
      <c r="E73" s="7">
        <v>96.148228176983395</v>
      </c>
      <c r="F73" s="10">
        <v>1.38388052886698</v>
      </c>
      <c r="G73" s="7">
        <v>98.359085975186801</v>
      </c>
      <c r="H73" s="10">
        <v>0.43546523411329202</v>
      </c>
      <c r="I73" s="7">
        <v>99.395473190834906</v>
      </c>
      <c r="J73" s="10">
        <v>0.39596466680808101</v>
      </c>
      <c r="K73" s="7">
        <v>3.2472450138514799</v>
      </c>
      <c r="L73" s="10">
        <v>1.4414006571486699</v>
      </c>
      <c r="M73" s="7">
        <v>96.869520368148997</v>
      </c>
      <c r="N73" s="10">
        <v>0.37782526813838402</v>
      </c>
      <c r="O73" s="7">
        <v>96.711392831461495</v>
      </c>
      <c r="P73" s="10">
        <v>1.2791956046627599</v>
      </c>
      <c r="Q73" s="7">
        <v>96.445531063874995</v>
      </c>
      <c r="R73" s="10">
        <v>0.57221297365948598</v>
      </c>
      <c r="S73" s="7">
        <v>97.954944672854893</v>
      </c>
      <c r="T73" s="10">
        <v>0.68189516342572698</v>
      </c>
      <c r="U73" s="7">
        <v>1.2435518413934401</v>
      </c>
      <c r="V73" s="10">
        <v>1.51741727169757</v>
      </c>
      <c r="W73" s="7">
        <v>97.773521189039201</v>
      </c>
      <c r="X73" s="10">
        <v>0.47767368553020301</v>
      </c>
      <c r="Y73" s="7">
        <v>97.230491316501201</v>
      </c>
      <c r="Z73" s="10">
        <v>1.15965415058778</v>
      </c>
      <c r="AA73" s="7">
        <v>97.589725697157107</v>
      </c>
      <c r="AB73" s="10">
        <v>0.69303691360312303</v>
      </c>
      <c r="AC73" s="7">
        <v>98.564164526655006</v>
      </c>
      <c r="AD73" s="10">
        <v>0.66688468305331206</v>
      </c>
      <c r="AE73" s="7">
        <v>1.3336732101537601</v>
      </c>
      <c r="AF73" s="10">
        <v>1.34692193154369</v>
      </c>
      <c r="AG73" s="7">
        <v>83.5368617744804</v>
      </c>
      <c r="AH73" s="10">
        <v>1.0541138416237901</v>
      </c>
      <c r="AI73" s="7">
        <v>90.036942898255603</v>
      </c>
      <c r="AJ73" s="10">
        <v>1.8230972116870801</v>
      </c>
      <c r="AK73" s="7">
        <v>81.907609309744103</v>
      </c>
      <c r="AL73" s="10">
        <v>1.47501539397161</v>
      </c>
      <c r="AM73" s="7">
        <v>82.814970384748804</v>
      </c>
      <c r="AN73" s="10">
        <v>2.1413993448370801</v>
      </c>
      <c r="AO73" s="7">
        <v>-7.2219725135068398</v>
      </c>
      <c r="AP73" s="10">
        <v>2.8013137359624398</v>
      </c>
      <c r="AQ73" s="7">
        <v>-1.0224355511148999</v>
      </c>
      <c r="AR73" s="10">
        <v>0.41592593682652101</v>
      </c>
      <c r="AS73" s="7">
        <v>0.77091324317216003</v>
      </c>
      <c r="AT73" s="10">
        <v>0.66922358230398205</v>
      </c>
      <c r="AU73" s="7">
        <v>0.68722428645951095</v>
      </c>
      <c r="AV73" s="10">
        <v>0.66183645155425097</v>
      </c>
      <c r="AW73" s="7">
        <v>1.53261096298054</v>
      </c>
      <c r="AX73" s="10">
        <v>1.5093320170970701</v>
      </c>
      <c r="AY73" s="65"/>
      <c r="AZ73" s="65"/>
      <c r="BA73" s="65"/>
      <c r="BB73" s="65"/>
      <c r="BC73" s="65"/>
      <c r="BD73" s="65"/>
      <c r="BE73" s="65"/>
      <c r="BF73" s="182"/>
    </row>
    <row r="74" spans="1:58" ht="13" customHeight="1" x14ac:dyDescent="0.2">
      <c r="A74" s="82" t="s">
        <v>355</v>
      </c>
      <c r="B74" s="119">
        <v>1</v>
      </c>
      <c r="C74" s="7">
        <v>98.513009870289594</v>
      </c>
      <c r="D74" s="10">
        <v>0.369996638457817</v>
      </c>
      <c r="E74" s="7">
        <v>97.332228939053905</v>
      </c>
      <c r="F74" s="10">
        <v>1.4210684877284501</v>
      </c>
      <c r="G74" s="7">
        <v>98.550555455793898</v>
      </c>
      <c r="H74" s="10">
        <v>0.42416413071548897</v>
      </c>
      <c r="I74" s="7">
        <v>98.884122204851394</v>
      </c>
      <c r="J74" s="10">
        <v>0.54073406788559797</v>
      </c>
      <c r="K74" s="7">
        <v>1.5518932657975</v>
      </c>
      <c r="L74" s="10">
        <v>1.51710151133821</v>
      </c>
      <c r="M74" s="7">
        <v>98.331893635277595</v>
      </c>
      <c r="N74" s="10">
        <v>0.28555381544277297</v>
      </c>
      <c r="O74" s="7">
        <v>96.534282578275594</v>
      </c>
      <c r="P74" s="10">
        <v>1.6045069766407301</v>
      </c>
      <c r="Q74" s="7">
        <v>98.166124009521994</v>
      </c>
      <c r="R74" s="10">
        <v>0.329922324707486</v>
      </c>
      <c r="S74" s="7">
        <v>99.493827934779702</v>
      </c>
      <c r="T74" s="10">
        <v>0.25128985551668398</v>
      </c>
      <c r="U74" s="7">
        <v>2.9595453565040399</v>
      </c>
      <c r="V74" s="10">
        <v>1.62084668574688</v>
      </c>
      <c r="W74" s="7">
        <v>96.609561667608006</v>
      </c>
      <c r="X74" s="10">
        <v>0.48725656100317</v>
      </c>
      <c r="Y74" s="7">
        <v>95.671313206828103</v>
      </c>
      <c r="Z74" s="10">
        <v>1.9052843081717901</v>
      </c>
      <c r="AA74" s="7">
        <v>96.099708309271506</v>
      </c>
      <c r="AB74" s="10">
        <v>0.72867549026938405</v>
      </c>
      <c r="AC74" s="7">
        <v>98.630749991736806</v>
      </c>
      <c r="AD74" s="10">
        <v>0.48686605741553102</v>
      </c>
      <c r="AE74" s="7">
        <v>2.9594367849087</v>
      </c>
      <c r="AF74" s="10">
        <v>1.96101264458449</v>
      </c>
      <c r="AG74" s="7">
        <v>92.401735666088598</v>
      </c>
      <c r="AH74" s="10">
        <v>0.80982834721015895</v>
      </c>
      <c r="AI74" s="7">
        <v>87.254166399248305</v>
      </c>
      <c r="AJ74" s="10">
        <v>2.7478087297854201</v>
      </c>
      <c r="AK74" s="7">
        <v>91.745328800764199</v>
      </c>
      <c r="AL74" s="10">
        <v>1.0495250032304</v>
      </c>
      <c r="AM74" s="7">
        <v>96.542532412261806</v>
      </c>
      <c r="AN74" s="10">
        <v>0.82196213263500195</v>
      </c>
      <c r="AO74" s="7">
        <v>9.2883660130135297</v>
      </c>
      <c r="AP74" s="10">
        <v>2.8880844405231501</v>
      </c>
      <c r="AQ74" s="7">
        <v>-1.2886314346133101E-2</v>
      </c>
      <c r="AR74" s="10">
        <v>0.50818322261422899</v>
      </c>
      <c r="AS74" s="7">
        <v>1.6675934804713699</v>
      </c>
      <c r="AT74" s="10">
        <v>0.507342586956533</v>
      </c>
      <c r="AU74" s="7">
        <v>1.9327840916410299</v>
      </c>
      <c r="AV74" s="10">
        <v>0.82015019796821997</v>
      </c>
      <c r="AW74" s="7">
        <v>4.0351256961170803</v>
      </c>
      <c r="AX74" s="10">
        <v>1.1397801768710101</v>
      </c>
      <c r="AY74" s="65"/>
      <c r="AZ74" s="65"/>
      <c r="BA74" s="65"/>
      <c r="BB74" s="65"/>
      <c r="BC74" s="65"/>
      <c r="BD74" s="65"/>
      <c r="BE74" s="65"/>
      <c r="BF74" s="182"/>
    </row>
    <row r="75" spans="1:58" ht="13" customHeight="1" x14ac:dyDescent="0.2">
      <c r="A75" s="82" t="s">
        <v>365</v>
      </c>
      <c r="B75" s="119">
        <v>1</v>
      </c>
      <c r="C75" s="7">
        <v>98.346665325156806</v>
      </c>
      <c r="D75" s="10">
        <v>0.44951534338136501</v>
      </c>
      <c r="E75" s="7">
        <v>99.455600782542206</v>
      </c>
      <c r="F75" s="10">
        <v>0.543501396974854</v>
      </c>
      <c r="G75" s="7">
        <v>97.979661763327201</v>
      </c>
      <c r="H75" s="10">
        <v>0.70528940684422403</v>
      </c>
      <c r="I75" s="7">
        <v>98.719909381811306</v>
      </c>
      <c r="J75" s="10">
        <v>0.63552620444103802</v>
      </c>
      <c r="K75" s="7">
        <v>-0.73569140073092898</v>
      </c>
      <c r="L75" s="10">
        <v>0.72461124739291705</v>
      </c>
      <c r="M75" s="7">
        <v>92.231325347281896</v>
      </c>
      <c r="N75" s="10">
        <v>0.80626143524556904</v>
      </c>
      <c r="O75" s="7">
        <v>96.137951141618103</v>
      </c>
      <c r="P75" s="10">
        <v>2.1687459808787199</v>
      </c>
      <c r="Q75" s="7">
        <v>92.271715807929098</v>
      </c>
      <c r="R75" s="10">
        <v>0.92689871888982101</v>
      </c>
      <c r="S75" s="7">
        <v>90.8068294034573</v>
      </c>
      <c r="T75" s="10">
        <v>1.94178932406741</v>
      </c>
      <c r="U75" s="7">
        <v>-5.3311217381607898</v>
      </c>
      <c r="V75" s="10">
        <v>2.8513857325430698</v>
      </c>
      <c r="W75" s="7">
        <v>94.525830400493106</v>
      </c>
      <c r="X75" s="10">
        <v>0.82149867557020895</v>
      </c>
      <c r="Y75" s="7">
        <v>95.782276988506098</v>
      </c>
      <c r="Z75" s="10">
        <v>2.1911837532746699</v>
      </c>
      <c r="AA75" s="7">
        <v>95.247369821631295</v>
      </c>
      <c r="AB75" s="10">
        <v>1.0000243229888699</v>
      </c>
      <c r="AC75" s="7">
        <v>92.532602754845001</v>
      </c>
      <c r="AD75" s="10">
        <v>1.7470136979793001</v>
      </c>
      <c r="AE75" s="7">
        <v>-3.24967423366108</v>
      </c>
      <c r="AF75" s="10">
        <v>2.7726356102129599</v>
      </c>
      <c r="AG75" s="7">
        <v>76.876988124815</v>
      </c>
      <c r="AH75" s="10">
        <v>1.53119314383322</v>
      </c>
      <c r="AI75" s="7">
        <v>83.048228576583398</v>
      </c>
      <c r="AJ75" s="10">
        <v>4.2685763857519401</v>
      </c>
      <c r="AK75" s="7">
        <v>75.201447045832495</v>
      </c>
      <c r="AL75" s="10">
        <v>2.0107028647619698</v>
      </c>
      <c r="AM75" s="7">
        <v>78.319271502024506</v>
      </c>
      <c r="AN75" s="10">
        <v>2.5803533798929301</v>
      </c>
      <c r="AO75" s="7">
        <v>-4.72895707455893</v>
      </c>
      <c r="AP75" s="10">
        <v>4.8083036604527498</v>
      </c>
      <c r="AQ75" s="7">
        <v>-1.04565639253003</v>
      </c>
      <c r="AR75" s="10">
        <v>0.491136362444689</v>
      </c>
      <c r="AS75" s="7">
        <v>0.77290135327325504</v>
      </c>
      <c r="AT75" s="10">
        <v>1.1114078964549501</v>
      </c>
      <c r="AU75" s="7">
        <v>0.68652889759989899</v>
      </c>
      <c r="AV75" s="10">
        <v>0.98242173603011596</v>
      </c>
      <c r="AW75" s="7">
        <v>2.2576796099137102</v>
      </c>
      <c r="AX75" s="10">
        <v>1.89947063248627</v>
      </c>
      <c r="AY75" s="65"/>
      <c r="AZ75" s="65"/>
      <c r="BA75" s="65"/>
      <c r="BB75" s="65"/>
      <c r="BC75" s="65"/>
      <c r="BD75" s="65"/>
      <c r="BE75" s="65"/>
      <c r="BF75" s="182"/>
    </row>
    <row r="76" spans="1:58" ht="13" customHeight="1" x14ac:dyDescent="0.2">
      <c r="A76" s="82" t="s">
        <v>370</v>
      </c>
      <c r="B76" s="119">
        <v>1</v>
      </c>
      <c r="C76" s="7">
        <v>89.170094673678093</v>
      </c>
      <c r="D76" s="10">
        <v>0.72084123417341195</v>
      </c>
      <c r="E76" s="7">
        <v>84.026266987408604</v>
      </c>
      <c r="F76" s="10">
        <v>1.7817809805259901</v>
      </c>
      <c r="G76" s="7">
        <v>89.248520975274204</v>
      </c>
      <c r="H76" s="10">
        <v>1.01821775452045</v>
      </c>
      <c r="I76" s="7">
        <v>92.591755161790203</v>
      </c>
      <c r="J76" s="10">
        <v>1.0067338284474201</v>
      </c>
      <c r="K76" s="7">
        <v>8.5654881743816702</v>
      </c>
      <c r="L76" s="10">
        <v>2.0060651269833301</v>
      </c>
      <c r="M76" s="7">
        <v>84.257878020585906</v>
      </c>
      <c r="N76" s="10">
        <v>0.79233691712778698</v>
      </c>
      <c r="O76" s="7">
        <v>77.682279420904607</v>
      </c>
      <c r="P76" s="10">
        <v>1.8976744351833701</v>
      </c>
      <c r="Q76" s="7">
        <v>85.126632228414906</v>
      </c>
      <c r="R76" s="10">
        <v>1.17088400029532</v>
      </c>
      <c r="S76" s="7">
        <v>87.514314004835398</v>
      </c>
      <c r="T76" s="10">
        <v>1.2995103223905</v>
      </c>
      <c r="U76" s="7">
        <v>9.8320345839307794</v>
      </c>
      <c r="V76" s="10">
        <v>2.4224140610690998</v>
      </c>
      <c r="W76" s="7">
        <v>92.803158477469395</v>
      </c>
      <c r="X76" s="10">
        <v>0.57646877366550697</v>
      </c>
      <c r="Y76" s="7">
        <v>87.714559193577799</v>
      </c>
      <c r="Z76" s="10">
        <v>1.5485574913584801</v>
      </c>
      <c r="AA76" s="7">
        <v>92.818433896849001</v>
      </c>
      <c r="AB76" s="10">
        <v>0.90295354319240395</v>
      </c>
      <c r="AC76" s="7">
        <v>96.264752480961604</v>
      </c>
      <c r="AD76" s="10">
        <v>0.69137221215771205</v>
      </c>
      <c r="AE76" s="7">
        <v>8.5501932873837792</v>
      </c>
      <c r="AF76" s="10">
        <v>1.7734430825335401</v>
      </c>
      <c r="AG76" s="7">
        <v>89.503744667722501</v>
      </c>
      <c r="AH76" s="10">
        <v>0.69165852021225505</v>
      </c>
      <c r="AI76" s="7">
        <v>84.341359497694199</v>
      </c>
      <c r="AJ76" s="10">
        <v>1.72097947182391</v>
      </c>
      <c r="AK76" s="7">
        <v>89.940533461684296</v>
      </c>
      <c r="AL76" s="10">
        <v>0.98729320069166204</v>
      </c>
      <c r="AM76" s="7">
        <v>92.425516751842807</v>
      </c>
      <c r="AN76" s="10">
        <v>1.0968991184508099</v>
      </c>
      <c r="AO76" s="7">
        <v>8.0841572541485895</v>
      </c>
      <c r="AP76" s="10">
        <v>2.0933159987016401</v>
      </c>
      <c r="AQ76" s="7">
        <v>-6.3087761788303096</v>
      </c>
      <c r="AR76" s="10">
        <v>0.84212449757335905</v>
      </c>
      <c r="AS76" s="7">
        <v>-4.1802740803841898</v>
      </c>
      <c r="AT76" s="10">
        <v>1.0367014761711599</v>
      </c>
      <c r="AU76" s="7">
        <v>-1.4275737485706099</v>
      </c>
      <c r="AV76" s="10">
        <v>0.76023683616856097</v>
      </c>
      <c r="AW76" s="7">
        <v>-2.3023363826407</v>
      </c>
      <c r="AX76" s="10">
        <v>0.979374552312683</v>
      </c>
      <c r="AY76" s="65"/>
      <c r="AZ76" s="65"/>
      <c r="BA76" s="65"/>
      <c r="BB76" s="65"/>
      <c r="BC76" s="65"/>
      <c r="BD76" s="65"/>
      <c r="BE76" s="65"/>
      <c r="BF76" s="182"/>
    </row>
    <row r="77" spans="1:58" ht="13" customHeight="1" x14ac:dyDescent="0.2">
      <c r="A77" s="82" t="s">
        <v>372</v>
      </c>
      <c r="B77" s="119">
        <v>1</v>
      </c>
      <c r="C77" s="7">
        <v>91.804535370298098</v>
      </c>
      <c r="D77" s="10">
        <v>0.66907477736820697</v>
      </c>
      <c r="E77" s="7">
        <v>91.524886915540193</v>
      </c>
      <c r="F77" s="10">
        <v>1.9025284150641399</v>
      </c>
      <c r="G77" s="7">
        <v>91.622140800084296</v>
      </c>
      <c r="H77" s="10">
        <v>0.90364719467041998</v>
      </c>
      <c r="I77" s="7">
        <v>92.338663545415599</v>
      </c>
      <c r="J77" s="10">
        <v>1.1470972689104899</v>
      </c>
      <c r="K77" s="7">
        <v>0.81377662987544896</v>
      </c>
      <c r="L77" s="10">
        <v>2.1634500299284101</v>
      </c>
      <c r="M77" s="7">
        <v>80.751128446411798</v>
      </c>
      <c r="N77" s="10">
        <v>0.97186129296955404</v>
      </c>
      <c r="O77" s="7">
        <v>79.517040008566994</v>
      </c>
      <c r="P77" s="10">
        <v>2.8229504808178101</v>
      </c>
      <c r="Q77" s="7">
        <v>79.702967999193604</v>
      </c>
      <c r="R77" s="10">
        <v>1.2831991632678099</v>
      </c>
      <c r="S77" s="7">
        <v>83.858896640113201</v>
      </c>
      <c r="T77" s="10">
        <v>2.0111970878297099</v>
      </c>
      <c r="U77" s="7">
        <v>4.3418566315461602</v>
      </c>
      <c r="V77" s="10">
        <v>3.55553998684579</v>
      </c>
      <c r="W77" s="7">
        <v>93.191777888117699</v>
      </c>
      <c r="X77" s="10">
        <v>0.667828802268014</v>
      </c>
      <c r="Y77" s="7">
        <v>91.411521979372793</v>
      </c>
      <c r="Z77" s="10">
        <v>1.7811040417016699</v>
      </c>
      <c r="AA77" s="7">
        <v>93.151235336496001</v>
      </c>
      <c r="AB77" s="10">
        <v>0.88777763726210002</v>
      </c>
      <c r="AC77" s="7">
        <v>94.149945911478198</v>
      </c>
      <c r="AD77" s="10">
        <v>1.0587682630683799</v>
      </c>
      <c r="AE77" s="7">
        <v>2.7384239321054098</v>
      </c>
      <c r="AF77" s="10">
        <v>2.1190745175478098</v>
      </c>
      <c r="AG77" s="7">
        <v>76.494650964142593</v>
      </c>
      <c r="AH77" s="10">
        <v>1.1259591484018301</v>
      </c>
      <c r="AI77" s="7">
        <v>72.2772247472369</v>
      </c>
      <c r="AJ77" s="10">
        <v>3.1884302884303999</v>
      </c>
      <c r="AK77" s="7">
        <v>75.583574795551499</v>
      </c>
      <c r="AL77" s="10">
        <v>1.3425658636862601</v>
      </c>
      <c r="AM77" s="7">
        <v>80.759084853023495</v>
      </c>
      <c r="AN77" s="10">
        <v>2.2099907575910298</v>
      </c>
      <c r="AO77" s="7">
        <v>8.4818601057866196</v>
      </c>
      <c r="AP77" s="10">
        <v>3.9528235635453899</v>
      </c>
      <c r="AQ77" s="7">
        <v>-3.5822103112486201</v>
      </c>
      <c r="AR77" s="10">
        <v>0.80972282361637904</v>
      </c>
      <c r="AS77" s="7">
        <v>-8.4516577770520893</v>
      </c>
      <c r="AT77" s="10">
        <v>1.21981605674391</v>
      </c>
      <c r="AU77" s="7">
        <v>-3.3201049040634398</v>
      </c>
      <c r="AV77" s="10">
        <v>0.79085061377187704</v>
      </c>
      <c r="AW77" s="7">
        <v>-9.4098597911295592</v>
      </c>
      <c r="AX77" s="10">
        <v>1.3846799709057001</v>
      </c>
      <c r="AY77" s="65"/>
      <c r="AZ77" s="65"/>
      <c r="BA77" s="65"/>
      <c r="BB77" s="65"/>
      <c r="BC77" s="65"/>
      <c r="BD77" s="65"/>
      <c r="BE77" s="65"/>
      <c r="BF77" s="182"/>
    </row>
    <row r="78" spans="1:58" ht="13" customHeight="1" x14ac:dyDescent="0.2">
      <c r="A78" s="82" t="s">
        <v>428</v>
      </c>
      <c r="B78" s="119">
        <v>1</v>
      </c>
      <c r="C78" s="7">
        <v>95.845002875574494</v>
      </c>
      <c r="D78" s="10">
        <v>0.60050280235697895</v>
      </c>
      <c r="E78" s="7">
        <v>94.881607440253902</v>
      </c>
      <c r="F78" s="10">
        <v>1.6415749243542099</v>
      </c>
      <c r="G78" s="7">
        <v>95.7391806977611</v>
      </c>
      <c r="H78" s="10">
        <v>0.71507031011242705</v>
      </c>
      <c r="I78" s="7">
        <v>96.949935119896296</v>
      </c>
      <c r="J78" s="10">
        <v>0.86962114811997204</v>
      </c>
      <c r="K78" s="7">
        <v>2.0683276796424401</v>
      </c>
      <c r="L78" s="10">
        <v>1.85428219027691</v>
      </c>
      <c r="M78" s="7">
        <v>91.1996995800056</v>
      </c>
      <c r="N78" s="10">
        <v>0.812331288337652</v>
      </c>
      <c r="O78" s="7">
        <v>93.214614628623707</v>
      </c>
      <c r="P78" s="10">
        <v>1.2870479727056701</v>
      </c>
      <c r="Q78" s="7">
        <v>90.769572770789793</v>
      </c>
      <c r="R78" s="10">
        <v>0.92211124893671004</v>
      </c>
      <c r="S78" s="7">
        <v>91.250260609746704</v>
      </c>
      <c r="T78" s="10">
        <v>1.57825875418885</v>
      </c>
      <c r="U78" s="7">
        <v>-1.9643540188769999</v>
      </c>
      <c r="V78" s="10">
        <v>1.87949331096145</v>
      </c>
      <c r="W78" s="7">
        <v>93.240313192304896</v>
      </c>
      <c r="X78" s="10">
        <v>0.77938068472436695</v>
      </c>
      <c r="Y78" s="7">
        <v>93.983019905867494</v>
      </c>
      <c r="Z78" s="10">
        <v>1.33687736721036</v>
      </c>
      <c r="AA78" s="7">
        <v>93.216029298633401</v>
      </c>
      <c r="AB78" s="10">
        <v>0.80283568093992397</v>
      </c>
      <c r="AC78" s="7">
        <v>93.112736561444194</v>
      </c>
      <c r="AD78" s="10">
        <v>1.93756901888511</v>
      </c>
      <c r="AE78" s="7">
        <v>-0.870283344423328</v>
      </c>
      <c r="AF78" s="10">
        <v>2.3277335641641201</v>
      </c>
      <c r="AG78" s="7">
        <v>72.294378964391598</v>
      </c>
      <c r="AH78" s="10">
        <v>1.3837710292757299</v>
      </c>
      <c r="AI78" s="7">
        <v>67.973302298040096</v>
      </c>
      <c r="AJ78" s="10">
        <v>2.9588050213843302</v>
      </c>
      <c r="AK78" s="7">
        <v>72.006236445886302</v>
      </c>
      <c r="AL78" s="10">
        <v>1.4779888554582901</v>
      </c>
      <c r="AM78" s="7">
        <v>77.865550861464399</v>
      </c>
      <c r="AN78" s="10">
        <v>2.6321864993462798</v>
      </c>
      <c r="AO78" s="7">
        <v>9.8922485634242694</v>
      </c>
      <c r="AP78" s="10">
        <v>3.80355931992414</v>
      </c>
      <c r="AQ78" s="7">
        <v>-2.6621164476664299</v>
      </c>
      <c r="AR78" s="10">
        <v>0.67573579584958798</v>
      </c>
      <c r="AS78" s="7">
        <v>-0.57341281866997895</v>
      </c>
      <c r="AT78" s="10">
        <v>1.04058211165031</v>
      </c>
      <c r="AU78" s="7">
        <v>-0.82930417158117098</v>
      </c>
      <c r="AV78" s="10">
        <v>0.90744859837508896</v>
      </c>
      <c r="AW78" s="7">
        <v>-3.3297372805387102</v>
      </c>
      <c r="AX78" s="10">
        <v>1.7013346567257099</v>
      </c>
      <c r="AY78" s="65"/>
      <c r="AZ78" s="65"/>
      <c r="BA78" s="65"/>
      <c r="BB78" s="65"/>
      <c r="BC78" s="65"/>
      <c r="BD78" s="65"/>
      <c r="BE78" s="65"/>
      <c r="BF78" s="182"/>
    </row>
    <row r="79" spans="1:58" ht="13" customHeight="1" x14ac:dyDescent="0.2">
      <c r="A79" s="82" t="s">
        <v>378</v>
      </c>
      <c r="B79" s="119">
        <v>1</v>
      </c>
      <c r="C79" s="7">
        <v>97.3204457015473</v>
      </c>
      <c r="D79" s="10">
        <v>0.35831927110367101</v>
      </c>
      <c r="E79" s="7">
        <v>95.789191169476695</v>
      </c>
      <c r="F79" s="10">
        <v>1.5987256656770901</v>
      </c>
      <c r="G79" s="7">
        <v>97.587590401170004</v>
      </c>
      <c r="H79" s="10">
        <v>0.41297488704906798</v>
      </c>
      <c r="I79" s="7">
        <v>98.093968833787301</v>
      </c>
      <c r="J79" s="10">
        <v>0.56460437234035799</v>
      </c>
      <c r="K79" s="7">
        <v>2.3047776643106301</v>
      </c>
      <c r="L79" s="10">
        <v>1.7532847925042101</v>
      </c>
      <c r="M79" s="7">
        <v>95.8408155104526</v>
      </c>
      <c r="N79" s="10">
        <v>0.495447657572125</v>
      </c>
      <c r="O79" s="7">
        <v>94.315471251334699</v>
      </c>
      <c r="P79" s="10">
        <v>2.33297837872728</v>
      </c>
      <c r="Q79" s="7">
        <v>96.347747629935498</v>
      </c>
      <c r="R79" s="10">
        <v>0.44894194275414501</v>
      </c>
      <c r="S79" s="7">
        <v>94.889381685748404</v>
      </c>
      <c r="T79" s="10">
        <v>1.4677671666840399</v>
      </c>
      <c r="U79" s="7">
        <v>0.57391043441371903</v>
      </c>
      <c r="V79" s="10">
        <v>2.7122848055204298</v>
      </c>
      <c r="W79" s="7">
        <v>97.859770499417607</v>
      </c>
      <c r="X79" s="10">
        <v>0.30372658646869599</v>
      </c>
      <c r="Y79" s="7">
        <v>98.578286258033899</v>
      </c>
      <c r="Z79" s="10">
        <v>0.82167048230343898</v>
      </c>
      <c r="AA79" s="7">
        <v>98.007843683508</v>
      </c>
      <c r="AB79" s="10">
        <v>0.31600874095760301</v>
      </c>
      <c r="AC79" s="7">
        <v>97.768140764356005</v>
      </c>
      <c r="AD79" s="10">
        <v>0.71549804964182195</v>
      </c>
      <c r="AE79" s="7">
        <v>-0.81014549367789401</v>
      </c>
      <c r="AF79" s="10">
        <v>1.0908002902385801</v>
      </c>
      <c r="AG79" s="7">
        <v>93.157520276944794</v>
      </c>
      <c r="AH79" s="10">
        <v>0.53594989775586899</v>
      </c>
      <c r="AI79" s="7">
        <v>92.918018978886707</v>
      </c>
      <c r="AJ79" s="10">
        <v>1.84030759352217</v>
      </c>
      <c r="AK79" s="7">
        <v>92.985556522969304</v>
      </c>
      <c r="AL79" s="10">
        <v>0.59136455565266999</v>
      </c>
      <c r="AM79" s="7">
        <v>93.739209794838402</v>
      </c>
      <c r="AN79" s="10">
        <v>1.3560065669564101</v>
      </c>
      <c r="AO79" s="7">
        <v>0.82119081595175203</v>
      </c>
      <c r="AP79" s="10">
        <v>2.2279049260992898</v>
      </c>
      <c r="AQ79" s="7">
        <v>0.87596527270214597</v>
      </c>
      <c r="AR79" s="10">
        <v>0.57448337113569803</v>
      </c>
      <c r="AS79" s="7">
        <v>2.2885346150212502</v>
      </c>
      <c r="AT79" s="10">
        <v>0.78925351461839399</v>
      </c>
      <c r="AU79" s="7">
        <v>2.3457329975238999</v>
      </c>
      <c r="AV79" s="10">
        <v>0.61023636258238001</v>
      </c>
      <c r="AW79" s="7">
        <v>3.68303302502814</v>
      </c>
      <c r="AX79" s="10">
        <v>0.97000660595369004</v>
      </c>
      <c r="AY79" s="65"/>
      <c r="AZ79" s="65"/>
      <c r="BA79" s="65"/>
      <c r="BB79" s="65"/>
      <c r="BC79" s="65"/>
      <c r="BD79" s="65"/>
      <c r="BE79" s="65"/>
      <c r="BF79" s="182"/>
    </row>
    <row r="80" spans="1:58" ht="13" customHeight="1" x14ac:dyDescent="0.2">
      <c r="A80" s="82" t="s">
        <v>382</v>
      </c>
      <c r="B80" s="119">
        <v>1</v>
      </c>
      <c r="C80" s="7">
        <v>99.386662705371407</v>
      </c>
      <c r="D80" s="10">
        <v>0.16784406556489101</v>
      </c>
      <c r="E80" s="7">
        <v>98.955479560497807</v>
      </c>
      <c r="F80" s="10">
        <v>0.79248970683022502</v>
      </c>
      <c r="G80" s="7">
        <v>99.292701525075898</v>
      </c>
      <c r="H80" s="10">
        <v>0.22146088227900801</v>
      </c>
      <c r="I80" s="7">
        <v>99.653642178614405</v>
      </c>
      <c r="J80" s="10">
        <v>0.24697246797814401</v>
      </c>
      <c r="K80" s="7">
        <v>0.69816261811658398</v>
      </c>
      <c r="L80" s="10">
        <v>0.827227044434661</v>
      </c>
      <c r="M80" s="7">
        <v>94.376342107545199</v>
      </c>
      <c r="N80" s="10">
        <v>0.55209673065739595</v>
      </c>
      <c r="O80" s="7">
        <v>93.911544467963694</v>
      </c>
      <c r="P80" s="10">
        <v>1.6769562402390801</v>
      </c>
      <c r="Q80" s="7">
        <v>94.022968304656004</v>
      </c>
      <c r="R80" s="10">
        <v>0.71963674582069104</v>
      </c>
      <c r="S80" s="7">
        <v>95.095919640204301</v>
      </c>
      <c r="T80" s="10">
        <v>0.91001719314268703</v>
      </c>
      <c r="U80" s="7">
        <v>1.18437517224061</v>
      </c>
      <c r="V80" s="10">
        <v>1.8681895468508101</v>
      </c>
      <c r="W80" s="7">
        <v>96.023951413329797</v>
      </c>
      <c r="X80" s="10">
        <v>0.47730123132522001</v>
      </c>
      <c r="Y80" s="7">
        <v>97.006350072449905</v>
      </c>
      <c r="Z80" s="10">
        <v>1.3508829743378801</v>
      </c>
      <c r="AA80" s="7">
        <v>95.520744602226102</v>
      </c>
      <c r="AB80" s="10">
        <v>0.68486760078826303</v>
      </c>
      <c r="AC80" s="7">
        <v>96.674610510039798</v>
      </c>
      <c r="AD80" s="10">
        <v>0.61292016301474805</v>
      </c>
      <c r="AE80" s="7">
        <v>-0.33173956241012098</v>
      </c>
      <c r="AF80" s="10">
        <v>1.43745765581291</v>
      </c>
      <c r="AG80" s="7">
        <v>94.853250300649705</v>
      </c>
      <c r="AH80" s="10">
        <v>0.564622601253298</v>
      </c>
      <c r="AI80" s="7">
        <v>94.968256101061399</v>
      </c>
      <c r="AJ80" s="10">
        <v>1.5652155135528201</v>
      </c>
      <c r="AK80" s="7">
        <v>94.022070777495202</v>
      </c>
      <c r="AL80" s="10">
        <v>0.750541469079125</v>
      </c>
      <c r="AM80" s="7">
        <v>96.291455686569606</v>
      </c>
      <c r="AN80" s="10">
        <v>0.65906662996593401</v>
      </c>
      <c r="AO80" s="7">
        <v>1.3231995855082499</v>
      </c>
      <c r="AP80" s="10">
        <v>1.69067888703415</v>
      </c>
      <c r="AQ80" s="7">
        <v>-8.9813965804680193E-2</v>
      </c>
      <c r="AR80" s="10">
        <v>0.28295895215030298</v>
      </c>
      <c r="AS80" s="7">
        <v>1.4941115236772999</v>
      </c>
      <c r="AT80" s="10">
        <v>1.00291624161184</v>
      </c>
      <c r="AU80" s="7">
        <v>0.19613398248807801</v>
      </c>
      <c r="AV80" s="10">
        <v>0.70731774907081602</v>
      </c>
      <c r="AW80" s="7">
        <v>1.6770332658595101E-2</v>
      </c>
      <c r="AX80" s="10">
        <v>0.82676884208145296</v>
      </c>
      <c r="AY80" s="65"/>
      <c r="AZ80" s="65"/>
      <c r="BA80" s="65"/>
      <c r="BB80" s="65"/>
      <c r="BC80" s="65"/>
      <c r="BD80" s="65"/>
      <c r="BE80" s="65"/>
      <c r="BF80" s="182"/>
    </row>
    <row r="81" spans="1:58" ht="13" customHeight="1" x14ac:dyDescent="0.2">
      <c r="A81" s="82" t="s">
        <v>384</v>
      </c>
      <c r="B81" s="119">
        <v>1</v>
      </c>
      <c r="C81" s="7">
        <v>97.930745493219106</v>
      </c>
      <c r="D81" s="10">
        <v>0.294865210265776</v>
      </c>
      <c r="E81" s="7">
        <v>96.664924642185397</v>
      </c>
      <c r="F81" s="10">
        <v>1.0495754997887301</v>
      </c>
      <c r="G81" s="7">
        <v>97.9101334044325</v>
      </c>
      <c r="H81" s="10">
        <v>0.403254574872561</v>
      </c>
      <c r="I81" s="7">
        <v>98.398844271024302</v>
      </c>
      <c r="J81" s="10">
        <v>0.44423874640875899</v>
      </c>
      <c r="K81" s="7">
        <v>1.7339196288388801</v>
      </c>
      <c r="L81" s="10">
        <v>1.07633502749682</v>
      </c>
      <c r="M81" s="7">
        <v>98.452122172649695</v>
      </c>
      <c r="N81" s="10">
        <v>0.25412400812603497</v>
      </c>
      <c r="O81" s="7">
        <v>98.067374092882901</v>
      </c>
      <c r="P81" s="10">
        <v>0.98677629973485503</v>
      </c>
      <c r="Q81" s="7">
        <v>98.294954104586097</v>
      </c>
      <c r="R81" s="10">
        <v>0.322129242065327</v>
      </c>
      <c r="S81" s="7">
        <v>98.910620888250605</v>
      </c>
      <c r="T81" s="10">
        <v>0.38327344500254001</v>
      </c>
      <c r="U81" s="7">
        <v>0.84324679536764802</v>
      </c>
      <c r="V81" s="10">
        <v>1.04056326907162</v>
      </c>
      <c r="W81" s="7">
        <v>98.750165710101001</v>
      </c>
      <c r="X81" s="10">
        <v>0.25128587478520098</v>
      </c>
      <c r="Y81" s="7">
        <v>99.567767872662301</v>
      </c>
      <c r="Z81" s="10">
        <v>0.39471868248105701</v>
      </c>
      <c r="AA81" s="7">
        <v>98.319148825775201</v>
      </c>
      <c r="AB81" s="10">
        <v>0.38080147816502502</v>
      </c>
      <c r="AC81" s="7">
        <v>99.388147707915095</v>
      </c>
      <c r="AD81" s="10">
        <v>0.25450684199094897</v>
      </c>
      <c r="AE81" s="7">
        <v>-0.17962016474720599</v>
      </c>
      <c r="AF81" s="10">
        <v>0.46994945530246302</v>
      </c>
      <c r="AG81" s="7">
        <v>93.935601901334294</v>
      </c>
      <c r="AH81" s="10">
        <v>0.54365631042468698</v>
      </c>
      <c r="AI81" s="7">
        <v>94.625879129285806</v>
      </c>
      <c r="AJ81" s="10">
        <v>1.53748247187634</v>
      </c>
      <c r="AK81" s="7">
        <v>93.257650658876997</v>
      </c>
      <c r="AL81" s="10">
        <v>0.60755154283874702</v>
      </c>
      <c r="AM81" s="7">
        <v>95.113540191270801</v>
      </c>
      <c r="AN81" s="10">
        <v>0.88607102775473701</v>
      </c>
      <c r="AO81" s="7">
        <v>0.48766106198495202</v>
      </c>
      <c r="AP81" s="10">
        <v>1.6819107152138699</v>
      </c>
      <c r="AQ81" s="7">
        <v>-0.87533859203591602</v>
      </c>
      <c r="AR81" s="10">
        <v>0.35785759877941897</v>
      </c>
      <c r="AS81" s="7">
        <v>2.2929581039672802</v>
      </c>
      <c r="AT81" s="10">
        <v>0.46690710959476101</v>
      </c>
      <c r="AU81" s="7">
        <v>1.2686718390490901</v>
      </c>
      <c r="AV81" s="10">
        <v>0.43396664710523097</v>
      </c>
      <c r="AW81" s="7">
        <v>2.2309660596178098</v>
      </c>
      <c r="AX81" s="10">
        <v>0.781672070791956</v>
      </c>
      <c r="AY81" s="65"/>
      <c r="AZ81" s="65"/>
      <c r="BA81" s="65"/>
      <c r="BB81" s="65"/>
      <c r="BC81" s="65"/>
      <c r="BD81" s="65"/>
      <c r="BE81" s="65"/>
      <c r="BF81" s="182"/>
    </row>
    <row r="82" spans="1:58" ht="13" customHeight="1" x14ac:dyDescent="0.2">
      <c r="A82" s="82" t="s">
        <v>386</v>
      </c>
      <c r="B82" s="119">
        <v>1</v>
      </c>
      <c r="C82" s="7">
        <v>98.199316472327396</v>
      </c>
      <c r="D82" s="10">
        <v>0.33662093067360799</v>
      </c>
      <c r="E82" s="7">
        <v>99.417478456021897</v>
      </c>
      <c r="F82" s="10">
        <v>0.35123638572780103</v>
      </c>
      <c r="G82" s="7">
        <v>97.851413320731496</v>
      </c>
      <c r="H82" s="10">
        <v>0.46174462429886198</v>
      </c>
      <c r="I82" s="7">
        <v>98.4469373583714</v>
      </c>
      <c r="J82" s="10">
        <v>0.58166134702339001</v>
      </c>
      <c r="K82" s="7">
        <v>-0.97054109765052499</v>
      </c>
      <c r="L82" s="10">
        <v>0.67151967995707296</v>
      </c>
      <c r="M82" s="7">
        <v>97.862614670110503</v>
      </c>
      <c r="N82" s="10">
        <v>0.34003019934066198</v>
      </c>
      <c r="O82" s="7">
        <v>98.532503499191094</v>
      </c>
      <c r="P82" s="10">
        <v>0.94100256177045305</v>
      </c>
      <c r="Q82" s="7">
        <v>97.630124428424594</v>
      </c>
      <c r="R82" s="10">
        <v>0.40301108637044297</v>
      </c>
      <c r="S82" s="7">
        <v>98.084637963987603</v>
      </c>
      <c r="T82" s="10">
        <v>0.64982157332721902</v>
      </c>
      <c r="U82" s="7">
        <v>-0.44786553520344802</v>
      </c>
      <c r="V82" s="10">
        <v>1.1477609627686101</v>
      </c>
      <c r="W82" s="7">
        <v>98.1785357567056</v>
      </c>
      <c r="X82" s="10">
        <v>0.35572762505849997</v>
      </c>
      <c r="Y82" s="7">
        <v>97.207613380562805</v>
      </c>
      <c r="Z82" s="10">
        <v>1.70508480466079</v>
      </c>
      <c r="AA82" s="7">
        <v>98.054271751107905</v>
      </c>
      <c r="AB82" s="10">
        <v>0.39177580717806298</v>
      </c>
      <c r="AC82" s="7">
        <v>99.010886770215095</v>
      </c>
      <c r="AD82" s="10">
        <v>0.381946992261324</v>
      </c>
      <c r="AE82" s="7">
        <v>1.8032733896523601</v>
      </c>
      <c r="AF82" s="10">
        <v>1.75670489593976</v>
      </c>
      <c r="AG82" s="7">
        <v>80.620481936017796</v>
      </c>
      <c r="AH82" s="10">
        <v>0.90074284016801398</v>
      </c>
      <c r="AI82" s="7">
        <v>73.762698212431104</v>
      </c>
      <c r="AJ82" s="10">
        <v>3.0236468202103102</v>
      </c>
      <c r="AK82" s="7">
        <v>79.284305120858306</v>
      </c>
      <c r="AL82" s="10">
        <v>1.2199715505867399</v>
      </c>
      <c r="AM82" s="7">
        <v>87.596178862155696</v>
      </c>
      <c r="AN82" s="10">
        <v>1.4276436524512699</v>
      </c>
      <c r="AO82" s="7">
        <v>13.8334806497247</v>
      </c>
      <c r="AP82" s="10">
        <v>3.36268504978224</v>
      </c>
      <c r="AQ82" s="7">
        <v>1.0101467040672101</v>
      </c>
      <c r="AR82" s="10">
        <v>0.46508356623143698</v>
      </c>
      <c r="AS82" s="7">
        <v>1.3525839721458499</v>
      </c>
      <c r="AT82" s="10">
        <v>0.50511088273535998</v>
      </c>
      <c r="AU82" s="7">
        <v>1.17095101156826</v>
      </c>
      <c r="AV82" s="10">
        <v>0.45847481780732302</v>
      </c>
      <c r="AW82" s="7">
        <v>5.4328098001425396</v>
      </c>
      <c r="AX82" s="10">
        <v>1.2808330734955999</v>
      </c>
      <c r="AY82" s="65"/>
      <c r="AZ82" s="65"/>
      <c r="BA82" s="65"/>
      <c r="BB82" s="65"/>
      <c r="BC82" s="65"/>
      <c r="BD82" s="65"/>
      <c r="BE82" s="65"/>
      <c r="BF82" s="182"/>
    </row>
    <row r="83" spans="1:58" ht="13" customHeight="1" x14ac:dyDescent="0.2">
      <c r="A83" s="82" t="s">
        <v>387</v>
      </c>
      <c r="B83" s="119">
        <v>1</v>
      </c>
      <c r="C83" s="7">
        <v>98.767965344625793</v>
      </c>
      <c r="D83" s="10">
        <v>0.28911917971932199</v>
      </c>
      <c r="E83" s="7">
        <v>98.429104292022203</v>
      </c>
      <c r="F83" s="10">
        <v>0.69439317626782104</v>
      </c>
      <c r="G83" s="7">
        <v>99.039922419150898</v>
      </c>
      <c r="H83" s="10">
        <v>0.277028468244367</v>
      </c>
      <c r="I83" s="7">
        <v>98.367825128178296</v>
      </c>
      <c r="J83" s="10">
        <v>1.0345725964496599</v>
      </c>
      <c r="K83" s="7">
        <v>-6.1279163843963098E-2</v>
      </c>
      <c r="L83" s="10">
        <v>1.3098416226241301</v>
      </c>
      <c r="M83" s="7">
        <v>97.552857336876201</v>
      </c>
      <c r="N83" s="10">
        <v>0.42547653089908199</v>
      </c>
      <c r="O83" s="7">
        <v>96.694560507926198</v>
      </c>
      <c r="P83" s="10">
        <v>1.20724827074458</v>
      </c>
      <c r="Q83" s="7">
        <v>97.650088141517799</v>
      </c>
      <c r="R83" s="10">
        <v>0.42896879667862498</v>
      </c>
      <c r="S83" s="7">
        <v>98.364242363448696</v>
      </c>
      <c r="T83" s="10">
        <v>1.03677171812639</v>
      </c>
      <c r="U83" s="7">
        <v>1.6696818555224799</v>
      </c>
      <c r="V83" s="10">
        <v>1.6025113510509299</v>
      </c>
      <c r="W83" s="7">
        <v>98.432264074543696</v>
      </c>
      <c r="X83" s="10">
        <v>0.32808576937066197</v>
      </c>
      <c r="Y83" s="7">
        <v>98.785111334819504</v>
      </c>
      <c r="Z83" s="10">
        <v>0.60991715924840795</v>
      </c>
      <c r="AA83" s="7">
        <v>98.396817618440096</v>
      </c>
      <c r="AB83" s="10">
        <v>0.35428245844911599</v>
      </c>
      <c r="AC83" s="7">
        <v>98.014080293964398</v>
      </c>
      <c r="AD83" s="10">
        <v>1.0694170152647</v>
      </c>
      <c r="AE83" s="7">
        <v>-0.77103104085505003</v>
      </c>
      <c r="AF83" s="10">
        <v>1.2407618463982599</v>
      </c>
      <c r="AG83" s="7">
        <v>94.904126186049297</v>
      </c>
      <c r="AH83" s="10">
        <v>0.57335335415078403</v>
      </c>
      <c r="AI83" s="7">
        <v>94.857557018558794</v>
      </c>
      <c r="AJ83" s="10">
        <v>1.19391962964177</v>
      </c>
      <c r="AK83" s="7">
        <v>94.778036331592105</v>
      </c>
      <c r="AL83" s="10">
        <v>0.73983376666745404</v>
      </c>
      <c r="AM83" s="7">
        <v>97.208924275469698</v>
      </c>
      <c r="AN83" s="10">
        <v>1.24837124786942</v>
      </c>
      <c r="AO83" s="7">
        <v>2.3513672569109199</v>
      </c>
      <c r="AP83" s="10">
        <v>1.6805510440012099</v>
      </c>
      <c r="AQ83" s="7">
        <v>-0.50038802478177002</v>
      </c>
      <c r="AR83" s="10">
        <v>0.34342971080433299</v>
      </c>
      <c r="AS83" s="7">
        <v>-0.21036822645046999</v>
      </c>
      <c r="AT83" s="10">
        <v>0.68017270481555603</v>
      </c>
      <c r="AU83" s="7">
        <v>-0.22383660887484799</v>
      </c>
      <c r="AV83" s="10">
        <v>0.44497501790847999</v>
      </c>
      <c r="AW83" s="7">
        <v>8.8090786399035906E-2</v>
      </c>
      <c r="AX83" s="10">
        <v>1.05066573641062</v>
      </c>
      <c r="AY83" s="65"/>
      <c r="AZ83" s="65"/>
      <c r="BA83" s="65"/>
      <c r="BB83" s="65"/>
      <c r="BC83" s="65"/>
      <c r="BD83" s="65"/>
      <c r="BE83" s="65"/>
      <c r="BF83" s="182"/>
    </row>
    <row r="84" spans="1:58" ht="13" customHeight="1" x14ac:dyDescent="0.2">
      <c r="A84" s="5" t="s">
        <v>436</v>
      </c>
      <c r="B84" s="120">
        <v>1</v>
      </c>
      <c r="C84" s="87">
        <v>96.873780553805602</v>
      </c>
      <c r="D84" s="88">
        <v>0.125412085652059</v>
      </c>
      <c r="E84" s="87">
        <v>96.004621971068403</v>
      </c>
      <c r="F84" s="88">
        <v>0.35336179221673197</v>
      </c>
      <c r="G84" s="87">
        <v>96.830164568199606</v>
      </c>
      <c r="H84" s="88">
        <v>0.167822509770791</v>
      </c>
      <c r="I84" s="87">
        <v>97.599619681234699</v>
      </c>
      <c r="J84" s="88">
        <v>0.20403395476177999</v>
      </c>
      <c r="K84" s="87">
        <v>1.59499771016631</v>
      </c>
      <c r="L84" s="88">
        <v>0.404524328066098</v>
      </c>
      <c r="M84" s="87">
        <v>93.534861223601595</v>
      </c>
      <c r="N84" s="88">
        <v>0.175856694224788</v>
      </c>
      <c r="O84" s="87">
        <v>92.595649164992693</v>
      </c>
      <c r="P84" s="88">
        <v>0.50904463624670304</v>
      </c>
      <c r="Q84" s="87">
        <v>93.461445645899701</v>
      </c>
      <c r="R84" s="88">
        <v>0.22323061829770899</v>
      </c>
      <c r="S84" s="87">
        <v>94.471110788786504</v>
      </c>
      <c r="T84" s="88">
        <v>0.35216500072428097</v>
      </c>
      <c r="U84" s="87">
        <v>1.87546162379378</v>
      </c>
      <c r="V84" s="88">
        <v>0.61912995299386298</v>
      </c>
      <c r="W84" s="87">
        <v>96.388367594700895</v>
      </c>
      <c r="X84" s="88">
        <v>0.147290114132195</v>
      </c>
      <c r="Y84" s="87">
        <v>95.875307494115802</v>
      </c>
      <c r="Z84" s="88">
        <v>0.40940448212619002</v>
      </c>
      <c r="AA84" s="87">
        <v>96.325891388487605</v>
      </c>
      <c r="AB84" s="88">
        <v>0.18891113936246601</v>
      </c>
      <c r="AC84" s="87">
        <v>97.008659912566301</v>
      </c>
      <c r="AD84" s="88">
        <v>0.27818643846749802</v>
      </c>
      <c r="AE84" s="87">
        <v>1.13335241845044</v>
      </c>
      <c r="AF84" s="88">
        <v>0.49561367831157599</v>
      </c>
      <c r="AG84" s="87">
        <v>86.898928493497095</v>
      </c>
      <c r="AH84" s="88">
        <v>0.26152383307024601</v>
      </c>
      <c r="AI84" s="87">
        <v>85.128811146234298</v>
      </c>
      <c r="AJ84" s="88">
        <v>0.71102192064747605</v>
      </c>
      <c r="AK84" s="87">
        <v>86.260293734649807</v>
      </c>
      <c r="AL84" s="88">
        <v>0.33949738674904401</v>
      </c>
      <c r="AM84" s="87">
        <v>89.892323641957603</v>
      </c>
      <c r="AN84" s="88">
        <v>0.45666084152408898</v>
      </c>
      <c r="AO84" s="87">
        <v>4.7635124957232797</v>
      </c>
      <c r="AP84" s="88">
        <v>0.83152958701004998</v>
      </c>
      <c r="AQ84" s="87">
        <v>-0.85366063421725402</v>
      </c>
      <c r="AR84" s="88">
        <v>0.13618148688307799</v>
      </c>
      <c r="AS84" s="87">
        <v>2.41807817809239E-2</v>
      </c>
      <c r="AT84" s="88">
        <v>0.21820014439110599</v>
      </c>
      <c r="AU84" s="87">
        <v>0.20328451946212001</v>
      </c>
      <c r="AV84" s="88">
        <v>0.16185449519870099</v>
      </c>
      <c r="AW84" s="87">
        <v>0.83819836983767004</v>
      </c>
      <c r="AX84" s="88">
        <v>0.318805267911211</v>
      </c>
      <c r="AY84" s="65"/>
      <c r="AZ84" s="65"/>
      <c r="BA84" s="65"/>
      <c r="BB84" s="65"/>
      <c r="BC84" s="65"/>
      <c r="BD84" s="65"/>
      <c r="BE84" s="65"/>
      <c r="BF84" s="182"/>
    </row>
    <row r="85" spans="1:58" ht="13" customHeight="1" x14ac:dyDescent="0.2">
      <c r="A85" s="82" t="s">
        <v>93</v>
      </c>
      <c r="B85" s="119">
        <v>1</v>
      </c>
      <c r="C85" s="7">
        <v>98.790737953938304</v>
      </c>
      <c r="D85" s="10">
        <v>0.30386814261802902</v>
      </c>
      <c r="E85" s="7">
        <v>97.699357024199003</v>
      </c>
      <c r="F85" s="10">
        <v>0.92913007803895498</v>
      </c>
      <c r="G85" s="7">
        <v>98.967567906998298</v>
      </c>
      <c r="H85" s="10">
        <v>0.362298384612463</v>
      </c>
      <c r="I85" s="7">
        <v>99.372321745123401</v>
      </c>
      <c r="J85" s="10">
        <v>0.44466624843397301</v>
      </c>
      <c r="K85" s="7">
        <v>1.6729647209244001</v>
      </c>
      <c r="L85" s="10">
        <v>1.0248374350987</v>
      </c>
      <c r="M85" s="7">
        <v>96.4329555469361</v>
      </c>
      <c r="N85" s="10">
        <v>0.52969733273758302</v>
      </c>
      <c r="O85" s="7">
        <v>95.053257131575293</v>
      </c>
      <c r="P85" s="10">
        <v>1.2850896579505899</v>
      </c>
      <c r="Q85" s="7">
        <v>96.135411760652403</v>
      </c>
      <c r="R85" s="10">
        <v>0.74629833922160105</v>
      </c>
      <c r="S85" s="7">
        <v>98.4595616160086</v>
      </c>
      <c r="T85" s="10">
        <v>0.69399236318551905</v>
      </c>
      <c r="U85" s="7">
        <v>3.4063044844332802</v>
      </c>
      <c r="V85" s="10">
        <v>1.4555133754160201</v>
      </c>
      <c r="W85" s="7">
        <v>98.844559265774706</v>
      </c>
      <c r="X85" s="10">
        <v>0.29680331401222099</v>
      </c>
      <c r="Y85" s="7">
        <v>97.513153542496795</v>
      </c>
      <c r="Z85" s="10">
        <v>0.96770416412035298</v>
      </c>
      <c r="AA85" s="7">
        <v>99.118479198921904</v>
      </c>
      <c r="AB85" s="10">
        <v>0.33249266556603502</v>
      </c>
      <c r="AC85" s="7">
        <v>99.414626081634694</v>
      </c>
      <c r="AD85" s="10">
        <v>0.43064095847245298</v>
      </c>
      <c r="AE85" s="7">
        <v>1.9014725391378799</v>
      </c>
      <c r="AF85" s="10">
        <v>1.0481861854022401</v>
      </c>
      <c r="AG85" s="7">
        <v>92.380652059578793</v>
      </c>
      <c r="AH85" s="10">
        <v>0.81060698254777797</v>
      </c>
      <c r="AI85" s="7">
        <v>92.805215750996993</v>
      </c>
      <c r="AJ85" s="10">
        <v>1.5832875147474501</v>
      </c>
      <c r="AK85" s="7">
        <v>91.792296602231204</v>
      </c>
      <c r="AL85" s="10">
        <v>1.0670982570938401</v>
      </c>
      <c r="AM85" s="7">
        <v>93.425448694736801</v>
      </c>
      <c r="AN85" s="10">
        <v>1.67242143339843</v>
      </c>
      <c r="AO85" s="7">
        <v>0.62023294373979398</v>
      </c>
      <c r="AP85" s="10">
        <v>2.2418875422731799</v>
      </c>
      <c r="AQ85" s="7">
        <v>0.573181160598352</v>
      </c>
      <c r="AR85" s="10">
        <v>0.47334926157009699</v>
      </c>
      <c r="AS85" s="7">
        <v>9.9530444533925802E-2</v>
      </c>
      <c r="AT85" s="10">
        <v>0.74624147725712997</v>
      </c>
      <c r="AU85" s="7">
        <v>-0.44063581062478402</v>
      </c>
      <c r="AV85" s="10">
        <v>0.35889917605021299</v>
      </c>
      <c r="AW85" s="7">
        <v>1.9864687875656399</v>
      </c>
      <c r="AX85" s="10">
        <v>1.12315441435678</v>
      </c>
      <c r="AY85" s="65"/>
      <c r="AZ85" s="65"/>
      <c r="BA85" s="65"/>
      <c r="BB85" s="65"/>
      <c r="BC85" s="65"/>
      <c r="BD85" s="65"/>
      <c r="BE85" s="65"/>
      <c r="BF85" s="182"/>
    </row>
    <row r="86" spans="1:58" ht="13" customHeight="1" x14ac:dyDescent="0.2">
      <c r="A86" s="82" t="s">
        <v>392</v>
      </c>
      <c r="B86" s="119">
        <v>1</v>
      </c>
      <c r="C86" s="7">
        <v>98.788428813459504</v>
      </c>
      <c r="D86" s="10">
        <v>0.58084797779942399</v>
      </c>
      <c r="E86" s="7">
        <v>98.202185748006997</v>
      </c>
      <c r="F86" s="10">
        <v>1.002822764352</v>
      </c>
      <c r="G86" s="7">
        <v>98.906223554055998</v>
      </c>
      <c r="H86" s="10">
        <v>0.92087955879185801</v>
      </c>
      <c r="I86" s="7">
        <v>98.947652952551195</v>
      </c>
      <c r="J86" s="10">
        <v>0.73007051953737001</v>
      </c>
      <c r="K86" s="7">
        <v>0.74546720454418403</v>
      </c>
      <c r="L86" s="10">
        <v>1.2376972654934799</v>
      </c>
      <c r="M86" s="7">
        <v>96.284043477283902</v>
      </c>
      <c r="N86" s="10">
        <v>0.79095652963941598</v>
      </c>
      <c r="O86" s="7">
        <v>95.986987536224305</v>
      </c>
      <c r="P86" s="10">
        <v>1.60994550132132</v>
      </c>
      <c r="Q86" s="7">
        <v>95.480175655157495</v>
      </c>
      <c r="R86" s="10">
        <v>1.21779524602093</v>
      </c>
      <c r="S86" s="7">
        <v>98.288763544099396</v>
      </c>
      <c r="T86" s="10">
        <v>0.97360582578890398</v>
      </c>
      <c r="U86" s="7">
        <v>2.3017760078751102</v>
      </c>
      <c r="V86" s="10">
        <v>2.0262204964183201</v>
      </c>
      <c r="W86" s="7">
        <v>99.647372043203802</v>
      </c>
      <c r="X86" s="10">
        <v>0.20270500690388599</v>
      </c>
      <c r="Y86" s="7">
        <v>99.393372272299601</v>
      </c>
      <c r="Z86" s="10">
        <v>0.59838169277114694</v>
      </c>
      <c r="AA86" s="7">
        <v>99.824625863348103</v>
      </c>
      <c r="AB86" s="10">
        <v>0.173713672852749</v>
      </c>
      <c r="AC86" s="7">
        <v>99.427738782269699</v>
      </c>
      <c r="AD86" s="10">
        <v>0.56659331399296797</v>
      </c>
      <c r="AE86" s="7">
        <v>3.4366509970098498E-2</v>
      </c>
      <c r="AF86" s="10">
        <v>0.81853955787480004</v>
      </c>
      <c r="AG86" s="7">
        <v>95.500617165571001</v>
      </c>
      <c r="AH86" s="10">
        <v>0.891299502778643</v>
      </c>
      <c r="AI86" s="7">
        <v>96.676424186467997</v>
      </c>
      <c r="AJ86" s="10">
        <v>1.5529892591024701</v>
      </c>
      <c r="AK86" s="7">
        <v>94.508435294663798</v>
      </c>
      <c r="AL86" s="10">
        <v>1.4235029147220399</v>
      </c>
      <c r="AM86" s="7">
        <v>96.753477889959001</v>
      </c>
      <c r="AN86" s="10">
        <v>1.2173292837037299</v>
      </c>
      <c r="AO86" s="7">
        <v>7.7053703490960898E-2</v>
      </c>
      <c r="AP86" s="10">
        <v>2.1072150518464698</v>
      </c>
      <c r="AQ86" s="7">
        <v>-0.52633310146470103</v>
      </c>
      <c r="AR86" s="10">
        <v>0.67049749502816403</v>
      </c>
      <c r="AS86" s="7">
        <v>2.5407716668693299</v>
      </c>
      <c r="AT86" s="10">
        <v>1.2753707655822599</v>
      </c>
      <c r="AU86" s="7">
        <v>0.92114528737604895</v>
      </c>
      <c r="AV86" s="10">
        <v>0.60715288094027098</v>
      </c>
      <c r="AW86" s="7">
        <v>3.45775462935875</v>
      </c>
      <c r="AX86" s="10">
        <v>1.2615427432252599</v>
      </c>
      <c r="AY86" s="65"/>
      <c r="AZ86" s="65"/>
      <c r="BA86" s="65"/>
      <c r="BB86" s="65"/>
      <c r="BC86" s="65"/>
      <c r="BD86" s="65"/>
      <c r="BE86" s="65"/>
      <c r="BF86" s="182"/>
    </row>
    <row r="87" spans="1:58" ht="13" customHeight="1" x14ac:dyDescent="0.2">
      <c r="A87" s="4" t="s">
        <v>393</v>
      </c>
      <c r="B87" s="121">
        <v>1</v>
      </c>
      <c r="C87" s="169">
        <v>98.759349619290802</v>
      </c>
      <c r="D87" s="170">
        <v>0.37684896901461601</v>
      </c>
      <c r="E87" s="169">
        <v>96.589343767423401</v>
      </c>
      <c r="F87" s="170">
        <v>1.91695349982027</v>
      </c>
      <c r="G87" s="169">
        <v>99.015751178171101</v>
      </c>
      <c r="H87" s="170">
        <v>0.39489679323504201</v>
      </c>
      <c r="I87" s="169">
        <v>99.356394492213397</v>
      </c>
      <c r="J87" s="170">
        <v>0.21551430764628901</v>
      </c>
      <c r="K87" s="169">
        <v>2.7670507247899701</v>
      </c>
      <c r="L87" s="170">
        <v>1.9191410323253699</v>
      </c>
      <c r="M87" s="169">
        <v>97.343272923741097</v>
      </c>
      <c r="N87" s="170">
        <v>0.57616762297367796</v>
      </c>
      <c r="O87" s="169">
        <v>97.446326462472598</v>
      </c>
      <c r="P87" s="170">
        <v>1.1806865193515499</v>
      </c>
      <c r="Q87" s="169">
        <v>96.040728369135905</v>
      </c>
      <c r="R87" s="170">
        <v>1.0749007789288301</v>
      </c>
      <c r="S87" s="169">
        <v>99.155885046202499</v>
      </c>
      <c r="T87" s="170">
        <v>0.39242140878856802</v>
      </c>
      <c r="U87" s="169">
        <v>1.7095585837299401</v>
      </c>
      <c r="V87" s="170">
        <v>1.23764368612575</v>
      </c>
      <c r="W87" s="169">
        <v>99.156083056470706</v>
      </c>
      <c r="X87" s="170">
        <v>0.30578758409374701</v>
      </c>
      <c r="Y87" s="169">
        <v>100</v>
      </c>
      <c r="Z87" s="170">
        <v>0</v>
      </c>
      <c r="AA87" s="169">
        <v>98.608643354060405</v>
      </c>
      <c r="AB87" s="170">
        <v>0.65802853039396203</v>
      </c>
      <c r="AC87" s="169">
        <v>99.423230083988798</v>
      </c>
      <c r="AD87" s="170">
        <v>0.33820416887898402</v>
      </c>
      <c r="AE87" s="169">
        <v>-0.57676991601122996</v>
      </c>
      <c r="AF87" s="170">
        <v>0.33820416887898402</v>
      </c>
      <c r="AG87" s="169">
        <v>92.257459337213206</v>
      </c>
      <c r="AH87" s="170">
        <v>0.87641034342331103</v>
      </c>
      <c r="AI87" s="169">
        <v>89.7464682777306</v>
      </c>
      <c r="AJ87" s="170">
        <v>2.6033174903249998</v>
      </c>
      <c r="AK87" s="169">
        <v>90.780086272397597</v>
      </c>
      <c r="AL87" s="170">
        <v>1.29193015372204</v>
      </c>
      <c r="AM87" s="169">
        <v>95.835314480667506</v>
      </c>
      <c r="AN87" s="170">
        <v>1.1821236000291999</v>
      </c>
      <c r="AO87" s="169">
        <v>6.0888462029368897</v>
      </c>
      <c r="AP87" s="170">
        <v>2.8078466577553698</v>
      </c>
      <c r="AQ87" s="169">
        <v>0.18024773862111901</v>
      </c>
      <c r="AR87" s="170">
        <v>0.61943413085693</v>
      </c>
      <c r="AS87" s="169">
        <v>0.74485458108664204</v>
      </c>
      <c r="AT87" s="170">
        <v>0.92317190309348796</v>
      </c>
      <c r="AU87" s="169">
        <v>0.28296601480620598</v>
      </c>
      <c r="AV87" s="170">
        <v>0.53978015011346803</v>
      </c>
      <c r="AW87" s="169">
        <v>2.2545401520288801</v>
      </c>
      <c r="AX87" s="170">
        <v>1.72225162292336</v>
      </c>
      <c r="AY87" s="178"/>
      <c r="AZ87" s="178"/>
      <c r="BA87" s="178"/>
      <c r="BB87" s="178"/>
      <c r="BC87" s="178"/>
      <c r="BD87" s="178"/>
      <c r="BE87" s="178"/>
      <c r="BF87" s="183"/>
    </row>
    <row r="88" spans="1:58" ht="13" customHeight="1" x14ac:dyDescent="0.2">
      <c r="A88" s="82"/>
      <c r="B88" s="122"/>
      <c r="C88" s="7" t="s">
        <v>1206</v>
      </c>
      <c r="D88" s="10" t="s">
        <v>1207</v>
      </c>
      <c r="E88" s="7" t="s">
        <v>1254</v>
      </c>
      <c r="F88" s="10" t="s">
        <v>1255</v>
      </c>
      <c r="G88" s="7" t="s">
        <v>1256</v>
      </c>
      <c r="H88" s="10" t="s">
        <v>1257</v>
      </c>
      <c r="I88" s="7" t="s">
        <v>1258</v>
      </c>
      <c r="J88" s="10" t="s">
        <v>1259</v>
      </c>
      <c r="K88" s="7" t="s">
        <v>1260</v>
      </c>
      <c r="L88" s="10" t="s">
        <v>1261</v>
      </c>
      <c r="M88" s="7" t="s">
        <v>1214</v>
      </c>
      <c r="N88" s="10" t="s">
        <v>1215</v>
      </c>
      <c r="O88" s="7" t="s">
        <v>1262</v>
      </c>
      <c r="P88" s="10" t="s">
        <v>1263</v>
      </c>
      <c r="Q88" s="7" t="s">
        <v>1264</v>
      </c>
      <c r="R88" s="10" t="s">
        <v>1265</v>
      </c>
      <c r="S88" s="7" t="s">
        <v>1266</v>
      </c>
      <c r="T88" s="10" t="s">
        <v>1267</v>
      </c>
      <c r="U88" s="7" t="s">
        <v>1268</v>
      </c>
      <c r="V88" s="10" t="s">
        <v>1269</v>
      </c>
      <c r="W88" s="7" t="s">
        <v>1222</v>
      </c>
      <c r="X88" s="10" t="s">
        <v>1223</v>
      </c>
      <c r="Y88" s="7" t="s">
        <v>1270</v>
      </c>
      <c r="Z88" s="10" t="s">
        <v>1271</v>
      </c>
      <c r="AA88" s="7" t="s">
        <v>1272</v>
      </c>
      <c r="AB88" s="10" t="s">
        <v>1273</v>
      </c>
      <c r="AC88" s="7" t="s">
        <v>1274</v>
      </c>
      <c r="AD88" s="10" t="s">
        <v>1275</v>
      </c>
      <c r="AE88" s="7" t="s">
        <v>1276</v>
      </c>
      <c r="AF88" s="10" t="s">
        <v>1277</v>
      </c>
      <c r="AG88" s="7" t="s">
        <v>1230</v>
      </c>
      <c r="AH88" s="10" t="s">
        <v>1231</v>
      </c>
      <c r="AI88" s="7" t="s">
        <v>1278</v>
      </c>
      <c r="AJ88" s="10" t="s">
        <v>1279</v>
      </c>
      <c r="AK88" s="7" t="s">
        <v>1280</v>
      </c>
      <c r="AL88" s="10" t="s">
        <v>1281</v>
      </c>
      <c r="AM88" s="7" t="s">
        <v>1282</v>
      </c>
      <c r="AN88" s="10" t="s">
        <v>1283</v>
      </c>
      <c r="AO88" s="7" t="s">
        <v>1284</v>
      </c>
      <c r="AP88" s="10" t="s">
        <v>1285</v>
      </c>
      <c r="AQ88" s="65" t="s">
        <v>1238</v>
      </c>
      <c r="AR88" s="65" t="s">
        <v>1239</v>
      </c>
      <c r="AS88" s="65" t="s">
        <v>1240</v>
      </c>
      <c r="AT88" s="65" t="s">
        <v>1241</v>
      </c>
      <c r="AU88" s="65" t="s">
        <v>1242</v>
      </c>
      <c r="AV88" s="65" t="s">
        <v>1243</v>
      </c>
      <c r="AW88" s="65" t="s">
        <v>1244</v>
      </c>
      <c r="AX88" s="65" t="s">
        <v>1245</v>
      </c>
      <c r="AY88" s="7" t="s">
        <v>1246</v>
      </c>
      <c r="AZ88" s="10" t="s">
        <v>1247</v>
      </c>
      <c r="BA88" s="7" t="s">
        <v>1248</v>
      </c>
      <c r="BB88" s="10" t="s">
        <v>1249</v>
      </c>
      <c r="BC88" s="7" t="s">
        <v>1250</v>
      </c>
      <c r="BD88" s="10" t="s">
        <v>1251</v>
      </c>
      <c r="BE88" s="7" t="s">
        <v>1252</v>
      </c>
      <c r="BF88" s="123" t="s">
        <v>1253</v>
      </c>
    </row>
    <row r="89" spans="1:58" ht="13" customHeight="1" x14ac:dyDescent="0.2">
      <c r="A89" s="82" t="s">
        <v>359</v>
      </c>
      <c r="B89" s="122">
        <v>3</v>
      </c>
      <c r="C89" s="7">
        <v>99.082464142539806</v>
      </c>
      <c r="D89" s="10">
        <v>0.222780911629856</v>
      </c>
      <c r="E89" s="7">
        <v>99.165535821451797</v>
      </c>
      <c r="F89" s="10">
        <v>0.60095214539643804</v>
      </c>
      <c r="G89" s="7">
        <v>98.950455049666999</v>
      </c>
      <c r="H89" s="10">
        <v>0.327324164817479</v>
      </c>
      <c r="I89" s="7">
        <v>99.2522677681701</v>
      </c>
      <c r="J89" s="10">
        <v>0.33286390727475601</v>
      </c>
      <c r="K89" s="7">
        <v>8.6731946718273903E-2</v>
      </c>
      <c r="L89" s="10">
        <v>0.68843256563765798</v>
      </c>
      <c r="M89" s="7">
        <v>95.743701215422405</v>
      </c>
      <c r="N89" s="10">
        <v>0.49816409730957201</v>
      </c>
      <c r="O89" s="7">
        <v>97.515828218595502</v>
      </c>
      <c r="P89" s="10">
        <v>1.51690386905682</v>
      </c>
      <c r="Q89" s="7">
        <v>95.310223774413402</v>
      </c>
      <c r="R89" s="10">
        <v>0.72848942223868896</v>
      </c>
      <c r="S89" s="7">
        <v>96.062969863699706</v>
      </c>
      <c r="T89" s="10">
        <v>0.63962459658524495</v>
      </c>
      <c r="U89" s="7">
        <v>-1.4528583548957501</v>
      </c>
      <c r="V89" s="10">
        <v>1.4937807999355199</v>
      </c>
      <c r="W89" s="7">
        <v>96.676164731562196</v>
      </c>
      <c r="X89" s="10">
        <v>0.464103380968375</v>
      </c>
      <c r="Y89" s="7">
        <v>98.010056912340502</v>
      </c>
      <c r="Z89" s="10">
        <v>1.4290239380428</v>
      </c>
      <c r="AA89" s="7">
        <v>95.938550303503305</v>
      </c>
      <c r="AB89" s="10">
        <v>0.63153439345532503</v>
      </c>
      <c r="AC89" s="7">
        <v>97.492739414495404</v>
      </c>
      <c r="AD89" s="10">
        <v>0.53252809513469801</v>
      </c>
      <c r="AE89" s="7">
        <v>-0.51731749784511305</v>
      </c>
      <c r="AF89" s="10">
        <v>1.5139221923866</v>
      </c>
      <c r="AG89" s="7">
        <v>92.910131111514303</v>
      </c>
      <c r="AH89" s="10">
        <v>0.59118358662903403</v>
      </c>
      <c r="AI89" s="7">
        <v>91.261813590651897</v>
      </c>
      <c r="AJ89" s="10">
        <v>2.5513550503574001</v>
      </c>
      <c r="AK89" s="7">
        <v>92.022212914559503</v>
      </c>
      <c r="AL89" s="10">
        <v>0.83847293585599603</v>
      </c>
      <c r="AM89" s="7">
        <v>94.401989271040605</v>
      </c>
      <c r="AN89" s="10">
        <v>0.82749715824207704</v>
      </c>
      <c r="AO89" s="7">
        <v>3.1401756803887402</v>
      </c>
      <c r="AP89" s="10">
        <v>2.5084235277042399</v>
      </c>
      <c r="AQ89" s="65"/>
      <c r="AR89" s="65"/>
      <c r="AS89" s="65"/>
      <c r="AT89" s="65"/>
      <c r="AU89" s="65"/>
      <c r="AV89" s="65"/>
      <c r="AW89" s="65"/>
      <c r="AX89" s="65"/>
      <c r="AY89" s="7">
        <v>-8.6914087164714701E-2</v>
      </c>
      <c r="AZ89" s="10">
        <v>0.34886309753726003</v>
      </c>
      <c r="BA89" s="7">
        <v>-0.15023460679617501</v>
      </c>
      <c r="BB89" s="10">
        <v>0.73785758786433697</v>
      </c>
      <c r="BC89" s="7">
        <v>0.52144987558376998</v>
      </c>
      <c r="BD89" s="10">
        <v>0.72391625008511695</v>
      </c>
      <c r="BE89" s="7">
        <v>1.10100121378277</v>
      </c>
      <c r="BF89" s="123">
        <v>0.97931901884857997</v>
      </c>
    </row>
    <row r="90" spans="1:58" ht="13" customHeight="1" x14ac:dyDescent="0.2">
      <c r="A90" s="82" t="s">
        <v>362</v>
      </c>
      <c r="B90" s="122">
        <v>3</v>
      </c>
      <c r="C90" s="7">
        <v>99.259525193004293</v>
      </c>
      <c r="D90" s="10">
        <v>0.29064231390205397</v>
      </c>
      <c r="E90" s="7">
        <v>100</v>
      </c>
      <c r="F90" s="10">
        <v>0</v>
      </c>
      <c r="G90" s="7">
        <v>99.216956753953397</v>
      </c>
      <c r="H90" s="10">
        <v>0.33053757419818303</v>
      </c>
      <c r="I90" s="7">
        <v>99.242433011388101</v>
      </c>
      <c r="J90" s="10">
        <v>0.39588676439461201</v>
      </c>
      <c r="K90" s="7">
        <v>-0.75756698861188498</v>
      </c>
      <c r="L90" s="10">
        <v>0.39588676439461201</v>
      </c>
      <c r="M90" s="7">
        <v>98.383583085212507</v>
      </c>
      <c r="N90" s="10">
        <v>0.58622150962976105</v>
      </c>
      <c r="O90" s="7">
        <v>100</v>
      </c>
      <c r="P90" s="10">
        <v>0</v>
      </c>
      <c r="Q90" s="7">
        <v>98.642770100166899</v>
      </c>
      <c r="R90" s="10">
        <v>0.49852019538702202</v>
      </c>
      <c r="S90" s="7">
        <v>97.866936368752107</v>
      </c>
      <c r="T90" s="10">
        <v>1.2709843627736299</v>
      </c>
      <c r="U90" s="7">
        <v>-2.1330636312479099</v>
      </c>
      <c r="V90" s="10">
        <v>1.2709843627736299</v>
      </c>
      <c r="W90" s="7">
        <v>97.667793909496595</v>
      </c>
      <c r="X90" s="10">
        <v>0.60196715465779904</v>
      </c>
      <c r="Y90" s="7">
        <v>100</v>
      </c>
      <c r="Z90" s="10">
        <v>0</v>
      </c>
      <c r="AA90" s="7">
        <v>98.413113552667397</v>
      </c>
      <c r="AB90" s="10">
        <v>0.37427489857998603</v>
      </c>
      <c r="AC90" s="7">
        <v>96.413338107451295</v>
      </c>
      <c r="AD90" s="10">
        <v>1.3677040289761999</v>
      </c>
      <c r="AE90" s="7">
        <v>-3.5866618925486602</v>
      </c>
      <c r="AF90" s="10">
        <v>1.3677040289761999</v>
      </c>
      <c r="AG90" s="7">
        <v>87.962794637633095</v>
      </c>
      <c r="AH90" s="10">
        <v>1.0278614503854999</v>
      </c>
      <c r="AI90" s="7">
        <v>80.980521435385498</v>
      </c>
      <c r="AJ90" s="10">
        <v>7.96763006653158</v>
      </c>
      <c r="AK90" s="7">
        <v>88.445673850978594</v>
      </c>
      <c r="AL90" s="10">
        <v>1.10648164139288</v>
      </c>
      <c r="AM90" s="7">
        <v>87.8864164108697</v>
      </c>
      <c r="AN90" s="10">
        <v>2.0599416476281802</v>
      </c>
      <c r="AO90" s="7">
        <v>6.9058949754842001</v>
      </c>
      <c r="AP90" s="10">
        <v>7.9029218024529699</v>
      </c>
      <c r="AQ90" s="65"/>
      <c r="AR90" s="65"/>
      <c r="AS90" s="65"/>
      <c r="AT90" s="65"/>
      <c r="AU90" s="65"/>
      <c r="AV90" s="65"/>
      <c r="AW90" s="65"/>
      <c r="AX90" s="65"/>
      <c r="AY90" s="7">
        <v>0.42555932298445498</v>
      </c>
      <c r="AZ90" s="10">
        <v>0.41190133786454097</v>
      </c>
      <c r="BA90" s="7">
        <v>0.10663519163667</v>
      </c>
      <c r="BB90" s="10">
        <v>0.69870568425463098</v>
      </c>
      <c r="BC90" s="7">
        <v>0.43531089702258902</v>
      </c>
      <c r="BD90" s="10">
        <v>0.77958619013451902</v>
      </c>
      <c r="BE90" s="7">
        <v>2.7899913466265098</v>
      </c>
      <c r="BF90" s="123">
        <v>1.47668923860537</v>
      </c>
    </row>
    <row r="91" spans="1:58" ht="13" customHeight="1" x14ac:dyDescent="0.2">
      <c r="A91" s="82" t="s">
        <v>84</v>
      </c>
      <c r="B91" s="122">
        <v>3</v>
      </c>
      <c r="C91" s="7">
        <v>97.655132323375298</v>
      </c>
      <c r="D91" s="10">
        <v>0.50255327227829805</v>
      </c>
      <c r="E91" s="7">
        <v>95.931565446124793</v>
      </c>
      <c r="F91" s="10">
        <v>1.2651501512549499</v>
      </c>
      <c r="G91" s="7">
        <v>97.940227361357003</v>
      </c>
      <c r="H91" s="10">
        <v>0.53058174719906004</v>
      </c>
      <c r="I91" s="7">
        <v>98.001243836031605</v>
      </c>
      <c r="J91" s="10">
        <v>0.82309924466414597</v>
      </c>
      <c r="K91" s="7">
        <v>2.0696783899068301</v>
      </c>
      <c r="L91" s="10">
        <v>1.4160191797047399</v>
      </c>
      <c r="M91" s="7">
        <v>94.664597265716296</v>
      </c>
      <c r="N91" s="10">
        <v>0.61669861039790097</v>
      </c>
      <c r="O91" s="7">
        <v>96.606708448693098</v>
      </c>
      <c r="P91" s="10">
        <v>1.13078924784492</v>
      </c>
      <c r="Q91" s="7">
        <v>94.273206770938202</v>
      </c>
      <c r="R91" s="10">
        <v>0.828104407041232</v>
      </c>
      <c r="S91" s="7">
        <v>94.364815391297398</v>
      </c>
      <c r="T91" s="10">
        <v>0.94577622359894398</v>
      </c>
      <c r="U91" s="7">
        <v>-2.2418930573956701</v>
      </c>
      <c r="V91" s="10">
        <v>1.44613669650279</v>
      </c>
      <c r="W91" s="7">
        <v>98.484151871140995</v>
      </c>
      <c r="X91" s="10">
        <v>0.39825526169138298</v>
      </c>
      <c r="Y91" s="7">
        <v>97.807902196937206</v>
      </c>
      <c r="Z91" s="10">
        <v>0.90148776389570295</v>
      </c>
      <c r="AA91" s="7">
        <v>98.960423668957901</v>
      </c>
      <c r="AB91" s="10">
        <v>0.36831751455981498</v>
      </c>
      <c r="AC91" s="7">
        <v>97.853857518358396</v>
      </c>
      <c r="AD91" s="10">
        <v>0.80089514495294001</v>
      </c>
      <c r="AE91" s="7">
        <v>4.5955321421217797E-2</v>
      </c>
      <c r="AF91" s="10">
        <v>1.25104152224307</v>
      </c>
      <c r="AG91" s="7">
        <v>90.182541027682007</v>
      </c>
      <c r="AH91" s="10">
        <v>0.841623666926402</v>
      </c>
      <c r="AI91" s="7">
        <v>86.791005055673494</v>
      </c>
      <c r="AJ91" s="10">
        <v>2.2993604731294699</v>
      </c>
      <c r="AK91" s="7">
        <v>89.849492534463806</v>
      </c>
      <c r="AL91" s="10">
        <v>1.2301878686729399</v>
      </c>
      <c r="AM91" s="7">
        <v>92.702578843830906</v>
      </c>
      <c r="AN91" s="10">
        <v>1.1472154788028499</v>
      </c>
      <c r="AO91" s="7">
        <v>5.9115737881574004</v>
      </c>
      <c r="AP91" s="10">
        <v>2.6861089705203298</v>
      </c>
      <c r="AQ91" s="65"/>
      <c r="AR91" s="65"/>
      <c r="AS91" s="65"/>
      <c r="AT91" s="65"/>
      <c r="AU91" s="65"/>
      <c r="AV91" s="65"/>
      <c r="AW91" s="65"/>
      <c r="AX91" s="65"/>
      <c r="AY91" s="7">
        <v>-0.56242446996472495</v>
      </c>
      <c r="AZ91" s="10">
        <v>0.61990601449610905</v>
      </c>
      <c r="BA91" s="7">
        <v>-1.6688278366859199</v>
      </c>
      <c r="BB91" s="10">
        <v>0.810317378646352</v>
      </c>
      <c r="BC91" s="7">
        <v>-0.80104320525848005</v>
      </c>
      <c r="BD91" s="10">
        <v>0.44645678942732803</v>
      </c>
      <c r="BE91" s="7">
        <v>-0.21164224433120199</v>
      </c>
      <c r="BF91" s="123">
        <v>1.14574105061508</v>
      </c>
    </row>
    <row r="92" spans="1:58" ht="13" customHeight="1" x14ac:dyDescent="0.2">
      <c r="A92" s="82" t="s">
        <v>376</v>
      </c>
      <c r="B92" s="122">
        <v>3</v>
      </c>
      <c r="C92" s="7">
        <v>99.367033255699496</v>
      </c>
      <c r="D92" s="10">
        <v>0.14996539010169399</v>
      </c>
      <c r="E92" s="7">
        <v>100</v>
      </c>
      <c r="F92" s="10">
        <v>0</v>
      </c>
      <c r="G92" s="7">
        <v>99.744785992289394</v>
      </c>
      <c r="H92" s="10">
        <v>0.19325317181507701</v>
      </c>
      <c r="I92" s="7">
        <v>99.1422821698565</v>
      </c>
      <c r="J92" s="10">
        <v>0.232089558177838</v>
      </c>
      <c r="K92" s="7">
        <v>-0.85771783014348602</v>
      </c>
      <c r="L92" s="10">
        <v>0.232089558177838</v>
      </c>
      <c r="M92" s="7">
        <v>95.646457213041899</v>
      </c>
      <c r="N92" s="10">
        <v>0.40965204473878802</v>
      </c>
      <c r="O92" s="7">
        <v>92.618427338896794</v>
      </c>
      <c r="P92" s="10">
        <v>4.08655536267187</v>
      </c>
      <c r="Q92" s="7">
        <v>95.619735784335603</v>
      </c>
      <c r="R92" s="10">
        <v>0.68402030541574099</v>
      </c>
      <c r="S92" s="7">
        <v>95.754547068118399</v>
      </c>
      <c r="T92" s="10">
        <v>0.51319033754337995</v>
      </c>
      <c r="U92" s="7">
        <v>3.1361197292215999</v>
      </c>
      <c r="V92" s="10">
        <v>4.1117002455793301</v>
      </c>
      <c r="W92" s="7">
        <v>97.716907332775804</v>
      </c>
      <c r="X92" s="10">
        <v>0.30643072670544602</v>
      </c>
      <c r="Y92" s="7">
        <v>98.021377616269405</v>
      </c>
      <c r="Z92" s="10">
        <v>1.9877136619292799</v>
      </c>
      <c r="AA92" s="7">
        <v>97.425252232002705</v>
      </c>
      <c r="AB92" s="10">
        <v>0.640414212891668</v>
      </c>
      <c r="AC92" s="7">
        <v>97.923447059812801</v>
      </c>
      <c r="AD92" s="10">
        <v>0.396587242595764</v>
      </c>
      <c r="AE92" s="7">
        <v>-9.7930556456574905E-2</v>
      </c>
      <c r="AF92" s="10">
        <v>2.0680519566490898</v>
      </c>
      <c r="AG92" s="7">
        <v>94.824134879200102</v>
      </c>
      <c r="AH92" s="10">
        <v>0.44792235090062399</v>
      </c>
      <c r="AI92" s="7">
        <v>92.889458407594304</v>
      </c>
      <c r="AJ92" s="10">
        <v>3.9863437624824098</v>
      </c>
      <c r="AK92" s="7">
        <v>94.863740936273601</v>
      </c>
      <c r="AL92" s="10">
        <v>0.76084709635103498</v>
      </c>
      <c r="AM92" s="7">
        <v>94.923140742591897</v>
      </c>
      <c r="AN92" s="10">
        <v>0.60403788483338505</v>
      </c>
      <c r="AO92" s="7">
        <v>2.0336823349975899</v>
      </c>
      <c r="AP92" s="10">
        <v>4.0174852668296497</v>
      </c>
      <c r="AQ92" s="65"/>
      <c r="AR92" s="65"/>
      <c r="AS92" s="65"/>
      <c r="AT92" s="65"/>
      <c r="AU92" s="65"/>
      <c r="AV92" s="65"/>
      <c r="AW92" s="65"/>
      <c r="AX92" s="65"/>
      <c r="AY92" s="7">
        <v>-0.306681842463988</v>
      </c>
      <c r="AZ92" s="10">
        <v>0.187506564522672</v>
      </c>
      <c r="BA92" s="7">
        <v>1.26000053788431E-2</v>
      </c>
      <c r="BB92" s="10">
        <v>0.63462157324883295</v>
      </c>
      <c r="BC92" s="7">
        <v>-0.21815142800451801</v>
      </c>
      <c r="BD92" s="10">
        <v>0.44556836672012201</v>
      </c>
      <c r="BE92" s="7">
        <v>1.0201655931045199</v>
      </c>
      <c r="BF92" s="123">
        <v>0.71073644075275999</v>
      </c>
    </row>
    <row r="93" spans="1:58" ht="13" customHeight="1" x14ac:dyDescent="0.2">
      <c r="A93" s="82" t="s">
        <v>378</v>
      </c>
      <c r="B93" s="122">
        <v>3</v>
      </c>
      <c r="C93" s="7">
        <v>97.419146643470796</v>
      </c>
      <c r="D93" s="10">
        <v>0.32384939546451402</v>
      </c>
      <c r="E93" s="7">
        <v>98.950763161846197</v>
      </c>
      <c r="F93" s="10">
        <v>0.75104186585131005</v>
      </c>
      <c r="G93" s="7">
        <v>97.198751783655297</v>
      </c>
      <c r="H93" s="10">
        <v>0.40286064695165102</v>
      </c>
      <c r="I93" s="7">
        <v>98.235246151126404</v>
      </c>
      <c r="J93" s="10">
        <v>0.68282975217752095</v>
      </c>
      <c r="K93" s="7">
        <v>-0.71551701071982199</v>
      </c>
      <c r="L93" s="10">
        <v>0.84905095671683095</v>
      </c>
      <c r="M93" s="7">
        <v>95.165799577973004</v>
      </c>
      <c r="N93" s="10">
        <v>0.49640426456098402</v>
      </c>
      <c r="O93" s="7">
        <v>97.062622661857304</v>
      </c>
      <c r="P93" s="10">
        <v>1.4783563195065199</v>
      </c>
      <c r="Q93" s="7">
        <v>94.607663545219793</v>
      </c>
      <c r="R93" s="10">
        <v>0.60744640498277502</v>
      </c>
      <c r="S93" s="7">
        <v>97.902329022118394</v>
      </c>
      <c r="T93" s="10">
        <v>0.80120432144411102</v>
      </c>
      <c r="U93" s="7">
        <v>0.83970636026106105</v>
      </c>
      <c r="V93" s="10">
        <v>1.58499780583668</v>
      </c>
      <c r="W93" s="7">
        <v>96.509596110284605</v>
      </c>
      <c r="X93" s="10">
        <v>0.393924317858314</v>
      </c>
      <c r="Y93" s="7">
        <v>98.097110086331696</v>
      </c>
      <c r="Z93" s="10">
        <v>1.1063638186143701</v>
      </c>
      <c r="AA93" s="7">
        <v>96.255464217701103</v>
      </c>
      <c r="AB93" s="10">
        <v>0.47243638063954801</v>
      </c>
      <c r="AC93" s="7">
        <v>97.543466647647094</v>
      </c>
      <c r="AD93" s="10">
        <v>0.81932162417419696</v>
      </c>
      <c r="AE93" s="7">
        <v>-0.55364343868454602</v>
      </c>
      <c r="AF93" s="10">
        <v>1.2614615319090099</v>
      </c>
      <c r="AG93" s="7">
        <v>91.043871429582296</v>
      </c>
      <c r="AH93" s="10">
        <v>0.70951605756958303</v>
      </c>
      <c r="AI93" s="7">
        <v>92.964700726542603</v>
      </c>
      <c r="AJ93" s="10">
        <v>2.22409485066144</v>
      </c>
      <c r="AK93" s="7">
        <v>90.4963972134139</v>
      </c>
      <c r="AL93" s="10">
        <v>0.85853335867948799</v>
      </c>
      <c r="AM93" s="7">
        <v>93.479458665153004</v>
      </c>
      <c r="AN93" s="10">
        <v>1.50605402482092</v>
      </c>
      <c r="AO93" s="7">
        <v>0.51475793861044405</v>
      </c>
      <c r="AP93" s="10">
        <v>2.7085293909610901</v>
      </c>
      <c r="AQ93" s="65"/>
      <c r="AR93" s="65"/>
      <c r="AS93" s="65"/>
      <c r="AT93" s="65"/>
      <c r="AU93" s="65"/>
      <c r="AV93" s="65"/>
      <c r="AW93" s="65"/>
      <c r="AX93" s="65"/>
      <c r="AY93" s="7">
        <v>0.97466621462559999</v>
      </c>
      <c r="AZ93" s="10">
        <v>0.55363966134111198</v>
      </c>
      <c r="BA93" s="7">
        <v>1.6135186825416401</v>
      </c>
      <c r="BB93" s="10">
        <v>0.78985436810725596</v>
      </c>
      <c r="BC93" s="7">
        <v>0.99555860839090804</v>
      </c>
      <c r="BD93" s="10">
        <v>0.65978401548536003</v>
      </c>
      <c r="BE93" s="7">
        <v>1.5693841776656701</v>
      </c>
      <c r="BF93" s="123">
        <v>1.07567818544319</v>
      </c>
    </row>
    <row r="94" spans="1:58" ht="13" customHeight="1" x14ac:dyDescent="0.2">
      <c r="A94" s="82" t="s">
        <v>382</v>
      </c>
      <c r="B94" s="122">
        <v>3</v>
      </c>
      <c r="C94" s="7">
        <v>99.449969668393393</v>
      </c>
      <c r="D94" s="10">
        <v>0.17269118032849201</v>
      </c>
      <c r="E94" s="7">
        <v>99.040632178039999</v>
      </c>
      <c r="F94" s="10">
        <v>0.96149325083688897</v>
      </c>
      <c r="G94" s="7">
        <v>98.970680674287905</v>
      </c>
      <c r="H94" s="10">
        <v>0.362676928065648</v>
      </c>
      <c r="I94" s="7">
        <v>99.899503685465007</v>
      </c>
      <c r="J94" s="10">
        <v>0.100158386247992</v>
      </c>
      <c r="K94" s="7">
        <v>0.85887150742497897</v>
      </c>
      <c r="L94" s="10">
        <v>0.967671794500505</v>
      </c>
      <c r="M94" s="7">
        <v>91.981550533731195</v>
      </c>
      <c r="N94" s="10">
        <v>0.75355733133937097</v>
      </c>
      <c r="O94" s="7">
        <v>96.497970636364201</v>
      </c>
      <c r="P94" s="10">
        <v>1.5426701688472599</v>
      </c>
      <c r="Q94" s="7">
        <v>92.556601396624899</v>
      </c>
      <c r="R94" s="10">
        <v>1.10693662179985</v>
      </c>
      <c r="S94" s="7">
        <v>90.976104330006507</v>
      </c>
      <c r="T94" s="10">
        <v>1.1190503360138999</v>
      </c>
      <c r="U94" s="7">
        <v>-5.52186630635775</v>
      </c>
      <c r="V94" s="10">
        <v>1.85718034714206</v>
      </c>
      <c r="W94" s="7">
        <v>95.825024800477806</v>
      </c>
      <c r="X94" s="10">
        <v>0.56392782294445298</v>
      </c>
      <c r="Y94" s="7">
        <v>96.633195762146897</v>
      </c>
      <c r="Z94" s="10">
        <v>1.7032674811644599</v>
      </c>
      <c r="AA94" s="7">
        <v>96.267382496920305</v>
      </c>
      <c r="AB94" s="10">
        <v>0.77940238873991297</v>
      </c>
      <c r="AC94" s="7">
        <v>95.348093795545793</v>
      </c>
      <c r="AD94" s="10">
        <v>0.77783521222525298</v>
      </c>
      <c r="AE94" s="7">
        <v>-1.2851019666011501</v>
      </c>
      <c r="AF94" s="10">
        <v>1.86586262711503</v>
      </c>
      <c r="AG94" s="7">
        <v>95.390967152321096</v>
      </c>
      <c r="AH94" s="10">
        <v>0.53839965309969595</v>
      </c>
      <c r="AI94" s="7">
        <v>93.771417694244505</v>
      </c>
      <c r="AJ94" s="10">
        <v>2.29628439327481</v>
      </c>
      <c r="AK94" s="7">
        <v>94.450208531870601</v>
      </c>
      <c r="AL94" s="10">
        <v>0.88647985015563902</v>
      </c>
      <c r="AM94" s="7">
        <v>96.367114134919802</v>
      </c>
      <c r="AN94" s="10">
        <v>0.72424053335105498</v>
      </c>
      <c r="AO94" s="7">
        <v>2.5956964406752498</v>
      </c>
      <c r="AP94" s="10">
        <v>2.4064459171409101</v>
      </c>
      <c r="AQ94" s="65"/>
      <c r="AR94" s="65"/>
      <c r="AS94" s="65"/>
      <c r="AT94" s="65"/>
      <c r="AU94" s="65"/>
      <c r="AV94" s="65"/>
      <c r="AW94" s="65"/>
      <c r="AX94" s="65"/>
      <c r="AY94" s="7">
        <v>-2.6507002782750502E-2</v>
      </c>
      <c r="AZ94" s="10">
        <v>0.28586077383910802</v>
      </c>
      <c r="BA94" s="7">
        <v>-0.90068005013665697</v>
      </c>
      <c r="BB94" s="10">
        <v>1.12644522250376</v>
      </c>
      <c r="BC94" s="7">
        <v>-2.7926303639702601E-3</v>
      </c>
      <c r="BD94" s="10">
        <v>0.76843771524887095</v>
      </c>
      <c r="BE94" s="7">
        <v>0.55448718432994304</v>
      </c>
      <c r="BF94" s="123">
        <v>0.80908727764595301</v>
      </c>
    </row>
    <row r="95" spans="1:58" ht="13" customHeight="1" x14ac:dyDescent="0.2">
      <c r="A95" s="82" t="s">
        <v>386</v>
      </c>
      <c r="B95" s="122">
        <v>3</v>
      </c>
      <c r="C95" s="7">
        <v>97.077278105840506</v>
      </c>
      <c r="D95" s="10">
        <v>0.41785712869526997</v>
      </c>
      <c r="E95" s="7">
        <v>97.367525283825799</v>
      </c>
      <c r="F95" s="10">
        <v>0.94577259178192996</v>
      </c>
      <c r="G95" s="7">
        <v>96.810069806999195</v>
      </c>
      <c r="H95" s="10">
        <v>0.50054167866976595</v>
      </c>
      <c r="I95" s="7">
        <v>98.028402395070998</v>
      </c>
      <c r="J95" s="10">
        <v>0.584470786285195</v>
      </c>
      <c r="K95" s="7">
        <v>0.66087711124521298</v>
      </c>
      <c r="L95" s="10">
        <v>1.05390916699867</v>
      </c>
      <c r="M95" s="7">
        <v>96.763330719750996</v>
      </c>
      <c r="N95" s="10">
        <v>0.374806258684518</v>
      </c>
      <c r="O95" s="7">
        <v>96.490844388374597</v>
      </c>
      <c r="P95" s="10">
        <v>1.2865125682821801</v>
      </c>
      <c r="Q95" s="7">
        <v>96.520882083146702</v>
      </c>
      <c r="R95" s="10">
        <v>0.46054792991181498</v>
      </c>
      <c r="S95" s="7">
        <v>97.910304731084196</v>
      </c>
      <c r="T95" s="10">
        <v>0.56178703996020296</v>
      </c>
      <c r="U95" s="7">
        <v>1.4194603427096699</v>
      </c>
      <c r="V95" s="10">
        <v>1.3566223008593301</v>
      </c>
      <c r="W95" s="7">
        <v>96.965472210339698</v>
      </c>
      <c r="X95" s="10">
        <v>0.38622948604472002</v>
      </c>
      <c r="Y95" s="7">
        <v>97.240823399583206</v>
      </c>
      <c r="Z95" s="10">
        <v>1.0011612766681499</v>
      </c>
      <c r="AA95" s="7">
        <v>96.622460970262594</v>
      </c>
      <c r="AB95" s="10">
        <v>0.45764425905849399</v>
      </c>
      <c r="AC95" s="7">
        <v>98.259584663367505</v>
      </c>
      <c r="AD95" s="10">
        <v>0.56295930242433501</v>
      </c>
      <c r="AE95" s="7">
        <v>1.0187612637843599</v>
      </c>
      <c r="AF95" s="10">
        <v>1.09098837495837</v>
      </c>
      <c r="AG95" s="7">
        <v>80.425972324759897</v>
      </c>
      <c r="AH95" s="10">
        <v>0.79848640891515099</v>
      </c>
      <c r="AI95" s="7">
        <v>77.471798777756405</v>
      </c>
      <c r="AJ95" s="10">
        <v>2.9959868411329098</v>
      </c>
      <c r="AK95" s="7">
        <v>79.611594521327604</v>
      </c>
      <c r="AL95" s="10">
        <v>0.86763273426332199</v>
      </c>
      <c r="AM95" s="7">
        <v>85.5469897541211</v>
      </c>
      <c r="AN95" s="10">
        <v>1.44027997074481</v>
      </c>
      <c r="AO95" s="7">
        <v>8.0751909763646701</v>
      </c>
      <c r="AP95" s="10">
        <v>3.1552770935827699</v>
      </c>
      <c r="AQ95" s="65"/>
      <c r="AR95" s="65"/>
      <c r="AS95" s="65"/>
      <c r="AT95" s="65"/>
      <c r="AU95" s="65"/>
      <c r="AV95" s="65"/>
      <c r="AW95" s="65"/>
      <c r="AX95" s="65"/>
      <c r="AY95" s="7">
        <v>-0.111891662419694</v>
      </c>
      <c r="AZ95" s="10">
        <v>0.52687157126992701</v>
      </c>
      <c r="BA95" s="7">
        <v>0.25330002178634498</v>
      </c>
      <c r="BB95" s="10">
        <v>0.52914667053958697</v>
      </c>
      <c r="BC95" s="7">
        <v>-4.2112534797695403E-2</v>
      </c>
      <c r="BD95" s="10">
        <v>0.48252485036945703</v>
      </c>
      <c r="BE95" s="7">
        <v>5.2383001888846801</v>
      </c>
      <c r="BF95" s="123">
        <v>1.21110538074457</v>
      </c>
    </row>
    <row r="96" spans="1:58" ht="13" customHeight="1" x14ac:dyDescent="0.2">
      <c r="A96" s="82" t="s">
        <v>387</v>
      </c>
      <c r="B96" s="122">
        <v>3</v>
      </c>
      <c r="C96" s="7">
        <v>99.475301511458795</v>
      </c>
      <c r="D96" s="10">
        <v>0.14166396060012701</v>
      </c>
      <c r="E96" s="7">
        <v>99.795722195607297</v>
      </c>
      <c r="F96" s="10">
        <v>0.20840444339004999</v>
      </c>
      <c r="G96" s="7">
        <v>99.354485231712303</v>
      </c>
      <c r="H96" s="10">
        <v>0.20071325300210199</v>
      </c>
      <c r="I96" s="7">
        <v>99.878651528390293</v>
      </c>
      <c r="J96" s="10">
        <v>0.122709842491139</v>
      </c>
      <c r="K96" s="7">
        <v>8.2929332783066897E-2</v>
      </c>
      <c r="L96" s="10">
        <v>0.24216212535756501</v>
      </c>
      <c r="M96" s="7">
        <v>97.702160430047101</v>
      </c>
      <c r="N96" s="10">
        <v>0.40412739384809299</v>
      </c>
      <c r="O96" s="7">
        <v>95.413309124109205</v>
      </c>
      <c r="P96" s="10">
        <v>2.11500351721318</v>
      </c>
      <c r="Q96" s="7">
        <v>97.838013650537405</v>
      </c>
      <c r="R96" s="10">
        <v>0.40923582492521299</v>
      </c>
      <c r="S96" s="7">
        <v>99.059010394546902</v>
      </c>
      <c r="T96" s="10">
        <v>0.47527769164761902</v>
      </c>
      <c r="U96" s="7">
        <v>3.6457012704376099</v>
      </c>
      <c r="V96" s="10">
        <v>2.1265727695272898</v>
      </c>
      <c r="W96" s="7">
        <v>98.620528679331997</v>
      </c>
      <c r="X96" s="10">
        <v>0.33317770858828899</v>
      </c>
      <c r="Y96" s="7">
        <v>96.237074808658406</v>
      </c>
      <c r="Z96" s="10">
        <v>2.01853082523039</v>
      </c>
      <c r="AA96" s="7">
        <v>98.863821960318106</v>
      </c>
      <c r="AB96" s="10">
        <v>0.30198075552682901</v>
      </c>
      <c r="AC96" s="7">
        <v>99.554130253522203</v>
      </c>
      <c r="AD96" s="10">
        <v>0.326928042489461</v>
      </c>
      <c r="AE96" s="7">
        <v>3.3170554448637999</v>
      </c>
      <c r="AF96" s="10">
        <v>2.0784654633422002</v>
      </c>
      <c r="AG96" s="7">
        <v>97.255950250753301</v>
      </c>
      <c r="AH96" s="10">
        <v>0.35528832110187197</v>
      </c>
      <c r="AI96" s="7">
        <v>94.413332944216606</v>
      </c>
      <c r="AJ96" s="10">
        <v>1.5427587956873501</v>
      </c>
      <c r="AK96" s="7">
        <v>97.409888038855499</v>
      </c>
      <c r="AL96" s="10">
        <v>0.43464803916922801</v>
      </c>
      <c r="AM96" s="7">
        <v>98.989477439123206</v>
      </c>
      <c r="AN96" s="10">
        <v>0.424418116541117</v>
      </c>
      <c r="AO96" s="7">
        <v>4.57614449490654</v>
      </c>
      <c r="AP96" s="10">
        <v>1.5101347222211301</v>
      </c>
      <c r="AQ96" s="65"/>
      <c r="AR96" s="65"/>
      <c r="AS96" s="65"/>
      <c r="AT96" s="65"/>
      <c r="AU96" s="65"/>
      <c r="AV96" s="65"/>
      <c r="AW96" s="65"/>
      <c r="AX96" s="65"/>
      <c r="AY96" s="7">
        <v>0.20694814205124601</v>
      </c>
      <c r="AZ96" s="10">
        <v>0.23328682756317101</v>
      </c>
      <c r="BA96" s="7">
        <v>-6.1065133279555497E-2</v>
      </c>
      <c r="BB96" s="10">
        <v>0.66702592190157295</v>
      </c>
      <c r="BC96" s="7">
        <v>-3.5572004086617398E-2</v>
      </c>
      <c r="BD96" s="10">
        <v>0.44874255425494802</v>
      </c>
      <c r="BE96" s="7">
        <v>2.4399148511030102</v>
      </c>
      <c r="BF96" s="123">
        <v>0.94941782796759899</v>
      </c>
    </row>
    <row r="97" spans="1:58" ht="13" customHeight="1" x14ac:dyDescent="0.2">
      <c r="A97" s="6" t="s">
        <v>437</v>
      </c>
      <c r="B97" s="124">
        <v>3</v>
      </c>
      <c r="C97" s="180">
        <v>98.598231355472805</v>
      </c>
      <c r="D97" s="181">
        <v>0.107422037962662</v>
      </c>
      <c r="E97" s="180">
        <v>98.781468010862</v>
      </c>
      <c r="F97" s="181">
        <v>0.26185037919266602</v>
      </c>
      <c r="G97" s="180">
        <v>98.523301581740199</v>
      </c>
      <c r="H97" s="181">
        <v>0.13228278260613099</v>
      </c>
      <c r="I97" s="180">
        <v>98.960003818187403</v>
      </c>
      <c r="J97" s="181">
        <v>0.169181606326538</v>
      </c>
      <c r="K97" s="180">
        <v>0.17853580732539601</v>
      </c>
      <c r="L97" s="181">
        <v>0.29358465730132899</v>
      </c>
      <c r="M97" s="180">
        <v>95.756397505111906</v>
      </c>
      <c r="N97" s="181">
        <v>0.187833853924295</v>
      </c>
      <c r="O97" s="180">
        <v>96.525713852111295</v>
      </c>
      <c r="P97" s="181">
        <v>0.69567120833308904</v>
      </c>
      <c r="Q97" s="180">
        <v>95.671137138172895</v>
      </c>
      <c r="R97" s="181">
        <v>0.24706837636766199</v>
      </c>
      <c r="S97" s="180">
        <v>96.237127146202894</v>
      </c>
      <c r="T97" s="181">
        <v>0.296280943645648</v>
      </c>
      <c r="U97" s="180">
        <v>-0.28858670590839203</v>
      </c>
      <c r="V97" s="181">
        <v>0.74128525717944205</v>
      </c>
      <c r="W97" s="180">
        <v>97.308204955676203</v>
      </c>
      <c r="X97" s="181">
        <v>0.15630674001426201</v>
      </c>
      <c r="Y97" s="180">
        <v>97.755942597783402</v>
      </c>
      <c r="Z97" s="181">
        <v>0.50012102928331403</v>
      </c>
      <c r="AA97" s="180">
        <v>97.343308675291695</v>
      </c>
      <c r="AB97" s="181">
        <v>0.18607795776032701</v>
      </c>
      <c r="AC97" s="180">
        <v>97.548582182525095</v>
      </c>
      <c r="AD97" s="181">
        <v>0.26963620223464602</v>
      </c>
      <c r="AE97" s="180">
        <v>-0.20736041525833401</v>
      </c>
      <c r="AF97" s="181">
        <v>0.56716842402640599</v>
      </c>
      <c r="AG97" s="180">
        <v>91.249545351680794</v>
      </c>
      <c r="AH97" s="181">
        <v>0.24596936998701199</v>
      </c>
      <c r="AI97" s="180">
        <v>88.8180060790082</v>
      </c>
      <c r="AJ97" s="181">
        <v>1.3272745713820999</v>
      </c>
      <c r="AK97" s="180">
        <v>90.893651067717897</v>
      </c>
      <c r="AL97" s="181">
        <v>0.31830165810553002</v>
      </c>
      <c r="AM97" s="180">
        <v>93.037145657706304</v>
      </c>
      <c r="AN97" s="181">
        <v>0.42676721675975499</v>
      </c>
      <c r="AO97" s="180">
        <v>4.2191395786981003</v>
      </c>
      <c r="AP97" s="181">
        <v>1.3547781455319301</v>
      </c>
      <c r="AQ97" s="178"/>
      <c r="AR97" s="178"/>
      <c r="AS97" s="178"/>
      <c r="AT97" s="178"/>
      <c r="AU97" s="178"/>
      <c r="AV97" s="178"/>
      <c r="AW97" s="178"/>
      <c r="AX97" s="178"/>
      <c r="AY97" s="180">
        <v>6.4094326858178605E-2</v>
      </c>
      <c r="AZ97" s="181">
        <v>0.149533650302687</v>
      </c>
      <c r="BA97" s="180">
        <v>-9.9344215694351604E-2</v>
      </c>
      <c r="BB97" s="181">
        <v>0.271271623276931</v>
      </c>
      <c r="BC97" s="180">
        <v>0.10658094731074801</v>
      </c>
      <c r="BD97" s="181">
        <v>0.216133486666926</v>
      </c>
      <c r="BE97" s="180">
        <v>1.81270028889574</v>
      </c>
      <c r="BF97" s="185">
        <v>0.37785211078931003</v>
      </c>
    </row>
    <row r="99" spans="1:58" x14ac:dyDescent="0.2">
      <c r="A99" s="177" t="s">
        <v>398</v>
      </c>
    </row>
    <row r="100" spans="1:58" x14ac:dyDescent="0.2">
      <c r="A100" s="177" t="s">
        <v>400</v>
      </c>
    </row>
    <row r="101" spans="1:58" x14ac:dyDescent="0.2">
      <c r="A101" s="177" t="s">
        <v>401</v>
      </c>
    </row>
    <row r="102" spans="1:58" x14ac:dyDescent="0.2">
      <c r="A102" s="177" t="s">
        <v>402</v>
      </c>
    </row>
    <row r="103" spans="1:58" x14ac:dyDescent="0.2">
      <c r="A103" s="160" t="str">
        <f>HYPERLINK("https://oecdcode.org/disclaimers/cyprus.html", "Information on data for Cyprus: https://oecdcode.org/disclaimers/cyprus.html")</f>
        <v>Information on data for Cyprus: https://oecdcode.org/disclaimers/cyprus.html</v>
      </c>
    </row>
    <row r="104" spans="1:58" x14ac:dyDescent="0.2">
      <c r="A104" s="177" t="s">
        <v>440</v>
      </c>
    </row>
  </sheetData>
  <mergeCells count="42">
    <mergeCell ref="B6:B10"/>
    <mergeCell ref="C6:BF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 ref="AG8:AH9"/>
    <mergeCell ref="AI8:AP8"/>
    <mergeCell ref="AI9:AJ9"/>
    <mergeCell ref="AK9:AL9"/>
    <mergeCell ref="AM9:AN9"/>
    <mergeCell ref="AO9:AP9"/>
    <mergeCell ref="AQ7:AX7"/>
    <mergeCell ref="AQ8:AX8"/>
    <mergeCell ref="AQ9:AR9"/>
    <mergeCell ref="AS9:AT9"/>
    <mergeCell ref="AU9:AV9"/>
    <mergeCell ref="AW9:AX9"/>
    <mergeCell ref="AY7:BF7"/>
    <mergeCell ref="AY8:BF8"/>
    <mergeCell ref="AY9:AZ9"/>
    <mergeCell ref="BA9:BB9"/>
    <mergeCell ref="BC9:BD9"/>
    <mergeCell ref="BE9:BF9"/>
  </mergeCells>
  <conditionalFormatting sqref="K1:K200">
    <cfRule type="expression" dxfId="401" priority="12">
      <formula>ABS(K1/L1)&gt;1.95996398454005</formula>
    </cfRule>
  </conditionalFormatting>
  <conditionalFormatting sqref="U1:U200">
    <cfRule type="expression" dxfId="400" priority="11">
      <formula>ABS(U1/V1)&gt;1.95996398454005</formula>
    </cfRule>
  </conditionalFormatting>
  <conditionalFormatting sqref="AE1:AE200">
    <cfRule type="expression" dxfId="399" priority="10">
      <formula>ABS(AE1/AF1)&gt;1.95996398454005</formula>
    </cfRule>
  </conditionalFormatting>
  <conditionalFormatting sqref="AO1:AO200">
    <cfRule type="expression" dxfId="398" priority="9">
      <formula>ABS(AO1/AP1)&gt;1.95996398454005</formula>
    </cfRule>
  </conditionalFormatting>
  <conditionalFormatting sqref="AQ1:AQ200">
    <cfRule type="expression" dxfId="397" priority="8">
      <formula>ABS(AQ1/AR1)&gt;1.95996398454005</formula>
    </cfRule>
  </conditionalFormatting>
  <conditionalFormatting sqref="AS1:AS200">
    <cfRule type="expression" dxfId="396" priority="7">
      <formula>ABS(AS1/AT1)&gt;1.95996398454005</formula>
    </cfRule>
  </conditionalFormatting>
  <conditionalFormatting sqref="AU1:AU200">
    <cfRule type="expression" dxfId="395" priority="6">
      <formula>ABS(AU1/AV1)&gt;1.95996398454005</formula>
    </cfRule>
  </conditionalFormatting>
  <conditionalFormatting sqref="AW1:AW200">
    <cfRule type="expression" dxfId="394" priority="5">
      <formula>ABS(AW1/AX1)&gt;1.95996398454005</formula>
    </cfRule>
  </conditionalFormatting>
  <conditionalFormatting sqref="AY1:AY200">
    <cfRule type="expression" dxfId="393" priority="4">
      <formula>ABS(AY1/AZ1)&gt;1.95996398454005</formula>
    </cfRule>
  </conditionalFormatting>
  <conditionalFormatting sqref="BA1:BA200">
    <cfRule type="expression" dxfId="392" priority="3">
      <formula>ABS(BA1/BB1)&gt;1.95996398454005</formula>
    </cfRule>
  </conditionalFormatting>
  <conditionalFormatting sqref="BC1:BC200">
    <cfRule type="expression" dxfId="391" priority="2">
      <formula>ABS(BC1/BD1)&gt;1.95996398454005</formula>
    </cfRule>
  </conditionalFormatting>
  <conditionalFormatting sqref="BE1:BE200">
    <cfRule type="expression" dxfId="390" priority="1">
      <formula>ABS(BE1/BF1)&gt;1.95996398454005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228</v>
      </c>
    </row>
    <row r="2" spans="1:14" x14ac:dyDescent="0.2">
      <c r="A2" s="46" t="s">
        <v>229</v>
      </c>
    </row>
    <row r="3" spans="1:14" x14ac:dyDescent="0.2">
      <c r="A3" s="58" t="s">
        <v>441</v>
      </c>
    </row>
    <row r="4" spans="1:14" x14ac:dyDescent="0.2">
      <c r="A4" s="161" t="str">
        <f>HYPERLINK("#'TOC'!A1", "Back to TOC")</f>
        <v>Back to TOC</v>
      </c>
    </row>
    <row r="8" spans="1:14" ht="30" customHeight="1" x14ac:dyDescent="0.2">
      <c r="B8" s="235" t="s">
        <v>342</v>
      </c>
      <c r="C8" s="238" t="s">
        <v>529</v>
      </c>
      <c r="D8" s="238"/>
      <c r="E8" s="238" t="s">
        <v>529</v>
      </c>
      <c r="F8" s="238"/>
      <c r="G8" s="238" t="s">
        <v>529</v>
      </c>
      <c r="H8" s="238"/>
      <c r="I8" s="238" t="s">
        <v>529</v>
      </c>
      <c r="J8" s="238"/>
      <c r="K8" s="238" t="s">
        <v>529</v>
      </c>
      <c r="L8" s="238"/>
      <c r="M8" s="238" t="s">
        <v>529</v>
      </c>
      <c r="N8" s="239"/>
    </row>
    <row r="9" spans="1:14" ht="165" customHeight="1" x14ac:dyDescent="0.2">
      <c r="B9" s="236"/>
      <c r="C9" s="241" t="s">
        <v>469</v>
      </c>
      <c r="D9" s="241"/>
      <c r="E9" s="241" t="s">
        <v>470</v>
      </c>
      <c r="F9" s="241"/>
      <c r="G9" s="241" t="s">
        <v>471</v>
      </c>
      <c r="H9" s="241"/>
      <c r="I9" s="241" t="s">
        <v>530</v>
      </c>
      <c r="J9" s="241"/>
      <c r="K9" s="241" t="s">
        <v>531</v>
      </c>
      <c r="L9" s="241"/>
      <c r="M9" s="241" t="s">
        <v>532</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1286</v>
      </c>
      <c r="D11" s="199" t="s">
        <v>1287</v>
      </c>
      <c r="E11" s="198" t="s">
        <v>1288</v>
      </c>
      <c r="F11" s="199" t="s">
        <v>1289</v>
      </c>
      <c r="G11" s="198" t="s">
        <v>1290</v>
      </c>
      <c r="H11" s="199" t="s">
        <v>1291</v>
      </c>
      <c r="I11" s="198" t="s">
        <v>1292</v>
      </c>
      <c r="J11" s="199" t="s">
        <v>1293</v>
      </c>
      <c r="K11" s="198" t="s">
        <v>1294</v>
      </c>
      <c r="L11" s="199" t="s">
        <v>1295</v>
      </c>
      <c r="M11" s="198" t="s">
        <v>1296</v>
      </c>
      <c r="N11" s="208" t="s">
        <v>1297</v>
      </c>
    </row>
    <row r="12" spans="1:14" ht="13" customHeight="1" x14ac:dyDescent="0.2">
      <c r="A12" s="82" t="s">
        <v>422</v>
      </c>
      <c r="B12" s="110">
        <v>2</v>
      </c>
      <c r="C12" s="186">
        <v>0.75412720691455404</v>
      </c>
      <c r="D12" s="191">
        <v>3.9972564058430797E-2</v>
      </c>
      <c r="E12" s="186">
        <v>0.74244883801169803</v>
      </c>
      <c r="F12" s="191">
        <v>4.1528084755822203E-2</v>
      </c>
      <c r="G12" s="186">
        <v>0.73496097588266596</v>
      </c>
      <c r="H12" s="191">
        <v>4.0995048358650699E-2</v>
      </c>
      <c r="I12" s="186">
        <v>0.75125502395114896</v>
      </c>
      <c r="J12" s="191">
        <v>4.1292451145072899E-2</v>
      </c>
      <c r="K12" s="186">
        <v>0.75215866120861097</v>
      </c>
      <c r="L12" s="191">
        <v>4.1783018723464203E-2</v>
      </c>
      <c r="M12" s="186">
        <v>0.78179006847050503</v>
      </c>
      <c r="N12" s="202">
        <v>4.49498899166699E-2</v>
      </c>
    </row>
    <row r="13" spans="1:14" ht="13" customHeight="1" x14ac:dyDescent="0.2">
      <c r="A13" s="82" t="s">
        <v>350</v>
      </c>
      <c r="B13" s="110">
        <v>2</v>
      </c>
      <c r="C13" s="186">
        <v>0.67412260508177602</v>
      </c>
      <c r="D13" s="191">
        <v>3.2802013947112997E-2</v>
      </c>
      <c r="E13" s="186">
        <v>0.666426807688829</v>
      </c>
      <c r="F13" s="191">
        <v>3.36136522369887E-2</v>
      </c>
      <c r="G13" s="186">
        <v>0.65846465649852004</v>
      </c>
      <c r="H13" s="191">
        <v>3.4229696100133301E-2</v>
      </c>
      <c r="I13" s="186">
        <v>0.66637097082975905</v>
      </c>
      <c r="J13" s="191">
        <v>3.4636858437797798E-2</v>
      </c>
      <c r="K13" s="186">
        <v>0.66104486080608804</v>
      </c>
      <c r="L13" s="191">
        <v>3.6852872461148697E-2</v>
      </c>
      <c r="M13" s="186">
        <v>0.67306135269660206</v>
      </c>
      <c r="N13" s="202">
        <v>3.8629250736834E-2</v>
      </c>
    </row>
    <row r="14" spans="1:14" ht="13" customHeight="1" x14ac:dyDescent="0.2">
      <c r="A14" s="82" t="s">
        <v>351</v>
      </c>
      <c r="B14" s="110">
        <v>2</v>
      </c>
      <c r="C14" s="186">
        <v>0.68306837474888105</v>
      </c>
      <c r="D14" s="191">
        <v>3.1196777721232E-2</v>
      </c>
      <c r="E14" s="186">
        <v>0.67917328387684905</v>
      </c>
      <c r="F14" s="191">
        <v>3.1745306663282999E-2</v>
      </c>
      <c r="G14" s="186">
        <v>0.68532649997303297</v>
      </c>
      <c r="H14" s="191">
        <v>3.21701714901792E-2</v>
      </c>
      <c r="I14" s="186">
        <v>0.68572979340266604</v>
      </c>
      <c r="J14" s="191">
        <v>3.3433467501719598E-2</v>
      </c>
      <c r="K14" s="186">
        <v>0.68689278591121095</v>
      </c>
      <c r="L14" s="191">
        <v>3.3212534225855801E-2</v>
      </c>
      <c r="M14" s="186">
        <v>0.69730842724812403</v>
      </c>
      <c r="N14" s="202">
        <v>3.5461763903746502E-2</v>
      </c>
    </row>
    <row r="15" spans="1:14" ht="13" customHeight="1" x14ac:dyDescent="0.2">
      <c r="A15" s="82" t="s">
        <v>423</v>
      </c>
      <c r="B15" s="110">
        <v>2</v>
      </c>
      <c r="C15" s="186">
        <v>0.83218898793691598</v>
      </c>
      <c r="D15" s="191">
        <v>3.3433223743992303E-2</v>
      </c>
      <c r="E15" s="186">
        <v>0.841363839376575</v>
      </c>
      <c r="F15" s="191">
        <v>3.6519357818119297E-2</v>
      </c>
      <c r="G15" s="186">
        <v>0.84260870938985799</v>
      </c>
      <c r="H15" s="191">
        <v>3.6730038700687702E-2</v>
      </c>
      <c r="I15" s="186">
        <v>0.86893526142058297</v>
      </c>
      <c r="J15" s="191">
        <v>3.9210424206321301E-2</v>
      </c>
      <c r="K15" s="186">
        <v>0.86620209772121504</v>
      </c>
      <c r="L15" s="191">
        <v>4.0273632798896598E-2</v>
      </c>
      <c r="M15" s="186">
        <v>0.88480528312725004</v>
      </c>
      <c r="N15" s="202">
        <v>4.22989800736688E-2</v>
      </c>
    </row>
    <row r="16" spans="1:14" ht="13" customHeight="1" x14ac:dyDescent="0.2">
      <c r="A16" s="82" t="s">
        <v>424</v>
      </c>
      <c r="B16" s="110">
        <v>2</v>
      </c>
      <c r="C16" s="186">
        <v>0.69528911441837504</v>
      </c>
      <c r="D16" s="191">
        <v>2.9285694394013701E-2</v>
      </c>
      <c r="E16" s="186">
        <v>0.69698057295509497</v>
      </c>
      <c r="F16" s="191">
        <v>2.87725709791775E-2</v>
      </c>
      <c r="G16" s="186">
        <v>0.69218951384042504</v>
      </c>
      <c r="H16" s="191">
        <v>2.9981727518499101E-2</v>
      </c>
      <c r="I16" s="186">
        <v>0.71302081684359098</v>
      </c>
      <c r="J16" s="191">
        <v>3.1304584426261398E-2</v>
      </c>
      <c r="K16" s="186">
        <v>0.71756361781690903</v>
      </c>
      <c r="L16" s="191">
        <v>3.23206919597522E-2</v>
      </c>
      <c r="M16" s="186">
        <v>0.75502474559373201</v>
      </c>
      <c r="N16" s="202">
        <v>3.6822179650635598E-2</v>
      </c>
    </row>
    <row r="17" spans="1:14" ht="13" customHeight="1" x14ac:dyDescent="0.2">
      <c r="A17" s="82" t="s">
        <v>352</v>
      </c>
      <c r="B17" s="110">
        <v>2</v>
      </c>
      <c r="C17" s="186">
        <v>0.68383261869694401</v>
      </c>
      <c r="D17" s="191">
        <v>2.8716382894893599E-2</v>
      </c>
      <c r="E17" s="186">
        <v>0.68109136898591105</v>
      </c>
      <c r="F17" s="191">
        <v>2.8274866496536401E-2</v>
      </c>
      <c r="G17" s="186">
        <v>0.67836917466785995</v>
      </c>
      <c r="H17" s="191">
        <v>2.8203381670538898E-2</v>
      </c>
      <c r="I17" s="186">
        <v>0.68221777635534597</v>
      </c>
      <c r="J17" s="191">
        <v>2.9939177623330999E-2</v>
      </c>
      <c r="K17" s="186">
        <v>0.68398293179246294</v>
      </c>
      <c r="L17" s="191">
        <v>2.9737929588938401E-2</v>
      </c>
      <c r="M17" s="186">
        <v>0.69443396637862798</v>
      </c>
      <c r="N17" s="202">
        <v>3.16178350544353E-2</v>
      </c>
    </row>
    <row r="18" spans="1:14" ht="13" customHeight="1" x14ac:dyDescent="0.2">
      <c r="A18" s="111" t="s">
        <v>353</v>
      </c>
      <c r="B18" s="110">
        <v>2</v>
      </c>
      <c r="C18" s="186">
        <v>0.67109304976796003</v>
      </c>
      <c r="D18" s="191">
        <v>4.4245953775426297E-2</v>
      </c>
      <c r="E18" s="186">
        <v>0.66922116382152597</v>
      </c>
      <c r="F18" s="191">
        <v>4.3308903505767403E-2</v>
      </c>
      <c r="G18" s="186">
        <v>0.664154786305857</v>
      </c>
      <c r="H18" s="191">
        <v>4.4216822263145397E-2</v>
      </c>
      <c r="I18" s="186">
        <v>0.68088797504493404</v>
      </c>
      <c r="J18" s="191">
        <v>4.7575755990318998E-2</v>
      </c>
      <c r="K18" s="186">
        <v>0.67928961459533099</v>
      </c>
      <c r="L18" s="191">
        <v>4.8746976366190499E-2</v>
      </c>
      <c r="M18" s="186">
        <v>0.68782830802500505</v>
      </c>
      <c r="N18" s="202">
        <v>5.1324611124127603E-2</v>
      </c>
    </row>
    <row r="19" spans="1:14" ht="13" customHeight="1" x14ac:dyDescent="0.2">
      <c r="A19" s="111" t="s">
        <v>354</v>
      </c>
      <c r="B19" s="110">
        <v>2</v>
      </c>
      <c r="C19" s="186">
        <v>0.71366313766223799</v>
      </c>
      <c r="D19" s="191">
        <v>3.4092275216786601E-2</v>
      </c>
      <c r="E19" s="186">
        <v>0.71339117202837699</v>
      </c>
      <c r="F19" s="191">
        <v>3.4969272906228699E-2</v>
      </c>
      <c r="G19" s="186">
        <v>0.702588251606029</v>
      </c>
      <c r="H19" s="191">
        <v>3.5770479096717697E-2</v>
      </c>
      <c r="I19" s="186">
        <v>0.68038432116875402</v>
      </c>
      <c r="J19" s="191">
        <v>3.6417495912934701E-2</v>
      </c>
      <c r="K19" s="186">
        <v>0.67685852174747996</v>
      </c>
      <c r="L19" s="191">
        <v>3.77364174058245E-2</v>
      </c>
      <c r="M19" s="186">
        <v>0.69037290578616195</v>
      </c>
      <c r="N19" s="202">
        <v>3.9528764739806897E-2</v>
      </c>
    </row>
    <row r="20" spans="1:14" ht="13" customHeight="1" x14ac:dyDescent="0.2">
      <c r="A20" s="82" t="s">
        <v>355</v>
      </c>
      <c r="B20" s="110">
        <v>2</v>
      </c>
      <c r="C20" s="186">
        <v>0.68458139937639295</v>
      </c>
      <c r="D20" s="191">
        <v>3.8788271589903799E-2</v>
      </c>
      <c r="E20" s="186">
        <v>0.68670199900696904</v>
      </c>
      <c r="F20" s="191">
        <v>4.0037865889528498E-2</v>
      </c>
      <c r="G20" s="186">
        <v>0.68656994026071305</v>
      </c>
      <c r="H20" s="191">
        <v>4.1058230602361002E-2</v>
      </c>
      <c r="I20" s="186">
        <v>0.70265791241364495</v>
      </c>
      <c r="J20" s="191">
        <v>4.4986769472234601E-2</v>
      </c>
      <c r="K20" s="186">
        <v>0.69612089215969897</v>
      </c>
      <c r="L20" s="191">
        <v>4.52216835850201E-2</v>
      </c>
      <c r="M20" s="186">
        <v>0.71095503086422995</v>
      </c>
      <c r="N20" s="202">
        <v>4.7755291003287202E-2</v>
      </c>
    </row>
    <row r="21" spans="1:14" ht="13" customHeight="1" x14ac:dyDescent="0.2">
      <c r="A21" s="82" t="s">
        <v>356</v>
      </c>
      <c r="B21" s="110">
        <v>2</v>
      </c>
      <c r="C21" s="186">
        <v>0.71029422413085996</v>
      </c>
      <c r="D21" s="191">
        <v>4.3904164717406297E-2</v>
      </c>
      <c r="E21" s="186">
        <v>0.72151483503129898</v>
      </c>
      <c r="F21" s="191">
        <v>4.9952577229958703E-2</v>
      </c>
      <c r="G21" s="186">
        <v>0.71112205822338603</v>
      </c>
      <c r="H21" s="191">
        <v>5.13897907843772E-2</v>
      </c>
      <c r="I21" s="186">
        <v>0.76119525264403398</v>
      </c>
      <c r="J21" s="191">
        <v>5.2871909821496803E-2</v>
      </c>
      <c r="K21" s="186">
        <v>0.76251432652378603</v>
      </c>
      <c r="L21" s="191">
        <v>5.2201610653833497E-2</v>
      </c>
      <c r="M21" s="186">
        <v>0.79343065165702598</v>
      </c>
      <c r="N21" s="202">
        <v>5.6440168192265501E-2</v>
      </c>
    </row>
    <row r="22" spans="1:14" ht="13" customHeight="1" x14ac:dyDescent="0.2">
      <c r="A22" s="82" t="s">
        <v>357</v>
      </c>
      <c r="B22" s="110">
        <v>2</v>
      </c>
      <c r="C22" s="186">
        <v>0.75182773858419405</v>
      </c>
      <c r="D22" s="191">
        <v>4.3387788731249703E-2</v>
      </c>
      <c r="E22" s="186">
        <v>0.73970656809177704</v>
      </c>
      <c r="F22" s="191">
        <v>4.7290690073140497E-2</v>
      </c>
      <c r="G22" s="186">
        <v>0.73851217290077997</v>
      </c>
      <c r="H22" s="191">
        <v>4.7666552657191601E-2</v>
      </c>
      <c r="I22" s="186">
        <v>0.75057585648648295</v>
      </c>
      <c r="J22" s="191">
        <v>5.1673544834912197E-2</v>
      </c>
      <c r="K22" s="186">
        <v>0.76472599450099898</v>
      </c>
      <c r="L22" s="191">
        <v>5.1507235284651003E-2</v>
      </c>
      <c r="M22" s="186">
        <v>0.77895548576125595</v>
      </c>
      <c r="N22" s="202">
        <v>5.1755383755931E-2</v>
      </c>
    </row>
    <row r="23" spans="1:14" ht="13" customHeight="1" x14ac:dyDescent="0.2">
      <c r="A23" s="82" t="s">
        <v>358</v>
      </c>
      <c r="B23" s="110">
        <v>2</v>
      </c>
      <c r="C23" s="186">
        <v>0.67052531452189601</v>
      </c>
      <c r="D23" s="191">
        <v>5.9785832720163599E-2</v>
      </c>
      <c r="E23" s="186">
        <v>0.63330010005177195</v>
      </c>
      <c r="F23" s="191">
        <v>6.0369232608428101E-2</v>
      </c>
      <c r="G23" s="186">
        <v>0.62516695238174302</v>
      </c>
      <c r="H23" s="191">
        <v>6.0697473456998302E-2</v>
      </c>
      <c r="I23" s="186">
        <v>0.64684837494886105</v>
      </c>
      <c r="J23" s="191">
        <v>5.6913787727780003E-2</v>
      </c>
      <c r="K23" s="186">
        <v>0.67425846869447803</v>
      </c>
      <c r="L23" s="191">
        <v>6.3668540298344997E-2</v>
      </c>
      <c r="M23" s="186">
        <v>0.69208963367534504</v>
      </c>
      <c r="N23" s="202">
        <v>6.7685946117196999E-2</v>
      </c>
    </row>
    <row r="24" spans="1:14" ht="13" customHeight="1" x14ac:dyDescent="0.2">
      <c r="A24" s="82" t="s">
        <v>425</v>
      </c>
      <c r="B24" s="110">
        <v>2</v>
      </c>
      <c r="C24" s="186">
        <v>0.72048710834685303</v>
      </c>
      <c r="D24" s="191">
        <v>4.4267339136060499E-2</v>
      </c>
      <c r="E24" s="186">
        <v>0.726660154413584</v>
      </c>
      <c r="F24" s="191">
        <v>4.6128796735924502E-2</v>
      </c>
      <c r="G24" s="186">
        <v>0.731464046768033</v>
      </c>
      <c r="H24" s="191">
        <v>4.77495620241623E-2</v>
      </c>
      <c r="I24" s="186">
        <v>0.73908155819004095</v>
      </c>
      <c r="J24" s="191">
        <v>5.0148178580816702E-2</v>
      </c>
      <c r="K24" s="186">
        <v>0.73742200791276002</v>
      </c>
      <c r="L24" s="191">
        <v>4.9931108386312401E-2</v>
      </c>
      <c r="M24" s="186">
        <v>0.75368711208465899</v>
      </c>
      <c r="N24" s="202">
        <v>5.2056907437697301E-2</v>
      </c>
    </row>
    <row r="25" spans="1:14" ht="13" customHeight="1" x14ac:dyDescent="0.2">
      <c r="A25" s="82" t="s">
        <v>359</v>
      </c>
      <c r="B25" s="110">
        <v>2</v>
      </c>
      <c r="C25" s="186">
        <v>0.71688490441325703</v>
      </c>
      <c r="D25" s="191">
        <v>3.3542152129682298E-2</v>
      </c>
      <c r="E25" s="186">
        <v>0.71434932284683605</v>
      </c>
      <c r="F25" s="191">
        <v>3.3865245801381998E-2</v>
      </c>
      <c r="G25" s="186">
        <v>0.71343132173792101</v>
      </c>
      <c r="H25" s="191">
        <v>3.4094769492079798E-2</v>
      </c>
      <c r="I25" s="186">
        <v>0.72623720838686401</v>
      </c>
      <c r="J25" s="191">
        <v>3.6065767132121201E-2</v>
      </c>
      <c r="K25" s="186">
        <v>0.725265798064469</v>
      </c>
      <c r="L25" s="191">
        <v>3.5903757731626899E-2</v>
      </c>
      <c r="M25" s="186">
        <v>0.73317203379118101</v>
      </c>
      <c r="N25" s="202">
        <v>3.7192256740720103E-2</v>
      </c>
    </row>
    <row r="26" spans="1:14" ht="13" customHeight="1" x14ac:dyDescent="0.2">
      <c r="A26" s="82" t="s">
        <v>360</v>
      </c>
      <c r="B26" s="110">
        <v>2</v>
      </c>
      <c r="C26" s="186">
        <v>0.69734690253685505</v>
      </c>
      <c r="D26" s="191">
        <v>6.6401302240409604E-2</v>
      </c>
      <c r="E26" s="186">
        <v>0.70140415189851302</v>
      </c>
      <c r="F26" s="191">
        <v>5.7319253546567799E-2</v>
      </c>
      <c r="G26" s="186">
        <v>0.67146145862073103</v>
      </c>
      <c r="H26" s="191">
        <v>5.64266473891493E-2</v>
      </c>
      <c r="I26" s="186">
        <v>0.71272600777087702</v>
      </c>
      <c r="J26" s="191">
        <v>6.2492754285117802E-2</v>
      </c>
      <c r="K26" s="186">
        <v>0.728292401833178</v>
      </c>
      <c r="L26" s="191">
        <v>6.4390585051117596E-2</v>
      </c>
      <c r="M26" s="186">
        <v>0.72663652244520005</v>
      </c>
      <c r="N26" s="202">
        <v>6.8109171608695104E-2</v>
      </c>
    </row>
    <row r="27" spans="1:14" ht="13" customHeight="1" x14ac:dyDescent="0.2">
      <c r="A27" s="82" t="s">
        <v>361</v>
      </c>
      <c r="B27" s="110">
        <v>2</v>
      </c>
      <c r="C27" s="186">
        <v>0.72653470084864502</v>
      </c>
      <c r="D27" s="191">
        <v>3.0686947295183401E-2</v>
      </c>
      <c r="E27" s="186">
        <v>0.72978710215248799</v>
      </c>
      <c r="F27" s="191">
        <v>2.99413630484654E-2</v>
      </c>
      <c r="G27" s="186">
        <v>0.71703712421343502</v>
      </c>
      <c r="H27" s="191">
        <v>3.1436798158693199E-2</v>
      </c>
      <c r="I27" s="186">
        <v>0.75569900581374505</v>
      </c>
      <c r="J27" s="191">
        <v>3.2409822963501103E-2</v>
      </c>
      <c r="K27" s="186">
        <v>0.74842316703551703</v>
      </c>
      <c r="L27" s="191">
        <v>3.1493038470821397E-2</v>
      </c>
      <c r="M27" s="186">
        <v>0.75804969185410298</v>
      </c>
      <c r="N27" s="202">
        <v>3.2524867108971199E-2</v>
      </c>
    </row>
    <row r="28" spans="1:14" ht="13" customHeight="1" x14ac:dyDescent="0.2">
      <c r="A28" s="82" t="s">
        <v>362</v>
      </c>
      <c r="B28" s="110">
        <v>2</v>
      </c>
      <c r="C28" s="186">
        <v>0.76035987471744504</v>
      </c>
      <c r="D28" s="191">
        <v>3.6946608849059898E-2</v>
      </c>
      <c r="E28" s="186">
        <v>0.76457347555663302</v>
      </c>
      <c r="F28" s="191">
        <v>3.8381092761746997E-2</v>
      </c>
      <c r="G28" s="186">
        <v>0.76825668397490199</v>
      </c>
      <c r="H28" s="191">
        <v>3.8633176040049497E-2</v>
      </c>
      <c r="I28" s="186">
        <v>0.78917208681378903</v>
      </c>
      <c r="J28" s="191">
        <v>3.8579273224491901E-2</v>
      </c>
      <c r="K28" s="186">
        <v>0.78882195001418998</v>
      </c>
      <c r="L28" s="191">
        <v>3.8813385786402303E-2</v>
      </c>
      <c r="M28" s="186">
        <v>0.80250560319775899</v>
      </c>
      <c r="N28" s="202">
        <v>4.0947839764310601E-2</v>
      </c>
    </row>
    <row r="29" spans="1:14" ht="13" customHeight="1" x14ac:dyDescent="0.2">
      <c r="A29" s="82" t="s">
        <v>363</v>
      </c>
      <c r="B29" s="110">
        <v>2</v>
      </c>
      <c r="C29" s="186">
        <v>0.78831624354929197</v>
      </c>
      <c r="D29" s="191">
        <v>2.9084769687213401E-2</v>
      </c>
      <c r="E29" s="186">
        <v>0.77651761771927696</v>
      </c>
      <c r="F29" s="191">
        <v>2.9484822822140801E-2</v>
      </c>
      <c r="G29" s="186">
        <v>0.77430729276434995</v>
      </c>
      <c r="H29" s="191">
        <v>2.98796147644773E-2</v>
      </c>
      <c r="I29" s="186">
        <v>0.78246093069227096</v>
      </c>
      <c r="J29" s="191">
        <v>3.06031484987664E-2</v>
      </c>
      <c r="K29" s="186">
        <v>0.77827393460814898</v>
      </c>
      <c r="L29" s="191">
        <v>3.0749536766777798E-2</v>
      </c>
      <c r="M29" s="186">
        <v>0.79448087215658403</v>
      </c>
      <c r="N29" s="202">
        <v>3.27669991828562E-2</v>
      </c>
    </row>
    <row r="30" spans="1:14" ht="13" customHeight="1" x14ac:dyDescent="0.2">
      <c r="A30" s="82" t="s">
        <v>364</v>
      </c>
      <c r="B30" s="110">
        <v>2</v>
      </c>
      <c r="C30" s="186">
        <v>0.62964954877339196</v>
      </c>
      <c r="D30" s="191">
        <v>3.0187993345350099E-2</v>
      </c>
      <c r="E30" s="186">
        <v>0.63046109889193402</v>
      </c>
      <c r="F30" s="191">
        <v>3.0387822166821201E-2</v>
      </c>
      <c r="G30" s="186">
        <v>0.62962206059423598</v>
      </c>
      <c r="H30" s="191">
        <v>3.06820155528779E-2</v>
      </c>
      <c r="I30" s="186">
        <v>0.64261054085927505</v>
      </c>
      <c r="J30" s="191">
        <v>3.2369687175388802E-2</v>
      </c>
      <c r="K30" s="186">
        <v>0.64113357038310403</v>
      </c>
      <c r="L30" s="191">
        <v>3.22091616389154E-2</v>
      </c>
      <c r="M30" s="186">
        <v>0.64962550222362703</v>
      </c>
      <c r="N30" s="202">
        <v>3.3082992990425601E-2</v>
      </c>
    </row>
    <row r="31" spans="1:14" ht="13" customHeight="1" x14ac:dyDescent="0.2">
      <c r="A31" s="82" t="s">
        <v>365</v>
      </c>
      <c r="B31" s="110">
        <v>2</v>
      </c>
      <c r="C31" s="186">
        <v>0.70996879595729201</v>
      </c>
      <c r="D31" s="191">
        <v>3.2544110890346499E-2</v>
      </c>
      <c r="E31" s="186">
        <v>0.71292614824148104</v>
      </c>
      <c r="F31" s="191">
        <v>3.52140808921877E-2</v>
      </c>
      <c r="G31" s="186">
        <v>0.70429065104356703</v>
      </c>
      <c r="H31" s="191">
        <v>3.5167474040932498E-2</v>
      </c>
      <c r="I31" s="186">
        <v>0.71757616399750002</v>
      </c>
      <c r="J31" s="191">
        <v>3.53615104179891E-2</v>
      </c>
      <c r="K31" s="186">
        <v>0.71311979584388896</v>
      </c>
      <c r="L31" s="191">
        <v>3.4201544581754999E-2</v>
      </c>
      <c r="M31" s="186">
        <v>0.71318416096167003</v>
      </c>
      <c r="N31" s="202">
        <v>3.50599100992477E-2</v>
      </c>
    </row>
    <row r="32" spans="1:14" ht="13" customHeight="1" x14ac:dyDescent="0.2">
      <c r="A32" s="82" t="s">
        <v>366</v>
      </c>
      <c r="B32" s="110">
        <v>2</v>
      </c>
      <c r="C32" s="186">
        <v>0.79383199212989897</v>
      </c>
      <c r="D32" s="191">
        <v>3.5020897568441199E-2</v>
      </c>
      <c r="E32" s="186">
        <v>0.776438724138792</v>
      </c>
      <c r="F32" s="191">
        <v>3.6061947137761403E-2</v>
      </c>
      <c r="G32" s="186">
        <v>0.77177607304266604</v>
      </c>
      <c r="H32" s="191">
        <v>3.7263475729109499E-2</v>
      </c>
      <c r="I32" s="186">
        <v>0.783863324705799</v>
      </c>
      <c r="J32" s="191">
        <v>3.7723990400436398E-2</v>
      </c>
      <c r="K32" s="186">
        <v>0.76806851384102603</v>
      </c>
      <c r="L32" s="191">
        <v>3.6900339949894001E-2</v>
      </c>
      <c r="M32" s="186">
        <v>0.78777585340628697</v>
      </c>
      <c r="N32" s="202">
        <v>3.9954890533336999E-2</v>
      </c>
    </row>
    <row r="33" spans="1:14" ht="13" customHeight="1" x14ac:dyDescent="0.2">
      <c r="A33" s="82" t="s">
        <v>367</v>
      </c>
      <c r="B33" s="110">
        <v>2</v>
      </c>
      <c r="C33" s="186">
        <v>0.79157968006277302</v>
      </c>
      <c r="D33" s="191">
        <v>4.6606024170684102E-2</v>
      </c>
      <c r="E33" s="186">
        <v>0.76239123191476399</v>
      </c>
      <c r="F33" s="191">
        <v>4.7710324735951902E-2</v>
      </c>
      <c r="G33" s="186">
        <v>0.75454279857871898</v>
      </c>
      <c r="H33" s="191">
        <v>4.9565460227358103E-2</v>
      </c>
      <c r="I33" s="186">
        <v>0.77392306697717606</v>
      </c>
      <c r="J33" s="191">
        <v>5.3475681542330601E-2</v>
      </c>
      <c r="K33" s="186">
        <v>0.76846170267253</v>
      </c>
      <c r="L33" s="191">
        <v>5.2524980009254298E-2</v>
      </c>
      <c r="M33" s="186">
        <v>0.76736812853994696</v>
      </c>
      <c r="N33" s="202">
        <v>5.3721675285272101E-2</v>
      </c>
    </row>
    <row r="34" spans="1:14" ht="13" customHeight="1" x14ac:dyDescent="0.2">
      <c r="A34" s="82" t="s">
        <v>368</v>
      </c>
      <c r="B34" s="110">
        <v>2</v>
      </c>
      <c r="C34" s="186">
        <v>0.77167294870160297</v>
      </c>
      <c r="D34" s="191">
        <v>4.3677044135353102E-2</v>
      </c>
      <c r="E34" s="186">
        <v>0.74091092589256802</v>
      </c>
      <c r="F34" s="191">
        <v>3.8213643281768302E-2</v>
      </c>
      <c r="G34" s="186">
        <v>0.73556747248311605</v>
      </c>
      <c r="H34" s="191">
        <v>3.93924022647699E-2</v>
      </c>
      <c r="I34" s="186">
        <v>0.75107575314682695</v>
      </c>
      <c r="J34" s="191">
        <v>4.2406163947339801E-2</v>
      </c>
      <c r="K34" s="186">
        <v>0.76318987803294702</v>
      </c>
      <c r="L34" s="191">
        <v>4.2818851019007897E-2</v>
      </c>
      <c r="M34" s="186">
        <v>0.77422691211069505</v>
      </c>
      <c r="N34" s="202">
        <v>4.2887965735991899E-2</v>
      </c>
    </row>
    <row r="35" spans="1:14" ht="13" customHeight="1" x14ac:dyDescent="0.2">
      <c r="A35" s="82" t="s">
        <v>369</v>
      </c>
      <c r="B35" s="110">
        <v>2</v>
      </c>
      <c r="C35" s="186">
        <v>0.68646337927767398</v>
      </c>
      <c r="D35" s="191">
        <v>3.64642908238067E-2</v>
      </c>
      <c r="E35" s="186">
        <v>0.664706042931547</v>
      </c>
      <c r="F35" s="191">
        <v>3.6271035084996801E-2</v>
      </c>
      <c r="G35" s="186">
        <v>0.66100880296404696</v>
      </c>
      <c r="H35" s="191">
        <v>3.68963690162908E-2</v>
      </c>
      <c r="I35" s="186">
        <v>0.68480830976145102</v>
      </c>
      <c r="J35" s="191">
        <v>4.1089799854161897E-2</v>
      </c>
      <c r="K35" s="186">
        <v>0.68473545268399905</v>
      </c>
      <c r="L35" s="191">
        <v>4.3130745954435903E-2</v>
      </c>
      <c r="M35" s="186">
        <v>0.69579022855260098</v>
      </c>
      <c r="N35" s="202">
        <v>4.4909092359420803E-2</v>
      </c>
    </row>
    <row r="36" spans="1:14" ht="13" customHeight="1" x14ac:dyDescent="0.2">
      <c r="A36" s="82" t="s">
        <v>370</v>
      </c>
      <c r="B36" s="110">
        <v>2</v>
      </c>
      <c r="C36" s="186">
        <v>0.89099744179197604</v>
      </c>
      <c r="D36" s="191">
        <v>5.08226554939607E-2</v>
      </c>
      <c r="E36" s="186">
        <v>0.87779370260365897</v>
      </c>
      <c r="F36" s="191">
        <v>5.1691677130775403E-2</v>
      </c>
      <c r="G36" s="186">
        <v>0.87615886862658099</v>
      </c>
      <c r="H36" s="191">
        <v>5.3666568894153603E-2</v>
      </c>
      <c r="I36" s="186">
        <v>0.89211631910908495</v>
      </c>
      <c r="J36" s="191">
        <v>6.3977297256923596E-2</v>
      </c>
      <c r="K36" s="186">
        <v>0.86791544091121597</v>
      </c>
      <c r="L36" s="191">
        <v>6.7107300397831804E-2</v>
      </c>
      <c r="M36" s="186">
        <v>0.86735826253886505</v>
      </c>
      <c r="N36" s="202">
        <v>6.7749065166903599E-2</v>
      </c>
    </row>
    <row r="37" spans="1:14" ht="13" customHeight="1" x14ac:dyDescent="0.2">
      <c r="A37" s="82" t="s">
        <v>371</v>
      </c>
      <c r="B37" s="110">
        <v>2</v>
      </c>
      <c r="C37" s="186">
        <v>0.82981087289702005</v>
      </c>
      <c r="D37" s="191">
        <v>3.32800067408629E-2</v>
      </c>
      <c r="E37" s="186">
        <v>0.81231274164085099</v>
      </c>
      <c r="F37" s="191">
        <v>3.1958248809706602E-2</v>
      </c>
      <c r="G37" s="186">
        <v>0.81234907731045103</v>
      </c>
      <c r="H37" s="191">
        <v>3.2863614799977202E-2</v>
      </c>
      <c r="I37" s="186">
        <v>0.82176028364584897</v>
      </c>
      <c r="J37" s="191">
        <v>3.4672594683578702E-2</v>
      </c>
      <c r="K37" s="186">
        <v>0.82397129722562501</v>
      </c>
      <c r="L37" s="191">
        <v>3.57197197289158E-2</v>
      </c>
      <c r="M37" s="186">
        <v>0.84325395627923205</v>
      </c>
      <c r="N37" s="202">
        <v>3.6312281824435702E-2</v>
      </c>
    </row>
    <row r="38" spans="1:14" ht="13" customHeight="1" x14ac:dyDescent="0.2">
      <c r="A38" s="82" t="s">
        <v>372</v>
      </c>
      <c r="B38" s="110">
        <v>2</v>
      </c>
      <c r="C38" s="186">
        <v>0.89341653192708603</v>
      </c>
      <c r="D38" s="191">
        <v>4.6707923687399101E-2</v>
      </c>
      <c r="E38" s="186">
        <v>0.88928144244312901</v>
      </c>
      <c r="F38" s="191">
        <v>5.5111370366250002E-2</v>
      </c>
      <c r="G38" s="186">
        <v>0.89518741895520504</v>
      </c>
      <c r="H38" s="191">
        <v>5.51413079786355E-2</v>
      </c>
      <c r="I38" s="186">
        <v>0.94371064541371597</v>
      </c>
      <c r="J38" s="191">
        <v>7.0998842931443595E-2</v>
      </c>
      <c r="K38" s="186">
        <v>0.855484577282553</v>
      </c>
      <c r="L38" s="191">
        <v>6.8789999323132803E-2</v>
      </c>
      <c r="M38" s="186">
        <v>0.852985260053158</v>
      </c>
      <c r="N38" s="202">
        <v>6.9268610594372504E-2</v>
      </c>
    </row>
    <row r="39" spans="1:14" ht="13" customHeight="1" x14ac:dyDescent="0.2">
      <c r="A39" s="82" t="s">
        <v>426</v>
      </c>
      <c r="B39" s="110">
        <v>2</v>
      </c>
      <c r="C39" s="186">
        <v>0.70186393485413401</v>
      </c>
      <c r="D39" s="191">
        <v>4.0215891174986397E-2</v>
      </c>
      <c r="E39" s="186">
        <v>0.70446760046874801</v>
      </c>
      <c r="F39" s="191">
        <v>4.1184311527843298E-2</v>
      </c>
      <c r="G39" s="186">
        <v>0.69169831162293605</v>
      </c>
      <c r="H39" s="191">
        <v>4.2226092247566703E-2</v>
      </c>
      <c r="I39" s="186">
        <v>0.69376905444896397</v>
      </c>
      <c r="J39" s="191">
        <v>4.3370215375016299E-2</v>
      </c>
      <c r="K39" s="186">
        <v>0.69644265709404396</v>
      </c>
      <c r="L39" s="191">
        <v>4.30675942049982E-2</v>
      </c>
      <c r="M39" s="186">
        <v>0.69991349047371498</v>
      </c>
      <c r="N39" s="202">
        <v>4.3279200295355702E-2</v>
      </c>
    </row>
    <row r="40" spans="1:14" ht="13" customHeight="1" x14ac:dyDescent="0.2">
      <c r="A40" s="82" t="s">
        <v>373</v>
      </c>
      <c r="B40" s="110">
        <v>2</v>
      </c>
      <c r="C40" s="186">
        <v>0.75485850213148997</v>
      </c>
      <c r="D40" s="191">
        <v>2.51837063666914E-2</v>
      </c>
      <c r="E40" s="186">
        <v>0.75522145424769105</v>
      </c>
      <c r="F40" s="191">
        <v>2.56188250527105E-2</v>
      </c>
      <c r="G40" s="186">
        <v>0.75361278919011299</v>
      </c>
      <c r="H40" s="191">
        <v>2.5359944280826899E-2</v>
      </c>
      <c r="I40" s="186">
        <v>0.76312291922527398</v>
      </c>
      <c r="J40" s="191">
        <v>2.5382115431546899E-2</v>
      </c>
      <c r="K40" s="186">
        <v>0.76127816545249205</v>
      </c>
      <c r="L40" s="191">
        <v>2.5658944858509499E-2</v>
      </c>
      <c r="M40" s="186">
        <v>0.77776671371003803</v>
      </c>
      <c r="N40" s="202">
        <v>2.6431185658102801E-2</v>
      </c>
    </row>
    <row r="41" spans="1:14" ht="13" customHeight="1" x14ac:dyDescent="0.2">
      <c r="A41" s="82" t="s">
        <v>374</v>
      </c>
      <c r="B41" s="110">
        <v>2</v>
      </c>
      <c r="C41" s="186">
        <v>0.74424194593628901</v>
      </c>
      <c r="D41" s="191">
        <v>2.27418754058233E-2</v>
      </c>
      <c r="E41" s="186">
        <v>0.74323193327642201</v>
      </c>
      <c r="F41" s="191">
        <v>2.24695809912187E-2</v>
      </c>
      <c r="G41" s="186">
        <v>0.74154665055537505</v>
      </c>
      <c r="H41" s="191">
        <v>2.13121093652015E-2</v>
      </c>
      <c r="I41" s="186">
        <v>0.75183989376501603</v>
      </c>
      <c r="J41" s="191">
        <v>2.17317818265193E-2</v>
      </c>
      <c r="K41" s="186">
        <v>0.74457937257128803</v>
      </c>
      <c r="L41" s="191">
        <v>2.13033310924674E-2</v>
      </c>
      <c r="M41" s="186">
        <v>0.75514053458998498</v>
      </c>
      <c r="N41" s="202">
        <v>2.2182601857862298E-2</v>
      </c>
    </row>
    <row r="42" spans="1:14" ht="13" customHeight="1" x14ac:dyDescent="0.2">
      <c r="A42" s="82" t="s">
        <v>375</v>
      </c>
      <c r="B42" s="110">
        <v>2</v>
      </c>
      <c r="C42" s="186">
        <v>0.75771054699995999</v>
      </c>
      <c r="D42" s="191">
        <v>3.7631817736759998E-2</v>
      </c>
      <c r="E42" s="186">
        <v>0.76398231086358703</v>
      </c>
      <c r="F42" s="191">
        <v>3.8530171816798402E-2</v>
      </c>
      <c r="G42" s="186">
        <v>0.76364678226179505</v>
      </c>
      <c r="H42" s="191">
        <v>3.8529437739014002E-2</v>
      </c>
      <c r="I42" s="186">
        <v>0.78417907997317704</v>
      </c>
      <c r="J42" s="191">
        <v>4.0466444857709997E-2</v>
      </c>
      <c r="K42" s="186">
        <v>0.78087718308087395</v>
      </c>
      <c r="L42" s="191">
        <v>4.0811495027554198E-2</v>
      </c>
      <c r="M42" s="186">
        <v>0.79859604494353498</v>
      </c>
      <c r="N42" s="202">
        <v>4.3500293881729102E-2</v>
      </c>
    </row>
    <row r="43" spans="1:14" ht="13" customHeight="1" x14ac:dyDescent="0.2">
      <c r="A43" s="82" t="s">
        <v>427</v>
      </c>
      <c r="B43" s="110">
        <v>2</v>
      </c>
      <c r="C43" s="186">
        <v>0.77910751554584201</v>
      </c>
      <c r="D43" s="191">
        <v>6.1058003797307102E-2</v>
      </c>
      <c r="E43" s="186">
        <v>0.77280166696086305</v>
      </c>
      <c r="F43" s="191">
        <v>6.5935257330969596E-2</v>
      </c>
      <c r="G43" s="186">
        <v>0.77823820551123701</v>
      </c>
      <c r="H43" s="191">
        <v>6.7992892100019103E-2</v>
      </c>
      <c r="I43" s="186">
        <v>0.77062513243683095</v>
      </c>
      <c r="J43" s="191">
        <v>7.3649354781276197E-2</v>
      </c>
      <c r="K43" s="186">
        <v>0.76681267026633304</v>
      </c>
      <c r="L43" s="191">
        <v>7.6474195305599499E-2</v>
      </c>
      <c r="M43" s="186">
        <v>0.773316863876919</v>
      </c>
      <c r="N43" s="202">
        <v>8.2174108392559897E-2</v>
      </c>
    </row>
    <row r="44" spans="1:14" ht="13" customHeight="1" x14ac:dyDescent="0.2">
      <c r="A44" s="82" t="s">
        <v>428</v>
      </c>
      <c r="B44" s="110">
        <v>2</v>
      </c>
      <c r="C44" s="186">
        <v>0.81670972890416105</v>
      </c>
      <c r="D44" s="191">
        <v>4.4436612966936899E-2</v>
      </c>
      <c r="E44" s="186">
        <v>0.75619740445167705</v>
      </c>
      <c r="F44" s="191">
        <v>3.97601107758783E-2</v>
      </c>
      <c r="G44" s="186">
        <v>0.73663853043735195</v>
      </c>
      <c r="H44" s="191">
        <v>3.9600762018732701E-2</v>
      </c>
      <c r="I44" s="186">
        <v>0.75918758586353097</v>
      </c>
      <c r="J44" s="191">
        <v>3.9727853353978999E-2</v>
      </c>
      <c r="K44" s="186">
        <v>0.75865792475768101</v>
      </c>
      <c r="L44" s="191">
        <v>4.0046449491858302E-2</v>
      </c>
      <c r="M44" s="186">
        <v>0.77362849903084996</v>
      </c>
      <c r="N44" s="202">
        <v>4.0318800164603E-2</v>
      </c>
    </row>
    <row r="45" spans="1:14" ht="13" customHeight="1" x14ac:dyDescent="0.2">
      <c r="A45" s="82" t="s">
        <v>429</v>
      </c>
      <c r="B45" s="110">
        <v>2</v>
      </c>
      <c r="C45" s="186">
        <v>0.78387712464389803</v>
      </c>
      <c r="D45" s="191">
        <v>3.6431779900830401E-2</v>
      </c>
      <c r="E45" s="186">
        <v>0.78171105153260101</v>
      </c>
      <c r="F45" s="191">
        <v>3.7635712624827997E-2</v>
      </c>
      <c r="G45" s="186">
        <v>0.78699498235887699</v>
      </c>
      <c r="H45" s="191">
        <v>3.8273465247135298E-2</v>
      </c>
      <c r="I45" s="186">
        <v>0.80449998549957102</v>
      </c>
      <c r="J45" s="191">
        <v>3.8703598629269101E-2</v>
      </c>
      <c r="K45" s="186">
        <v>0.80703664919471596</v>
      </c>
      <c r="L45" s="191">
        <v>3.81657350681225E-2</v>
      </c>
      <c r="M45" s="186">
        <v>0.810329058389338</v>
      </c>
      <c r="N45" s="202">
        <v>3.85712848362047E-2</v>
      </c>
    </row>
    <row r="46" spans="1:14" ht="13" customHeight="1" x14ac:dyDescent="0.2">
      <c r="A46" s="82" t="s">
        <v>430</v>
      </c>
      <c r="B46" s="110">
        <v>2</v>
      </c>
      <c r="C46" s="186">
        <v>0.769813552446726</v>
      </c>
      <c r="D46" s="191">
        <v>3.92643218447861E-2</v>
      </c>
      <c r="E46" s="186">
        <v>0.77149706140572805</v>
      </c>
      <c r="F46" s="191">
        <v>4.0192923416969499E-2</v>
      </c>
      <c r="G46" s="186">
        <v>0.76917470820890399</v>
      </c>
      <c r="H46" s="191">
        <v>3.9887477752208203E-2</v>
      </c>
      <c r="I46" s="186">
        <v>0.78795548689084305</v>
      </c>
      <c r="J46" s="191">
        <v>4.2061125299913099E-2</v>
      </c>
      <c r="K46" s="186">
        <v>0.78617368863485604</v>
      </c>
      <c r="L46" s="191">
        <v>4.20085628047287E-2</v>
      </c>
      <c r="M46" s="186">
        <v>0.80272039726725697</v>
      </c>
      <c r="N46" s="202">
        <v>4.2955630378189703E-2</v>
      </c>
    </row>
    <row r="47" spans="1:14" ht="13" customHeight="1" x14ac:dyDescent="0.2">
      <c r="A47" s="82" t="s">
        <v>376</v>
      </c>
      <c r="B47" s="110">
        <v>2</v>
      </c>
      <c r="C47" s="186">
        <v>0.90036995767218797</v>
      </c>
      <c r="D47" s="191">
        <v>6.1040385751744003E-2</v>
      </c>
      <c r="E47" s="186">
        <v>0.90570346912702404</v>
      </c>
      <c r="F47" s="191">
        <v>6.2523486626433394E-2</v>
      </c>
      <c r="G47" s="186">
        <v>0.90257566988851001</v>
      </c>
      <c r="H47" s="191">
        <v>6.1997793012647101E-2</v>
      </c>
      <c r="I47" s="186">
        <v>0.89075908339023002</v>
      </c>
      <c r="J47" s="191">
        <v>5.8730498477971002E-2</v>
      </c>
      <c r="K47" s="186">
        <v>0.89038203015963602</v>
      </c>
      <c r="L47" s="191">
        <v>5.9466828406371998E-2</v>
      </c>
      <c r="M47" s="186">
        <v>0.89564481404123997</v>
      </c>
      <c r="N47" s="202">
        <v>6.1188936135257901E-2</v>
      </c>
    </row>
    <row r="48" spans="1:14" ht="13" customHeight="1" x14ac:dyDescent="0.2">
      <c r="A48" s="82" t="s">
        <v>377</v>
      </c>
      <c r="B48" s="110">
        <v>2</v>
      </c>
      <c r="C48" s="186">
        <v>0.78401322874185198</v>
      </c>
      <c r="D48" s="191">
        <v>4.5119475967779397E-2</v>
      </c>
      <c r="E48" s="186">
        <v>0.75944160006213002</v>
      </c>
      <c r="F48" s="191">
        <v>4.4186752193304799E-2</v>
      </c>
      <c r="G48" s="186">
        <v>0.75534339112554505</v>
      </c>
      <c r="H48" s="191">
        <v>4.4966127554953501E-2</v>
      </c>
      <c r="I48" s="186">
        <v>0.78968180846938096</v>
      </c>
      <c r="J48" s="191">
        <v>5.1577575021926003E-2</v>
      </c>
      <c r="K48" s="186">
        <v>0.79132841184540303</v>
      </c>
      <c r="L48" s="191">
        <v>5.22418231097437E-2</v>
      </c>
      <c r="M48" s="186">
        <v>0.79596843413570795</v>
      </c>
      <c r="N48" s="202">
        <v>5.4349302883657802E-2</v>
      </c>
    </row>
    <row r="49" spans="1:14" ht="13" customHeight="1" x14ac:dyDescent="0.2">
      <c r="A49" s="82" t="s">
        <v>378</v>
      </c>
      <c r="B49" s="110">
        <v>2</v>
      </c>
      <c r="C49" s="186">
        <v>0.71733995907312798</v>
      </c>
      <c r="D49" s="191">
        <v>6.2429227391225597E-2</v>
      </c>
      <c r="E49" s="186">
        <v>0.72018038314862898</v>
      </c>
      <c r="F49" s="191">
        <v>6.0350533627376399E-2</v>
      </c>
      <c r="G49" s="186">
        <v>0.68298422896826605</v>
      </c>
      <c r="H49" s="191">
        <v>5.8824709397979097E-2</v>
      </c>
      <c r="I49" s="186">
        <v>0.72698697771996401</v>
      </c>
      <c r="J49" s="191">
        <v>7.1122849721718506E-2</v>
      </c>
      <c r="K49" s="186">
        <v>0.73039513015049895</v>
      </c>
      <c r="L49" s="191">
        <v>7.0888058082949207E-2</v>
      </c>
      <c r="M49" s="186">
        <v>0.75621167801867595</v>
      </c>
      <c r="N49" s="202">
        <v>7.0094551452717604E-2</v>
      </c>
    </row>
    <row r="50" spans="1:14" ht="13" customHeight="1" x14ac:dyDescent="0.2">
      <c r="A50" s="82" t="s">
        <v>431</v>
      </c>
      <c r="B50" s="110">
        <v>2</v>
      </c>
      <c r="C50" s="186">
        <v>0.73949960665060499</v>
      </c>
      <c r="D50" s="191">
        <v>2.2323559601145401E-2</v>
      </c>
      <c r="E50" s="186">
        <v>0.73970306518528794</v>
      </c>
      <c r="F50" s="191">
        <v>2.27291462826558E-2</v>
      </c>
      <c r="G50" s="186">
        <v>0.73637692591523696</v>
      </c>
      <c r="H50" s="191">
        <v>2.2797215313776101E-2</v>
      </c>
      <c r="I50" s="186">
        <v>0.77162993815333203</v>
      </c>
      <c r="J50" s="191">
        <v>2.4415973053937098E-2</v>
      </c>
      <c r="K50" s="186">
        <v>0.771841959942416</v>
      </c>
      <c r="L50" s="191">
        <v>2.4363603001189602E-2</v>
      </c>
      <c r="M50" s="186">
        <v>0.78598223967236402</v>
      </c>
      <c r="N50" s="202">
        <v>2.5556124613148198E-2</v>
      </c>
    </row>
    <row r="51" spans="1:14" ht="13" customHeight="1" x14ac:dyDescent="0.2">
      <c r="A51" s="82" t="s">
        <v>379</v>
      </c>
      <c r="B51" s="110">
        <v>2</v>
      </c>
      <c r="C51" s="186">
        <v>0.75718394308709902</v>
      </c>
      <c r="D51" s="191">
        <v>3.5648718329248298E-2</v>
      </c>
      <c r="E51" s="186">
        <v>0.78237627594003001</v>
      </c>
      <c r="F51" s="191">
        <v>4.04054628666611E-2</v>
      </c>
      <c r="G51" s="186">
        <v>0.76943167501851495</v>
      </c>
      <c r="H51" s="191">
        <v>4.1488040988541697E-2</v>
      </c>
      <c r="I51" s="186">
        <v>0.78649102035436502</v>
      </c>
      <c r="J51" s="191">
        <v>4.3288406711192398E-2</v>
      </c>
      <c r="K51" s="186">
        <v>0.78921228522931897</v>
      </c>
      <c r="L51" s="191">
        <v>4.3427590542664103E-2</v>
      </c>
      <c r="M51" s="186">
        <v>0.81437453610888499</v>
      </c>
      <c r="N51" s="202">
        <v>4.6086285877352098E-2</v>
      </c>
    </row>
    <row r="52" spans="1:14" ht="13" customHeight="1" x14ac:dyDescent="0.2">
      <c r="A52" s="82" t="s">
        <v>380</v>
      </c>
      <c r="B52" s="110">
        <v>2</v>
      </c>
      <c r="C52" s="186">
        <v>0.77668197915600501</v>
      </c>
      <c r="D52" s="191">
        <v>3.8408332240088799E-2</v>
      </c>
      <c r="E52" s="186">
        <v>0.783067572595882</v>
      </c>
      <c r="F52" s="191">
        <v>3.9087886526474103E-2</v>
      </c>
      <c r="G52" s="186">
        <v>0.77765220989195405</v>
      </c>
      <c r="H52" s="191">
        <v>4.3326466735775601E-2</v>
      </c>
      <c r="I52" s="186">
        <v>0.80424297230049102</v>
      </c>
      <c r="J52" s="191">
        <v>4.7457050022492502E-2</v>
      </c>
      <c r="K52" s="186">
        <v>0.80613627832277901</v>
      </c>
      <c r="L52" s="191">
        <v>4.7487880409809301E-2</v>
      </c>
      <c r="M52" s="186">
        <v>0.83335885219672701</v>
      </c>
      <c r="N52" s="202">
        <v>5.0408184719714998E-2</v>
      </c>
    </row>
    <row r="53" spans="1:14" ht="13" customHeight="1" x14ac:dyDescent="0.2">
      <c r="A53" s="82" t="s">
        <v>381</v>
      </c>
      <c r="B53" s="110">
        <v>2</v>
      </c>
      <c r="C53" s="186">
        <v>0.74789638612549703</v>
      </c>
      <c r="D53" s="191">
        <v>2.8281871528280999E-2</v>
      </c>
      <c r="E53" s="186">
        <v>0.74682300065292195</v>
      </c>
      <c r="F53" s="191">
        <v>2.97379834643141E-2</v>
      </c>
      <c r="G53" s="186">
        <v>0.73793513015422896</v>
      </c>
      <c r="H53" s="191">
        <v>2.96380016320545E-2</v>
      </c>
      <c r="I53" s="186">
        <v>0.76118404666012796</v>
      </c>
      <c r="J53" s="191">
        <v>3.0662558752015099E-2</v>
      </c>
      <c r="K53" s="186">
        <v>0.76095921173589898</v>
      </c>
      <c r="L53" s="191">
        <v>3.048615386237E-2</v>
      </c>
      <c r="M53" s="186">
        <v>0.78893857927036004</v>
      </c>
      <c r="N53" s="202">
        <v>3.2699433909107102E-2</v>
      </c>
    </row>
    <row r="54" spans="1:14" ht="13" customHeight="1" x14ac:dyDescent="0.2">
      <c r="A54" s="82" t="s">
        <v>382</v>
      </c>
      <c r="B54" s="110">
        <v>2</v>
      </c>
      <c r="C54" s="186">
        <v>0.72384621485490397</v>
      </c>
      <c r="D54" s="191">
        <v>3.5104810326281301E-2</v>
      </c>
      <c r="E54" s="186">
        <v>0.70570913546261005</v>
      </c>
      <c r="F54" s="191">
        <v>3.4615104701560803E-2</v>
      </c>
      <c r="G54" s="186">
        <v>0.70647655822216204</v>
      </c>
      <c r="H54" s="191">
        <v>3.49254849268128E-2</v>
      </c>
      <c r="I54" s="186">
        <v>0.72380852783526695</v>
      </c>
      <c r="J54" s="191">
        <v>3.63079943652206E-2</v>
      </c>
      <c r="K54" s="186">
        <v>0.71999518230121295</v>
      </c>
      <c r="L54" s="191">
        <v>3.72430018277983E-2</v>
      </c>
      <c r="M54" s="186">
        <v>0.73562137263966698</v>
      </c>
      <c r="N54" s="202">
        <v>4.0222634861062402E-2</v>
      </c>
    </row>
    <row r="55" spans="1:14" ht="13" customHeight="1" x14ac:dyDescent="0.2">
      <c r="A55" s="82" t="s">
        <v>383</v>
      </c>
      <c r="B55" s="110">
        <v>2</v>
      </c>
      <c r="C55" s="186">
        <v>0.81273893169286204</v>
      </c>
      <c r="D55" s="191">
        <v>5.6261372033101102E-2</v>
      </c>
      <c r="E55" s="186">
        <v>0.79808291456135405</v>
      </c>
      <c r="F55" s="191">
        <v>5.01509336583962E-2</v>
      </c>
      <c r="G55" s="186">
        <v>0.79911779328211197</v>
      </c>
      <c r="H55" s="191">
        <v>5.25510293157661E-2</v>
      </c>
      <c r="I55" s="186">
        <v>0.81919571542386904</v>
      </c>
      <c r="J55" s="191">
        <v>5.38242448666598E-2</v>
      </c>
      <c r="K55" s="186">
        <v>0.81944152919144997</v>
      </c>
      <c r="L55" s="191">
        <v>5.3748245538661601E-2</v>
      </c>
      <c r="M55" s="186">
        <v>0.83364667447121399</v>
      </c>
      <c r="N55" s="202">
        <v>5.27371213635561E-2</v>
      </c>
    </row>
    <row r="56" spans="1:14" ht="13" customHeight="1" x14ac:dyDescent="0.2">
      <c r="A56" s="82" t="s">
        <v>384</v>
      </c>
      <c r="B56" s="110">
        <v>2</v>
      </c>
      <c r="C56" s="186">
        <v>0.63861198063952196</v>
      </c>
      <c r="D56" s="191">
        <v>3.2853574013201603E-2</v>
      </c>
      <c r="E56" s="186">
        <v>0.63926974672208503</v>
      </c>
      <c r="F56" s="191">
        <v>3.3544353285665497E-2</v>
      </c>
      <c r="G56" s="186">
        <v>0.63682033054173304</v>
      </c>
      <c r="H56" s="191">
        <v>3.2494177900831402E-2</v>
      </c>
      <c r="I56" s="186">
        <v>0.64902004212966102</v>
      </c>
      <c r="J56" s="191">
        <v>3.5031594066858997E-2</v>
      </c>
      <c r="K56" s="186">
        <v>0.64800202352228098</v>
      </c>
      <c r="L56" s="191">
        <v>3.5247277910398001E-2</v>
      </c>
      <c r="M56" s="186">
        <v>0.65427637816045703</v>
      </c>
      <c r="N56" s="202">
        <v>3.51297990708168E-2</v>
      </c>
    </row>
    <row r="57" spans="1:14" ht="13" customHeight="1" x14ac:dyDescent="0.2">
      <c r="A57" s="82" t="s">
        <v>385</v>
      </c>
      <c r="B57" s="110">
        <v>2</v>
      </c>
      <c r="C57" s="186">
        <v>0.650484490620999</v>
      </c>
      <c r="D57" s="191">
        <v>3.4675857796459097E-2</v>
      </c>
      <c r="E57" s="186">
        <v>0.63169319695499204</v>
      </c>
      <c r="F57" s="191">
        <v>3.5356367264589003E-2</v>
      </c>
      <c r="G57" s="186">
        <v>0.627680357422993</v>
      </c>
      <c r="H57" s="191">
        <v>3.7272747496004899E-2</v>
      </c>
      <c r="I57" s="186">
        <v>0.63681574380869899</v>
      </c>
      <c r="J57" s="191">
        <v>3.9232237150315201E-2</v>
      </c>
      <c r="K57" s="186">
        <v>0.63538357622942598</v>
      </c>
      <c r="L57" s="191">
        <v>3.9199210217101398E-2</v>
      </c>
      <c r="M57" s="186">
        <v>0.64359058031703298</v>
      </c>
      <c r="N57" s="202">
        <v>4.1026401743087797E-2</v>
      </c>
    </row>
    <row r="58" spans="1:14" ht="13" customHeight="1" x14ac:dyDescent="0.2">
      <c r="A58" s="82" t="s">
        <v>386</v>
      </c>
      <c r="B58" s="110">
        <v>2</v>
      </c>
      <c r="C58" s="186">
        <v>0.73705234333409597</v>
      </c>
      <c r="D58" s="191">
        <v>3.69268551508748E-2</v>
      </c>
      <c r="E58" s="186">
        <v>0.73191288469965199</v>
      </c>
      <c r="F58" s="191">
        <v>3.7631548590370899E-2</v>
      </c>
      <c r="G58" s="186">
        <v>0.719200278063854</v>
      </c>
      <c r="H58" s="191">
        <v>4.2585104013853597E-2</v>
      </c>
      <c r="I58" s="186">
        <v>0.743950439669398</v>
      </c>
      <c r="J58" s="191">
        <v>4.3075261319086899E-2</v>
      </c>
      <c r="K58" s="186">
        <v>0.74404181941571002</v>
      </c>
      <c r="L58" s="191">
        <v>4.2886582240642103E-2</v>
      </c>
      <c r="M58" s="186">
        <v>0.75361249030908595</v>
      </c>
      <c r="N58" s="202">
        <v>4.0737750654556502E-2</v>
      </c>
    </row>
    <row r="59" spans="1:14" ht="13" customHeight="1" x14ac:dyDescent="0.2">
      <c r="A59" s="82" t="s">
        <v>387</v>
      </c>
      <c r="B59" s="110">
        <v>2</v>
      </c>
      <c r="C59" s="186">
        <v>0.70418316054807595</v>
      </c>
      <c r="D59" s="191">
        <v>3.2151180015777901E-2</v>
      </c>
      <c r="E59" s="186">
        <v>0.70955649579031399</v>
      </c>
      <c r="F59" s="191">
        <v>3.1264099857757501E-2</v>
      </c>
      <c r="G59" s="186">
        <v>0.718861957567272</v>
      </c>
      <c r="H59" s="191">
        <v>2.9934304665090498E-2</v>
      </c>
      <c r="I59" s="186">
        <v>0.75845539114796401</v>
      </c>
      <c r="J59" s="191">
        <v>3.4597872195356399E-2</v>
      </c>
      <c r="K59" s="186">
        <v>0.76405166463431395</v>
      </c>
      <c r="L59" s="191">
        <v>3.5344650039579498E-2</v>
      </c>
      <c r="M59" s="186">
        <v>0.77565597502022698</v>
      </c>
      <c r="N59" s="202">
        <v>3.5819546827383399E-2</v>
      </c>
    </row>
    <row r="60" spans="1:14" ht="13" customHeight="1" x14ac:dyDescent="0.2">
      <c r="A60" s="82" t="s">
        <v>388</v>
      </c>
      <c r="B60" s="110">
        <v>2</v>
      </c>
      <c r="C60" s="186">
        <v>0.74693874760093704</v>
      </c>
      <c r="D60" s="191">
        <v>8.8985154413291898E-2</v>
      </c>
      <c r="E60" s="186">
        <v>0.74164208353620897</v>
      </c>
      <c r="F60" s="191">
        <v>8.4770169339024898E-2</v>
      </c>
      <c r="G60" s="186">
        <v>0.72711442392752701</v>
      </c>
      <c r="H60" s="191">
        <v>6.1978000470248602E-2</v>
      </c>
      <c r="I60" s="186">
        <v>0.75021819080706198</v>
      </c>
      <c r="J60" s="191">
        <v>6.6042401015347002E-2</v>
      </c>
      <c r="K60" s="186">
        <v>0.72885235128523596</v>
      </c>
      <c r="L60" s="191">
        <v>5.5659588977154402E-2</v>
      </c>
      <c r="M60" s="186">
        <v>0.73325209216226295</v>
      </c>
      <c r="N60" s="202">
        <v>5.3500772745083698E-2</v>
      </c>
    </row>
    <row r="61" spans="1:14" ht="13" customHeight="1" x14ac:dyDescent="0.2">
      <c r="A61" s="82" t="s">
        <v>432</v>
      </c>
      <c r="B61" s="110">
        <v>2</v>
      </c>
      <c r="C61" s="186">
        <v>0.861786907817637</v>
      </c>
      <c r="D61" s="191">
        <v>3.8838868360704201E-2</v>
      </c>
      <c r="E61" s="186">
        <v>0.84281141702148998</v>
      </c>
      <c r="F61" s="191">
        <v>3.8522338707736498E-2</v>
      </c>
      <c r="G61" s="186">
        <v>0.84421006568367596</v>
      </c>
      <c r="H61" s="191">
        <v>3.84738209312568E-2</v>
      </c>
      <c r="I61" s="186">
        <v>0.86142683414940102</v>
      </c>
      <c r="J61" s="191">
        <v>4.0330490167628803E-2</v>
      </c>
      <c r="K61" s="186">
        <v>0.86864142166368796</v>
      </c>
      <c r="L61" s="191">
        <v>4.0144663772115903E-2</v>
      </c>
      <c r="M61" s="186">
        <v>0.92456405855172796</v>
      </c>
      <c r="N61" s="202">
        <v>4.7730296450938701E-2</v>
      </c>
    </row>
    <row r="62" spans="1:14" ht="13" customHeight="1" x14ac:dyDescent="0.2">
      <c r="A62" s="82" t="s">
        <v>389</v>
      </c>
      <c r="B62" s="110">
        <v>2</v>
      </c>
      <c r="C62" s="186">
        <v>0.84960532871511296</v>
      </c>
      <c r="D62" s="191">
        <v>6.0542476507532597E-2</v>
      </c>
      <c r="E62" s="186">
        <v>0.83042266345675397</v>
      </c>
      <c r="F62" s="191">
        <v>6.3419850588691498E-2</v>
      </c>
      <c r="G62" s="186">
        <v>0.82084554885456096</v>
      </c>
      <c r="H62" s="191">
        <v>6.7695902937868105E-2</v>
      </c>
      <c r="I62" s="186">
        <v>0.83124373489148895</v>
      </c>
      <c r="J62" s="191">
        <v>7.0306756662954606E-2</v>
      </c>
      <c r="K62" s="186">
        <v>0.83317406937834804</v>
      </c>
      <c r="L62" s="191">
        <v>7.3147078782359098E-2</v>
      </c>
      <c r="M62" s="186">
        <v>0.86727462609741202</v>
      </c>
      <c r="N62" s="202">
        <v>7.1613825772050693E-2</v>
      </c>
    </row>
    <row r="63" spans="1:14" ht="13" customHeight="1" x14ac:dyDescent="0.2">
      <c r="A63" s="112" t="s">
        <v>433</v>
      </c>
      <c r="B63" s="113">
        <v>2</v>
      </c>
      <c r="C63" s="187">
        <v>0.74225070441037999</v>
      </c>
      <c r="D63" s="192">
        <v>8.0148038481456796E-3</v>
      </c>
      <c r="E63" s="187">
        <v>0.73425369487704895</v>
      </c>
      <c r="F63" s="192">
        <v>8.1275800790276704E-3</v>
      </c>
      <c r="G63" s="187">
        <v>0.73063687580022996</v>
      </c>
      <c r="H63" s="192">
        <v>7.9607475924491893E-3</v>
      </c>
      <c r="I63" s="187">
        <v>0.74616721672908803</v>
      </c>
      <c r="J63" s="192">
        <v>8.4369496771325905E-3</v>
      </c>
      <c r="K63" s="187">
        <v>0.74094823904574603</v>
      </c>
      <c r="L63" s="192">
        <v>8.4206864778572799E-3</v>
      </c>
      <c r="M63" s="187">
        <v>0.75160927429286295</v>
      </c>
      <c r="N63" s="204">
        <v>8.6451331678495894E-3</v>
      </c>
    </row>
    <row r="64" spans="1:14" ht="13" customHeight="1" x14ac:dyDescent="0.2">
      <c r="A64" s="114" t="s">
        <v>434</v>
      </c>
      <c r="B64" s="115">
        <v>2</v>
      </c>
      <c r="C64" s="188">
        <v>0.71613612782871705</v>
      </c>
      <c r="D64" s="193">
        <v>1.14421678154411E-2</v>
      </c>
      <c r="E64" s="188">
        <v>0.71186161712493201</v>
      </c>
      <c r="F64" s="193">
        <v>1.1761302242630599E-2</v>
      </c>
      <c r="G64" s="188">
        <v>0.70788601679722196</v>
      </c>
      <c r="H64" s="193">
        <v>1.17236950275605E-2</v>
      </c>
      <c r="I64" s="188">
        <v>0.72453514398988705</v>
      </c>
      <c r="J64" s="193">
        <v>1.2407232495290599E-2</v>
      </c>
      <c r="K64" s="188">
        <v>0.72250635438695299</v>
      </c>
      <c r="L64" s="193">
        <v>1.2468379244874201E-2</v>
      </c>
      <c r="M64" s="188">
        <v>0.732179922883479</v>
      </c>
      <c r="N64" s="205">
        <v>1.2789750190367599E-2</v>
      </c>
    </row>
    <row r="65" spans="1:14" ht="13" customHeight="1" x14ac:dyDescent="0.2">
      <c r="A65" s="116" t="s">
        <v>435</v>
      </c>
      <c r="B65" s="117">
        <v>2</v>
      </c>
      <c r="C65" s="189">
        <v>0.75109376588030397</v>
      </c>
      <c r="D65" s="194">
        <v>6.0914117923463003E-3</v>
      </c>
      <c r="E65" s="189">
        <v>0.74462711192831699</v>
      </c>
      <c r="F65" s="194">
        <v>6.1356956532291297E-3</v>
      </c>
      <c r="G65" s="189">
        <v>0.73987610837493201</v>
      </c>
      <c r="H65" s="194">
        <v>6.1267254069786101E-3</v>
      </c>
      <c r="I65" s="189">
        <v>0.75848811937947502</v>
      </c>
      <c r="J65" s="194">
        <v>6.5326957262721499E-3</v>
      </c>
      <c r="K65" s="189">
        <v>0.75636206901103098</v>
      </c>
      <c r="L65" s="194">
        <v>6.56888221348393E-3</v>
      </c>
      <c r="M65" s="189">
        <v>0.77072121896169299</v>
      </c>
      <c r="N65" s="206">
        <v>6.7914730284017099E-3</v>
      </c>
    </row>
    <row r="66" spans="1:14" ht="13" customHeight="1" x14ac:dyDescent="0.2">
      <c r="A66" s="82" t="s">
        <v>391</v>
      </c>
      <c r="B66" s="110">
        <v>2</v>
      </c>
      <c r="C66" s="186">
        <v>0.669865847383464</v>
      </c>
      <c r="D66" s="191">
        <v>4.8572780081528197E-2</v>
      </c>
      <c r="E66" s="186">
        <v>0.668500164504788</v>
      </c>
      <c r="F66" s="191">
        <v>5.6685507296475098E-2</v>
      </c>
      <c r="G66" s="186">
        <v>0.68156325191933398</v>
      </c>
      <c r="H66" s="191">
        <v>6.5284478705738697E-2</v>
      </c>
      <c r="I66" s="186">
        <v>0.69313365080531197</v>
      </c>
      <c r="J66" s="191">
        <v>6.4984885610103404E-2</v>
      </c>
      <c r="K66" s="186">
        <v>0.67947464405741298</v>
      </c>
      <c r="L66" s="191">
        <v>6.2322864512469101E-2</v>
      </c>
      <c r="M66" s="186">
        <v>0.69981043696119705</v>
      </c>
      <c r="N66" s="202">
        <v>6.1640907213231899E-2</v>
      </c>
    </row>
    <row r="67" spans="1:14" ht="13" customHeight="1" x14ac:dyDescent="0.2">
      <c r="A67" s="82" t="s">
        <v>392</v>
      </c>
      <c r="B67" s="110">
        <v>2</v>
      </c>
      <c r="C67" s="186">
        <v>0.63407652216912702</v>
      </c>
      <c r="D67" s="191">
        <v>6.5808458517410698E-2</v>
      </c>
      <c r="E67" s="186">
        <v>0.63456881026946999</v>
      </c>
      <c r="F67" s="191">
        <v>6.1792920131259699E-2</v>
      </c>
      <c r="G67" s="186">
        <v>0.60801871499376903</v>
      </c>
      <c r="H67" s="191">
        <v>5.9430598226738601E-2</v>
      </c>
      <c r="I67" s="186">
        <v>0.62961466186673498</v>
      </c>
      <c r="J67" s="191">
        <v>6.7444039890209306E-2</v>
      </c>
      <c r="K67" s="186">
        <v>0.62094418653359296</v>
      </c>
      <c r="L67" s="191">
        <v>6.6539012034296796E-2</v>
      </c>
      <c r="M67" s="186">
        <v>0.61272771213696198</v>
      </c>
      <c r="N67" s="202">
        <v>6.9874386229356197E-2</v>
      </c>
    </row>
    <row r="68" spans="1:14" ht="13" customHeight="1" x14ac:dyDescent="0.2">
      <c r="A68" s="82" t="s">
        <v>393</v>
      </c>
      <c r="B68" s="110">
        <v>2</v>
      </c>
      <c r="C68" s="186">
        <v>0.68370572723027001</v>
      </c>
      <c r="D68" s="191">
        <v>7.0707390988626204E-2</v>
      </c>
      <c r="E68" s="186">
        <v>0.68182197635384201</v>
      </c>
      <c r="F68" s="191">
        <v>7.1428957039730998E-2</v>
      </c>
      <c r="G68" s="186">
        <v>0.67425765419747496</v>
      </c>
      <c r="H68" s="191">
        <v>7.0723107394823695E-2</v>
      </c>
      <c r="I68" s="186">
        <v>0.67713461005265996</v>
      </c>
      <c r="J68" s="191">
        <v>6.9782190197832494E-2</v>
      </c>
      <c r="K68" s="186">
        <v>0.68117996494789301</v>
      </c>
      <c r="L68" s="191">
        <v>7.0210120005084906E-2</v>
      </c>
      <c r="M68" s="186">
        <v>0.69586737080914196</v>
      </c>
      <c r="N68" s="202">
        <v>7.1641447454770496E-2</v>
      </c>
    </row>
    <row r="69" spans="1:14" ht="13" customHeight="1" x14ac:dyDescent="0.2">
      <c r="A69" s="4" t="s">
        <v>394</v>
      </c>
      <c r="B69" s="118">
        <v>2</v>
      </c>
      <c r="C69" s="196">
        <v>0.72623500334400204</v>
      </c>
      <c r="D69" s="197">
        <v>5.8751862746290601E-2</v>
      </c>
      <c r="E69" s="196">
        <v>0.72811363915337901</v>
      </c>
      <c r="F69" s="197">
        <v>5.7896703090580197E-2</v>
      </c>
      <c r="G69" s="196">
        <v>0.71993872966078598</v>
      </c>
      <c r="H69" s="197">
        <v>5.79807039452329E-2</v>
      </c>
      <c r="I69" s="196">
        <v>0.76570136295922497</v>
      </c>
      <c r="J69" s="197">
        <v>6.2928669067548501E-2</v>
      </c>
      <c r="K69" s="196">
        <v>0.767193663569259</v>
      </c>
      <c r="L69" s="197">
        <v>6.3646957663494999E-2</v>
      </c>
      <c r="M69" s="196">
        <v>0.75308923222819402</v>
      </c>
      <c r="N69" s="207">
        <v>6.7521532586931901E-2</v>
      </c>
    </row>
    <row r="70" spans="1:14" ht="13" customHeight="1" x14ac:dyDescent="0.2">
      <c r="A70" s="82"/>
      <c r="B70" s="119"/>
      <c r="C70" s="186" t="s">
        <v>1286</v>
      </c>
      <c r="D70" s="191" t="s">
        <v>1287</v>
      </c>
      <c r="E70" s="186" t="s">
        <v>1288</v>
      </c>
      <c r="F70" s="191" t="s">
        <v>1289</v>
      </c>
      <c r="G70" s="186" t="s">
        <v>1290</v>
      </c>
      <c r="H70" s="191" t="s">
        <v>1291</v>
      </c>
      <c r="I70" s="186" t="s">
        <v>1292</v>
      </c>
      <c r="J70" s="191" t="s">
        <v>1293</v>
      </c>
      <c r="K70" s="186" t="s">
        <v>1294</v>
      </c>
      <c r="L70" s="191" t="s">
        <v>1295</v>
      </c>
      <c r="M70" s="186" t="s">
        <v>1296</v>
      </c>
      <c r="N70" s="202" t="s">
        <v>1297</v>
      </c>
    </row>
    <row r="71" spans="1:14" ht="13" customHeight="1" x14ac:dyDescent="0.2">
      <c r="A71" s="82" t="s">
        <v>350</v>
      </c>
      <c r="B71" s="119">
        <v>1</v>
      </c>
      <c r="C71" s="186">
        <v>0.708901624414914</v>
      </c>
      <c r="D71" s="191">
        <v>4.10556446133774E-2</v>
      </c>
      <c r="E71" s="186">
        <v>0.70198707631802704</v>
      </c>
      <c r="F71" s="191">
        <v>4.2329601032759803E-2</v>
      </c>
      <c r="G71" s="186">
        <v>0.69587523236730298</v>
      </c>
      <c r="H71" s="191">
        <v>4.0381731695975101E-2</v>
      </c>
      <c r="I71" s="186">
        <v>0.70214784856081702</v>
      </c>
      <c r="J71" s="191">
        <v>4.1615209184045397E-2</v>
      </c>
      <c r="K71" s="186">
        <v>0.70340293273115395</v>
      </c>
      <c r="L71" s="191">
        <v>4.2256507858315001E-2</v>
      </c>
      <c r="M71" s="186">
        <v>0.72426859910533803</v>
      </c>
      <c r="N71" s="202">
        <v>4.3896042911001798E-2</v>
      </c>
    </row>
    <row r="72" spans="1:14" ht="13" customHeight="1" x14ac:dyDescent="0.2">
      <c r="A72" s="82" t="s">
        <v>352</v>
      </c>
      <c r="B72" s="119">
        <v>1</v>
      </c>
      <c r="C72" s="186">
        <v>0.69673771979419696</v>
      </c>
      <c r="D72" s="191">
        <v>3.8831592848347397E-2</v>
      </c>
      <c r="E72" s="186">
        <v>0.69666595514943297</v>
      </c>
      <c r="F72" s="191">
        <v>3.8712537545334103E-2</v>
      </c>
      <c r="G72" s="186">
        <v>0.690962148320174</v>
      </c>
      <c r="H72" s="191">
        <v>3.9129218645538297E-2</v>
      </c>
      <c r="I72" s="186">
        <v>0.68742600717578395</v>
      </c>
      <c r="J72" s="191">
        <v>4.0266906758800701E-2</v>
      </c>
      <c r="K72" s="186">
        <v>0.692471234261827</v>
      </c>
      <c r="L72" s="191">
        <v>4.0785851344030302E-2</v>
      </c>
      <c r="M72" s="186">
        <v>0.70369856977641299</v>
      </c>
      <c r="N72" s="202">
        <v>4.1562749990708102E-2</v>
      </c>
    </row>
    <row r="73" spans="1:14" ht="13" customHeight="1" x14ac:dyDescent="0.2">
      <c r="A73" s="111" t="s">
        <v>354</v>
      </c>
      <c r="B73" s="119">
        <v>1</v>
      </c>
      <c r="C73" s="186">
        <v>0.78119200923808696</v>
      </c>
      <c r="D73" s="191">
        <v>5.2192268899765602E-2</v>
      </c>
      <c r="E73" s="186">
        <v>0.77758466733297804</v>
      </c>
      <c r="F73" s="191">
        <v>5.1412271777783798E-2</v>
      </c>
      <c r="G73" s="186">
        <v>0.76784408286840899</v>
      </c>
      <c r="H73" s="191">
        <v>5.1887234037772602E-2</v>
      </c>
      <c r="I73" s="186">
        <v>0.74841634235652499</v>
      </c>
      <c r="J73" s="191">
        <v>5.2634320686882702E-2</v>
      </c>
      <c r="K73" s="186">
        <v>0.74688932601563696</v>
      </c>
      <c r="L73" s="191">
        <v>5.2654362451618503E-2</v>
      </c>
      <c r="M73" s="186">
        <v>0.76943686443036696</v>
      </c>
      <c r="N73" s="202">
        <v>5.5547131784274201E-2</v>
      </c>
    </row>
    <row r="74" spans="1:14" ht="13" customHeight="1" x14ac:dyDescent="0.2">
      <c r="A74" s="82" t="s">
        <v>355</v>
      </c>
      <c r="B74" s="119">
        <v>1</v>
      </c>
      <c r="C74" s="186">
        <v>0.795542255697548</v>
      </c>
      <c r="D74" s="191">
        <v>4.56225456895877E-2</v>
      </c>
      <c r="E74" s="186">
        <v>0.77937272803966895</v>
      </c>
      <c r="F74" s="191">
        <v>4.4463488533881199E-2</v>
      </c>
      <c r="G74" s="186">
        <v>0.76532613166324304</v>
      </c>
      <c r="H74" s="191">
        <v>4.3566232331411499E-2</v>
      </c>
      <c r="I74" s="186">
        <v>0.77698410164916099</v>
      </c>
      <c r="J74" s="191">
        <v>4.4044696509438201E-2</v>
      </c>
      <c r="K74" s="186">
        <v>0.76774484405297605</v>
      </c>
      <c r="L74" s="191">
        <v>4.2792269674818501E-2</v>
      </c>
      <c r="M74" s="186">
        <v>0.78021856073745699</v>
      </c>
      <c r="N74" s="202">
        <v>4.5663125191595801E-2</v>
      </c>
    </row>
    <row r="75" spans="1:14" ht="13" customHeight="1" x14ac:dyDescent="0.2">
      <c r="A75" s="82" t="s">
        <v>365</v>
      </c>
      <c r="B75" s="119">
        <v>1</v>
      </c>
      <c r="C75" s="186">
        <v>0.77249240907624905</v>
      </c>
      <c r="D75" s="191">
        <v>5.3138854360660903E-2</v>
      </c>
      <c r="E75" s="186">
        <v>0.779024761779051</v>
      </c>
      <c r="F75" s="191">
        <v>5.44123736704272E-2</v>
      </c>
      <c r="G75" s="186">
        <v>0.775432199444961</v>
      </c>
      <c r="H75" s="191">
        <v>5.4173064816829798E-2</v>
      </c>
      <c r="I75" s="186">
        <v>0.77697854631031305</v>
      </c>
      <c r="J75" s="191">
        <v>5.8727938834301698E-2</v>
      </c>
      <c r="K75" s="186">
        <v>0.77255097950167495</v>
      </c>
      <c r="L75" s="191">
        <v>5.9173064405595402E-2</v>
      </c>
      <c r="M75" s="186">
        <v>0.78764267375583397</v>
      </c>
      <c r="N75" s="202">
        <v>6.2165078279630498E-2</v>
      </c>
    </row>
    <row r="76" spans="1:14" ht="13" customHeight="1" x14ac:dyDescent="0.2">
      <c r="A76" s="82" t="s">
        <v>370</v>
      </c>
      <c r="B76" s="119">
        <v>1</v>
      </c>
      <c r="C76" s="186">
        <v>0.77836914007424396</v>
      </c>
      <c r="D76" s="191">
        <v>5.80067383649907E-2</v>
      </c>
      <c r="E76" s="186">
        <v>0.73707852013113195</v>
      </c>
      <c r="F76" s="191">
        <v>5.7094514247109998E-2</v>
      </c>
      <c r="G76" s="186">
        <v>0.72095973629847199</v>
      </c>
      <c r="H76" s="191">
        <v>5.5716957460702599E-2</v>
      </c>
      <c r="I76" s="186">
        <v>0.73637371751478298</v>
      </c>
      <c r="J76" s="191">
        <v>6.3586139534340697E-2</v>
      </c>
      <c r="K76" s="186">
        <v>0.72677377297831203</v>
      </c>
      <c r="L76" s="191">
        <v>5.9575246430227803E-2</v>
      </c>
      <c r="M76" s="186">
        <v>0.73995595938238301</v>
      </c>
      <c r="N76" s="202">
        <v>5.9595031465666998E-2</v>
      </c>
    </row>
    <row r="77" spans="1:14" ht="13" customHeight="1" x14ac:dyDescent="0.2">
      <c r="A77" s="82" t="s">
        <v>372</v>
      </c>
      <c r="B77" s="119">
        <v>1</v>
      </c>
      <c r="C77" s="186">
        <v>0.94679603971586102</v>
      </c>
      <c r="D77" s="191">
        <v>7.4889056970523393E-2</v>
      </c>
      <c r="E77" s="186">
        <v>0.942408512351678</v>
      </c>
      <c r="F77" s="191">
        <v>5.8172758593915699E-2</v>
      </c>
      <c r="G77" s="186">
        <v>0.958159102333484</v>
      </c>
      <c r="H77" s="191">
        <v>6.0356031068706198E-2</v>
      </c>
      <c r="I77" s="186">
        <v>1.01569162572211</v>
      </c>
      <c r="J77" s="191">
        <v>7.02203425741387E-2</v>
      </c>
      <c r="K77" s="186">
        <v>1.0024337852574701</v>
      </c>
      <c r="L77" s="191">
        <v>7.0135609121622006E-2</v>
      </c>
      <c r="M77" s="186">
        <v>1.00590004726384</v>
      </c>
      <c r="N77" s="202">
        <v>7.3526058751976098E-2</v>
      </c>
    </row>
    <row r="78" spans="1:14" ht="13" customHeight="1" x14ac:dyDescent="0.2">
      <c r="A78" s="82" t="s">
        <v>428</v>
      </c>
      <c r="B78" s="119">
        <v>1</v>
      </c>
      <c r="C78" s="186">
        <v>0.96313266094262595</v>
      </c>
      <c r="D78" s="191">
        <v>5.3599444077225E-2</v>
      </c>
      <c r="E78" s="186">
        <v>0.89524307340771503</v>
      </c>
      <c r="F78" s="191">
        <v>5.1682802557962197E-2</v>
      </c>
      <c r="G78" s="186">
        <v>0.833687464447464</v>
      </c>
      <c r="H78" s="191">
        <v>5.0260331839358102E-2</v>
      </c>
      <c r="I78" s="186">
        <v>0.84991129955104605</v>
      </c>
      <c r="J78" s="191">
        <v>5.0853782398438699E-2</v>
      </c>
      <c r="K78" s="186">
        <v>0.844643725434854</v>
      </c>
      <c r="L78" s="191">
        <v>5.1062223471573999E-2</v>
      </c>
      <c r="M78" s="186">
        <v>0.87230453688492204</v>
      </c>
      <c r="N78" s="202">
        <v>5.1999577970337003E-2</v>
      </c>
    </row>
    <row r="79" spans="1:14" ht="13" customHeight="1" x14ac:dyDescent="0.2">
      <c r="A79" s="82" t="s">
        <v>378</v>
      </c>
      <c r="B79" s="119">
        <v>1</v>
      </c>
      <c r="C79" s="186">
        <v>0.81837075907039103</v>
      </c>
      <c r="D79" s="191">
        <v>5.08611984720794E-2</v>
      </c>
      <c r="E79" s="186">
        <v>0.81036085207231001</v>
      </c>
      <c r="F79" s="191">
        <v>5.1634672830240501E-2</v>
      </c>
      <c r="G79" s="186">
        <v>0.76210938951163298</v>
      </c>
      <c r="H79" s="191">
        <v>5.6748055996056E-2</v>
      </c>
      <c r="I79" s="186">
        <v>0.772715769201608</v>
      </c>
      <c r="J79" s="191">
        <v>5.9648564830914602E-2</v>
      </c>
      <c r="K79" s="186">
        <v>0.75058376807349003</v>
      </c>
      <c r="L79" s="191">
        <v>5.80091808991446E-2</v>
      </c>
      <c r="M79" s="186">
        <v>0.77580492411383495</v>
      </c>
      <c r="N79" s="202">
        <v>5.9986371113857698E-2</v>
      </c>
    </row>
    <row r="80" spans="1:14" ht="13" customHeight="1" x14ac:dyDescent="0.2">
      <c r="A80" s="82" t="s">
        <v>382</v>
      </c>
      <c r="B80" s="119">
        <v>1</v>
      </c>
      <c r="C80" s="186">
        <v>0.70493384160995898</v>
      </c>
      <c r="D80" s="191">
        <v>3.5087589574523903E-2</v>
      </c>
      <c r="E80" s="186">
        <v>0.69123875504677101</v>
      </c>
      <c r="F80" s="191">
        <v>3.4611634681096702E-2</v>
      </c>
      <c r="G80" s="186">
        <v>0.68921854599433496</v>
      </c>
      <c r="H80" s="191">
        <v>3.4589609997278503E-2</v>
      </c>
      <c r="I80" s="186">
        <v>0.70863690533764201</v>
      </c>
      <c r="J80" s="191">
        <v>3.6523760185729302E-2</v>
      </c>
      <c r="K80" s="186">
        <v>0.70963756252657095</v>
      </c>
      <c r="L80" s="191">
        <v>3.6344217513434397E-2</v>
      </c>
      <c r="M80" s="186">
        <v>0.723401201755834</v>
      </c>
      <c r="N80" s="202">
        <v>3.90762564406162E-2</v>
      </c>
    </row>
    <row r="81" spans="1:14" ht="13" customHeight="1" x14ac:dyDescent="0.2">
      <c r="A81" s="82" t="s">
        <v>384</v>
      </c>
      <c r="B81" s="119">
        <v>1</v>
      </c>
      <c r="C81" s="186">
        <v>0.69308960039803602</v>
      </c>
      <c r="D81" s="191">
        <v>5.6856085177708203E-2</v>
      </c>
      <c r="E81" s="186">
        <v>0.65071799505331496</v>
      </c>
      <c r="F81" s="191">
        <v>5.2357995108142402E-2</v>
      </c>
      <c r="G81" s="186">
        <v>0.64443885011909796</v>
      </c>
      <c r="H81" s="191">
        <v>5.3205222882453697E-2</v>
      </c>
      <c r="I81" s="186">
        <v>0.67350678160501198</v>
      </c>
      <c r="J81" s="191">
        <v>5.6474768541242899E-2</v>
      </c>
      <c r="K81" s="186">
        <v>0.67283698087604404</v>
      </c>
      <c r="L81" s="191">
        <v>5.6019537393053299E-2</v>
      </c>
      <c r="M81" s="186">
        <v>0.68058052744603204</v>
      </c>
      <c r="N81" s="202">
        <v>5.8010977923553003E-2</v>
      </c>
    </row>
    <row r="82" spans="1:14" ht="13" customHeight="1" x14ac:dyDescent="0.2">
      <c r="A82" s="82" t="s">
        <v>386</v>
      </c>
      <c r="B82" s="119">
        <v>1</v>
      </c>
      <c r="C82" s="186">
        <v>0.83460583595119098</v>
      </c>
      <c r="D82" s="191">
        <v>3.7589597032514001E-2</v>
      </c>
      <c r="E82" s="186">
        <v>0.78791618466966395</v>
      </c>
      <c r="F82" s="191">
        <v>3.73613360502245E-2</v>
      </c>
      <c r="G82" s="186">
        <v>0.75222303048713401</v>
      </c>
      <c r="H82" s="191">
        <v>3.5461637603305E-2</v>
      </c>
      <c r="I82" s="186">
        <v>0.79158993976908698</v>
      </c>
      <c r="J82" s="191">
        <v>3.9304364184524598E-2</v>
      </c>
      <c r="K82" s="186">
        <v>0.78714841015416803</v>
      </c>
      <c r="L82" s="191">
        <v>4.0008453755814001E-2</v>
      </c>
      <c r="M82" s="186">
        <v>0.79224746543859803</v>
      </c>
      <c r="N82" s="202">
        <v>4.0696946525609699E-2</v>
      </c>
    </row>
    <row r="83" spans="1:14" ht="13" customHeight="1" x14ac:dyDescent="0.2">
      <c r="A83" s="82" t="s">
        <v>387</v>
      </c>
      <c r="B83" s="119">
        <v>1</v>
      </c>
      <c r="C83" s="186">
        <v>0.75344081334545099</v>
      </c>
      <c r="D83" s="191">
        <v>3.4636306333733401E-2</v>
      </c>
      <c r="E83" s="186">
        <v>0.73929304035843002</v>
      </c>
      <c r="F83" s="191">
        <v>3.3853877030589397E-2</v>
      </c>
      <c r="G83" s="186">
        <v>0.73306820094940495</v>
      </c>
      <c r="H83" s="191">
        <v>3.3390740379517399E-2</v>
      </c>
      <c r="I83" s="186">
        <v>0.75831712998474099</v>
      </c>
      <c r="J83" s="191">
        <v>3.6094348007200502E-2</v>
      </c>
      <c r="K83" s="186">
        <v>0.75963374884954304</v>
      </c>
      <c r="L83" s="191">
        <v>3.7117001867984903E-2</v>
      </c>
      <c r="M83" s="186">
        <v>0.78329754730243795</v>
      </c>
      <c r="N83" s="202">
        <v>3.6143934946741001E-2</v>
      </c>
    </row>
    <row r="84" spans="1:14" ht="13" customHeight="1" x14ac:dyDescent="0.2">
      <c r="A84" s="5" t="s">
        <v>436</v>
      </c>
      <c r="B84" s="120">
        <v>1</v>
      </c>
      <c r="C84" s="190">
        <v>0.78886772500755598</v>
      </c>
      <c r="D84" s="195">
        <v>1.4339129745162899E-2</v>
      </c>
      <c r="E84" s="190">
        <v>0.76760895453143296</v>
      </c>
      <c r="F84" s="195">
        <v>1.36143684704844E-2</v>
      </c>
      <c r="G84" s="190">
        <v>0.75178833599472505</v>
      </c>
      <c r="H84" s="195">
        <v>1.3664607658689799E-2</v>
      </c>
      <c r="I84" s="190">
        <v>0.77085663936517501</v>
      </c>
      <c r="J84" s="195">
        <v>1.4726989388892499E-2</v>
      </c>
      <c r="K84" s="190">
        <v>0.76582181205817401</v>
      </c>
      <c r="L84" s="195">
        <v>1.4591615820832101E-2</v>
      </c>
      <c r="M84" s="190">
        <v>0.78077671774691104</v>
      </c>
      <c r="N84" s="203">
        <v>1.50736077107907E-2</v>
      </c>
    </row>
    <row r="85" spans="1:14" ht="13" customHeight="1" x14ac:dyDescent="0.2">
      <c r="A85" s="82" t="s">
        <v>93</v>
      </c>
      <c r="B85" s="119">
        <v>1</v>
      </c>
      <c r="C85" s="186">
        <v>0.63699459549259296</v>
      </c>
      <c r="D85" s="191">
        <v>5.0618400825188301E-2</v>
      </c>
      <c r="E85" s="186">
        <v>0.638608167500193</v>
      </c>
      <c r="F85" s="191">
        <v>5.02743427856659E-2</v>
      </c>
      <c r="G85" s="186">
        <v>0.63715803688586403</v>
      </c>
      <c r="H85" s="191">
        <v>5.0873947244879598E-2</v>
      </c>
      <c r="I85" s="186">
        <v>0.64219484021190498</v>
      </c>
      <c r="J85" s="191">
        <v>5.1813583985141097E-2</v>
      </c>
      <c r="K85" s="186">
        <v>0.648337851194698</v>
      </c>
      <c r="L85" s="191">
        <v>5.2577522385666903E-2</v>
      </c>
      <c r="M85" s="186">
        <v>0.65908270179667505</v>
      </c>
      <c r="N85" s="202">
        <v>5.4072719548743702E-2</v>
      </c>
    </row>
    <row r="86" spans="1:14" ht="13" customHeight="1" x14ac:dyDescent="0.2">
      <c r="A86" s="82" t="s">
        <v>392</v>
      </c>
      <c r="B86" s="119">
        <v>1</v>
      </c>
      <c r="C86" s="186">
        <v>0.70428363015081197</v>
      </c>
      <c r="D86" s="191">
        <v>7.5337445672586503E-2</v>
      </c>
      <c r="E86" s="186">
        <v>0.70351380607283398</v>
      </c>
      <c r="F86" s="191">
        <v>7.7427547199674401E-2</v>
      </c>
      <c r="G86" s="186">
        <v>0.70607059649957105</v>
      </c>
      <c r="H86" s="191">
        <v>7.7400742282826104E-2</v>
      </c>
      <c r="I86" s="186">
        <v>0.70332690844481904</v>
      </c>
      <c r="J86" s="191">
        <v>7.8345689891340803E-2</v>
      </c>
      <c r="K86" s="186">
        <v>0.71794522159061602</v>
      </c>
      <c r="L86" s="191">
        <v>7.5920304628969704E-2</v>
      </c>
      <c r="M86" s="186">
        <v>0.71779877232218503</v>
      </c>
      <c r="N86" s="202">
        <v>7.4448866233462904E-2</v>
      </c>
    </row>
    <row r="87" spans="1:14" ht="13" customHeight="1" x14ac:dyDescent="0.2">
      <c r="A87" s="4" t="s">
        <v>393</v>
      </c>
      <c r="B87" s="121">
        <v>1</v>
      </c>
      <c r="C87" s="196">
        <v>0.71023820554225303</v>
      </c>
      <c r="D87" s="197">
        <v>5.8992881146597703E-2</v>
      </c>
      <c r="E87" s="196">
        <v>0.69723678966201597</v>
      </c>
      <c r="F87" s="197">
        <v>5.70307272688374E-2</v>
      </c>
      <c r="G87" s="196">
        <v>0.68900751395704496</v>
      </c>
      <c r="H87" s="197">
        <v>6.1360809031454598E-2</v>
      </c>
      <c r="I87" s="196">
        <v>0.705380709250363</v>
      </c>
      <c r="J87" s="197">
        <v>6.4772988852947105E-2</v>
      </c>
      <c r="K87" s="196">
        <v>0.71006421107249695</v>
      </c>
      <c r="L87" s="197">
        <v>6.3917052189784301E-2</v>
      </c>
      <c r="M87" s="196">
        <v>0.71371727416336095</v>
      </c>
      <c r="N87" s="207">
        <v>6.3974053015670995E-2</v>
      </c>
    </row>
    <row r="88" spans="1:14" ht="13" customHeight="1" x14ac:dyDescent="0.2">
      <c r="A88" s="82"/>
      <c r="B88" s="122"/>
      <c r="C88" s="186" t="s">
        <v>1286</v>
      </c>
      <c r="D88" s="191" t="s">
        <v>1287</v>
      </c>
      <c r="E88" s="186" t="s">
        <v>1288</v>
      </c>
      <c r="F88" s="191" t="s">
        <v>1289</v>
      </c>
      <c r="G88" s="186" t="s">
        <v>1290</v>
      </c>
      <c r="H88" s="191" t="s">
        <v>1291</v>
      </c>
      <c r="I88" s="186" t="s">
        <v>1292</v>
      </c>
      <c r="J88" s="191" t="s">
        <v>1293</v>
      </c>
      <c r="K88" s="186" t="s">
        <v>1294</v>
      </c>
      <c r="L88" s="191" t="s">
        <v>1295</v>
      </c>
      <c r="M88" s="186" t="s">
        <v>1296</v>
      </c>
      <c r="N88" s="202" t="s">
        <v>1297</v>
      </c>
    </row>
    <row r="89" spans="1:14" ht="13" customHeight="1" x14ac:dyDescent="0.2">
      <c r="A89" s="82" t="s">
        <v>359</v>
      </c>
      <c r="B89" s="122">
        <v>3</v>
      </c>
      <c r="C89" s="186">
        <v>0.65747667705068502</v>
      </c>
      <c r="D89" s="191">
        <v>3.21627752265028E-2</v>
      </c>
      <c r="E89" s="186">
        <v>0.65516597109786601</v>
      </c>
      <c r="F89" s="191">
        <v>3.1353587943378801E-2</v>
      </c>
      <c r="G89" s="186">
        <v>0.65537900119749004</v>
      </c>
      <c r="H89" s="191">
        <v>3.1790447037036901E-2</v>
      </c>
      <c r="I89" s="186">
        <v>0.70140899638040199</v>
      </c>
      <c r="J89" s="191">
        <v>3.5482109623307001E-2</v>
      </c>
      <c r="K89" s="186">
        <v>0.69646804273739904</v>
      </c>
      <c r="L89" s="191">
        <v>3.5594374635494697E-2</v>
      </c>
      <c r="M89" s="186">
        <v>0.70928807148142103</v>
      </c>
      <c r="N89" s="202">
        <v>3.6248171934236101E-2</v>
      </c>
    </row>
    <row r="90" spans="1:14" ht="13" customHeight="1" x14ac:dyDescent="0.2">
      <c r="A90" s="82" t="s">
        <v>362</v>
      </c>
      <c r="B90" s="122">
        <v>3</v>
      </c>
      <c r="C90" s="186">
        <v>0.693839861912809</v>
      </c>
      <c r="D90" s="191">
        <v>3.8207910860386399E-2</v>
      </c>
      <c r="E90" s="186">
        <v>0.684925620339915</v>
      </c>
      <c r="F90" s="191">
        <v>3.8208510933600302E-2</v>
      </c>
      <c r="G90" s="186">
        <v>0.68563387257836195</v>
      </c>
      <c r="H90" s="191">
        <v>4.07114943910993E-2</v>
      </c>
      <c r="I90" s="186">
        <v>0.71106473671086001</v>
      </c>
      <c r="J90" s="191">
        <v>4.5174321585524799E-2</v>
      </c>
      <c r="K90" s="186">
        <v>0.71018694518801795</v>
      </c>
      <c r="L90" s="191">
        <v>4.5532666684491602E-2</v>
      </c>
      <c r="M90" s="186">
        <v>0.71545579308157803</v>
      </c>
      <c r="N90" s="202">
        <v>4.5023244249058098E-2</v>
      </c>
    </row>
    <row r="91" spans="1:14" ht="13" customHeight="1" x14ac:dyDescent="0.2">
      <c r="A91" s="82" t="s">
        <v>84</v>
      </c>
      <c r="B91" s="122">
        <v>3</v>
      </c>
      <c r="C91" s="186">
        <v>0.692941023936819</v>
      </c>
      <c r="D91" s="191">
        <v>3.7989326847643702E-2</v>
      </c>
      <c r="E91" s="186">
        <v>0.69389641803810798</v>
      </c>
      <c r="F91" s="191">
        <v>3.9333921049274898E-2</v>
      </c>
      <c r="G91" s="186">
        <v>0.69401632494335996</v>
      </c>
      <c r="H91" s="191">
        <v>3.9548755454891997E-2</v>
      </c>
      <c r="I91" s="186">
        <v>0.70267382044582105</v>
      </c>
      <c r="J91" s="191">
        <v>4.2099591622110501E-2</v>
      </c>
      <c r="K91" s="186">
        <v>0.703059228000111</v>
      </c>
      <c r="L91" s="191">
        <v>4.23728922414702E-2</v>
      </c>
      <c r="M91" s="186">
        <v>0.70602128910026896</v>
      </c>
      <c r="N91" s="202">
        <v>4.29650980242662E-2</v>
      </c>
    </row>
    <row r="92" spans="1:14" ht="13" customHeight="1" x14ac:dyDescent="0.2">
      <c r="A92" s="82" t="s">
        <v>376</v>
      </c>
      <c r="B92" s="122">
        <v>3</v>
      </c>
      <c r="C92" s="186">
        <v>0.83123129788975003</v>
      </c>
      <c r="D92" s="191">
        <v>5.2555551524307999E-2</v>
      </c>
      <c r="E92" s="186">
        <v>0.83571365403805997</v>
      </c>
      <c r="F92" s="191">
        <v>5.33880638771859E-2</v>
      </c>
      <c r="G92" s="186">
        <v>0.82907542499574804</v>
      </c>
      <c r="H92" s="191">
        <v>5.3352043559887097E-2</v>
      </c>
      <c r="I92" s="186">
        <v>0.85143336145613202</v>
      </c>
      <c r="J92" s="191">
        <v>5.8094494929781998E-2</v>
      </c>
      <c r="K92" s="186">
        <v>0.84796731603023701</v>
      </c>
      <c r="L92" s="191">
        <v>5.5967185555454199E-2</v>
      </c>
      <c r="M92" s="186">
        <v>0.85228997922704497</v>
      </c>
      <c r="N92" s="202">
        <v>5.7055502070306602E-2</v>
      </c>
    </row>
    <row r="93" spans="1:14" ht="13" customHeight="1" x14ac:dyDescent="0.2">
      <c r="A93" s="82" t="s">
        <v>378</v>
      </c>
      <c r="B93" s="122">
        <v>3</v>
      </c>
      <c r="C93" s="186">
        <v>0.84778788164230501</v>
      </c>
      <c r="D93" s="191">
        <v>4.64661967482808E-2</v>
      </c>
      <c r="E93" s="186">
        <v>0.83919597064927498</v>
      </c>
      <c r="F93" s="191">
        <v>4.7018078948094698E-2</v>
      </c>
      <c r="G93" s="186">
        <v>0.81449659754833703</v>
      </c>
      <c r="H93" s="191">
        <v>4.7411355245672998E-2</v>
      </c>
      <c r="I93" s="186">
        <v>0.82865488634341899</v>
      </c>
      <c r="J93" s="191">
        <v>5.0588736750854402E-2</v>
      </c>
      <c r="K93" s="186">
        <v>0.81410348386054299</v>
      </c>
      <c r="L93" s="191">
        <v>5.2008517237674898E-2</v>
      </c>
      <c r="M93" s="186">
        <v>0.85011372106326999</v>
      </c>
      <c r="N93" s="202">
        <v>5.6393846959882497E-2</v>
      </c>
    </row>
    <row r="94" spans="1:14" ht="13" customHeight="1" x14ac:dyDescent="0.2">
      <c r="A94" s="82" t="s">
        <v>382</v>
      </c>
      <c r="B94" s="122">
        <v>3</v>
      </c>
      <c r="C94" s="186">
        <v>0.68368831363789595</v>
      </c>
      <c r="D94" s="191">
        <v>3.7173267989689902E-2</v>
      </c>
      <c r="E94" s="186">
        <v>0.67904683063154403</v>
      </c>
      <c r="F94" s="191">
        <v>3.8018453661991899E-2</v>
      </c>
      <c r="G94" s="186">
        <v>0.68229058684800703</v>
      </c>
      <c r="H94" s="191">
        <v>3.8614594346074699E-2</v>
      </c>
      <c r="I94" s="186">
        <v>0.70032805490654704</v>
      </c>
      <c r="J94" s="191">
        <v>4.1838237703739498E-2</v>
      </c>
      <c r="K94" s="186">
        <v>0.69883658971502605</v>
      </c>
      <c r="L94" s="191">
        <v>4.2045532019337001E-2</v>
      </c>
      <c r="M94" s="186">
        <v>0.709375268534291</v>
      </c>
      <c r="N94" s="202">
        <v>4.3023427831804802E-2</v>
      </c>
    </row>
    <row r="95" spans="1:14" ht="13" customHeight="1" x14ac:dyDescent="0.2">
      <c r="A95" s="82" t="s">
        <v>386</v>
      </c>
      <c r="B95" s="122">
        <v>3</v>
      </c>
      <c r="C95" s="186">
        <v>0.821311547561968</v>
      </c>
      <c r="D95" s="191">
        <v>3.96404206081587E-2</v>
      </c>
      <c r="E95" s="186">
        <v>0.80701930755400197</v>
      </c>
      <c r="F95" s="191">
        <v>4.0750512158612501E-2</v>
      </c>
      <c r="G95" s="186">
        <v>0.78078058997966604</v>
      </c>
      <c r="H95" s="191">
        <v>3.9903988597885902E-2</v>
      </c>
      <c r="I95" s="186">
        <v>0.81602208752281902</v>
      </c>
      <c r="J95" s="191">
        <v>4.30014085465674E-2</v>
      </c>
      <c r="K95" s="186">
        <v>0.81162347554074299</v>
      </c>
      <c r="L95" s="191">
        <v>4.1528598863131101E-2</v>
      </c>
      <c r="M95" s="186">
        <v>0.82164222482736005</v>
      </c>
      <c r="N95" s="202">
        <v>4.22501649474811E-2</v>
      </c>
    </row>
    <row r="96" spans="1:14" ht="13" customHeight="1" x14ac:dyDescent="0.2">
      <c r="A96" s="82" t="s">
        <v>387</v>
      </c>
      <c r="B96" s="122">
        <v>3</v>
      </c>
      <c r="C96" s="186">
        <v>0.717935817899228</v>
      </c>
      <c r="D96" s="191">
        <v>4.2365886144779798E-2</v>
      </c>
      <c r="E96" s="186">
        <v>0.68897363051585303</v>
      </c>
      <c r="F96" s="191">
        <v>4.47968446706822E-2</v>
      </c>
      <c r="G96" s="186">
        <v>0.69500594966783102</v>
      </c>
      <c r="H96" s="191">
        <v>4.4267037327584802E-2</v>
      </c>
      <c r="I96" s="186">
        <v>0.72185360161121104</v>
      </c>
      <c r="J96" s="191">
        <v>4.8775878671961197E-2</v>
      </c>
      <c r="K96" s="186">
        <v>0.72015730170530701</v>
      </c>
      <c r="L96" s="191">
        <v>4.9062419720832702E-2</v>
      </c>
      <c r="M96" s="186">
        <v>0.72361914944845096</v>
      </c>
      <c r="N96" s="202">
        <v>5.0810200529433198E-2</v>
      </c>
    </row>
    <row r="97" spans="1:14" ht="13" customHeight="1" x14ac:dyDescent="0.2">
      <c r="A97" s="6" t="s">
        <v>437</v>
      </c>
      <c r="B97" s="124">
        <v>3</v>
      </c>
      <c r="C97" s="200">
        <v>0.743276552691433</v>
      </c>
      <c r="D97" s="201">
        <v>1.45809990125497E-2</v>
      </c>
      <c r="E97" s="200">
        <v>0.73549217535807798</v>
      </c>
      <c r="F97" s="201">
        <v>1.4876493934858299E-2</v>
      </c>
      <c r="G97" s="200">
        <v>0.72958479346984995</v>
      </c>
      <c r="H97" s="201">
        <v>1.49840672210015E-2</v>
      </c>
      <c r="I97" s="200">
        <v>0.75417994317215098</v>
      </c>
      <c r="J97" s="201">
        <v>1.6290771585922299E-2</v>
      </c>
      <c r="K97" s="200">
        <v>0.750300297847173</v>
      </c>
      <c r="L97" s="201">
        <v>1.6236739434385101E-2</v>
      </c>
      <c r="M97" s="200">
        <v>0.76097568709546004</v>
      </c>
      <c r="N97" s="209">
        <v>1.6695988800306601E-2</v>
      </c>
    </row>
    <row r="99" spans="1:14" x14ac:dyDescent="0.2">
      <c r="A99" s="177" t="s">
        <v>502</v>
      </c>
    </row>
    <row r="100" spans="1:14" x14ac:dyDescent="0.2">
      <c r="A100" s="177" t="s">
        <v>533</v>
      </c>
    </row>
    <row r="101" spans="1:14" x14ac:dyDescent="0.2">
      <c r="A101" s="177" t="s">
        <v>474</v>
      </c>
    </row>
    <row r="102" spans="1:14" x14ac:dyDescent="0.2">
      <c r="A102" s="177" t="s">
        <v>475</v>
      </c>
    </row>
    <row r="103" spans="1:14" x14ac:dyDescent="0.2">
      <c r="A103" s="177" t="s">
        <v>476</v>
      </c>
    </row>
    <row r="104" spans="1:14" x14ac:dyDescent="0.2">
      <c r="A104" s="177" t="s">
        <v>534</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389" priority="6">
      <formula>ABS(LN(C1)/(D1/C1))&gt;1.95996398454005</formula>
    </cfRule>
  </conditionalFormatting>
  <conditionalFormatting sqref="E1:E200">
    <cfRule type="expression" dxfId="388" priority="5">
      <formula>ABS(LN(E1)/(F1/E1))&gt;1.95996398454005</formula>
    </cfRule>
  </conditionalFormatting>
  <conditionalFormatting sqref="G1:G200">
    <cfRule type="expression" dxfId="387" priority="4">
      <formula>ABS(LN(G1)/(H1/G1))&gt;1.95996398454005</formula>
    </cfRule>
  </conditionalFormatting>
  <conditionalFormatting sqref="I1:I200">
    <cfRule type="expression" dxfId="386" priority="3">
      <formula>ABS(LN(I1)/(J1/I1))&gt;1.95996398454005</formula>
    </cfRule>
  </conditionalFormatting>
  <conditionalFormatting sqref="K1:K200">
    <cfRule type="expression" dxfId="385" priority="2">
      <formula>ABS(LN(K1)/(L1/K1))&gt;1.95996398454005</formula>
    </cfRule>
  </conditionalFormatting>
  <conditionalFormatting sqref="M1:M200">
    <cfRule type="expression" dxfId="384"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07"/>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10" width="8.83203125" customWidth="1"/>
  </cols>
  <sheetData>
    <row r="1" spans="1:20" x14ac:dyDescent="0.2">
      <c r="A1" s="36" t="str">
        <f ca="1">RIGHT(CELL("Filename",A1),LEN(CELL("Filename",A1))-FIND("]",CELL("Filename",A1)))</f>
        <v>BIN.UND.TQ74_JOYTCH</v>
      </c>
      <c r="H1" s="51"/>
      <c r="J1" s="51"/>
    </row>
    <row r="2" spans="1:20" x14ac:dyDescent="0.2">
      <c r="A2" s="46" t="s">
        <v>134</v>
      </c>
    </row>
    <row r="3" spans="1:20" x14ac:dyDescent="0.2">
      <c r="A3" s="58" t="s">
        <v>0</v>
      </c>
    </row>
    <row r="4" spans="1:20" x14ac:dyDescent="0.2">
      <c r="A4" s="161" t="str">
        <f>HYPERLINK("#'TOC'!A1", "Back to TOC")</f>
        <v>Back to TOC</v>
      </c>
      <c r="B4" s="58"/>
    </row>
    <row r="6" spans="1:20" ht="13.5" customHeight="1" x14ac:dyDescent="0.2">
      <c r="A6" s="97"/>
      <c r="B6" s="97"/>
    </row>
    <row r="7" spans="1:20" ht="36.75" customHeight="1" x14ac:dyDescent="0.2">
      <c r="A7" s="101"/>
      <c r="B7" s="210" t="s">
        <v>1</v>
      </c>
      <c r="C7" s="257" t="s">
        <v>148</v>
      </c>
      <c r="D7" s="258"/>
      <c r="E7" s="258"/>
      <c r="F7" s="258"/>
      <c r="G7" s="258"/>
      <c r="H7" s="258"/>
      <c r="I7" s="258"/>
      <c r="J7" s="259"/>
    </row>
    <row r="8" spans="1:20" ht="36.75" customHeight="1" x14ac:dyDescent="0.2">
      <c r="A8" s="101"/>
      <c r="B8" s="211"/>
      <c r="C8" s="260" t="s">
        <v>65</v>
      </c>
      <c r="D8" s="260"/>
      <c r="E8" s="240" t="s">
        <v>135</v>
      </c>
      <c r="F8" s="240"/>
      <c r="G8" s="240"/>
      <c r="H8" s="240"/>
      <c r="I8" s="240"/>
      <c r="J8" s="262"/>
    </row>
    <row r="9" spans="1:20" ht="59.5" customHeight="1" x14ac:dyDescent="0.2">
      <c r="A9" s="101"/>
      <c r="B9" s="211"/>
      <c r="C9" s="261"/>
      <c r="D9" s="261"/>
      <c r="E9" s="241" t="s">
        <v>125</v>
      </c>
      <c r="F9" s="241"/>
      <c r="G9" s="241" t="s">
        <v>126</v>
      </c>
      <c r="H9" s="241"/>
      <c r="I9" s="241" t="s">
        <v>127</v>
      </c>
      <c r="J9" s="263"/>
    </row>
    <row r="10" spans="1:20" ht="15" customHeight="1" x14ac:dyDescent="0.2">
      <c r="A10" s="102"/>
      <c r="B10" s="211"/>
      <c r="C10" s="68" t="s">
        <v>10</v>
      </c>
      <c r="D10" s="68" t="s">
        <v>11</v>
      </c>
      <c r="E10" s="68" t="s">
        <v>10</v>
      </c>
      <c r="F10" s="68" t="s">
        <v>11</v>
      </c>
      <c r="G10" s="68" t="s">
        <v>10</v>
      </c>
      <c r="H10" s="68" t="s">
        <v>11</v>
      </c>
      <c r="I10" s="68" t="s">
        <v>69</v>
      </c>
      <c r="J10" s="89" t="s">
        <v>11</v>
      </c>
    </row>
    <row r="11" spans="1:20" x14ac:dyDescent="0.2">
      <c r="A11" s="77"/>
      <c r="B11" s="103"/>
      <c r="C11" s="42" t="s">
        <v>672</v>
      </c>
      <c r="D11" s="47" t="s">
        <v>673</v>
      </c>
      <c r="E11" s="42" t="s">
        <v>1298</v>
      </c>
      <c r="F11" s="47" t="s">
        <v>1299</v>
      </c>
      <c r="G11" s="42" t="s">
        <v>1300</v>
      </c>
      <c r="H11" s="47" t="s">
        <v>1301</v>
      </c>
      <c r="I11" s="42" t="s">
        <v>1302</v>
      </c>
      <c r="J11" s="63" t="s">
        <v>1303</v>
      </c>
      <c r="K11" s="98"/>
      <c r="L11" s="98"/>
      <c r="M11" s="98"/>
      <c r="N11" s="98"/>
      <c r="O11" s="98"/>
      <c r="P11" s="98"/>
      <c r="Q11" s="98"/>
      <c r="R11" s="98"/>
      <c r="S11" s="98"/>
      <c r="T11" s="98"/>
    </row>
    <row r="12" spans="1:20" x14ac:dyDescent="0.2">
      <c r="A12" s="3" t="s">
        <v>12</v>
      </c>
      <c r="B12" s="72">
        <v>2</v>
      </c>
      <c r="C12" s="7">
        <v>10.386815445052701</v>
      </c>
      <c r="D12" s="10">
        <v>1.0397194281398301</v>
      </c>
      <c r="E12" s="7">
        <v>16.039339142162401</v>
      </c>
      <c r="F12" s="10">
        <v>2.3777594778131599</v>
      </c>
      <c r="G12" s="7">
        <v>5.8016687798873399</v>
      </c>
      <c r="H12" s="10">
        <v>1.4153579216274199</v>
      </c>
      <c r="I12" s="7">
        <v>-10.2376703622751</v>
      </c>
      <c r="J12" s="50">
        <v>2.6141824953994699</v>
      </c>
      <c r="K12" s="98"/>
      <c r="L12" s="98"/>
      <c r="M12" s="98"/>
      <c r="N12" s="98"/>
      <c r="O12" s="98"/>
      <c r="P12" s="98"/>
      <c r="Q12" s="98"/>
      <c r="R12" s="98"/>
      <c r="S12" s="98"/>
      <c r="T12" s="98"/>
    </row>
    <row r="13" spans="1:20" x14ac:dyDescent="0.2">
      <c r="A13" s="28" t="s">
        <v>13</v>
      </c>
      <c r="B13" s="72">
        <v>2</v>
      </c>
      <c r="C13" s="7">
        <v>19.854008685608399</v>
      </c>
      <c r="D13" s="10">
        <v>1.3211404266798199</v>
      </c>
      <c r="E13" s="7">
        <v>32.571769450566102</v>
      </c>
      <c r="F13" s="10">
        <v>2.9784250396475902</v>
      </c>
      <c r="G13" s="7">
        <v>9.1327625778885793</v>
      </c>
      <c r="H13" s="10">
        <v>1.9579664472081399</v>
      </c>
      <c r="I13" s="7">
        <v>-23.439006872677499</v>
      </c>
      <c r="J13" s="50">
        <v>3.8351961421460401</v>
      </c>
      <c r="K13" s="2"/>
      <c r="L13" s="2"/>
      <c r="M13" s="2"/>
      <c r="N13" s="2"/>
      <c r="O13" s="2"/>
      <c r="P13" s="2"/>
      <c r="Q13" s="2"/>
      <c r="R13" s="2"/>
      <c r="S13" s="2"/>
      <c r="T13" s="2"/>
    </row>
    <row r="14" spans="1:20" x14ac:dyDescent="0.2">
      <c r="A14" s="28" t="s">
        <v>14</v>
      </c>
      <c r="B14" s="72">
        <v>2</v>
      </c>
      <c r="C14" s="7">
        <v>7.2589920081939203</v>
      </c>
      <c r="D14" s="10">
        <v>0.76863933708287702</v>
      </c>
      <c r="E14" s="7">
        <v>14.604914303190199</v>
      </c>
      <c r="F14" s="10">
        <v>1.59721707331834</v>
      </c>
      <c r="G14" s="7">
        <v>2.3856366906450099</v>
      </c>
      <c r="H14" s="10">
        <v>0.669186732696048</v>
      </c>
      <c r="I14" s="7">
        <v>-12.2192776125452</v>
      </c>
      <c r="J14" s="50">
        <v>1.79188496497547</v>
      </c>
      <c r="K14" s="2"/>
      <c r="L14" s="2"/>
      <c r="M14" s="2"/>
      <c r="N14" s="2"/>
      <c r="O14" s="2"/>
      <c r="P14" s="2"/>
      <c r="Q14" s="2"/>
      <c r="R14" s="2"/>
      <c r="S14" s="2"/>
      <c r="T14" s="2"/>
    </row>
    <row r="15" spans="1:20" x14ac:dyDescent="0.2">
      <c r="A15" s="3" t="s">
        <v>15</v>
      </c>
      <c r="B15" s="72">
        <v>2</v>
      </c>
      <c r="C15" s="7">
        <v>11.1565923933367</v>
      </c>
      <c r="D15" s="10">
        <v>1.00898449442322</v>
      </c>
      <c r="E15" s="7">
        <v>18.084754758792698</v>
      </c>
      <c r="F15" s="10">
        <v>2.5601718398147999</v>
      </c>
      <c r="G15" s="7">
        <v>6.5603921355713597</v>
      </c>
      <c r="H15" s="10">
        <v>1.53981292198039</v>
      </c>
      <c r="I15" s="7">
        <v>-11.5243626232214</v>
      </c>
      <c r="J15" s="50">
        <v>3.1191100506223299</v>
      </c>
      <c r="K15" s="2"/>
      <c r="L15" s="2"/>
      <c r="M15" s="2"/>
      <c r="N15" s="2"/>
      <c r="O15" s="2"/>
      <c r="P15" s="2"/>
      <c r="Q15" s="2"/>
      <c r="R15" s="2"/>
      <c r="S15" s="2"/>
      <c r="T15" s="2"/>
    </row>
    <row r="16" spans="1:20" x14ac:dyDescent="0.2">
      <c r="A16" s="3" t="s">
        <v>16</v>
      </c>
      <c r="B16" s="72">
        <v>2</v>
      </c>
      <c r="C16" s="7">
        <v>21.3183652078521</v>
      </c>
      <c r="D16" s="10">
        <v>1.42032309615411</v>
      </c>
      <c r="E16" s="7">
        <v>41.911339766942902</v>
      </c>
      <c r="F16" s="10">
        <v>3.92180698136892</v>
      </c>
      <c r="G16" s="7">
        <v>12.7981673314492</v>
      </c>
      <c r="H16" s="10">
        <v>2.2915847965960601</v>
      </c>
      <c r="I16" s="7">
        <v>-29.113172435493698</v>
      </c>
      <c r="J16" s="50">
        <v>4.3907935919883698</v>
      </c>
      <c r="K16" s="2"/>
      <c r="L16" s="2"/>
      <c r="M16" s="2"/>
      <c r="N16" s="2"/>
      <c r="O16" s="2"/>
      <c r="P16" s="2"/>
      <c r="Q16" s="2"/>
      <c r="R16" s="2"/>
      <c r="S16" s="2"/>
      <c r="T16" s="2"/>
    </row>
    <row r="17" spans="1:20" x14ac:dyDescent="0.2">
      <c r="A17" s="28" t="s">
        <v>17</v>
      </c>
      <c r="B17" s="72">
        <v>2</v>
      </c>
      <c r="C17" s="7">
        <v>9.6041666108170407</v>
      </c>
      <c r="D17" s="10">
        <v>0.71050368245137596</v>
      </c>
      <c r="E17" s="7">
        <v>18.320067467155202</v>
      </c>
      <c r="F17" s="10">
        <v>1.79957188836309</v>
      </c>
      <c r="G17" s="7">
        <v>3.8511024528004398</v>
      </c>
      <c r="H17" s="10">
        <v>0.73581525584567498</v>
      </c>
      <c r="I17" s="7">
        <v>-14.468965014354801</v>
      </c>
      <c r="J17" s="50">
        <v>1.8918129779384401</v>
      </c>
      <c r="K17" s="2"/>
      <c r="L17" s="2"/>
      <c r="M17" s="2"/>
      <c r="N17" s="2"/>
      <c r="O17" s="2"/>
      <c r="P17" s="2"/>
      <c r="Q17" s="2"/>
      <c r="R17" s="2"/>
      <c r="S17" s="2"/>
      <c r="T17" s="2"/>
    </row>
    <row r="18" spans="1:20" x14ac:dyDescent="0.2">
      <c r="A18" s="78" t="s">
        <v>18</v>
      </c>
      <c r="B18" s="72">
        <v>2</v>
      </c>
      <c r="C18" s="7">
        <v>7.9835316335658399</v>
      </c>
      <c r="D18" s="10">
        <v>0.84246921196041202</v>
      </c>
      <c r="E18" s="7">
        <v>16.170129248061301</v>
      </c>
      <c r="F18" s="10">
        <v>2.4076835426298802</v>
      </c>
      <c r="G18" s="7">
        <v>2.2166447329970702</v>
      </c>
      <c r="H18" s="10">
        <v>0.95429965722497601</v>
      </c>
      <c r="I18" s="7">
        <v>-13.9534845150643</v>
      </c>
      <c r="J18" s="50">
        <v>2.6324365821320099</v>
      </c>
      <c r="K18" s="2"/>
      <c r="L18" s="2"/>
      <c r="M18" s="2"/>
      <c r="N18" s="2"/>
      <c r="O18" s="2"/>
      <c r="P18" s="2"/>
      <c r="Q18" s="2"/>
      <c r="R18" s="2"/>
      <c r="S18" s="2"/>
      <c r="T18" s="2"/>
    </row>
    <row r="19" spans="1:20" x14ac:dyDescent="0.2">
      <c r="A19" s="78" t="s">
        <v>19</v>
      </c>
      <c r="B19" s="72">
        <v>2</v>
      </c>
      <c r="C19" s="7">
        <v>12.6990230631824</v>
      </c>
      <c r="D19" s="10">
        <v>1.1789394674570699</v>
      </c>
      <c r="E19" s="7">
        <v>22.986418628986002</v>
      </c>
      <c r="F19" s="10">
        <v>2.3311843951683402</v>
      </c>
      <c r="G19" s="7">
        <v>5.1910038991265504</v>
      </c>
      <c r="H19" s="10">
        <v>1.49575807952365</v>
      </c>
      <c r="I19" s="7">
        <v>-17.795414729859498</v>
      </c>
      <c r="J19" s="50">
        <v>2.6639752171928701</v>
      </c>
      <c r="K19" s="2"/>
      <c r="L19" s="2"/>
      <c r="M19" s="2"/>
      <c r="N19" s="2"/>
      <c r="O19" s="2"/>
      <c r="P19" s="2"/>
      <c r="Q19" s="2"/>
      <c r="R19" s="2"/>
      <c r="S19" s="2"/>
      <c r="T19" s="2"/>
    </row>
    <row r="20" spans="1:20" ht="12.75" customHeight="1" x14ac:dyDescent="0.2">
      <c r="A20" s="28" t="s">
        <v>20</v>
      </c>
      <c r="B20" s="72">
        <v>2</v>
      </c>
      <c r="C20" s="7">
        <v>14.755181791117501</v>
      </c>
      <c r="D20" s="10">
        <v>1.45058781654686</v>
      </c>
      <c r="E20" s="7">
        <v>26.392655974570999</v>
      </c>
      <c r="F20" s="10">
        <v>3.7119851520769802</v>
      </c>
      <c r="G20" s="7">
        <v>6.4990935990679404</v>
      </c>
      <c r="H20" s="10">
        <v>2.13729452737324</v>
      </c>
      <c r="I20" s="7">
        <v>-19.893562375503102</v>
      </c>
      <c r="J20" s="50">
        <v>4.3735811653571499</v>
      </c>
      <c r="K20" s="2"/>
      <c r="L20" s="2"/>
      <c r="M20" s="2"/>
      <c r="N20" s="2"/>
      <c r="O20" s="2"/>
      <c r="P20" s="2"/>
      <c r="Q20" s="2"/>
      <c r="R20" s="2"/>
      <c r="S20" s="2"/>
      <c r="T20" s="2"/>
    </row>
    <row r="21" spans="1:20" x14ac:dyDescent="0.2">
      <c r="A21" s="28" t="s">
        <v>21</v>
      </c>
      <c r="B21" s="72">
        <v>2</v>
      </c>
      <c r="C21" s="7">
        <v>10.603990534141801</v>
      </c>
      <c r="D21" s="10">
        <v>1.07744052415555</v>
      </c>
      <c r="E21" s="7">
        <v>19.852206504093999</v>
      </c>
      <c r="F21" s="10">
        <v>3.3580164765571299</v>
      </c>
      <c r="G21" s="7">
        <v>6.2094693329850097</v>
      </c>
      <c r="H21" s="10">
        <v>1.53722902602742</v>
      </c>
      <c r="I21" s="7">
        <v>-13.6427371711089</v>
      </c>
      <c r="J21" s="50">
        <v>3.6525226945470601</v>
      </c>
      <c r="K21" s="2"/>
      <c r="L21" s="2"/>
      <c r="M21" s="2"/>
      <c r="N21" s="2"/>
      <c r="O21" s="2"/>
      <c r="P21" s="2"/>
      <c r="Q21" s="2"/>
      <c r="R21" s="2"/>
      <c r="S21" s="2"/>
      <c r="T21" s="2"/>
    </row>
    <row r="22" spans="1:20" x14ac:dyDescent="0.2">
      <c r="A22" s="28" t="s">
        <v>22</v>
      </c>
      <c r="B22" s="72">
        <v>2</v>
      </c>
      <c r="C22" s="7">
        <v>23.284915892761401</v>
      </c>
      <c r="D22" s="10">
        <v>1.9013080707510901</v>
      </c>
      <c r="E22" s="7">
        <v>36.674551735635198</v>
      </c>
      <c r="F22" s="10">
        <v>4.4656474347856099</v>
      </c>
      <c r="G22" s="7">
        <v>19.735383306931599</v>
      </c>
      <c r="H22" s="10">
        <v>4.0231540157083101</v>
      </c>
      <c r="I22" s="7">
        <v>-16.939168428703599</v>
      </c>
      <c r="J22" s="50">
        <v>6.3682914022050499</v>
      </c>
      <c r="K22" s="2"/>
      <c r="L22" s="2"/>
      <c r="M22" s="2"/>
      <c r="N22" s="2"/>
      <c r="O22" s="2"/>
      <c r="P22" s="2"/>
      <c r="Q22" s="2"/>
      <c r="R22" s="2"/>
      <c r="S22" s="2"/>
      <c r="T22" s="2"/>
    </row>
    <row r="23" spans="1:20" x14ac:dyDescent="0.2">
      <c r="A23" s="28" t="s">
        <v>23</v>
      </c>
      <c r="B23" s="72">
        <v>2</v>
      </c>
      <c r="C23" s="7">
        <v>12.6408300355502</v>
      </c>
      <c r="D23" s="10">
        <v>2.1270396242286802</v>
      </c>
      <c r="E23" s="7">
        <v>26.067351232978702</v>
      </c>
      <c r="F23" s="10">
        <v>5.9897326900915298</v>
      </c>
      <c r="G23" s="7">
        <v>8.8803498885896897</v>
      </c>
      <c r="H23" s="10">
        <v>3.1933989067216202</v>
      </c>
      <c r="I23" s="7">
        <v>-17.187001344389</v>
      </c>
      <c r="J23" s="50">
        <v>6.6039952664545396</v>
      </c>
      <c r="K23" s="2"/>
      <c r="L23" s="2"/>
      <c r="M23" s="2"/>
      <c r="N23" s="2"/>
      <c r="O23" s="2"/>
      <c r="P23" s="2"/>
      <c r="Q23" s="2"/>
      <c r="R23" s="2"/>
      <c r="S23" s="2"/>
      <c r="T23" s="2"/>
    </row>
    <row r="24" spans="1:20" x14ac:dyDescent="0.2">
      <c r="A24" s="3" t="s">
        <v>24</v>
      </c>
      <c r="B24" s="72">
        <v>2</v>
      </c>
      <c r="C24" s="7">
        <v>17.500477305090499</v>
      </c>
      <c r="D24" s="10">
        <v>1.43101283369934</v>
      </c>
      <c r="E24" s="7">
        <v>33.484389183504902</v>
      </c>
      <c r="F24" s="10">
        <v>4.0057499117566104</v>
      </c>
      <c r="G24" s="7">
        <v>11.134909300026299</v>
      </c>
      <c r="H24" s="10">
        <v>3.0198666096714901</v>
      </c>
      <c r="I24" s="7">
        <v>-22.349479883478502</v>
      </c>
      <c r="J24" s="50">
        <v>5.2226793039152399</v>
      </c>
      <c r="K24" s="2"/>
      <c r="L24" s="2"/>
      <c r="M24" s="2"/>
      <c r="N24" s="2"/>
      <c r="O24" s="2"/>
      <c r="P24" s="2"/>
      <c r="Q24" s="2"/>
      <c r="R24" s="2"/>
      <c r="S24" s="2"/>
      <c r="T24" s="2"/>
    </row>
    <row r="25" spans="1:20" x14ac:dyDescent="0.2">
      <c r="A25" s="28" t="s">
        <v>25</v>
      </c>
      <c r="B25" s="72">
        <v>2</v>
      </c>
      <c r="C25" s="7">
        <v>21.0925685424364</v>
      </c>
      <c r="D25" s="10">
        <v>1.27174278483639</v>
      </c>
      <c r="E25" s="7">
        <v>36.512721889483103</v>
      </c>
      <c r="F25" s="10">
        <v>2.8730422192259799</v>
      </c>
      <c r="G25" s="7">
        <v>13.1963977022059</v>
      </c>
      <c r="H25" s="10">
        <v>1.88301713016235</v>
      </c>
      <c r="I25" s="7">
        <v>-23.3163241872772</v>
      </c>
      <c r="J25" s="50">
        <v>3.6457201600728601</v>
      </c>
      <c r="K25" s="2"/>
      <c r="L25" s="2"/>
      <c r="M25" s="2"/>
      <c r="N25" s="2"/>
      <c r="O25" s="2"/>
      <c r="P25" s="2"/>
      <c r="Q25" s="2"/>
      <c r="R25" s="2"/>
      <c r="S25" s="2"/>
      <c r="T25" s="2"/>
    </row>
    <row r="26" spans="1:20" x14ac:dyDescent="0.2">
      <c r="A26" s="17" t="s">
        <v>27</v>
      </c>
      <c r="B26" s="72">
        <v>2</v>
      </c>
      <c r="C26" s="7">
        <v>9.9120998120759705</v>
      </c>
      <c r="D26" s="10">
        <v>1.20177455618963</v>
      </c>
      <c r="E26" s="7">
        <v>19.739662975815602</v>
      </c>
      <c r="F26" s="10">
        <v>3.2687304200314999</v>
      </c>
      <c r="G26" s="7">
        <v>5.9361222677004299</v>
      </c>
      <c r="H26" s="10">
        <v>2.26465366591085</v>
      </c>
      <c r="I26" s="7">
        <v>-13.803540708115101</v>
      </c>
      <c r="J26" s="50">
        <v>3.8529668422500798</v>
      </c>
      <c r="K26" s="2"/>
      <c r="L26" s="2"/>
      <c r="M26" s="2"/>
      <c r="N26" s="2"/>
      <c r="O26" s="2"/>
      <c r="P26" s="2"/>
      <c r="Q26" s="2"/>
      <c r="R26" s="2"/>
      <c r="S26" s="2"/>
      <c r="T26" s="2"/>
    </row>
    <row r="27" spans="1:20" x14ac:dyDescent="0.2">
      <c r="A27" s="28" t="s">
        <v>26</v>
      </c>
      <c r="B27" s="72">
        <v>2</v>
      </c>
      <c r="C27" s="7">
        <v>14.2664543700813</v>
      </c>
      <c r="D27" s="10">
        <v>0.75705500313392105</v>
      </c>
      <c r="E27" s="7">
        <v>25.498815081122999</v>
      </c>
      <c r="F27" s="10">
        <v>2.0097957175257601</v>
      </c>
      <c r="G27" s="7">
        <v>7.7712626267008202</v>
      </c>
      <c r="H27" s="10">
        <v>1.0842417726932501</v>
      </c>
      <c r="I27" s="7">
        <v>-17.727552454422099</v>
      </c>
      <c r="J27" s="50">
        <v>2.4039563812415099</v>
      </c>
      <c r="K27" s="2"/>
      <c r="L27" s="2"/>
      <c r="M27" s="2"/>
      <c r="N27" s="2"/>
      <c r="O27" s="2"/>
      <c r="P27" s="2"/>
      <c r="Q27" s="2"/>
      <c r="R27" s="2"/>
      <c r="S27" s="2"/>
      <c r="T27" s="2"/>
    </row>
    <row r="28" spans="1:20" x14ac:dyDescent="0.2">
      <c r="A28" s="28" t="s">
        <v>28</v>
      </c>
      <c r="B28" s="72">
        <v>2</v>
      </c>
      <c r="C28" s="7">
        <v>17.973670358806501</v>
      </c>
      <c r="D28" s="10">
        <v>1.2393647585476</v>
      </c>
      <c r="E28" s="7">
        <v>26.865893643620499</v>
      </c>
      <c r="F28" s="10">
        <v>2.9115202805949898</v>
      </c>
      <c r="G28" s="7">
        <v>9.3527334739051504</v>
      </c>
      <c r="H28" s="10">
        <v>1.7304655753449401</v>
      </c>
      <c r="I28" s="7">
        <v>-17.513160169715299</v>
      </c>
      <c r="J28" s="50">
        <v>3.2649913865450002</v>
      </c>
      <c r="K28" s="2"/>
      <c r="L28" s="2"/>
      <c r="M28" s="2"/>
      <c r="N28" s="2"/>
      <c r="O28" s="2"/>
      <c r="P28" s="2"/>
      <c r="Q28" s="2"/>
      <c r="R28" s="2"/>
      <c r="S28" s="2"/>
      <c r="T28" s="2"/>
    </row>
    <row r="29" spans="1:20" x14ac:dyDescent="0.2">
      <c r="A29" s="28" t="s">
        <v>29</v>
      </c>
      <c r="B29" s="72">
        <v>2</v>
      </c>
      <c r="C29" s="7">
        <v>31.170529080566901</v>
      </c>
      <c r="D29" s="10">
        <v>1.51553520168711</v>
      </c>
      <c r="E29" s="7">
        <v>47.019335812791503</v>
      </c>
      <c r="F29" s="10">
        <v>3.5910491624514802</v>
      </c>
      <c r="G29" s="7">
        <v>21.6635721085817</v>
      </c>
      <c r="H29" s="10">
        <v>2.2244995141324702</v>
      </c>
      <c r="I29" s="7">
        <v>-25.355763704209799</v>
      </c>
      <c r="J29" s="50">
        <v>4.0362901081665497</v>
      </c>
      <c r="K29" s="2"/>
      <c r="L29" s="2"/>
      <c r="M29" s="2"/>
      <c r="N29" s="2"/>
      <c r="O29" s="2"/>
      <c r="P29" s="2"/>
      <c r="Q29" s="2"/>
      <c r="R29" s="2"/>
      <c r="S29" s="2"/>
      <c r="T29" s="2"/>
    </row>
    <row r="30" spans="1:20" x14ac:dyDescent="0.2">
      <c r="A30" s="28" t="s">
        <v>30</v>
      </c>
      <c r="B30" s="72">
        <v>2</v>
      </c>
      <c r="C30" s="7">
        <v>19.026694645451201</v>
      </c>
      <c r="D30" s="10">
        <v>0.89760489947535405</v>
      </c>
      <c r="E30" s="7">
        <v>39.198293140230703</v>
      </c>
      <c r="F30" s="10">
        <v>2.38245603978344</v>
      </c>
      <c r="G30" s="7">
        <v>8.9284013567696103</v>
      </c>
      <c r="H30" s="10">
        <v>1.4638811144397299</v>
      </c>
      <c r="I30" s="7">
        <v>-30.269891783461102</v>
      </c>
      <c r="J30" s="50">
        <v>2.8166912178697698</v>
      </c>
      <c r="K30" s="2"/>
      <c r="L30" s="2"/>
      <c r="M30" s="2"/>
      <c r="N30" s="2"/>
      <c r="O30" s="2"/>
      <c r="P30" s="2"/>
      <c r="Q30" s="2"/>
      <c r="R30" s="2"/>
      <c r="S30" s="2"/>
      <c r="T30" s="2"/>
    </row>
    <row r="31" spans="1:20" x14ac:dyDescent="0.2">
      <c r="A31" s="28" t="s">
        <v>31</v>
      </c>
      <c r="B31" s="72">
        <v>2</v>
      </c>
      <c r="C31" s="7">
        <v>12.6978598734547</v>
      </c>
      <c r="D31" s="10">
        <v>1.0350801102256599</v>
      </c>
      <c r="E31" s="7">
        <v>23.445902351464099</v>
      </c>
      <c r="F31" s="10">
        <v>2.4795507093033899</v>
      </c>
      <c r="G31" s="7">
        <v>6.2759580573342104</v>
      </c>
      <c r="H31" s="10">
        <v>1.43706690451385</v>
      </c>
      <c r="I31" s="7">
        <v>-17.169944294129898</v>
      </c>
      <c r="J31" s="50">
        <v>2.7472022096401698</v>
      </c>
      <c r="K31" s="2"/>
      <c r="L31" s="2"/>
      <c r="M31" s="2"/>
      <c r="N31" s="2"/>
      <c r="O31" s="2"/>
      <c r="P31" s="2"/>
      <c r="Q31" s="2"/>
      <c r="R31" s="2"/>
      <c r="S31" s="2"/>
      <c r="T31" s="2"/>
    </row>
    <row r="32" spans="1:20" x14ac:dyDescent="0.2">
      <c r="A32" s="28" t="s">
        <v>32</v>
      </c>
      <c r="B32" s="72">
        <v>2</v>
      </c>
      <c r="C32" s="7">
        <v>16.264044291151102</v>
      </c>
      <c r="D32" s="10">
        <v>1.04571902902034</v>
      </c>
      <c r="E32" s="7">
        <v>25.313134248400299</v>
      </c>
      <c r="F32" s="10">
        <v>2.4843971632836199</v>
      </c>
      <c r="G32" s="7">
        <v>13.3707555349117</v>
      </c>
      <c r="H32" s="10">
        <v>2.1923880371404598</v>
      </c>
      <c r="I32" s="7">
        <v>-11.9423787134885</v>
      </c>
      <c r="J32" s="50">
        <v>3.0085439914342098</v>
      </c>
      <c r="K32" s="2"/>
      <c r="L32" s="2"/>
      <c r="M32" s="2"/>
      <c r="N32" s="2"/>
      <c r="O32" s="2"/>
      <c r="P32" s="2"/>
      <c r="Q32" s="2"/>
      <c r="R32" s="2"/>
      <c r="S32" s="2"/>
      <c r="T32" s="2"/>
    </row>
    <row r="33" spans="1:20" x14ac:dyDescent="0.2">
      <c r="A33" s="28" t="s">
        <v>33</v>
      </c>
      <c r="B33" s="72">
        <v>2</v>
      </c>
      <c r="C33" s="7">
        <v>27.3829991267711</v>
      </c>
      <c r="D33" s="10">
        <v>1.8468832300801701</v>
      </c>
      <c r="E33" s="7">
        <v>37.250531252079</v>
      </c>
      <c r="F33" s="10">
        <v>4.0790195519242696</v>
      </c>
      <c r="G33" s="7">
        <v>18.990651261937099</v>
      </c>
      <c r="H33" s="10">
        <v>3.4501446579514199</v>
      </c>
      <c r="I33" s="7">
        <v>-18.259879990142</v>
      </c>
      <c r="J33" s="50">
        <v>5.1082864420832301</v>
      </c>
      <c r="K33" s="2"/>
      <c r="L33" s="2"/>
      <c r="M33" s="2"/>
      <c r="N33" s="2"/>
      <c r="O33" s="2"/>
      <c r="P33" s="2"/>
      <c r="Q33" s="2"/>
      <c r="R33" s="2"/>
      <c r="S33" s="2"/>
      <c r="T33" s="2"/>
    </row>
    <row r="34" spans="1:20" x14ac:dyDescent="0.2">
      <c r="A34" s="28" t="s">
        <v>34</v>
      </c>
      <c r="B34" s="72">
        <v>2</v>
      </c>
      <c r="C34" s="7">
        <v>15.540570261944501</v>
      </c>
      <c r="D34" s="10">
        <v>1.1983923842192801</v>
      </c>
      <c r="E34" s="7">
        <v>26.3120605527164</v>
      </c>
      <c r="F34" s="10">
        <v>3.9188355299831601</v>
      </c>
      <c r="G34" s="7">
        <v>8.5568174155820902</v>
      </c>
      <c r="H34" s="10">
        <v>1.8844338643166101</v>
      </c>
      <c r="I34" s="7">
        <v>-17.7552431371343</v>
      </c>
      <c r="J34" s="50">
        <v>4.0870430349645899</v>
      </c>
      <c r="K34" s="2"/>
      <c r="L34" s="2"/>
      <c r="M34" s="2"/>
      <c r="N34" s="2"/>
      <c r="O34" s="2"/>
      <c r="P34" s="2"/>
      <c r="Q34" s="2"/>
      <c r="R34" s="2"/>
      <c r="S34" s="2"/>
      <c r="T34" s="2"/>
    </row>
    <row r="35" spans="1:20" x14ac:dyDescent="0.2">
      <c r="A35" s="28" t="s">
        <v>35</v>
      </c>
      <c r="B35" s="72">
        <v>2</v>
      </c>
      <c r="C35" s="7">
        <v>7.1090522153668596</v>
      </c>
      <c r="D35" s="10">
        <v>0.744806219825493</v>
      </c>
      <c r="E35" s="7">
        <v>14.910965276437199</v>
      </c>
      <c r="F35" s="10">
        <v>2.1648729873799999</v>
      </c>
      <c r="G35" s="7">
        <v>2.7984375476971599</v>
      </c>
      <c r="H35" s="10">
        <v>0.884716509669631</v>
      </c>
      <c r="I35" s="7">
        <v>-12.11252772874</v>
      </c>
      <c r="J35" s="50">
        <v>2.27590224476987</v>
      </c>
      <c r="K35" s="2"/>
      <c r="L35" s="2"/>
      <c r="M35" s="2"/>
      <c r="N35" s="2"/>
      <c r="O35" s="2"/>
      <c r="P35" s="2"/>
      <c r="Q35" s="2"/>
      <c r="R35" s="2"/>
      <c r="S35" s="2"/>
      <c r="T35" s="2"/>
    </row>
    <row r="36" spans="1:20" x14ac:dyDescent="0.2">
      <c r="A36" s="28" t="s">
        <v>36</v>
      </c>
      <c r="B36" s="72">
        <v>2</v>
      </c>
      <c r="C36" s="7">
        <v>7.9792729472525696</v>
      </c>
      <c r="D36" s="10">
        <v>0.80075950363763304</v>
      </c>
      <c r="E36" s="7">
        <v>11.424193024036001</v>
      </c>
      <c r="F36" s="10">
        <v>2.1043807731733799</v>
      </c>
      <c r="G36" s="7">
        <v>9.0163396869918593</v>
      </c>
      <c r="H36" s="10">
        <v>1.7324305612123101</v>
      </c>
      <c r="I36" s="7">
        <v>-2.40785333704414</v>
      </c>
      <c r="J36" s="50">
        <v>2.3349487784131999</v>
      </c>
      <c r="K36" s="2"/>
      <c r="L36" s="2"/>
      <c r="M36" s="2"/>
      <c r="N36" s="2"/>
      <c r="O36" s="2"/>
      <c r="P36" s="2"/>
      <c r="Q36" s="2"/>
      <c r="R36" s="2"/>
      <c r="S36" s="2"/>
      <c r="T36" s="2"/>
    </row>
    <row r="37" spans="1:20" x14ac:dyDescent="0.2">
      <c r="A37" s="28" t="s">
        <v>37</v>
      </c>
      <c r="B37" s="72">
        <v>2</v>
      </c>
      <c r="C37" s="7">
        <v>19.962125112495102</v>
      </c>
      <c r="D37" s="10">
        <v>1.28865860835725</v>
      </c>
      <c r="E37" s="7">
        <v>27.260764039015601</v>
      </c>
      <c r="F37" s="10">
        <v>2.4769470269820602</v>
      </c>
      <c r="G37" s="7">
        <v>13.463498276641999</v>
      </c>
      <c r="H37" s="10">
        <v>2.1060579461067301</v>
      </c>
      <c r="I37" s="7">
        <v>-13.7972657623736</v>
      </c>
      <c r="J37" s="50">
        <v>3.1786060644443501</v>
      </c>
      <c r="K37" s="2"/>
      <c r="L37" s="2"/>
      <c r="M37" s="2"/>
      <c r="N37" s="2"/>
      <c r="O37" s="2"/>
      <c r="P37" s="2"/>
      <c r="Q37" s="2"/>
      <c r="R37" s="2"/>
      <c r="S37" s="2"/>
      <c r="T37" s="2"/>
    </row>
    <row r="38" spans="1:20" x14ac:dyDescent="0.2">
      <c r="A38" s="28" t="s">
        <v>38</v>
      </c>
      <c r="B38" s="72">
        <v>2</v>
      </c>
      <c r="C38" s="7">
        <v>5.8608237494975004</v>
      </c>
      <c r="D38" s="10">
        <v>0.60757766110796096</v>
      </c>
      <c r="E38" s="7">
        <v>7.2933170054561201</v>
      </c>
      <c r="F38" s="10">
        <v>1.5588958870956999</v>
      </c>
      <c r="G38" s="7">
        <v>3.00113812585227</v>
      </c>
      <c r="H38" s="10">
        <v>0.86891932011939899</v>
      </c>
      <c r="I38" s="7">
        <v>-4.29217887960385</v>
      </c>
      <c r="J38" s="50">
        <v>1.85669783273149</v>
      </c>
      <c r="K38" s="2"/>
      <c r="L38" s="2"/>
      <c r="M38" s="2"/>
      <c r="N38" s="2"/>
      <c r="O38" s="2"/>
      <c r="P38" s="2"/>
      <c r="Q38" s="2"/>
      <c r="R38" s="2"/>
      <c r="S38" s="2"/>
      <c r="T38" s="2"/>
    </row>
    <row r="39" spans="1:20" x14ac:dyDescent="0.2">
      <c r="A39" s="32" t="s">
        <v>39</v>
      </c>
      <c r="B39" s="72">
        <v>2</v>
      </c>
      <c r="C39" s="7">
        <v>16.388304711313999</v>
      </c>
      <c r="D39" s="10">
        <v>1.4821091995065001</v>
      </c>
      <c r="E39" s="7">
        <v>28.690682303345401</v>
      </c>
      <c r="F39" s="10">
        <v>3.7111927160887701</v>
      </c>
      <c r="G39" s="7">
        <v>12.239537956464201</v>
      </c>
      <c r="H39" s="10">
        <v>2.41440117921046</v>
      </c>
      <c r="I39" s="7">
        <v>-16.451144346881101</v>
      </c>
      <c r="J39" s="50">
        <v>4.1853963989422098</v>
      </c>
      <c r="K39" s="2"/>
      <c r="L39" s="2"/>
      <c r="M39" s="2"/>
      <c r="N39" s="2"/>
      <c r="O39" s="2"/>
      <c r="P39" s="2"/>
      <c r="Q39" s="2"/>
      <c r="R39" s="2"/>
      <c r="S39" s="2"/>
      <c r="T39" s="2"/>
    </row>
    <row r="40" spans="1:20" x14ac:dyDescent="0.2">
      <c r="A40" s="28" t="s">
        <v>40</v>
      </c>
      <c r="B40" s="72">
        <v>2</v>
      </c>
      <c r="C40" s="7">
        <v>33.651306254140501</v>
      </c>
      <c r="D40" s="10">
        <v>1.6715878119419301</v>
      </c>
      <c r="E40" s="7">
        <v>49.750895459658103</v>
      </c>
      <c r="F40" s="10">
        <v>3.5897561856068001</v>
      </c>
      <c r="G40" s="7">
        <v>20.373909121803798</v>
      </c>
      <c r="H40" s="10">
        <v>2.43762158042147</v>
      </c>
      <c r="I40" s="7">
        <v>-29.376986337854301</v>
      </c>
      <c r="J40" s="50">
        <v>4.1368182847628603</v>
      </c>
      <c r="K40" s="2"/>
      <c r="L40" s="2"/>
      <c r="M40" s="2"/>
      <c r="N40" s="2"/>
      <c r="O40" s="2"/>
      <c r="P40" s="2"/>
      <c r="Q40" s="2"/>
      <c r="R40" s="2"/>
      <c r="S40" s="2"/>
      <c r="T40" s="2"/>
    </row>
    <row r="41" spans="1:20" x14ac:dyDescent="0.2">
      <c r="A41" s="28" t="s">
        <v>41</v>
      </c>
      <c r="B41" s="72">
        <v>2</v>
      </c>
      <c r="C41" s="7">
        <v>35.333655729565599</v>
      </c>
      <c r="D41" s="10">
        <v>1.4770783510405801</v>
      </c>
      <c r="E41" s="7">
        <v>54.277374690643498</v>
      </c>
      <c r="F41" s="10">
        <v>3.18611809567828</v>
      </c>
      <c r="G41" s="7">
        <v>22.602836548541301</v>
      </c>
      <c r="H41" s="10">
        <v>2.94092410308415</v>
      </c>
      <c r="I41" s="7">
        <v>-31.6745381421022</v>
      </c>
      <c r="J41" s="50">
        <v>3.90777117287494</v>
      </c>
      <c r="K41" s="2"/>
      <c r="L41" s="2"/>
      <c r="M41" s="2"/>
      <c r="N41" s="2"/>
      <c r="O41" s="2"/>
      <c r="P41" s="2"/>
      <c r="Q41" s="2"/>
      <c r="R41" s="2"/>
      <c r="S41" s="2"/>
      <c r="T41" s="2"/>
    </row>
    <row r="42" spans="1:20" x14ac:dyDescent="0.2">
      <c r="A42" s="28" t="s">
        <v>42</v>
      </c>
      <c r="B42" s="72">
        <v>2</v>
      </c>
      <c r="C42" s="7">
        <v>23.5076922134851</v>
      </c>
      <c r="D42" s="10">
        <v>1.42275667730137</v>
      </c>
      <c r="E42" s="7">
        <v>32.672598552321098</v>
      </c>
      <c r="F42" s="10">
        <v>2.9552829053371599</v>
      </c>
      <c r="G42" s="7">
        <v>16.236142833077899</v>
      </c>
      <c r="H42" s="10">
        <v>2.60577401350861</v>
      </c>
      <c r="I42" s="7">
        <v>-16.436455719243199</v>
      </c>
      <c r="J42" s="50">
        <v>3.7022611156094598</v>
      </c>
      <c r="K42" s="2"/>
      <c r="L42" s="2"/>
      <c r="M42" s="2"/>
      <c r="N42" s="2"/>
      <c r="O42" s="2"/>
      <c r="P42" s="2"/>
      <c r="Q42" s="2"/>
      <c r="R42" s="2"/>
      <c r="S42" s="2"/>
      <c r="T42" s="2"/>
    </row>
    <row r="43" spans="1:20" x14ac:dyDescent="0.2">
      <c r="A43" s="3" t="s">
        <v>43</v>
      </c>
      <c r="B43" s="72">
        <v>2</v>
      </c>
      <c r="C43" s="7">
        <v>19.6462860993832</v>
      </c>
      <c r="D43" s="10">
        <v>1.94506075652553</v>
      </c>
      <c r="E43" s="7">
        <v>31.527521972067699</v>
      </c>
      <c r="F43" s="10">
        <v>4.7720078623507796</v>
      </c>
      <c r="G43" s="7">
        <v>12.512522671147799</v>
      </c>
      <c r="H43" s="10">
        <v>3.23794130339139</v>
      </c>
      <c r="I43" s="7">
        <v>-19.0149993009199</v>
      </c>
      <c r="J43" s="50">
        <v>6.0547535225287001</v>
      </c>
      <c r="K43" s="2"/>
      <c r="L43" s="2"/>
      <c r="M43" s="2"/>
      <c r="N43" s="2"/>
      <c r="O43" s="2"/>
      <c r="P43" s="2"/>
      <c r="Q43" s="2"/>
      <c r="R43" s="2"/>
      <c r="S43" s="2"/>
      <c r="T43" s="2"/>
    </row>
    <row r="44" spans="1:20" x14ac:dyDescent="0.2">
      <c r="A44" s="3" t="s">
        <v>44</v>
      </c>
      <c r="B44" s="72">
        <v>2</v>
      </c>
      <c r="C44" s="7">
        <v>19.6986046299767</v>
      </c>
      <c r="D44" s="10">
        <v>1.5321892129597801</v>
      </c>
      <c r="E44" s="7">
        <v>31.3795388807808</v>
      </c>
      <c r="F44" s="10">
        <v>3.2186037631222901</v>
      </c>
      <c r="G44" s="7">
        <v>15.689420150742601</v>
      </c>
      <c r="H44" s="10">
        <v>4.56653971866006</v>
      </c>
      <c r="I44" s="7">
        <v>-15.690118730038099</v>
      </c>
      <c r="J44" s="50">
        <v>5.3871208486864299</v>
      </c>
      <c r="K44" s="2"/>
      <c r="L44" s="2"/>
      <c r="M44" s="2"/>
      <c r="N44" s="2"/>
      <c r="O44" s="2"/>
      <c r="P44" s="2"/>
      <c r="Q44" s="2"/>
      <c r="R44" s="2"/>
      <c r="S44" s="2"/>
      <c r="T44" s="2"/>
    </row>
    <row r="45" spans="1:20" x14ac:dyDescent="0.2">
      <c r="A45" s="3" t="s">
        <v>80</v>
      </c>
      <c r="B45" s="72">
        <v>2</v>
      </c>
      <c r="C45" s="7">
        <v>20.5333814427491</v>
      </c>
      <c r="D45" s="10">
        <v>1.33071892516172</v>
      </c>
      <c r="E45" s="7">
        <v>31.402496465069898</v>
      </c>
      <c r="F45" s="10">
        <v>3.1189045963181101</v>
      </c>
      <c r="G45" s="7">
        <v>12.9901845132011</v>
      </c>
      <c r="H45" s="10">
        <v>2.61261651554375</v>
      </c>
      <c r="I45" s="7">
        <v>-18.412311951868801</v>
      </c>
      <c r="J45" s="50">
        <v>3.9429689331473798</v>
      </c>
      <c r="K45" s="2"/>
      <c r="L45" s="2"/>
      <c r="M45" s="2"/>
      <c r="N45" s="2"/>
      <c r="O45" s="2"/>
      <c r="P45" s="2"/>
      <c r="Q45" s="2"/>
      <c r="R45" s="2"/>
      <c r="S45" s="2"/>
      <c r="T45" s="2"/>
    </row>
    <row r="46" spans="1:20" x14ac:dyDescent="0.2">
      <c r="A46" s="3" t="s">
        <v>45</v>
      </c>
      <c r="B46" s="72">
        <v>2</v>
      </c>
      <c r="C46" s="7">
        <v>18.1540031455662</v>
      </c>
      <c r="D46" s="10">
        <v>1.2359152091366301</v>
      </c>
      <c r="E46" s="7">
        <v>28.631210020879099</v>
      </c>
      <c r="F46" s="10">
        <v>3.0151105174160602</v>
      </c>
      <c r="G46" s="7">
        <v>10.5734670701026</v>
      </c>
      <c r="H46" s="10">
        <v>2.2338258952346499</v>
      </c>
      <c r="I46" s="7">
        <v>-18.0577429507765</v>
      </c>
      <c r="J46" s="50">
        <v>4.0142526429952801</v>
      </c>
      <c r="K46" s="2"/>
      <c r="L46" s="2"/>
      <c r="M46" s="2"/>
      <c r="N46" s="2"/>
      <c r="O46" s="2"/>
      <c r="P46" s="2"/>
      <c r="Q46" s="2"/>
      <c r="R46" s="2"/>
      <c r="S46" s="2"/>
      <c r="T46" s="2"/>
    </row>
    <row r="47" spans="1:20" x14ac:dyDescent="0.2">
      <c r="A47" s="28" t="s">
        <v>46</v>
      </c>
      <c r="B47" s="72">
        <v>2</v>
      </c>
      <c r="C47" s="7">
        <v>5.9322440504188299</v>
      </c>
      <c r="D47" s="10">
        <v>0.627182996574147</v>
      </c>
      <c r="E47" s="7">
        <v>7.9975173549527696</v>
      </c>
      <c r="F47" s="10">
        <v>1.5915783850909999</v>
      </c>
      <c r="G47" s="7">
        <v>5.8231361911038997</v>
      </c>
      <c r="H47" s="10">
        <v>1.3680334090487301</v>
      </c>
      <c r="I47" s="7">
        <v>-2.1743811638488699</v>
      </c>
      <c r="J47" s="50">
        <v>2.0110222572809802</v>
      </c>
      <c r="K47" s="2"/>
      <c r="L47" s="2"/>
      <c r="M47" s="2"/>
      <c r="N47" s="2"/>
      <c r="O47" s="2"/>
      <c r="P47" s="2"/>
      <c r="Q47" s="2"/>
      <c r="R47" s="2"/>
      <c r="S47" s="2"/>
      <c r="T47" s="2"/>
    </row>
    <row r="48" spans="1:20" x14ac:dyDescent="0.2">
      <c r="A48" s="28" t="s">
        <v>47</v>
      </c>
      <c r="B48" s="72">
        <v>2</v>
      </c>
      <c r="C48" s="7">
        <v>9.9839271300239396</v>
      </c>
      <c r="D48" s="10">
        <v>1.0144594962722</v>
      </c>
      <c r="E48" s="7">
        <v>15.983627171245599</v>
      </c>
      <c r="F48" s="10">
        <v>2.5295053356428499</v>
      </c>
      <c r="G48" s="7">
        <v>7.8748156361969199</v>
      </c>
      <c r="H48" s="10">
        <v>1.6372190209925701</v>
      </c>
      <c r="I48" s="7">
        <v>-8.10881153504873</v>
      </c>
      <c r="J48" s="50">
        <v>2.9419058127120401</v>
      </c>
      <c r="K48" s="2"/>
      <c r="L48" s="2"/>
      <c r="M48" s="2"/>
      <c r="N48" s="2"/>
      <c r="O48" s="2"/>
      <c r="P48" s="2"/>
      <c r="Q48" s="2"/>
      <c r="R48" s="2"/>
      <c r="S48" s="2"/>
      <c r="T48" s="2"/>
    </row>
    <row r="49" spans="1:20" x14ac:dyDescent="0.2">
      <c r="A49" s="28" t="s">
        <v>48</v>
      </c>
      <c r="B49" s="72">
        <v>2</v>
      </c>
      <c r="C49" s="7">
        <v>7.7857199490552196</v>
      </c>
      <c r="D49" s="10">
        <v>0.86003146800121399</v>
      </c>
      <c r="E49" s="7">
        <v>14.973327025410599</v>
      </c>
      <c r="F49" s="10">
        <v>2.5961837226074702</v>
      </c>
      <c r="G49" s="7">
        <v>3.53976272302882</v>
      </c>
      <c r="H49" s="10">
        <v>1.9044287110745199</v>
      </c>
      <c r="I49" s="7">
        <v>-11.4335643023818</v>
      </c>
      <c r="J49" s="50">
        <v>3.24862824412395</v>
      </c>
      <c r="K49" s="2"/>
      <c r="L49" s="2"/>
      <c r="M49" s="2"/>
      <c r="N49" s="2"/>
      <c r="O49" s="2"/>
      <c r="P49" s="2"/>
      <c r="Q49" s="2"/>
      <c r="R49" s="2"/>
      <c r="S49" s="2"/>
      <c r="T49" s="2"/>
    </row>
    <row r="50" spans="1:20" x14ac:dyDescent="0.2">
      <c r="A50" s="3" t="s">
        <v>49</v>
      </c>
      <c r="B50" s="72">
        <v>2</v>
      </c>
      <c r="C50" s="7">
        <v>24.736705265914502</v>
      </c>
      <c r="D50" s="10">
        <v>1.28749737073269</v>
      </c>
      <c r="E50" s="7">
        <v>38.230676387382502</v>
      </c>
      <c r="F50" s="10">
        <v>3.14747984396478</v>
      </c>
      <c r="G50" s="7">
        <v>10.7372840312294</v>
      </c>
      <c r="H50" s="10">
        <v>2.07922808950797</v>
      </c>
      <c r="I50" s="7">
        <v>-27.493392356153102</v>
      </c>
      <c r="J50" s="50">
        <v>3.55436149066926</v>
      </c>
      <c r="K50" s="2"/>
      <c r="L50" s="2"/>
      <c r="M50" s="2"/>
      <c r="N50" s="2"/>
      <c r="O50" s="2"/>
      <c r="P50" s="2"/>
      <c r="Q50" s="2"/>
      <c r="R50" s="2"/>
      <c r="S50" s="2"/>
      <c r="T50" s="2"/>
    </row>
    <row r="51" spans="1:20" x14ac:dyDescent="0.2">
      <c r="A51" s="17" t="s">
        <v>50</v>
      </c>
      <c r="B51" s="72">
        <v>2</v>
      </c>
      <c r="C51" s="7">
        <v>9.5088949293481306</v>
      </c>
      <c r="D51" s="10">
        <v>0.74614142936977201</v>
      </c>
      <c r="E51" s="7">
        <v>16.593769730821599</v>
      </c>
      <c r="F51" s="10">
        <v>1.93117627511155</v>
      </c>
      <c r="G51" s="7">
        <v>4.5830323001765603</v>
      </c>
      <c r="H51" s="10">
        <v>0.86860204974765898</v>
      </c>
      <c r="I51" s="7">
        <v>-12.010737430645101</v>
      </c>
      <c r="J51" s="50">
        <v>2.13827676066773</v>
      </c>
      <c r="K51" s="2"/>
      <c r="L51" s="2"/>
      <c r="M51" s="2"/>
      <c r="N51" s="2"/>
      <c r="O51" s="2"/>
      <c r="P51" s="2"/>
      <c r="Q51" s="2"/>
      <c r="R51" s="2"/>
      <c r="S51" s="2"/>
      <c r="T51" s="2"/>
    </row>
    <row r="52" spans="1:20" x14ac:dyDescent="0.2">
      <c r="A52" s="28" t="s">
        <v>51</v>
      </c>
      <c r="B52" s="72">
        <v>2</v>
      </c>
      <c r="C52" s="7">
        <v>24.9698391029055</v>
      </c>
      <c r="D52" s="10">
        <v>1.2824346887747899</v>
      </c>
      <c r="E52" s="7">
        <v>33.529772281499902</v>
      </c>
      <c r="F52" s="10">
        <v>3.5949190248744398</v>
      </c>
      <c r="G52" s="7">
        <v>11.756587746687201</v>
      </c>
      <c r="H52" s="10">
        <v>2.2302250752988</v>
      </c>
      <c r="I52" s="7">
        <v>-21.7731845348127</v>
      </c>
      <c r="J52" s="50">
        <v>4.0437125390126996</v>
      </c>
      <c r="K52" s="2"/>
      <c r="L52" s="2"/>
      <c r="M52" s="2"/>
      <c r="N52" s="2"/>
      <c r="O52" s="2"/>
      <c r="P52" s="2"/>
      <c r="Q52" s="2"/>
      <c r="R52" s="2"/>
      <c r="S52" s="2"/>
      <c r="T52" s="2"/>
    </row>
    <row r="53" spans="1:20" x14ac:dyDescent="0.2">
      <c r="A53" s="28" t="s">
        <v>52</v>
      </c>
      <c r="B53" s="72">
        <v>2</v>
      </c>
      <c r="C53" s="7">
        <v>19.595780970329098</v>
      </c>
      <c r="D53" s="10">
        <v>1.0794431478348501</v>
      </c>
      <c r="E53" s="7">
        <v>29.5690508387131</v>
      </c>
      <c r="F53" s="10">
        <v>2.3545271342186198</v>
      </c>
      <c r="G53" s="7">
        <v>12.229766347022199</v>
      </c>
      <c r="H53" s="10">
        <v>1.7523179697609701</v>
      </c>
      <c r="I53" s="7">
        <v>-17.339284491690901</v>
      </c>
      <c r="J53" s="50">
        <v>2.9643561949738801</v>
      </c>
      <c r="K53" s="2"/>
      <c r="L53" s="2"/>
      <c r="M53" s="2"/>
      <c r="N53" s="2"/>
      <c r="O53" s="2"/>
      <c r="P53" s="2"/>
      <c r="Q53" s="2"/>
      <c r="R53" s="2"/>
      <c r="S53" s="2"/>
      <c r="T53" s="2"/>
    </row>
    <row r="54" spans="1:20" x14ac:dyDescent="0.2">
      <c r="A54" s="28" t="s">
        <v>53</v>
      </c>
      <c r="B54" s="72">
        <v>2</v>
      </c>
      <c r="C54" s="7">
        <v>20.571942227154398</v>
      </c>
      <c r="D54" s="10">
        <v>1.1848685102493799</v>
      </c>
      <c r="E54" s="7">
        <v>34.098469694164201</v>
      </c>
      <c r="F54" s="10">
        <v>3.7400930192236901</v>
      </c>
      <c r="G54" s="7">
        <v>11.207462592632099</v>
      </c>
      <c r="H54" s="10">
        <v>2.0373651637107302</v>
      </c>
      <c r="I54" s="7">
        <v>-22.8910071015321</v>
      </c>
      <c r="J54" s="50">
        <v>4.5121491516654197</v>
      </c>
      <c r="K54" s="2"/>
      <c r="L54" s="2"/>
      <c r="M54" s="2"/>
      <c r="N54" s="2"/>
      <c r="O54" s="2"/>
      <c r="P54" s="2"/>
      <c r="Q54" s="2"/>
      <c r="R54" s="2"/>
      <c r="S54" s="2"/>
      <c r="T54" s="2"/>
    </row>
    <row r="55" spans="1:20" x14ac:dyDescent="0.2">
      <c r="A55" s="28" t="s">
        <v>54</v>
      </c>
      <c r="B55" s="72">
        <v>2</v>
      </c>
      <c r="C55" s="7">
        <v>18.656373183653599</v>
      </c>
      <c r="D55" s="10">
        <v>1.5922402652262899</v>
      </c>
      <c r="E55" s="7">
        <v>25.9196607177972</v>
      </c>
      <c r="F55" s="10">
        <v>3.6096904824545901</v>
      </c>
      <c r="G55" s="7">
        <v>12.496730580368499</v>
      </c>
      <c r="H55" s="10">
        <v>2.9502143695038598</v>
      </c>
      <c r="I55" s="7">
        <v>-13.422930137428599</v>
      </c>
      <c r="J55" s="50">
        <v>4.4683922701304803</v>
      </c>
      <c r="K55" s="2"/>
      <c r="L55" s="2"/>
      <c r="M55" s="2"/>
      <c r="N55" s="2"/>
      <c r="O55" s="2"/>
      <c r="P55" s="2"/>
      <c r="Q55" s="2"/>
      <c r="R55" s="2"/>
      <c r="S55" s="2"/>
      <c r="T55" s="2"/>
    </row>
    <row r="56" spans="1:20" x14ac:dyDescent="0.2">
      <c r="A56" s="28" t="s">
        <v>55</v>
      </c>
      <c r="B56" s="72">
        <v>2</v>
      </c>
      <c r="C56" s="7">
        <v>7.7509457377706603</v>
      </c>
      <c r="D56" s="10">
        <v>0.65342149255007198</v>
      </c>
      <c r="E56" s="7">
        <v>16.580905775366901</v>
      </c>
      <c r="F56" s="10">
        <v>1.7123307727980801</v>
      </c>
      <c r="G56" s="7">
        <v>1.2978605310442199</v>
      </c>
      <c r="H56" s="10">
        <v>0.50782112479066699</v>
      </c>
      <c r="I56" s="7">
        <v>-15.2830452443227</v>
      </c>
      <c r="J56" s="50">
        <v>1.9197502816081</v>
      </c>
      <c r="K56" s="2"/>
      <c r="L56" s="2"/>
      <c r="M56" s="2"/>
      <c r="N56" s="2"/>
      <c r="O56" s="2"/>
      <c r="P56" s="2"/>
      <c r="Q56" s="2"/>
      <c r="R56" s="2"/>
      <c r="S56" s="2"/>
      <c r="T56" s="2"/>
    </row>
    <row r="57" spans="1:20" x14ac:dyDescent="0.2">
      <c r="A57" s="28" t="s">
        <v>56</v>
      </c>
      <c r="B57" s="72">
        <v>2</v>
      </c>
      <c r="C57" s="7">
        <v>18.684383367861798</v>
      </c>
      <c r="D57" s="10">
        <v>1.4271482495191901</v>
      </c>
      <c r="E57" s="7">
        <v>37.191890075398298</v>
      </c>
      <c r="F57" s="10">
        <v>3.9896153143036401</v>
      </c>
      <c r="G57" s="7">
        <v>5.7142675730388603</v>
      </c>
      <c r="H57" s="10">
        <v>1.52195865132867</v>
      </c>
      <c r="I57" s="7">
        <v>-31.477622502359399</v>
      </c>
      <c r="J57" s="50">
        <v>4.2853566644460299</v>
      </c>
      <c r="K57" s="2"/>
      <c r="L57" s="2"/>
      <c r="M57" s="2"/>
      <c r="N57" s="2"/>
      <c r="O57" s="2"/>
      <c r="P57" s="2"/>
      <c r="Q57" s="2"/>
      <c r="R57" s="2"/>
      <c r="S57" s="2"/>
      <c r="T57" s="2"/>
    </row>
    <row r="58" spans="1:20" x14ac:dyDescent="0.2">
      <c r="A58" s="28" t="s">
        <v>57</v>
      </c>
      <c r="B58" s="72">
        <v>2</v>
      </c>
      <c r="C58" s="7">
        <v>8.6573136471760392</v>
      </c>
      <c r="D58" s="10">
        <v>0.65473107716613999</v>
      </c>
      <c r="E58" s="7">
        <v>15.985739345939299</v>
      </c>
      <c r="F58" s="10">
        <v>2.0824126809836101</v>
      </c>
      <c r="G58" s="7">
        <v>4.3394605846177496</v>
      </c>
      <c r="H58" s="10">
        <v>1.04343738473028</v>
      </c>
      <c r="I58" s="7">
        <v>-11.646278761321501</v>
      </c>
      <c r="J58" s="50">
        <v>2.2897233932794601</v>
      </c>
      <c r="K58" s="2"/>
      <c r="L58" s="2"/>
      <c r="M58" s="2"/>
      <c r="N58" s="2"/>
      <c r="O58" s="2"/>
      <c r="P58" s="2"/>
      <c r="Q58" s="2"/>
      <c r="R58" s="2"/>
      <c r="S58" s="2"/>
      <c r="T58" s="2"/>
    </row>
    <row r="59" spans="1:20" x14ac:dyDescent="0.2">
      <c r="A59" s="28" t="s">
        <v>58</v>
      </c>
      <c r="B59" s="72">
        <v>2</v>
      </c>
      <c r="C59" s="7">
        <v>19.153768776201801</v>
      </c>
      <c r="D59" s="10">
        <v>2.3275016206961601</v>
      </c>
      <c r="E59" s="7">
        <v>31.6664791682181</v>
      </c>
      <c r="F59" s="10">
        <v>5.7827364108343096</v>
      </c>
      <c r="G59" s="7">
        <v>7.4905236238161201</v>
      </c>
      <c r="H59" s="10">
        <v>1.67252586828021</v>
      </c>
      <c r="I59" s="7">
        <v>-24.175955544401901</v>
      </c>
      <c r="J59" s="50">
        <v>6.0712993421919297</v>
      </c>
      <c r="K59" s="2"/>
      <c r="L59" s="2"/>
      <c r="M59" s="2"/>
      <c r="N59" s="2"/>
      <c r="O59" s="2"/>
      <c r="P59" s="2"/>
      <c r="Q59" s="2"/>
      <c r="R59" s="2"/>
      <c r="S59" s="2"/>
      <c r="T59" s="2"/>
    </row>
    <row r="60" spans="1:20" x14ac:dyDescent="0.2">
      <c r="A60" s="28" t="s">
        <v>59</v>
      </c>
      <c r="B60" s="72">
        <v>2</v>
      </c>
      <c r="C60" s="7">
        <v>14.8896795815029</v>
      </c>
      <c r="D60" s="10">
        <v>1.5557900951021699</v>
      </c>
      <c r="E60" s="7">
        <v>24.125149218283099</v>
      </c>
      <c r="F60" s="10">
        <v>3.0486820910667198</v>
      </c>
      <c r="G60" s="7">
        <v>5.7124585489067901</v>
      </c>
      <c r="H60" s="10">
        <v>7.3762718049966702</v>
      </c>
      <c r="I60" s="7">
        <v>-18.4126906693763</v>
      </c>
      <c r="J60" s="50">
        <v>7.7730204274935204</v>
      </c>
      <c r="K60" s="2"/>
      <c r="L60" s="2"/>
      <c r="M60" s="2"/>
      <c r="N60" s="2"/>
      <c r="O60" s="2"/>
      <c r="P60" s="2"/>
      <c r="Q60" s="2"/>
      <c r="R60" s="2"/>
      <c r="S60" s="2"/>
      <c r="T60" s="2"/>
    </row>
    <row r="61" spans="1:20" x14ac:dyDescent="0.2">
      <c r="A61" s="3" t="s">
        <v>60</v>
      </c>
      <c r="B61" s="72">
        <v>2</v>
      </c>
      <c r="C61" s="7">
        <v>19.537717472468501</v>
      </c>
      <c r="D61" s="10">
        <v>1.6357276843853099</v>
      </c>
      <c r="E61" s="7">
        <v>25.102751423056201</v>
      </c>
      <c r="F61" s="10">
        <v>2.9709960572091401</v>
      </c>
      <c r="G61" s="7">
        <v>14.1941485406312</v>
      </c>
      <c r="H61" s="10">
        <v>2.4085616406688999</v>
      </c>
      <c r="I61" s="7">
        <v>-10.908602882425001</v>
      </c>
      <c r="J61" s="50">
        <v>3.84614087258911</v>
      </c>
      <c r="K61" s="2"/>
      <c r="L61" s="2"/>
      <c r="M61" s="2"/>
      <c r="N61" s="2"/>
      <c r="O61" s="2"/>
      <c r="P61" s="2"/>
      <c r="Q61" s="2"/>
      <c r="R61" s="2"/>
      <c r="S61" s="2"/>
      <c r="T61" s="2"/>
    </row>
    <row r="62" spans="1:20" x14ac:dyDescent="0.2">
      <c r="A62" s="28" t="s">
        <v>61</v>
      </c>
      <c r="B62" s="72">
        <v>2</v>
      </c>
      <c r="C62" s="7">
        <v>5.9318096131434901</v>
      </c>
      <c r="D62" s="10">
        <v>0.62045239455276702</v>
      </c>
      <c r="E62" s="7">
        <v>7.7776386875878396</v>
      </c>
      <c r="F62" s="10">
        <v>1.26052555887604</v>
      </c>
      <c r="G62" s="7">
        <v>4.0506450210782301</v>
      </c>
      <c r="H62" s="10">
        <v>1.0025501801501899</v>
      </c>
      <c r="I62" s="7">
        <v>-3.7269936665096002</v>
      </c>
      <c r="J62" s="50">
        <v>1.71851932758272</v>
      </c>
      <c r="K62" s="2"/>
      <c r="L62" s="2"/>
      <c r="M62" s="2"/>
      <c r="N62" s="2"/>
      <c r="O62" s="2"/>
      <c r="P62" s="2"/>
      <c r="Q62" s="2"/>
      <c r="R62" s="2"/>
      <c r="S62" s="2"/>
      <c r="T62" s="2"/>
    </row>
    <row r="63" spans="1:20" x14ac:dyDescent="0.2">
      <c r="A63" s="33" t="s">
        <v>81</v>
      </c>
      <c r="B63" s="69">
        <v>2</v>
      </c>
      <c r="C63" s="34">
        <v>16.616170969253801</v>
      </c>
      <c r="D63" s="35">
        <v>0.238869461315695</v>
      </c>
      <c r="E63" s="34">
        <v>27.572729156866</v>
      </c>
      <c r="F63" s="35">
        <v>0.597374932593563</v>
      </c>
      <c r="G63" s="34">
        <v>9.8044754267392094</v>
      </c>
      <c r="H63" s="35">
        <v>0.476036490201384</v>
      </c>
      <c r="I63" s="34">
        <v>-17.768253730126801</v>
      </c>
      <c r="J63" s="90">
        <v>0.75585057391574295</v>
      </c>
      <c r="K63" s="2"/>
      <c r="L63" s="2"/>
      <c r="M63" s="2"/>
      <c r="N63" s="2"/>
      <c r="O63" s="2"/>
      <c r="P63" s="2"/>
      <c r="Q63" s="2"/>
      <c r="R63" s="2"/>
      <c r="S63" s="2"/>
      <c r="T63" s="2"/>
    </row>
    <row r="64" spans="1:20" x14ac:dyDescent="0.2">
      <c r="A64" s="37" t="s">
        <v>82</v>
      </c>
      <c r="B64" s="70">
        <v>2</v>
      </c>
      <c r="C64" s="38">
        <v>12.804344946403599</v>
      </c>
      <c r="D64" s="39">
        <v>0.30755051431979102</v>
      </c>
      <c r="E64" s="38">
        <v>22.6628278498616</v>
      </c>
      <c r="F64" s="39">
        <v>0.76954163277711995</v>
      </c>
      <c r="G64" s="38">
        <v>6.6127392366085997</v>
      </c>
      <c r="H64" s="39">
        <v>0.45879446320735801</v>
      </c>
      <c r="I64" s="38">
        <v>-16.050088613252999</v>
      </c>
      <c r="J64" s="91">
        <v>0.91009371665948302</v>
      </c>
      <c r="K64" s="2"/>
      <c r="L64" s="2"/>
      <c r="M64" s="2"/>
      <c r="N64" s="2"/>
      <c r="O64" s="2"/>
      <c r="P64" s="2"/>
      <c r="Q64" s="2"/>
      <c r="R64" s="2"/>
      <c r="S64" s="2"/>
      <c r="T64" s="2"/>
    </row>
    <row r="65" spans="1:20" x14ac:dyDescent="0.2">
      <c r="A65" s="40" t="s">
        <v>83</v>
      </c>
      <c r="B65" s="71">
        <v>2</v>
      </c>
      <c r="C65" s="48">
        <v>16.487007745469</v>
      </c>
      <c r="D65" s="49">
        <v>0.18532461047496801</v>
      </c>
      <c r="E65" s="48">
        <v>26.851177001078899</v>
      </c>
      <c r="F65" s="49">
        <v>0.45625650332882101</v>
      </c>
      <c r="G65" s="48">
        <v>9.8281017199043799</v>
      </c>
      <c r="H65" s="49">
        <v>0.34168582081932197</v>
      </c>
      <c r="I65" s="48">
        <v>-17.023075281174499</v>
      </c>
      <c r="J65" s="92">
        <v>0.56365989211026601</v>
      </c>
      <c r="K65" s="2"/>
      <c r="L65" s="2"/>
      <c r="M65" s="2"/>
      <c r="N65" s="2"/>
      <c r="O65" s="2"/>
      <c r="P65" s="2"/>
      <c r="Q65" s="2"/>
      <c r="R65" s="2"/>
      <c r="S65" s="2"/>
      <c r="T65" s="2"/>
    </row>
    <row r="66" spans="1:20" x14ac:dyDescent="0.2">
      <c r="A66" s="82" t="s">
        <v>89</v>
      </c>
      <c r="B66" s="72">
        <v>2</v>
      </c>
      <c r="C66" s="7">
        <v>13.780970094689099</v>
      </c>
      <c r="D66" s="10">
        <v>1.9489917550290901</v>
      </c>
      <c r="E66" s="7">
        <v>24.795006723706699</v>
      </c>
      <c r="F66" s="10">
        <v>4.0276963095092002</v>
      </c>
      <c r="G66" s="7">
        <v>4.9982842315152398</v>
      </c>
      <c r="H66" s="10">
        <v>2.9161990373959701</v>
      </c>
      <c r="I66" s="7">
        <v>-19.7967224921914</v>
      </c>
      <c r="J66" s="50">
        <v>3.5453487618679498</v>
      </c>
      <c r="K66" s="2"/>
      <c r="L66" s="2"/>
      <c r="M66" s="2"/>
      <c r="N66" s="2"/>
      <c r="O66" s="2"/>
      <c r="P66" s="2"/>
      <c r="Q66" s="2"/>
      <c r="R66" s="2"/>
      <c r="S66" s="2"/>
      <c r="T66" s="2"/>
    </row>
    <row r="67" spans="1:20" x14ac:dyDescent="0.2">
      <c r="A67" s="82" t="s">
        <v>90</v>
      </c>
      <c r="B67" s="72">
        <v>2</v>
      </c>
      <c r="C67" s="7">
        <v>11.120143084535</v>
      </c>
      <c r="D67" s="10">
        <v>1.63822293283857</v>
      </c>
      <c r="E67" s="7">
        <v>19.541479860084099</v>
      </c>
      <c r="F67" s="10">
        <v>4.15640134929167</v>
      </c>
      <c r="G67" s="7">
        <v>6.7329011819635101</v>
      </c>
      <c r="H67" s="10">
        <v>2.2087971911230699</v>
      </c>
      <c r="I67" s="7">
        <v>-12.8085786781206</v>
      </c>
      <c r="J67" s="50">
        <v>4.0724981193231997</v>
      </c>
      <c r="K67" s="2"/>
      <c r="L67" s="2"/>
      <c r="M67" s="2"/>
      <c r="N67" s="2"/>
      <c r="O67" s="2"/>
      <c r="P67" s="2"/>
      <c r="Q67" s="2"/>
      <c r="R67" s="2"/>
      <c r="S67" s="2"/>
      <c r="T67" s="2"/>
    </row>
    <row r="68" spans="1:20" x14ac:dyDescent="0.2">
      <c r="A68" s="82" t="s">
        <v>91</v>
      </c>
      <c r="B68" s="72">
        <v>2</v>
      </c>
      <c r="C68" s="7">
        <v>23.7379562634931</v>
      </c>
      <c r="D68" s="10">
        <v>2.2124108312818098</v>
      </c>
      <c r="E68" s="7">
        <v>32.688061675922199</v>
      </c>
      <c r="F68" s="10">
        <v>5.2587871922526697</v>
      </c>
      <c r="G68" s="7">
        <v>10.0580825610382</v>
      </c>
      <c r="H68" s="10">
        <v>3.5345109617790502</v>
      </c>
      <c r="I68" s="7">
        <v>-22.629979114884001</v>
      </c>
      <c r="J68" s="50">
        <v>5.7898594662778997</v>
      </c>
      <c r="K68" s="2"/>
      <c r="L68" s="2"/>
      <c r="M68" s="2"/>
      <c r="N68" s="2"/>
      <c r="O68" s="2"/>
      <c r="P68" s="2"/>
      <c r="Q68" s="2"/>
      <c r="R68" s="2"/>
      <c r="S68" s="2"/>
      <c r="T68" s="2"/>
    </row>
    <row r="69" spans="1:20" ht="13.5" customHeight="1" x14ac:dyDescent="0.2">
      <c r="A69" s="4" t="s">
        <v>92</v>
      </c>
      <c r="B69" s="79">
        <v>2</v>
      </c>
      <c r="C69" s="85">
        <v>22.7551682327443</v>
      </c>
      <c r="D69" s="86">
        <v>1.84219716953456</v>
      </c>
      <c r="E69" s="85">
        <v>34.800858344768102</v>
      </c>
      <c r="F69" s="86">
        <v>4.1800509165550404</v>
      </c>
      <c r="G69" s="85">
        <v>14.510778154458601</v>
      </c>
      <c r="H69" s="86">
        <v>3.6543042720171699</v>
      </c>
      <c r="I69" s="85">
        <v>-20.290080190309499</v>
      </c>
      <c r="J69" s="93">
        <v>5.7504147311693199</v>
      </c>
      <c r="K69" s="2"/>
      <c r="L69" s="2"/>
      <c r="M69" s="2"/>
      <c r="N69" s="2"/>
      <c r="O69" s="2"/>
      <c r="P69" s="2"/>
      <c r="Q69" s="2"/>
      <c r="R69" s="2"/>
      <c r="S69" s="2"/>
      <c r="T69" s="2"/>
    </row>
    <row r="70" spans="1:20" x14ac:dyDescent="0.2">
      <c r="A70" s="41"/>
      <c r="B70" s="105"/>
      <c r="C70" s="42" t="s">
        <v>672</v>
      </c>
      <c r="D70" s="47" t="s">
        <v>673</v>
      </c>
      <c r="E70" s="42" t="s">
        <v>1298</v>
      </c>
      <c r="F70" s="47" t="s">
        <v>1299</v>
      </c>
      <c r="G70" s="42" t="s">
        <v>1300</v>
      </c>
      <c r="H70" s="47" t="s">
        <v>1301</v>
      </c>
      <c r="I70" s="42" t="s">
        <v>1302</v>
      </c>
      <c r="J70" s="63" t="s">
        <v>1303</v>
      </c>
      <c r="K70" s="98"/>
      <c r="L70" s="98"/>
      <c r="M70" s="98"/>
      <c r="N70" s="98"/>
      <c r="O70" s="98"/>
      <c r="P70" s="98"/>
      <c r="Q70" s="98"/>
      <c r="R70" s="98"/>
      <c r="S70" s="98"/>
      <c r="T70" s="98"/>
    </row>
    <row r="71" spans="1:20" x14ac:dyDescent="0.2">
      <c r="A71" s="28" t="s">
        <v>13</v>
      </c>
      <c r="B71" s="75">
        <v>1</v>
      </c>
      <c r="C71" s="7">
        <v>17.981317690733899</v>
      </c>
      <c r="D71" s="10">
        <v>1.2175046421973299</v>
      </c>
      <c r="E71" s="7">
        <v>26.417318002771399</v>
      </c>
      <c r="F71" s="10">
        <v>2.67694879892673</v>
      </c>
      <c r="G71" s="7">
        <v>9.0384478281453209</v>
      </c>
      <c r="H71" s="10">
        <v>1.97891356735781</v>
      </c>
      <c r="I71" s="7">
        <v>-17.378870174626101</v>
      </c>
      <c r="J71" s="50">
        <v>3.0750969162527499</v>
      </c>
      <c r="K71" s="2"/>
      <c r="L71" s="2"/>
      <c r="M71" s="2"/>
      <c r="N71" s="2"/>
      <c r="O71" s="2"/>
      <c r="P71" s="2"/>
      <c r="Q71" s="2"/>
      <c r="R71" s="2"/>
      <c r="S71" s="2"/>
      <c r="T71" s="2"/>
    </row>
    <row r="72" spans="1:20" x14ac:dyDescent="0.2">
      <c r="A72" s="28" t="s">
        <v>17</v>
      </c>
      <c r="B72" s="75">
        <v>1</v>
      </c>
      <c r="C72" s="7">
        <v>10.277110739881</v>
      </c>
      <c r="D72" s="10">
        <v>0.73153534821507604</v>
      </c>
      <c r="E72" s="7">
        <v>19.825930895272101</v>
      </c>
      <c r="F72" s="10">
        <v>2.0059624414297001</v>
      </c>
      <c r="G72" s="7">
        <v>6.1891891682000901</v>
      </c>
      <c r="H72" s="10">
        <v>1.2213871962855301</v>
      </c>
      <c r="I72" s="7">
        <v>-13.636741727072</v>
      </c>
      <c r="J72" s="50">
        <v>2.1841513899124201</v>
      </c>
      <c r="K72" s="2"/>
      <c r="L72" s="2"/>
      <c r="M72" s="2"/>
      <c r="N72" s="2"/>
      <c r="O72" s="2"/>
      <c r="P72" s="2"/>
      <c r="Q72" s="2"/>
      <c r="R72" s="2"/>
      <c r="S72" s="2"/>
      <c r="T72" s="2"/>
    </row>
    <row r="73" spans="1:20" x14ac:dyDescent="0.2">
      <c r="A73" s="78" t="s">
        <v>19</v>
      </c>
      <c r="B73" s="75">
        <v>1</v>
      </c>
      <c r="C73" s="7">
        <v>13.352950142376701</v>
      </c>
      <c r="D73" s="10">
        <v>1.1461778192580301</v>
      </c>
      <c r="E73" s="7">
        <v>22.368304127611299</v>
      </c>
      <c r="F73" s="10">
        <v>2.8043644775444299</v>
      </c>
      <c r="G73" s="7">
        <v>9.4812421277198897</v>
      </c>
      <c r="H73" s="10">
        <v>2.17233857779244</v>
      </c>
      <c r="I73" s="7">
        <v>-12.887061999891401</v>
      </c>
      <c r="J73" s="50">
        <v>3.42686853389639</v>
      </c>
      <c r="K73" s="2"/>
      <c r="L73" s="2"/>
      <c r="M73" s="2"/>
      <c r="N73" s="2"/>
      <c r="O73" s="2"/>
      <c r="P73" s="2"/>
      <c r="Q73" s="2"/>
      <c r="R73" s="2"/>
      <c r="S73" s="2"/>
      <c r="T73" s="2"/>
    </row>
    <row r="74" spans="1:20" x14ac:dyDescent="0.2">
      <c r="A74" s="28" t="s">
        <v>20</v>
      </c>
      <c r="B74" s="75">
        <v>1</v>
      </c>
      <c r="C74" s="7">
        <v>16.041886466693398</v>
      </c>
      <c r="D74" s="10">
        <v>1.8150003977610001</v>
      </c>
      <c r="E74" s="7">
        <v>21.6230238129179</v>
      </c>
      <c r="F74" s="10">
        <v>4.1299724347033804</v>
      </c>
      <c r="G74" s="7">
        <v>10.216610737945199</v>
      </c>
      <c r="H74" s="10">
        <v>2.5123014485740001</v>
      </c>
      <c r="I74" s="7">
        <v>-11.406413074972701</v>
      </c>
      <c r="J74" s="50">
        <v>4.6383421652938797</v>
      </c>
      <c r="K74" s="2"/>
      <c r="L74" s="2"/>
      <c r="M74" s="2"/>
      <c r="N74" s="2"/>
      <c r="O74" s="2"/>
      <c r="P74" s="2"/>
      <c r="Q74" s="2"/>
      <c r="R74" s="2"/>
      <c r="S74" s="2"/>
      <c r="T74" s="2"/>
    </row>
    <row r="75" spans="1:20" x14ac:dyDescent="0.2">
      <c r="A75" s="28" t="s">
        <v>31</v>
      </c>
      <c r="B75" s="75">
        <v>1</v>
      </c>
      <c r="C75" s="7">
        <v>13.0496158796036</v>
      </c>
      <c r="D75" s="10">
        <v>1.31294874179007</v>
      </c>
      <c r="E75" s="7">
        <v>20.247435061158001</v>
      </c>
      <c r="F75" s="10">
        <v>2.9932105258909099</v>
      </c>
      <c r="G75" s="7">
        <v>7.4959315591617797</v>
      </c>
      <c r="H75" s="10">
        <v>2.0732225488887699</v>
      </c>
      <c r="I75" s="7">
        <v>-12.751503501996201</v>
      </c>
      <c r="J75" s="50">
        <v>3.61737163791673</v>
      </c>
      <c r="K75" s="2"/>
      <c r="L75" s="2"/>
      <c r="M75" s="2"/>
      <c r="N75" s="2"/>
      <c r="O75" s="2"/>
      <c r="P75" s="2"/>
      <c r="Q75" s="2"/>
      <c r="R75" s="2"/>
      <c r="S75" s="2"/>
      <c r="T75" s="2"/>
    </row>
    <row r="76" spans="1:20" x14ac:dyDescent="0.2">
      <c r="A76" s="28" t="s">
        <v>36</v>
      </c>
      <c r="B76" s="75">
        <v>1</v>
      </c>
      <c r="C76" s="7">
        <v>10.399957125183001</v>
      </c>
      <c r="D76" s="10">
        <v>1.11244954468553</v>
      </c>
      <c r="E76" s="7">
        <v>13.980418671446801</v>
      </c>
      <c r="F76" s="10">
        <v>2.3498417145424799</v>
      </c>
      <c r="G76" s="7">
        <v>7.1585691688056299</v>
      </c>
      <c r="H76" s="10">
        <v>2.2241803297413898</v>
      </c>
      <c r="I76" s="7">
        <v>-6.8218495026411903</v>
      </c>
      <c r="J76" s="50">
        <v>2.9657643322075602</v>
      </c>
      <c r="K76" s="2"/>
      <c r="L76" s="2"/>
      <c r="M76" s="2"/>
      <c r="N76" s="2"/>
      <c r="O76" s="2"/>
      <c r="P76" s="2"/>
      <c r="Q76" s="2"/>
      <c r="R76" s="2"/>
      <c r="S76" s="2"/>
      <c r="T76" s="2"/>
    </row>
    <row r="77" spans="1:20" x14ac:dyDescent="0.2">
      <c r="A77" s="28" t="s">
        <v>38</v>
      </c>
      <c r="B77" s="75">
        <v>1</v>
      </c>
      <c r="C77" s="7">
        <v>5.2188370385024196</v>
      </c>
      <c r="D77" s="10">
        <v>0.74384724253920598</v>
      </c>
      <c r="E77" s="7">
        <v>5.2884672837695899</v>
      </c>
      <c r="F77" s="10">
        <v>1.5407857755001799</v>
      </c>
      <c r="G77" s="7">
        <v>4.7893240942658197</v>
      </c>
      <c r="H77" s="10">
        <v>1.2510547702807899</v>
      </c>
      <c r="I77" s="7">
        <v>-0.49914318950377301</v>
      </c>
      <c r="J77" s="50">
        <v>1.9701668107506101</v>
      </c>
      <c r="K77" s="2"/>
      <c r="L77" s="2"/>
      <c r="M77" s="2"/>
      <c r="N77" s="2"/>
      <c r="O77" s="2"/>
      <c r="P77" s="2"/>
      <c r="Q77" s="2"/>
      <c r="R77" s="2"/>
      <c r="S77" s="2"/>
      <c r="T77" s="2"/>
    </row>
    <row r="78" spans="1:20" x14ac:dyDescent="0.2">
      <c r="A78" s="3" t="s">
        <v>44</v>
      </c>
      <c r="B78" s="75">
        <v>1</v>
      </c>
      <c r="C78" s="7">
        <v>16.504944329049099</v>
      </c>
      <c r="D78" s="10">
        <v>1.8442789546267699</v>
      </c>
      <c r="E78" s="7">
        <v>20.9821121682611</v>
      </c>
      <c r="F78" s="10">
        <v>3.5340486533052302</v>
      </c>
      <c r="G78" s="7">
        <v>14.7509900251957</v>
      </c>
      <c r="H78" s="10">
        <v>2.8894881236562</v>
      </c>
      <c r="I78" s="7">
        <v>-6.2311221430653596</v>
      </c>
      <c r="J78" s="50">
        <v>4.3938930895256201</v>
      </c>
      <c r="K78" s="2"/>
      <c r="L78" s="2"/>
      <c r="M78" s="2"/>
      <c r="N78" s="2"/>
      <c r="O78" s="2"/>
      <c r="P78" s="2"/>
      <c r="Q78" s="2"/>
      <c r="R78" s="2"/>
      <c r="S78" s="2"/>
      <c r="T78" s="2"/>
    </row>
    <row r="79" spans="1:20" x14ac:dyDescent="0.2">
      <c r="A79" s="28" t="s">
        <v>48</v>
      </c>
      <c r="B79" s="75">
        <v>1</v>
      </c>
      <c r="C79" s="7">
        <v>8.6903768301727897</v>
      </c>
      <c r="D79" s="10">
        <v>0.93129881756426403</v>
      </c>
      <c r="E79" s="7">
        <v>12.6786492545027</v>
      </c>
      <c r="F79" s="10">
        <v>2.0091786059274099</v>
      </c>
      <c r="G79" s="7">
        <v>7.1229849907384803</v>
      </c>
      <c r="H79" s="10">
        <v>1.5945014934084001</v>
      </c>
      <c r="I79" s="7">
        <v>-5.5556642637642604</v>
      </c>
      <c r="J79" s="50">
        <v>2.6744743818112302</v>
      </c>
      <c r="K79" s="2"/>
      <c r="L79" s="2"/>
      <c r="M79" s="2"/>
      <c r="N79" s="2"/>
      <c r="O79" s="2"/>
      <c r="P79" s="2"/>
      <c r="Q79" s="2"/>
      <c r="R79" s="2"/>
      <c r="S79" s="2"/>
      <c r="T79" s="2"/>
    </row>
    <row r="80" spans="1:20" x14ac:dyDescent="0.2">
      <c r="A80" s="28" t="s">
        <v>53</v>
      </c>
      <c r="B80" s="75">
        <v>1</v>
      </c>
      <c r="C80" s="7">
        <v>17.778524730859999</v>
      </c>
      <c r="D80" s="10">
        <v>1.1741958896434099</v>
      </c>
      <c r="E80" s="7">
        <v>27.740565039274902</v>
      </c>
      <c r="F80" s="10">
        <v>2.42371290832661</v>
      </c>
      <c r="G80" s="7">
        <v>10.4704284675575</v>
      </c>
      <c r="H80" s="10">
        <v>1.5988920378056599</v>
      </c>
      <c r="I80" s="7">
        <v>-17.270136571717501</v>
      </c>
      <c r="J80" s="50">
        <v>3.0135406254326602</v>
      </c>
      <c r="K80" s="2"/>
      <c r="L80" s="2"/>
      <c r="M80" s="2"/>
      <c r="N80" s="2"/>
      <c r="O80" s="2"/>
      <c r="P80" s="2"/>
      <c r="Q80" s="2"/>
      <c r="R80" s="2"/>
      <c r="S80" s="2"/>
      <c r="T80" s="2"/>
    </row>
    <row r="81" spans="1:20" x14ac:dyDescent="0.2">
      <c r="A81" s="28" t="s">
        <v>55</v>
      </c>
      <c r="B81" s="75">
        <v>1</v>
      </c>
      <c r="C81" s="7">
        <v>4.2899646362356503</v>
      </c>
      <c r="D81" s="10">
        <v>0.51488965427145095</v>
      </c>
      <c r="E81" s="7">
        <v>8.5995247616949406</v>
      </c>
      <c r="F81" s="10">
        <v>1.56373590652284</v>
      </c>
      <c r="G81" s="7">
        <v>2.59217583452569</v>
      </c>
      <c r="H81" s="10">
        <v>0.93786668981858201</v>
      </c>
      <c r="I81" s="7">
        <v>-6.0073489271692599</v>
      </c>
      <c r="J81" s="50">
        <v>1.8680999768812501</v>
      </c>
      <c r="K81" s="2"/>
      <c r="L81" s="2"/>
      <c r="M81" s="2"/>
      <c r="N81" s="2"/>
      <c r="O81" s="2"/>
      <c r="P81" s="2"/>
      <c r="Q81" s="2"/>
      <c r="R81" s="2"/>
      <c r="S81" s="2"/>
      <c r="T81" s="2"/>
    </row>
    <row r="82" spans="1:20" x14ac:dyDescent="0.2">
      <c r="A82" s="28" t="s">
        <v>57</v>
      </c>
      <c r="B82" s="75">
        <v>1</v>
      </c>
      <c r="C82" s="7">
        <v>14.409371344341199</v>
      </c>
      <c r="D82" s="10">
        <v>1.16088269589811</v>
      </c>
      <c r="E82" s="7">
        <v>23.3463420543025</v>
      </c>
      <c r="F82" s="10">
        <v>3.0573915941805798</v>
      </c>
      <c r="G82" s="7">
        <v>10.7309262879426</v>
      </c>
      <c r="H82" s="10">
        <v>2.5049436788427499</v>
      </c>
      <c r="I82" s="7">
        <v>-12.6154157663599</v>
      </c>
      <c r="J82" s="50">
        <v>4.1896317793887903</v>
      </c>
      <c r="K82" s="2"/>
      <c r="L82" s="2"/>
      <c r="M82" s="2"/>
      <c r="N82" s="2"/>
      <c r="O82" s="2"/>
      <c r="P82" s="2"/>
      <c r="Q82" s="2"/>
      <c r="R82" s="2"/>
      <c r="S82" s="2"/>
      <c r="T82" s="2"/>
    </row>
    <row r="83" spans="1:20" x14ac:dyDescent="0.2">
      <c r="A83" s="28" t="s">
        <v>58</v>
      </c>
      <c r="B83" s="75">
        <v>1</v>
      </c>
      <c r="C83" s="7">
        <v>19.249233138616098</v>
      </c>
      <c r="D83" s="10">
        <v>1.5636270134556201</v>
      </c>
      <c r="E83" s="7">
        <v>30.654208911095399</v>
      </c>
      <c r="F83" s="10">
        <v>3.4968317745294302</v>
      </c>
      <c r="G83" s="7">
        <v>11.334168738713601</v>
      </c>
      <c r="H83" s="10">
        <v>2.3727354273776999</v>
      </c>
      <c r="I83" s="7">
        <v>-19.320040172381798</v>
      </c>
      <c r="J83" s="50">
        <v>4.2753767073853899</v>
      </c>
      <c r="K83" s="2"/>
      <c r="L83" s="2"/>
      <c r="M83" s="2"/>
      <c r="N83" s="2"/>
      <c r="O83" s="2"/>
      <c r="P83" s="2"/>
      <c r="Q83" s="2"/>
      <c r="R83" s="2"/>
      <c r="S83" s="2"/>
      <c r="T83" s="2"/>
    </row>
    <row r="84" spans="1:20" x14ac:dyDescent="0.2">
      <c r="A84" s="5" t="s">
        <v>175</v>
      </c>
      <c r="B84" s="80">
        <v>1</v>
      </c>
      <c r="C84" s="87">
        <v>12.8242616624894</v>
      </c>
      <c r="D84" s="88">
        <v>0.35873507359439699</v>
      </c>
      <c r="E84" s="87">
        <v>19.281999659705601</v>
      </c>
      <c r="F84" s="88">
        <v>0.79723100332281505</v>
      </c>
      <c r="G84" s="87">
        <v>8.4908122417664504</v>
      </c>
      <c r="H84" s="88">
        <v>0.58191586484783397</v>
      </c>
      <c r="I84" s="87">
        <v>-10.7911874179392</v>
      </c>
      <c r="J84" s="94">
        <v>0.97313155744864499</v>
      </c>
      <c r="K84" s="2"/>
      <c r="L84" s="2"/>
      <c r="M84" s="2"/>
      <c r="N84" s="2"/>
      <c r="O84" s="2"/>
      <c r="P84" s="2"/>
      <c r="Q84" s="2"/>
      <c r="R84" s="2"/>
      <c r="S84" s="2"/>
      <c r="T84" s="2"/>
    </row>
    <row r="85" spans="1:20" x14ac:dyDescent="0.2">
      <c r="A85" s="82" t="s">
        <v>93</v>
      </c>
      <c r="B85" s="75">
        <v>1</v>
      </c>
      <c r="C85" s="7">
        <v>8.5453941653753294</v>
      </c>
      <c r="D85" s="10">
        <v>0.83846601245678098</v>
      </c>
      <c r="E85" s="7">
        <v>15.831689147019601</v>
      </c>
      <c r="F85" s="10">
        <v>2.18063810011241</v>
      </c>
      <c r="G85" s="7">
        <v>4.9694880161802502</v>
      </c>
      <c r="H85" s="10">
        <v>1.2508185981400799</v>
      </c>
      <c r="I85" s="7">
        <v>-10.8622011308394</v>
      </c>
      <c r="J85" s="50">
        <v>2.4197231505613899</v>
      </c>
      <c r="K85" s="2"/>
      <c r="L85" s="2"/>
      <c r="M85" s="2"/>
      <c r="N85" s="2"/>
      <c r="O85" s="2"/>
      <c r="P85" s="2"/>
      <c r="Q85" s="2"/>
      <c r="R85" s="2"/>
      <c r="S85" s="2"/>
      <c r="T85" s="2"/>
    </row>
    <row r="86" spans="1:20" x14ac:dyDescent="0.2">
      <c r="A86" s="82" t="s">
        <v>90</v>
      </c>
      <c r="B86" s="75">
        <v>1</v>
      </c>
      <c r="C86" s="7">
        <v>10.9815890136984</v>
      </c>
      <c r="D86" s="10">
        <v>1.33163048213312</v>
      </c>
      <c r="E86" s="7">
        <v>21.5910234926959</v>
      </c>
      <c r="F86" s="10">
        <v>3.29410689640308</v>
      </c>
      <c r="G86" s="7">
        <v>5.30798618238458</v>
      </c>
      <c r="H86" s="10">
        <v>2.06217990827174</v>
      </c>
      <c r="I86" s="7">
        <v>-16.2830373103114</v>
      </c>
      <c r="J86" s="50">
        <v>4.1444916937109202</v>
      </c>
      <c r="K86" s="2"/>
      <c r="L86" s="2"/>
      <c r="M86" s="2"/>
      <c r="N86" s="2"/>
      <c r="O86" s="2"/>
      <c r="P86" s="2"/>
      <c r="Q86" s="2"/>
      <c r="R86" s="2"/>
      <c r="S86" s="2"/>
      <c r="T86" s="2"/>
    </row>
    <row r="87" spans="1:20" ht="12.75" customHeight="1" x14ac:dyDescent="0.2">
      <c r="A87" s="4" t="s">
        <v>91</v>
      </c>
      <c r="B87" s="81">
        <v>1</v>
      </c>
      <c r="C87" s="85">
        <v>20.512200701514601</v>
      </c>
      <c r="D87" s="86">
        <v>1.6930031082582</v>
      </c>
      <c r="E87" s="85">
        <v>35.221823714115899</v>
      </c>
      <c r="F87" s="86">
        <v>4.71030487298178</v>
      </c>
      <c r="G87" s="85">
        <v>12.7656049594182</v>
      </c>
      <c r="H87" s="86">
        <v>3.2736654491395698</v>
      </c>
      <c r="I87" s="85">
        <v>-22.456218754697701</v>
      </c>
      <c r="J87" s="93">
        <v>6.0340489189844098</v>
      </c>
      <c r="K87" s="2"/>
      <c r="L87" s="2"/>
      <c r="M87" s="2"/>
      <c r="N87" s="2"/>
      <c r="O87" s="2"/>
      <c r="P87" s="2"/>
      <c r="Q87" s="2"/>
      <c r="R87" s="2"/>
      <c r="S87" s="2"/>
      <c r="T87" s="2"/>
    </row>
    <row r="88" spans="1:20" x14ac:dyDescent="0.2">
      <c r="A88" s="82"/>
      <c r="B88" s="106"/>
      <c r="C88" s="96" t="s">
        <v>672</v>
      </c>
      <c r="D88" s="99" t="s">
        <v>673</v>
      </c>
      <c r="E88" s="96" t="s">
        <v>1298</v>
      </c>
      <c r="F88" s="99" t="s">
        <v>1299</v>
      </c>
      <c r="G88" s="96" t="s">
        <v>1300</v>
      </c>
      <c r="H88" s="99" t="s">
        <v>1301</v>
      </c>
      <c r="I88" s="96" t="s">
        <v>1302</v>
      </c>
      <c r="J88" s="100" t="s">
        <v>1303</v>
      </c>
      <c r="K88" s="98"/>
      <c r="L88" s="98"/>
      <c r="M88" s="98"/>
      <c r="N88" s="98"/>
      <c r="O88" s="98"/>
      <c r="P88" s="98"/>
      <c r="Q88" s="98"/>
      <c r="R88" s="98"/>
      <c r="S88" s="98"/>
      <c r="T88" s="98"/>
    </row>
    <row r="89" spans="1:20" x14ac:dyDescent="0.2">
      <c r="A89" s="82" t="s">
        <v>25</v>
      </c>
      <c r="B89" s="83">
        <v>3</v>
      </c>
      <c r="C89" s="7">
        <v>18.555241197212901</v>
      </c>
      <c r="D89" s="10">
        <v>1.18406712238844</v>
      </c>
      <c r="E89" s="7">
        <v>35.013887115415699</v>
      </c>
      <c r="F89" s="10">
        <v>2.972906689762</v>
      </c>
      <c r="G89" s="7">
        <v>7.36418186392042</v>
      </c>
      <c r="H89" s="10">
        <v>1.50349883989691</v>
      </c>
      <c r="I89" s="7">
        <v>-27.649705251495298</v>
      </c>
      <c r="J89" s="50">
        <v>3.2965156731357701</v>
      </c>
      <c r="K89" s="2"/>
      <c r="L89" s="2"/>
      <c r="M89" s="2"/>
      <c r="N89" s="2"/>
      <c r="O89" s="2"/>
      <c r="P89" s="2"/>
      <c r="Q89" s="2"/>
      <c r="R89" s="2"/>
      <c r="S89" s="2"/>
      <c r="T89" s="2"/>
    </row>
    <row r="90" spans="1:20" x14ac:dyDescent="0.2">
      <c r="A90" s="82" t="s">
        <v>28</v>
      </c>
      <c r="B90" s="83">
        <v>3</v>
      </c>
      <c r="C90" s="7">
        <v>15.3878184560257</v>
      </c>
      <c r="D90" s="10">
        <v>1.15871380749682</v>
      </c>
      <c r="E90" s="7">
        <v>27.294688009225698</v>
      </c>
      <c r="F90" s="10">
        <v>2.7256016585673399</v>
      </c>
      <c r="G90" s="7">
        <v>6.2724616244139</v>
      </c>
      <c r="H90" s="10">
        <v>1.4579398246303401</v>
      </c>
      <c r="I90" s="7">
        <v>-21.022226384811798</v>
      </c>
      <c r="J90" s="50">
        <v>3.1524126196219302</v>
      </c>
      <c r="K90" s="2"/>
      <c r="L90" s="2"/>
      <c r="M90" s="2"/>
      <c r="N90" s="2"/>
      <c r="O90" s="2"/>
      <c r="P90" s="2"/>
      <c r="Q90" s="2"/>
      <c r="R90" s="2"/>
      <c r="S90" s="2"/>
      <c r="T90" s="2"/>
    </row>
    <row r="91" spans="1:20" x14ac:dyDescent="0.2">
      <c r="A91" s="82" t="s">
        <v>84</v>
      </c>
      <c r="B91" s="83">
        <v>3</v>
      </c>
      <c r="C91" s="7">
        <v>11.5038219994206</v>
      </c>
      <c r="D91" s="10">
        <v>0.97759385133454901</v>
      </c>
      <c r="E91" s="7">
        <v>20.668540386269701</v>
      </c>
      <c r="F91" s="10">
        <v>2.7824912475500501</v>
      </c>
      <c r="G91" s="7">
        <v>5.7509114773997396</v>
      </c>
      <c r="H91" s="10">
        <v>1.37617328298194</v>
      </c>
      <c r="I91" s="7">
        <v>-14.917628908869901</v>
      </c>
      <c r="J91" s="50">
        <v>3.0657516620033198</v>
      </c>
      <c r="K91" s="2"/>
      <c r="L91" s="2"/>
      <c r="M91" s="2"/>
      <c r="N91" s="2"/>
      <c r="O91" s="2"/>
      <c r="P91" s="2"/>
      <c r="Q91" s="2"/>
      <c r="R91" s="2"/>
      <c r="S91" s="2"/>
      <c r="T91" s="2"/>
    </row>
    <row r="92" spans="1:20" x14ac:dyDescent="0.2">
      <c r="A92" s="82" t="s">
        <v>46</v>
      </c>
      <c r="B92" s="83">
        <v>3</v>
      </c>
      <c r="C92" s="7">
        <v>5.5659233649497102</v>
      </c>
      <c r="D92" s="10">
        <v>0.74175304545814402</v>
      </c>
      <c r="E92" s="7">
        <v>8.0176086981495196</v>
      </c>
      <c r="F92" s="10">
        <v>1.51052668217286</v>
      </c>
      <c r="G92" s="7">
        <v>2.34283819640194</v>
      </c>
      <c r="H92" s="10">
        <v>0.92037732469729505</v>
      </c>
      <c r="I92" s="7">
        <v>-5.67477050174758</v>
      </c>
      <c r="J92" s="50">
        <v>1.6342316725852499</v>
      </c>
      <c r="K92" s="2"/>
      <c r="L92" s="2"/>
      <c r="M92" s="2"/>
      <c r="N92" s="2"/>
      <c r="O92" s="2"/>
      <c r="P92" s="2"/>
      <c r="Q92" s="2"/>
      <c r="R92" s="2"/>
      <c r="S92" s="2"/>
      <c r="T92" s="2"/>
    </row>
    <row r="93" spans="1:20" x14ac:dyDescent="0.2">
      <c r="A93" s="82" t="s">
        <v>48</v>
      </c>
      <c r="B93" s="83">
        <v>3</v>
      </c>
      <c r="C93" s="7">
        <v>7.9400304097463499</v>
      </c>
      <c r="D93" s="10">
        <v>0.77682655932699696</v>
      </c>
      <c r="E93" s="7">
        <v>15.0440300469159</v>
      </c>
      <c r="F93" s="10">
        <v>2.5200472638772999</v>
      </c>
      <c r="G93" s="7">
        <v>4.48188067497495</v>
      </c>
      <c r="H93" s="10">
        <v>1.0724580036217499</v>
      </c>
      <c r="I93" s="7">
        <v>-10.562149371941</v>
      </c>
      <c r="J93" s="50">
        <v>2.78216256541333</v>
      </c>
      <c r="K93" s="2"/>
      <c r="L93" s="2"/>
      <c r="M93" s="2"/>
      <c r="N93" s="2"/>
      <c r="O93" s="2"/>
      <c r="P93" s="2"/>
      <c r="Q93" s="2"/>
      <c r="R93" s="2"/>
      <c r="S93" s="2"/>
      <c r="T93" s="2"/>
    </row>
    <row r="94" spans="1:20" x14ac:dyDescent="0.2">
      <c r="A94" s="82" t="s">
        <v>53</v>
      </c>
      <c r="B94" s="83">
        <v>3</v>
      </c>
      <c r="C94" s="7">
        <v>17.1247919533714</v>
      </c>
      <c r="D94" s="10">
        <v>1.2411900662945301</v>
      </c>
      <c r="E94" s="7">
        <v>31.9764925364919</v>
      </c>
      <c r="F94" s="10">
        <v>2.80238885622264</v>
      </c>
      <c r="G94" s="7">
        <v>7.6232012829405198</v>
      </c>
      <c r="H94" s="10">
        <v>1.7421925074553</v>
      </c>
      <c r="I94" s="7">
        <v>-24.353291253551401</v>
      </c>
      <c r="J94" s="50">
        <v>3.2019505021734598</v>
      </c>
      <c r="K94" s="2"/>
      <c r="L94" s="2"/>
      <c r="M94" s="2"/>
      <c r="N94" s="2"/>
      <c r="O94" s="2"/>
      <c r="P94" s="2"/>
      <c r="Q94" s="2"/>
      <c r="R94" s="2"/>
      <c r="S94" s="2"/>
      <c r="T94" s="2"/>
    </row>
    <row r="95" spans="1:20" x14ac:dyDescent="0.2">
      <c r="A95" s="82" t="s">
        <v>57</v>
      </c>
      <c r="B95" s="83">
        <v>3</v>
      </c>
      <c r="C95" s="7">
        <v>10.773452833040601</v>
      </c>
      <c r="D95" s="10">
        <v>0.85170935227115097</v>
      </c>
      <c r="E95" s="7">
        <v>16.022432609384399</v>
      </c>
      <c r="F95" s="10">
        <v>2.28224548882759</v>
      </c>
      <c r="G95" s="7">
        <v>6.9231958227770196</v>
      </c>
      <c r="H95" s="10">
        <v>1.4725495085165099</v>
      </c>
      <c r="I95" s="7">
        <v>-9.0992367866074009</v>
      </c>
      <c r="J95" s="50">
        <v>2.93659274777167</v>
      </c>
      <c r="K95" s="2"/>
      <c r="L95" s="2"/>
      <c r="M95" s="2"/>
      <c r="N95" s="2"/>
      <c r="O95" s="2"/>
      <c r="P95" s="2"/>
      <c r="Q95" s="2"/>
      <c r="R95" s="2"/>
      <c r="S95" s="2"/>
      <c r="T95" s="2"/>
    </row>
    <row r="96" spans="1:20" x14ac:dyDescent="0.2">
      <c r="A96" s="82" t="s">
        <v>58</v>
      </c>
      <c r="B96" s="83">
        <v>3</v>
      </c>
      <c r="C96" s="7">
        <v>15.500902077063399</v>
      </c>
      <c r="D96" s="10">
        <v>1.6430937218744099</v>
      </c>
      <c r="E96" s="7">
        <v>27.7198600699125</v>
      </c>
      <c r="F96" s="10">
        <v>3.8581099902803002</v>
      </c>
      <c r="G96" s="7">
        <v>6.6838072976635203</v>
      </c>
      <c r="H96" s="10">
        <v>1.6357544776256501</v>
      </c>
      <c r="I96" s="7">
        <v>-21.036052772249</v>
      </c>
      <c r="J96" s="50">
        <v>4.13961581041338</v>
      </c>
      <c r="K96" s="2"/>
      <c r="L96" s="2"/>
      <c r="M96" s="2"/>
      <c r="N96" s="2"/>
      <c r="O96" s="2"/>
      <c r="P96" s="2"/>
      <c r="Q96" s="2"/>
      <c r="R96" s="2"/>
      <c r="S96" s="2"/>
      <c r="T96" s="2"/>
    </row>
    <row r="97" spans="1:20" ht="12.75" customHeight="1" x14ac:dyDescent="0.2">
      <c r="A97" s="6" t="s">
        <v>176</v>
      </c>
      <c r="B97" s="73">
        <v>3</v>
      </c>
      <c r="C97" s="74">
        <v>12.793997786353801</v>
      </c>
      <c r="D97" s="104">
        <v>0.391704967900185</v>
      </c>
      <c r="E97" s="74">
        <v>22.7196924339707</v>
      </c>
      <c r="F97" s="104">
        <v>0.97298434010310797</v>
      </c>
      <c r="G97" s="74">
        <v>5.9303097800615001</v>
      </c>
      <c r="H97" s="104">
        <v>0.50243998844226201</v>
      </c>
      <c r="I97" s="74">
        <v>-16.7893826539092</v>
      </c>
      <c r="J97" s="76">
        <v>1.0942118946357</v>
      </c>
      <c r="K97" s="2"/>
      <c r="L97" s="2"/>
      <c r="M97" s="2"/>
      <c r="N97" s="2"/>
      <c r="O97" s="2"/>
      <c r="P97" s="2"/>
      <c r="Q97" s="2"/>
      <c r="R97" s="2"/>
      <c r="S97" s="2"/>
      <c r="T97" s="2"/>
    </row>
    <row r="98" spans="1:20" x14ac:dyDescent="0.2">
      <c r="C98" s="2"/>
      <c r="D98" s="2"/>
      <c r="E98" s="2"/>
      <c r="F98" s="2"/>
      <c r="G98" s="2"/>
      <c r="H98" s="2"/>
      <c r="I98" s="2"/>
      <c r="J98" s="2"/>
      <c r="K98" s="2"/>
      <c r="L98" s="2"/>
      <c r="M98" s="2"/>
      <c r="N98" s="2"/>
      <c r="O98" s="2"/>
      <c r="P98" s="2"/>
      <c r="Q98" s="2"/>
      <c r="R98" s="2"/>
      <c r="S98" s="2"/>
      <c r="T98" s="2"/>
    </row>
    <row r="99" spans="1:20" x14ac:dyDescent="0.2">
      <c r="A99" s="9" t="s">
        <v>141</v>
      </c>
      <c r="C99" s="2"/>
      <c r="D99" s="2"/>
      <c r="E99" s="2"/>
      <c r="F99" s="2"/>
      <c r="G99" s="2"/>
      <c r="H99" s="2"/>
      <c r="I99" s="2"/>
      <c r="J99" s="2"/>
      <c r="K99" s="2"/>
      <c r="L99" s="2"/>
      <c r="M99" s="2"/>
      <c r="N99" s="2"/>
      <c r="O99" s="2"/>
      <c r="P99" s="2"/>
      <c r="Q99" s="2"/>
      <c r="R99" s="2"/>
      <c r="S99" s="2"/>
      <c r="T99" s="2"/>
    </row>
    <row r="100" spans="1:20" x14ac:dyDescent="0.2">
      <c r="A100" s="9" t="s">
        <v>182</v>
      </c>
      <c r="C100" s="2"/>
      <c r="D100" s="2"/>
      <c r="E100" s="2"/>
      <c r="F100" s="2"/>
      <c r="G100" s="2"/>
      <c r="H100" s="2"/>
      <c r="I100" s="2"/>
      <c r="J100" s="2"/>
      <c r="K100" s="2"/>
      <c r="L100" s="2"/>
      <c r="M100" s="2"/>
      <c r="N100" s="2"/>
      <c r="O100" s="2"/>
      <c r="P100" s="2"/>
      <c r="Q100" s="2"/>
      <c r="R100" s="2"/>
      <c r="S100" s="2"/>
      <c r="T100" s="2"/>
    </row>
    <row r="101" spans="1:20" x14ac:dyDescent="0.2">
      <c r="A101" s="9" t="s">
        <v>113</v>
      </c>
      <c r="C101" s="2"/>
      <c r="D101" s="2"/>
      <c r="E101" s="2"/>
      <c r="F101" s="2"/>
      <c r="G101" s="2"/>
      <c r="H101" s="2"/>
      <c r="I101" s="2"/>
      <c r="J101" s="2"/>
      <c r="K101" s="2"/>
      <c r="L101" s="2"/>
      <c r="M101" s="2"/>
      <c r="N101" s="2"/>
      <c r="O101" s="2"/>
      <c r="P101" s="2"/>
      <c r="Q101" s="2"/>
      <c r="R101" s="2"/>
      <c r="S101" s="2"/>
      <c r="T101" s="2"/>
    </row>
    <row r="102" spans="1:20" x14ac:dyDescent="0.2">
      <c r="A102" s="36" t="s">
        <v>75</v>
      </c>
      <c r="B102" s="9"/>
      <c r="C102" s="2"/>
      <c r="D102" s="2"/>
      <c r="E102" s="2"/>
      <c r="F102" s="2"/>
      <c r="G102" s="2"/>
      <c r="H102" s="2"/>
      <c r="I102" s="2"/>
      <c r="J102" s="2"/>
      <c r="K102" s="2"/>
      <c r="L102" s="2"/>
      <c r="M102" s="2"/>
      <c r="N102" s="2"/>
      <c r="O102" s="2"/>
      <c r="P102" s="2"/>
      <c r="Q102" s="2"/>
      <c r="R102" s="2"/>
      <c r="S102" s="2"/>
      <c r="T102" s="2"/>
    </row>
    <row r="103" spans="1:20" ht="15" customHeight="1" x14ac:dyDescent="0.2">
      <c r="A103" s="9" t="s">
        <v>94</v>
      </c>
    </row>
    <row r="104" spans="1:20" x14ac:dyDescent="0.2">
      <c r="A104" s="9" t="s">
        <v>74</v>
      </c>
      <c r="C104" s="2"/>
      <c r="D104" s="2"/>
      <c r="E104" s="2"/>
      <c r="F104" s="2"/>
      <c r="G104" s="2"/>
      <c r="H104" s="2"/>
      <c r="I104" s="2"/>
      <c r="J104" s="2"/>
      <c r="K104" s="2"/>
      <c r="L104" s="2"/>
      <c r="M104" s="2"/>
      <c r="N104" s="2"/>
      <c r="O104" s="2"/>
      <c r="P104" s="2"/>
      <c r="Q104" s="2"/>
      <c r="R104" s="2"/>
      <c r="S104" s="2"/>
      <c r="T104" s="2"/>
    </row>
    <row r="105" spans="1:20" x14ac:dyDescent="0.2">
      <c r="A105" s="36" t="s">
        <v>62</v>
      </c>
      <c r="C105" s="2"/>
      <c r="D105" s="2"/>
      <c r="E105" s="2"/>
      <c r="F105" s="2"/>
      <c r="G105" s="2"/>
      <c r="H105" s="2"/>
      <c r="I105" s="2"/>
      <c r="J105" s="2"/>
      <c r="K105" s="2"/>
      <c r="L105" s="2"/>
      <c r="M105" s="2"/>
      <c r="N105" s="2"/>
      <c r="O105" s="2"/>
      <c r="P105" s="2"/>
      <c r="Q105" s="2"/>
      <c r="R105" s="2"/>
      <c r="S105" s="2"/>
      <c r="T105" s="2"/>
    </row>
    <row r="106" spans="1:20" x14ac:dyDescent="0.2">
      <c r="A106" s="67" t="s">
        <v>63</v>
      </c>
      <c r="C106" s="2"/>
      <c r="D106" s="2"/>
      <c r="E106" s="2"/>
      <c r="F106" s="2"/>
      <c r="G106" s="2"/>
      <c r="H106" s="2"/>
      <c r="I106" s="2"/>
      <c r="J106" s="2"/>
      <c r="K106" s="2"/>
      <c r="L106" s="2"/>
      <c r="M106" s="2"/>
      <c r="N106" s="2"/>
      <c r="O106" s="2"/>
      <c r="P106" s="2"/>
      <c r="Q106" s="2"/>
      <c r="R106" s="2"/>
      <c r="S106" s="2"/>
      <c r="T106" s="2"/>
    </row>
    <row r="107" spans="1:20" x14ac:dyDescent="0.2">
      <c r="A107" s="36" t="s">
        <v>64</v>
      </c>
    </row>
  </sheetData>
  <mergeCells count="7">
    <mergeCell ref="B7:B10"/>
    <mergeCell ref="C7:J7"/>
    <mergeCell ref="C8:D9"/>
    <mergeCell ref="E8:J8"/>
    <mergeCell ref="E9:F9"/>
    <mergeCell ref="G9:H9"/>
    <mergeCell ref="I9:J9"/>
  </mergeCells>
  <conditionalFormatting sqref="I1:I200">
    <cfRule type="expression" dxfId="383" priority="1">
      <formula>ABS(I1/J1)&gt;1.95996398454005</formula>
    </cfRule>
  </conditionalFormatting>
  <conditionalFormatting sqref="O103">
    <cfRule type="expression" dxfId="382" priority="26">
      <formula>ABS(O103/P103)&gt;1.95996398454005</formula>
    </cfRule>
  </conditionalFormatting>
  <conditionalFormatting sqref="W103">
    <cfRule type="expression" dxfId="381" priority="25">
      <formula>ABS(W103/X103)&gt;1.95996398454005</formula>
    </cfRule>
  </conditionalFormatting>
  <conditionalFormatting sqref="AE103">
    <cfRule type="expression" dxfId="380" priority="24">
      <formula>ABS(AE103/AF103)&gt;1.95996398454005</formula>
    </cfRule>
  </conditionalFormatting>
  <conditionalFormatting sqref="AM103">
    <cfRule type="expression" dxfId="379" priority="23">
      <formula>ABS(AM103/AN103)&gt;1.95996398454005</formula>
    </cfRule>
  </conditionalFormatting>
  <conditionalFormatting sqref="AU103">
    <cfRule type="expression" dxfId="378" priority="22">
      <formula>ABS(AU103/AV103)&gt;1.95996398454005</formula>
    </cfRule>
  </conditionalFormatting>
  <conditionalFormatting sqref="BC103">
    <cfRule type="expression" dxfId="377" priority="21">
      <formula>ABS(BC103/BD103)&gt;1.95996398454005</formula>
    </cfRule>
  </conditionalFormatting>
  <conditionalFormatting sqref="BK103">
    <cfRule type="expression" dxfId="376" priority="20">
      <formula>ABS(BK103/BL103)&gt;1.95996398454005</formula>
    </cfRule>
  </conditionalFormatting>
  <conditionalFormatting sqref="BM103">
    <cfRule type="expression" dxfId="375" priority="19">
      <formula>ABS(BM103/BN103)&gt;1.95996398454005</formula>
    </cfRule>
  </conditionalFormatting>
  <conditionalFormatting sqref="BO103">
    <cfRule type="expression" dxfId="374" priority="18">
      <formula>ABS(BO103/BP103)&gt;1.95996398454005</formula>
    </cfRule>
  </conditionalFormatting>
  <conditionalFormatting sqref="BQ103">
    <cfRule type="expression" dxfId="373" priority="17">
      <formula>ABS(BQ103/BR103)&gt;1.95996398454005</formula>
    </cfRule>
  </conditionalFormatting>
  <conditionalFormatting sqref="BS103">
    <cfRule type="expression" dxfId="372" priority="16">
      <formula>ABS(BS103/BT103)&gt;1.95996398454005</formula>
    </cfRule>
  </conditionalFormatting>
  <conditionalFormatting sqref="BU103">
    <cfRule type="expression" dxfId="371" priority="15">
      <formula>ABS(BU103/BV103)&gt;1.95996398454005</formula>
    </cfRule>
  </conditionalFormatting>
  <conditionalFormatting sqref="BW103">
    <cfRule type="expression" dxfId="370" priority="14">
      <formula>ABS(BW103/BX103)&gt;1.95996398454005</formula>
    </cfRule>
  </conditionalFormatting>
  <conditionalFormatting sqref="BY103">
    <cfRule type="expression" dxfId="369" priority="13">
      <formula>ABS(BY103/BZ103)&gt;1.95996398454005</formula>
    </cfRule>
  </conditionalFormatting>
  <conditionalFormatting sqref="CA103">
    <cfRule type="expression" dxfId="368" priority="12">
      <formula>ABS(CA103/CB103)&gt;1.95996398454005</formula>
    </cfRule>
  </conditionalFormatting>
  <conditionalFormatting sqref="CC103">
    <cfRule type="expression" dxfId="367" priority="11">
      <formula>ABS(CC103/CD103)&gt;1.95996398454005</formula>
    </cfRule>
  </conditionalFormatting>
  <conditionalFormatting sqref="CE103">
    <cfRule type="expression" dxfId="366" priority="10">
      <formula>ABS(CE103/CF103)&gt;1.95996398454005</formula>
    </cfRule>
  </conditionalFormatting>
  <conditionalFormatting sqref="CG103">
    <cfRule type="expression" dxfId="365" priority="9">
      <formula>ABS(CG103/CH103)&gt;1.95996398454005</formula>
    </cfRule>
  </conditionalFormatting>
  <conditionalFormatting sqref="CI103">
    <cfRule type="expression" dxfId="364" priority="8">
      <formula>ABS(CI103/CJ103)&gt;1.95996398454005</formula>
    </cfRule>
  </conditionalFormatting>
  <conditionalFormatting sqref="CK103">
    <cfRule type="expression" dxfId="363" priority="7">
      <formula>ABS(CK103/CL103)&gt;1.95996398454005</formula>
    </cfRule>
  </conditionalFormatting>
  <conditionalFormatting sqref="CM103">
    <cfRule type="expression" dxfId="362" priority="6">
      <formula>ABS(CM103/CN103)&gt;1.95996398454005</formula>
    </cfRule>
  </conditionalFormatting>
  <conditionalFormatting sqref="CO103">
    <cfRule type="expression" dxfId="361" priority="5">
      <formula>ABS(CO103/CP103)&gt;1.95996398454005</formula>
    </cfRule>
  </conditionalFormatting>
  <conditionalFormatting sqref="CQ103">
    <cfRule type="expression" dxfId="360" priority="4">
      <formula>ABS(CQ103/CR103)&gt;1.95996398454005</formula>
    </cfRule>
  </conditionalFormatting>
  <conditionalFormatting sqref="CS103">
    <cfRule type="expression" dxfId="359" priority="3">
      <formula>ABS(CS103/CT103)&gt;1.95996398454005</formula>
    </cfRule>
  </conditionalFormatting>
  <conditionalFormatting sqref="CU103">
    <cfRule type="expression" dxfId="358" priority="2">
      <formula>ABS(CU103/CV103)&gt;1.95996398454005</formula>
    </cfRule>
  </conditionalFormatting>
  <hyperlinks>
    <hyperlink ref="A106" r:id="rId1" xr:uid="{00000000-0004-0000-17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04"/>
  <sheetViews>
    <sheetView showGridLines="0" topLeftCell="A68" zoomScale="165" workbookViewId="0">
      <selection activeCell="A94" sqref="A94:XFD94"/>
    </sheetView>
  </sheetViews>
  <sheetFormatPr baseColWidth="10" defaultColWidth="10.83203125" defaultRowHeight="15" x14ac:dyDescent="0.2"/>
  <cols>
    <col min="1" max="1" width="30.6640625" customWidth="1"/>
    <col min="2" max="2" width="8.6640625" customWidth="1"/>
  </cols>
  <sheetData>
    <row r="1" spans="1:20" x14ac:dyDescent="0.2">
      <c r="A1" s="36" t="s">
        <v>231</v>
      </c>
    </row>
    <row r="2" spans="1:20" x14ac:dyDescent="0.2">
      <c r="A2" s="46" t="s">
        <v>232</v>
      </c>
    </row>
    <row r="3" spans="1:20" x14ac:dyDescent="0.2">
      <c r="A3" s="58" t="s">
        <v>341</v>
      </c>
    </row>
    <row r="4" spans="1:20" x14ac:dyDescent="0.2">
      <c r="A4" s="161" t="str">
        <f>HYPERLINK("#'TOC'!A1", "Back to TOC")</f>
        <v>Back to TOC</v>
      </c>
    </row>
    <row r="7" spans="1:20" ht="16" customHeight="1" x14ac:dyDescent="0.2">
      <c r="B7" s="235" t="s">
        <v>342</v>
      </c>
      <c r="C7" s="238" t="s">
        <v>535</v>
      </c>
      <c r="D7" s="238"/>
      <c r="E7" s="238"/>
      <c r="F7" s="238"/>
      <c r="G7" s="238"/>
      <c r="H7" s="238"/>
      <c r="I7" s="238"/>
      <c r="J7" s="238"/>
      <c r="K7" s="238"/>
      <c r="L7" s="238"/>
      <c r="M7" s="238"/>
      <c r="N7" s="238"/>
      <c r="O7" s="238"/>
      <c r="P7" s="238"/>
      <c r="Q7" s="238"/>
      <c r="R7" s="238"/>
      <c r="S7" s="238"/>
      <c r="T7" s="239"/>
    </row>
    <row r="8" spans="1:20" ht="32" customHeight="1" x14ac:dyDescent="0.2">
      <c r="B8" s="236"/>
      <c r="C8" s="240" t="s">
        <v>536</v>
      </c>
      <c r="D8" s="240"/>
      <c r="E8" s="240" t="s">
        <v>537</v>
      </c>
      <c r="F8" s="240"/>
      <c r="G8" s="240" t="s">
        <v>538</v>
      </c>
      <c r="H8" s="240"/>
      <c r="I8" s="223" t="s">
        <v>420</v>
      </c>
      <c r="J8" s="223"/>
      <c r="K8" s="223"/>
      <c r="L8" s="223"/>
      <c r="M8" s="223"/>
      <c r="N8" s="223"/>
      <c r="O8" s="223" t="s">
        <v>421</v>
      </c>
      <c r="P8" s="223"/>
      <c r="Q8" s="223"/>
      <c r="R8" s="223"/>
      <c r="S8" s="223"/>
      <c r="T8" s="254"/>
    </row>
    <row r="9" spans="1:20" ht="48" customHeight="1" x14ac:dyDescent="0.2">
      <c r="B9" s="236"/>
      <c r="C9" s="241"/>
      <c r="D9" s="241"/>
      <c r="E9" s="241"/>
      <c r="F9" s="241"/>
      <c r="G9" s="241"/>
      <c r="H9" s="241"/>
      <c r="I9" s="253" t="s">
        <v>536</v>
      </c>
      <c r="J9" s="253"/>
      <c r="K9" s="253" t="s">
        <v>537</v>
      </c>
      <c r="L9" s="253"/>
      <c r="M9" s="253" t="s">
        <v>538</v>
      </c>
      <c r="N9" s="253"/>
      <c r="O9" s="253" t="s">
        <v>536</v>
      </c>
      <c r="P9" s="253"/>
      <c r="Q9" s="253" t="s">
        <v>537</v>
      </c>
      <c r="R9" s="253"/>
      <c r="S9" s="253" t="s">
        <v>538</v>
      </c>
      <c r="T9" s="255"/>
    </row>
    <row r="10" spans="1:20" ht="16" customHeight="1" x14ac:dyDescent="0.2">
      <c r="B10" s="237"/>
      <c r="C10" s="135" t="s">
        <v>346</v>
      </c>
      <c r="D10" s="135" t="s">
        <v>345</v>
      </c>
      <c r="E10" s="135" t="s">
        <v>346</v>
      </c>
      <c r="F10" s="135" t="s">
        <v>345</v>
      </c>
      <c r="G10" s="135" t="s">
        <v>346</v>
      </c>
      <c r="H10" s="135" t="s">
        <v>345</v>
      </c>
      <c r="I10" s="135" t="s">
        <v>349</v>
      </c>
      <c r="J10" s="135" t="s">
        <v>345</v>
      </c>
      <c r="K10" s="135" t="s">
        <v>349</v>
      </c>
      <c r="L10" s="135" t="s">
        <v>345</v>
      </c>
      <c r="M10" s="135" t="s">
        <v>349</v>
      </c>
      <c r="N10" s="135" t="s">
        <v>345</v>
      </c>
      <c r="O10" s="135" t="s">
        <v>349</v>
      </c>
      <c r="P10" s="135" t="s">
        <v>345</v>
      </c>
      <c r="Q10" s="135" t="s">
        <v>349</v>
      </c>
      <c r="R10" s="135" t="s">
        <v>345</v>
      </c>
      <c r="S10" s="135" t="s">
        <v>349</v>
      </c>
      <c r="T10" s="162" t="s">
        <v>345</v>
      </c>
    </row>
    <row r="11" spans="1:20" ht="13" customHeight="1" x14ac:dyDescent="0.2">
      <c r="A11" s="136"/>
      <c r="B11" s="107"/>
      <c r="C11" s="108" t="s">
        <v>1304</v>
      </c>
      <c r="D11" s="109" t="s">
        <v>1305</v>
      </c>
      <c r="E11" s="108" t="s">
        <v>1306</v>
      </c>
      <c r="F11" s="109" t="s">
        <v>1307</v>
      </c>
      <c r="G11" s="108" t="s">
        <v>1308</v>
      </c>
      <c r="H11" s="109" t="s">
        <v>1309</v>
      </c>
      <c r="I11" s="179" t="s">
        <v>1310</v>
      </c>
      <c r="J11" s="179" t="s">
        <v>1311</v>
      </c>
      <c r="K11" s="179" t="s">
        <v>1312</v>
      </c>
      <c r="L11" s="179" t="s">
        <v>1313</v>
      </c>
      <c r="M11" s="179" t="s">
        <v>1314</v>
      </c>
      <c r="N11" s="179" t="s">
        <v>1315</v>
      </c>
      <c r="O11" s="179" t="s">
        <v>1316</v>
      </c>
      <c r="P11" s="179" t="s">
        <v>1317</v>
      </c>
      <c r="Q11" s="179" t="s">
        <v>1318</v>
      </c>
      <c r="R11" s="179" t="s">
        <v>1319</v>
      </c>
      <c r="S11" s="179" t="s">
        <v>1320</v>
      </c>
      <c r="T11" s="184" t="s">
        <v>1321</v>
      </c>
    </row>
    <row r="12" spans="1:20" ht="13" customHeight="1" x14ac:dyDescent="0.2">
      <c r="A12" s="82" t="s">
        <v>422</v>
      </c>
      <c r="B12" s="110">
        <v>2</v>
      </c>
      <c r="C12" s="7">
        <v>55.889647342156003</v>
      </c>
      <c r="D12" s="10">
        <v>1.23585459546278</v>
      </c>
      <c r="E12" s="7">
        <v>49.379184990906801</v>
      </c>
      <c r="F12" s="10">
        <v>1.3372376086748301</v>
      </c>
      <c r="G12" s="7">
        <v>43.702774139640802</v>
      </c>
      <c r="H12" s="10">
        <v>1.25223663785422</v>
      </c>
      <c r="I12" s="65"/>
      <c r="J12" s="65"/>
      <c r="K12" s="65"/>
      <c r="L12" s="65"/>
      <c r="M12" s="65"/>
      <c r="N12" s="65"/>
      <c r="O12" s="65"/>
      <c r="P12" s="65"/>
      <c r="Q12" s="65"/>
      <c r="R12" s="65"/>
      <c r="S12" s="65"/>
      <c r="T12" s="182"/>
    </row>
    <row r="13" spans="1:20" ht="13" customHeight="1" x14ac:dyDescent="0.2">
      <c r="A13" s="82" t="s">
        <v>350</v>
      </c>
      <c r="B13" s="110">
        <v>2</v>
      </c>
      <c r="C13" s="7">
        <v>33.2499889291337</v>
      </c>
      <c r="D13" s="10">
        <v>1.11679995759061</v>
      </c>
      <c r="E13" s="7">
        <v>18.800972620063799</v>
      </c>
      <c r="F13" s="10">
        <v>1.15977582718556</v>
      </c>
      <c r="G13" s="7">
        <v>23.4659565355092</v>
      </c>
      <c r="H13" s="10">
        <v>1.05360214670673</v>
      </c>
      <c r="I13" s="65"/>
      <c r="J13" s="65"/>
      <c r="K13" s="65"/>
      <c r="L13" s="65"/>
      <c r="M13" s="65"/>
      <c r="N13" s="65"/>
      <c r="O13" s="65"/>
      <c r="P13" s="65"/>
      <c r="Q13" s="65"/>
      <c r="R13" s="65"/>
      <c r="S13" s="65"/>
      <c r="T13" s="182"/>
    </row>
    <row r="14" spans="1:20" ht="13" customHeight="1" x14ac:dyDescent="0.2">
      <c r="A14" s="82" t="s">
        <v>351</v>
      </c>
      <c r="B14" s="110">
        <v>2</v>
      </c>
      <c r="C14" s="7">
        <v>21.410048698771099</v>
      </c>
      <c r="D14" s="10">
        <v>0.72170461329686697</v>
      </c>
      <c r="E14" s="7">
        <v>26.195548930133999</v>
      </c>
      <c r="F14" s="10">
        <v>0.88158533700281305</v>
      </c>
      <c r="G14" s="7">
        <v>20.207286017552001</v>
      </c>
      <c r="H14" s="10">
        <v>0.89864754562711002</v>
      </c>
      <c r="I14" s="65"/>
      <c r="J14" s="65"/>
      <c r="K14" s="65"/>
      <c r="L14" s="65"/>
      <c r="M14" s="65"/>
      <c r="N14" s="65"/>
      <c r="O14" s="65"/>
      <c r="P14" s="65"/>
      <c r="Q14" s="65"/>
      <c r="R14" s="65"/>
      <c r="S14" s="65"/>
      <c r="T14" s="182"/>
    </row>
    <row r="15" spans="1:20" ht="13" customHeight="1" x14ac:dyDescent="0.2">
      <c r="A15" s="82" t="s">
        <v>423</v>
      </c>
      <c r="B15" s="110">
        <v>2</v>
      </c>
      <c r="C15" s="7">
        <v>65.876128543072298</v>
      </c>
      <c r="D15" s="10">
        <v>1.21090691470386</v>
      </c>
      <c r="E15" s="7">
        <v>52.371910887257698</v>
      </c>
      <c r="F15" s="10">
        <v>1.2646689463810199</v>
      </c>
      <c r="G15" s="7">
        <v>62.008487070760602</v>
      </c>
      <c r="H15" s="10">
        <v>1.2311794253033801</v>
      </c>
      <c r="I15" s="65"/>
      <c r="J15" s="65"/>
      <c r="K15" s="65"/>
      <c r="L15" s="65"/>
      <c r="M15" s="65"/>
      <c r="N15" s="65"/>
      <c r="O15" s="65"/>
      <c r="P15" s="65"/>
      <c r="Q15" s="65"/>
      <c r="R15" s="65"/>
      <c r="S15" s="65"/>
      <c r="T15" s="182"/>
    </row>
    <row r="16" spans="1:20" ht="13" customHeight="1" x14ac:dyDescent="0.2">
      <c r="A16" s="82" t="s">
        <v>424</v>
      </c>
      <c r="B16" s="110">
        <v>2</v>
      </c>
      <c r="C16" s="7">
        <v>68.970487415667705</v>
      </c>
      <c r="D16" s="10">
        <v>0.88622999360645804</v>
      </c>
      <c r="E16" s="7">
        <v>67.571433217413698</v>
      </c>
      <c r="F16" s="10">
        <v>1.1028817884395601</v>
      </c>
      <c r="G16" s="7">
        <v>71.299425033589998</v>
      </c>
      <c r="H16" s="10">
        <v>1.02524857062006</v>
      </c>
      <c r="I16" s="65"/>
      <c r="J16" s="65"/>
      <c r="K16" s="65"/>
      <c r="L16" s="65"/>
      <c r="M16" s="65"/>
      <c r="N16" s="65"/>
      <c r="O16" s="65"/>
      <c r="P16" s="65"/>
      <c r="Q16" s="65"/>
      <c r="R16" s="65"/>
      <c r="S16" s="65"/>
      <c r="T16" s="182"/>
    </row>
    <row r="17" spans="1:20" ht="13" customHeight="1" x14ac:dyDescent="0.2">
      <c r="A17" s="82" t="s">
        <v>352</v>
      </c>
      <c r="B17" s="110">
        <v>2</v>
      </c>
      <c r="C17" s="7">
        <v>15.355233443354701</v>
      </c>
      <c r="D17" s="10">
        <v>0.61701870171781503</v>
      </c>
      <c r="E17" s="7">
        <v>12.803485824546</v>
      </c>
      <c r="F17" s="10">
        <v>0.668657595248071</v>
      </c>
      <c r="G17" s="7">
        <v>17.271408834612998</v>
      </c>
      <c r="H17" s="10">
        <v>0.84534688248130196</v>
      </c>
      <c r="I17" s="65"/>
      <c r="J17" s="65"/>
      <c r="K17" s="65"/>
      <c r="L17" s="65"/>
      <c r="M17" s="65"/>
      <c r="N17" s="65"/>
      <c r="O17" s="65"/>
      <c r="P17" s="65"/>
      <c r="Q17" s="65"/>
      <c r="R17" s="65"/>
      <c r="S17" s="65"/>
      <c r="T17" s="182"/>
    </row>
    <row r="18" spans="1:20" ht="13" customHeight="1" x14ac:dyDescent="0.2">
      <c r="A18" s="111" t="s">
        <v>353</v>
      </c>
      <c r="B18" s="110">
        <v>2</v>
      </c>
      <c r="C18" s="7">
        <v>21.334794007813102</v>
      </c>
      <c r="D18" s="10">
        <v>0.93244560281465905</v>
      </c>
      <c r="E18" s="7">
        <v>13.768348908865899</v>
      </c>
      <c r="F18" s="10">
        <v>0.90533219838561896</v>
      </c>
      <c r="G18" s="7">
        <v>24.381487874121401</v>
      </c>
      <c r="H18" s="10">
        <v>1.2922058046628899</v>
      </c>
      <c r="I18" s="65"/>
      <c r="J18" s="65"/>
      <c r="K18" s="65"/>
      <c r="L18" s="65"/>
      <c r="M18" s="65"/>
      <c r="N18" s="65"/>
      <c r="O18" s="65"/>
      <c r="P18" s="65"/>
      <c r="Q18" s="65"/>
      <c r="R18" s="65"/>
      <c r="S18" s="65"/>
      <c r="T18" s="182"/>
    </row>
    <row r="19" spans="1:20" ht="13" customHeight="1" x14ac:dyDescent="0.2">
      <c r="A19" s="111" t="s">
        <v>354</v>
      </c>
      <c r="B19" s="110">
        <v>2</v>
      </c>
      <c r="C19" s="7">
        <v>5.8228371368789897</v>
      </c>
      <c r="D19" s="10">
        <v>0.44011162908090201</v>
      </c>
      <c r="E19" s="7">
        <v>11.2422074611382</v>
      </c>
      <c r="F19" s="10">
        <v>0.892361684845276</v>
      </c>
      <c r="G19" s="7">
        <v>5.8245774177897003</v>
      </c>
      <c r="H19" s="10">
        <v>0.64249618245689</v>
      </c>
      <c r="I19" s="65"/>
      <c r="J19" s="65"/>
      <c r="K19" s="65"/>
      <c r="L19" s="65"/>
      <c r="M19" s="65"/>
      <c r="N19" s="65"/>
      <c r="O19" s="65"/>
      <c r="P19" s="65"/>
      <c r="Q19" s="65"/>
      <c r="R19" s="65"/>
      <c r="S19" s="65"/>
      <c r="T19" s="182"/>
    </row>
    <row r="20" spans="1:20" ht="13" customHeight="1" x14ac:dyDescent="0.2">
      <c r="A20" s="82" t="s">
        <v>355</v>
      </c>
      <c r="B20" s="110">
        <v>2</v>
      </c>
      <c r="C20" s="7">
        <v>14.059933705483299</v>
      </c>
      <c r="D20" s="10">
        <v>0.90619763501637796</v>
      </c>
      <c r="E20" s="7">
        <v>14.4223034511775</v>
      </c>
      <c r="F20" s="10">
        <v>1.1029318880064001</v>
      </c>
      <c r="G20" s="7">
        <v>13.9976599374587</v>
      </c>
      <c r="H20" s="10">
        <v>0.82876453822769902</v>
      </c>
      <c r="I20" s="65"/>
      <c r="J20" s="65"/>
      <c r="K20" s="65"/>
      <c r="L20" s="65"/>
      <c r="M20" s="65"/>
      <c r="N20" s="65"/>
      <c r="O20" s="65"/>
      <c r="P20" s="65"/>
      <c r="Q20" s="65"/>
      <c r="R20" s="65"/>
      <c r="S20" s="65"/>
      <c r="T20" s="182"/>
    </row>
    <row r="21" spans="1:20" ht="13" customHeight="1" x14ac:dyDescent="0.2">
      <c r="A21" s="82" t="s">
        <v>356</v>
      </c>
      <c r="B21" s="110">
        <v>2</v>
      </c>
      <c r="C21" s="7">
        <v>42.436016508317003</v>
      </c>
      <c r="D21" s="10">
        <v>1.2954521384153901</v>
      </c>
      <c r="E21" s="7">
        <v>36.213564279310297</v>
      </c>
      <c r="F21" s="10">
        <v>1.4826493562782801</v>
      </c>
      <c r="G21" s="7">
        <v>37.500159196688898</v>
      </c>
      <c r="H21" s="10">
        <v>1.3833770671113499</v>
      </c>
      <c r="I21" s="65"/>
      <c r="J21" s="65"/>
      <c r="K21" s="65"/>
      <c r="L21" s="65"/>
      <c r="M21" s="65"/>
      <c r="N21" s="65"/>
      <c r="O21" s="65"/>
      <c r="P21" s="65"/>
      <c r="Q21" s="65"/>
      <c r="R21" s="65"/>
      <c r="S21" s="65"/>
      <c r="T21" s="182"/>
    </row>
    <row r="22" spans="1:20" ht="13" customHeight="1" x14ac:dyDescent="0.2">
      <c r="A22" s="82" t="s">
        <v>357</v>
      </c>
      <c r="B22" s="110">
        <v>2</v>
      </c>
      <c r="C22" s="7">
        <v>16.704736608592899</v>
      </c>
      <c r="D22" s="10">
        <v>1.2338975013226099</v>
      </c>
      <c r="E22" s="7">
        <v>15.4296801086403</v>
      </c>
      <c r="F22" s="10">
        <v>1.3948495654156601</v>
      </c>
      <c r="G22" s="7">
        <v>19.415718395581901</v>
      </c>
      <c r="H22" s="10">
        <v>1.63827908022753</v>
      </c>
      <c r="I22" s="65"/>
      <c r="J22" s="65"/>
      <c r="K22" s="65"/>
      <c r="L22" s="65"/>
      <c r="M22" s="65"/>
      <c r="N22" s="65"/>
      <c r="O22" s="65"/>
      <c r="P22" s="65"/>
      <c r="Q22" s="65"/>
      <c r="R22" s="65"/>
      <c r="S22" s="65"/>
      <c r="T22" s="182"/>
    </row>
    <row r="23" spans="1:20" ht="13" customHeight="1" x14ac:dyDescent="0.2">
      <c r="A23" s="82" t="s">
        <v>358</v>
      </c>
      <c r="B23" s="110">
        <v>2</v>
      </c>
      <c r="C23" s="7">
        <v>54.017683018984798</v>
      </c>
      <c r="D23" s="10">
        <v>1.6111571410300101</v>
      </c>
      <c r="E23" s="7">
        <v>37.095117002129598</v>
      </c>
      <c r="F23" s="10">
        <v>1.87297959770429</v>
      </c>
      <c r="G23" s="7">
        <v>34.628657263517603</v>
      </c>
      <c r="H23" s="10">
        <v>1.83496155139017</v>
      </c>
      <c r="I23" s="65"/>
      <c r="J23" s="65"/>
      <c r="K23" s="65"/>
      <c r="L23" s="65"/>
      <c r="M23" s="65"/>
      <c r="N23" s="65"/>
      <c r="O23" s="65"/>
      <c r="P23" s="65"/>
      <c r="Q23" s="65"/>
      <c r="R23" s="65"/>
      <c r="S23" s="65"/>
      <c r="T23" s="182"/>
    </row>
    <row r="24" spans="1:20" ht="13" customHeight="1" x14ac:dyDescent="0.2">
      <c r="A24" s="82" t="s">
        <v>425</v>
      </c>
      <c r="B24" s="110">
        <v>2</v>
      </c>
      <c r="C24" s="7">
        <v>23.269857399893901</v>
      </c>
      <c r="D24" s="10">
        <v>1.14505275359679</v>
      </c>
      <c r="E24" s="7">
        <v>19.600136178465501</v>
      </c>
      <c r="F24" s="10">
        <v>1.26586777826923</v>
      </c>
      <c r="G24" s="7">
        <v>16.184368310871001</v>
      </c>
      <c r="H24" s="10">
        <v>1.20621457585697</v>
      </c>
      <c r="I24" s="65"/>
      <c r="J24" s="65"/>
      <c r="K24" s="65"/>
      <c r="L24" s="65"/>
      <c r="M24" s="65"/>
      <c r="N24" s="65"/>
      <c r="O24" s="65"/>
      <c r="P24" s="65"/>
      <c r="Q24" s="65"/>
      <c r="R24" s="65"/>
      <c r="S24" s="65"/>
      <c r="T24" s="182"/>
    </row>
    <row r="25" spans="1:20" ht="13" customHeight="1" x14ac:dyDescent="0.2">
      <c r="A25" s="82" t="s">
        <v>359</v>
      </c>
      <c r="B25" s="110">
        <v>2</v>
      </c>
      <c r="C25" s="7">
        <v>9.46837370184873</v>
      </c>
      <c r="D25" s="10">
        <v>0.70509021277540096</v>
      </c>
      <c r="E25" s="7">
        <v>4.5039920257670198</v>
      </c>
      <c r="F25" s="10">
        <v>0.480196703433938</v>
      </c>
      <c r="G25" s="7">
        <v>6.7950364673525998</v>
      </c>
      <c r="H25" s="10">
        <v>0.65948468332908405</v>
      </c>
      <c r="I25" s="65"/>
      <c r="J25" s="65"/>
      <c r="K25" s="65"/>
      <c r="L25" s="65"/>
      <c r="M25" s="65"/>
      <c r="N25" s="65"/>
      <c r="O25" s="65"/>
      <c r="P25" s="65"/>
      <c r="Q25" s="65"/>
      <c r="R25" s="65"/>
      <c r="S25" s="65"/>
      <c r="T25" s="182"/>
    </row>
    <row r="26" spans="1:20" ht="13" customHeight="1" x14ac:dyDescent="0.2">
      <c r="A26" s="82" t="s">
        <v>360</v>
      </c>
      <c r="B26" s="110">
        <v>2</v>
      </c>
      <c r="C26" s="7">
        <v>48.195339652075702</v>
      </c>
      <c r="D26" s="10">
        <v>1.36700664927488</v>
      </c>
      <c r="E26" s="7">
        <v>43.8467195922385</v>
      </c>
      <c r="F26" s="10">
        <v>1.4427048669652001</v>
      </c>
      <c r="G26" s="7">
        <v>34.814087029898403</v>
      </c>
      <c r="H26" s="10">
        <v>1.45787315580081</v>
      </c>
      <c r="I26" s="65"/>
      <c r="J26" s="65"/>
      <c r="K26" s="65"/>
      <c r="L26" s="65"/>
      <c r="M26" s="65"/>
      <c r="N26" s="65"/>
      <c r="O26" s="65"/>
      <c r="P26" s="65"/>
      <c r="Q26" s="65"/>
      <c r="R26" s="65"/>
      <c r="S26" s="65"/>
      <c r="T26" s="182"/>
    </row>
    <row r="27" spans="1:20" ht="13" customHeight="1" x14ac:dyDescent="0.2">
      <c r="A27" s="82" t="s">
        <v>361</v>
      </c>
      <c r="B27" s="110">
        <v>2</v>
      </c>
      <c r="C27" s="7">
        <v>22.324113668905898</v>
      </c>
      <c r="D27" s="10">
        <v>0.67343302400183802</v>
      </c>
      <c r="E27" s="7">
        <v>15.4328957000925</v>
      </c>
      <c r="F27" s="10">
        <v>0.77859540501750801</v>
      </c>
      <c r="G27" s="7">
        <v>24.2199781692565</v>
      </c>
      <c r="H27" s="10">
        <v>0.86366005952894298</v>
      </c>
      <c r="I27" s="65"/>
      <c r="J27" s="65"/>
      <c r="K27" s="65"/>
      <c r="L27" s="65"/>
      <c r="M27" s="65"/>
      <c r="N27" s="65"/>
      <c r="O27" s="65"/>
      <c r="P27" s="65"/>
      <c r="Q27" s="65"/>
      <c r="R27" s="65"/>
      <c r="S27" s="65"/>
      <c r="T27" s="182"/>
    </row>
    <row r="28" spans="1:20" ht="13" customHeight="1" x14ac:dyDescent="0.2">
      <c r="A28" s="82" t="s">
        <v>362</v>
      </c>
      <c r="B28" s="110">
        <v>2</v>
      </c>
      <c r="C28" s="7">
        <v>37.634235559330698</v>
      </c>
      <c r="D28" s="10">
        <v>1.32668775661904</v>
      </c>
      <c r="E28" s="7">
        <v>18.0343479009539</v>
      </c>
      <c r="F28" s="10">
        <v>1.18560229692744</v>
      </c>
      <c r="G28" s="7">
        <v>22.785142028811102</v>
      </c>
      <c r="H28" s="10">
        <v>1.23389180230342</v>
      </c>
      <c r="I28" s="65"/>
      <c r="J28" s="65"/>
      <c r="K28" s="65"/>
      <c r="L28" s="65"/>
      <c r="M28" s="65"/>
      <c r="N28" s="65"/>
      <c r="O28" s="65"/>
      <c r="P28" s="65"/>
      <c r="Q28" s="65"/>
      <c r="R28" s="65"/>
      <c r="S28" s="65"/>
      <c r="T28" s="182"/>
    </row>
    <row r="29" spans="1:20" ht="13" customHeight="1" x14ac:dyDescent="0.2">
      <c r="A29" s="82" t="s">
        <v>363</v>
      </c>
      <c r="B29" s="110">
        <v>2</v>
      </c>
      <c r="C29" s="7">
        <v>20.331576714087301</v>
      </c>
      <c r="D29" s="10">
        <v>0.740847555516149</v>
      </c>
      <c r="E29" s="7">
        <v>9.6217008071102796</v>
      </c>
      <c r="F29" s="10">
        <v>0.70478960867491702</v>
      </c>
      <c r="G29" s="7">
        <v>33.353045047707297</v>
      </c>
      <c r="H29" s="10">
        <v>1.2811618274236201</v>
      </c>
      <c r="I29" s="65"/>
      <c r="J29" s="65"/>
      <c r="K29" s="65"/>
      <c r="L29" s="65"/>
      <c r="M29" s="65"/>
      <c r="N29" s="65"/>
      <c r="O29" s="65"/>
      <c r="P29" s="65"/>
      <c r="Q29" s="65"/>
      <c r="R29" s="65"/>
      <c r="S29" s="65"/>
      <c r="T29" s="182"/>
    </row>
    <row r="30" spans="1:20" ht="13" customHeight="1" x14ac:dyDescent="0.2">
      <c r="A30" s="82" t="s">
        <v>364</v>
      </c>
      <c r="B30" s="110">
        <v>2</v>
      </c>
      <c r="C30" s="7">
        <v>48.088293588879701</v>
      </c>
      <c r="D30" s="10">
        <v>1.02851546792912</v>
      </c>
      <c r="E30" s="7">
        <v>27.311035894776499</v>
      </c>
      <c r="F30" s="10">
        <v>1.1073865777170999</v>
      </c>
      <c r="G30" s="7">
        <v>47.086083663764803</v>
      </c>
      <c r="H30" s="10">
        <v>1.30419540648098</v>
      </c>
      <c r="I30" s="65"/>
      <c r="J30" s="65"/>
      <c r="K30" s="65"/>
      <c r="L30" s="65"/>
      <c r="M30" s="65"/>
      <c r="N30" s="65"/>
      <c r="O30" s="65"/>
      <c r="P30" s="65"/>
      <c r="Q30" s="65"/>
      <c r="R30" s="65"/>
      <c r="S30" s="65"/>
      <c r="T30" s="182"/>
    </row>
    <row r="31" spans="1:20" ht="13" customHeight="1" x14ac:dyDescent="0.2">
      <c r="A31" s="82" t="s">
        <v>365</v>
      </c>
      <c r="B31" s="110">
        <v>2</v>
      </c>
      <c r="C31" s="7">
        <v>3.8078676810596401</v>
      </c>
      <c r="D31" s="10">
        <v>0.49742749877900899</v>
      </c>
      <c r="E31" s="7">
        <v>4.3786921623044703</v>
      </c>
      <c r="F31" s="10">
        <v>0.51714192887857402</v>
      </c>
      <c r="G31" s="7">
        <v>6.73779042708051</v>
      </c>
      <c r="H31" s="10">
        <v>0.69227702865820195</v>
      </c>
      <c r="I31" s="65"/>
      <c r="J31" s="65"/>
      <c r="K31" s="65"/>
      <c r="L31" s="65"/>
      <c r="M31" s="65"/>
      <c r="N31" s="65"/>
      <c r="O31" s="65"/>
      <c r="P31" s="65"/>
      <c r="Q31" s="65"/>
      <c r="R31" s="65"/>
      <c r="S31" s="65"/>
      <c r="T31" s="182"/>
    </row>
    <row r="32" spans="1:20" ht="13" customHeight="1" x14ac:dyDescent="0.2">
      <c r="A32" s="82" t="s">
        <v>366</v>
      </c>
      <c r="B32" s="110">
        <v>2</v>
      </c>
      <c r="C32" s="7">
        <v>8.4014450838245303</v>
      </c>
      <c r="D32" s="10">
        <v>0.579960569355634</v>
      </c>
      <c r="E32" s="7">
        <v>14.6033115801759</v>
      </c>
      <c r="F32" s="10">
        <v>0.98186492828203198</v>
      </c>
      <c r="G32" s="7">
        <v>10.894806427465101</v>
      </c>
      <c r="H32" s="10">
        <v>0.66374447740836695</v>
      </c>
      <c r="I32" s="65"/>
      <c r="J32" s="65"/>
      <c r="K32" s="65"/>
      <c r="L32" s="65"/>
      <c r="M32" s="65"/>
      <c r="N32" s="65"/>
      <c r="O32" s="65"/>
      <c r="P32" s="65"/>
      <c r="Q32" s="65"/>
      <c r="R32" s="65"/>
      <c r="S32" s="65"/>
      <c r="T32" s="182"/>
    </row>
    <row r="33" spans="1:20" ht="13" customHeight="1" x14ac:dyDescent="0.2">
      <c r="A33" s="82" t="s">
        <v>367</v>
      </c>
      <c r="B33" s="110">
        <v>2</v>
      </c>
      <c r="C33" s="7">
        <v>18.700797073354099</v>
      </c>
      <c r="D33" s="10">
        <v>1.16425160644681</v>
      </c>
      <c r="E33" s="7">
        <v>21.058759156281301</v>
      </c>
      <c r="F33" s="10">
        <v>1.5427930910352701</v>
      </c>
      <c r="G33" s="7">
        <v>14.0971294560596</v>
      </c>
      <c r="H33" s="10">
        <v>1.42606896639993</v>
      </c>
      <c r="I33" s="65"/>
      <c r="J33" s="65"/>
      <c r="K33" s="65"/>
      <c r="L33" s="65"/>
      <c r="M33" s="65"/>
      <c r="N33" s="65"/>
      <c r="O33" s="65"/>
      <c r="P33" s="65"/>
      <c r="Q33" s="65"/>
      <c r="R33" s="65"/>
      <c r="S33" s="65"/>
      <c r="T33" s="182"/>
    </row>
    <row r="34" spans="1:20" ht="13" customHeight="1" x14ac:dyDescent="0.2">
      <c r="A34" s="82" t="s">
        <v>368</v>
      </c>
      <c r="B34" s="110">
        <v>2</v>
      </c>
      <c r="C34" s="7">
        <v>30.101498535830899</v>
      </c>
      <c r="D34" s="10">
        <v>1.2231157888342801</v>
      </c>
      <c r="E34" s="7">
        <v>18.664293322335499</v>
      </c>
      <c r="F34" s="10">
        <v>1.21083606371997</v>
      </c>
      <c r="G34" s="7">
        <v>19.051805186935699</v>
      </c>
      <c r="H34" s="10">
        <v>1.2773779083602099</v>
      </c>
      <c r="I34" s="65"/>
      <c r="J34" s="65"/>
      <c r="K34" s="65"/>
      <c r="L34" s="65"/>
      <c r="M34" s="65"/>
      <c r="N34" s="65"/>
      <c r="O34" s="65"/>
      <c r="P34" s="65"/>
      <c r="Q34" s="65"/>
      <c r="R34" s="65"/>
      <c r="S34" s="65"/>
      <c r="T34" s="182"/>
    </row>
    <row r="35" spans="1:20" ht="13" customHeight="1" x14ac:dyDescent="0.2">
      <c r="A35" s="82" t="s">
        <v>369</v>
      </c>
      <c r="B35" s="110">
        <v>2</v>
      </c>
      <c r="C35" s="7">
        <v>14.090852914555599</v>
      </c>
      <c r="D35" s="10">
        <v>0.63721841921375499</v>
      </c>
      <c r="E35" s="7">
        <v>5.7750136406381696</v>
      </c>
      <c r="F35" s="10">
        <v>0.507172177249814</v>
      </c>
      <c r="G35" s="7">
        <v>14.2340661603779</v>
      </c>
      <c r="H35" s="10">
        <v>0.71183136408291603</v>
      </c>
      <c r="I35" s="65"/>
      <c r="J35" s="65"/>
      <c r="K35" s="65"/>
      <c r="L35" s="65"/>
      <c r="M35" s="65"/>
      <c r="N35" s="65"/>
      <c r="O35" s="65"/>
      <c r="P35" s="65"/>
      <c r="Q35" s="65"/>
      <c r="R35" s="65"/>
      <c r="S35" s="65"/>
      <c r="T35" s="182"/>
    </row>
    <row r="36" spans="1:20" ht="13" customHeight="1" x14ac:dyDescent="0.2">
      <c r="A36" s="82" t="s">
        <v>370</v>
      </c>
      <c r="B36" s="110">
        <v>2</v>
      </c>
      <c r="C36" s="7">
        <v>29.626845967180301</v>
      </c>
      <c r="D36" s="10">
        <v>0.79894474322951503</v>
      </c>
      <c r="E36" s="7">
        <v>14.080019524500299</v>
      </c>
      <c r="F36" s="10">
        <v>0.86617361716889796</v>
      </c>
      <c r="G36" s="7">
        <v>9.2325475788656206</v>
      </c>
      <c r="H36" s="10">
        <v>0.58006055730549799</v>
      </c>
      <c r="I36" s="65"/>
      <c r="J36" s="65"/>
      <c r="K36" s="65"/>
      <c r="L36" s="65"/>
      <c r="M36" s="65"/>
      <c r="N36" s="65"/>
      <c r="O36" s="65"/>
      <c r="P36" s="65"/>
      <c r="Q36" s="65"/>
      <c r="R36" s="65"/>
      <c r="S36" s="65"/>
      <c r="T36" s="182"/>
    </row>
    <row r="37" spans="1:20" ht="13" customHeight="1" x14ac:dyDescent="0.2">
      <c r="A37" s="82" t="s">
        <v>371</v>
      </c>
      <c r="B37" s="110">
        <v>2</v>
      </c>
      <c r="C37" s="7">
        <v>81.509127435381302</v>
      </c>
      <c r="D37" s="10">
        <v>0.714962637240384</v>
      </c>
      <c r="E37" s="7">
        <v>57.912026960040201</v>
      </c>
      <c r="F37" s="10">
        <v>1.06041757694546</v>
      </c>
      <c r="G37" s="7">
        <v>73.0165519193379</v>
      </c>
      <c r="H37" s="10">
        <v>0.94666686779190201</v>
      </c>
      <c r="I37" s="65"/>
      <c r="J37" s="65"/>
      <c r="K37" s="65"/>
      <c r="L37" s="65"/>
      <c r="M37" s="65"/>
      <c r="N37" s="65"/>
      <c r="O37" s="65"/>
      <c r="P37" s="65"/>
      <c r="Q37" s="65"/>
      <c r="R37" s="65"/>
      <c r="S37" s="65"/>
      <c r="T37" s="182"/>
    </row>
    <row r="38" spans="1:20" ht="13" customHeight="1" x14ac:dyDescent="0.2">
      <c r="A38" s="82" t="s">
        <v>372</v>
      </c>
      <c r="B38" s="110">
        <v>2</v>
      </c>
      <c r="C38" s="7">
        <v>35.164682727431298</v>
      </c>
      <c r="D38" s="10">
        <v>1.07527793803047</v>
      </c>
      <c r="E38" s="7">
        <v>20.522648252253401</v>
      </c>
      <c r="F38" s="10">
        <v>1.08878370823333</v>
      </c>
      <c r="G38" s="7">
        <v>17.261163164929801</v>
      </c>
      <c r="H38" s="10">
        <v>1.0594834391488901</v>
      </c>
      <c r="I38" s="65"/>
      <c r="J38" s="65"/>
      <c r="K38" s="65"/>
      <c r="L38" s="65"/>
      <c r="M38" s="65"/>
      <c r="N38" s="65"/>
      <c r="O38" s="65"/>
      <c r="P38" s="65"/>
      <c r="Q38" s="65"/>
      <c r="R38" s="65"/>
      <c r="S38" s="65"/>
      <c r="T38" s="182"/>
    </row>
    <row r="39" spans="1:20" ht="13" customHeight="1" x14ac:dyDescent="0.2">
      <c r="A39" s="82" t="s">
        <v>426</v>
      </c>
      <c r="B39" s="110">
        <v>2</v>
      </c>
      <c r="C39" s="7">
        <v>43.300206607729599</v>
      </c>
      <c r="D39" s="10">
        <v>1.1970443125985699</v>
      </c>
      <c r="E39" s="7">
        <v>29.879701850624599</v>
      </c>
      <c r="F39" s="10">
        <v>1.26161877744095</v>
      </c>
      <c r="G39" s="7">
        <v>29.027725224602602</v>
      </c>
      <c r="H39" s="10">
        <v>1.1980262033892899</v>
      </c>
      <c r="I39" s="65"/>
      <c r="J39" s="65"/>
      <c r="K39" s="65"/>
      <c r="L39" s="65"/>
      <c r="M39" s="65"/>
      <c r="N39" s="65"/>
      <c r="O39" s="65"/>
      <c r="P39" s="65"/>
      <c r="Q39" s="65"/>
      <c r="R39" s="65"/>
      <c r="S39" s="65"/>
      <c r="T39" s="182"/>
    </row>
    <row r="40" spans="1:20" ht="13" customHeight="1" x14ac:dyDescent="0.2">
      <c r="A40" s="82" t="s">
        <v>373</v>
      </c>
      <c r="B40" s="110">
        <v>2</v>
      </c>
      <c r="C40" s="7">
        <v>21.015484400447399</v>
      </c>
      <c r="D40" s="10">
        <v>0.83824335196599498</v>
      </c>
      <c r="E40" s="7">
        <v>21.178588969312599</v>
      </c>
      <c r="F40" s="10">
        <v>1.0067949484754399</v>
      </c>
      <c r="G40" s="7">
        <v>30.7080564214926</v>
      </c>
      <c r="H40" s="10">
        <v>1.1487252676108599</v>
      </c>
      <c r="I40" s="65"/>
      <c r="J40" s="65"/>
      <c r="K40" s="65"/>
      <c r="L40" s="65"/>
      <c r="M40" s="65"/>
      <c r="N40" s="65"/>
      <c r="O40" s="65"/>
      <c r="P40" s="65"/>
      <c r="Q40" s="65"/>
      <c r="R40" s="65"/>
      <c r="S40" s="65"/>
      <c r="T40" s="182"/>
    </row>
    <row r="41" spans="1:20" ht="13" customHeight="1" x14ac:dyDescent="0.2">
      <c r="A41" s="82" t="s">
        <v>374</v>
      </c>
      <c r="B41" s="110">
        <v>2</v>
      </c>
      <c r="C41" s="7">
        <v>20.5115216092933</v>
      </c>
      <c r="D41" s="10">
        <v>0.84209492004522002</v>
      </c>
      <c r="E41" s="7">
        <v>10.694686032144901</v>
      </c>
      <c r="F41" s="10">
        <v>0.64865161818887895</v>
      </c>
      <c r="G41" s="7">
        <v>25.2282159876838</v>
      </c>
      <c r="H41" s="10">
        <v>0.86921522624574299</v>
      </c>
      <c r="I41" s="65"/>
      <c r="J41" s="65"/>
      <c r="K41" s="65"/>
      <c r="L41" s="65"/>
      <c r="M41" s="65"/>
      <c r="N41" s="65"/>
      <c r="O41" s="65"/>
      <c r="P41" s="65"/>
      <c r="Q41" s="65"/>
      <c r="R41" s="65"/>
      <c r="S41" s="65"/>
      <c r="T41" s="182"/>
    </row>
    <row r="42" spans="1:20" ht="13" customHeight="1" x14ac:dyDescent="0.2">
      <c r="A42" s="82" t="s">
        <v>375</v>
      </c>
      <c r="B42" s="110">
        <v>2</v>
      </c>
      <c r="C42" s="7">
        <v>11.7444380999824</v>
      </c>
      <c r="D42" s="10">
        <v>0.67208772564641295</v>
      </c>
      <c r="E42" s="7">
        <v>11.321765363644801</v>
      </c>
      <c r="F42" s="10">
        <v>0.82660890788153496</v>
      </c>
      <c r="G42" s="7">
        <v>12.067141832581701</v>
      </c>
      <c r="H42" s="10">
        <v>0.86144502749752305</v>
      </c>
      <c r="I42" s="65"/>
      <c r="J42" s="65"/>
      <c r="K42" s="65"/>
      <c r="L42" s="65"/>
      <c r="M42" s="65"/>
      <c r="N42" s="65"/>
      <c r="O42" s="65"/>
      <c r="P42" s="65"/>
      <c r="Q42" s="65"/>
      <c r="R42" s="65"/>
      <c r="S42" s="65"/>
      <c r="T42" s="182"/>
    </row>
    <row r="43" spans="1:20" ht="13" customHeight="1" x14ac:dyDescent="0.2">
      <c r="A43" s="82" t="s">
        <v>427</v>
      </c>
      <c r="B43" s="110">
        <v>2</v>
      </c>
      <c r="C43" s="7">
        <v>22.157158451570499</v>
      </c>
      <c r="D43" s="10">
        <v>1.18641525975909</v>
      </c>
      <c r="E43" s="7">
        <v>16.854485831731601</v>
      </c>
      <c r="F43" s="10">
        <v>1.3891304275246901</v>
      </c>
      <c r="G43" s="7">
        <v>21.024118831074301</v>
      </c>
      <c r="H43" s="10">
        <v>1.4849247374190799</v>
      </c>
      <c r="I43" s="65"/>
      <c r="J43" s="65"/>
      <c r="K43" s="65"/>
      <c r="L43" s="65"/>
      <c r="M43" s="65"/>
      <c r="N43" s="65"/>
      <c r="O43" s="65"/>
      <c r="P43" s="65"/>
      <c r="Q43" s="65"/>
      <c r="R43" s="65"/>
      <c r="S43" s="65"/>
      <c r="T43" s="182"/>
    </row>
    <row r="44" spans="1:20" ht="13" customHeight="1" x14ac:dyDescent="0.2">
      <c r="A44" s="82" t="s">
        <v>428</v>
      </c>
      <c r="B44" s="110">
        <v>2</v>
      </c>
      <c r="C44" s="7">
        <v>49.979893376460701</v>
      </c>
      <c r="D44" s="10">
        <v>0.989593558008665</v>
      </c>
      <c r="E44" s="7">
        <v>28.633374973213801</v>
      </c>
      <c r="F44" s="10">
        <v>1.2537522670703001</v>
      </c>
      <c r="G44" s="7">
        <v>26.748755527722999</v>
      </c>
      <c r="H44" s="10">
        <v>1.41207532437934</v>
      </c>
      <c r="I44" s="65"/>
      <c r="J44" s="65"/>
      <c r="K44" s="65"/>
      <c r="L44" s="65"/>
      <c r="M44" s="65"/>
      <c r="N44" s="65"/>
      <c r="O44" s="65"/>
      <c r="P44" s="65"/>
      <c r="Q44" s="65"/>
      <c r="R44" s="65"/>
      <c r="S44" s="65"/>
      <c r="T44" s="182"/>
    </row>
    <row r="45" spans="1:20" ht="13" customHeight="1" x14ac:dyDescent="0.2">
      <c r="A45" s="82" t="s">
        <v>429</v>
      </c>
      <c r="B45" s="110">
        <v>2</v>
      </c>
      <c r="C45" s="7">
        <v>32.018565099903299</v>
      </c>
      <c r="D45" s="10">
        <v>0.96490271806147399</v>
      </c>
      <c r="E45" s="7">
        <v>27.540613726088601</v>
      </c>
      <c r="F45" s="10">
        <v>1.26689976672548</v>
      </c>
      <c r="G45" s="7">
        <v>25.295284000833799</v>
      </c>
      <c r="H45" s="10">
        <v>1.1372148082381499</v>
      </c>
      <c r="I45" s="65"/>
      <c r="J45" s="65"/>
      <c r="K45" s="65"/>
      <c r="L45" s="65"/>
      <c r="M45" s="65"/>
      <c r="N45" s="65"/>
      <c r="O45" s="65"/>
      <c r="P45" s="65"/>
      <c r="Q45" s="65"/>
      <c r="R45" s="65"/>
      <c r="S45" s="65"/>
      <c r="T45" s="182"/>
    </row>
    <row r="46" spans="1:20" ht="13" customHeight="1" x14ac:dyDescent="0.2">
      <c r="A46" s="82" t="s">
        <v>430</v>
      </c>
      <c r="B46" s="110">
        <v>2</v>
      </c>
      <c r="C46" s="7">
        <v>10.4180593905478</v>
      </c>
      <c r="D46" s="10">
        <v>0.65203636457892</v>
      </c>
      <c r="E46" s="7">
        <v>15.006367204009001</v>
      </c>
      <c r="F46" s="10">
        <v>1.08782716526307</v>
      </c>
      <c r="G46" s="7">
        <v>8.9013446194808203</v>
      </c>
      <c r="H46" s="10">
        <v>0.760145145906994</v>
      </c>
      <c r="I46" s="65"/>
      <c r="J46" s="65"/>
      <c r="K46" s="65"/>
      <c r="L46" s="65"/>
      <c r="M46" s="65"/>
      <c r="N46" s="65"/>
      <c r="O46" s="65"/>
      <c r="P46" s="65"/>
      <c r="Q46" s="65"/>
      <c r="R46" s="65"/>
      <c r="S46" s="65"/>
      <c r="T46" s="182"/>
    </row>
    <row r="47" spans="1:20" ht="13" customHeight="1" x14ac:dyDescent="0.2">
      <c r="A47" s="82" t="s">
        <v>376</v>
      </c>
      <c r="B47" s="110">
        <v>2</v>
      </c>
      <c r="C47" s="7">
        <v>8.6706028808644007</v>
      </c>
      <c r="D47" s="10">
        <v>0.51109565763599796</v>
      </c>
      <c r="E47" s="7">
        <v>4.2893023746137304</v>
      </c>
      <c r="F47" s="10">
        <v>0.46502281210552499</v>
      </c>
      <c r="G47" s="7">
        <v>14.421931346101101</v>
      </c>
      <c r="H47" s="10">
        <v>0.88450751802907301</v>
      </c>
      <c r="I47" s="65"/>
      <c r="J47" s="65"/>
      <c r="K47" s="65"/>
      <c r="L47" s="65"/>
      <c r="M47" s="65"/>
      <c r="N47" s="65"/>
      <c r="O47" s="65"/>
      <c r="P47" s="65"/>
      <c r="Q47" s="65"/>
      <c r="R47" s="65"/>
      <c r="S47" s="65"/>
      <c r="T47" s="182"/>
    </row>
    <row r="48" spans="1:20" ht="13" customHeight="1" x14ac:dyDescent="0.2">
      <c r="A48" s="82" t="s">
        <v>377</v>
      </c>
      <c r="B48" s="110">
        <v>2</v>
      </c>
      <c r="C48" s="7">
        <v>41.989128738890201</v>
      </c>
      <c r="D48" s="10">
        <v>0.90578522672523998</v>
      </c>
      <c r="E48" s="7">
        <v>20.6910367933665</v>
      </c>
      <c r="F48" s="10">
        <v>1.0786481452525101</v>
      </c>
      <c r="G48" s="7">
        <v>20.793402339436799</v>
      </c>
      <c r="H48" s="10">
        <v>1.0169313560713</v>
      </c>
      <c r="I48" s="65"/>
      <c r="J48" s="65"/>
      <c r="K48" s="65"/>
      <c r="L48" s="65"/>
      <c r="M48" s="65"/>
      <c r="N48" s="65"/>
      <c r="O48" s="65"/>
      <c r="P48" s="65"/>
      <c r="Q48" s="65"/>
      <c r="R48" s="65"/>
      <c r="S48" s="65"/>
      <c r="T48" s="182"/>
    </row>
    <row r="49" spans="1:20" ht="13" customHeight="1" x14ac:dyDescent="0.2">
      <c r="A49" s="82" t="s">
        <v>378</v>
      </c>
      <c r="B49" s="110">
        <v>2</v>
      </c>
      <c r="C49" s="7">
        <v>77.082956456653406</v>
      </c>
      <c r="D49" s="10">
        <v>1.00757777424392</v>
      </c>
      <c r="E49" s="7">
        <v>84.224701560213703</v>
      </c>
      <c r="F49" s="10">
        <v>0.75028090242604695</v>
      </c>
      <c r="G49" s="7">
        <v>81.3632096684738</v>
      </c>
      <c r="H49" s="10">
        <v>0.94423811040063299</v>
      </c>
      <c r="I49" s="65"/>
      <c r="J49" s="65"/>
      <c r="K49" s="65"/>
      <c r="L49" s="65"/>
      <c r="M49" s="65"/>
      <c r="N49" s="65"/>
      <c r="O49" s="65"/>
      <c r="P49" s="65"/>
      <c r="Q49" s="65"/>
      <c r="R49" s="65"/>
      <c r="S49" s="65"/>
      <c r="T49" s="182"/>
    </row>
    <row r="50" spans="1:20" ht="13" customHeight="1" x14ac:dyDescent="0.2">
      <c r="A50" s="82" t="s">
        <v>431</v>
      </c>
      <c r="B50" s="110">
        <v>2</v>
      </c>
      <c r="C50" s="7">
        <v>15.718994313860501</v>
      </c>
      <c r="D50" s="10">
        <v>0.94980539361119598</v>
      </c>
      <c r="E50" s="7">
        <v>18.5127757092839</v>
      </c>
      <c r="F50" s="10">
        <v>1.07082633628761</v>
      </c>
      <c r="G50" s="7">
        <v>13.7147306555167</v>
      </c>
      <c r="H50" s="10">
        <v>1.0021151956099501</v>
      </c>
      <c r="I50" s="65"/>
      <c r="J50" s="65"/>
      <c r="K50" s="65"/>
      <c r="L50" s="65"/>
      <c r="M50" s="65"/>
      <c r="N50" s="65"/>
      <c r="O50" s="65"/>
      <c r="P50" s="65"/>
      <c r="Q50" s="65"/>
      <c r="R50" s="65"/>
      <c r="S50" s="65"/>
      <c r="T50" s="182"/>
    </row>
    <row r="51" spans="1:20" ht="13" customHeight="1" x14ac:dyDescent="0.2">
      <c r="A51" s="82" t="s">
        <v>379</v>
      </c>
      <c r="B51" s="110">
        <v>2</v>
      </c>
      <c r="C51" s="7">
        <v>70.016115386474098</v>
      </c>
      <c r="D51" s="10">
        <v>0.92032799196259996</v>
      </c>
      <c r="E51" s="7">
        <v>73.284204433611606</v>
      </c>
      <c r="F51" s="10">
        <v>1.0132420388852701</v>
      </c>
      <c r="G51" s="7">
        <v>68.708592593647097</v>
      </c>
      <c r="H51" s="10">
        <v>1.0852856798364101</v>
      </c>
      <c r="I51" s="65"/>
      <c r="J51" s="65"/>
      <c r="K51" s="65"/>
      <c r="L51" s="65"/>
      <c r="M51" s="65"/>
      <c r="N51" s="65"/>
      <c r="O51" s="65"/>
      <c r="P51" s="65"/>
      <c r="Q51" s="65"/>
      <c r="R51" s="65"/>
      <c r="S51" s="65"/>
      <c r="T51" s="182"/>
    </row>
    <row r="52" spans="1:20" ht="13" customHeight="1" x14ac:dyDescent="0.2">
      <c r="A52" s="82" t="s">
        <v>380</v>
      </c>
      <c r="B52" s="110">
        <v>2</v>
      </c>
      <c r="C52" s="7">
        <v>70.9992220192036</v>
      </c>
      <c r="D52" s="10">
        <v>1.0049747643225999</v>
      </c>
      <c r="E52" s="7">
        <v>56.658052508180099</v>
      </c>
      <c r="F52" s="10">
        <v>1.3463042020760001</v>
      </c>
      <c r="G52" s="7">
        <v>63.760951791147299</v>
      </c>
      <c r="H52" s="10">
        <v>0.95004889558226402</v>
      </c>
      <c r="I52" s="65"/>
      <c r="J52" s="65"/>
      <c r="K52" s="65"/>
      <c r="L52" s="65"/>
      <c r="M52" s="65"/>
      <c r="N52" s="65"/>
      <c r="O52" s="65"/>
      <c r="P52" s="65"/>
      <c r="Q52" s="65"/>
      <c r="R52" s="65"/>
      <c r="S52" s="65"/>
      <c r="T52" s="182"/>
    </row>
    <row r="53" spans="1:20" ht="13" customHeight="1" x14ac:dyDescent="0.2">
      <c r="A53" s="82" t="s">
        <v>381</v>
      </c>
      <c r="B53" s="110">
        <v>2</v>
      </c>
      <c r="C53" s="7">
        <v>6.4808250129500502</v>
      </c>
      <c r="D53" s="10">
        <v>0.52069964536046398</v>
      </c>
      <c r="E53" s="7">
        <v>20.474598362687399</v>
      </c>
      <c r="F53" s="10">
        <v>0.93630425320452504</v>
      </c>
      <c r="G53" s="7">
        <v>15.9634511006987</v>
      </c>
      <c r="H53" s="10">
        <v>0.73229165988533695</v>
      </c>
      <c r="I53" s="65"/>
      <c r="J53" s="65"/>
      <c r="K53" s="65"/>
      <c r="L53" s="65"/>
      <c r="M53" s="65"/>
      <c r="N53" s="65"/>
      <c r="O53" s="65"/>
      <c r="P53" s="65"/>
      <c r="Q53" s="65"/>
      <c r="R53" s="65"/>
      <c r="S53" s="65"/>
      <c r="T53" s="182"/>
    </row>
    <row r="54" spans="1:20" s="293" customFormat="1" ht="13" customHeight="1" x14ac:dyDescent="0.2">
      <c r="A54" s="287" t="s">
        <v>382</v>
      </c>
      <c r="B54" s="288">
        <v>2</v>
      </c>
      <c r="C54" s="289">
        <v>7.3906204955308503</v>
      </c>
      <c r="D54" s="290">
        <v>0.59013745880105095</v>
      </c>
      <c r="E54" s="289">
        <v>5.2900313283470997</v>
      </c>
      <c r="F54" s="290">
        <v>0.57427003903038798</v>
      </c>
      <c r="G54" s="289">
        <v>12.5650123369679</v>
      </c>
      <c r="H54" s="290">
        <v>0.85810170385415796</v>
      </c>
      <c r="I54" s="291"/>
      <c r="J54" s="291"/>
      <c r="K54" s="291"/>
      <c r="L54" s="291"/>
      <c r="M54" s="291"/>
      <c r="N54" s="291"/>
      <c r="O54" s="291"/>
      <c r="P54" s="291"/>
      <c r="Q54" s="291"/>
      <c r="R54" s="291"/>
      <c r="S54" s="291"/>
      <c r="T54" s="292"/>
    </row>
    <row r="55" spans="1:20" ht="13" customHeight="1" x14ac:dyDescent="0.2">
      <c r="A55" s="82" t="s">
        <v>383</v>
      </c>
      <c r="B55" s="110">
        <v>2</v>
      </c>
      <c r="C55" s="7">
        <v>62.984734691882799</v>
      </c>
      <c r="D55" s="10">
        <v>1.2514842340633201</v>
      </c>
      <c r="E55" s="7">
        <v>38.936655914556098</v>
      </c>
      <c r="F55" s="10">
        <v>1.5940797574988801</v>
      </c>
      <c r="G55" s="7">
        <v>38.420209895531201</v>
      </c>
      <c r="H55" s="10">
        <v>1.62472729043317</v>
      </c>
      <c r="I55" s="65"/>
      <c r="J55" s="65"/>
      <c r="K55" s="65"/>
      <c r="L55" s="65"/>
      <c r="M55" s="65"/>
      <c r="N55" s="65"/>
      <c r="O55" s="65"/>
      <c r="P55" s="65"/>
      <c r="Q55" s="65"/>
      <c r="R55" s="65"/>
      <c r="S55" s="65"/>
      <c r="T55" s="182"/>
    </row>
    <row r="56" spans="1:20" ht="13" customHeight="1" x14ac:dyDescent="0.2">
      <c r="A56" s="82" t="s">
        <v>384</v>
      </c>
      <c r="B56" s="110">
        <v>2</v>
      </c>
      <c r="C56" s="7">
        <v>15.633652828163299</v>
      </c>
      <c r="D56" s="10">
        <v>0.57560450266330099</v>
      </c>
      <c r="E56" s="7">
        <v>9.6739322686784401</v>
      </c>
      <c r="F56" s="10">
        <v>0.59992156954369502</v>
      </c>
      <c r="G56" s="7">
        <v>18.0949625474329</v>
      </c>
      <c r="H56" s="10">
        <v>0.84011202387398398</v>
      </c>
      <c r="I56" s="65"/>
      <c r="J56" s="65"/>
      <c r="K56" s="65"/>
      <c r="L56" s="65"/>
      <c r="M56" s="65"/>
      <c r="N56" s="65"/>
      <c r="O56" s="65"/>
      <c r="P56" s="65"/>
      <c r="Q56" s="65"/>
      <c r="R56" s="65"/>
      <c r="S56" s="65"/>
      <c r="T56" s="182"/>
    </row>
    <row r="57" spans="1:20" ht="13" customHeight="1" x14ac:dyDescent="0.2">
      <c r="A57" s="82" t="s">
        <v>385</v>
      </c>
      <c r="B57" s="110">
        <v>2</v>
      </c>
      <c r="C57" s="7">
        <v>14.7380290422714</v>
      </c>
      <c r="D57" s="10">
        <v>0.87226620548921696</v>
      </c>
      <c r="E57" s="7">
        <v>14.6071813679723</v>
      </c>
      <c r="F57" s="10">
        <v>1.0645767212703201</v>
      </c>
      <c r="G57" s="7">
        <v>20.338071619418201</v>
      </c>
      <c r="H57" s="10">
        <v>1.04839586758477</v>
      </c>
      <c r="I57" s="65"/>
      <c r="J57" s="65"/>
      <c r="K57" s="65"/>
      <c r="L57" s="65"/>
      <c r="M57" s="65"/>
      <c r="N57" s="65"/>
      <c r="O57" s="65"/>
      <c r="P57" s="65"/>
      <c r="Q57" s="65"/>
      <c r="R57" s="65"/>
      <c r="S57" s="65"/>
      <c r="T57" s="182"/>
    </row>
    <row r="58" spans="1:20" ht="13" customHeight="1" x14ac:dyDescent="0.2">
      <c r="A58" s="82" t="s">
        <v>386</v>
      </c>
      <c r="B58" s="110">
        <v>2</v>
      </c>
      <c r="C58" s="7">
        <v>22.329155373783902</v>
      </c>
      <c r="D58" s="10">
        <v>0.76959042171131897</v>
      </c>
      <c r="E58" s="7">
        <v>19.481645104708701</v>
      </c>
      <c r="F58" s="10">
        <v>0.79254584211178003</v>
      </c>
      <c r="G58" s="7">
        <v>17.461306360785098</v>
      </c>
      <c r="H58" s="10">
        <v>0.86415027177410897</v>
      </c>
      <c r="I58" s="65"/>
      <c r="J58" s="65"/>
      <c r="K58" s="65"/>
      <c r="L58" s="65"/>
      <c r="M58" s="65"/>
      <c r="N58" s="65"/>
      <c r="O58" s="65"/>
      <c r="P58" s="65"/>
      <c r="Q58" s="65"/>
      <c r="R58" s="65"/>
      <c r="S58" s="65"/>
      <c r="T58" s="182"/>
    </row>
    <row r="59" spans="1:20" ht="13" customHeight="1" x14ac:dyDescent="0.2">
      <c r="A59" s="82" t="s">
        <v>387</v>
      </c>
      <c r="B59" s="110">
        <v>2</v>
      </c>
      <c r="C59" s="7">
        <v>78.383969197089897</v>
      </c>
      <c r="D59" s="10">
        <v>2.11011000500794</v>
      </c>
      <c r="E59" s="7">
        <v>84.780893753419505</v>
      </c>
      <c r="F59" s="10">
        <v>1.56750770886971</v>
      </c>
      <c r="G59" s="7">
        <v>86.984309639785494</v>
      </c>
      <c r="H59" s="10">
        <v>1.3564625099738501</v>
      </c>
      <c r="I59" s="65"/>
      <c r="J59" s="65"/>
      <c r="K59" s="65"/>
      <c r="L59" s="65"/>
      <c r="M59" s="65"/>
      <c r="N59" s="65"/>
      <c r="O59" s="65"/>
      <c r="P59" s="65"/>
      <c r="Q59" s="65"/>
      <c r="R59" s="65"/>
      <c r="S59" s="65"/>
      <c r="T59" s="182"/>
    </row>
    <row r="60" spans="1:20" ht="13" customHeight="1" x14ac:dyDescent="0.2">
      <c r="A60" s="82" t="s">
        <v>388</v>
      </c>
      <c r="B60" s="110">
        <v>2</v>
      </c>
      <c r="C60" s="7">
        <v>26.356163222420399</v>
      </c>
      <c r="D60" s="10">
        <v>1.6713461534554801</v>
      </c>
      <c r="E60" s="7">
        <v>14.2095848078557</v>
      </c>
      <c r="F60" s="10">
        <v>1.71953416234301</v>
      </c>
      <c r="G60" s="7">
        <v>20.808946302830801</v>
      </c>
      <c r="H60" s="10">
        <v>1.63519787829649</v>
      </c>
      <c r="I60" s="65"/>
      <c r="J60" s="65"/>
      <c r="K60" s="65"/>
      <c r="L60" s="65"/>
      <c r="M60" s="65"/>
      <c r="N60" s="65"/>
      <c r="O60" s="65"/>
      <c r="P60" s="65"/>
      <c r="Q60" s="65"/>
      <c r="R60" s="65"/>
      <c r="S60" s="65"/>
      <c r="T60" s="182"/>
    </row>
    <row r="61" spans="1:20" ht="13" customHeight="1" x14ac:dyDescent="0.2">
      <c r="A61" s="82" t="s">
        <v>432</v>
      </c>
      <c r="B61" s="110">
        <v>2</v>
      </c>
      <c r="C61" s="7">
        <v>87.075959183085303</v>
      </c>
      <c r="D61" s="10">
        <v>0.687608723977021</v>
      </c>
      <c r="E61" s="7">
        <v>86.316688213309504</v>
      </c>
      <c r="F61" s="10">
        <v>0.70024400278367704</v>
      </c>
      <c r="G61" s="7">
        <v>89.729615368128705</v>
      </c>
      <c r="H61" s="10">
        <v>0.67291531263863902</v>
      </c>
      <c r="I61" s="65"/>
      <c r="J61" s="65"/>
      <c r="K61" s="65"/>
      <c r="L61" s="65"/>
      <c r="M61" s="65"/>
      <c r="N61" s="65"/>
      <c r="O61" s="65"/>
      <c r="P61" s="65"/>
      <c r="Q61" s="65"/>
      <c r="R61" s="65"/>
      <c r="S61" s="65"/>
      <c r="T61" s="182"/>
    </row>
    <row r="62" spans="1:20" ht="13" customHeight="1" x14ac:dyDescent="0.2">
      <c r="A62" s="82" t="s">
        <v>389</v>
      </c>
      <c r="B62" s="110">
        <v>2</v>
      </c>
      <c r="C62" s="7">
        <v>92.191728907139506</v>
      </c>
      <c r="D62" s="10">
        <v>0.53414906606708201</v>
      </c>
      <c r="E62" s="7">
        <v>87.088975954649001</v>
      </c>
      <c r="F62" s="10">
        <v>0.76198758393023203</v>
      </c>
      <c r="G62" s="7">
        <v>86.531552650981794</v>
      </c>
      <c r="H62" s="10">
        <v>0.86906325230070702</v>
      </c>
      <c r="I62" s="65"/>
      <c r="J62" s="65"/>
      <c r="K62" s="65"/>
      <c r="L62" s="65"/>
      <c r="M62" s="65"/>
      <c r="N62" s="65"/>
      <c r="O62" s="65"/>
      <c r="P62" s="65"/>
      <c r="Q62" s="65"/>
      <c r="R62" s="65"/>
      <c r="S62" s="65"/>
      <c r="T62" s="182"/>
    </row>
    <row r="63" spans="1:20" ht="13" customHeight="1" x14ac:dyDescent="0.2">
      <c r="A63" s="112" t="s">
        <v>433</v>
      </c>
      <c r="B63" s="113">
        <v>2</v>
      </c>
      <c r="C63" s="34">
        <v>21.697180439608999</v>
      </c>
      <c r="D63" s="35">
        <v>0.182310416799079</v>
      </c>
      <c r="E63" s="34">
        <v>16.085688015767801</v>
      </c>
      <c r="F63" s="35">
        <v>0.20201223034712401</v>
      </c>
      <c r="G63" s="34">
        <v>19.800675974510799</v>
      </c>
      <c r="H63" s="35">
        <v>0.210275213673662</v>
      </c>
      <c r="I63" s="65"/>
      <c r="J63" s="65"/>
      <c r="K63" s="65"/>
      <c r="L63" s="65"/>
      <c r="M63" s="65"/>
      <c r="N63" s="65"/>
      <c r="O63" s="65"/>
      <c r="P63" s="65"/>
      <c r="Q63" s="65"/>
      <c r="R63" s="65"/>
      <c r="S63" s="65"/>
      <c r="T63" s="182"/>
    </row>
    <row r="64" spans="1:20" ht="13" customHeight="1" x14ac:dyDescent="0.2">
      <c r="A64" s="114" t="s">
        <v>434</v>
      </c>
      <c r="B64" s="115">
        <v>2</v>
      </c>
      <c r="C64" s="38">
        <v>15.4392438185789</v>
      </c>
      <c r="D64" s="39">
        <v>0.199143797628834</v>
      </c>
      <c r="E64" s="38">
        <v>11.9406484224669</v>
      </c>
      <c r="F64" s="39">
        <v>0.237694777788033</v>
      </c>
      <c r="G64" s="38">
        <v>15.534794751869001</v>
      </c>
      <c r="H64" s="39">
        <v>0.254005898857663</v>
      </c>
      <c r="I64" s="65"/>
      <c r="J64" s="65"/>
      <c r="K64" s="65"/>
      <c r="L64" s="65"/>
      <c r="M64" s="65"/>
      <c r="N64" s="65"/>
      <c r="O64" s="65"/>
      <c r="P64" s="65"/>
      <c r="Q64" s="65"/>
      <c r="R64" s="65"/>
      <c r="S64" s="65"/>
      <c r="T64" s="182"/>
    </row>
    <row r="65" spans="1:20" ht="13" customHeight="1" x14ac:dyDescent="0.2">
      <c r="A65" s="116" t="s">
        <v>435</v>
      </c>
      <c r="B65" s="117">
        <v>2</v>
      </c>
      <c r="C65" s="48">
        <v>35.2626938102729</v>
      </c>
      <c r="D65" s="49">
        <v>0.144249037221507</v>
      </c>
      <c r="E65" s="48">
        <v>29.086910988076301</v>
      </c>
      <c r="F65" s="49">
        <v>0.15856475618878799</v>
      </c>
      <c r="G65" s="48">
        <v>31.4677965739996</v>
      </c>
      <c r="H65" s="49">
        <v>0.15912233555036201</v>
      </c>
      <c r="I65" s="65"/>
      <c r="J65" s="65"/>
      <c r="K65" s="65"/>
      <c r="L65" s="65"/>
      <c r="M65" s="65"/>
      <c r="N65" s="65"/>
      <c r="O65" s="65"/>
      <c r="P65" s="65"/>
      <c r="Q65" s="65"/>
      <c r="R65" s="65"/>
      <c r="S65" s="65"/>
      <c r="T65" s="182"/>
    </row>
    <row r="66" spans="1:20" ht="13" customHeight="1" x14ac:dyDescent="0.2">
      <c r="A66" s="82" t="s">
        <v>391</v>
      </c>
      <c r="B66" s="110">
        <v>2</v>
      </c>
      <c r="C66" s="7">
        <v>34.812677376376499</v>
      </c>
      <c r="D66" s="10">
        <v>1.6533570479799</v>
      </c>
      <c r="E66" s="7">
        <v>12.910743872319101</v>
      </c>
      <c r="F66" s="10">
        <v>1.6678155600561599</v>
      </c>
      <c r="G66" s="7">
        <v>23.663156591886199</v>
      </c>
      <c r="H66" s="10">
        <v>1.9253748187650901</v>
      </c>
      <c r="I66" s="65"/>
      <c r="J66" s="65"/>
      <c r="K66" s="65"/>
      <c r="L66" s="65"/>
      <c r="M66" s="65"/>
      <c r="N66" s="65"/>
      <c r="O66" s="65"/>
      <c r="P66" s="65"/>
      <c r="Q66" s="65"/>
      <c r="R66" s="65"/>
      <c r="S66" s="65"/>
      <c r="T66" s="182"/>
    </row>
    <row r="67" spans="1:20" ht="13" customHeight="1" x14ac:dyDescent="0.2">
      <c r="A67" s="82" t="s">
        <v>392</v>
      </c>
      <c r="B67" s="110">
        <v>2</v>
      </c>
      <c r="C67" s="7">
        <v>37.082459425561296</v>
      </c>
      <c r="D67" s="10">
        <v>1.72223641051791</v>
      </c>
      <c r="E67" s="7">
        <v>30.716788747817901</v>
      </c>
      <c r="F67" s="10">
        <v>2.0849315181470298</v>
      </c>
      <c r="G67" s="7">
        <v>43.8549590895433</v>
      </c>
      <c r="H67" s="10">
        <v>2.2285722560964398</v>
      </c>
      <c r="I67" s="65"/>
      <c r="J67" s="65"/>
      <c r="K67" s="65"/>
      <c r="L67" s="65"/>
      <c r="M67" s="65"/>
      <c r="N67" s="65"/>
      <c r="O67" s="65"/>
      <c r="P67" s="65"/>
      <c r="Q67" s="65"/>
      <c r="R67" s="65"/>
      <c r="S67" s="65"/>
      <c r="T67" s="182"/>
    </row>
    <row r="68" spans="1:20" ht="13" customHeight="1" x14ac:dyDescent="0.2">
      <c r="A68" s="82" t="s">
        <v>393</v>
      </c>
      <c r="B68" s="110">
        <v>2</v>
      </c>
      <c r="C68" s="7">
        <v>34.491656301167801</v>
      </c>
      <c r="D68" s="10">
        <v>1.98201450563554</v>
      </c>
      <c r="E68" s="7">
        <v>14.698223470160199</v>
      </c>
      <c r="F68" s="10">
        <v>1.50161396290008</v>
      </c>
      <c r="G68" s="7">
        <v>28.040231136830698</v>
      </c>
      <c r="H68" s="10">
        <v>2.1922589195699098</v>
      </c>
      <c r="I68" s="65"/>
      <c r="J68" s="65"/>
      <c r="K68" s="65"/>
      <c r="L68" s="65"/>
      <c r="M68" s="65"/>
      <c r="N68" s="65"/>
      <c r="O68" s="65"/>
      <c r="P68" s="65"/>
      <c r="Q68" s="65"/>
      <c r="R68" s="65"/>
      <c r="S68" s="65"/>
      <c r="T68" s="182"/>
    </row>
    <row r="69" spans="1:20" ht="13" customHeight="1" x14ac:dyDescent="0.2">
      <c r="A69" s="4" t="s">
        <v>394</v>
      </c>
      <c r="B69" s="118">
        <v>2</v>
      </c>
      <c r="C69" s="169">
        <v>18.306269529526901</v>
      </c>
      <c r="D69" s="170">
        <v>1.4898392475976401</v>
      </c>
      <c r="E69" s="169">
        <v>11.5163437589931</v>
      </c>
      <c r="F69" s="170">
        <v>1.2922276710551099</v>
      </c>
      <c r="G69" s="169">
        <v>19.612558712805299</v>
      </c>
      <c r="H69" s="170">
        <v>1.50815386726239</v>
      </c>
      <c r="I69" s="178"/>
      <c r="J69" s="178"/>
      <c r="K69" s="178"/>
      <c r="L69" s="178"/>
      <c r="M69" s="178"/>
      <c r="N69" s="178"/>
      <c r="O69" s="178"/>
      <c r="P69" s="178"/>
      <c r="Q69" s="178"/>
      <c r="R69" s="178"/>
      <c r="S69" s="178"/>
      <c r="T69" s="183"/>
    </row>
    <row r="70" spans="1:20" ht="13" customHeight="1" x14ac:dyDescent="0.2">
      <c r="A70" s="82"/>
      <c r="B70" s="119"/>
      <c r="C70" s="7" t="s">
        <v>1304</v>
      </c>
      <c r="D70" s="10" t="s">
        <v>1305</v>
      </c>
      <c r="E70" s="7" t="s">
        <v>1306</v>
      </c>
      <c r="F70" s="10" t="s">
        <v>1307</v>
      </c>
      <c r="G70" s="7" t="s">
        <v>1308</v>
      </c>
      <c r="H70" s="10" t="s">
        <v>1309</v>
      </c>
      <c r="I70" s="7" t="s">
        <v>1310</v>
      </c>
      <c r="J70" s="10" t="s">
        <v>1311</v>
      </c>
      <c r="K70" s="7" t="s">
        <v>1312</v>
      </c>
      <c r="L70" s="10" t="s">
        <v>1313</v>
      </c>
      <c r="M70" s="7" t="s">
        <v>1314</v>
      </c>
      <c r="N70" s="10" t="s">
        <v>1315</v>
      </c>
      <c r="O70" s="65" t="s">
        <v>1316</v>
      </c>
      <c r="P70" s="65" t="s">
        <v>1317</v>
      </c>
      <c r="Q70" s="65" t="s">
        <v>1318</v>
      </c>
      <c r="R70" s="65" t="s">
        <v>1319</v>
      </c>
      <c r="S70" s="65" t="s">
        <v>1320</v>
      </c>
      <c r="T70" s="182" t="s">
        <v>1321</v>
      </c>
    </row>
    <row r="71" spans="1:20" ht="13" customHeight="1" x14ac:dyDescent="0.2">
      <c r="A71" s="82" t="s">
        <v>350</v>
      </c>
      <c r="B71" s="119">
        <v>1</v>
      </c>
      <c r="C71" s="7">
        <v>30.8162261977991</v>
      </c>
      <c r="D71" s="10">
        <v>1.12956471079391</v>
      </c>
      <c r="E71" s="7">
        <v>16.7743221188287</v>
      </c>
      <c r="F71" s="10">
        <v>1.22631140565578</v>
      </c>
      <c r="G71" s="7">
        <v>22.515021982530801</v>
      </c>
      <c r="H71" s="10">
        <v>1.1860281399436501</v>
      </c>
      <c r="I71" s="7">
        <v>-2.43376273133461</v>
      </c>
      <c r="J71" s="10">
        <v>1.5884453346417999</v>
      </c>
      <c r="K71" s="7">
        <v>-2.0266505012350602</v>
      </c>
      <c r="L71" s="10">
        <v>1.6878742941834901</v>
      </c>
      <c r="M71" s="7">
        <v>-0.95093455297833496</v>
      </c>
      <c r="N71" s="10">
        <v>1.5864237240671899</v>
      </c>
      <c r="O71" s="65"/>
      <c r="P71" s="65"/>
      <c r="Q71" s="65"/>
      <c r="R71" s="65"/>
      <c r="S71" s="65"/>
      <c r="T71" s="182"/>
    </row>
    <row r="72" spans="1:20" ht="13" customHeight="1" x14ac:dyDescent="0.2">
      <c r="A72" s="82" t="s">
        <v>352</v>
      </c>
      <c r="B72" s="119">
        <v>1</v>
      </c>
      <c r="C72" s="7">
        <v>16.2145759932617</v>
      </c>
      <c r="D72" s="10">
        <v>0.65112371217576703</v>
      </c>
      <c r="E72" s="7">
        <v>16.281626398753598</v>
      </c>
      <c r="F72" s="10">
        <v>0.85493537479136905</v>
      </c>
      <c r="G72" s="7">
        <v>16.342294627228501</v>
      </c>
      <c r="H72" s="10">
        <v>0.79061285586216001</v>
      </c>
      <c r="I72" s="7">
        <v>0.85934254990704395</v>
      </c>
      <c r="J72" s="10">
        <v>0.89703632414027101</v>
      </c>
      <c r="K72" s="7">
        <v>3.47814057420756</v>
      </c>
      <c r="L72" s="10">
        <v>1.08536513429932</v>
      </c>
      <c r="M72" s="7">
        <v>-0.92911420738453598</v>
      </c>
      <c r="N72" s="10">
        <v>1.1574454801740699</v>
      </c>
      <c r="O72" s="65"/>
      <c r="P72" s="65"/>
      <c r="Q72" s="65"/>
      <c r="R72" s="65"/>
      <c r="S72" s="65"/>
      <c r="T72" s="182"/>
    </row>
    <row r="73" spans="1:20" ht="13" customHeight="1" x14ac:dyDescent="0.2">
      <c r="A73" s="111" t="s">
        <v>354</v>
      </c>
      <c r="B73" s="119">
        <v>1</v>
      </c>
      <c r="C73" s="7">
        <v>4.2576445548908604</v>
      </c>
      <c r="D73" s="10">
        <v>0.42861771454966302</v>
      </c>
      <c r="E73" s="7">
        <v>15.4341976271366</v>
      </c>
      <c r="F73" s="10">
        <v>1.1880171589981701</v>
      </c>
      <c r="G73" s="7">
        <v>6.2385385683718901</v>
      </c>
      <c r="H73" s="10">
        <v>0.62887842677274697</v>
      </c>
      <c r="I73" s="7">
        <v>-1.56519258198814</v>
      </c>
      <c r="J73" s="10">
        <v>0.61433817338500296</v>
      </c>
      <c r="K73" s="7">
        <v>4.1919901659984404</v>
      </c>
      <c r="L73" s="10">
        <v>1.4858311299249201</v>
      </c>
      <c r="M73" s="7">
        <v>0.41396115058219202</v>
      </c>
      <c r="N73" s="10">
        <v>0.89904917559154895</v>
      </c>
      <c r="O73" s="65"/>
      <c r="P73" s="65"/>
      <c r="Q73" s="65"/>
      <c r="R73" s="65"/>
      <c r="S73" s="65"/>
      <c r="T73" s="182"/>
    </row>
    <row r="74" spans="1:20" ht="13" customHeight="1" x14ac:dyDescent="0.2">
      <c r="A74" s="82" t="s">
        <v>355</v>
      </c>
      <c r="B74" s="119">
        <v>1</v>
      </c>
      <c r="C74" s="7">
        <v>13.7945730466848</v>
      </c>
      <c r="D74" s="10">
        <v>0.89407045809256902</v>
      </c>
      <c r="E74" s="7">
        <v>18.6861980012613</v>
      </c>
      <c r="F74" s="10">
        <v>1.3709456067219501</v>
      </c>
      <c r="G74" s="7">
        <v>16.765964096900198</v>
      </c>
      <c r="H74" s="10">
        <v>1.07026981964137</v>
      </c>
      <c r="I74" s="7">
        <v>-0.26536065879850801</v>
      </c>
      <c r="J74" s="10">
        <v>1.2730106589275401</v>
      </c>
      <c r="K74" s="7">
        <v>4.2638945500838696</v>
      </c>
      <c r="L74" s="10">
        <v>1.7595313598147599</v>
      </c>
      <c r="M74" s="7">
        <v>2.7683041594414699</v>
      </c>
      <c r="N74" s="10">
        <v>1.3536351600999901</v>
      </c>
      <c r="O74" s="65"/>
      <c r="P74" s="65"/>
      <c r="Q74" s="65"/>
      <c r="R74" s="65"/>
      <c r="S74" s="65"/>
      <c r="T74" s="182"/>
    </row>
    <row r="75" spans="1:20" ht="13" customHeight="1" x14ac:dyDescent="0.2">
      <c r="A75" s="82" t="s">
        <v>365</v>
      </c>
      <c r="B75" s="119">
        <v>1</v>
      </c>
      <c r="C75" s="7">
        <v>4.0937803807836799</v>
      </c>
      <c r="D75" s="10">
        <v>0.59702578779094395</v>
      </c>
      <c r="E75" s="7">
        <v>4.2016342587475402</v>
      </c>
      <c r="F75" s="10">
        <v>0.74324678522653898</v>
      </c>
      <c r="G75" s="7">
        <v>5.5809676999473599</v>
      </c>
      <c r="H75" s="10">
        <v>0.736860645653446</v>
      </c>
      <c r="I75" s="7">
        <v>0.28591269972403399</v>
      </c>
      <c r="J75" s="10">
        <v>0.77709324268644697</v>
      </c>
      <c r="K75" s="7">
        <v>-0.17705790355692799</v>
      </c>
      <c r="L75" s="10">
        <v>0.90545654691643596</v>
      </c>
      <c r="M75" s="7">
        <v>-1.1568227271331599</v>
      </c>
      <c r="N75" s="10">
        <v>1.01104455664458</v>
      </c>
      <c r="O75" s="65"/>
      <c r="P75" s="65"/>
      <c r="Q75" s="65"/>
      <c r="R75" s="65"/>
      <c r="S75" s="65"/>
      <c r="T75" s="182"/>
    </row>
    <row r="76" spans="1:20" ht="13" customHeight="1" x14ac:dyDescent="0.2">
      <c r="A76" s="82" t="s">
        <v>370</v>
      </c>
      <c r="B76" s="119">
        <v>1</v>
      </c>
      <c r="C76" s="7">
        <v>30.3677165501472</v>
      </c>
      <c r="D76" s="10">
        <v>0.94613617414005602</v>
      </c>
      <c r="E76" s="7">
        <v>14.892564914333301</v>
      </c>
      <c r="F76" s="10">
        <v>1.1126405401125301</v>
      </c>
      <c r="G76" s="7">
        <v>9.8407029991627901</v>
      </c>
      <c r="H76" s="10">
        <v>0.74082354570708397</v>
      </c>
      <c r="I76" s="7">
        <v>0.74087058296688502</v>
      </c>
      <c r="J76" s="10">
        <v>1.23834016439364</v>
      </c>
      <c r="K76" s="7">
        <v>0.81254538983300995</v>
      </c>
      <c r="L76" s="10">
        <v>1.41004457609728</v>
      </c>
      <c r="M76" s="7">
        <v>0.60815542029717096</v>
      </c>
      <c r="N76" s="10">
        <v>0.94089838772078904</v>
      </c>
      <c r="O76" s="65"/>
      <c r="P76" s="65"/>
      <c r="Q76" s="65"/>
      <c r="R76" s="65"/>
      <c r="S76" s="65"/>
      <c r="T76" s="182"/>
    </row>
    <row r="77" spans="1:20" ht="13" customHeight="1" x14ac:dyDescent="0.2">
      <c r="A77" s="82" t="s">
        <v>372</v>
      </c>
      <c r="B77" s="119">
        <v>1</v>
      </c>
      <c r="C77" s="7">
        <v>19.6102847262189</v>
      </c>
      <c r="D77" s="10">
        <v>0.77320364378506301</v>
      </c>
      <c r="E77" s="7">
        <v>11.743270328035001</v>
      </c>
      <c r="F77" s="10">
        <v>0.87230791922677298</v>
      </c>
      <c r="G77" s="7">
        <v>9.9585129538859398</v>
      </c>
      <c r="H77" s="10">
        <v>0.72048182481928003</v>
      </c>
      <c r="I77" s="7">
        <v>-15.5543980012124</v>
      </c>
      <c r="J77" s="10">
        <v>1.3244117633038299</v>
      </c>
      <c r="K77" s="7">
        <v>-8.7793779242183696</v>
      </c>
      <c r="L77" s="10">
        <v>1.3951240336472099</v>
      </c>
      <c r="M77" s="7">
        <v>-7.3026502110438898</v>
      </c>
      <c r="N77" s="10">
        <v>1.28124908496579</v>
      </c>
      <c r="O77" s="65"/>
      <c r="P77" s="65"/>
      <c r="Q77" s="65"/>
      <c r="R77" s="65"/>
      <c r="S77" s="65"/>
      <c r="T77" s="182"/>
    </row>
    <row r="78" spans="1:20" ht="13" customHeight="1" x14ac:dyDescent="0.2">
      <c r="A78" s="82" t="s">
        <v>428</v>
      </c>
      <c r="B78" s="119">
        <v>1</v>
      </c>
      <c r="C78" s="7">
        <v>52.309485555031998</v>
      </c>
      <c r="D78" s="10">
        <v>1.2739151826381501</v>
      </c>
      <c r="E78" s="7">
        <v>30.123168698232501</v>
      </c>
      <c r="F78" s="10">
        <v>1.3719928980198299</v>
      </c>
      <c r="G78" s="7">
        <v>31.1279789742626</v>
      </c>
      <c r="H78" s="10">
        <v>1.5118677064266599</v>
      </c>
      <c r="I78" s="7">
        <v>2.3295921785713101</v>
      </c>
      <c r="J78" s="10">
        <v>1.6131197421791801</v>
      </c>
      <c r="K78" s="7">
        <v>1.4897937250186699</v>
      </c>
      <c r="L78" s="10">
        <v>1.85856376253299</v>
      </c>
      <c r="M78" s="7">
        <v>4.3792234465395801</v>
      </c>
      <c r="N78" s="10">
        <v>2.06874374523691</v>
      </c>
      <c r="O78" s="65"/>
      <c r="P78" s="65"/>
      <c r="Q78" s="65"/>
      <c r="R78" s="65"/>
      <c r="S78" s="65"/>
      <c r="T78" s="182"/>
    </row>
    <row r="79" spans="1:20" ht="13" customHeight="1" x14ac:dyDescent="0.2">
      <c r="A79" s="82" t="s">
        <v>378</v>
      </c>
      <c r="B79" s="119">
        <v>1</v>
      </c>
      <c r="C79" s="7">
        <v>84.335093506813607</v>
      </c>
      <c r="D79" s="10">
        <v>0.958913832628699</v>
      </c>
      <c r="E79" s="7">
        <v>86.867667471139995</v>
      </c>
      <c r="F79" s="10">
        <v>0.85523636246267998</v>
      </c>
      <c r="G79" s="7">
        <v>85.679570540966694</v>
      </c>
      <c r="H79" s="10">
        <v>0.91102276484703204</v>
      </c>
      <c r="I79" s="7">
        <v>7.2521370501602398</v>
      </c>
      <c r="J79" s="10">
        <v>1.3909452575701899</v>
      </c>
      <c r="K79" s="7">
        <v>2.6429659109263501</v>
      </c>
      <c r="L79" s="10">
        <v>1.1376953318984999</v>
      </c>
      <c r="M79" s="7">
        <v>4.3163608724928801</v>
      </c>
      <c r="N79" s="10">
        <v>1.31207777482986</v>
      </c>
      <c r="O79" s="65"/>
      <c r="P79" s="65"/>
      <c r="Q79" s="65"/>
      <c r="R79" s="65"/>
      <c r="S79" s="65"/>
      <c r="T79" s="182"/>
    </row>
    <row r="80" spans="1:20" s="293" customFormat="1" ht="13" customHeight="1" x14ac:dyDescent="0.2">
      <c r="A80" s="287" t="s">
        <v>382</v>
      </c>
      <c r="B80" s="288">
        <v>1</v>
      </c>
      <c r="C80" s="289">
        <v>7.6330400060019299</v>
      </c>
      <c r="D80" s="290">
        <v>0.52487231687151403</v>
      </c>
      <c r="E80" s="289">
        <v>6.8729782676342497</v>
      </c>
      <c r="F80" s="290">
        <v>0.64022338630782905</v>
      </c>
      <c r="G80" s="289">
        <v>13.810146465510799</v>
      </c>
      <c r="H80" s="290">
        <v>0.76722140516179205</v>
      </c>
      <c r="I80" s="289">
        <v>0.24241951047108201</v>
      </c>
      <c r="J80" s="290">
        <v>0.78978045639166905</v>
      </c>
      <c r="K80" s="289">
        <v>1.58294693928715</v>
      </c>
      <c r="L80" s="290">
        <v>0.86004189555127297</v>
      </c>
      <c r="M80" s="289">
        <v>1.2451341285429001</v>
      </c>
      <c r="N80" s="290">
        <v>1.15107220394545</v>
      </c>
      <c r="O80" s="291"/>
      <c r="P80" s="291"/>
      <c r="Q80" s="291"/>
      <c r="R80" s="291"/>
      <c r="S80" s="291"/>
      <c r="T80" s="292"/>
    </row>
    <row r="81" spans="1:20" ht="13" customHeight="1" x14ac:dyDescent="0.2">
      <c r="A81" s="82" t="s">
        <v>384</v>
      </c>
      <c r="B81" s="119">
        <v>1</v>
      </c>
      <c r="C81" s="7">
        <v>13.012259596557101</v>
      </c>
      <c r="D81" s="10">
        <v>0.63344301020713101</v>
      </c>
      <c r="E81" s="7">
        <v>12.065840985091</v>
      </c>
      <c r="F81" s="10">
        <v>0.71023351709180305</v>
      </c>
      <c r="G81" s="7">
        <v>18.137363629204199</v>
      </c>
      <c r="H81" s="10">
        <v>0.75326766128098199</v>
      </c>
      <c r="I81" s="7">
        <v>-2.6213932316061301</v>
      </c>
      <c r="J81" s="10">
        <v>0.85590337694539897</v>
      </c>
      <c r="K81" s="7">
        <v>2.3919087164125199</v>
      </c>
      <c r="L81" s="10">
        <v>0.92969755211270799</v>
      </c>
      <c r="M81" s="7">
        <v>4.2401081771387801E-2</v>
      </c>
      <c r="N81" s="10">
        <v>1.12836181351079</v>
      </c>
      <c r="O81" s="65"/>
      <c r="P81" s="65"/>
      <c r="Q81" s="65"/>
      <c r="R81" s="65"/>
      <c r="S81" s="65"/>
      <c r="T81" s="182"/>
    </row>
    <row r="82" spans="1:20" ht="13" customHeight="1" x14ac:dyDescent="0.2">
      <c r="A82" s="82" t="s">
        <v>386</v>
      </c>
      <c r="B82" s="119">
        <v>1</v>
      </c>
      <c r="C82" s="7">
        <v>23.999928901284498</v>
      </c>
      <c r="D82" s="10">
        <v>0.924298574406477</v>
      </c>
      <c r="E82" s="7">
        <v>18.346288493146702</v>
      </c>
      <c r="F82" s="10">
        <v>0.93673765718957802</v>
      </c>
      <c r="G82" s="7">
        <v>17.9481070447729</v>
      </c>
      <c r="H82" s="10">
        <v>0.94399709538089505</v>
      </c>
      <c r="I82" s="7">
        <v>1.6707735275005899</v>
      </c>
      <c r="J82" s="10">
        <v>1.2027457220209301</v>
      </c>
      <c r="K82" s="7">
        <v>-1.1353566115620499</v>
      </c>
      <c r="L82" s="10">
        <v>1.22703151966267</v>
      </c>
      <c r="M82" s="7">
        <v>0.48680068398783799</v>
      </c>
      <c r="N82" s="10">
        <v>1.27979928437815</v>
      </c>
      <c r="O82" s="65"/>
      <c r="P82" s="65"/>
      <c r="Q82" s="65"/>
      <c r="R82" s="65"/>
      <c r="S82" s="65"/>
      <c r="T82" s="182"/>
    </row>
    <row r="83" spans="1:20" ht="13" customHeight="1" x14ac:dyDescent="0.2">
      <c r="A83" s="82" t="s">
        <v>387</v>
      </c>
      <c r="B83" s="119">
        <v>1</v>
      </c>
      <c r="C83" s="7">
        <v>81.245840932296503</v>
      </c>
      <c r="D83" s="10">
        <v>1.3159877233392401</v>
      </c>
      <c r="E83" s="7">
        <v>82.859955036043104</v>
      </c>
      <c r="F83" s="10">
        <v>1.65087159218907</v>
      </c>
      <c r="G83" s="7">
        <v>84.346465504413302</v>
      </c>
      <c r="H83" s="10">
        <v>1.2533628603629099</v>
      </c>
      <c r="I83" s="7">
        <v>2.8618717352065901</v>
      </c>
      <c r="J83" s="10">
        <v>2.48684296271683</v>
      </c>
      <c r="K83" s="7">
        <v>-1.9209387173764201</v>
      </c>
      <c r="L83" s="10">
        <v>2.2765011379884799</v>
      </c>
      <c r="M83" s="7">
        <v>-2.63784413537218</v>
      </c>
      <c r="N83" s="10">
        <v>1.84686464060084</v>
      </c>
      <c r="O83" s="65"/>
      <c r="P83" s="65"/>
      <c r="Q83" s="65"/>
      <c r="R83" s="65"/>
      <c r="S83" s="65"/>
      <c r="T83" s="182"/>
    </row>
    <row r="84" spans="1:20" ht="13" customHeight="1" x14ac:dyDescent="0.2">
      <c r="A84" s="5" t="s">
        <v>436</v>
      </c>
      <c r="B84" s="120">
        <v>1</v>
      </c>
      <c r="C84" s="87">
        <v>31.452733782740101</v>
      </c>
      <c r="D84" s="88">
        <v>0.26554406942684899</v>
      </c>
      <c r="E84" s="87">
        <v>26.642959580937301</v>
      </c>
      <c r="F84" s="88">
        <v>0.30953053284440701</v>
      </c>
      <c r="G84" s="87">
        <v>27.671091376565499</v>
      </c>
      <c r="H84" s="88">
        <v>0.28286582005050698</v>
      </c>
      <c r="I84" s="87">
        <v>0.141256511594261</v>
      </c>
      <c r="J84" s="88">
        <v>0.37925478811043001</v>
      </c>
      <c r="K84" s="87">
        <v>1.0882256728664801</v>
      </c>
      <c r="L84" s="88">
        <v>0.39635803711277501</v>
      </c>
      <c r="M84" s="87">
        <v>-0.42865156978470198</v>
      </c>
      <c r="N84" s="88">
        <v>0.41622433135710002</v>
      </c>
      <c r="O84" s="65"/>
      <c r="P84" s="65"/>
      <c r="Q84" s="65"/>
      <c r="R84" s="65"/>
      <c r="S84" s="65"/>
      <c r="T84" s="182"/>
    </row>
    <row r="85" spans="1:20" ht="13" customHeight="1" x14ac:dyDescent="0.2">
      <c r="A85" s="82" t="s">
        <v>93</v>
      </c>
      <c r="B85" s="119">
        <v>1</v>
      </c>
      <c r="C85" s="7">
        <v>24.075602243454401</v>
      </c>
      <c r="D85" s="10">
        <v>1.01220270349512</v>
      </c>
      <c r="E85" s="7">
        <v>16.853925705502402</v>
      </c>
      <c r="F85" s="10">
        <v>1.1932616538373</v>
      </c>
      <c r="G85" s="7">
        <v>23.172783043680798</v>
      </c>
      <c r="H85" s="10">
        <v>1.1499378911262801</v>
      </c>
      <c r="I85" s="7">
        <v>2.7408082356413299</v>
      </c>
      <c r="J85" s="10">
        <v>1.3762300371563001</v>
      </c>
      <c r="K85" s="7">
        <v>3.0855767966365</v>
      </c>
      <c r="L85" s="10">
        <v>1.49783168745766</v>
      </c>
      <c r="M85" s="7">
        <v>-1.2087048304405801</v>
      </c>
      <c r="N85" s="10">
        <v>1.72978408914304</v>
      </c>
      <c r="O85" s="65"/>
      <c r="P85" s="65"/>
      <c r="Q85" s="65"/>
      <c r="R85" s="65"/>
      <c r="S85" s="65"/>
      <c r="T85" s="182"/>
    </row>
    <row r="86" spans="1:20" ht="13" customHeight="1" x14ac:dyDescent="0.2">
      <c r="A86" s="82" t="s">
        <v>392</v>
      </c>
      <c r="B86" s="119">
        <v>1</v>
      </c>
      <c r="C86" s="7">
        <v>44.650962286877601</v>
      </c>
      <c r="D86" s="10">
        <v>1.61811230327523</v>
      </c>
      <c r="E86" s="7">
        <v>39.313011980678297</v>
      </c>
      <c r="F86" s="10">
        <v>1.67819765069921</v>
      </c>
      <c r="G86" s="7">
        <v>41.511213520308999</v>
      </c>
      <c r="H86" s="10">
        <v>2.0751569943036898</v>
      </c>
      <c r="I86" s="7">
        <v>7.5685028613162899</v>
      </c>
      <c r="J86" s="10">
        <v>2.36313048300857</v>
      </c>
      <c r="K86" s="7">
        <v>8.5962232328604493</v>
      </c>
      <c r="L86" s="10">
        <v>2.6764317271649598</v>
      </c>
      <c r="M86" s="7">
        <v>-2.3437455692342599</v>
      </c>
      <c r="N86" s="10">
        <v>3.04512903694578</v>
      </c>
      <c r="O86" s="65"/>
      <c r="P86" s="65"/>
      <c r="Q86" s="65"/>
      <c r="R86" s="65"/>
      <c r="S86" s="65"/>
      <c r="T86" s="182"/>
    </row>
    <row r="87" spans="1:20" ht="13" customHeight="1" x14ac:dyDescent="0.2">
      <c r="A87" s="4" t="s">
        <v>393</v>
      </c>
      <c r="B87" s="121">
        <v>1</v>
      </c>
      <c r="C87" s="169">
        <v>32.639636760150402</v>
      </c>
      <c r="D87" s="170">
        <v>1.6350404933885501</v>
      </c>
      <c r="E87" s="169">
        <v>13.6132298927081</v>
      </c>
      <c r="F87" s="170">
        <v>1.1959000816927501</v>
      </c>
      <c r="G87" s="169">
        <v>23.451281310207001</v>
      </c>
      <c r="H87" s="170">
        <v>1.8933613342173801</v>
      </c>
      <c r="I87" s="169">
        <v>-1.8520195410174201</v>
      </c>
      <c r="J87" s="170">
        <v>2.5693849294276601</v>
      </c>
      <c r="K87" s="169">
        <v>-1.0849935774520101</v>
      </c>
      <c r="L87" s="170">
        <v>1.9196409817904001</v>
      </c>
      <c r="M87" s="169">
        <v>-4.5889498266237201</v>
      </c>
      <c r="N87" s="170">
        <v>2.8966905793238</v>
      </c>
      <c r="O87" s="178"/>
      <c r="P87" s="178"/>
      <c r="Q87" s="178"/>
      <c r="R87" s="178"/>
      <c r="S87" s="178"/>
      <c r="T87" s="183"/>
    </row>
    <row r="88" spans="1:20" ht="13" customHeight="1" x14ac:dyDescent="0.2">
      <c r="A88" s="82"/>
      <c r="B88" s="122"/>
      <c r="C88" s="7" t="s">
        <v>1304</v>
      </c>
      <c r="D88" s="10" t="s">
        <v>1305</v>
      </c>
      <c r="E88" s="7" t="s">
        <v>1306</v>
      </c>
      <c r="F88" s="10" t="s">
        <v>1307</v>
      </c>
      <c r="G88" s="7" t="s">
        <v>1308</v>
      </c>
      <c r="H88" s="10" t="s">
        <v>1309</v>
      </c>
      <c r="I88" s="65" t="s">
        <v>1310</v>
      </c>
      <c r="J88" s="65" t="s">
        <v>1311</v>
      </c>
      <c r="K88" s="65" t="s">
        <v>1312</v>
      </c>
      <c r="L88" s="65" t="s">
        <v>1313</v>
      </c>
      <c r="M88" s="65" t="s">
        <v>1314</v>
      </c>
      <c r="N88" s="65" t="s">
        <v>1315</v>
      </c>
      <c r="O88" s="7" t="s">
        <v>1316</v>
      </c>
      <c r="P88" s="10" t="s">
        <v>1317</v>
      </c>
      <c r="Q88" s="7" t="s">
        <v>1318</v>
      </c>
      <c r="R88" s="10" t="s">
        <v>1319</v>
      </c>
      <c r="S88" s="7" t="s">
        <v>1320</v>
      </c>
      <c r="T88" s="123" t="s">
        <v>1321</v>
      </c>
    </row>
    <row r="89" spans="1:20" ht="13" customHeight="1" x14ac:dyDescent="0.2">
      <c r="A89" s="82" t="s">
        <v>359</v>
      </c>
      <c r="B89" s="122">
        <v>3</v>
      </c>
      <c r="C89" s="7">
        <v>11.805537981212799</v>
      </c>
      <c r="D89" s="10">
        <v>0.58956539049363399</v>
      </c>
      <c r="E89" s="7">
        <v>6.05138470774311</v>
      </c>
      <c r="F89" s="10">
        <v>0.60957108292805495</v>
      </c>
      <c r="G89" s="7">
        <v>10.970372560290899</v>
      </c>
      <c r="H89" s="10">
        <v>0.87330277491820196</v>
      </c>
      <c r="I89" s="65"/>
      <c r="J89" s="65"/>
      <c r="K89" s="65"/>
      <c r="L89" s="65"/>
      <c r="M89" s="65"/>
      <c r="N89" s="65"/>
      <c r="O89" s="7">
        <v>2.3371642793640501</v>
      </c>
      <c r="P89" s="10">
        <v>0.91909714275454601</v>
      </c>
      <c r="Q89" s="7">
        <v>1.5473926819760899</v>
      </c>
      <c r="R89" s="10">
        <v>0.77599341436052305</v>
      </c>
      <c r="S89" s="7">
        <v>4.1753360929382897</v>
      </c>
      <c r="T89" s="123">
        <v>1.0943389713546201</v>
      </c>
    </row>
    <row r="90" spans="1:20" ht="13" customHeight="1" x14ac:dyDescent="0.2">
      <c r="A90" s="82" t="s">
        <v>362</v>
      </c>
      <c r="B90" s="122">
        <v>3</v>
      </c>
      <c r="C90" s="7">
        <v>57.168454700829301</v>
      </c>
      <c r="D90" s="10">
        <v>1.4140357234072001</v>
      </c>
      <c r="E90" s="7">
        <v>22.455416254319701</v>
      </c>
      <c r="F90" s="10">
        <v>1.28758558632987</v>
      </c>
      <c r="G90" s="7">
        <v>37.294188106494701</v>
      </c>
      <c r="H90" s="10">
        <v>1.6826564209510899</v>
      </c>
      <c r="I90" s="65"/>
      <c r="J90" s="65"/>
      <c r="K90" s="65"/>
      <c r="L90" s="65"/>
      <c r="M90" s="65"/>
      <c r="N90" s="65"/>
      <c r="O90" s="7">
        <v>19.5342191414986</v>
      </c>
      <c r="P90" s="10">
        <v>1.93896813553874</v>
      </c>
      <c r="Q90" s="7">
        <v>4.4210683533657704</v>
      </c>
      <c r="R90" s="10">
        <v>1.7502941034592101</v>
      </c>
      <c r="S90" s="7">
        <v>14.5090460776836</v>
      </c>
      <c r="T90" s="123">
        <v>2.0865813213866198</v>
      </c>
    </row>
    <row r="91" spans="1:20" ht="13" customHeight="1" x14ac:dyDescent="0.2">
      <c r="A91" s="82" t="s">
        <v>84</v>
      </c>
      <c r="B91" s="122">
        <v>3</v>
      </c>
      <c r="C91" s="7">
        <v>22.186862549282299</v>
      </c>
      <c r="D91" s="10">
        <v>1.0263290447050999</v>
      </c>
      <c r="E91" s="7">
        <v>14.343430532383399</v>
      </c>
      <c r="F91" s="10">
        <v>1.03990858495894</v>
      </c>
      <c r="G91" s="7">
        <v>26.133759119101001</v>
      </c>
      <c r="H91" s="10">
        <v>1.2475007384502601</v>
      </c>
      <c r="I91" s="65"/>
      <c r="J91" s="65"/>
      <c r="K91" s="65"/>
      <c r="L91" s="65"/>
      <c r="M91" s="65"/>
      <c r="N91" s="65"/>
      <c r="O91" s="7">
        <v>0.85206854146927202</v>
      </c>
      <c r="P91" s="10">
        <v>1.38665284415879</v>
      </c>
      <c r="Q91" s="7">
        <v>0.57508162351746595</v>
      </c>
      <c r="R91" s="10">
        <v>1.37878071298704</v>
      </c>
      <c r="S91" s="7">
        <v>1.75227124497964</v>
      </c>
      <c r="T91" s="123">
        <v>1.79612191513784</v>
      </c>
    </row>
    <row r="92" spans="1:20" ht="13" customHeight="1" x14ac:dyDescent="0.2">
      <c r="A92" s="82" t="s">
        <v>376</v>
      </c>
      <c r="B92" s="122">
        <v>3</v>
      </c>
      <c r="C92" s="7">
        <v>10.8403417623399</v>
      </c>
      <c r="D92" s="10">
        <v>0.58673035426676101</v>
      </c>
      <c r="E92" s="7">
        <v>3.9775914779140802</v>
      </c>
      <c r="F92" s="10">
        <v>0.42990216955240501</v>
      </c>
      <c r="G92" s="7">
        <v>13.1909894602516</v>
      </c>
      <c r="H92" s="10">
        <v>0.69226619502121101</v>
      </c>
      <c r="I92" s="65"/>
      <c r="J92" s="65"/>
      <c r="K92" s="65"/>
      <c r="L92" s="65"/>
      <c r="M92" s="65"/>
      <c r="N92" s="65"/>
      <c r="O92" s="7">
        <v>2.1697388814754999</v>
      </c>
      <c r="P92" s="10">
        <v>0.77812035050650896</v>
      </c>
      <c r="Q92" s="7">
        <v>-0.31171089669964702</v>
      </c>
      <c r="R92" s="10">
        <v>0.63329463219294302</v>
      </c>
      <c r="S92" s="7">
        <v>-1.23094188584949</v>
      </c>
      <c r="T92" s="123">
        <v>1.1232034696434501</v>
      </c>
    </row>
    <row r="93" spans="1:20" ht="13" customHeight="1" x14ac:dyDescent="0.2">
      <c r="A93" s="82" t="s">
        <v>378</v>
      </c>
      <c r="B93" s="122">
        <v>3</v>
      </c>
      <c r="C93" s="7">
        <v>81.3954711567347</v>
      </c>
      <c r="D93" s="10">
        <v>0.71023021784183904</v>
      </c>
      <c r="E93" s="7">
        <v>83.717105967020302</v>
      </c>
      <c r="F93" s="10">
        <v>0.88612819488644601</v>
      </c>
      <c r="G93" s="7">
        <v>82.650725094881395</v>
      </c>
      <c r="H93" s="10">
        <v>0.87229843586662204</v>
      </c>
      <c r="I93" s="65"/>
      <c r="J93" s="65"/>
      <c r="K93" s="65"/>
      <c r="L93" s="65"/>
      <c r="M93" s="65"/>
      <c r="N93" s="65"/>
      <c r="O93" s="7">
        <v>4.31251470008129</v>
      </c>
      <c r="P93" s="10">
        <v>1.2327367656908801</v>
      </c>
      <c r="Q93" s="7">
        <v>-0.50759559319334402</v>
      </c>
      <c r="R93" s="10">
        <v>1.1610962967462899</v>
      </c>
      <c r="S93" s="7">
        <v>1.2875154264075701</v>
      </c>
      <c r="T93" s="123">
        <v>1.28549218992117</v>
      </c>
    </row>
    <row r="94" spans="1:20" s="293" customFormat="1" ht="13" customHeight="1" x14ac:dyDescent="0.2">
      <c r="A94" s="287" t="s">
        <v>382</v>
      </c>
      <c r="B94" s="288">
        <v>3</v>
      </c>
      <c r="C94" s="289">
        <v>13.460255307679599</v>
      </c>
      <c r="D94" s="290">
        <v>0.75005280012388698</v>
      </c>
      <c r="E94" s="289">
        <v>8.5671747447892006</v>
      </c>
      <c r="F94" s="290">
        <v>0.80201059896332305</v>
      </c>
      <c r="G94" s="289">
        <v>15.9442705532073</v>
      </c>
      <c r="H94" s="290">
        <v>1.0971618769198399</v>
      </c>
      <c r="I94" s="291"/>
      <c r="J94" s="291"/>
      <c r="K94" s="291"/>
      <c r="L94" s="291"/>
      <c r="M94" s="291"/>
      <c r="N94" s="291"/>
      <c r="O94" s="289">
        <v>6.0696348121487196</v>
      </c>
      <c r="P94" s="290">
        <v>0.954380125135601</v>
      </c>
      <c r="Q94" s="289">
        <v>3.2771434164421001</v>
      </c>
      <c r="R94" s="290">
        <v>0.98641121170507395</v>
      </c>
      <c r="S94" s="289">
        <v>3.3792582162394198</v>
      </c>
      <c r="T94" s="294">
        <v>1.39287570095959</v>
      </c>
    </row>
    <row r="95" spans="1:20" ht="13" customHeight="1" x14ac:dyDescent="0.2">
      <c r="A95" s="82" t="s">
        <v>386</v>
      </c>
      <c r="B95" s="122">
        <v>3</v>
      </c>
      <c r="C95" s="7">
        <v>25.166835594206098</v>
      </c>
      <c r="D95" s="10">
        <v>0.78597242715869597</v>
      </c>
      <c r="E95" s="7">
        <v>20.119153428261701</v>
      </c>
      <c r="F95" s="10">
        <v>0.90550561833459597</v>
      </c>
      <c r="G95" s="7">
        <v>18.904733050530499</v>
      </c>
      <c r="H95" s="10">
        <v>0.84049570294005804</v>
      </c>
      <c r="I95" s="65"/>
      <c r="J95" s="65"/>
      <c r="K95" s="65"/>
      <c r="L95" s="65"/>
      <c r="M95" s="65"/>
      <c r="N95" s="65"/>
      <c r="O95" s="7">
        <v>2.8376802204221798</v>
      </c>
      <c r="P95" s="10">
        <v>1.1000100333376699</v>
      </c>
      <c r="Q95" s="7">
        <v>0.63750832355293596</v>
      </c>
      <c r="R95" s="10">
        <v>1.2033575265415499</v>
      </c>
      <c r="S95" s="7">
        <v>1.44342668974537</v>
      </c>
      <c r="T95" s="123">
        <v>1.2054827741896501</v>
      </c>
    </row>
    <row r="96" spans="1:20" ht="13" customHeight="1" x14ac:dyDescent="0.2">
      <c r="A96" s="82" t="s">
        <v>387</v>
      </c>
      <c r="B96" s="122">
        <v>3</v>
      </c>
      <c r="C96" s="7">
        <v>78.767695107157095</v>
      </c>
      <c r="D96" s="10">
        <v>1.8588944013439901</v>
      </c>
      <c r="E96" s="7">
        <v>84.390807555734298</v>
      </c>
      <c r="F96" s="10">
        <v>1.2228160859286401</v>
      </c>
      <c r="G96" s="7">
        <v>84.547090244089702</v>
      </c>
      <c r="H96" s="10">
        <v>1.2112569588358</v>
      </c>
      <c r="I96" s="65"/>
      <c r="J96" s="65"/>
      <c r="K96" s="65"/>
      <c r="L96" s="65"/>
      <c r="M96" s="65"/>
      <c r="N96" s="65"/>
      <c r="O96" s="7">
        <v>0.38372591006714202</v>
      </c>
      <c r="P96" s="10">
        <v>2.8121259979920201</v>
      </c>
      <c r="Q96" s="7">
        <v>-0.390086197685235</v>
      </c>
      <c r="R96" s="10">
        <v>1.9880542239515999</v>
      </c>
      <c r="S96" s="7">
        <v>-2.4372193956958301</v>
      </c>
      <c r="T96" s="123">
        <v>1.81855271061708</v>
      </c>
    </row>
    <row r="97" spans="1:20" ht="13" customHeight="1" x14ac:dyDescent="0.2">
      <c r="A97" s="6" t="s">
        <v>437</v>
      </c>
      <c r="B97" s="124">
        <v>3</v>
      </c>
      <c r="C97" s="180">
        <v>37.598931769930203</v>
      </c>
      <c r="D97" s="181">
        <v>0.372595109717682</v>
      </c>
      <c r="E97" s="180">
        <v>30.452758083520699</v>
      </c>
      <c r="F97" s="181">
        <v>0.33164700433940397</v>
      </c>
      <c r="G97" s="180">
        <v>36.204516023605898</v>
      </c>
      <c r="H97" s="181">
        <v>0.39066702048430402</v>
      </c>
      <c r="I97" s="178"/>
      <c r="J97" s="178"/>
      <c r="K97" s="178"/>
      <c r="L97" s="178"/>
      <c r="M97" s="178"/>
      <c r="N97" s="178"/>
      <c r="O97" s="180">
        <v>4.8120933108158503</v>
      </c>
      <c r="P97" s="181">
        <v>0.54027149479026704</v>
      </c>
      <c r="Q97" s="180">
        <v>1.15610021390952</v>
      </c>
      <c r="R97" s="181">
        <v>0.46248942887168798</v>
      </c>
      <c r="S97" s="180">
        <v>2.8598365583060699</v>
      </c>
      <c r="T97" s="185">
        <v>0.53607303216415803</v>
      </c>
    </row>
    <row r="99" spans="1:20" x14ac:dyDescent="0.2">
      <c r="A99" s="177" t="s">
        <v>398</v>
      </c>
    </row>
    <row r="100" spans="1:20" x14ac:dyDescent="0.2">
      <c r="A100" s="177" t="s">
        <v>400</v>
      </c>
    </row>
    <row r="101" spans="1:20" x14ac:dyDescent="0.2">
      <c r="A101" s="177" t="s">
        <v>401</v>
      </c>
    </row>
    <row r="102" spans="1:20" x14ac:dyDescent="0.2">
      <c r="A102" s="177" t="s">
        <v>402</v>
      </c>
    </row>
    <row r="103" spans="1:20" x14ac:dyDescent="0.2">
      <c r="A103" s="160" t="str">
        <f>HYPERLINK("https://oecdcode.org/disclaimers/cyprus.html", "Information on data for Cyprus: https://oecdcode.org/disclaimers/cyprus.html")</f>
        <v>Information on data for Cyprus: https://oecdcode.org/disclaimers/cyprus.html</v>
      </c>
    </row>
    <row r="104" spans="1:20" x14ac:dyDescent="0.2">
      <c r="A104" s="177" t="s">
        <v>440</v>
      </c>
    </row>
  </sheetData>
  <mergeCells count="13">
    <mergeCell ref="B7:B10"/>
    <mergeCell ref="C7:T7"/>
    <mergeCell ref="C8:D9"/>
    <mergeCell ref="E8:F9"/>
    <mergeCell ref="G8:H9"/>
    <mergeCell ref="I8:N8"/>
    <mergeCell ref="I9:J9"/>
    <mergeCell ref="K9:L9"/>
    <mergeCell ref="M9:N9"/>
    <mergeCell ref="O8:T8"/>
    <mergeCell ref="O9:P9"/>
    <mergeCell ref="Q9:R9"/>
    <mergeCell ref="S9:T9"/>
  </mergeCells>
  <conditionalFormatting sqref="I1:I200">
    <cfRule type="expression" dxfId="357" priority="6">
      <formula>ABS(I1/J1)&gt;1.95996398454005</formula>
    </cfRule>
  </conditionalFormatting>
  <conditionalFormatting sqref="K1:K200">
    <cfRule type="expression" dxfId="356" priority="5">
      <formula>ABS(K1/L1)&gt;1.95996398454005</formula>
    </cfRule>
  </conditionalFormatting>
  <conditionalFormatting sqref="M1:M200">
    <cfRule type="expression" dxfId="355" priority="4">
      <formula>ABS(M1/N1)&gt;1.95996398454005</formula>
    </cfRule>
  </conditionalFormatting>
  <conditionalFormatting sqref="O1:O200">
    <cfRule type="expression" dxfId="354" priority="3">
      <formula>ABS(O1/P1)&gt;1.95996398454005</formula>
    </cfRule>
  </conditionalFormatting>
  <conditionalFormatting sqref="Q1:Q200">
    <cfRule type="expression" dxfId="353" priority="2">
      <formula>ABS(Q1/R1)&gt;1.95996398454005</formula>
    </cfRule>
  </conditionalFormatting>
  <conditionalFormatting sqref="S1:S200">
    <cfRule type="expression" dxfId="352"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10"/>
  <sheetViews>
    <sheetView showGridLines="0" topLeftCell="A72" zoomScale="125" workbookViewId="0">
      <selection activeCell="A94" sqref="A94:XFD94"/>
    </sheetView>
  </sheetViews>
  <sheetFormatPr baseColWidth="10" defaultColWidth="10.83203125" defaultRowHeight="15" x14ac:dyDescent="0.2"/>
  <cols>
    <col min="1" max="1" width="30.6640625" customWidth="1"/>
    <col min="2" max="2" width="8.6640625" customWidth="1"/>
  </cols>
  <sheetData>
    <row r="1" spans="1:12" x14ac:dyDescent="0.2">
      <c r="A1" s="36" t="s">
        <v>233</v>
      </c>
    </row>
    <row r="2" spans="1:12" x14ac:dyDescent="0.2">
      <c r="A2" s="46" t="s">
        <v>234</v>
      </c>
    </row>
    <row r="3" spans="1:12" x14ac:dyDescent="0.2">
      <c r="A3" s="58" t="s">
        <v>441</v>
      </c>
    </row>
    <row r="4" spans="1:12" x14ac:dyDescent="0.2">
      <c r="A4" s="161" t="str">
        <f>HYPERLINK("#'TOC'!A1", "Back to TOC")</f>
        <v>Back to TOC</v>
      </c>
    </row>
    <row r="8" spans="1:12" ht="45" customHeight="1" x14ac:dyDescent="0.2">
      <c r="B8" s="235" t="s">
        <v>342</v>
      </c>
      <c r="C8" s="238" t="s">
        <v>539</v>
      </c>
      <c r="D8" s="238"/>
      <c r="E8" s="238" t="s">
        <v>539</v>
      </c>
      <c r="F8" s="238"/>
      <c r="G8" s="238" t="s">
        <v>539</v>
      </c>
      <c r="H8" s="238"/>
      <c r="I8" s="238" t="s">
        <v>539</v>
      </c>
      <c r="J8" s="238"/>
      <c r="K8" s="238" t="s">
        <v>539</v>
      </c>
      <c r="L8" s="239"/>
    </row>
    <row r="9" spans="1:12" ht="135" customHeight="1" x14ac:dyDescent="0.2">
      <c r="B9" s="236"/>
      <c r="C9" s="241" t="s">
        <v>540</v>
      </c>
      <c r="D9" s="241"/>
      <c r="E9" s="241" t="s">
        <v>541</v>
      </c>
      <c r="F9" s="241"/>
      <c r="G9" s="241" t="s">
        <v>542</v>
      </c>
      <c r="H9" s="241"/>
      <c r="I9" s="241" t="s">
        <v>543</v>
      </c>
      <c r="J9" s="241"/>
      <c r="K9" s="241" t="s">
        <v>544</v>
      </c>
      <c r="L9" s="256"/>
    </row>
    <row r="10" spans="1:12" ht="30" customHeight="1" x14ac:dyDescent="0.2">
      <c r="B10" s="237"/>
      <c r="C10" s="135" t="s">
        <v>467</v>
      </c>
      <c r="D10" s="135" t="s">
        <v>345</v>
      </c>
      <c r="E10" s="135" t="s">
        <v>467</v>
      </c>
      <c r="F10" s="135" t="s">
        <v>345</v>
      </c>
      <c r="G10" s="135" t="s">
        <v>467</v>
      </c>
      <c r="H10" s="135" t="s">
        <v>345</v>
      </c>
      <c r="I10" s="135" t="s">
        <v>467</v>
      </c>
      <c r="J10" s="135" t="s">
        <v>345</v>
      </c>
      <c r="K10" s="135" t="s">
        <v>467</v>
      </c>
      <c r="L10" s="162" t="s">
        <v>345</v>
      </c>
    </row>
    <row r="11" spans="1:12" ht="13" customHeight="1" x14ac:dyDescent="0.2">
      <c r="A11" s="136"/>
      <c r="B11" s="107"/>
      <c r="C11" s="198" t="s">
        <v>1322</v>
      </c>
      <c r="D11" s="199" t="s">
        <v>1323</v>
      </c>
      <c r="E11" s="198" t="s">
        <v>1324</v>
      </c>
      <c r="F11" s="199" t="s">
        <v>1325</v>
      </c>
      <c r="G11" s="198" t="s">
        <v>1326</v>
      </c>
      <c r="H11" s="199" t="s">
        <v>1327</v>
      </c>
      <c r="I11" s="198" t="s">
        <v>1328</v>
      </c>
      <c r="J11" s="199" t="s">
        <v>1329</v>
      </c>
      <c r="K11" s="198" t="s">
        <v>1330</v>
      </c>
      <c r="L11" s="208" t="s">
        <v>1331</v>
      </c>
    </row>
    <row r="12" spans="1:12" ht="13" customHeight="1" x14ac:dyDescent="0.2">
      <c r="A12" s="82" t="s">
        <v>422</v>
      </c>
      <c r="B12" s="110">
        <v>2</v>
      </c>
      <c r="C12" s="186">
        <v>4.5846396896319801</v>
      </c>
      <c r="D12" s="191">
        <v>0.59267459474999495</v>
      </c>
      <c r="E12" s="186">
        <v>4.6650437930702298</v>
      </c>
      <c r="F12" s="191">
        <v>0.60525839316017005</v>
      </c>
      <c r="G12" s="186">
        <v>5.2137837256279402</v>
      </c>
      <c r="H12" s="191">
        <v>0.67631638286071305</v>
      </c>
      <c r="I12" s="186">
        <v>5.1926434837886299</v>
      </c>
      <c r="J12" s="191">
        <v>0.67048942863146399</v>
      </c>
      <c r="K12" s="186">
        <v>4.0805361591781804</v>
      </c>
      <c r="L12" s="202">
        <v>0.56480899195573897</v>
      </c>
    </row>
    <row r="13" spans="1:12" ht="13" customHeight="1" x14ac:dyDescent="0.2">
      <c r="A13" s="82" t="s">
        <v>350</v>
      </c>
      <c r="B13" s="110">
        <v>2</v>
      </c>
      <c r="C13" s="186">
        <v>3.1042604361696</v>
      </c>
      <c r="D13" s="191">
        <v>0.508925236734033</v>
      </c>
      <c r="E13" s="186">
        <v>3.0655311868533301</v>
      </c>
      <c r="F13" s="191">
        <v>0.49916761538448701</v>
      </c>
      <c r="G13" s="186">
        <v>3.1581171677071498</v>
      </c>
      <c r="H13" s="191">
        <v>0.49250561404577697</v>
      </c>
      <c r="I13" s="186">
        <v>3.1505022443973001</v>
      </c>
      <c r="J13" s="191">
        <v>0.49655042979442499</v>
      </c>
      <c r="K13" s="186">
        <v>2.4820161669735401</v>
      </c>
      <c r="L13" s="202">
        <v>0.40844240469723497</v>
      </c>
    </row>
    <row r="14" spans="1:12" ht="13" customHeight="1" x14ac:dyDescent="0.2">
      <c r="A14" s="82" t="s">
        <v>351</v>
      </c>
      <c r="B14" s="110">
        <v>2</v>
      </c>
      <c r="C14" s="186">
        <v>2.5876338475372598</v>
      </c>
      <c r="D14" s="191">
        <v>0.36350262237525199</v>
      </c>
      <c r="E14" s="186">
        <v>2.50312349012661</v>
      </c>
      <c r="F14" s="191">
        <v>0.36771364583053101</v>
      </c>
      <c r="G14" s="186">
        <v>2.5108805343038698</v>
      </c>
      <c r="H14" s="191">
        <v>0.37542149698794203</v>
      </c>
      <c r="I14" s="186">
        <v>2.5189189392296298</v>
      </c>
      <c r="J14" s="191">
        <v>0.38037483748704498</v>
      </c>
      <c r="K14" s="186">
        <v>2.0504151007114801</v>
      </c>
      <c r="L14" s="202">
        <v>0.32134967925646402</v>
      </c>
    </row>
    <row r="15" spans="1:12" ht="13" customHeight="1" x14ac:dyDescent="0.2">
      <c r="A15" s="82" t="s">
        <v>423</v>
      </c>
      <c r="B15" s="110">
        <v>2</v>
      </c>
      <c r="C15" s="186">
        <v>4.3319112741910004</v>
      </c>
      <c r="D15" s="191">
        <v>0.39692899835276602</v>
      </c>
      <c r="E15" s="186">
        <v>4.2429214197838503</v>
      </c>
      <c r="F15" s="191">
        <v>0.389363549046296</v>
      </c>
      <c r="G15" s="186">
        <v>4.3618166224835102</v>
      </c>
      <c r="H15" s="191">
        <v>0.40180337778112002</v>
      </c>
      <c r="I15" s="186">
        <v>4.4407604741513103</v>
      </c>
      <c r="J15" s="191">
        <v>0.41261989498964102</v>
      </c>
      <c r="K15" s="186">
        <v>3.1653923377607698</v>
      </c>
      <c r="L15" s="202">
        <v>0.34936923472898401</v>
      </c>
    </row>
    <row r="16" spans="1:12" ht="13" customHeight="1" x14ac:dyDescent="0.2">
      <c r="A16" s="82" t="s">
        <v>424</v>
      </c>
      <c r="B16" s="110">
        <v>2</v>
      </c>
      <c r="C16" s="186">
        <v>5.14744963842438</v>
      </c>
      <c r="D16" s="191">
        <v>0.73874481172336803</v>
      </c>
      <c r="E16" s="186">
        <v>4.8029232833564803</v>
      </c>
      <c r="F16" s="191">
        <v>0.71879003733398805</v>
      </c>
      <c r="G16" s="186">
        <v>4.7095647827659199</v>
      </c>
      <c r="H16" s="191">
        <v>0.69696963582648996</v>
      </c>
      <c r="I16" s="186">
        <v>4.4241659230918797</v>
      </c>
      <c r="J16" s="191">
        <v>0.63985113967842999</v>
      </c>
      <c r="K16" s="186">
        <v>2.8092074466487298</v>
      </c>
      <c r="L16" s="202">
        <v>0.44959855514674701</v>
      </c>
    </row>
    <row r="17" spans="1:12" ht="13" customHeight="1" x14ac:dyDescent="0.2">
      <c r="A17" s="82" t="s">
        <v>352</v>
      </c>
      <c r="B17" s="110">
        <v>2</v>
      </c>
      <c r="C17" s="186">
        <v>2.3390053592703399</v>
      </c>
      <c r="D17" s="191">
        <v>0.38464299170098298</v>
      </c>
      <c r="E17" s="186">
        <v>2.4170882843409198</v>
      </c>
      <c r="F17" s="191">
        <v>0.40735680977300598</v>
      </c>
      <c r="G17" s="186">
        <v>2.37178140048943</v>
      </c>
      <c r="H17" s="191">
        <v>0.39860891886897298</v>
      </c>
      <c r="I17" s="186">
        <v>2.4291325477046302</v>
      </c>
      <c r="J17" s="191">
        <v>0.41552222012649598</v>
      </c>
      <c r="K17" s="186">
        <v>1.9968247580707501</v>
      </c>
      <c r="L17" s="202">
        <v>0.343228525735916</v>
      </c>
    </row>
    <row r="18" spans="1:12" ht="13" customHeight="1" x14ac:dyDescent="0.2">
      <c r="A18" s="111" t="s">
        <v>353</v>
      </c>
      <c r="B18" s="110">
        <v>2</v>
      </c>
      <c r="C18" s="186">
        <v>2.5675493039583199</v>
      </c>
      <c r="D18" s="191">
        <v>0.62331938827538103</v>
      </c>
      <c r="E18" s="186">
        <v>2.5460631071255602</v>
      </c>
      <c r="F18" s="191">
        <v>0.62233734865386603</v>
      </c>
      <c r="G18" s="186">
        <v>2.52633982509303</v>
      </c>
      <c r="H18" s="191">
        <v>0.60778329305489498</v>
      </c>
      <c r="I18" s="186">
        <v>2.6210494369253099</v>
      </c>
      <c r="J18" s="191">
        <v>0.63690225474245099</v>
      </c>
      <c r="K18" s="186">
        <v>2.0157949606911698</v>
      </c>
      <c r="L18" s="202">
        <v>0.49754729336037201</v>
      </c>
    </row>
    <row r="19" spans="1:12" ht="13" customHeight="1" x14ac:dyDescent="0.2">
      <c r="A19" s="111" t="s">
        <v>354</v>
      </c>
      <c r="B19" s="110">
        <v>2</v>
      </c>
      <c r="C19" s="186">
        <v>1.9619942492146401</v>
      </c>
      <c r="D19" s="191">
        <v>0.33978724827538298</v>
      </c>
      <c r="E19" s="186">
        <v>2.2650051048513502</v>
      </c>
      <c r="F19" s="191">
        <v>0.44335874952423399</v>
      </c>
      <c r="G19" s="186">
        <v>2.27742113762665</v>
      </c>
      <c r="H19" s="191">
        <v>0.45613365643299503</v>
      </c>
      <c r="I19" s="186">
        <v>2.2933460810520199</v>
      </c>
      <c r="J19" s="191">
        <v>0.46472103959653799</v>
      </c>
      <c r="K19" s="186">
        <v>2.0508436180204499</v>
      </c>
      <c r="L19" s="202">
        <v>0.42581915893192601</v>
      </c>
    </row>
    <row r="20" spans="1:12" ht="13" customHeight="1" x14ac:dyDescent="0.2">
      <c r="A20" s="82" t="s">
        <v>355</v>
      </c>
      <c r="B20" s="110">
        <v>2</v>
      </c>
      <c r="C20" s="186">
        <v>4.9839262755743698</v>
      </c>
      <c r="D20" s="191">
        <v>0.87943109115510998</v>
      </c>
      <c r="E20" s="186">
        <v>4.9954783322487</v>
      </c>
      <c r="F20" s="191">
        <v>0.88754475848662895</v>
      </c>
      <c r="G20" s="186">
        <v>4.8377908709457804</v>
      </c>
      <c r="H20" s="191">
        <v>0.88296654490080895</v>
      </c>
      <c r="I20" s="186">
        <v>4.6511419943244299</v>
      </c>
      <c r="J20" s="191">
        <v>0.85552987236479305</v>
      </c>
      <c r="K20" s="186">
        <v>2.8605973732328298</v>
      </c>
      <c r="L20" s="202">
        <v>0.55526438890806695</v>
      </c>
    </row>
    <row r="21" spans="1:12" ht="13" customHeight="1" x14ac:dyDescent="0.2">
      <c r="A21" s="82" t="s">
        <v>356</v>
      </c>
      <c r="B21" s="110">
        <v>2</v>
      </c>
      <c r="C21" s="186">
        <v>3.8191530987832998</v>
      </c>
      <c r="D21" s="191">
        <v>0.51899799563004501</v>
      </c>
      <c r="E21" s="186">
        <v>3.80764628689731</v>
      </c>
      <c r="F21" s="191">
        <v>0.51889736239489404</v>
      </c>
      <c r="G21" s="186">
        <v>3.8072157911526401</v>
      </c>
      <c r="H21" s="191">
        <v>0.52193226583802099</v>
      </c>
      <c r="I21" s="186">
        <v>3.8018846396757602</v>
      </c>
      <c r="J21" s="191">
        <v>0.52003431204306305</v>
      </c>
      <c r="K21" s="186">
        <v>3.4438932967824001</v>
      </c>
      <c r="L21" s="202">
        <v>0.46335880090903198</v>
      </c>
    </row>
    <row r="22" spans="1:12" ht="13" customHeight="1" x14ac:dyDescent="0.2">
      <c r="A22" s="82" t="s">
        <v>357</v>
      </c>
      <c r="B22" s="110">
        <v>2</v>
      </c>
      <c r="C22" s="186">
        <v>3.3069713787333899</v>
      </c>
      <c r="D22" s="191">
        <v>0.91141258695766203</v>
      </c>
      <c r="E22" s="186">
        <v>3.31786847217202</v>
      </c>
      <c r="F22" s="191">
        <v>0.90481887087721202</v>
      </c>
      <c r="G22" s="186">
        <v>3.2920374254362401</v>
      </c>
      <c r="H22" s="191">
        <v>0.88230149134693103</v>
      </c>
      <c r="I22" s="186">
        <v>3.1656724087677599</v>
      </c>
      <c r="J22" s="191">
        <v>0.88616282927700896</v>
      </c>
      <c r="K22" s="186">
        <v>2.55401161527461</v>
      </c>
      <c r="L22" s="202">
        <v>0.74381046447536203</v>
      </c>
    </row>
    <row r="23" spans="1:12" ht="13" customHeight="1" x14ac:dyDescent="0.2">
      <c r="A23" s="82" t="s">
        <v>358</v>
      </c>
      <c r="B23" s="110">
        <v>2</v>
      </c>
      <c r="C23" s="186">
        <v>3.74995981615039</v>
      </c>
      <c r="D23" s="191">
        <v>0.58791611592459303</v>
      </c>
      <c r="E23" s="186">
        <v>3.79018628681498</v>
      </c>
      <c r="F23" s="191">
        <v>0.59002297144748905</v>
      </c>
      <c r="G23" s="186">
        <v>3.7630945560209699</v>
      </c>
      <c r="H23" s="191">
        <v>0.60139880735818096</v>
      </c>
      <c r="I23" s="186">
        <v>3.75211670777519</v>
      </c>
      <c r="J23" s="191">
        <v>0.60413894910983401</v>
      </c>
      <c r="K23" s="186">
        <v>3.4001085668264399</v>
      </c>
      <c r="L23" s="202">
        <v>0.57280879325723399</v>
      </c>
    </row>
    <row r="24" spans="1:12" ht="13" customHeight="1" x14ac:dyDescent="0.2">
      <c r="A24" s="82" t="s">
        <v>425</v>
      </c>
      <c r="B24" s="110">
        <v>2</v>
      </c>
      <c r="C24" s="186">
        <v>2.5170523711429098</v>
      </c>
      <c r="D24" s="191">
        <v>0.39159451516084098</v>
      </c>
      <c r="E24" s="186">
        <v>2.4888016117559002</v>
      </c>
      <c r="F24" s="191">
        <v>0.38131435688318699</v>
      </c>
      <c r="G24" s="186">
        <v>2.44156476761622</v>
      </c>
      <c r="H24" s="191">
        <v>0.37029126737420698</v>
      </c>
      <c r="I24" s="186">
        <v>2.4730056877667299</v>
      </c>
      <c r="J24" s="191">
        <v>0.36918356766035298</v>
      </c>
      <c r="K24" s="186">
        <v>2.1716515973908899</v>
      </c>
      <c r="L24" s="202">
        <v>0.31345905268458502</v>
      </c>
    </row>
    <row r="25" spans="1:12" ht="13" customHeight="1" x14ac:dyDescent="0.2">
      <c r="A25" s="82" t="s">
        <v>359</v>
      </c>
      <c r="B25" s="110">
        <v>2</v>
      </c>
      <c r="C25" s="186">
        <v>7.8861186675841104</v>
      </c>
      <c r="D25" s="191">
        <v>2.1627924472296001</v>
      </c>
      <c r="E25" s="186">
        <v>7.52717185331898</v>
      </c>
      <c r="F25" s="191">
        <v>2.08027809209299</v>
      </c>
      <c r="G25" s="186">
        <v>7.2119452281109799</v>
      </c>
      <c r="H25" s="191">
        <v>2.0264792900217001</v>
      </c>
      <c r="I25" s="186">
        <v>7.7544326717706102</v>
      </c>
      <c r="J25" s="191">
        <v>2.27794787701158</v>
      </c>
      <c r="K25" s="186">
        <v>5.7783347619488898</v>
      </c>
      <c r="L25" s="202">
        <v>1.60706666869126</v>
      </c>
    </row>
    <row r="26" spans="1:12" ht="13" customHeight="1" x14ac:dyDescent="0.2">
      <c r="A26" s="82" t="s">
        <v>360</v>
      </c>
      <c r="B26" s="110">
        <v>2</v>
      </c>
      <c r="C26" s="186">
        <v>1.77146401032462</v>
      </c>
      <c r="D26" s="191">
        <v>0.27542741520428199</v>
      </c>
      <c r="E26" s="186">
        <v>1.9200114250585401</v>
      </c>
      <c r="F26" s="191">
        <v>0.315813126958012</v>
      </c>
      <c r="G26" s="186">
        <v>2.09621794237533</v>
      </c>
      <c r="H26" s="191">
        <v>0.39999601885674402</v>
      </c>
      <c r="I26" s="186">
        <v>2.1007139079983101</v>
      </c>
      <c r="J26" s="191">
        <v>0.40862648948017399</v>
      </c>
      <c r="K26" s="186">
        <v>1.69283173491215</v>
      </c>
      <c r="L26" s="202">
        <v>0.34169086221866302</v>
      </c>
    </row>
    <row r="27" spans="1:12" ht="13" customHeight="1" x14ac:dyDescent="0.2">
      <c r="A27" s="82" t="s">
        <v>361</v>
      </c>
      <c r="B27" s="110">
        <v>2</v>
      </c>
      <c r="C27" s="186">
        <v>3.4528035693035699</v>
      </c>
      <c r="D27" s="191">
        <v>0.39247163103462301</v>
      </c>
      <c r="E27" s="186">
        <v>3.4366138802528701</v>
      </c>
      <c r="F27" s="191">
        <v>0.39205103193985202</v>
      </c>
      <c r="G27" s="186">
        <v>3.4207854720583</v>
      </c>
      <c r="H27" s="191">
        <v>0.39443274391619298</v>
      </c>
      <c r="I27" s="186">
        <v>3.4331752928400898</v>
      </c>
      <c r="J27" s="191">
        <v>0.39609403053917303</v>
      </c>
      <c r="K27" s="186">
        <v>3.1024190017336699</v>
      </c>
      <c r="L27" s="202">
        <v>0.36558658043186398</v>
      </c>
    </row>
    <row r="28" spans="1:12" ht="13" customHeight="1" x14ac:dyDescent="0.2">
      <c r="A28" s="82" t="s">
        <v>362</v>
      </c>
      <c r="B28" s="110">
        <v>2</v>
      </c>
      <c r="C28" s="186">
        <v>1.9457336368161799</v>
      </c>
      <c r="D28" s="191">
        <v>0.44996520884819402</v>
      </c>
      <c r="E28" s="186">
        <v>1.9908291375059</v>
      </c>
      <c r="F28" s="191">
        <v>0.47791860024419602</v>
      </c>
      <c r="G28" s="186">
        <v>2.2421049359409699</v>
      </c>
      <c r="H28" s="191">
        <v>0.54616109181137895</v>
      </c>
      <c r="I28" s="186">
        <v>2.2255416832027501</v>
      </c>
      <c r="J28" s="191">
        <v>0.54201231049940002</v>
      </c>
      <c r="K28" s="186">
        <v>1.97400586051132</v>
      </c>
      <c r="L28" s="202">
        <v>0.47013034990717301</v>
      </c>
    </row>
    <row r="29" spans="1:12" ht="13" customHeight="1" x14ac:dyDescent="0.2">
      <c r="A29" s="82" t="s">
        <v>363</v>
      </c>
      <c r="B29" s="110">
        <v>2</v>
      </c>
      <c r="C29" s="186">
        <v>5.09541989701557</v>
      </c>
      <c r="D29" s="191">
        <v>0.91605579388005798</v>
      </c>
      <c r="E29" s="186">
        <v>4.9937749779216496</v>
      </c>
      <c r="F29" s="191">
        <v>0.89933596745380995</v>
      </c>
      <c r="G29" s="186">
        <v>5.11362808839234</v>
      </c>
      <c r="H29" s="191">
        <v>0.89250319714189796</v>
      </c>
      <c r="I29" s="186">
        <v>5.0054936810880299</v>
      </c>
      <c r="J29" s="191">
        <v>0.88192393709253303</v>
      </c>
      <c r="K29" s="186">
        <v>4.3530018303829401</v>
      </c>
      <c r="L29" s="202">
        <v>0.78380541798231296</v>
      </c>
    </row>
    <row r="30" spans="1:12" ht="13" customHeight="1" x14ac:dyDescent="0.2">
      <c r="A30" s="82" t="s">
        <v>364</v>
      </c>
      <c r="B30" s="110">
        <v>2</v>
      </c>
      <c r="C30" s="186">
        <v>1.92362618275874</v>
      </c>
      <c r="D30" s="191">
        <v>0.19628210012568501</v>
      </c>
      <c r="E30" s="186">
        <v>1.96635851102689</v>
      </c>
      <c r="F30" s="191">
        <v>0.20695216156066601</v>
      </c>
      <c r="G30" s="186">
        <v>1.9852739851024399</v>
      </c>
      <c r="H30" s="191">
        <v>0.20059345543228199</v>
      </c>
      <c r="I30" s="186">
        <v>1.98284610109861</v>
      </c>
      <c r="J30" s="191">
        <v>0.20170499729775501</v>
      </c>
      <c r="K30" s="186">
        <v>1.5660577479014099</v>
      </c>
      <c r="L30" s="202">
        <v>0.172830487474323</v>
      </c>
    </row>
    <row r="31" spans="1:12" ht="13" customHeight="1" x14ac:dyDescent="0.2">
      <c r="A31" s="82" t="s">
        <v>365</v>
      </c>
      <c r="B31" s="110">
        <v>2</v>
      </c>
      <c r="C31" s="186">
        <v>5.3980552567391902</v>
      </c>
      <c r="D31" s="191">
        <v>1.4051731361666799</v>
      </c>
      <c r="E31" s="186">
        <v>5.5197876552080896</v>
      </c>
      <c r="F31" s="191">
        <v>1.4421995003941599</v>
      </c>
      <c r="G31" s="186">
        <v>5.5006466292216496</v>
      </c>
      <c r="H31" s="191">
        <v>1.3974737935352599</v>
      </c>
      <c r="I31" s="186">
        <v>5.5522216219969804</v>
      </c>
      <c r="J31" s="191">
        <v>1.5232737397148</v>
      </c>
      <c r="K31" s="186">
        <v>4.24370069882898</v>
      </c>
      <c r="L31" s="202">
        <v>1.2487739579764401</v>
      </c>
    </row>
    <row r="32" spans="1:12" ht="13" customHeight="1" x14ac:dyDescent="0.2">
      <c r="A32" s="82" t="s">
        <v>366</v>
      </c>
      <c r="B32" s="110">
        <v>2</v>
      </c>
      <c r="C32" s="186">
        <v>7.0468161746107603</v>
      </c>
      <c r="D32" s="191">
        <v>0.87917603710074799</v>
      </c>
      <c r="E32" s="186">
        <v>7.0932274882327899</v>
      </c>
      <c r="F32" s="191">
        <v>0.88179572152705699</v>
      </c>
      <c r="G32" s="186">
        <v>6.5014685440659203</v>
      </c>
      <c r="H32" s="191">
        <v>0.90002472461401395</v>
      </c>
      <c r="I32" s="186">
        <v>6.4544817048094103</v>
      </c>
      <c r="J32" s="191">
        <v>0.891158233846578</v>
      </c>
      <c r="K32" s="186">
        <v>4.90542925939741</v>
      </c>
      <c r="L32" s="202">
        <v>0.71966573226455999</v>
      </c>
    </row>
    <row r="33" spans="1:12" ht="13" customHeight="1" x14ac:dyDescent="0.2">
      <c r="A33" s="82" t="s">
        <v>367</v>
      </c>
      <c r="B33" s="110">
        <v>2</v>
      </c>
      <c r="C33" s="186">
        <v>3.5735037260046001</v>
      </c>
      <c r="D33" s="191">
        <v>0.85768935452578299</v>
      </c>
      <c r="E33" s="186">
        <v>3.48944206051533</v>
      </c>
      <c r="F33" s="191">
        <v>0.86406908901254698</v>
      </c>
      <c r="G33" s="186">
        <v>3.5866636800243898</v>
      </c>
      <c r="H33" s="191">
        <v>0.89600783626377001</v>
      </c>
      <c r="I33" s="186">
        <v>3.5369092763774899</v>
      </c>
      <c r="J33" s="191">
        <v>0.89849965459672498</v>
      </c>
      <c r="K33" s="186">
        <v>3.041168510871</v>
      </c>
      <c r="L33" s="202">
        <v>0.77545163891595403</v>
      </c>
    </row>
    <row r="34" spans="1:12" ht="13" customHeight="1" x14ac:dyDescent="0.2">
      <c r="A34" s="82" t="s">
        <v>368</v>
      </c>
      <c r="B34" s="110">
        <v>2</v>
      </c>
      <c r="C34" s="186">
        <v>4.0511421050841596</v>
      </c>
      <c r="D34" s="191">
        <v>0.68172024705253198</v>
      </c>
      <c r="E34" s="186">
        <v>4.0648814456884397</v>
      </c>
      <c r="F34" s="191">
        <v>0.70300688364584096</v>
      </c>
      <c r="G34" s="186">
        <v>4.0984832786281897</v>
      </c>
      <c r="H34" s="191">
        <v>0.718823542917988</v>
      </c>
      <c r="I34" s="186">
        <v>4.1396857807659604</v>
      </c>
      <c r="J34" s="191">
        <v>0.72770558280098396</v>
      </c>
      <c r="K34" s="186">
        <v>2.9067671708245602</v>
      </c>
      <c r="L34" s="202">
        <v>0.50783634641877096</v>
      </c>
    </row>
    <row r="35" spans="1:12" ht="13" customHeight="1" x14ac:dyDescent="0.2">
      <c r="A35" s="82" t="s">
        <v>369</v>
      </c>
      <c r="B35" s="110">
        <v>2</v>
      </c>
      <c r="C35" s="186">
        <v>4.5794224615391999</v>
      </c>
      <c r="D35" s="191">
        <v>0.937879047604808</v>
      </c>
      <c r="E35" s="186">
        <v>4.4997219870206804</v>
      </c>
      <c r="F35" s="191">
        <v>0.94528104871492102</v>
      </c>
      <c r="G35" s="186">
        <v>4.4442490459404</v>
      </c>
      <c r="H35" s="191">
        <v>0.966456067517525</v>
      </c>
      <c r="I35" s="186">
        <v>4.5812559443070997</v>
      </c>
      <c r="J35" s="191">
        <v>0.99531300969143699</v>
      </c>
      <c r="K35" s="186">
        <v>4.25872076471261</v>
      </c>
      <c r="L35" s="202">
        <v>0.93496706738018798</v>
      </c>
    </row>
    <row r="36" spans="1:12" ht="13" customHeight="1" x14ac:dyDescent="0.2">
      <c r="A36" s="82" t="s">
        <v>370</v>
      </c>
      <c r="B36" s="110">
        <v>2</v>
      </c>
      <c r="C36" s="186">
        <v>2.9077653389706599</v>
      </c>
      <c r="D36" s="191">
        <v>0.35044314365366303</v>
      </c>
      <c r="E36" s="186">
        <v>2.8913181072819398</v>
      </c>
      <c r="F36" s="191">
        <v>0.354057864895715</v>
      </c>
      <c r="G36" s="186">
        <v>2.87760635421713</v>
      </c>
      <c r="H36" s="191">
        <v>0.35630762960951301</v>
      </c>
      <c r="I36" s="186">
        <v>2.8622770747133002</v>
      </c>
      <c r="J36" s="191">
        <v>0.35939522105565402</v>
      </c>
      <c r="K36" s="186">
        <v>2.12410171344643</v>
      </c>
      <c r="L36" s="202">
        <v>0.28772060814875899</v>
      </c>
    </row>
    <row r="37" spans="1:12" ht="13" customHeight="1" x14ac:dyDescent="0.2">
      <c r="A37" s="82" t="s">
        <v>371</v>
      </c>
      <c r="B37" s="110">
        <v>2</v>
      </c>
      <c r="C37" s="186">
        <v>3.2846361100899499</v>
      </c>
      <c r="D37" s="191">
        <v>0.28452589531740502</v>
      </c>
      <c r="E37" s="186">
        <v>3.2884224810704699</v>
      </c>
      <c r="F37" s="191">
        <v>0.28038726812357101</v>
      </c>
      <c r="G37" s="186">
        <v>3.2859238940104998</v>
      </c>
      <c r="H37" s="191">
        <v>0.27599765595827003</v>
      </c>
      <c r="I37" s="186">
        <v>3.2960657687466099</v>
      </c>
      <c r="J37" s="191">
        <v>0.28206476442942602</v>
      </c>
      <c r="K37" s="186">
        <v>2.29472861809468</v>
      </c>
      <c r="L37" s="202">
        <v>0.21596522018727701</v>
      </c>
    </row>
    <row r="38" spans="1:12" ht="13" customHeight="1" x14ac:dyDescent="0.2">
      <c r="A38" s="82" t="s">
        <v>372</v>
      </c>
      <c r="B38" s="110">
        <v>2</v>
      </c>
      <c r="C38" s="186">
        <v>5.19838690528334</v>
      </c>
      <c r="D38" s="191">
        <v>0.68686392144484198</v>
      </c>
      <c r="E38" s="186">
        <v>5.56414407002414</v>
      </c>
      <c r="F38" s="191">
        <v>0.81639202763074203</v>
      </c>
      <c r="G38" s="186">
        <v>5.4194643946702801</v>
      </c>
      <c r="H38" s="191">
        <v>0.80873772148243295</v>
      </c>
      <c r="I38" s="186">
        <v>5.4382529487853297</v>
      </c>
      <c r="J38" s="191">
        <v>0.84360405381479897</v>
      </c>
      <c r="K38" s="186">
        <v>3.9727701878038801</v>
      </c>
      <c r="L38" s="202">
        <v>0.65266258743048</v>
      </c>
    </row>
    <row r="39" spans="1:12" ht="13" customHeight="1" x14ac:dyDescent="0.2">
      <c r="A39" s="82" t="s">
        <v>426</v>
      </c>
      <c r="B39" s="110">
        <v>2</v>
      </c>
      <c r="C39" s="186">
        <v>3.5916452880056502</v>
      </c>
      <c r="D39" s="191">
        <v>0.49017599210880702</v>
      </c>
      <c r="E39" s="186">
        <v>3.7242991206459402</v>
      </c>
      <c r="F39" s="191">
        <v>0.525467670415393</v>
      </c>
      <c r="G39" s="186">
        <v>3.74844995992401</v>
      </c>
      <c r="H39" s="191">
        <v>0.541894343684728</v>
      </c>
      <c r="I39" s="186">
        <v>3.7030112278663498</v>
      </c>
      <c r="J39" s="191">
        <v>0.54347573981061603</v>
      </c>
      <c r="K39" s="186">
        <v>3.0175090994319298</v>
      </c>
      <c r="L39" s="202">
        <v>0.48536058776114499</v>
      </c>
    </row>
    <row r="40" spans="1:12" ht="13" customHeight="1" x14ac:dyDescent="0.2">
      <c r="A40" s="82" t="s">
        <v>373</v>
      </c>
      <c r="B40" s="110">
        <v>2</v>
      </c>
      <c r="C40" s="186">
        <v>2.8733409054908701</v>
      </c>
      <c r="D40" s="191">
        <v>0.39646768114643799</v>
      </c>
      <c r="E40" s="186">
        <v>2.90706422993481</v>
      </c>
      <c r="F40" s="191">
        <v>0.41023623266183501</v>
      </c>
      <c r="G40" s="186">
        <v>2.9751498988637999</v>
      </c>
      <c r="H40" s="191">
        <v>0.42102124683268999</v>
      </c>
      <c r="I40" s="186">
        <v>2.9630297364996498</v>
      </c>
      <c r="J40" s="191">
        <v>0.42247475746540702</v>
      </c>
      <c r="K40" s="186">
        <v>2.55360525765456</v>
      </c>
      <c r="L40" s="202">
        <v>0.37714550291203403</v>
      </c>
    </row>
    <row r="41" spans="1:12" ht="13" customHeight="1" x14ac:dyDescent="0.2">
      <c r="A41" s="82" t="s">
        <v>374</v>
      </c>
      <c r="B41" s="110">
        <v>2</v>
      </c>
      <c r="C41" s="186">
        <v>4.2868653866322299</v>
      </c>
      <c r="D41" s="191">
        <v>0.86603167912475199</v>
      </c>
      <c r="E41" s="186">
        <v>4.2878714121855896</v>
      </c>
      <c r="F41" s="191">
        <v>0.89745384819570395</v>
      </c>
      <c r="G41" s="186">
        <v>4.2626582822607304</v>
      </c>
      <c r="H41" s="191">
        <v>0.91216540989737505</v>
      </c>
      <c r="I41" s="186">
        <v>4.24260651019069</v>
      </c>
      <c r="J41" s="191">
        <v>0.92267977702249104</v>
      </c>
      <c r="K41" s="186">
        <v>3.8806196507002801</v>
      </c>
      <c r="L41" s="202">
        <v>0.848282180381701</v>
      </c>
    </row>
    <row r="42" spans="1:12" ht="13" customHeight="1" x14ac:dyDescent="0.2">
      <c r="A42" s="82" t="s">
        <v>375</v>
      </c>
      <c r="B42" s="110">
        <v>2</v>
      </c>
      <c r="C42" s="186">
        <v>9.7122717459577892</v>
      </c>
      <c r="D42" s="191">
        <v>2.45768986706919</v>
      </c>
      <c r="E42" s="186">
        <v>9.8370226545117099</v>
      </c>
      <c r="F42" s="191">
        <v>2.4534534653148099</v>
      </c>
      <c r="G42" s="186">
        <v>9.94862316690471</v>
      </c>
      <c r="H42" s="191">
        <v>2.51369656356384</v>
      </c>
      <c r="I42" s="186">
        <v>9.6720399525570802</v>
      </c>
      <c r="J42" s="191">
        <v>2.43198710861338</v>
      </c>
      <c r="K42" s="186">
        <v>6.7668721365555999</v>
      </c>
      <c r="L42" s="202">
        <v>1.7787099205833601</v>
      </c>
    </row>
    <row r="43" spans="1:12" ht="13" customHeight="1" x14ac:dyDescent="0.2">
      <c r="A43" s="82" t="s">
        <v>427</v>
      </c>
      <c r="B43" s="110">
        <v>2</v>
      </c>
      <c r="C43" s="186">
        <v>9.0014059791382692</v>
      </c>
      <c r="D43" s="191">
        <v>2.1668350960241001</v>
      </c>
      <c r="E43" s="186">
        <v>9.2740582905821505</v>
      </c>
      <c r="F43" s="191">
        <v>2.28727984176993</v>
      </c>
      <c r="G43" s="186">
        <v>9.1883971853173101</v>
      </c>
      <c r="H43" s="191">
        <v>2.3264769955017099</v>
      </c>
      <c r="I43" s="186">
        <v>9.0562298005545401</v>
      </c>
      <c r="J43" s="191">
        <v>2.3516552788988201</v>
      </c>
      <c r="K43" s="186">
        <v>6.1698267835404703</v>
      </c>
      <c r="L43" s="202">
        <v>1.68185113674464</v>
      </c>
    </row>
    <row r="44" spans="1:12" ht="13" customHeight="1" x14ac:dyDescent="0.2">
      <c r="A44" s="82" t="s">
        <v>428</v>
      </c>
      <c r="B44" s="110">
        <v>2</v>
      </c>
      <c r="C44" s="186">
        <v>5.4033815430607</v>
      </c>
      <c r="D44" s="191">
        <v>0.65963940912656205</v>
      </c>
      <c r="E44" s="186">
        <v>5.7479467127925803</v>
      </c>
      <c r="F44" s="191">
        <v>0.77340503237520797</v>
      </c>
      <c r="G44" s="186">
        <v>5.2850544410545401</v>
      </c>
      <c r="H44" s="191">
        <v>0.72516785011151197</v>
      </c>
      <c r="I44" s="186">
        <v>5.2570516466050696</v>
      </c>
      <c r="J44" s="191">
        <v>0.74967694490185099</v>
      </c>
      <c r="K44" s="186">
        <v>3.6918227831999202</v>
      </c>
      <c r="L44" s="202">
        <v>0.50471481207957603</v>
      </c>
    </row>
    <row r="45" spans="1:12" ht="13" customHeight="1" x14ac:dyDescent="0.2">
      <c r="A45" s="82" t="s">
        <v>429</v>
      </c>
      <c r="B45" s="110">
        <v>2</v>
      </c>
      <c r="C45" s="186">
        <v>6.6443447092088297</v>
      </c>
      <c r="D45" s="191">
        <v>0.87524062407465997</v>
      </c>
      <c r="E45" s="186">
        <v>6.4045617299024196</v>
      </c>
      <c r="F45" s="191">
        <v>0.85566000415513799</v>
      </c>
      <c r="G45" s="186">
        <v>6.2967597977195604</v>
      </c>
      <c r="H45" s="191">
        <v>0.881570100671902</v>
      </c>
      <c r="I45" s="186">
        <v>6.2738389652896203</v>
      </c>
      <c r="J45" s="191">
        <v>0.89198856541839899</v>
      </c>
      <c r="K45" s="186">
        <v>4.1758294015612103</v>
      </c>
      <c r="L45" s="202">
        <v>0.60744060783509202</v>
      </c>
    </row>
    <row r="46" spans="1:12" ht="13" customHeight="1" x14ac:dyDescent="0.2">
      <c r="A46" s="82" t="s">
        <v>430</v>
      </c>
      <c r="B46" s="110">
        <v>2</v>
      </c>
      <c r="C46" s="186">
        <v>4.8972357242975599</v>
      </c>
      <c r="D46" s="191">
        <v>0.90512213809472097</v>
      </c>
      <c r="E46" s="186">
        <v>4.83833400564607</v>
      </c>
      <c r="F46" s="191">
        <v>0.900265112123948</v>
      </c>
      <c r="G46" s="186">
        <v>4.7558443709199496</v>
      </c>
      <c r="H46" s="191">
        <v>0.89950386771476198</v>
      </c>
      <c r="I46" s="186">
        <v>4.7661526573514799</v>
      </c>
      <c r="J46" s="191">
        <v>0.92604979471953197</v>
      </c>
      <c r="K46" s="186">
        <v>4.1432444902393497</v>
      </c>
      <c r="L46" s="202">
        <v>0.825384753242418</v>
      </c>
    </row>
    <row r="47" spans="1:12" ht="13" customHeight="1" x14ac:dyDescent="0.2">
      <c r="A47" s="82" t="s">
        <v>376</v>
      </c>
      <c r="B47" s="110">
        <v>2</v>
      </c>
      <c r="C47" s="186">
        <v>5.4500633014636799</v>
      </c>
      <c r="D47" s="191">
        <v>1.3265700739471</v>
      </c>
      <c r="E47" s="186">
        <v>5.3902183966696304</v>
      </c>
      <c r="F47" s="191">
        <v>1.2966863944895</v>
      </c>
      <c r="G47" s="186">
        <v>5.5415630015883197</v>
      </c>
      <c r="H47" s="191">
        <v>1.3796369937620101</v>
      </c>
      <c r="I47" s="186">
        <v>5.51449166676045</v>
      </c>
      <c r="J47" s="191">
        <v>1.35318724466052</v>
      </c>
      <c r="K47" s="186">
        <v>4.0575205832385999</v>
      </c>
      <c r="L47" s="202">
        <v>1.0386514761029999</v>
      </c>
    </row>
    <row r="48" spans="1:12" ht="13" customHeight="1" x14ac:dyDescent="0.2">
      <c r="A48" s="82" t="s">
        <v>377</v>
      </c>
      <c r="B48" s="110">
        <v>2</v>
      </c>
      <c r="C48" s="186">
        <v>4.5000799960632296</v>
      </c>
      <c r="D48" s="191">
        <v>0.68156161395963899</v>
      </c>
      <c r="E48" s="186">
        <v>4.6094231821195999</v>
      </c>
      <c r="F48" s="191">
        <v>0.70375896918325298</v>
      </c>
      <c r="G48" s="186">
        <v>4.6719398526598903</v>
      </c>
      <c r="H48" s="191">
        <v>0.71792786942186004</v>
      </c>
      <c r="I48" s="186">
        <v>4.59068703891925</v>
      </c>
      <c r="J48" s="191">
        <v>0.70676574310068596</v>
      </c>
      <c r="K48" s="186">
        <v>3.8611960423941101</v>
      </c>
      <c r="L48" s="202">
        <v>0.60888387382882503</v>
      </c>
    </row>
    <row r="49" spans="1:12" ht="13" customHeight="1" x14ac:dyDescent="0.2">
      <c r="A49" s="82" t="s">
        <v>378</v>
      </c>
      <c r="B49" s="110">
        <v>2</v>
      </c>
      <c r="C49" s="186">
        <v>7.7088494331833202</v>
      </c>
      <c r="D49" s="191">
        <v>1.40851667295144</v>
      </c>
      <c r="E49" s="186">
        <v>7.1699450715950599</v>
      </c>
      <c r="F49" s="191">
        <v>1.3423653607574599</v>
      </c>
      <c r="G49" s="186">
        <v>7.38522195369959</v>
      </c>
      <c r="H49" s="191">
        <v>1.38804816680834</v>
      </c>
      <c r="I49" s="186">
        <v>7.6210227554716896</v>
      </c>
      <c r="J49" s="191">
        <v>1.4530097637133099</v>
      </c>
      <c r="K49" s="186">
        <v>4.0607465203923798</v>
      </c>
      <c r="L49" s="202">
        <v>0.83470766024965104</v>
      </c>
    </row>
    <row r="50" spans="1:12" ht="13" customHeight="1" x14ac:dyDescent="0.2">
      <c r="A50" s="82" t="s">
        <v>431</v>
      </c>
      <c r="B50" s="110">
        <v>2</v>
      </c>
      <c r="C50" s="186">
        <v>6.6864018870742603</v>
      </c>
      <c r="D50" s="191">
        <v>0.960192746296192</v>
      </c>
      <c r="E50" s="186">
        <v>6.3273985305188001</v>
      </c>
      <c r="F50" s="191">
        <v>0.94137528374506196</v>
      </c>
      <c r="G50" s="186">
        <v>6.3035553158397004</v>
      </c>
      <c r="H50" s="191">
        <v>0.93392265179023604</v>
      </c>
      <c r="I50" s="186">
        <v>6.0948826964332996</v>
      </c>
      <c r="J50" s="191">
        <v>0.89995824241497702</v>
      </c>
      <c r="K50" s="186">
        <v>3.8374048239912901</v>
      </c>
      <c r="L50" s="202">
        <v>0.64616882030655698</v>
      </c>
    </row>
    <row r="51" spans="1:12" ht="13" customHeight="1" x14ac:dyDescent="0.2">
      <c r="A51" s="82" t="s">
        <v>379</v>
      </c>
      <c r="B51" s="110">
        <v>2</v>
      </c>
      <c r="C51" s="186">
        <v>6.8620629830762603</v>
      </c>
      <c r="D51" s="191">
        <v>0.75655384735947795</v>
      </c>
      <c r="E51" s="186">
        <v>6.8529309430778502</v>
      </c>
      <c r="F51" s="191">
        <v>0.75860217623624104</v>
      </c>
      <c r="G51" s="186">
        <v>7.0344449671474498</v>
      </c>
      <c r="H51" s="191">
        <v>0.78951790614113504</v>
      </c>
      <c r="I51" s="186">
        <v>7.0653554609298697</v>
      </c>
      <c r="J51" s="191">
        <v>0.79432677428741605</v>
      </c>
      <c r="K51" s="186">
        <v>3.9301382748239502</v>
      </c>
      <c r="L51" s="202">
        <v>0.568699420964902</v>
      </c>
    </row>
    <row r="52" spans="1:12" ht="13" customHeight="1" x14ac:dyDescent="0.2">
      <c r="A52" s="82" t="s">
        <v>380</v>
      </c>
      <c r="B52" s="110">
        <v>2</v>
      </c>
      <c r="C52" s="186">
        <v>2.6859234693264602</v>
      </c>
      <c r="D52" s="191">
        <v>0.29505329482257298</v>
      </c>
      <c r="E52" s="186">
        <v>2.5691962186414998</v>
      </c>
      <c r="F52" s="191">
        <v>0.28512850875534801</v>
      </c>
      <c r="G52" s="186">
        <v>2.7143019344906398</v>
      </c>
      <c r="H52" s="191">
        <v>0.27851084356331501</v>
      </c>
      <c r="I52" s="186">
        <v>2.6910038257560802</v>
      </c>
      <c r="J52" s="191">
        <v>0.28156428832793701</v>
      </c>
      <c r="K52" s="186">
        <v>1.89250276985402</v>
      </c>
      <c r="L52" s="202">
        <v>0.22256271931434499</v>
      </c>
    </row>
    <row r="53" spans="1:12" ht="13" customHeight="1" x14ac:dyDescent="0.2">
      <c r="A53" s="82" t="s">
        <v>381</v>
      </c>
      <c r="B53" s="110">
        <v>2</v>
      </c>
      <c r="C53" s="186">
        <v>3.7945604353596099</v>
      </c>
      <c r="D53" s="191">
        <v>0.45540480559472202</v>
      </c>
      <c r="E53" s="186">
        <v>3.8124851663766899</v>
      </c>
      <c r="F53" s="191">
        <v>0.45819045885602699</v>
      </c>
      <c r="G53" s="186">
        <v>3.9248535338641499</v>
      </c>
      <c r="H53" s="191">
        <v>0.47553768407024199</v>
      </c>
      <c r="I53" s="186">
        <v>3.88773114837154</v>
      </c>
      <c r="J53" s="191">
        <v>0.47723836109205398</v>
      </c>
      <c r="K53" s="186">
        <v>3.3418901799676601</v>
      </c>
      <c r="L53" s="202">
        <v>0.411113015432646</v>
      </c>
    </row>
    <row r="54" spans="1:12" ht="13" customHeight="1" x14ac:dyDescent="0.2">
      <c r="A54" s="82" t="s">
        <v>382</v>
      </c>
      <c r="B54" s="110">
        <v>2</v>
      </c>
      <c r="C54" s="186">
        <v>5.2742831431538999</v>
      </c>
      <c r="D54" s="191">
        <v>1.6918188574759101</v>
      </c>
      <c r="E54" s="186">
        <v>4.5523840304535197</v>
      </c>
      <c r="F54" s="191">
        <v>1.42821600216287</v>
      </c>
      <c r="G54" s="186">
        <v>4.4711180736897598</v>
      </c>
      <c r="H54" s="191">
        <v>1.41586730071728</v>
      </c>
      <c r="I54" s="186">
        <v>4.5303133225399099</v>
      </c>
      <c r="J54" s="191">
        <v>1.4266270556451901</v>
      </c>
      <c r="K54" s="186">
        <v>4.1156511489588903</v>
      </c>
      <c r="L54" s="202">
        <v>1.33687394432831</v>
      </c>
    </row>
    <row r="55" spans="1:12" ht="13" customHeight="1" x14ac:dyDescent="0.2">
      <c r="A55" s="82" t="s">
        <v>383</v>
      </c>
      <c r="B55" s="110">
        <v>2</v>
      </c>
      <c r="C55" s="186">
        <v>3.6725387975547101</v>
      </c>
      <c r="D55" s="191">
        <v>0.568923485588955</v>
      </c>
      <c r="E55" s="186">
        <v>3.6819560265649098</v>
      </c>
      <c r="F55" s="191">
        <v>0.57853914200329803</v>
      </c>
      <c r="G55" s="186">
        <v>3.84065737185706</v>
      </c>
      <c r="H55" s="191">
        <v>0.62614463027102596</v>
      </c>
      <c r="I55" s="186">
        <v>3.7935490168116401</v>
      </c>
      <c r="J55" s="191">
        <v>0.61787301560992502</v>
      </c>
      <c r="K55" s="186">
        <v>2.7341137049667998</v>
      </c>
      <c r="L55" s="202">
        <v>0.49304653727755998</v>
      </c>
    </row>
    <row r="56" spans="1:12" ht="13" customHeight="1" x14ac:dyDescent="0.2">
      <c r="A56" s="82" t="s">
        <v>384</v>
      </c>
      <c r="B56" s="110">
        <v>2</v>
      </c>
      <c r="C56" s="186">
        <v>2.7852172481223501</v>
      </c>
      <c r="D56" s="191">
        <v>0.34871214614968699</v>
      </c>
      <c r="E56" s="186">
        <v>2.8206162488495798</v>
      </c>
      <c r="F56" s="191">
        <v>0.34834279603347001</v>
      </c>
      <c r="G56" s="186">
        <v>2.9865485551331199</v>
      </c>
      <c r="H56" s="191">
        <v>0.37819390594741997</v>
      </c>
      <c r="I56" s="186">
        <v>2.9742574833794899</v>
      </c>
      <c r="J56" s="191">
        <v>0.37659299736725899</v>
      </c>
      <c r="K56" s="186">
        <v>2.5504070284618598</v>
      </c>
      <c r="L56" s="202">
        <v>0.34936828296729999</v>
      </c>
    </row>
    <row r="57" spans="1:12" ht="13" customHeight="1" x14ac:dyDescent="0.2">
      <c r="A57" s="82" t="s">
        <v>385</v>
      </c>
      <c r="B57" s="110">
        <v>2</v>
      </c>
      <c r="C57" s="186">
        <v>1.8355082650130401</v>
      </c>
      <c r="D57" s="191">
        <v>0.400159227410328</v>
      </c>
      <c r="E57" s="186">
        <v>1.9115992536185</v>
      </c>
      <c r="F57" s="191">
        <v>0.41434094684845102</v>
      </c>
      <c r="G57" s="186">
        <v>1.8535551763414</v>
      </c>
      <c r="H57" s="191">
        <v>0.39631605008311099</v>
      </c>
      <c r="I57" s="186">
        <v>1.8796559739865999</v>
      </c>
      <c r="J57" s="191">
        <v>0.40129968638081398</v>
      </c>
      <c r="K57" s="186">
        <v>1.62244947743886</v>
      </c>
      <c r="L57" s="202">
        <v>0.34095845247263601</v>
      </c>
    </row>
    <row r="58" spans="1:12" ht="13" customHeight="1" x14ac:dyDescent="0.2">
      <c r="A58" s="82" t="s">
        <v>386</v>
      </c>
      <c r="B58" s="110">
        <v>2</v>
      </c>
      <c r="C58" s="186">
        <v>7.7312478406701102</v>
      </c>
      <c r="D58" s="191">
        <v>0.81138200278515504</v>
      </c>
      <c r="E58" s="186">
        <v>7.9460954828065802</v>
      </c>
      <c r="F58" s="191">
        <v>0.84804917920650003</v>
      </c>
      <c r="G58" s="186">
        <v>8.0715864113520492</v>
      </c>
      <c r="H58" s="191">
        <v>0.85736331649279796</v>
      </c>
      <c r="I58" s="186">
        <v>8.0943214176399501</v>
      </c>
      <c r="J58" s="191">
        <v>0.85880339265224304</v>
      </c>
      <c r="K58" s="186">
        <v>5.5927409970901101</v>
      </c>
      <c r="L58" s="202">
        <v>0.69601566093754597</v>
      </c>
    </row>
    <row r="59" spans="1:12" ht="13" customHeight="1" x14ac:dyDescent="0.2">
      <c r="A59" s="82" t="s">
        <v>387</v>
      </c>
      <c r="B59" s="110">
        <v>2</v>
      </c>
      <c r="C59" s="186">
        <v>2.7703064990629498</v>
      </c>
      <c r="D59" s="191">
        <v>0.55759588114769398</v>
      </c>
      <c r="E59" s="186">
        <v>2.75399043056927</v>
      </c>
      <c r="F59" s="191">
        <v>0.53794664435175898</v>
      </c>
      <c r="G59" s="186">
        <v>2.97333944541404</v>
      </c>
      <c r="H59" s="191">
        <v>0.56661545517292999</v>
      </c>
      <c r="I59" s="186">
        <v>2.9634350244513699</v>
      </c>
      <c r="J59" s="191">
        <v>0.56208195306286401</v>
      </c>
      <c r="K59" s="186">
        <v>1.91232961560646</v>
      </c>
      <c r="L59" s="202">
        <v>0.37424158583776002</v>
      </c>
    </row>
    <row r="60" spans="1:12" ht="13" customHeight="1" x14ac:dyDescent="0.2">
      <c r="A60" s="82" t="s">
        <v>388</v>
      </c>
      <c r="B60" s="110">
        <v>2</v>
      </c>
      <c r="C60" s="186">
        <v>2.70166265115517</v>
      </c>
      <c r="D60" s="191">
        <v>1.01670521259838</v>
      </c>
      <c r="E60" s="186">
        <v>2.6066605252196702</v>
      </c>
      <c r="F60" s="191">
        <v>1.00875252480666</v>
      </c>
      <c r="G60" s="186">
        <v>2.39743843436184</v>
      </c>
      <c r="H60" s="191">
        <v>0.91938288141622704</v>
      </c>
      <c r="I60" s="186">
        <v>2.1911968478774</v>
      </c>
      <c r="J60" s="191">
        <v>0.80205867514148299</v>
      </c>
      <c r="K60" s="186">
        <v>1.95188542965158</v>
      </c>
      <c r="L60" s="202">
        <v>0.73453056213185997</v>
      </c>
    </row>
    <row r="61" spans="1:12" ht="13" customHeight="1" x14ac:dyDescent="0.2">
      <c r="A61" s="82" t="s">
        <v>432</v>
      </c>
      <c r="B61" s="110">
        <v>2</v>
      </c>
      <c r="C61" s="186">
        <v>9.1643352508121598</v>
      </c>
      <c r="D61" s="191">
        <v>1.16401398423327</v>
      </c>
      <c r="E61" s="186">
        <v>8.8475995840433903</v>
      </c>
      <c r="F61" s="191">
        <v>1.11214031298896</v>
      </c>
      <c r="G61" s="186">
        <v>8.8303535208696093</v>
      </c>
      <c r="H61" s="191">
        <v>1.1162346617316199</v>
      </c>
      <c r="I61" s="186">
        <v>8.9017365992485402</v>
      </c>
      <c r="J61" s="191">
        <v>1.1528811022049501</v>
      </c>
      <c r="K61" s="186">
        <v>5.7245424678477903</v>
      </c>
      <c r="L61" s="202">
        <v>0.88214077966686799</v>
      </c>
    </row>
    <row r="62" spans="1:12" ht="13" customHeight="1" x14ac:dyDescent="0.2">
      <c r="A62" s="82" t="s">
        <v>389</v>
      </c>
      <c r="B62" s="110">
        <v>2</v>
      </c>
      <c r="C62" s="186">
        <v>4.5180471955215102</v>
      </c>
      <c r="D62" s="191">
        <v>0.65690128559427996</v>
      </c>
      <c r="E62" s="186">
        <v>4.30243289357331</v>
      </c>
      <c r="F62" s="191">
        <v>0.63679177439807</v>
      </c>
      <c r="G62" s="186">
        <v>4.2732313467482399</v>
      </c>
      <c r="H62" s="191">
        <v>0.64425276103671703</v>
      </c>
      <c r="I62" s="186">
        <v>4.2501190602719499</v>
      </c>
      <c r="J62" s="191">
        <v>0.64587033468743404</v>
      </c>
      <c r="K62" s="186">
        <v>2.6914476991170901</v>
      </c>
      <c r="L62" s="202">
        <v>0.49597489739371797</v>
      </c>
    </row>
    <row r="63" spans="1:12" ht="13" customHeight="1" x14ac:dyDescent="0.2">
      <c r="A63" s="112" t="s">
        <v>433</v>
      </c>
      <c r="B63" s="113">
        <v>2</v>
      </c>
      <c r="C63" s="187">
        <v>3.86694605053661</v>
      </c>
      <c r="D63" s="192">
        <v>0.15295274209104101</v>
      </c>
      <c r="E63" s="187">
        <v>3.8580010149816002</v>
      </c>
      <c r="F63" s="192">
        <v>0.151014660332874</v>
      </c>
      <c r="G63" s="187">
        <v>3.85067281474856</v>
      </c>
      <c r="H63" s="192">
        <v>0.15153959397428901</v>
      </c>
      <c r="I63" s="187">
        <v>3.84241653371198</v>
      </c>
      <c r="J63" s="192">
        <v>0.15301142785573299</v>
      </c>
      <c r="K63" s="187">
        <v>3.1449327701875398</v>
      </c>
      <c r="L63" s="204">
        <v>0.131083464611397</v>
      </c>
    </row>
    <row r="64" spans="1:12" ht="13" customHeight="1" x14ac:dyDescent="0.2">
      <c r="A64" s="114" t="s">
        <v>434</v>
      </c>
      <c r="B64" s="115">
        <v>2</v>
      </c>
      <c r="C64" s="188">
        <v>4.2189592256330002</v>
      </c>
      <c r="D64" s="193">
        <v>0.30063587933186597</v>
      </c>
      <c r="E64" s="188">
        <v>4.2217122286968003</v>
      </c>
      <c r="F64" s="193">
        <v>0.304536140782038</v>
      </c>
      <c r="G64" s="188">
        <v>4.2152765305980502</v>
      </c>
      <c r="H64" s="193">
        <v>0.30292604404607099</v>
      </c>
      <c r="I64" s="188">
        <v>4.2425657212891901</v>
      </c>
      <c r="J64" s="193">
        <v>0.31949807146105702</v>
      </c>
      <c r="K64" s="188">
        <v>3.5614485939407601</v>
      </c>
      <c r="L64" s="205">
        <v>0.27583217502941298</v>
      </c>
    </row>
    <row r="65" spans="1:12" ht="13" customHeight="1" x14ac:dyDescent="0.2">
      <c r="A65" s="116" t="s">
        <v>435</v>
      </c>
      <c r="B65" s="117">
        <v>2</v>
      </c>
      <c r="C65" s="189">
        <v>4.5538456511456804</v>
      </c>
      <c r="D65" s="194">
        <v>0.13322351753482101</v>
      </c>
      <c r="E65" s="189">
        <v>4.5207838299682903</v>
      </c>
      <c r="F65" s="194">
        <v>0.13255381944759501</v>
      </c>
      <c r="G65" s="189">
        <v>4.5303419411291799</v>
      </c>
      <c r="H65" s="194">
        <v>0.13375928722158201</v>
      </c>
      <c r="I65" s="189">
        <v>4.5171636396926003</v>
      </c>
      <c r="J65" s="194">
        <v>0.135691496725699</v>
      </c>
      <c r="K65" s="189">
        <v>3.3776528295286798</v>
      </c>
      <c r="L65" s="206">
        <v>0.10516761685104301</v>
      </c>
    </row>
    <row r="66" spans="1:12" ht="13" customHeight="1" x14ac:dyDescent="0.2">
      <c r="A66" s="82" t="s">
        <v>391</v>
      </c>
      <c r="B66" s="110">
        <v>2</v>
      </c>
      <c r="C66" s="186">
        <v>3.0851659034329799</v>
      </c>
      <c r="D66" s="191">
        <v>0.995399231144519</v>
      </c>
      <c r="E66" s="186">
        <v>3.3204902896903699</v>
      </c>
      <c r="F66" s="191">
        <v>1.0521363005319</v>
      </c>
      <c r="G66" s="186">
        <v>3.1542074625321699</v>
      </c>
      <c r="H66" s="191">
        <v>0.93877839097327498</v>
      </c>
      <c r="I66" s="186">
        <v>3.1325980776793698</v>
      </c>
      <c r="J66" s="191">
        <v>0.93668248325307102</v>
      </c>
      <c r="K66" s="186">
        <v>2.6153182196066198</v>
      </c>
      <c r="L66" s="202">
        <v>0.88815301900070198</v>
      </c>
    </row>
    <row r="67" spans="1:12" ht="13" customHeight="1" x14ac:dyDescent="0.2">
      <c r="A67" s="82" t="s">
        <v>392</v>
      </c>
      <c r="B67" s="110">
        <v>2</v>
      </c>
      <c r="C67" s="186">
        <v>1.6240324393866401</v>
      </c>
      <c r="D67" s="191">
        <v>0.46329500534603701</v>
      </c>
      <c r="E67" s="186">
        <v>1.6649676799298001</v>
      </c>
      <c r="F67" s="191">
        <v>0.480405933305803</v>
      </c>
      <c r="G67" s="186">
        <v>1.6817550891267801</v>
      </c>
      <c r="H67" s="191">
        <v>0.49556767257919299</v>
      </c>
      <c r="I67" s="186">
        <v>1.6650510653857</v>
      </c>
      <c r="J67" s="191">
        <v>0.51518906785997998</v>
      </c>
      <c r="K67" s="186">
        <v>1.34466764056078</v>
      </c>
      <c r="L67" s="202">
        <v>0.45777151490863899</v>
      </c>
    </row>
    <row r="68" spans="1:12" ht="13" customHeight="1" x14ac:dyDescent="0.2">
      <c r="A68" s="82" t="s">
        <v>393</v>
      </c>
      <c r="B68" s="110">
        <v>2</v>
      </c>
      <c r="C68" s="186">
        <v>4.7443415461139997</v>
      </c>
      <c r="D68" s="191">
        <v>1.42158654681935</v>
      </c>
      <c r="E68" s="186">
        <v>4.5316640915843003</v>
      </c>
      <c r="F68" s="191">
        <v>1.32623472231938</v>
      </c>
      <c r="G68" s="186">
        <v>4.4493426695640599</v>
      </c>
      <c r="H68" s="191">
        <v>1.3283536647869001</v>
      </c>
      <c r="I68" s="186">
        <v>4.5502597137304797</v>
      </c>
      <c r="J68" s="191">
        <v>1.3822178826812901</v>
      </c>
      <c r="K68" s="186">
        <v>3.5313563197837401</v>
      </c>
      <c r="L68" s="202">
        <v>1.13716070189143</v>
      </c>
    </row>
    <row r="69" spans="1:12" ht="13" customHeight="1" x14ac:dyDescent="0.2">
      <c r="A69" s="4" t="s">
        <v>394</v>
      </c>
      <c r="B69" s="118">
        <v>2</v>
      </c>
      <c r="C69" s="196">
        <v>2.2075067038962901</v>
      </c>
      <c r="D69" s="197">
        <v>0.60546930766925999</v>
      </c>
      <c r="E69" s="196">
        <v>2.3520240254014899</v>
      </c>
      <c r="F69" s="197">
        <v>0.62387882253125004</v>
      </c>
      <c r="G69" s="196">
        <v>2.4128896858174098</v>
      </c>
      <c r="H69" s="197">
        <v>0.58412843271169002</v>
      </c>
      <c r="I69" s="196">
        <v>2.4007985785707602</v>
      </c>
      <c r="J69" s="197">
        <v>0.60027170579510902</v>
      </c>
      <c r="K69" s="196">
        <v>2.0558811402931201</v>
      </c>
      <c r="L69" s="207">
        <v>0.51708305391605003</v>
      </c>
    </row>
    <row r="70" spans="1:12" ht="13" customHeight="1" x14ac:dyDescent="0.2">
      <c r="A70" s="82"/>
      <c r="B70" s="119"/>
      <c r="C70" s="186" t="s">
        <v>1322</v>
      </c>
      <c r="D70" s="191" t="s">
        <v>1323</v>
      </c>
      <c r="E70" s="186" t="s">
        <v>1324</v>
      </c>
      <c r="F70" s="191" t="s">
        <v>1325</v>
      </c>
      <c r="G70" s="186" t="s">
        <v>1326</v>
      </c>
      <c r="H70" s="191" t="s">
        <v>1327</v>
      </c>
      <c r="I70" s="186" t="s">
        <v>1328</v>
      </c>
      <c r="J70" s="191" t="s">
        <v>1329</v>
      </c>
      <c r="K70" s="186" t="s">
        <v>1330</v>
      </c>
      <c r="L70" s="202" t="s">
        <v>1331</v>
      </c>
    </row>
    <row r="71" spans="1:12" ht="13" customHeight="1" x14ac:dyDescent="0.2">
      <c r="A71" s="82" t="s">
        <v>350</v>
      </c>
      <c r="B71" s="119">
        <v>1</v>
      </c>
      <c r="C71" s="186">
        <v>2.8977402032011099</v>
      </c>
      <c r="D71" s="191">
        <v>0.485540903831297</v>
      </c>
      <c r="E71" s="186">
        <v>2.9001026126318301</v>
      </c>
      <c r="F71" s="191">
        <v>0.48833389265989702</v>
      </c>
      <c r="G71" s="186">
        <v>2.9594045362699899</v>
      </c>
      <c r="H71" s="191">
        <v>0.47768383702552097</v>
      </c>
      <c r="I71" s="186">
        <v>2.95391067827887</v>
      </c>
      <c r="J71" s="191">
        <v>0.48275113066755698</v>
      </c>
      <c r="K71" s="186">
        <v>2.2945609750057998</v>
      </c>
      <c r="L71" s="202">
        <v>0.36926113437874503</v>
      </c>
    </row>
    <row r="72" spans="1:12" ht="13" customHeight="1" x14ac:dyDescent="0.2">
      <c r="A72" s="82" t="s">
        <v>352</v>
      </c>
      <c r="B72" s="119">
        <v>1</v>
      </c>
      <c r="C72" s="186">
        <v>1.9271888763822</v>
      </c>
      <c r="D72" s="191">
        <v>0.26886134535071199</v>
      </c>
      <c r="E72" s="186">
        <v>1.9762063560007701</v>
      </c>
      <c r="F72" s="191">
        <v>0.27381157203330497</v>
      </c>
      <c r="G72" s="186">
        <v>1.9503830482770099</v>
      </c>
      <c r="H72" s="191">
        <v>0.273278119882222</v>
      </c>
      <c r="I72" s="186">
        <v>1.9805140121438001</v>
      </c>
      <c r="J72" s="191">
        <v>0.28164434405743299</v>
      </c>
      <c r="K72" s="186">
        <v>1.6934933417736699</v>
      </c>
      <c r="L72" s="202">
        <v>0.241805302239954</v>
      </c>
    </row>
    <row r="73" spans="1:12" ht="13" customHeight="1" x14ac:dyDescent="0.2">
      <c r="A73" s="111" t="s">
        <v>354</v>
      </c>
      <c r="B73" s="119">
        <v>1</v>
      </c>
      <c r="C73" s="186">
        <v>1.6237579420817201</v>
      </c>
      <c r="D73" s="191">
        <v>0.32746679572715098</v>
      </c>
      <c r="E73" s="186">
        <v>1.6786226094100301</v>
      </c>
      <c r="F73" s="191">
        <v>0.34640927367285601</v>
      </c>
      <c r="G73" s="186">
        <v>1.6834476026782801</v>
      </c>
      <c r="H73" s="191">
        <v>0.34952125194679001</v>
      </c>
      <c r="I73" s="186">
        <v>1.7468283980183801</v>
      </c>
      <c r="J73" s="191">
        <v>0.35715700350069601</v>
      </c>
      <c r="K73" s="186">
        <v>1.5214982220403199</v>
      </c>
      <c r="L73" s="202">
        <v>0.31677170235000801</v>
      </c>
    </row>
    <row r="74" spans="1:12" ht="13" customHeight="1" x14ac:dyDescent="0.2">
      <c r="A74" s="82" t="s">
        <v>355</v>
      </c>
      <c r="B74" s="119">
        <v>1</v>
      </c>
      <c r="C74" s="186">
        <v>3.86556292206423</v>
      </c>
      <c r="D74" s="191">
        <v>0.723289984529779</v>
      </c>
      <c r="E74" s="186">
        <v>3.7796610543353202</v>
      </c>
      <c r="F74" s="191">
        <v>0.71840513398390804</v>
      </c>
      <c r="G74" s="186">
        <v>3.6337383257218399</v>
      </c>
      <c r="H74" s="191">
        <v>0.70849944902790996</v>
      </c>
      <c r="I74" s="186">
        <v>3.4894103089151498</v>
      </c>
      <c r="J74" s="191">
        <v>0.689983224210585</v>
      </c>
      <c r="K74" s="186">
        <v>2.1600141310760601</v>
      </c>
      <c r="L74" s="202">
        <v>0.473638958477414</v>
      </c>
    </row>
    <row r="75" spans="1:12" ht="13" customHeight="1" x14ac:dyDescent="0.2">
      <c r="A75" s="82" t="s">
        <v>365</v>
      </c>
      <c r="B75" s="119">
        <v>1</v>
      </c>
      <c r="C75" s="186">
        <v>3.7182957460766799</v>
      </c>
      <c r="D75" s="191">
        <v>1.2435322920624701</v>
      </c>
      <c r="E75" s="186">
        <v>3.9895481941956201</v>
      </c>
      <c r="F75" s="191">
        <v>1.3616631973283699</v>
      </c>
      <c r="G75" s="186">
        <v>4.0597189027424401</v>
      </c>
      <c r="H75" s="191">
        <v>1.4686013882954301</v>
      </c>
      <c r="I75" s="186">
        <v>4.0940834755587003</v>
      </c>
      <c r="J75" s="191">
        <v>1.48153830353313</v>
      </c>
      <c r="K75" s="186">
        <v>3.1627135814675298</v>
      </c>
      <c r="L75" s="202">
        <v>1.10698545116377</v>
      </c>
    </row>
    <row r="76" spans="1:12" ht="13" customHeight="1" x14ac:dyDescent="0.2">
      <c r="A76" s="82" t="s">
        <v>370</v>
      </c>
      <c r="B76" s="119">
        <v>1</v>
      </c>
      <c r="C76" s="186">
        <v>3.8869642126373001</v>
      </c>
      <c r="D76" s="191">
        <v>0.53261508042623795</v>
      </c>
      <c r="E76" s="186">
        <v>4.1370321066685296</v>
      </c>
      <c r="F76" s="191">
        <v>0.57726595311884799</v>
      </c>
      <c r="G76" s="186">
        <v>4.1241508468277503</v>
      </c>
      <c r="H76" s="191">
        <v>0.57304623440235802</v>
      </c>
      <c r="I76" s="186">
        <v>4.0895467634668998</v>
      </c>
      <c r="J76" s="191">
        <v>0.57087923908282101</v>
      </c>
      <c r="K76" s="186">
        <v>3.4081482171155999</v>
      </c>
      <c r="L76" s="202">
        <v>0.56149571089669603</v>
      </c>
    </row>
    <row r="77" spans="1:12" ht="13" customHeight="1" x14ac:dyDescent="0.2">
      <c r="A77" s="82" t="s">
        <v>372</v>
      </c>
      <c r="B77" s="119">
        <v>1</v>
      </c>
      <c r="C77" s="186">
        <v>5.3581084454035004</v>
      </c>
      <c r="D77" s="191">
        <v>0.84702448007936404</v>
      </c>
      <c r="E77" s="186">
        <v>4.7303416115709398</v>
      </c>
      <c r="F77" s="191">
        <v>0.90930838978282102</v>
      </c>
      <c r="G77" s="186">
        <v>4.7467623869036402</v>
      </c>
      <c r="H77" s="191">
        <v>0.94218040741228504</v>
      </c>
      <c r="I77" s="186">
        <v>4.7618753152078899</v>
      </c>
      <c r="J77" s="191">
        <v>0.96377779842120204</v>
      </c>
      <c r="K77" s="186">
        <v>2.96987845736877</v>
      </c>
      <c r="L77" s="202">
        <v>0.63962102133225196</v>
      </c>
    </row>
    <row r="78" spans="1:12" ht="13" customHeight="1" x14ac:dyDescent="0.2">
      <c r="A78" s="82" t="s">
        <v>428</v>
      </c>
      <c r="B78" s="119">
        <v>1</v>
      </c>
      <c r="C78" s="186">
        <v>5.8721663968555804</v>
      </c>
      <c r="D78" s="191">
        <v>0.86016271461187099</v>
      </c>
      <c r="E78" s="186">
        <v>6.1702751862850604</v>
      </c>
      <c r="F78" s="191">
        <v>0.92380281220523097</v>
      </c>
      <c r="G78" s="186">
        <v>5.76818971416788</v>
      </c>
      <c r="H78" s="191">
        <v>0.85935066755971901</v>
      </c>
      <c r="I78" s="186">
        <v>5.7505586127983603</v>
      </c>
      <c r="J78" s="191">
        <v>0.85123432056035597</v>
      </c>
      <c r="K78" s="186">
        <v>3.6372563397052602</v>
      </c>
      <c r="L78" s="202">
        <v>0.56020112469790995</v>
      </c>
    </row>
    <row r="79" spans="1:12" ht="13" customHeight="1" x14ac:dyDescent="0.2">
      <c r="A79" s="82" t="s">
        <v>378</v>
      </c>
      <c r="B79" s="119">
        <v>1</v>
      </c>
      <c r="C79" s="186">
        <v>4.68785577916554</v>
      </c>
      <c r="D79" s="191">
        <v>0.79404973263751899</v>
      </c>
      <c r="E79" s="186">
        <v>4.4766602211125504</v>
      </c>
      <c r="F79" s="191">
        <v>0.80714456623061104</v>
      </c>
      <c r="G79" s="186">
        <v>4.7574795396356002</v>
      </c>
      <c r="H79" s="191">
        <v>0.86613253273467306</v>
      </c>
      <c r="I79" s="186">
        <v>5.0275572535094897</v>
      </c>
      <c r="J79" s="191">
        <v>0.93084929316433696</v>
      </c>
      <c r="K79" s="186">
        <v>2.4433211056217301</v>
      </c>
      <c r="L79" s="202">
        <v>0.57758389249884101</v>
      </c>
    </row>
    <row r="80" spans="1:12" ht="13" customHeight="1" x14ac:dyDescent="0.2">
      <c r="A80" s="82" t="s">
        <v>382</v>
      </c>
      <c r="B80" s="119">
        <v>1</v>
      </c>
      <c r="C80" s="186">
        <v>3.8358017162849101</v>
      </c>
      <c r="D80" s="191">
        <v>0.80942162429860098</v>
      </c>
      <c r="E80" s="186">
        <v>4.0591118721808304</v>
      </c>
      <c r="F80" s="191">
        <v>0.92552024155499302</v>
      </c>
      <c r="G80" s="186">
        <v>4.0360708242115999</v>
      </c>
      <c r="H80" s="191">
        <v>0.93889911552468397</v>
      </c>
      <c r="I80" s="186">
        <v>4.08687475724654</v>
      </c>
      <c r="J80" s="191">
        <v>0.96690889032902405</v>
      </c>
      <c r="K80" s="186">
        <v>3.58277254275959</v>
      </c>
      <c r="L80" s="202">
        <v>0.83203719668811904</v>
      </c>
    </row>
    <row r="81" spans="1:12" ht="13" customHeight="1" x14ac:dyDescent="0.2">
      <c r="A81" s="82" t="s">
        <v>384</v>
      </c>
      <c r="B81" s="119">
        <v>1</v>
      </c>
      <c r="C81" s="186">
        <v>2.5491333219526</v>
      </c>
      <c r="D81" s="191">
        <v>0.30730605641849901</v>
      </c>
      <c r="E81" s="186">
        <v>2.60285902713176</v>
      </c>
      <c r="F81" s="191">
        <v>0.33175299683877402</v>
      </c>
      <c r="G81" s="186">
        <v>2.5763843896929699</v>
      </c>
      <c r="H81" s="191">
        <v>0.32313012530350999</v>
      </c>
      <c r="I81" s="186">
        <v>2.5596497304138701</v>
      </c>
      <c r="J81" s="191">
        <v>0.32407830645058799</v>
      </c>
      <c r="K81" s="186">
        <v>2.2343017791691899</v>
      </c>
      <c r="L81" s="202">
        <v>0.27579534753270601</v>
      </c>
    </row>
    <row r="82" spans="1:12" ht="13" customHeight="1" x14ac:dyDescent="0.2">
      <c r="A82" s="82" t="s">
        <v>386</v>
      </c>
      <c r="B82" s="119">
        <v>1</v>
      </c>
      <c r="C82" s="186">
        <v>8.2273558207394899</v>
      </c>
      <c r="D82" s="191">
        <v>1.3965238665602699</v>
      </c>
      <c r="E82" s="186">
        <v>8.2383697252517205</v>
      </c>
      <c r="F82" s="191">
        <v>1.4050443409621001</v>
      </c>
      <c r="G82" s="186">
        <v>8.2516977190987895</v>
      </c>
      <c r="H82" s="191">
        <v>1.3976130344672399</v>
      </c>
      <c r="I82" s="186">
        <v>7.9626266755209496</v>
      </c>
      <c r="J82" s="191">
        <v>1.3420741640500999</v>
      </c>
      <c r="K82" s="186">
        <v>5.3687674003798804</v>
      </c>
      <c r="L82" s="202">
        <v>0.94686619412317596</v>
      </c>
    </row>
    <row r="83" spans="1:12" ht="13" customHeight="1" x14ac:dyDescent="0.2">
      <c r="A83" s="82" t="s">
        <v>387</v>
      </c>
      <c r="B83" s="119">
        <v>1</v>
      </c>
      <c r="C83" s="186">
        <v>3.4248051356525302</v>
      </c>
      <c r="D83" s="191">
        <v>0.61178457002305997</v>
      </c>
      <c r="E83" s="186">
        <v>3.6467619743387298</v>
      </c>
      <c r="F83" s="191">
        <v>0.69527626761775396</v>
      </c>
      <c r="G83" s="186">
        <v>3.7919814718063201</v>
      </c>
      <c r="H83" s="191">
        <v>0.72267983199851704</v>
      </c>
      <c r="I83" s="186">
        <v>3.81031612236941</v>
      </c>
      <c r="J83" s="191">
        <v>0.70217015303824104</v>
      </c>
      <c r="K83" s="186">
        <v>2.8180880015351</v>
      </c>
      <c r="L83" s="202">
        <v>0.68589562997473696</v>
      </c>
    </row>
    <row r="84" spans="1:12" ht="13" customHeight="1" x14ac:dyDescent="0.2">
      <c r="A84" s="5" t="s">
        <v>436</v>
      </c>
      <c r="B84" s="120">
        <v>1</v>
      </c>
      <c r="C84" s="190">
        <v>4.1875815480346397</v>
      </c>
      <c r="D84" s="195">
        <v>0.233083812579744</v>
      </c>
      <c r="E84" s="190">
        <v>4.2255774951419696</v>
      </c>
      <c r="F84" s="195">
        <v>0.246825027136406</v>
      </c>
      <c r="G84" s="190">
        <v>4.2213301421129898</v>
      </c>
      <c r="H84" s="195">
        <v>0.25177029168485099</v>
      </c>
      <c r="I84" s="190">
        <v>4.2139103087858301</v>
      </c>
      <c r="J84" s="195">
        <v>0.25225925469196903</v>
      </c>
      <c r="K84" s="190">
        <v>2.98110965608151</v>
      </c>
      <c r="L84" s="203">
        <v>0.189145603711491</v>
      </c>
    </row>
    <row r="85" spans="1:12" ht="13" customHeight="1" x14ac:dyDescent="0.2">
      <c r="A85" s="82" t="s">
        <v>93</v>
      </c>
      <c r="B85" s="119">
        <v>1</v>
      </c>
      <c r="C85" s="186">
        <v>2.18876653166748</v>
      </c>
      <c r="D85" s="191">
        <v>0.42333827611491498</v>
      </c>
      <c r="E85" s="186">
        <v>2.2090053878451799</v>
      </c>
      <c r="F85" s="191">
        <v>0.41865262801858499</v>
      </c>
      <c r="G85" s="186">
        <v>2.2192173894219001</v>
      </c>
      <c r="H85" s="191">
        <v>0.41431589578018801</v>
      </c>
      <c r="I85" s="186">
        <v>2.2214982886759498</v>
      </c>
      <c r="J85" s="191">
        <v>0.41693731686888102</v>
      </c>
      <c r="K85" s="186">
        <v>1.80382897637135</v>
      </c>
      <c r="L85" s="202">
        <v>0.338898981229519</v>
      </c>
    </row>
    <row r="86" spans="1:12" ht="13" customHeight="1" x14ac:dyDescent="0.2">
      <c r="A86" s="82" t="s">
        <v>392</v>
      </c>
      <c r="B86" s="119">
        <v>1</v>
      </c>
      <c r="C86" s="186">
        <v>1.54989495776152</v>
      </c>
      <c r="D86" s="191">
        <v>0.41287319687191798</v>
      </c>
      <c r="E86" s="186">
        <v>1.5880216263867699</v>
      </c>
      <c r="F86" s="191">
        <v>0.40518564549366498</v>
      </c>
      <c r="G86" s="186">
        <v>1.5468517877833801</v>
      </c>
      <c r="H86" s="191">
        <v>0.385004604181032</v>
      </c>
      <c r="I86" s="186">
        <v>1.5165636200803301</v>
      </c>
      <c r="J86" s="191">
        <v>0.36666743933623303</v>
      </c>
      <c r="K86" s="186">
        <v>1.1914116608786101</v>
      </c>
      <c r="L86" s="202">
        <v>0.30027390111605901</v>
      </c>
    </row>
    <row r="87" spans="1:12" ht="13" customHeight="1" x14ac:dyDescent="0.2">
      <c r="A87" s="4" t="s">
        <v>393</v>
      </c>
      <c r="B87" s="121">
        <v>1</v>
      </c>
      <c r="C87" s="196">
        <v>1.9209484409252799</v>
      </c>
      <c r="D87" s="197">
        <v>0.53362138603181097</v>
      </c>
      <c r="E87" s="196">
        <v>2.2503657329750002</v>
      </c>
      <c r="F87" s="197">
        <v>0.634545917624459</v>
      </c>
      <c r="G87" s="196">
        <v>2.7582400353244401</v>
      </c>
      <c r="H87" s="197">
        <v>0.82569990223813206</v>
      </c>
      <c r="I87" s="196">
        <v>2.87937135249076</v>
      </c>
      <c r="J87" s="197">
        <v>0.84476660808572901</v>
      </c>
      <c r="K87" s="196">
        <v>2.1143366238143102</v>
      </c>
      <c r="L87" s="207">
        <v>0.65761185706165004</v>
      </c>
    </row>
    <row r="88" spans="1:12" ht="13" customHeight="1" x14ac:dyDescent="0.2">
      <c r="A88" s="82"/>
      <c r="B88" s="122"/>
      <c r="C88" s="186" t="s">
        <v>1322</v>
      </c>
      <c r="D88" s="191" t="s">
        <v>1323</v>
      </c>
      <c r="E88" s="186" t="s">
        <v>1324</v>
      </c>
      <c r="F88" s="191" t="s">
        <v>1325</v>
      </c>
      <c r="G88" s="186" t="s">
        <v>1326</v>
      </c>
      <c r="H88" s="191" t="s">
        <v>1327</v>
      </c>
      <c r="I88" s="186" t="s">
        <v>1328</v>
      </c>
      <c r="J88" s="191" t="s">
        <v>1329</v>
      </c>
      <c r="K88" s="186" t="s">
        <v>1330</v>
      </c>
      <c r="L88" s="202" t="s">
        <v>1331</v>
      </c>
    </row>
    <row r="89" spans="1:12" ht="13" customHeight="1" x14ac:dyDescent="0.2">
      <c r="A89" s="82" t="s">
        <v>359</v>
      </c>
      <c r="B89" s="122">
        <v>3</v>
      </c>
      <c r="C89" s="186">
        <v>10.3888455408685</v>
      </c>
      <c r="D89" s="191">
        <v>2.2802306612074701</v>
      </c>
      <c r="E89" s="186">
        <v>9.9864070306546395</v>
      </c>
      <c r="F89" s="191">
        <v>2.26847849153115</v>
      </c>
      <c r="G89" s="186">
        <v>9.7160391580529204</v>
      </c>
      <c r="H89" s="191">
        <v>2.20931259225428</v>
      </c>
      <c r="I89" s="186">
        <v>9.9319465538966494</v>
      </c>
      <c r="J89" s="191">
        <v>2.2333030095465198</v>
      </c>
      <c r="K89" s="186">
        <v>6.50465525985474</v>
      </c>
      <c r="L89" s="202">
        <v>1.4896396827301299</v>
      </c>
    </row>
    <row r="90" spans="1:12" ht="13" customHeight="1" x14ac:dyDescent="0.2">
      <c r="A90" s="82" t="s">
        <v>362</v>
      </c>
      <c r="B90" s="122">
        <v>3</v>
      </c>
      <c r="C90" s="186">
        <v>1.94847874091211</v>
      </c>
      <c r="D90" s="191">
        <v>0.29725083423531401</v>
      </c>
      <c r="E90" s="186">
        <v>2.3001089610564498</v>
      </c>
      <c r="F90" s="191">
        <v>0.354438099790226</v>
      </c>
      <c r="G90" s="186">
        <v>2.29635095591606</v>
      </c>
      <c r="H90" s="191">
        <v>0.36719371595935701</v>
      </c>
      <c r="I90" s="186">
        <v>2.3226228469880899</v>
      </c>
      <c r="J90" s="191">
        <v>0.39192487823208899</v>
      </c>
      <c r="K90" s="186">
        <v>2.02664543917632</v>
      </c>
      <c r="L90" s="202">
        <v>0.349667485824737</v>
      </c>
    </row>
    <row r="91" spans="1:12" ht="13" customHeight="1" x14ac:dyDescent="0.2">
      <c r="A91" s="82" t="s">
        <v>84</v>
      </c>
      <c r="B91" s="122">
        <v>3</v>
      </c>
      <c r="C91" s="186">
        <v>2.30122609000871</v>
      </c>
      <c r="D91" s="191">
        <v>0.59130077139243498</v>
      </c>
      <c r="E91" s="186">
        <v>2.4925827691505602</v>
      </c>
      <c r="F91" s="191">
        <v>0.63388955349410603</v>
      </c>
      <c r="G91" s="186">
        <v>2.5340016589167398</v>
      </c>
      <c r="H91" s="191">
        <v>0.65609804152921702</v>
      </c>
      <c r="I91" s="186">
        <v>2.5668356027686001</v>
      </c>
      <c r="J91" s="191">
        <v>0.64789654067787195</v>
      </c>
      <c r="K91" s="186">
        <v>1.7865125049925601</v>
      </c>
      <c r="L91" s="202">
        <v>0.44998119488673999</v>
      </c>
    </row>
    <row r="92" spans="1:12" ht="13" customHeight="1" x14ac:dyDescent="0.2">
      <c r="A92" s="82" t="s">
        <v>376</v>
      </c>
      <c r="B92" s="122">
        <v>3</v>
      </c>
      <c r="C92" s="186">
        <v>4.3351513660545402</v>
      </c>
      <c r="D92" s="191">
        <v>0.93686791996903496</v>
      </c>
      <c r="E92" s="186">
        <v>4.2354520427810103</v>
      </c>
      <c r="F92" s="191">
        <v>0.89048331972530204</v>
      </c>
      <c r="G92" s="186">
        <v>4.1126363194497397</v>
      </c>
      <c r="H92" s="191">
        <v>0.87129647276797895</v>
      </c>
      <c r="I92" s="186">
        <v>3.9167771908553202</v>
      </c>
      <c r="J92" s="191">
        <v>0.84549263122579499</v>
      </c>
      <c r="K92" s="186">
        <v>2.78096353291722</v>
      </c>
      <c r="L92" s="202">
        <v>0.62769712876845896</v>
      </c>
    </row>
    <row r="93" spans="1:12" ht="13" customHeight="1" x14ac:dyDescent="0.2">
      <c r="A93" s="82" t="s">
        <v>378</v>
      </c>
      <c r="B93" s="122">
        <v>3</v>
      </c>
      <c r="C93" s="186">
        <v>5.3549156089165697</v>
      </c>
      <c r="D93" s="191">
        <v>0.88983033028189895</v>
      </c>
      <c r="E93" s="186">
        <v>5.3813503851922899</v>
      </c>
      <c r="F93" s="191">
        <v>0.90518421731906995</v>
      </c>
      <c r="G93" s="186">
        <v>5.5240294376399097</v>
      </c>
      <c r="H93" s="191">
        <v>0.94205586005564201</v>
      </c>
      <c r="I93" s="186">
        <v>5.8844292526470898</v>
      </c>
      <c r="J93" s="191">
        <v>1.0080237160005301</v>
      </c>
      <c r="K93" s="186">
        <v>3.4323695435343402</v>
      </c>
      <c r="L93" s="202">
        <v>0.64791202661841096</v>
      </c>
    </row>
    <row r="94" spans="1:12" ht="13" customHeight="1" x14ac:dyDescent="0.2">
      <c r="A94" s="82" t="s">
        <v>382</v>
      </c>
      <c r="B94" s="122">
        <v>3</v>
      </c>
      <c r="C94" s="186">
        <v>4.6756193739180496</v>
      </c>
      <c r="D94" s="191">
        <v>1.07807534139988</v>
      </c>
      <c r="E94" s="186">
        <v>4.7317330282549497</v>
      </c>
      <c r="F94" s="191">
        <v>1.0999567893812701</v>
      </c>
      <c r="G94" s="186">
        <v>4.7999196844245304</v>
      </c>
      <c r="H94" s="191">
        <v>1.1238245226764401</v>
      </c>
      <c r="I94" s="186">
        <v>4.8136120238185898</v>
      </c>
      <c r="J94" s="191">
        <v>1.13866667085275</v>
      </c>
      <c r="K94" s="186">
        <v>4.2194605118399302</v>
      </c>
      <c r="L94" s="202">
        <v>1.03103144723769</v>
      </c>
    </row>
    <row r="95" spans="1:12" ht="13" customHeight="1" x14ac:dyDescent="0.2">
      <c r="A95" s="82" t="s">
        <v>386</v>
      </c>
      <c r="B95" s="122">
        <v>3</v>
      </c>
      <c r="C95" s="186">
        <v>5.4123570872751801</v>
      </c>
      <c r="D95" s="191">
        <v>0.60825104445770195</v>
      </c>
      <c r="E95" s="186">
        <v>5.4623820358162698</v>
      </c>
      <c r="F95" s="191">
        <v>0.619676925611785</v>
      </c>
      <c r="G95" s="186">
        <v>5.6769239222843497</v>
      </c>
      <c r="H95" s="191">
        <v>0.63451087251778204</v>
      </c>
      <c r="I95" s="186">
        <v>5.71186332473179</v>
      </c>
      <c r="J95" s="191">
        <v>0.64251876198092694</v>
      </c>
      <c r="K95" s="186">
        <v>4.2200247797994503</v>
      </c>
      <c r="L95" s="202">
        <v>0.473820772227175</v>
      </c>
    </row>
    <row r="96" spans="1:12" ht="13" customHeight="1" x14ac:dyDescent="0.2">
      <c r="A96" s="82" t="s">
        <v>387</v>
      </c>
      <c r="B96" s="122">
        <v>3</v>
      </c>
      <c r="C96" s="186">
        <v>2.62953391117667</v>
      </c>
      <c r="D96" s="191">
        <v>0.50146707076115105</v>
      </c>
      <c r="E96" s="186">
        <v>2.68888721380277</v>
      </c>
      <c r="F96" s="191">
        <v>0.49612317197664102</v>
      </c>
      <c r="G96" s="186">
        <v>2.7826484679910699</v>
      </c>
      <c r="H96" s="191">
        <v>0.55013596205830695</v>
      </c>
      <c r="I96" s="186">
        <v>2.7837346567752399</v>
      </c>
      <c r="J96" s="191">
        <v>0.54693389346531296</v>
      </c>
      <c r="K96" s="186">
        <v>1.8709200645131201</v>
      </c>
      <c r="L96" s="202">
        <v>0.41286004267901999</v>
      </c>
    </row>
    <row r="97" spans="1:12" ht="13" customHeight="1" x14ac:dyDescent="0.2">
      <c r="A97" s="6" t="s">
        <v>437</v>
      </c>
      <c r="B97" s="124">
        <v>3</v>
      </c>
      <c r="C97" s="200">
        <v>4.6307659648912898</v>
      </c>
      <c r="D97" s="201">
        <v>0.37688383163462902</v>
      </c>
      <c r="E97" s="200">
        <v>4.6598629333386201</v>
      </c>
      <c r="F97" s="201">
        <v>0.37761171032468999</v>
      </c>
      <c r="G97" s="200">
        <v>4.6803187005844196</v>
      </c>
      <c r="H97" s="201">
        <v>0.376273254352326</v>
      </c>
      <c r="I97" s="200">
        <v>4.7414776815601698</v>
      </c>
      <c r="J97" s="201">
        <v>0.38120933803971302</v>
      </c>
      <c r="K97" s="200">
        <v>3.3551939545784601</v>
      </c>
      <c r="L97" s="209">
        <v>0.27430468559978699</v>
      </c>
    </row>
    <row r="99" spans="1:12" x14ac:dyDescent="0.2">
      <c r="A99" s="177" t="s">
        <v>545</v>
      </c>
    </row>
    <row r="100" spans="1:12" x14ac:dyDescent="0.2">
      <c r="A100" s="177" t="s">
        <v>546</v>
      </c>
    </row>
    <row r="101" spans="1:12" x14ac:dyDescent="0.2">
      <c r="A101" s="177" t="s">
        <v>474</v>
      </c>
    </row>
    <row r="102" spans="1:12" x14ac:dyDescent="0.2">
      <c r="A102" s="177" t="s">
        <v>547</v>
      </c>
    </row>
    <row r="103" spans="1:12" x14ac:dyDescent="0.2">
      <c r="A103" s="177" t="s">
        <v>548</v>
      </c>
    </row>
    <row r="104" spans="1:12" x14ac:dyDescent="0.2">
      <c r="A104" s="177" t="s">
        <v>549</v>
      </c>
    </row>
    <row r="105" spans="1:12" x14ac:dyDescent="0.2">
      <c r="A105" s="177" t="s">
        <v>398</v>
      </c>
    </row>
    <row r="106" spans="1:12" x14ac:dyDescent="0.2">
      <c r="A106" s="177" t="s">
        <v>400</v>
      </c>
    </row>
    <row r="107" spans="1:12" x14ac:dyDescent="0.2">
      <c r="A107" s="177" t="s">
        <v>401</v>
      </c>
    </row>
    <row r="108" spans="1:12" x14ac:dyDescent="0.2">
      <c r="A108" s="177" t="s">
        <v>402</v>
      </c>
    </row>
    <row r="109" spans="1:12" x14ac:dyDescent="0.2">
      <c r="A109" s="160" t="str">
        <f>HYPERLINK("https://oecdcode.org/disclaimers/cyprus.html", "Information on data for Cyprus: https://oecdcode.org/disclaimers/cyprus.html")</f>
        <v>Information on data for Cyprus: https://oecdcode.org/disclaimers/cyprus.html</v>
      </c>
    </row>
    <row r="110" spans="1:12" x14ac:dyDescent="0.2">
      <c r="A110" s="177" t="s">
        <v>440</v>
      </c>
    </row>
  </sheetData>
  <mergeCells count="7">
    <mergeCell ref="K9:L9"/>
    <mergeCell ref="C8:L8"/>
    <mergeCell ref="B8:B10"/>
    <mergeCell ref="C9:D9"/>
    <mergeCell ref="E9:F9"/>
    <mergeCell ref="G9:H9"/>
    <mergeCell ref="I9:J9"/>
  </mergeCells>
  <conditionalFormatting sqref="C1:C200">
    <cfRule type="expression" dxfId="351" priority="5">
      <formula>ABS(LN(C1)/(D1/C1))&gt;1.95996398454005</formula>
    </cfRule>
  </conditionalFormatting>
  <conditionalFormatting sqref="E1:E200">
    <cfRule type="expression" dxfId="350" priority="4">
      <formula>ABS(LN(E1)/(F1/E1))&gt;1.95996398454005</formula>
    </cfRule>
  </conditionalFormatting>
  <conditionalFormatting sqref="G1:G200">
    <cfRule type="expression" dxfId="349" priority="3">
      <formula>ABS(LN(G1)/(H1/G1))&gt;1.95996398454005</formula>
    </cfRule>
  </conditionalFormatting>
  <conditionalFormatting sqref="I1:I200">
    <cfRule type="expression" dxfId="348" priority="2">
      <formula>ABS(LN(I1)/(J1/I1))&gt;1.95996398454005</formula>
    </cfRule>
  </conditionalFormatting>
  <conditionalFormatting sqref="K1:K200">
    <cfRule type="expression" dxfId="347" priority="1">
      <formula>ABS(LN(K1)/(L1/K1))&gt;1.95996398454005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235</v>
      </c>
    </row>
    <row r="2" spans="1:14" x14ac:dyDescent="0.2">
      <c r="A2" s="46" t="s">
        <v>236</v>
      </c>
    </row>
    <row r="3" spans="1:14" x14ac:dyDescent="0.2">
      <c r="A3" s="58" t="s">
        <v>341</v>
      </c>
    </row>
    <row r="4" spans="1:14" x14ac:dyDescent="0.2">
      <c r="A4" s="161" t="str">
        <f>HYPERLINK("#'TOC'!A1", "Back to TOC")</f>
        <v>Back to TOC</v>
      </c>
    </row>
    <row r="6" spans="1:14" ht="16" customHeight="1" x14ac:dyDescent="0.2">
      <c r="B6" s="235" t="s">
        <v>342</v>
      </c>
      <c r="C6" s="238" t="s">
        <v>535</v>
      </c>
      <c r="D6" s="238"/>
      <c r="E6" s="238"/>
      <c r="F6" s="238"/>
      <c r="G6" s="238"/>
      <c r="H6" s="238"/>
      <c r="I6" s="238"/>
      <c r="J6" s="238"/>
      <c r="K6" s="238"/>
      <c r="L6" s="238"/>
      <c r="M6" s="238"/>
      <c r="N6" s="239"/>
    </row>
    <row r="7" spans="1:14" ht="16" customHeight="1" x14ac:dyDescent="0.2">
      <c r="B7" s="236"/>
      <c r="C7" s="240" t="s">
        <v>537</v>
      </c>
      <c r="D7" s="240"/>
      <c r="E7" s="240"/>
      <c r="F7" s="240"/>
      <c r="G7" s="240"/>
      <c r="H7" s="240"/>
      <c r="I7" s="240" t="s">
        <v>538</v>
      </c>
      <c r="J7" s="240"/>
      <c r="K7" s="240"/>
      <c r="L7" s="240"/>
      <c r="M7" s="240"/>
      <c r="N7" s="242"/>
    </row>
    <row r="8" spans="1:14" ht="32" customHeight="1" x14ac:dyDescent="0.2">
      <c r="B8" s="236"/>
      <c r="C8" s="241" t="s">
        <v>344</v>
      </c>
      <c r="D8" s="241"/>
      <c r="E8" s="241" t="s">
        <v>347</v>
      </c>
      <c r="F8" s="241"/>
      <c r="G8" s="241" t="s">
        <v>348</v>
      </c>
      <c r="H8" s="241"/>
      <c r="I8" s="241" t="s">
        <v>344</v>
      </c>
      <c r="J8" s="241"/>
      <c r="K8" s="241" t="s">
        <v>347</v>
      </c>
      <c r="L8" s="241"/>
      <c r="M8" s="241" t="s">
        <v>348</v>
      </c>
      <c r="N8" s="256"/>
    </row>
    <row r="9" spans="1:14" ht="15" customHeight="1" x14ac:dyDescent="0.2">
      <c r="B9" s="236"/>
      <c r="C9" s="248"/>
      <c r="D9" s="248"/>
      <c r="E9" s="248"/>
      <c r="F9" s="248"/>
      <c r="G9" s="241"/>
      <c r="H9" s="241"/>
      <c r="I9" s="248"/>
      <c r="J9" s="248"/>
      <c r="K9" s="248"/>
      <c r="L9" s="248"/>
      <c r="M9" s="241"/>
      <c r="N9" s="256"/>
    </row>
    <row r="10" spans="1:14" ht="16" customHeight="1" x14ac:dyDescent="0.2">
      <c r="B10" s="237"/>
      <c r="C10" s="135" t="s">
        <v>346</v>
      </c>
      <c r="D10" s="135" t="s">
        <v>345</v>
      </c>
      <c r="E10" s="135" t="s">
        <v>346</v>
      </c>
      <c r="F10" s="135" t="s">
        <v>345</v>
      </c>
      <c r="G10" s="135" t="s">
        <v>349</v>
      </c>
      <c r="H10" s="135" t="s">
        <v>345</v>
      </c>
      <c r="I10" s="135" t="s">
        <v>346</v>
      </c>
      <c r="J10" s="135" t="s">
        <v>345</v>
      </c>
      <c r="K10" s="135" t="s">
        <v>346</v>
      </c>
      <c r="L10" s="135" t="s">
        <v>345</v>
      </c>
      <c r="M10" s="135" t="s">
        <v>349</v>
      </c>
      <c r="N10" s="162" t="s">
        <v>345</v>
      </c>
    </row>
    <row r="11" spans="1:14" ht="13" customHeight="1" x14ac:dyDescent="0.2">
      <c r="A11" s="136"/>
      <c r="B11" s="107"/>
      <c r="C11" s="108" t="s">
        <v>1332</v>
      </c>
      <c r="D11" s="109" t="s">
        <v>1333</v>
      </c>
      <c r="E11" s="108" t="s">
        <v>1306</v>
      </c>
      <c r="F11" s="109" t="s">
        <v>1307</v>
      </c>
      <c r="G11" s="108" t="s">
        <v>1334</v>
      </c>
      <c r="H11" s="109" t="s">
        <v>1335</v>
      </c>
      <c r="I11" s="108" t="s">
        <v>1336</v>
      </c>
      <c r="J11" s="109" t="s">
        <v>1337</v>
      </c>
      <c r="K11" s="108" t="s">
        <v>1308</v>
      </c>
      <c r="L11" s="109" t="s">
        <v>1309</v>
      </c>
      <c r="M11" s="108" t="s">
        <v>1338</v>
      </c>
      <c r="N11" s="126" t="s">
        <v>1339</v>
      </c>
    </row>
    <row r="12" spans="1:14" ht="13" customHeight="1" x14ac:dyDescent="0.2">
      <c r="A12" s="82" t="s">
        <v>350</v>
      </c>
      <c r="B12" s="110">
        <v>2</v>
      </c>
      <c r="C12" s="7">
        <v>28.7162197106082</v>
      </c>
      <c r="D12" s="10">
        <v>1.11041829472756</v>
      </c>
      <c r="E12" s="7">
        <v>18.800972620063799</v>
      </c>
      <c r="F12" s="10">
        <v>1.15977582718556</v>
      </c>
      <c r="G12" s="7">
        <v>-9.9152470905444208</v>
      </c>
      <c r="H12" s="10">
        <v>1.6056490147568401</v>
      </c>
      <c r="I12" s="7">
        <v>32.795636582162103</v>
      </c>
      <c r="J12" s="10">
        <v>1.16898946818627</v>
      </c>
      <c r="K12" s="7">
        <v>23.4659565355092</v>
      </c>
      <c r="L12" s="10">
        <v>1.05360214670673</v>
      </c>
      <c r="M12" s="7">
        <v>-9.3296800466529106</v>
      </c>
      <c r="N12" s="123">
        <v>1.5737261071341</v>
      </c>
    </row>
    <row r="13" spans="1:14" ht="13" customHeight="1" x14ac:dyDescent="0.2">
      <c r="A13" s="82" t="s">
        <v>351</v>
      </c>
      <c r="B13" s="110">
        <v>2</v>
      </c>
      <c r="C13" s="7">
        <v>20.9619487514044</v>
      </c>
      <c r="D13" s="10">
        <v>0.73654446987034405</v>
      </c>
      <c r="E13" s="7">
        <v>26.195548930133999</v>
      </c>
      <c r="F13" s="10">
        <v>0.88158533700281305</v>
      </c>
      <c r="G13" s="7">
        <v>5.2336001787296302</v>
      </c>
      <c r="H13" s="10">
        <v>1.14877781250986</v>
      </c>
      <c r="I13" s="7">
        <v>9.2489871240562103</v>
      </c>
      <c r="J13" s="10">
        <v>0.49002996567972901</v>
      </c>
      <c r="K13" s="7">
        <v>20.207286017552001</v>
      </c>
      <c r="L13" s="10">
        <v>0.89864754562711002</v>
      </c>
      <c r="M13" s="7">
        <v>10.958298893495799</v>
      </c>
      <c r="N13" s="123">
        <v>1.02357060260917</v>
      </c>
    </row>
    <row r="14" spans="1:14" ht="13" customHeight="1" x14ac:dyDescent="0.2">
      <c r="A14" s="82" t="s">
        <v>352</v>
      </c>
      <c r="B14" s="110">
        <v>2</v>
      </c>
      <c r="C14" s="7">
        <v>12.748616595813001</v>
      </c>
      <c r="D14" s="10">
        <v>0.56130504552229199</v>
      </c>
      <c r="E14" s="7">
        <v>12.803485824546</v>
      </c>
      <c r="F14" s="10">
        <v>0.668657595248071</v>
      </c>
      <c r="G14" s="7">
        <v>5.48692287330503E-2</v>
      </c>
      <c r="H14" s="10">
        <v>0.87302138221908099</v>
      </c>
      <c r="I14" s="7">
        <v>17.271613264754201</v>
      </c>
      <c r="J14" s="10">
        <v>0.62544424611897198</v>
      </c>
      <c r="K14" s="7">
        <v>17.271408834612998</v>
      </c>
      <c r="L14" s="10">
        <v>0.84534688248130196</v>
      </c>
      <c r="M14" s="7">
        <v>-2.0443014115301101E-4</v>
      </c>
      <c r="N14" s="123">
        <v>1.0515663824619901</v>
      </c>
    </row>
    <row r="15" spans="1:14" ht="13" customHeight="1" x14ac:dyDescent="0.2">
      <c r="A15" s="111" t="s">
        <v>353</v>
      </c>
      <c r="B15" s="110">
        <v>2</v>
      </c>
      <c r="C15" s="7">
        <v>18.866085168065499</v>
      </c>
      <c r="D15" s="10">
        <v>0.87139578006280405</v>
      </c>
      <c r="E15" s="7">
        <v>13.768348908865899</v>
      </c>
      <c r="F15" s="10">
        <v>0.90533219838561896</v>
      </c>
      <c r="G15" s="7">
        <v>-5.0977362591996096</v>
      </c>
      <c r="H15" s="10">
        <v>1.25656555537107</v>
      </c>
      <c r="I15" s="7">
        <v>27.830780786609601</v>
      </c>
      <c r="J15" s="10">
        <v>1.1353757423794699</v>
      </c>
      <c r="K15" s="7">
        <v>24.381487874121401</v>
      </c>
      <c r="L15" s="10">
        <v>1.2922058046628899</v>
      </c>
      <c r="M15" s="7">
        <v>-3.4492929124881999</v>
      </c>
      <c r="N15" s="123">
        <v>1.7201377613401201</v>
      </c>
    </row>
    <row r="16" spans="1:14" ht="13" customHeight="1" x14ac:dyDescent="0.2">
      <c r="A16" s="111" t="s">
        <v>354</v>
      </c>
      <c r="B16" s="110">
        <v>2</v>
      </c>
      <c r="C16" s="7">
        <v>5.76569361399181</v>
      </c>
      <c r="D16" s="10">
        <v>0.48150179344030097</v>
      </c>
      <c r="E16" s="7">
        <v>11.2422074611382</v>
      </c>
      <c r="F16" s="10">
        <v>0.892361684845276</v>
      </c>
      <c r="G16" s="7">
        <v>5.4765138471463803</v>
      </c>
      <c r="H16" s="10">
        <v>1.0139789710177101</v>
      </c>
      <c r="I16" s="7">
        <v>5.2998392918149504</v>
      </c>
      <c r="J16" s="10">
        <v>0.47476526598871899</v>
      </c>
      <c r="K16" s="7">
        <v>5.8245774177897003</v>
      </c>
      <c r="L16" s="10">
        <v>0.64249618245689</v>
      </c>
      <c r="M16" s="7">
        <v>0.524738125974753</v>
      </c>
      <c r="N16" s="123">
        <v>0.79887633727693796</v>
      </c>
    </row>
    <row r="17" spans="1:14" ht="13" customHeight="1" x14ac:dyDescent="0.2">
      <c r="A17" s="82" t="s">
        <v>355</v>
      </c>
      <c r="B17" s="110">
        <v>2</v>
      </c>
      <c r="C17" s="7">
        <v>6.7534160822022704</v>
      </c>
      <c r="D17" s="10">
        <v>0.61880471371531198</v>
      </c>
      <c r="E17" s="7">
        <v>14.4223034511775</v>
      </c>
      <c r="F17" s="10">
        <v>1.1029318880064001</v>
      </c>
      <c r="G17" s="7">
        <v>7.6688873689751897</v>
      </c>
      <c r="H17" s="10">
        <v>1.26466518229042</v>
      </c>
      <c r="I17" s="7">
        <v>13.750979491989099</v>
      </c>
      <c r="J17" s="10">
        <v>0.83919173935619196</v>
      </c>
      <c r="K17" s="7">
        <v>13.9976599374587</v>
      </c>
      <c r="L17" s="10">
        <v>0.82876453822769902</v>
      </c>
      <c r="M17" s="7">
        <v>0.24668044546967099</v>
      </c>
      <c r="N17" s="123">
        <v>1.17944624092302</v>
      </c>
    </row>
    <row r="18" spans="1:14" ht="13" customHeight="1" x14ac:dyDescent="0.2">
      <c r="A18" s="82" t="s">
        <v>356</v>
      </c>
      <c r="B18" s="110">
        <v>2</v>
      </c>
      <c r="C18" s="7">
        <v>16.757492124212</v>
      </c>
      <c r="D18" s="10">
        <v>0.98187678947997004</v>
      </c>
      <c r="E18" s="7">
        <v>36.213564279310297</v>
      </c>
      <c r="F18" s="10">
        <v>1.4826493562782801</v>
      </c>
      <c r="G18" s="7">
        <v>19.456072155098301</v>
      </c>
      <c r="H18" s="10">
        <v>1.7782944478887299</v>
      </c>
      <c r="I18" s="7">
        <v>15.031884066804301</v>
      </c>
      <c r="J18" s="10">
        <v>0.91428741165130001</v>
      </c>
      <c r="K18" s="7">
        <v>37.500159196688898</v>
      </c>
      <c r="L18" s="10">
        <v>1.3833770671113499</v>
      </c>
      <c r="M18" s="7">
        <v>22.468275129884599</v>
      </c>
      <c r="N18" s="123">
        <v>1.6582079426035901</v>
      </c>
    </row>
    <row r="19" spans="1:14" ht="13" customHeight="1" x14ac:dyDescent="0.2">
      <c r="A19" s="82" t="s">
        <v>357</v>
      </c>
      <c r="B19" s="110">
        <v>2</v>
      </c>
      <c r="C19" s="7">
        <v>10.6943772914459</v>
      </c>
      <c r="D19" s="10">
        <v>0.73948607127412003</v>
      </c>
      <c r="E19" s="7">
        <v>15.4296801086403</v>
      </c>
      <c r="F19" s="10">
        <v>1.3948495654156601</v>
      </c>
      <c r="G19" s="7">
        <v>4.7353028171943796</v>
      </c>
      <c r="H19" s="10">
        <v>1.5787479088659799</v>
      </c>
      <c r="I19" s="7">
        <v>8.0786131494719999</v>
      </c>
      <c r="J19" s="10">
        <v>0.57419441874240496</v>
      </c>
      <c r="K19" s="7">
        <v>19.415718395581901</v>
      </c>
      <c r="L19" s="10">
        <v>1.63827908022753</v>
      </c>
      <c r="M19" s="7">
        <v>11.3371052461099</v>
      </c>
      <c r="N19" s="123">
        <v>1.7359889329215501</v>
      </c>
    </row>
    <row r="20" spans="1:14" ht="13" customHeight="1" x14ac:dyDescent="0.2">
      <c r="A20" s="82" t="s">
        <v>358</v>
      </c>
      <c r="B20" s="110">
        <v>2</v>
      </c>
      <c r="C20" s="7">
        <v>16.695015175255001</v>
      </c>
      <c r="D20" s="10">
        <v>1.6009193674683</v>
      </c>
      <c r="E20" s="7">
        <v>37.095117002129598</v>
      </c>
      <c r="F20" s="10">
        <v>1.87297959770429</v>
      </c>
      <c r="G20" s="7">
        <v>20.4001018268747</v>
      </c>
      <c r="H20" s="10">
        <v>2.4639389997626999</v>
      </c>
      <c r="I20" s="7">
        <v>23.621781281022901</v>
      </c>
      <c r="J20" s="10">
        <v>1.7661238923199201</v>
      </c>
      <c r="K20" s="7">
        <v>34.628657263517603</v>
      </c>
      <c r="L20" s="10">
        <v>1.83496155139017</v>
      </c>
      <c r="M20" s="7">
        <v>11.0068759824947</v>
      </c>
      <c r="N20" s="123">
        <v>2.5468171308720802</v>
      </c>
    </row>
    <row r="21" spans="1:14" ht="13" customHeight="1" x14ac:dyDescent="0.2">
      <c r="A21" s="82" t="s">
        <v>359</v>
      </c>
      <c r="B21" s="110">
        <v>2</v>
      </c>
      <c r="C21" s="7">
        <v>2.7679998911041599</v>
      </c>
      <c r="D21" s="10">
        <v>0.45454946284522202</v>
      </c>
      <c r="E21" s="7">
        <v>4.5039920257670198</v>
      </c>
      <c r="F21" s="10">
        <v>0.480196703433938</v>
      </c>
      <c r="G21" s="7">
        <v>1.73599213466286</v>
      </c>
      <c r="H21" s="10">
        <v>0.66121410160529803</v>
      </c>
      <c r="I21" s="7">
        <v>5.7076297818880999</v>
      </c>
      <c r="J21" s="10">
        <v>0.49203337522984097</v>
      </c>
      <c r="K21" s="7">
        <v>6.7950364673525998</v>
      </c>
      <c r="L21" s="10">
        <v>0.65948468332908405</v>
      </c>
      <c r="M21" s="7">
        <v>1.0874066854644999</v>
      </c>
      <c r="N21" s="123">
        <v>0.82281036082789605</v>
      </c>
    </row>
    <row r="22" spans="1:14" ht="13" customHeight="1" x14ac:dyDescent="0.2">
      <c r="A22" s="82" t="s">
        <v>360</v>
      </c>
      <c r="B22" s="110">
        <v>2</v>
      </c>
      <c r="C22" s="7">
        <v>26.856869109212699</v>
      </c>
      <c r="D22" s="10">
        <v>1.30014234508475</v>
      </c>
      <c r="E22" s="7">
        <v>43.8467195922385</v>
      </c>
      <c r="F22" s="10">
        <v>1.4427048669652001</v>
      </c>
      <c r="G22" s="7">
        <v>16.989850483025698</v>
      </c>
      <c r="H22" s="10">
        <v>1.9421038722600601</v>
      </c>
      <c r="I22" s="7">
        <v>23.739759159722698</v>
      </c>
      <c r="J22" s="10">
        <v>1.43887400161537</v>
      </c>
      <c r="K22" s="7">
        <v>34.814087029898403</v>
      </c>
      <c r="L22" s="10">
        <v>1.45787315580081</v>
      </c>
      <c r="M22" s="7">
        <v>11.074327870175599</v>
      </c>
      <c r="N22" s="123">
        <v>2.0483536147182302</v>
      </c>
    </row>
    <row r="23" spans="1:14" ht="13" customHeight="1" x14ac:dyDescent="0.2">
      <c r="A23" s="82" t="s">
        <v>361</v>
      </c>
      <c r="B23" s="110">
        <v>2</v>
      </c>
      <c r="C23" s="7">
        <v>8.1332596679087601</v>
      </c>
      <c r="D23" s="10">
        <v>0.60541885589337596</v>
      </c>
      <c r="E23" s="7">
        <v>15.4328957000925</v>
      </c>
      <c r="F23" s="10">
        <v>0.77859540501750801</v>
      </c>
      <c r="G23" s="7">
        <v>7.2996360321837201</v>
      </c>
      <c r="H23" s="10">
        <v>0.98627724083323698</v>
      </c>
      <c r="I23" s="7">
        <v>18.221075922217199</v>
      </c>
      <c r="J23" s="10">
        <v>0.71035769246923597</v>
      </c>
      <c r="K23" s="7">
        <v>24.2199781692565</v>
      </c>
      <c r="L23" s="10">
        <v>0.86366005952894298</v>
      </c>
      <c r="M23" s="7">
        <v>5.9989022470392799</v>
      </c>
      <c r="N23" s="123">
        <v>1.1182650623513899</v>
      </c>
    </row>
    <row r="24" spans="1:14" ht="13" customHeight="1" x14ac:dyDescent="0.2">
      <c r="A24" s="82" t="s">
        <v>362</v>
      </c>
      <c r="B24" s="110">
        <v>2</v>
      </c>
      <c r="C24" s="7">
        <v>5.23550732441924</v>
      </c>
      <c r="D24" s="10">
        <v>0.66960565575661801</v>
      </c>
      <c r="E24" s="7">
        <v>18.0343479009539</v>
      </c>
      <c r="F24" s="10">
        <v>1.18560229692744</v>
      </c>
      <c r="G24" s="7">
        <v>12.798840576534699</v>
      </c>
      <c r="H24" s="10">
        <v>1.36162569772345</v>
      </c>
      <c r="I24" s="7">
        <v>9.5818028203329</v>
      </c>
      <c r="J24" s="10">
        <v>0.72649237461894001</v>
      </c>
      <c r="K24" s="7">
        <v>22.785142028811102</v>
      </c>
      <c r="L24" s="10">
        <v>1.23389180230342</v>
      </c>
      <c r="M24" s="7">
        <v>13.2033392084782</v>
      </c>
      <c r="N24" s="123">
        <v>1.4318799356688501</v>
      </c>
    </row>
    <row r="25" spans="1:14" ht="13" customHeight="1" x14ac:dyDescent="0.2">
      <c r="A25" s="82" t="s">
        <v>363</v>
      </c>
      <c r="B25" s="110">
        <v>2</v>
      </c>
      <c r="C25" s="7">
        <v>20.9293348464556</v>
      </c>
      <c r="D25" s="10">
        <v>1.03729114520696</v>
      </c>
      <c r="E25" s="7">
        <v>9.6217008071102796</v>
      </c>
      <c r="F25" s="10">
        <v>0.70478960867491702</v>
      </c>
      <c r="G25" s="7">
        <v>-11.3076340393454</v>
      </c>
      <c r="H25" s="10">
        <v>1.25407388634837</v>
      </c>
      <c r="I25" s="7">
        <v>24.170930997474201</v>
      </c>
      <c r="J25" s="10">
        <v>0.95983748342644504</v>
      </c>
      <c r="K25" s="7">
        <v>33.353045047707297</v>
      </c>
      <c r="L25" s="10">
        <v>1.2811618274236201</v>
      </c>
      <c r="M25" s="7">
        <v>9.1821140502330998</v>
      </c>
      <c r="N25" s="123">
        <v>1.6008321656681701</v>
      </c>
    </row>
    <row r="26" spans="1:14" ht="13" customHeight="1" x14ac:dyDescent="0.2">
      <c r="A26" s="82" t="s">
        <v>364</v>
      </c>
      <c r="B26" s="110">
        <v>2</v>
      </c>
      <c r="C26" s="7">
        <v>24.368122216481499</v>
      </c>
      <c r="D26" s="10">
        <v>1.1226523344483199</v>
      </c>
      <c r="E26" s="7">
        <v>27.311035894776499</v>
      </c>
      <c r="F26" s="10">
        <v>1.1073865777170999</v>
      </c>
      <c r="G26" s="7">
        <v>2.9429136782950298</v>
      </c>
      <c r="H26" s="10">
        <v>1.5769125836742699</v>
      </c>
      <c r="I26" s="7">
        <v>49.642142784406097</v>
      </c>
      <c r="J26" s="10">
        <v>1.11390875065424</v>
      </c>
      <c r="K26" s="7">
        <v>47.086083663764803</v>
      </c>
      <c r="L26" s="10">
        <v>1.30419540648098</v>
      </c>
      <c r="M26" s="7">
        <v>-2.5560591206412502</v>
      </c>
      <c r="N26" s="123">
        <v>1.71514383159844</v>
      </c>
    </row>
    <row r="27" spans="1:14" ht="13" customHeight="1" x14ac:dyDescent="0.2">
      <c r="A27" s="82" t="s">
        <v>365</v>
      </c>
      <c r="B27" s="110">
        <v>2</v>
      </c>
      <c r="C27" s="7">
        <v>6.7972076148377703</v>
      </c>
      <c r="D27" s="10">
        <v>0.733760898922871</v>
      </c>
      <c r="E27" s="7">
        <v>4.3786921623044703</v>
      </c>
      <c r="F27" s="10">
        <v>0.51714192887857402</v>
      </c>
      <c r="G27" s="7">
        <v>-2.4185154525332999</v>
      </c>
      <c r="H27" s="10">
        <v>0.89768637696711795</v>
      </c>
      <c r="I27" s="7">
        <v>6.8880220285120304</v>
      </c>
      <c r="J27" s="10">
        <v>0.57763468280354902</v>
      </c>
      <c r="K27" s="7">
        <v>6.73779042708051</v>
      </c>
      <c r="L27" s="10">
        <v>0.69227702865820195</v>
      </c>
      <c r="M27" s="7">
        <v>-0.15023160143151901</v>
      </c>
      <c r="N27" s="123">
        <v>0.901614835273569</v>
      </c>
    </row>
    <row r="28" spans="1:14" ht="13" customHeight="1" x14ac:dyDescent="0.2">
      <c r="A28" s="82" t="s">
        <v>366</v>
      </c>
      <c r="B28" s="110">
        <v>2</v>
      </c>
      <c r="C28" s="7">
        <v>15.1677395328283</v>
      </c>
      <c r="D28" s="10">
        <v>0.81381603395189195</v>
      </c>
      <c r="E28" s="7">
        <v>14.6033115801759</v>
      </c>
      <c r="F28" s="10">
        <v>0.98186492828203198</v>
      </c>
      <c r="G28" s="7">
        <v>-0.56442795265242696</v>
      </c>
      <c r="H28" s="10">
        <v>1.2752863500043701</v>
      </c>
      <c r="I28" s="7">
        <v>8.0819300369280995</v>
      </c>
      <c r="J28" s="10">
        <v>0.60169948503705095</v>
      </c>
      <c r="K28" s="7">
        <v>10.894806427465101</v>
      </c>
      <c r="L28" s="10">
        <v>0.66374447740836695</v>
      </c>
      <c r="M28" s="7">
        <v>2.81287639053705</v>
      </c>
      <c r="N28" s="123">
        <v>0.89587889895005202</v>
      </c>
    </row>
    <row r="29" spans="1:14" ht="13" customHeight="1" x14ac:dyDescent="0.2">
      <c r="A29" s="82" t="s">
        <v>367</v>
      </c>
      <c r="B29" s="110">
        <v>2</v>
      </c>
      <c r="C29" s="7">
        <v>5.9719671497810101</v>
      </c>
      <c r="D29" s="10">
        <v>0.73181142644352504</v>
      </c>
      <c r="E29" s="7">
        <v>21.058759156281301</v>
      </c>
      <c r="F29" s="10">
        <v>1.5427930910352701</v>
      </c>
      <c r="G29" s="7">
        <v>15.0867920065003</v>
      </c>
      <c r="H29" s="10">
        <v>1.70755921877383</v>
      </c>
      <c r="I29" s="7">
        <v>6.6876162622172801</v>
      </c>
      <c r="J29" s="10">
        <v>0.76762557559359801</v>
      </c>
      <c r="K29" s="7">
        <v>14.0971294560596</v>
      </c>
      <c r="L29" s="10">
        <v>1.42606896639993</v>
      </c>
      <c r="M29" s="7">
        <v>7.4095131938423702</v>
      </c>
      <c r="N29" s="123">
        <v>1.6195436768529501</v>
      </c>
    </row>
    <row r="30" spans="1:14" ht="13" customHeight="1" x14ac:dyDescent="0.2">
      <c r="A30" s="82" t="s">
        <v>368</v>
      </c>
      <c r="B30" s="110">
        <v>2</v>
      </c>
      <c r="C30" s="7">
        <v>16.5924406519574</v>
      </c>
      <c r="D30" s="10">
        <v>1.15841611396192</v>
      </c>
      <c r="E30" s="7">
        <v>18.664293322335499</v>
      </c>
      <c r="F30" s="10">
        <v>1.21083606371997</v>
      </c>
      <c r="G30" s="7">
        <v>2.0718526703781199</v>
      </c>
      <c r="H30" s="10">
        <v>1.6757242811069799</v>
      </c>
      <c r="I30" s="7">
        <v>20.884786309351199</v>
      </c>
      <c r="J30" s="10">
        <v>1.1478415105700499</v>
      </c>
      <c r="K30" s="7">
        <v>19.051805186935699</v>
      </c>
      <c r="L30" s="10">
        <v>1.2773779083602099</v>
      </c>
      <c r="M30" s="7">
        <v>-1.8329811224154999</v>
      </c>
      <c r="N30" s="123">
        <v>1.7173335302597601</v>
      </c>
    </row>
    <row r="31" spans="1:14" ht="13" customHeight="1" x14ac:dyDescent="0.2">
      <c r="A31" s="82" t="s">
        <v>369</v>
      </c>
      <c r="B31" s="110">
        <v>2</v>
      </c>
      <c r="C31" s="7">
        <v>7.0243755334596001</v>
      </c>
      <c r="D31" s="10">
        <v>0.42536430065577402</v>
      </c>
      <c r="E31" s="7">
        <v>5.7750136406381696</v>
      </c>
      <c r="F31" s="10">
        <v>0.507172177249814</v>
      </c>
      <c r="G31" s="7">
        <v>-1.2493618928214301</v>
      </c>
      <c r="H31" s="10">
        <v>0.66193534854145097</v>
      </c>
      <c r="I31" s="7">
        <v>11.170256489342099</v>
      </c>
      <c r="J31" s="10">
        <v>0.63512540901854497</v>
      </c>
      <c r="K31" s="7">
        <v>14.2340661603779</v>
      </c>
      <c r="L31" s="10">
        <v>0.71183136408291603</v>
      </c>
      <c r="M31" s="7">
        <v>3.0638096710357798</v>
      </c>
      <c r="N31" s="123">
        <v>0.95398541711764095</v>
      </c>
    </row>
    <row r="32" spans="1:14" ht="13" customHeight="1" x14ac:dyDescent="0.2">
      <c r="A32" s="82" t="s">
        <v>370</v>
      </c>
      <c r="B32" s="110">
        <v>2</v>
      </c>
      <c r="C32" s="7">
        <v>10.096337772413399</v>
      </c>
      <c r="D32" s="10">
        <v>0.54107348998994997</v>
      </c>
      <c r="E32" s="7">
        <v>14.080019524500299</v>
      </c>
      <c r="F32" s="10">
        <v>0.86617361716889796</v>
      </c>
      <c r="G32" s="7">
        <v>3.9836817520869601</v>
      </c>
      <c r="H32" s="10">
        <v>1.0212821630917499</v>
      </c>
      <c r="I32" s="7">
        <v>7.8819950172581201</v>
      </c>
      <c r="J32" s="10">
        <v>0.50310110740746905</v>
      </c>
      <c r="K32" s="7">
        <v>9.2325475788656206</v>
      </c>
      <c r="L32" s="10">
        <v>0.58006055730549799</v>
      </c>
      <c r="M32" s="7">
        <v>1.3505525616075</v>
      </c>
      <c r="N32" s="123">
        <v>0.76784176391766201</v>
      </c>
    </row>
    <row r="33" spans="1:14" ht="13" customHeight="1" x14ac:dyDescent="0.2">
      <c r="A33" s="82" t="s">
        <v>371</v>
      </c>
      <c r="B33" s="110">
        <v>2</v>
      </c>
      <c r="C33" s="7">
        <v>36.503345313716302</v>
      </c>
      <c r="D33" s="10">
        <v>1.2033799416850599</v>
      </c>
      <c r="E33" s="7">
        <v>57.912026960040201</v>
      </c>
      <c r="F33" s="10">
        <v>1.06041757694546</v>
      </c>
      <c r="G33" s="7">
        <v>21.408681646323899</v>
      </c>
      <c r="H33" s="10">
        <v>1.6039353857137799</v>
      </c>
      <c r="I33" s="7">
        <v>62.247291024033203</v>
      </c>
      <c r="J33" s="10">
        <v>0.981121933062998</v>
      </c>
      <c r="K33" s="7">
        <v>73.0165519193379</v>
      </c>
      <c r="L33" s="10">
        <v>0.94666686779190201</v>
      </c>
      <c r="M33" s="7">
        <v>10.769260895304701</v>
      </c>
      <c r="N33" s="123">
        <v>1.36337023809096</v>
      </c>
    </row>
    <row r="34" spans="1:14" ht="13" customHeight="1" x14ac:dyDescent="0.2">
      <c r="A34" s="82" t="s">
        <v>372</v>
      </c>
      <c r="B34" s="110">
        <v>2</v>
      </c>
      <c r="C34" s="7">
        <v>22.723830341410299</v>
      </c>
      <c r="D34" s="10">
        <v>0.83693597622118798</v>
      </c>
      <c r="E34" s="7">
        <v>20.522648252253401</v>
      </c>
      <c r="F34" s="10">
        <v>1.08878370823333</v>
      </c>
      <c r="G34" s="7">
        <v>-2.2011820891568599</v>
      </c>
      <c r="H34" s="10">
        <v>1.37328503654836</v>
      </c>
      <c r="I34" s="7">
        <v>17.925253333655402</v>
      </c>
      <c r="J34" s="10">
        <v>0.80421806489929504</v>
      </c>
      <c r="K34" s="7">
        <v>17.261163164929801</v>
      </c>
      <c r="L34" s="10">
        <v>1.0594834391488901</v>
      </c>
      <c r="M34" s="7">
        <v>-0.66409016872552196</v>
      </c>
      <c r="N34" s="123">
        <v>1.3301397872934699</v>
      </c>
    </row>
    <row r="35" spans="1:14" ht="13" customHeight="1" x14ac:dyDescent="0.2">
      <c r="A35" s="82" t="s">
        <v>373</v>
      </c>
      <c r="B35" s="110">
        <v>2</v>
      </c>
      <c r="C35" s="7">
        <v>12.5466129477982</v>
      </c>
      <c r="D35" s="10">
        <v>0.95520497845455099</v>
      </c>
      <c r="E35" s="7">
        <v>21.178588969312599</v>
      </c>
      <c r="F35" s="10">
        <v>1.0067949484754399</v>
      </c>
      <c r="G35" s="7">
        <v>8.6319760215143706</v>
      </c>
      <c r="H35" s="10">
        <v>1.38782297831533</v>
      </c>
      <c r="I35" s="7">
        <v>27.8777386870463</v>
      </c>
      <c r="J35" s="10">
        <v>1.32036920402161</v>
      </c>
      <c r="K35" s="7">
        <v>30.7080564214926</v>
      </c>
      <c r="L35" s="10">
        <v>1.1487252676108599</v>
      </c>
      <c r="M35" s="7">
        <v>2.83031773444629</v>
      </c>
      <c r="N35" s="123">
        <v>1.7501270169265699</v>
      </c>
    </row>
    <row r="36" spans="1:14" ht="13" customHeight="1" x14ac:dyDescent="0.2">
      <c r="A36" s="82" t="s">
        <v>374</v>
      </c>
      <c r="B36" s="110">
        <v>2</v>
      </c>
      <c r="C36" s="7">
        <v>5.4192254326181102</v>
      </c>
      <c r="D36" s="10">
        <v>0.48293320141893897</v>
      </c>
      <c r="E36" s="7">
        <v>10.694686032144901</v>
      </c>
      <c r="F36" s="10">
        <v>0.64865161818887895</v>
      </c>
      <c r="G36" s="7">
        <v>5.2754605995268298</v>
      </c>
      <c r="H36" s="10">
        <v>0.80868621777040095</v>
      </c>
      <c r="I36" s="7">
        <v>20.071994417517899</v>
      </c>
      <c r="J36" s="10">
        <v>0.77159909767970303</v>
      </c>
      <c r="K36" s="7">
        <v>25.2282159876838</v>
      </c>
      <c r="L36" s="10">
        <v>0.86921522624574299</v>
      </c>
      <c r="M36" s="7">
        <v>5.1562215701658598</v>
      </c>
      <c r="N36" s="123">
        <v>1.1622823568641001</v>
      </c>
    </row>
    <row r="37" spans="1:14" ht="13" customHeight="1" x14ac:dyDescent="0.2">
      <c r="A37" s="82" t="s">
        <v>375</v>
      </c>
      <c r="B37" s="110">
        <v>2</v>
      </c>
      <c r="C37" s="7">
        <v>13.9950634327337</v>
      </c>
      <c r="D37" s="10">
        <v>1.0329558990609999</v>
      </c>
      <c r="E37" s="7">
        <v>11.321765363644801</v>
      </c>
      <c r="F37" s="10">
        <v>0.82660890788153496</v>
      </c>
      <c r="G37" s="7">
        <v>-2.6732980690888501</v>
      </c>
      <c r="H37" s="10">
        <v>1.3229815478660401</v>
      </c>
      <c r="I37" s="7">
        <v>14.0402405815218</v>
      </c>
      <c r="J37" s="10">
        <v>1.08631926779245</v>
      </c>
      <c r="K37" s="7">
        <v>12.067141832581701</v>
      </c>
      <c r="L37" s="10">
        <v>0.86144502749752305</v>
      </c>
      <c r="M37" s="7">
        <v>-1.9730987489401399</v>
      </c>
      <c r="N37" s="123">
        <v>1.3864260120819101</v>
      </c>
    </row>
    <row r="38" spans="1:14" ht="13" customHeight="1" x14ac:dyDescent="0.2">
      <c r="A38" s="82" t="s">
        <v>376</v>
      </c>
      <c r="B38" s="110">
        <v>2</v>
      </c>
      <c r="C38" s="7">
        <v>3.8770958055901898</v>
      </c>
      <c r="D38" s="10">
        <v>0.35202120604899501</v>
      </c>
      <c r="E38" s="7">
        <v>4.2893023746137304</v>
      </c>
      <c r="F38" s="10">
        <v>0.46502281210552499</v>
      </c>
      <c r="G38" s="7">
        <v>0.41220656902354003</v>
      </c>
      <c r="H38" s="10">
        <v>0.58323678320791705</v>
      </c>
      <c r="I38" s="7">
        <v>6.4646630866769099</v>
      </c>
      <c r="J38" s="10">
        <v>0.383250659750698</v>
      </c>
      <c r="K38" s="7">
        <v>14.421931346101101</v>
      </c>
      <c r="L38" s="10">
        <v>0.88450751802907301</v>
      </c>
      <c r="M38" s="7">
        <v>7.9572682594242199</v>
      </c>
      <c r="N38" s="123">
        <v>0.96396816215541903</v>
      </c>
    </row>
    <row r="39" spans="1:14" ht="13" customHeight="1" x14ac:dyDescent="0.2">
      <c r="A39" s="82" t="s">
        <v>377</v>
      </c>
      <c r="B39" s="110">
        <v>2</v>
      </c>
      <c r="C39" s="7">
        <v>23.586101842498302</v>
      </c>
      <c r="D39" s="10">
        <v>0.96011280472834404</v>
      </c>
      <c r="E39" s="7">
        <v>20.6910367933665</v>
      </c>
      <c r="F39" s="10">
        <v>1.0786481452525101</v>
      </c>
      <c r="G39" s="7">
        <v>-2.8950650491318402</v>
      </c>
      <c r="H39" s="10">
        <v>1.44405623819158</v>
      </c>
      <c r="I39" s="7">
        <v>26.9474130772556</v>
      </c>
      <c r="J39" s="10">
        <v>1.2130708388576601</v>
      </c>
      <c r="K39" s="7">
        <v>20.793402339436799</v>
      </c>
      <c r="L39" s="10">
        <v>1.0169313560713</v>
      </c>
      <c r="M39" s="7">
        <v>-6.1540107378187798</v>
      </c>
      <c r="N39" s="123">
        <v>1.5829372201852601</v>
      </c>
    </row>
    <row r="40" spans="1:14" ht="13" customHeight="1" x14ac:dyDescent="0.2">
      <c r="A40" s="82" t="s">
        <v>378</v>
      </c>
      <c r="B40" s="110">
        <v>2</v>
      </c>
      <c r="C40" s="7">
        <v>35.365405204111703</v>
      </c>
      <c r="D40" s="10">
        <v>1.3745001930085901</v>
      </c>
      <c r="E40" s="7">
        <v>84.224701560213703</v>
      </c>
      <c r="F40" s="10">
        <v>0.75028090242604695</v>
      </c>
      <c r="G40" s="7">
        <v>48.859296356102</v>
      </c>
      <c r="H40" s="10">
        <v>1.5659413185448201</v>
      </c>
      <c r="I40" s="7">
        <v>44.416709864251303</v>
      </c>
      <c r="J40" s="10">
        <v>1.38557084507409</v>
      </c>
      <c r="K40" s="7">
        <v>81.3632096684738</v>
      </c>
      <c r="L40" s="10">
        <v>0.94423811040063299</v>
      </c>
      <c r="M40" s="7">
        <v>36.946499804222498</v>
      </c>
      <c r="N40" s="123">
        <v>1.6767206612469101</v>
      </c>
    </row>
    <row r="41" spans="1:14" ht="13" customHeight="1" x14ac:dyDescent="0.2">
      <c r="A41" s="82" t="s">
        <v>379</v>
      </c>
      <c r="B41" s="110">
        <v>2</v>
      </c>
      <c r="C41" s="7">
        <v>53.581318654537498</v>
      </c>
      <c r="D41" s="10">
        <v>1.0428182832827699</v>
      </c>
      <c r="E41" s="7">
        <v>73.284204433611606</v>
      </c>
      <c r="F41" s="10">
        <v>1.0132420388852701</v>
      </c>
      <c r="G41" s="7">
        <v>19.702885779074101</v>
      </c>
      <c r="H41" s="10">
        <v>1.45400460842227</v>
      </c>
      <c r="I41" s="7">
        <v>56.526372803864199</v>
      </c>
      <c r="J41" s="10">
        <v>1.20029110292819</v>
      </c>
      <c r="K41" s="7">
        <v>68.708592593647097</v>
      </c>
      <c r="L41" s="10">
        <v>1.0852856798364101</v>
      </c>
      <c r="M41" s="7">
        <v>12.1822197897829</v>
      </c>
      <c r="N41" s="123">
        <v>1.61819150245777</v>
      </c>
    </row>
    <row r="42" spans="1:14" ht="13" customHeight="1" x14ac:dyDescent="0.2">
      <c r="A42" s="82" t="s">
        <v>380</v>
      </c>
      <c r="B42" s="110">
        <v>2</v>
      </c>
      <c r="C42" s="7">
        <v>49.224372764019897</v>
      </c>
      <c r="D42" s="10">
        <v>1.02496326160744</v>
      </c>
      <c r="E42" s="7">
        <v>56.658052508180099</v>
      </c>
      <c r="F42" s="10">
        <v>1.3463042020760001</v>
      </c>
      <c r="G42" s="7">
        <v>7.4336797441601199</v>
      </c>
      <c r="H42" s="10">
        <v>1.6920652151062201</v>
      </c>
      <c r="I42" s="7">
        <v>57.486287188297801</v>
      </c>
      <c r="J42" s="10">
        <v>0.88248384314829997</v>
      </c>
      <c r="K42" s="7">
        <v>63.760951791147299</v>
      </c>
      <c r="L42" s="10">
        <v>0.95004889558226402</v>
      </c>
      <c r="M42" s="7">
        <v>6.2746646028495503</v>
      </c>
      <c r="N42" s="123">
        <v>1.2966767667444601</v>
      </c>
    </row>
    <row r="43" spans="1:14" ht="13" customHeight="1" x14ac:dyDescent="0.2">
      <c r="A43" s="82" t="s">
        <v>381</v>
      </c>
      <c r="B43" s="110">
        <v>2</v>
      </c>
      <c r="C43" s="7">
        <v>4.0726467461184903</v>
      </c>
      <c r="D43" s="10">
        <v>0.43389121354889798</v>
      </c>
      <c r="E43" s="7">
        <v>20.474598362687399</v>
      </c>
      <c r="F43" s="10">
        <v>0.93630425320452504</v>
      </c>
      <c r="G43" s="7">
        <v>16.401951616569001</v>
      </c>
      <c r="H43" s="10">
        <v>1.03195311897577</v>
      </c>
      <c r="I43" s="7">
        <v>15.4320941067429</v>
      </c>
      <c r="J43" s="10">
        <v>0.71322575630722096</v>
      </c>
      <c r="K43" s="7">
        <v>15.9634511006987</v>
      </c>
      <c r="L43" s="10">
        <v>0.73229165988533695</v>
      </c>
      <c r="M43" s="7">
        <v>0.53135699395579505</v>
      </c>
      <c r="N43" s="123">
        <v>1.0222240725974101</v>
      </c>
    </row>
    <row r="44" spans="1:14" ht="13" customHeight="1" x14ac:dyDescent="0.2">
      <c r="A44" s="82" t="s">
        <v>382</v>
      </c>
      <c r="B44" s="110">
        <v>2</v>
      </c>
      <c r="C44" s="7">
        <v>2.9292823142648801</v>
      </c>
      <c r="D44" s="10">
        <v>0.418310196723924</v>
      </c>
      <c r="E44" s="7">
        <v>5.2900313283470997</v>
      </c>
      <c r="F44" s="10">
        <v>0.57427003903038798</v>
      </c>
      <c r="G44" s="7">
        <v>2.36074901408222</v>
      </c>
      <c r="H44" s="10">
        <v>0.71047132131506296</v>
      </c>
      <c r="I44" s="7">
        <v>6.4552118045667903</v>
      </c>
      <c r="J44" s="10">
        <v>0.53526398714953005</v>
      </c>
      <c r="K44" s="7">
        <v>12.5650123369679</v>
      </c>
      <c r="L44" s="10">
        <v>0.85810170385415796</v>
      </c>
      <c r="M44" s="7">
        <v>6.1098005324011</v>
      </c>
      <c r="N44" s="123">
        <v>1.0113585269807199</v>
      </c>
    </row>
    <row r="45" spans="1:14" ht="13" customHeight="1" x14ac:dyDescent="0.2">
      <c r="A45" s="82" t="s">
        <v>383</v>
      </c>
      <c r="B45" s="110">
        <v>2</v>
      </c>
      <c r="C45" s="7">
        <v>32.927601785594099</v>
      </c>
      <c r="D45" s="10">
        <v>1.9105431872002301</v>
      </c>
      <c r="E45" s="7">
        <v>38.936655914556098</v>
      </c>
      <c r="F45" s="10">
        <v>1.5940797574988801</v>
      </c>
      <c r="G45" s="7">
        <v>6.0090541289620001</v>
      </c>
      <c r="H45" s="10">
        <v>2.4882253803514098</v>
      </c>
      <c r="I45" s="7">
        <v>26.746973926387</v>
      </c>
      <c r="J45" s="10">
        <v>1.69467571764784</v>
      </c>
      <c r="K45" s="7">
        <v>38.420209895531201</v>
      </c>
      <c r="L45" s="10">
        <v>1.62472729043317</v>
      </c>
      <c r="M45" s="7">
        <v>11.6732359691442</v>
      </c>
      <c r="N45" s="123">
        <v>2.34769345449177</v>
      </c>
    </row>
    <row r="46" spans="1:14" ht="13" customHeight="1" x14ac:dyDescent="0.2">
      <c r="A46" s="82" t="s">
        <v>384</v>
      </c>
      <c r="B46" s="110">
        <v>2</v>
      </c>
      <c r="C46" s="7">
        <v>6.99175077599131</v>
      </c>
      <c r="D46" s="10">
        <v>0.68560525268751804</v>
      </c>
      <c r="E46" s="7">
        <v>9.6739322686784401</v>
      </c>
      <c r="F46" s="10">
        <v>0.59992156954369502</v>
      </c>
      <c r="G46" s="7">
        <v>2.6821814926871301</v>
      </c>
      <c r="H46" s="10">
        <v>0.91102165293503601</v>
      </c>
      <c r="I46" s="7">
        <v>16.589459063885499</v>
      </c>
      <c r="J46" s="10">
        <v>0.62644677192001097</v>
      </c>
      <c r="K46" s="7">
        <v>18.0949625474329</v>
      </c>
      <c r="L46" s="10">
        <v>0.84011202387398398</v>
      </c>
      <c r="M46" s="7">
        <v>1.50550348354737</v>
      </c>
      <c r="N46" s="123">
        <v>1.04796172196633</v>
      </c>
    </row>
    <row r="47" spans="1:14" ht="13" customHeight="1" x14ac:dyDescent="0.2">
      <c r="A47" s="82" t="s">
        <v>385</v>
      </c>
      <c r="B47" s="110">
        <v>2</v>
      </c>
      <c r="C47" s="7">
        <v>11.3694981025992</v>
      </c>
      <c r="D47" s="10">
        <v>0.65306062229190098</v>
      </c>
      <c r="E47" s="7">
        <v>14.6071813679723</v>
      </c>
      <c r="F47" s="10">
        <v>1.0645767212703201</v>
      </c>
      <c r="G47" s="7">
        <v>3.2376832653731098</v>
      </c>
      <c r="H47" s="10">
        <v>1.24892424584478</v>
      </c>
      <c r="I47" s="7">
        <v>17.585466026693499</v>
      </c>
      <c r="J47" s="10">
        <v>0.71456543059108701</v>
      </c>
      <c r="K47" s="7">
        <v>20.338071619418201</v>
      </c>
      <c r="L47" s="10">
        <v>1.04839586758477</v>
      </c>
      <c r="M47" s="7">
        <v>2.7526055927246702</v>
      </c>
      <c r="N47" s="123">
        <v>1.26875436935785</v>
      </c>
    </row>
    <row r="48" spans="1:14" ht="13" customHeight="1" x14ac:dyDescent="0.2">
      <c r="A48" s="82" t="s">
        <v>386</v>
      </c>
      <c r="B48" s="110">
        <v>2</v>
      </c>
      <c r="C48" s="7">
        <v>19.764947071713099</v>
      </c>
      <c r="D48" s="10">
        <v>0.75685867757337999</v>
      </c>
      <c r="E48" s="7">
        <v>19.481645104708701</v>
      </c>
      <c r="F48" s="10">
        <v>0.79254584211178003</v>
      </c>
      <c r="G48" s="7">
        <v>-0.28330196700438398</v>
      </c>
      <c r="H48" s="10">
        <v>1.0958850166266501</v>
      </c>
      <c r="I48" s="7">
        <v>14.821864795858099</v>
      </c>
      <c r="J48" s="10">
        <v>0.70034950895745496</v>
      </c>
      <c r="K48" s="7">
        <v>17.461306360785098</v>
      </c>
      <c r="L48" s="10">
        <v>0.86415027177410897</v>
      </c>
      <c r="M48" s="7">
        <v>2.6394415649269498</v>
      </c>
      <c r="N48" s="123">
        <v>1.11231521022784</v>
      </c>
    </row>
    <row r="49" spans="1:14" ht="13" customHeight="1" x14ac:dyDescent="0.2">
      <c r="A49" s="82" t="s">
        <v>387</v>
      </c>
      <c r="B49" s="110">
        <v>2</v>
      </c>
      <c r="C49" s="7">
        <v>65.066704357555295</v>
      </c>
      <c r="D49" s="10">
        <v>0.62184255585861703</v>
      </c>
      <c r="E49" s="7">
        <v>84.780893753419505</v>
      </c>
      <c r="F49" s="10">
        <v>1.56750770886971</v>
      </c>
      <c r="G49" s="7">
        <v>19.714189395864199</v>
      </c>
      <c r="H49" s="10">
        <v>1.6863477048469999</v>
      </c>
      <c r="I49" s="7">
        <v>72.376505817889907</v>
      </c>
      <c r="J49" s="10">
        <v>0.58938378311933604</v>
      </c>
      <c r="K49" s="7">
        <v>86.984309639785494</v>
      </c>
      <c r="L49" s="10">
        <v>1.3564625099738501</v>
      </c>
      <c r="M49" s="7">
        <v>14.607803821895599</v>
      </c>
      <c r="N49" s="123">
        <v>1.47897389590507</v>
      </c>
    </row>
    <row r="50" spans="1:14" ht="13" customHeight="1" x14ac:dyDescent="0.2">
      <c r="A50" s="82" t="s">
        <v>388</v>
      </c>
      <c r="B50" s="110">
        <v>2</v>
      </c>
      <c r="C50" s="7">
        <v>20.729874469313501</v>
      </c>
      <c r="D50" s="10">
        <v>1.4627302753109399</v>
      </c>
      <c r="E50" s="7">
        <v>14.2095848078557</v>
      </c>
      <c r="F50" s="10">
        <v>1.71953416234301</v>
      </c>
      <c r="G50" s="7">
        <v>-6.5202896614577499</v>
      </c>
      <c r="H50" s="10">
        <v>2.2575158014454502</v>
      </c>
      <c r="I50" s="7">
        <v>35.113514191415099</v>
      </c>
      <c r="J50" s="10">
        <v>1.2862580312667</v>
      </c>
      <c r="K50" s="7">
        <v>20.808946302830801</v>
      </c>
      <c r="L50" s="10">
        <v>1.63519787829649</v>
      </c>
      <c r="M50" s="7">
        <v>-14.3045678885842</v>
      </c>
      <c r="N50" s="123">
        <v>2.08046432898607</v>
      </c>
    </row>
    <row r="51" spans="1:14" ht="13" customHeight="1" x14ac:dyDescent="0.2">
      <c r="A51" s="82" t="s">
        <v>389</v>
      </c>
      <c r="B51" s="110">
        <v>2</v>
      </c>
      <c r="C51" s="7">
        <v>79.110255040678993</v>
      </c>
      <c r="D51" s="10">
        <v>1.17847817029358</v>
      </c>
      <c r="E51" s="7">
        <v>87.088975954649001</v>
      </c>
      <c r="F51" s="10">
        <v>0.76198758393023203</v>
      </c>
      <c r="G51" s="7">
        <v>7.9787209139700197</v>
      </c>
      <c r="H51" s="10">
        <v>1.4033659094913</v>
      </c>
      <c r="I51" s="7">
        <v>90.944212209950905</v>
      </c>
      <c r="J51" s="10">
        <v>0.86822477425887201</v>
      </c>
      <c r="K51" s="7">
        <v>86.531552650981794</v>
      </c>
      <c r="L51" s="10">
        <v>0.86906325230070702</v>
      </c>
      <c r="M51" s="7">
        <v>-4.4126595589691204</v>
      </c>
      <c r="N51" s="123">
        <v>1.2284482875303899</v>
      </c>
    </row>
    <row r="52" spans="1:14" ht="13" customHeight="1" x14ac:dyDescent="0.2">
      <c r="A52" s="112" t="s">
        <v>390</v>
      </c>
      <c r="B52" s="113">
        <v>2</v>
      </c>
      <c r="C52" s="34">
        <v>12.8222893536995</v>
      </c>
      <c r="D52" s="35">
        <v>0.1689766586807</v>
      </c>
      <c r="E52" s="34">
        <v>15.988282921730301</v>
      </c>
      <c r="F52" s="35">
        <v>0.20770721304148801</v>
      </c>
      <c r="G52" s="34">
        <v>3.1659935680308302</v>
      </c>
      <c r="H52" s="35">
        <v>0.26775996251933498</v>
      </c>
      <c r="I52" s="34">
        <v>17.302577983342601</v>
      </c>
      <c r="J52" s="35">
        <v>0.17378507194844101</v>
      </c>
      <c r="K52" s="34">
        <v>20.381301535257499</v>
      </c>
      <c r="L52" s="35">
        <v>0.219819729389613</v>
      </c>
      <c r="M52" s="34">
        <v>3.0787235519149498</v>
      </c>
      <c r="N52" s="127">
        <v>0.28021770939940199</v>
      </c>
    </row>
    <row r="53" spans="1:14" ht="13" customHeight="1" x14ac:dyDescent="0.2">
      <c r="A53" s="82" t="s">
        <v>391</v>
      </c>
      <c r="B53" s="110">
        <v>2</v>
      </c>
      <c r="C53" s="7">
        <v>37.672780493826998</v>
      </c>
      <c r="D53" s="10">
        <v>2.2924130174188502</v>
      </c>
      <c r="E53" s="7">
        <v>12.910743872319101</v>
      </c>
      <c r="F53" s="10">
        <v>1.6678155600561599</v>
      </c>
      <c r="G53" s="7">
        <v>-24.7620366215079</v>
      </c>
      <c r="H53" s="10">
        <v>2.8349190790561898</v>
      </c>
      <c r="I53" s="7">
        <v>47.039196997245597</v>
      </c>
      <c r="J53" s="10">
        <v>2.71781147665292</v>
      </c>
      <c r="K53" s="7">
        <v>23.663156591886199</v>
      </c>
      <c r="L53" s="10">
        <v>1.9253748187650901</v>
      </c>
      <c r="M53" s="7">
        <v>-23.376040405359301</v>
      </c>
      <c r="N53" s="123">
        <v>3.33070073938819</v>
      </c>
    </row>
    <row r="54" spans="1:14" ht="13" customHeight="1" x14ac:dyDescent="0.2">
      <c r="A54" s="82" t="s">
        <v>392</v>
      </c>
      <c r="B54" s="110">
        <v>2</v>
      </c>
      <c r="C54" s="7">
        <v>14.876220178997499</v>
      </c>
      <c r="D54" s="10">
        <v>1.3867934996634099</v>
      </c>
      <c r="E54" s="7">
        <v>30.716788747817901</v>
      </c>
      <c r="F54" s="10">
        <v>2.0849315181470298</v>
      </c>
      <c r="G54" s="7">
        <v>15.8405685688204</v>
      </c>
      <c r="H54" s="10">
        <v>2.5040238908747599</v>
      </c>
      <c r="I54" s="7">
        <v>32.807668099331998</v>
      </c>
      <c r="J54" s="10">
        <v>2.0850061022966901</v>
      </c>
      <c r="K54" s="7">
        <v>43.8549590895433</v>
      </c>
      <c r="L54" s="10">
        <v>2.2285722560964398</v>
      </c>
      <c r="M54" s="7">
        <v>11.0472909902112</v>
      </c>
      <c r="N54" s="123">
        <v>3.0518493978663499</v>
      </c>
    </row>
    <row r="55" spans="1:14" ht="13" customHeight="1" x14ac:dyDescent="0.2">
      <c r="A55" s="82" t="s">
        <v>393</v>
      </c>
      <c r="B55" s="110">
        <v>2</v>
      </c>
      <c r="C55" s="7">
        <v>13.324052817529701</v>
      </c>
      <c r="D55" s="10">
        <v>0.87836708039341904</v>
      </c>
      <c r="E55" s="7">
        <v>14.698223470160199</v>
      </c>
      <c r="F55" s="10">
        <v>1.50161396290008</v>
      </c>
      <c r="G55" s="7">
        <v>1.37417065263045</v>
      </c>
      <c r="H55" s="10">
        <v>1.7396474417235701</v>
      </c>
      <c r="I55" s="7">
        <v>23.724153658185099</v>
      </c>
      <c r="J55" s="10">
        <v>1.18837420942307</v>
      </c>
      <c r="K55" s="7">
        <v>28.040231136830698</v>
      </c>
      <c r="L55" s="10">
        <v>2.1922589195699098</v>
      </c>
      <c r="M55" s="7">
        <v>4.3160774786456102</v>
      </c>
      <c r="N55" s="123">
        <v>2.4936383924009</v>
      </c>
    </row>
    <row r="56" spans="1:14" ht="13" customHeight="1" x14ac:dyDescent="0.2">
      <c r="A56" s="4" t="s">
        <v>394</v>
      </c>
      <c r="B56" s="118">
        <v>2</v>
      </c>
      <c r="C56" s="169">
        <v>23.854195207378702</v>
      </c>
      <c r="D56" s="170">
        <v>1.03536552686326</v>
      </c>
      <c r="E56" s="169">
        <v>11.5163437589931</v>
      </c>
      <c r="F56" s="170">
        <v>1.2922276710551099</v>
      </c>
      <c r="G56" s="169">
        <v>-12.337851448385599</v>
      </c>
      <c r="H56" s="170">
        <v>1.65584846168281</v>
      </c>
      <c r="I56" s="169">
        <v>23.391114624070902</v>
      </c>
      <c r="J56" s="170">
        <v>0.88088646104715496</v>
      </c>
      <c r="K56" s="169">
        <v>19.612558712805299</v>
      </c>
      <c r="L56" s="170">
        <v>1.50815386726239</v>
      </c>
      <c r="M56" s="169">
        <v>-3.7785559112656202</v>
      </c>
      <c r="N56" s="176">
        <v>1.7465649271054</v>
      </c>
    </row>
    <row r="57" spans="1:14" ht="13" customHeight="1" x14ac:dyDescent="0.2">
      <c r="A57" s="172"/>
      <c r="B57" s="163"/>
      <c r="C57" s="164" t="s">
        <v>1332</v>
      </c>
      <c r="D57" s="165" t="s">
        <v>1333</v>
      </c>
      <c r="E57" s="164" t="s">
        <v>1306</v>
      </c>
      <c r="F57" s="165" t="s">
        <v>1307</v>
      </c>
      <c r="G57" s="164" t="s">
        <v>1334</v>
      </c>
      <c r="H57" s="165" t="s">
        <v>1335</v>
      </c>
      <c r="I57" s="164" t="s">
        <v>1336</v>
      </c>
      <c r="J57" s="165" t="s">
        <v>1337</v>
      </c>
      <c r="K57" s="164" t="s">
        <v>1308</v>
      </c>
      <c r="L57" s="165" t="s">
        <v>1309</v>
      </c>
      <c r="M57" s="164" t="s">
        <v>1338</v>
      </c>
      <c r="N57" s="174" t="s">
        <v>1339</v>
      </c>
    </row>
    <row r="58" spans="1:14" ht="13" customHeight="1" x14ac:dyDescent="0.2">
      <c r="A58" s="82" t="s">
        <v>365</v>
      </c>
      <c r="B58" s="119">
        <v>1</v>
      </c>
      <c r="C58" s="7">
        <v>6.7197269007639999</v>
      </c>
      <c r="D58" s="10">
        <v>0.91126126695391196</v>
      </c>
      <c r="E58" s="7">
        <v>4.2016342587475402</v>
      </c>
      <c r="F58" s="10">
        <v>0.74324678522653898</v>
      </c>
      <c r="G58" s="7">
        <v>-2.5180926420164602</v>
      </c>
      <c r="H58" s="10">
        <v>1.1759306443834301</v>
      </c>
      <c r="I58" s="7">
        <v>4.29214078927812</v>
      </c>
      <c r="J58" s="10">
        <v>0.75641123999961901</v>
      </c>
      <c r="K58" s="7">
        <v>5.5809676999473599</v>
      </c>
      <c r="L58" s="10">
        <v>0.736860645653446</v>
      </c>
      <c r="M58" s="7">
        <v>1.28882691066924</v>
      </c>
      <c r="N58" s="123">
        <v>1.0559931700113301</v>
      </c>
    </row>
    <row r="59" spans="1:14" ht="13" customHeight="1" x14ac:dyDescent="0.2">
      <c r="A59" s="82" t="s">
        <v>370</v>
      </c>
      <c r="B59" s="119">
        <v>1</v>
      </c>
      <c r="C59" s="7">
        <v>12.5447257944261</v>
      </c>
      <c r="D59" s="10">
        <v>0.67529888173568098</v>
      </c>
      <c r="E59" s="7">
        <v>14.892564914333301</v>
      </c>
      <c r="F59" s="10">
        <v>1.1126405401125301</v>
      </c>
      <c r="G59" s="7">
        <v>2.3478391199072801</v>
      </c>
      <c r="H59" s="10">
        <v>1.30153661153859</v>
      </c>
      <c r="I59" s="7">
        <v>7.38887707363227</v>
      </c>
      <c r="J59" s="10">
        <v>0.50817214909214203</v>
      </c>
      <c r="K59" s="7">
        <v>9.8407029991627901</v>
      </c>
      <c r="L59" s="10">
        <v>0.74082354570708397</v>
      </c>
      <c r="M59" s="7">
        <v>2.4518259255305201</v>
      </c>
      <c r="N59" s="123">
        <v>0.89836432419533496</v>
      </c>
    </row>
    <row r="60" spans="1:14" ht="13" customHeight="1" x14ac:dyDescent="0.2">
      <c r="A60" s="82" t="s">
        <v>372</v>
      </c>
      <c r="B60" s="119">
        <v>1</v>
      </c>
      <c r="C60" s="7">
        <v>20.057803159062299</v>
      </c>
      <c r="D60" s="10">
        <v>0.80517856826552403</v>
      </c>
      <c r="E60" s="7">
        <v>11.743270328035001</v>
      </c>
      <c r="F60" s="10">
        <v>0.87230791922677298</v>
      </c>
      <c r="G60" s="7">
        <v>-8.3145328310272895</v>
      </c>
      <c r="H60" s="10">
        <v>1.1871114660131401</v>
      </c>
      <c r="I60" s="7">
        <v>13.044197905531099</v>
      </c>
      <c r="J60" s="10">
        <v>0.63789163441173402</v>
      </c>
      <c r="K60" s="7">
        <v>9.9585129538859398</v>
      </c>
      <c r="L60" s="10">
        <v>0.72048182481928003</v>
      </c>
      <c r="M60" s="7">
        <v>-3.0856849516451601</v>
      </c>
      <c r="N60" s="123">
        <v>0.96228883249645703</v>
      </c>
    </row>
    <row r="61" spans="1:14" ht="13" customHeight="1" x14ac:dyDescent="0.2">
      <c r="A61" s="82" t="s">
        <v>384</v>
      </c>
      <c r="B61" s="119">
        <v>1</v>
      </c>
      <c r="C61" s="7">
        <v>9.9062328274955895</v>
      </c>
      <c r="D61" s="10">
        <v>0.58181947064334005</v>
      </c>
      <c r="E61" s="7">
        <v>12.065840985091</v>
      </c>
      <c r="F61" s="10">
        <v>0.71023351709180305</v>
      </c>
      <c r="G61" s="7">
        <v>2.1596081575953701</v>
      </c>
      <c r="H61" s="10">
        <v>0.91812065940174103</v>
      </c>
      <c r="I61" s="7">
        <v>19.473507554607</v>
      </c>
      <c r="J61" s="10">
        <v>0.88763450585937598</v>
      </c>
      <c r="K61" s="7">
        <v>18.137363629204199</v>
      </c>
      <c r="L61" s="10">
        <v>0.75326766128098199</v>
      </c>
      <c r="M61" s="7">
        <v>-1.3361439254027301</v>
      </c>
      <c r="N61" s="123">
        <v>1.16417661268552</v>
      </c>
    </row>
    <row r="62" spans="1:14" ht="13" customHeight="1" x14ac:dyDescent="0.2">
      <c r="A62" s="82" t="s">
        <v>386</v>
      </c>
      <c r="B62" s="119">
        <v>1</v>
      </c>
      <c r="C62" s="7">
        <v>20.396346988030199</v>
      </c>
      <c r="D62" s="10">
        <v>1.0571457016263499</v>
      </c>
      <c r="E62" s="7">
        <v>18.346288493146702</v>
      </c>
      <c r="F62" s="10">
        <v>0.93673765718957802</v>
      </c>
      <c r="G62" s="7">
        <v>-2.0500584948834799</v>
      </c>
      <c r="H62" s="10">
        <v>1.41245689239144</v>
      </c>
      <c r="I62" s="7">
        <v>19.4899587879835</v>
      </c>
      <c r="J62" s="10">
        <v>0.97362630902811498</v>
      </c>
      <c r="K62" s="7">
        <v>17.9481070447729</v>
      </c>
      <c r="L62" s="10">
        <v>0.94399709538089505</v>
      </c>
      <c r="M62" s="7">
        <v>-1.54185174321062</v>
      </c>
      <c r="N62" s="123">
        <v>1.35612636052813</v>
      </c>
    </row>
    <row r="63" spans="1:14" ht="13" customHeight="1" x14ac:dyDescent="0.2">
      <c r="A63" s="173" t="s">
        <v>387</v>
      </c>
      <c r="B63" s="166">
        <v>1</v>
      </c>
      <c r="C63" s="167">
        <v>65.139841893668205</v>
      </c>
      <c r="D63" s="168">
        <v>0.57413299811136997</v>
      </c>
      <c r="E63" s="167">
        <v>82.859955036043104</v>
      </c>
      <c r="F63" s="168">
        <v>1.65087159218907</v>
      </c>
      <c r="G63" s="167">
        <v>17.720113142374998</v>
      </c>
      <c r="H63" s="168">
        <v>1.74785746370155</v>
      </c>
      <c r="I63" s="167">
        <v>73.204146589792401</v>
      </c>
      <c r="J63" s="168">
        <v>0.495175814855906</v>
      </c>
      <c r="K63" s="167">
        <v>84.346465504413302</v>
      </c>
      <c r="L63" s="168">
        <v>1.2533628603629099</v>
      </c>
      <c r="M63" s="167">
        <v>11.142318914620899</v>
      </c>
      <c r="N63" s="175">
        <v>1.34763405543022</v>
      </c>
    </row>
    <row r="64" spans="1:14" ht="13" customHeight="1" x14ac:dyDescent="0.2">
      <c r="A64" s="82" t="s">
        <v>395</v>
      </c>
      <c r="B64" s="119">
        <v>1</v>
      </c>
      <c r="C64" s="7">
        <v>25.3289570329224</v>
      </c>
      <c r="D64" s="10">
        <v>0.91407258812234304</v>
      </c>
      <c r="E64" s="7">
        <v>16.7743221188287</v>
      </c>
      <c r="F64" s="10">
        <v>1.22631140565578</v>
      </c>
      <c r="G64" s="7">
        <v>-8.5546349140936808</v>
      </c>
      <c r="H64" s="10">
        <v>1.52949938215029</v>
      </c>
      <c r="I64" s="7">
        <v>31.591453230420498</v>
      </c>
      <c r="J64" s="10">
        <v>0.86239787083238095</v>
      </c>
      <c r="K64" s="7">
        <v>22.515021982530801</v>
      </c>
      <c r="L64" s="10">
        <v>1.1860281399436501</v>
      </c>
      <c r="M64" s="7">
        <v>-9.0764312478896905</v>
      </c>
      <c r="N64" s="123">
        <v>1.46642177982817</v>
      </c>
    </row>
    <row r="65" spans="1:14" ht="13" customHeight="1" x14ac:dyDescent="0.2">
      <c r="A65" s="82" t="s">
        <v>396</v>
      </c>
      <c r="B65" s="119">
        <v>1</v>
      </c>
      <c r="C65" s="7">
        <v>20.2525701095405</v>
      </c>
      <c r="D65" s="10">
        <v>0.88054709933991904</v>
      </c>
      <c r="E65" s="7">
        <v>16.853925705502402</v>
      </c>
      <c r="F65" s="10">
        <v>1.1932616538373</v>
      </c>
      <c r="G65" s="7">
        <v>-3.3986444040380701</v>
      </c>
      <c r="H65" s="10">
        <v>1.4829823224416701</v>
      </c>
      <c r="I65" s="7">
        <v>34.958652702408102</v>
      </c>
      <c r="J65" s="10">
        <v>0.95212522179533798</v>
      </c>
      <c r="K65" s="7">
        <v>23.172783043680798</v>
      </c>
      <c r="L65" s="10">
        <v>1.1499378911262801</v>
      </c>
      <c r="M65" s="7">
        <v>-11.7858696587273</v>
      </c>
      <c r="N65" s="123">
        <v>1.4929499628007501</v>
      </c>
    </row>
    <row r="66" spans="1:14" ht="13" customHeight="1" x14ac:dyDescent="0.2">
      <c r="A66" s="4" t="s">
        <v>397</v>
      </c>
      <c r="B66" s="121">
        <v>1</v>
      </c>
      <c r="C66" s="169">
        <v>9.6036729056302104</v>
      </c>
      <c r="D66" s="170">
        <v>0.80479328266547601</v>
      </c>
      <c r="E66" s="169">
        <v>39.313011980678297</v>
      </c>
      <c r="F66" s="170">
        <v>1.67819765069921</v>
      </c>
      <c r="G66" s="169">
        <v>29.709339075048099</v>
      </c>
      <c r="H66" s="170">
        <v>1.86119305356425</v>
      </c>
      <c r="I66" s="169">
        <v>32.247896308027698</v>
      </c>
      <c r="J66" s="170">
        <v>1.4376886413927901</v>
      </c>
      <c r="K66" s="169">
        <v>41.511213520308999</v>
      </c>
      <c r="L66" s="170">
        <v>2.0751569943036898</v>
      </c>
      <c r="M66" s="169">
        <v>9.2633172122812706</v>
      </c>
      <c r="N66" s="176">
        <v>2.5245247435106202</v>
      </c>
    </row>
    <row r="67" spans="1:14" ht="13" customHeight="1" x14ac:dyDescent="0.2">
      <c r="A67" s="82"/>
      <c r="B67" s="122"/>
      <c r="C67" s="7" t="s">
        <v>1332</v>
      </c>
      <c r="D67" s="10" t="s">
        <v>1333</v>
      </c>
      <c r="E67" s="7" t="s">
        <v>1306</v>
      </c>
      <c r="F67" s="10" t="s">
        <v>1307</v>
      </c>
      <c r="G67" s="7" t="s">
        <v>1334</v>
      </c>
      <c r="H67" s="10" t="s">
        <v>1335</v>
      </c>
      <c r="I67" s="7" t="s">
        <v>1336</v>
      </c>
      <c r="J67" s="10" t="s">
        <v>1337</v>
      </c>
      <c r="K67" s="7" t="s">
        <v>1308</v>
      </c>
      <c r="L67" s="10" t="s">
        <v>1309</v>
      </c>
      <c r="M67" s="7" t="s">
        <v>1338</v>
      </c>
      <c r="N67" s="123" t="s">
        <v>1339</v>
      </c>
    </row>
    <row r="68" spans="1:14" ht="13" customHeight="1" x14ac:dyDescent="0.2">
      <c r="A68" s="82" t="s">
        <v>359</v>
      </c>
      <c r="B68" s="122">
        <v>3</v>
      </c>
      <c r="C68" s="7">
        <v>2.38566517311228</v>
      </c>
      <c r="D68" s="10">
        <v>0.28266894114006802</v>
      </c>
      <c r="E68" s="7">
        <v>6.05138470774311</v>
      </c>
      <c r="F68" s="10">
        <v>0.60957108292805495</v>
      </c>
      <c r="G68" s="7">
        <v>3.6657195346308402</v>
      </c>
      <c r="H68" s="10">
        <v>0.671921599167141</v>
      </c>
      <c r="I68" s="7">
        <v>7.2532686849306298</v>
      </c>
      <c r="J68" s="10">
        <v>0.62439475717012405</v>
      </c>
      <c r="K68" s="7">
        <v>10.970372560290899</v>
      </c>
      <c r="L68" s="10">
        <v>0.87330277491820196</v>
      </c>
      <c r="M68" s="7">
        <v>3.7171038753602601</v>
      </c>
      <c r="N68" s="123">
        <v>1.0735578929249101</v>
      </c>
    </row>
    <row r="69" spans="1:14" ht="13" customHeight="1" x14ac:dyDescent="0.2">
      <c r="A69" s="82" t="s">
        <v>362</v>
      </c>
      <c r="B69" s="122">
        <v>3</v>
      </c>
      <c r="C69" s="7">
        <v>9.4552834912934696</v>
      </c>
      <c r="D69" s="10">
        <v>0.96722144104710805</v>
      </c>
      <c r="E69" s="7">
        <v>22.455416254319701</v>
      </c>
      <c r="F69" s="10">
        <v>1.28758558632987</v>
      </c>
      <c r="G69" s="7">
        <v>13.000132763026199</v>
      </c>
      <c r="H69" s="10">
        <v>1.61040180021809</v>
      </c>
      <c r="I69" s="7">
        <v>20.446768518383401</v>
      </c>
      <c r="J69" s="10">
        <v>1.5732291660500901</v>
      </c>
      <c r="K69" s="7">
        <v>37.294188106494701</v>
      </c>
      <c r="L69" s="10">
        <v>1.6826564209510899</v>
      </c>
      <c r="M69" s="7">
        <v>16.847419588111201</v>
      </c>
      <c r="N69" s="123">
        <v>2.30355869034817</v>
      </c>
    </row>
    <row r="70" spans="1:14" ht="13" customHeight="1" x14ac:dyDescent="0.2">
      <c r="A70" s="82" t="s">
        <v>376</v>
      </c>
      <c r="B70" s="122">
        <v>3</v>
      </c>
      <c r="C70" s="7">
        <v>5.1496286318533198</v>
      </c>
      <c r="D70" s="10">
        <v>0.345207202025619</v>
      </c>
      <c r="E70" s="7">
        <v>3.9775914779140802</v>
      </c>
      <c r="F70" s="10">
        <v>0.42990216955240501</v>
      </c>
      <c r="G70" s="7">
        <v>-1.17203715393924</v>
      </c>
      <c r="H70" s="10">
        <v>0.55134733854097995</v>
      </c>
      <c r="I70" s="7">
        <v>8.1166520553409907</v>
      </c>
      <c r="J70" s="10">
        <v>0.51742952353842298</v>
      </c>
      <c r="K70" s="7">
        <v>13.1909894602516</v>
      </c>
      <c r="L70" s="10">
        <v>0.69226619502121101</v>
      </c>
      <c r="M70" s="7">
        <v>5.0743374049106498</v>
      </c>
      <c r="N70" s="123">
        <v>0.86427183027005094</v>
      </c>
    </row>
    <row r="71" spans="1:14" ht="13" customHeight="1" x14ac:dyDescent="0.2">
      <c r="A71" s="82" t="s">
        <v>382</v>
      </c>
      <c r="B71" s="122">
        <v>3</v>
      </c>
      <c r="C71" s="7">
        <v>4.3832300002527296</v>
      </c>
      <c r="D71" s="10">
        <v>0.539174977950995</v>
      </c>
      <c r="E71" s="7">
        <v>8.5671747447892006</v>
      </c>
      <c r="F71" s="10">
        <v>0.80201059896332305</v>
      </c>
      <c r="G71" s="7">
        <v>4.1839447445364799</v>
      </c>
      <c r="H71" s="10">
        <v>0.96640087836154398</v>
      </c>
      <c r="I71" s="7">
        <v>8.6664331297866593</v>
      </c>
      <c r="J71" s="10">
        <v>0.66496955464700502</v>
      </c>
      <c r="K71" s="7">
        <v>15.9442705532073</v>
      </c>
      <c r="L71" s="10">
        <v>1.0971618769198399</v>
      </c>
      <c r="M71" s="7">
        <v>7.2778374234206504</v>
      </c>
      <c r="N71" s="123">
        <v>1.28294531947924</v>
      </c>
    </row>
    <row r="72" spans="1:14" ht="13" customHeight="1" x14ac:dyDescent="0.2">
      <c r="A72" s="82" t="s">
        <v>386</v>
      </c>
      <c r="B72" s="122">
        <v>3</v>
      </c>
      <c r="C72" s="7">
        <v>18.394766361655499</v>
      </c>
      <c r="D72" s="10">
        <v>0.73629402882171002</v>
      </c>
      <c r="E72" s="7">
        <v>20.119153428261701</v>
      </c>
      <c r="F72" s="10">
        <v>0.90550561833459597</v>
      </c>
      <c r="G72" s="7">
        <v>1.7243870666061401</v>
      </c>
      <c r="H72" s="10">
        <v>1.1670772561034799</v>
      </c>
      <c r="I72" s="7">
        <v>18.538524634513401</v>
      </c>
      <c r="J72" s="10">
        <v>0.89124264478780202</v>
      </c>
      <c r="K72" s="7">
        <v>18.904733050530499</v>
      </c>
      <c r="L72" s="10">
        <v>0.84049570294005804</v>
      </c>
      <c r="M72" s="7">
        <v>0.36620841601708798</v>
      </c>
      <c r="N72" s="123">
        <v>1.22504958207783</v>
      </c>
    </row>
    <row r="73" spans="1:14" ht="13" customHeight="1" x14ac:dyDescent="0.2">
      <c r="A73" s="4" t="s">
        <v>387</v>
      </c>
      <c r="B73" s="171">
        <v>3</v>
      </c>
      <c r="C73" s="169">
        <v>65.570894405584895</v>
      </c>
      <c r="D73" s="170">
        <v>0.69207341113123</v>
      </c>
      <c r="E73" s="169">
        <v>84.390807555734298</v>
      </c>
      <c r="F73" s="170">
        <v>1.2228160859286401</v>
      </c>
      <c r="G73" s="169">
        <v>18.8199131501494</v>
      </c>
      <c r="H73" s="170">
        <v>1.4050782136239499</v>
      </c>
      <c r="I73" s="169">
        <v>73.526781046542496</v>
      </c>
      <c r="J73" s="170">
        <v>0.69692587826959795</v>
      </c>
      <c r="K73" s="169">
        <v>84.547090244089702</v>
      </c>
      <c r="L73" s="170">
        <v>1.2112569588358</v>
      </c>
      <c r="M73" s="169">
        <v>11.020309197547199</v>
      </c>
      <c r="N73" s="176">
        <v>1.3974437735129099</v>
      </c>
    </row>
    <row r="75" spans="1:14" x14ac:dyDescent="0.2">
      <c r="A75" s="177" t="s">
        <v>398</v>
      </c>
    </row>
    <row r="76" spans="1:14" x14ac:dyDescent="0.2">
      <c r="A76" s="177" t="s">
        <v>399</v>
      </c>
    </row>
    <row r="77" spans="1:14" x14ac:dyDescent="0.2">
      <c r="A77" s="177" t="s">
        <v>400</v>
      </c>
    </row>
    <row r="78" spans="1:14" x14ac:dyDescent="0.2">
      <c r="A78" s="177" t="s">
        <v>401</v>
      </c>
    </row>
    <row r="79" spans="1:14" x14ac:dyDescent="0.2">
      <c r="A79" s="177" t="s">
        <v>402</v>
      </c>
    </row>
    <row r="80" spans="1:14"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10">
    <mergeCell ref="B6:B10"/>
    <mergeCell ref="C6:N6"/>
    <mergeCell ref="C7:H7"/>
    <mergeCell ref="C8:D9"/>
    <mergeCell ref="E8:F9"/>
    <mergeCell ref="G8:H9"/>
    <mergeCell ref="I7:N7"/>
    <mergeCell ref="I8:J9"/>
    <mergeCell ref="K8:L9"/>
    <mergeCell ref="M8:N9"/>
  </mergeCells>
  <conditionalFormatting sqref="G1:G200">
    <cfRule type="expression" dxfId="346" priority="2">
      <formula>ABS(G1/H1)&gt;1.95996398454005</formula>
    </cfRule>
  </conditionalFormatting>
  <conditionalFormatting sqref="M1:M200">
    <cfRule type="expression" dxfId="345" priority="1">
      <formula>ABS(M1/N1)&gt;1.95996398454005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237</v>
      </c>
    </row>
    <row r="2" spans="1:14" x14ac:dyDescent="0.2">
      <c r="A2" s="46" t="s">
        <v>238</v>
      </c>
    </row>
    <row r="3" spans="1:14" x14ac:dyDescent="0.2">
      <c r="A3" s="58" t="s">
        <v>441</v>
      </c>
    </row>
    <row r="4" spans="1:14" x14ac:dyDescent="0.2">
      <c r="A4" s="161" t="str">
        <f>HYPERLINK("#'TOC'!A1", "Back to TOC")</f>
        <v>Back to TOC</v>
      </c>
    </row>
    <row r="8" spans="1:14" ht="45" customHeight="1" x14ac:dyDescent="0.2">
      <c r="B8" s="235" t="s">
        <v>342</v>
      </c>
      <c r="C8" s="238" t="s">
        <v>550</v>
      </c>
      <c r="D8" s="238"/>
      <c r="E8" s="238" t="s">
        <v>550</v>
      </c>
      <c r="F8" s="238"/>
      <c r="G8" s="238" t="s">
        <v>550</v>
      </c>
      <c r="H8" s="238"/>
      <c r="I8" s="238" t="s">
        <v>550</v>
      </c>
      <c r="J8" s="238"/>
      <c r="K8" s="238" t="s">
        <v>550</v>
      </c>
      <c r="L8" s="238"/>
      <c r="M8" s="238" t="s">
        <v>550</v>
      </c>
      <c r="N8" s="239"/>
    </row>
    <row r="9" spans="1:14" ht="165" customHeight="1" x14ac:dyDescent="0.2">
      <c r="B9" s="236"/>
      <c r="C9" s="241" t="s">
        <v>469</v>
      </c>
      <c r="D9" s="241"/>
      <c r="E9" s="241" t="s">
        <v>470</v>
      </c>
      <c r="F9" s="241"/>
      <c r="G9" s="241" t="s">
        <v>471</v>
      </c>
      <c r="H9" s="241"/>
      <c r="I9" s="241" t="s">
        <v>551</v>
      </c>
      <c r="J9" s="241"/>
      <c r="K9" s="241" t="s">
        <v>552</v>
      </c>
      <c r="L9" s="241"/>
      <c r="M9" s="241" t="s">
        <v>553</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1340</v>
      </c>
      <c r="D11" s="199" t="s">
        <v>1341</v>
      </c>
      <c r="E11" s="198" t="s">
        <v>1342</v>
      </c>
      <c r="F11" s="199" t="s">
        <v>1343</v>
      </c>
      <c r="G11" s="198" t="s">
        <v>1344</v>
      </c>
      <c r="H11" s="199" t="s">
        <v>1345</v>
      </c>
      <c r="I11" s="198" t="s">
        <v>1346</v>
      </c>
      <c r="J11" s="199" t="s">
        <v>1347</v>
      </c>
      <c r="K11" s="198" t="s">
        <v>1348</v>
      </c>
      <c r="L11" s="199" t="s">
        <v>1349</v>
      </c>
      <c r="M11" s="198" t="s">
        <v>1350</v>
      </c>
      <c r="N11" s="208" t="s">
        <v>1351</v>
      </c>
    </row>
    <row r="12" spans="1:14" ht="13" customHeight="1" x14ac:dyDescent="0.2">
      <c r="A12" s="82" t="s">
        <v>422</v>
      </c>
      <c r="B12" s="110">
        <v>2</v>
      </c>
      <c r="C12" s="186">
        <v>0.489309398078762</v>
      </c>
      <c r="D12" s="191">
        <v>9.8872211482069802E-2</v>
      </c>
      <c r="E12" s="186">
        <v>0.44195108316701898</v>
      </c>
      <c r="F12" s="191">
        <v>8.6808824631698395E-2</v>
      </c>
      <c r="G12" s="186">
        <v>0.44172654944220602</v>
      </c>
      <c r="H12" s="191">
        <v>8.9813259320456196E-2</v>
      </c>
      <c r="I12" s="186">
        <v>0.49858211188622797</v>
      </c>
      <c r="J12" s="191">
        <v>0.10359522246834101</v>
      </c>
      <c r="K12" s="186">
        <v>0.49189488708928097</v>
      </c>
      <c r="L12" s="191">
        <v>0.105265677012056</v>
      </c>
      <c r="M12" s="186">
        <v>0.58715693082856402</v>
      </c>
      <c r="N12" s="202">
        <v>0.13304027041385</v>
      </c>
    </row>
    <row r="13" spans="1:14" ht="13" customHeight="1" x14ac:dyDescent="0.2">
      <c r="A13" s="82" t="s">
        <v>350</v>
      </c>
      <c r="B13" s="110">
        <v>2</v>
      </c>
      <c r="C13" s="186">
        <v>0.456791348706103</v>
      </c>
      <c r="D13" s="191">
        <v>0.129607190872464</v>
      </c>
      <c r="E13" s="186">
        <v>0.45970591269906502</v>
      </c>
      <c r="F13" s="191">
        <v>0.13494927694263301</v>
      </c>
      <c r="G13" s="186">
        <v>0.449996140637341</v>
      </c>
      <c r="H13" s="191">
        <v>0.134300718112524</v>
      </c>
      <c r="I13" s="186">
        <v>0.49818252743167502</v>
      </c>
      <c r="J13" s="191">
        <v>0.154372969123139</v>
      </c>
      <c r="K13" s="186">
        <v>0.51778441291632504</v>
      </c>
      <c r="L13" s="191">
        <v>0.162852397558577</v>
      </c>
      <c r="M13" s="186">
        <v>0.60952087254131704</v>
      </c>
      <c r="N13" s="202">
        <v>0.198383600406218</v>
      </c>
    </row>
    <row r="14" spans="1:14" ht="13" customHeight="1" x14ac:dyDescent="0.2">
      <c r="A14" s="82" t="s">
        <v>351</v>
      </c>
      <c r="B14" s="110">
        <v>2</v>
      </c>
      <c r="C14" s="186">
        <v>0.40739788788103998</v>
      </c>
      <c r="D14" s="191">
        <v>0.12408065991910799</v>
      </c>
      <c r="E14" s="186">
        <v>0.40132027002039</v>
      </c>
      <c r="F14" s="191">
        <v>0.1244583242519</v>
      </c>
      <c r="G14" s="186">
        <v>0.435378767160569</v>
      </c>
      <c r="H14" s="191">
        <v>0.14277670202548201</v>
      </c>
      <c r="I14" s="186">
        <v>0.52090168107490398</v>
      </c>
      <c r="J14" s="191">
        <v>0.16791501137967599</v>
      </c>
      <c r="K14" s="186">
        <v>0.50028198033115301</v>
      </c>
      <c r="L14" s="191">
        <v>0.16166658007051399</v>
      </c>
      <c r="M14" s="186">
        <v>0.616045558649707</v>
      </c>
      <c r="N14" s="202">
        <v>0.19603351730375301</v>
      </c>
    </row>
    <row r="15" spans="1:14" ht="13" customHeight="1" x14ac:dyDescent="0.2">
      <c r="A15" s="82" t="s">
        <v>423</v>
      </c>
      <c r="B15" s="110">
        <v>2</v>
      </c>
      <c r="C15" s="186">
        <v>0.90616979974871703</v>
      </c>
      <c r="D15" s="191">
        <v>0.19776168519099299</v>
      </c>
      <c r="E15" s="186">
        <v>0.67907840195678904</v>
      </c>
      <c r="F15" s="191">
        <v>0.12976688534085301</v>
      </c>
      <c r="G15" s="186">
        <v>0.675959053421748</v>
      </c>
      <c r="H15" s="191">
        <v>0.13087220365190599</v>
      </c>
      <c r="I15" s="186">
        <v>0.77827582045166899</v>
      </c>
      <c r="J15" s="191">
        <v>0.161512156614665</v>
      </c>
      <c r="K15" s="186">
        <v>0.78194737118969904</v>
      </c>
      <c r="L15" s="191">
        <v>0.16262672865206099</v>
      </c>
      <c r="M15" s="186">
        <v>1.0175708941953401</v>
      </c>
      <c r="N15" s="202">
        <v>0.21901636650623199</v>
      </c>
    </row>
    <row r="16" spans="1:14" ht="13" customHeight="1" x14ac:dyDescent="0.2">
      <c r="A16" s="82" t="s">
        <v>424</v>
      </c>
      <c r="B16" s="110">
        <v>2</v>
      </c>
      <c r="C16" s="186">
        <v>0.35418188985919002</v>
      </c>
      <c r="D16" s="191">
        <v>5.5441069733111699E-2</v>
      </c>
      <c r="E16" s="186">
        <v>0.36706320651741398</v>
      </c>
      <c r="F16" s="191">
        <v>5.5201065865720801E-2</v>
      </c>
      <c r="G16" s="186">
        <v>0.37070158518172602</v>
      </c>
      <c r="H16" s="191">
        <v>5.6154100319879503E-2</v>
      </c>
      <c r="I16" s="186">
        <v>0.552764417914134</v>
      </c>
      <c r="J16" s="191">
        <v>0.104748796190563</v>
      </c>
      <c r="K16" s="186">
        <v>0.58438858553040696</v>
      </c>
      <c r="L16" s="191">
        <v>0.11052276694166401</v>
      </c>
      <c r="M16" s="186">
        <v>0.78057220949959205</v>
      </c>
      <c r="N16" s="202">
        <v>0.15981546916860201</v>
      </c>
    </row>
    <row r="17" spans="1:14" ht="13" customHeight="1" x14ac:dyDescent="0.2">
      <c r="A17" s="82" t="s">
        <v>352</v>
      </c>
      <c r="B17" s="110">
        <v>2</v>
      </c>
      <c r="C17" s="186">
        <v>0.55873140651933295</v>
      </c>
      <c r="D17" s="191">
        <v>0.170396476224975</v>
      </c>
      <c r="E17" s="186">
        <v>0.54529706120242505</v>
      </c>
      <c r="F17" s="191">
        <v>0.17085168155206601</v>
      </c>
      <c r="G17" s="186">
        <v>0.56545429044520901</v>
      </c>
      <c r="H17" s="191">
        <v>0.17273343805178601</v>
      </c>
      <c r="I17" s="186">
        <v>0.57152121733454997</v>
      </c>
      <c r="J17" s="191">
        <v>0.17526038139660799</v>
      </c>
      <c r="K17" s="186">
        <v>0.55084376724246498</v>
      </c>
      <c r="L17" s="191">
        <v>0.17430863050777301</v>
      </c>
      <c r="M17" s="186">
        <v>0.67915758834098205</v>
      </c>
      <c r="N17" s="202">
        <v>0.222220911410206</v>
      </c>
    </row>
    <row r="18" spans="1:14" ht="13" customHeight="1" x14ac:dyDescent="0.2">
      <c r="A18" s="111" t="s">
        <v>353</v>
      </c>
      <c r="B18" s="110">
        <v>2</v>
      </c>
      <c r="C18" s="186">
        <v>0.62899283805991701</v>
      </c>
      <c r="D18" s="191">
        <v>0.28100132637444702</v>
      </c>
      <c r="E18" s="186">
        <v>0.61388134538945505</v>
      </c>
      <c r="F18" s="191">
        <v>0.28063149594989301</v>
      </c>
      <c r="G18" s="186">
        <v>0.62099048414339397</v>
      </c>
      <c r="H18" s="191">
        <v>0.281957825767922</v>
      </c>
      <c r="I18" s="186">
        <v>0.55695088908321799</v>
      </c>
      <c r="J18" s="191">
        <v>0.25552185851263498</v>
      </c>
      <c r="K18" s="186">
        <v>0.56537500384452</v>
      </c>
      <c r="L18" s="191">
        <v>0.26689624526857397</v>
      </c>
      <c r="M18" s="186">
        <v>0.79565296459735502</v>
      </c>
      <c r="N18" s="202">
        <v>0.39845604421188402</v>
      </c>
    </row>
    <row r="19" spans="1:14" ht="13" customHeight="1" x14ac:dyDescent="0.2">
      <c r="A19" s="111" t="s">
        <v>354</v>
      </c>
      <c r="B19" s="110">
        <v>2</v>
      </c>
      <c r="C19" s="186">
        <v>0.48371294598007297</v>
      </c>
      <c r="D19" s="191">
        <v>0.19009313967486199</v>
      </c>
      <c r="E19" s="186">
        <v>0.49306349382629</v>
      </c>
      <c r="F19" s="191">
        <v>0.20294244941942399</v>
      </c>
      <c r="G19" s="186">
        <v>0.50546350279557495</v>
      </c>
      <c r="H19" s="191">
        <v>0.20653749233635399</v>
      </c>
      <c r="I19" s="186">
        <v>0.58382260335173197</v>
      </c>
      <c r="J19" s="191">
        <v>0.24621748074623601</v>
      </c>
      <c r="K19" s="186">
        <v>0.54096685237491904</v>
      </c>
      <c r="L19" s="191">
        <v>0.23831392277725399</v>
      </c>
      <c r="M19" s="186">
        <v>0.57141848921032401</v>
      </c>
      <c r="N19" s="202">
        <v>0.25123815656297599</v>
      </c>
    </row>
    <row r="20" spans="1:14" ht="13" customHeight="1" x14ac:dyDescent="0.2">
      <c r="A20" s="82" t="s">
        <v>355</v>
      </c>
      <c r="B20" s="110">
        <v>2</v>
      </c>
      <c r="C20" s="186">
        <v>0.34919134611094599</v>
      </c>
      <c r="D20" s="191">
        <v>0.17554073606771201</v>
      </c>
      <c r="E20" s="186">
        <v>0.35707694084038599</v>
      </c>
      <c r="F20" s="191">
        <v>0.180618477740765</v>
      </c>
      <c r="G20" s="186">
        <v>0.36385774438808299</v>
      </c>
      <c r="H20" s="191">
        <v>0.18575241930445999</v>
      </c>
      <c r="I20" s="186">
        <v>0.463764357989566</v>
      </c>
      <c r="J20" s="191">
        <v>0.23359373561895599</v>
      </c>
      <c r="K20" s="186">
        <v>0.44934288324204102</v>
      </c>
      <c r="L20" s="191">
        <v>0.22796655595648099</v>
      </c>
      <c r="M20" s="186">
        <v>0.61480278296019397</v>
      </c>
      <c r="N20" s="202">
        <v>0.31854113299698</v>
      </c>
    </row>
    <row r="21" spans="1:14" ht="13" customHeight="1" x14ac:dyDescent="0.2">
      <c r="A21" s="82" t="s">
        <v>356</v>
      </c>
      <c r="B21" s="110">
        <v>2</v>
      </c>
      <c r="C21" s="186">
        <v>0.40840400573948399</v>
      </c>
      <c r="D21" s="191">
        <v>0.12797385385235499</v>
      </c>
      <c r="E21" s="186">
        <v>0.42307519841761498</v>
      </c>
      <c r="F21" s="191">
        <v>0.12916028766165699</v>
      </c>
      <c r="G21" s="186">
        <v>0.43741753503139202</v>
      </c>
      <c r="H21" s="191">
        <v>0.13750247061279999</v>
      </c>
      <c r="I21" s="186">
        <v>0.63855262979553096</v>
      </c>
      <c r="J21" s="191">
        <v>0.20405740637981301</v>
      </c>
      <c r="K21" s="186">
        <v>0.60575478061626598</v>
      </c>
      <c r="L21" s="191">
        <v>0.19131693087829399</v>
      </c>
      <c r="M21" s="186">
        <v>0.74128269590646501</v>
      </c>
      <c r="N21" s="202">
        <v>0.25942404708766698</v>
      </c>
    </row>
    <row r="22" spans="1:14" ht="13" customHeight="1" x14ac:dyDescent="0.2">
      <c r="A22" s="82" t="s">
        <v>357</v>
      </c>
      <c r="B22" s="110">
        <v>2</v>
      </c>
      <c r="C22" s="186">
        <v>1.2647614507775999</v>
      </c>
      <c r="D22" s="191">
        <v>0.54653257666068999</v>
      </c>
      <c r="E22" s="186">
        <v>1.2286568932125901</v>
      </c>
      <c r="F22" s="191">
        <v>0.59052005362932702</v>
      </c>
      <c r="G22" s="186">
        <v>1.1700449207203401</v>
      </c>
      <c r="H22" s="191">
        <v>0.576987265412918</v>
      </c>
      <c r="I22" s="186">
        <v>1.46994069651681</v>
      </c>
      <c r="J22" s="191">
        <v>0.67138424439284705</v>
      </c>
      <c r="K22" s="186">
        <v>1.6777117833656401</v>
      </c>
      <c r="L22" s="191">
        <v>0.72673498557483296</v>
      </c>
      <c r="M22" s="186">
        <v>1.90314710230799</v>
      </c>
      <c r="N22" s="202">
        <v>0.82823086675590296</v>
      </c>
    </row>
    <row r="23" spans="1:14" ht="13" customHeight="1" x14ac:dyDescent="0.2">
      <c r="A23" s="82" t="s">
        <v>358</v>
      </c>
      <c r="B23" s="110">
        <v>2</v>
      </c>
      <c r="C23" s="186">
        <v>0.95773525692718398</v>
      </c>
      <c r="D23" s="191">
        <v>0.40768713209604901</v>
      </c>
      <c r="E23" s="186">
        <v>0.92285643347847701</v>
      </c>
      <c r="F23" s="191">
        <v>0.38373064844002303</v>
      </c>
      <c r="G23" s="186">
        <v>1.08248880584139</v>
      </c>
      <c r="H23" s="191">
        <v>0.466146748374624</v>
      </c>
      <c r="I23" s="186">
        <v>1.6576575324118701</v>
      </c>
      <c r="J23" s="191">
        <v>0.70983929012548896</v>
      </c>
      <c r="K23" s="186">
        <v>1.5621086695244699</v>
      </c>
      <c r="L23" s="191">
        <v>0.72347590327956801</v>
      </c>
      <c r="M23" s="186">
        <v>1.8223037978135299</v>
      </c>
      <c r="N23" s="202">
        <v>0.83427245215661805</v>
      </c>
    </row>
    <row r="24" spans="1:14" ht="13" customHeight="1" x14ac:dyDescent="0.2">
      <c r="A24" s="82" t="s">
        <v>425</v>
      </c>
      <c r="B24" s="110">
        <v>2</v>
      </c>
      <c r="C24" s="186">
        <v>0.70159264360397</v>
      </c>
      <c r="D24" s="191">
        <v>0.24769592725328801</v>
      </c>
      <c r="E24" s="186">
        <v>0.742677057951038</v>
      </c>
      <c r="F24" s="191">
        <v>0.25877143039164802</v>
      </c>
      <c r="G24" s="186">
        <v>0.75000463931141503</v>
      </c>
      <c r="H24" s="191">
        <v>0.25351321306681701</v>
      </c>
      <c r="I24" s="186">
        <v>0.85450337117402098</v>
      </c>
      <c r="J24" s="191">
        <v>0.302408005569273</v>
      </c>
      <c r="K24" s="186">
        <v>0.894610736425131</v>
      </c>
      <c r="L24" s="191">
        <v>0.32727217210272302</v>
      </c>
      <c r="M24" s="186">
        <v>1.1699473818497801</v>
      </c>
      <c r="N24" s="202">
        <v>0.46230084875888799</v>
      </c>
    </row>
    <row r="25" spans="1:14" ht="13" customHeight="1" x14ac:dyDescent="0.2">
      <c r="A25" s="82" t="s">
        <v>359</v>
      </c>
      <c r="B25" s="110">
        <v>2</v>
      </c>
      <c r="C25" s="186">
        <v>0.47234804163501998</v>
      </c>
      <c r="D25" s="191">
        <v>0.18910534639287799</v>
      </c>
      <c r="E25" s="186">
        <v>0.475667763061485</v>
      </c>
      <c r="F25" s="191">
        <v>0.19232296528036799</v>
      </c>
      <c r="G25" s="186">
        <v>0.46763041906177499</v>
      </c>
      <c r="H25" s="191">
        <v>0.187766609795327</v>
      </c>
      <c r="I25" s="186">
        <v>0.51915213162718199</v>
      </c>
      <c r="J25" s="191">
        <v>0.21075556209944901</v>
      </c>
      <c r="K25" s="186">
        <v>0.51253038023658803</v>
      </c>
      <c r="L25" s="191">
        <v>0.206974719904781</v>
      </c>
      <c r="M25" s="186">
        <v>0.68393536085554096</v>
      </c>
      <c r="N25" s="202">
        <v>0.29032211829945598</v>
      </c>
    </row>
    <row r="26" spans="1:14" ht="13" customHeight="1" x14ac:dyDescent="0.2">
      <c r="A26" s="82" t="s">
        <v>360</v>
      </c>
      <c r="B26" s="110">
        <v>2</v>
      </c>
      <c r="C26" s="186">
        <v>0.86188091671720202</v>
      </c>
      <c r="D26" s="191">
        <v>0.29863932819774403</v>
      </c>
      <c r="E26" s="186">
        <v>0.88375016205567403</v>
      </c>
      <c r="F26" s="191">
        <v>0.29519976957238903</v>
      </c>
      <c r="G26" s="186">
        <v>0.89262820177527402</v>
      </c>
      <c r="H26" s="191">
        <v>0.31742971880890702</v>
      </c>
      <c r="I26" s="186">
        <v>0.91636712287258604</v>
      </c>
      <c r="J26" s="191">
        <v>0.33248225930737801</v>
      </c>
      <c r="K26" s="186">
        <v>0.93727367851170296</v>
      </c>
      <c r="L26" s="191">
        <v>0.344284517834826</v>
      </c>
      <c r="M26" s="186">
        <v>0.96204782943649503</v>
      </c>
      <c r="N26" s="202">
        <v>0.373168214528177</v>
      </c>
    </row>
    <row r="27" spans="1:14" ht="13" customHeight="1" x14ac:dyDescent="0.2">
      <c r="A27" s="82" t="s">
        <v>361</v>
      </c>
      <c r="B27" s="110">
        <v>2</v>
      </c>
      <c r="C27" s="186">
        <v>0.72855805613013602</v>
      </c>
      <c r="D27" s="191">
        <v>0.13653037366391299</v>
      </c>
      <c r="E27" s="186">
        <v>0.73455683566206398</v>
      </c>
      <c r="F27" s="191">
        <v>0.13879193701536799</v>
      </c>
      <c r="G27" s="186">
        <v>0.73060340675511604</v>
      </c>
      <c r="H27" s="191">
        <v>0.136502844589977</v>
      </c>
      <c r="I27" s="186">
        <v>0.87353578908917295</v>
      </c>
      <c r="J27" s="191">
        <v>0.16222390153579999</v>
      </c>
      <c r="K27" s="186">
        <v>0.90076351815506694</v>
      </c>
      <c r="L27" s="191">
        <v>0.17128679142651301</v>
      </c>
      <c r="M27" s="186">
        <v>0.99785910863225902</v>
      </c>
      <c r="N27" s="202">
        <v>0.19537966039288801</v>
      </c>
    </row>
    <row r="28" spans="1:14" ht="13" customHeight="1" x14ac:dyDescent="0.2">
      <c r="A28" s="82" t="s">
        <v>362</v>
      </c>
      <c r="B28" s="110">
        <v>2</v>
      </c>
      <c r="C28" s="186">
        <v>0.75444685734593997</v>
      </c>
      <c r="D28" s="191">
        <v>0.16022479816719001</v>
      </c>
      <c r="E28" s="186">
        <v>0.718144542363787</v>
      </c>
      <c r="F28" s="191">
        <v>0.15862610438553401</v>
      </c>
      <c r="G28" s="186">
        <v>0.73012258934269403</v>
      </c>
      <c r="H28" s="191">
        <v>0.16600884697034299</v>
      </c>
      <c r="I28" s="186">
        <v>0.78852798934774904</v>
      </c>
      <c r="J28" s="191">
        <v>0.175987273547005</v>
      </c>
      <c r="K28" s="186">
        <v>0.78806909628828603</v>
      </c>
      <c r="L28" s="191">
        <v>0.17404148180995899</v>
      </c>
      <c r="M28" s="186">
        <v>0.90157476272042003</v>
      </c>
      <c r="N28" s="202">
        <v>0.20599614992474799</v>
      </c>
    </row>
    <row r="29" spans="1:14" ht="13" customHeight="1" x14ac:dyDescent="0.2">
      <c r="A29" s="82" t="s">
        <v>363</v>
      </c>
      <c r="B29" s="110">
        <v>2</v>
      </c>
      <c r="C29" s="186">
        <v>0.65257066717225098</v>
      </c>
      <c r="D29" s="191">
        <v>0.201474249096707</v>
      </c>
      <c r="E29" s="186">
        <v>0.59316414515361304</v>
      </c>
      <c r="F29" s="191">
        <v>0.17748756432303101</v>
      </c>
      <c r="G29" s="186">
        <v>0.59691037641118905</v>
      </c>
      <c r="H29" s="191">
        <v>0.174813236983518</v>
      </c>
      <c r="I29" s="186">
        <v>0.68897577640974805</v>
      </c>
      <c r="J29" s="191">
        <v>0.21646665821651401</v>
      </c>
      <c r="K29" s="186">
        <v>0.66747604872842903</v>
      </c>
      <c r="L29" s="191">
        <v>0.20286635437435799</v>
      </c>
      <c r="M29" s="186">
        <v>0.89809228418243503</v>
      </c>
      <c r="N29" s="202">
        <v>0.28333436707570597</v>
      </c>
    </row>
    <row r="30" spans="1:14" ht="13" customHeight="1" x14ac:dyDescent="0.2">
      <c r="A30" s="82" t="s">
        <v>364</v>
      </c>
      <c r="B30" s="110">
        <v>2</v>
      </c>
      <c r="C30" s="186">
        <v>0.64076303321929995</v>
      </c>
      <c r="D30" s="191">
        <v>0.10688519099868</v>
      </c>
      <c r="E30" s="186">
        <v>0.63379381499885301</v>
      </c>
      <c r="F30" s="191">
        <v>0.106887936607189</v>
      </c>
      <c r="G30" s="186">
        <v>0.63806625011011397</v>
      </c>
      <c r="H30" s="191">
        <v>0.10666693553288099</v>
      </c>
      <c r="I30" s="186">
        <v>0.73321700902990095</v>
      </c>
      <c r="J30" s="191">
        <v>0.12055854788326099</v>
      </c>
      <c r="K30" s="186">
        <v>0.732943087185147</v>
      </c>
      <c r="L30" s="191">
        <v>0.122105209036595</v>
      </c>
      <c r="M30" s="186">
        <v>0.80453885760136201</v>
      </c>
      <c r="N30" s="202">
        <v>0.13672184500957599</v>
      </c>
    </row>
    <row r="31" spans="1:14" ht="13" customHeight="1" x14ac:dyDescent="0.2">
      <c r="A31" s="82" t="s">
        <v>365</v>
      </c>
      <c r="B31" s="110">
        <v>2</v>
      </c>
      <c r="C31" s="186">
        <v>0.73756868458231495</v>
      </c>
      <c r="D31" s="191">
        <v>0.35340821769094899</v>
      </c>
      <c r="E31" s="186">
        <v>0.71582683750596698</v>
      </c>
      <c r="F31" s="191">
        <v>0.33253685585560699</v>
      </c>
      <c r="G31" s="186">
        <v>0.70460393362097495</v>
      </c>
      <c r="H31" s="191">
        <v>0.32749914892451898</v>
      </c>
      <c r="I31" s="186">
        <v>1.1571802445085999</v>
      </c>
      <c r="J31" s="191">
        <v>0.58895081094544</v>
      </c>
      <c r="K31" s="186">
        <v>1.0362285929431101</v>
      </c>
      <c r="L31" s="191">
        <v>0.52038875036494803</v>
      </c>
      <c r="M31" s="186">
        <v>1.00727680634353</v>
      </c>
      <c r="N31" s="202">
        <v>0.50819961209595299</v>
      </c>
    </row>
    <row r="32" spans="1:14" ht="13" customHeight="1" x14ac:dyDescent="0.2">
      <c r="A32" s="82" t="s">
        <v>366</v>
      </c>
      <c r="B32" s="110">
        <v>2</v>
      </c>
      <c r="C32" s="186">
        <v>0.60735882298464605</v>
      </c>
      <c r="D32" s="191">
        <v>0.142659178016596</v>
      </c>
      <c r="E32" s="186">
        <v>0.59524122054592199</v>
      </c>
      <c r="F32" s="191">
        <v>0.13817541043697401</v>
      </c>
      <c r="G32" s="186">
        <v>0.58432365289282795</v>
      </c>
      <c r="H32" s="191">
        <v>0.139217302905947</v>
      </c>
      <c r="I32" s="186">
        <v>0.75515547602855704</v>
      </c>
      <c r="J32" s="191">
        <v>0.18838384544219</v>
      </c>
      <c r="K32" s="186">
        <v>0.71606628528058802</v>
      </c>
      <c r="L32" s="191">
        <v>0.18498675305052301</v>
      </c>
      <c r="M32" s="186">
        <v>0.861321590258878</v>
      </c>
      <c r="N32" s="202">
        <v>0.22804531293469299</v>
      </c>
    </row>
    <row r="33" spans="1:14" ht="13" customHeight="1" x14ac:dyDescent="0.2">
      <c r="A33" s="82" t="s">
        <v>367</v>
      </c>
      <c r="B33" s="110">
        <v>2</v>
      </c>
      <c r="C33" s="186">
        <v>0.75154060247339305</v>
      </c>
      <c r="D33" s="191">
        <v>0.202279640772835</v>
      </c>
      <c r="E33" s="186">
        <v>0.719405194230754</v>
      </c>
      <c r="F33" s="191">
        <v>0.190709382413562</v>
      </c>
      <c r="G33" s="186">
        <v>0.71651424960157695</v>
      </c>
      <c r="H33" s="191">
        <v>0.18905033840472599</v>
      </c>
      <c r="I33" s="186">
        <v>0.77663142200023005</v>
      </c>
      <c r="J33" s="191">
        <v>0.199460260148455</v>
      </c>
      <c r="K33" s="186">
        <v>0.73736753766323004</v>
      </c>
      <c r="L33" s="191">
        <v>0.18577269110720601</v>
      </c>
      <c r="M33" s="186">
        <v>0.77427907792470096</v>
      </c>
      <c r="N33" s="202">
        <v>0.20637253876539099</v>
      </c>
    </row>
    <row r="34" spans="1:14" ht="13" customHeight="1" x14ac:dyDescent="0.2">
      <c r="A34" s="82" t="s">
        <v>368</v>
      </c>
      <c r="B34" s="110">
        <v>2</v>
      </c>
      <c r="C34" s="186">
        <v>0.621825919752649</v>
      </c>
      <c r="D34" s="191">
        <v>0.224866733438088</v>
      </c>
      <c r="E34" s="186">
        <v>0.63514994601508101</v>
      </c>
      <c r="F34" s="191">
        <v>0.226623743096137</v>
      </c>
      <c r="G34" s="186">
        <v>0.66599272364339301</v>
      </c>
      <c r="H34" s="191">
        <v>0.24290932155326</v>
      </c>
      <c r="I34" s="186">
        <v>0.73016672807095795</v>
      </c>
      <c r="J34" s="191">
        <v>0.24770727223692501</v>
      </c>
      <c r="K34" s="186">
        <v>0.68319485978921302</v>
      </c>
      <c r="L34" s="191">
        <v>0.237131913084107</v>
      </c>
      <c r="M34" s="186">
        <v>0.78439998287111301</v>
      </c>
      <c r="N34" s="202">
        <v>0.28187318440484699</v>
      </c>
    </row>
    <row r="35" spans="1:14" ht="13" customHeight="1" x14ac:dyDescent="0.2">
      <c r="A35" s="82" t="s">
        <v>369</v>
      </c>
      <c r="B35" s="110">
        <v>2</v>
      </c>
      <c r="C35" s="186">
        <v>0.35667895414876999</v>
      </c>
      <c r="D35" s="191">
        <v>0.23952205183410399</v>
      </c>
      <c r="E35" s="186">
        <v>0.34385463729781701</v>
      </c>
      <c r="F35" s="191">
        <v>0.22759463683785899</v>
      </c>
      <c r="G35" s="186">
        <v>0.33498637255885499</v>
      </c>
      <c r="H35" s="191">
        <v>0.223489584006967</v>
      </c>
      <c r="I35" s="186">
        <v>0.31147553399893801</v>
      </c>
      <c r="J35" s="191">
        <v>0.18839805540773599</v>
      </c>
      <c r="K35" s="186">
        <v>0.289392873387741</v>
      </c>
      <c r="L35" s="191">
        <v>0.17414110013182901</v>
      </c>
      <c r="M35" s="186">
        <v>0.30353496554849402</v>
      </c>
      <c r="N35" s="202">
        <v>0.191838319877603</v>
      </c>
    </row>
    <row r="36" spans="1:14" ht="13" customHeight="1" x14ac:dyDescent="0.2">
      <c r="A36" s="82" t="s">
        <v>370</v>
      </c>
      <c r="B36" s="110">
        <v>2</v>
      </c>
      <c r="C36" s="186">
        <v>0.860477648956258</v>
      </c>
      <c r="D36" s="191">
        <v>0.20220051971384301</v>
      </c>
      <c r="E36" s="186">
        <v>0.88374412424887305</v>
      </c>
      <c r="F36" s="191">
        <v>0.21496359858355199</v>
      </c>
      <c r="G36" s="186">
        <v>0.87207346110505302</v>
      </c>
      <c r="H36" s="191">
        <v>0.20967723235230801</v>
      </c>
      <c r="I36" s="186">
        <v>0.91347842695311599</v>
      </c>
      <c r="J36" s="191">
        <v>0.221873780148686</v>
      </c>
      <c r="K36" s="186">
        <v>0.77184471694797896</v>
      </c>
      <c r="L36" s="191">
        <v>0.22606953303292601</v>
      </c>
      <c r="M36" s="186">
        <v>0.758339269403558</v>
      </c>
      <c r="N36" s="202">
        <v>0.23507169952340301</v>
      </c>
    </row>
    <row r="37" spans="1:14" ht="13" customHeight="1" x14ac:dyDescent="0.2">
      <c r="A37" s="82" t="s">
        <v>371</v>
      </c>
      <c r="B37" s="110">
        <v>2</v>
      </c>
      <c r="C37" s="186">
        <v>0.58013586851708399</v>
      </c>
      <c r="D37" s="191">
        <v>9.6099868285216106E-2</v>
      </c>
      <c r="E37" s="186">
        <v>0.56893317796836496</v>
      </c>
      <c r="F37" s="191">
        <v>9.3957407290648498E-2</v>
      </c>
      <c r="G37" s="186">
        <v>0.59409851183638995</v>
      </c>
      <c r="H37" s="191">
        <v>9.2782037452895899E-2</v>
      </c>
      <c r="I37" s="186">
        <v>0.65859239908723399</v>
      </c>
      <c r="J37" s="191">
        <v>0.105103509493456</v>
      </c>
      <c r="K37" s="186">
        <v>0.65713645877438698</v>
      </c>
      <c r="L37" s="191">
        <v>0.103039518648338</v>
      </c>
      <c r="M37" s="186">
        <v>0.72070246451726405</v>
      </c>
      <c r="N37" s="202">
        <v>0.11683861655446</v>
      </c>
    </row>
    <row r="38" spans="1:14" ht="13" customHeight="1" x14ac:dyDescent="0.2">
      <c r="A38" s="82" t="s">
        <v>372</v>
      </c>
      <c r="B38" s="110">
        <v>2</v>
      </c>
      <c r="C38" s="186">
        <v>0.93499338447279301</v>
      </c>
      <c r="D38" s="191">
        <v>0.30911102109176603</v>
      </c>
      <c r="E38" s="186">
        <v>0.88602086477437803</v>
      </c>
      <c r="F38" s="191">
        <v>0.31046919526662398</v>
      </c>
      <c r="G38" s="186">
        <v>0.937904844585285</v>
      </c>
      <c r="H38" s="191">
        <v>0.32696944016281398</v>
      </c>
      <c r="I38" s="186">
        <v>1.02338317740604</v>
      </c>
      <c r="J38" s="191">
        <v>0.356714086616364</v>
      </c>
      <c r="K38" s="186">
        <v>0.71981284009644897</v>
      </c>
      <c r="L38" s="191">
        <v>0.28027169825617199</v>
      </c>
      <c r="M38" s="186">
        <v>0.64028897454759603</v>
      </c>
      <c r="N38" s="202">
        <v>0.25999619340735097</v>
      </c>
    </row>
    <row r="39" spans="1:14" ht="13" customHeight="1" x14ac:dyDescent="0.2">
      <c r="A39" s="82" t="s">
        <v>426</v>
      </c>
      <c r="B39" s="110">
        <v>2</v>
      </c>
      <c r="C39" s="186">
        <v>1.00266693295084</v>
      </c>
      <c r="D39" s="191">
        <v>0.28657612523328702</v>
      </c>
      <c r="E39" s="186">
        <v>0.93073057532576497</v>
      </c>
      <c r="F39" s="191">
        <v>0.254152673473444</v>
      </c>
      <c r="G39" s="186">
        <v>0.91717434884846305</v>
      </c>
      <c r="H39" s="191">
        <v>0.255650303799833</v>
      </c>
      <c r="I39" s="186">
        <v>1.2081610084793799</v>
      </c>
      <c r="J39" s="191">
        <v>0.32876564729614599</v>
      </c>
      <c r="K39" s="186">
        <v>1.1516802518309901</v>
      </c>
      <c r="L39" s="191">
        <v>0.31189999124289097</v>
      </c>
      <c r="M39" s="186">
        <v>1.1609178183840401</v>
      </c>
      <c r="N39" s="202">
        <v>0.31318180903773701</v>
      </c>
    </row>
    <row r="40" spans="1:14" ht="13" customHeight="1" x14ac:dyDescent="0.2">
      <c r="A40" s="82" t="s">
        <v>373</v>
      </c>
      <c r="B40" s="110">
        <v>2</v>
      </c>
      <c r="C40" s="186">
        <v>0.65107588914008097</v>
      </c>
      <c r="D40" s="191">
        <v>0.10626199930145</v>
      </c>
      <c r="E40" s="186">
        <v>0.63728131162933899</v>
      </c>
      <c r="F40" s="191">
        <v>9.9545921208123E-2</v>
      </c>
      <c r="G40" s="186">
        <v>0.67018578673128504</v>
      </c>
      <c r="H40" s="191">
        <v>0.103653527971514</v>
      </c>
      <c r="I40" s="186">
        <v>0.77912621814653005</v>
      </c>
      <c r="J40" s="191">
        <v>0.123483046760636</v>
      </c>
      <c r="K40" s="186">
        <v>0.77447269147666797</v>
      </c>
      <c r="L40" s="191">
        <v>0.120192465743128</v>
      </c>
      <c r="M40" s="186">
        <v>0.89407456223153403</v>
      </c>
      <c r="N40" s="202">
        <v>0.140099455594241</v>
      </c>
    </row>
    <row r="41" spans="1:14" ht="13" customHeight="1" x14ac:dyDescent="0.2">
      <c r="A41" s="82" t="s">
        <v>374</v>
      </c>
      <c r="B41" s="110">
        <v>2</v>
      </c>
      <c r="C41" s="186">
        <v>0.62668279491605505</v>
      </c>
      <c r="D41" s="191">
        <v>0.161785616454592</v>
      </c>
      <c r="E41" s="186">
        <v>0.64995039221384898</v>
      </c>
      <c r="F41" s="191">
        <v>0.16596855309627501</v>
      </c>
      <c r="G41" s="186">
        <v>0.62110963082430104</v>
      </c>
      <c r="H41" s="191">
        <v>0.15737722022442199</v>
      </c>
      <c r="I41" s="186">
        <v>0.73909160571778099</v>
      </c>
      <c r="J41" s="191">
        <v>0.18998903501742201</v>
      </c>
      <c r="K41" s="186">
        <v>0.68036060824057898</v>
      </c>
      <c r="L41" s="191">
        <v>0.17523157683068499</v>
      </c>
      <c r="M41" s="186">
        <v>0.78355344854033504</v>
      </c>
      <c r="N41" s="202">
        <v>0.21624450352422001</v>
      </c>
    </row>
    <row r="42" spans="1:14" ht="13" customHeight="1" x14ac:dyDescent="0.2">
      <c r="A42" s="82" t="s">
        <v>375</v>
      </c>
      <c r="B42" s="110">
        <v>2</v>
      </c>
      <c r="C42" s="186">
        <v>0.65048482624888604</v>
      </c>
      <c r="D42" s="191">
        <v>0.243131364486075</v>
      </c>
      <c r="E42" s="186">
        <v>0.64648052004708001</v>
      </c>
      <c r="F42" s="191">
        <v>0.24466589497416499</v>
      </c>
      <c r="G42" s="186">
        <v>0.63100811910156196</v>
      </c>
      <c r="H42" s="191">
        <v>0.23870821089185901</v>
      </c>
      <c r="I42" s="186">
        <v>0.77663559470246701</v>
      </c>
      <c r="J42" s="191">
        <v>0.28832973821966201</v>
      </c>
      <c r="K42" s="186">
        <v>0.69114119447212397</v>
      </c>
      <c r="L42" s="191">
        <v>0.26241913253910099</v>
      </c>
      <c r="M42" s="186">
        <v>0.91302318241333302</v>
      </c>
      <c r="N42" s="202">
        <v>0.36353632722726198</v>
      </c>
    </row>
    <row r="43" spans="1:14" ht="13" customHeight="1" x14ac:dyDescent="0.2">
      <c r="A43" s="82" t="s">
        <v>427</v>
      </c>
      <c r="B43" s="110">
        <v>2</v>
      </c>
      <c r="C43" s="186">
        <v>4.6099665257164801E-2</v>
      </c>
      <c r="D43" s="191">
        <v>5.3213626496450402E-2</v>
      </c>
      <c r="E43" s="186">
        <v>4.7430739507701498E-2</v>
      </c>
      <c r="F43" s="191">
        <v>5.5080297167907397E-2</v>
      </c>
      <c r="G43" s="186">
        <v>4.7723425380452003E-2</v>
      </c>
      <c r="H43" s="191">
        <v>5.5893174339596598E-2</v>
      </c>
      <c r="I43" s="186">
        <v>5.45058488075661E-2</v>
      </c>
      <c r="J43" s="191">
        <v>6.3106893957757995E-2</v>
      </c>
      <c r="K43" s="186">
        <v>5.5075894428750299E-2</v>
      </c>
      <c r="L43" s="191">
        <v>6.4127773118193301E-2</v>
      </c>
      <c r="M43" s="186">
        <v>8.5269235464884394E-2</v>
      </c>
      <c r="N43" s="202">
        <v>0.10362134562327401</v>
      </c>
    </row>
    <row r="44" spans="1:14" ht="13" customHeight="1" x14ac:dyDescent="0.2">
      <c r="A44" s="82" t="s">
        <v>428</v>
      </c>
      <c r="B44" s="110">
        <v>2</v>
      </c>
      <c r="C44" s="186">
        <v>0.44024214101963899</v>
      </c>
      <c r="D44" s="191">
        <v>0.147490216433218</v>
      </c>
      <c r="E44" s="186">
        <v>0.340318681509721</v>
      </c>
      <c r="F44" s="191">
        <v>0.108402216520618</v>
      </c>
      <c r="G44" s="186">
        <v>0.32571193968422302</v>
      </c>
      <c r="H44" s="191">
        <v>0.104203639221262</v>
      </c>
      <c r="I44" s="186">
        <v>0.43072951883562499</v>
      </c>
      <c r="J44" s="191">
        <v>0.13382028518168401</v>
      </c>
      <c r="K44" s="186">
        <v>0.42909681998432803</v>
      </c>
      <c r="L44" s="191">
        <v>0.141845642283146</v>
      </c>
      <c r="M44" s="186">
        <v>0.44993347287242003</v>
      </c>
      <c r="N44" s="202">
        <v>0.153566443008681</v>
      </c>
    </row>
    <row r="45" spans="1:14" ht="13" customHeight="1" x14ac:dyDescent="0.2">
      <c r="A45" s="82" t="s">
        <v>429</v>
      </c>
      <c r="B45" s="110">
        <v>2</v>
      </c>
      <c r="C45" s="186">
        <v>0.58491730499635397</v>
      </c>
      <c r="D45" s="191">
        <v>0.14526960058161401</v>
      </c>
      <c r="E45" s="186">
        <v>0.58981961270655803</v>
      </c>
      <c r="F45" s="191">
        <v>0.16079434389981501</v>
      </c>
      <c r="G45" s="186">
        <v>0.63721805804865905</v>
      </c>
      <c r="H45" s="191">
        <v>0.17979284579162699</v>
      </c>
      <c r="I45" s="186">
        <v>0.70687851580475802</v>
      </c>
      <c r="J45" s="191">
        <v>0.21136651022887601</v>
      </c>
      <c r="K45" s="186">
        <v>0.68507947450440798</v>
      </c>
      <c r="L45" s="191">
        <v>0.20174723980374001</v>
      </c>
      <c r="M45" s="186">
        <v>0.75382023705198198</v>
      </c>
      <c r="N45" s="202">
        <v>0.24632804813058001</v>
      </c>
    </row>
    <row r="46" spans="1:14" ht="13" customHeight="1" x14ac:dyDescent="0.2">
      <c r="A46" s="82" t="s">
        <v>430</v>
      </c>
      <c r="B46" s="110">
        <v>2</v>
      </c>
      <c r="C46" s="186">
        <v>0.29356012854118602</v>
      </c>
      <c r="D46" s="191">
        <v>9.5721464670447495E-2</v>
      </c>
      <c r="E46" s="186">
        <v>0.306683914438658</v>
      </c>
      <c r="F46" s="191">
        <v>0.100067394609252</v>
      </c>
      <c r="G46" s="186">
        <v>0.30844495350465501</v>
      </c>
      <c r="H46" s="191">
        <v>0.100973925273903</v>
      </c>
      <c r="I46" s="186">
        <v>0.37532567921301702</v>
      </c>
      <c r="J46" s="191">
        <v>0.124166597033752</v>
      </c>
      <c r="K46" s="186">
        <v>0.38119408469614502</v>
      </c>
      <c r="L46" s="191">
        <v>0.12670058592174799</v>
      </c>
      <c r="M46" s="186">
        <v>0.42566970169569202</v>
      </c>
      <c r="N46" s="202">
        <v>0.14821116019979799</v>
      </c>
    </row>
    <row r="47" spans="1:14" ht="13" customHeight="1" x14ac:dyDescent="0.2">
      <c r="A47" s="82" t="s">
        <v>376</v>
      </c>
      <c r="B47" s="110">
        <v>2</v>
      </c>
      <c r="C47" s="186">
        <v>0.40154612429773401</v>
      </c>
      <c r="D47" s="191">
        <v>0.309026887259372</v>
      </c>
      <c r="E47" s="186">
        <v>0.38011478495043999</v>
      </c>
      <c r="F47" s="191">
        <v>0.29305040412014099</v>
      </c>
      <c r="G47" s="186">
        <v>0.38392529979967699</v>
      </c>
      <c r="H47" s="191">
        <v>0.297646739509562</v>
      </c>
      <c r="I47" s="186">
        <v>0.41789318923732299</v>
      </c>
      <c r="J47" s="191">
        <v>0.32386610455293002</v>
      </c>
      <c r="K47" s="186">
        <v>0.41385973574534202</v>
      </c>
      <c r="L47" s="191">
        <v>0.32238563254609198</v>
      </c>
      <c r="M47" s="186">
        <v>0.39791097572634598</v>
      </c>
      <c r="N47" s="202">
        <v>0.32124072180840002</v>
      </c>
    </row>
    <row r="48" spans="1:14" ht="13" customHeight="1" x14ac:dyDescent="0.2">
      <c r="A48" s="82" t="s">
        <v>377</v>
      </c>
      <c r="B48" s="110">
        <v>2</v>
      </c>
      <c r="C48" s="186">
        <v>0.93704539956924204</v>
      </c>
      <c r="D48" s="191">
        <v>0.22215701229566401</v>
      </c>
      <c r="E48" s="186">
        <v>0.87372383814757704</v>
      </c>
      <c r="F48" s="191">
        <v>0.21392509681896801</v>
      </c>
      <c r="G48" s="186">
        <v>0.88721032993908799</v>
      </c>
      <c r="H48" s="191">
        <v>0.221934734190851</v>
      </c>
      <c r="I48" s="186">
        <v>1.0326271346181699</v>
      </c>
      <c r="J48" s="191">
        <v>0.271440720363817</v>
      </c>
      <c r="K48" s="186">
        <v>0.94623263426016402</v>
      </c>
      <c r="L48" s="191">
        <v>0.25383349706854602</v>
      </c>
      <c r="M48" s="186">
        <v>0.99999704694194202</v>
      </c>
      <c r="N48" s="202">
        <v>0.269800805533287</v>
      </c>
    </row>
    <row r="49" spans="1:14" ht="13" customHeight="1" x14ac:dyDescent="0.2">
      <c r="A49" s="82" t="s">
        <v>378</v>
      </c>
      <c r="B49" s="110">
        <v>2</v>
      </c>
      <c r="C49" s="186">
        <v>0.68132803481100102</v>
      </c>
      <c r="D49" s="191">
        <v>0.23309773414289001</v>
      </c>
      <c r="E49" s="186">
        <v>0.62956882968161698</v>
      </c>
      <c r="F49" s="191">
        <v>0.22452603401812801</v>
      </c>
      <c r="G49" s="186">
        <v>0.56579219762046395</v>
      </c>
      <c r="H49" s="191">
        <v>0.211531223917971</v>
      </c>
      <c r="I49" s="186">
        <v>0.96718409976363995</v>
      </c>
      <c r="J49" s="191">
        <v>0.39178457756308999</v>
      </c>
      <c r="K49" s="186">
        <v>0.89410996829493194</v>
      </c>
      <c r="L49" s="191">
        <v>0.347911821695713</v>
      </c>
      <c r="M49" s="186">
        <v>1.1599769654399501</v>
      </c>
      <c r="N49" s="202">
        <v>0.55671617533519702</v>
      </c>
    </row>
    <row r="50" spans="1:14" ht="13" customHeight="1" x14ac:dyDescent="0.2">
      <c r="A50" s="82" t="s">
        <v>431</v>
      </c>
      <c r="B50" s="110">
        <v>2</v>
      </c>
      <c r="C50" s="186">
        <v>0.302206147064846</v>
      </c>
      <c r="D50" s="191">
        <v>7.2004205075174896E-2</v>
      </c>
      <c r="E50" s="186">
        <v>0.32688016757498201</v>
      </c>
      <c r="F50" s="191">
        <v>7.91857026971306E-2</v>
      </c>
      <c r="G50" s="186">
        <v>0.33036529690286498</v>
      </c>
      <c r="H50" s="191">
        <v>7.7549648242910899E-2</v>
      </c>
      <c r="I50" s="186">
        <v>0.40930627581412499</v>
      </c>
      <c r="J50" s="191">
        <v>9.7295540848732306E-2</v>
      </c>
      <c r="K50" s="186">
        <v>0.40672150919309902</v>
      </c>
      <c r="L50" s="191">
        <v>9.6186359648557193E-2</v>
      </c>
      <c r="M50" s="186">
        <v>0.48725215807852501</v>
      </c>
      <c r="N50" s="202">
        <v>0.121692676661665</v>
      </c>
    </row>
    <row r="51" spans="1:14" ht="13" customHeight="1" x14ac:dyDescent="0.2">
      <c r="A51" s="82" t="s">
        <v>379</v>
      </c>
      <c r="B51" s="110">
        <v>2</v>
      </c>
      <c r="C51" s="186">
        <v>0.801840830602363</v>
      </c>
      <c r="D51" s="191">
        <v>0.15456259229573299</v>
      </c>
      <c r="E51" s="186">
        <v>0.82811800201591901</v>
      </c>
      <c r="F51" s="191">
        <v>0.16333804718179201</v>
      </c>
      <c r="G51" s="186">
        <v>0.80386189084247295</v>
      </c>
      <c r="H51" s="191">
        <v>0.15794418318141501</v>
      </c>
      <c r="I51" s="186">
        <v>1.10862286009019</v>
      </c>
      <c r="J51" s="191">
        <v>0.23236596147247801</v>
      </c>
      <c r="K51" s="186">
        <v>1.10752381186882</v>
      </c>
      <c r="L51" s="191">
        <v>0.234178405408207</v>
      </c>
      <c r="M51" s="186">
        <v>1.53771213372299</v>
      </c>
      <c r="N51" s="202">
        <v>0.38423461938124598</v>
      </c>
    </row>
    <row r="52" spans="1:14" ht="13" customHeight="1" x14ac:dyDescent="0.2">
      <c r="A52" s="82" t="s">
        <v>380</v>
      </c>
      <c r="B52" s="110">
        <v>2</v>
      </c>
      <c r="C52" s="186">
        <v>0.344135975614764</v>
      </c>
      <c r="D52" s="191">
        <v>7.5175370895903398E-2</v>
      </c>
      <c r="E52" s="186">
        <v>0.376833844412506</v>
      </c>
      <c r="F52" s="191">
        <v>8.0990967219046597E-2</v>
      </c>
      <c r="G52" s="186">
        <v>0.37846520494948799</v>
      </c>
      <c r="H52" s="191">
        <v>8.8937890987861604E-2</v>
      </c>
      <c r="I52" s="186">
        <v>0.42491143711045898</v>
      </c>
      <c r="J52" s="191">
        <v>9.6982761195858705E-2</v>
      </c>
      <c r="K52" s="186">
        <v>0.42337815362077102</v>
      </c>
      <c r="L52" s="191">
        <v>9.2763885475232705E-2</v>
      </c>
      <c r="M52" s="186">
        <v>0.527139686900024</v>
      </c>
      <c r="N52" s="202">
        <v>0.120057791611468</v>
      </c>
    </row>
    <row r="53" spans="1:14" ht="13" customHeight="1" x14ac:dyDescent="0.2">
      <c r="A53" s="82" t="s">
        <v>381</v>
      </c>
      <c r="B53" s="110">
        <v>2</v>
      </c>
      <c r="C53" s="186">
        <v>0.54743903086767398</v>
      </c>
      <c r="D53" s="191">
        <v>8.9702623314603297E-2</v>
      </c>
      <c r="E53" s="186">
        <v>0.53461299459048295</v>
      </c>
      <c r="F53" s="191">
        <v>8.6402637351139996E-2</v>
      </c>
      <c r="G53" s="186">
        <v>0.52033811356981197</v>
      </c>
      <c r="H53" s="191">
        <v>8.3832257229666293E-2</v>
      </c>
      <c r="I53" s="186">
        <v>0.61929766218971904</v>
      </c>
      <c r="J53" s="191">
        <v>0.104941658389267</v>
      </c>
      <c r="K53" s="186">
        <v>0.59312988971544001</v>
      </c>
      <c r="L53" s="191">
        <v>0.103424145823532</v>
      </c>
      <c r="M53" s="186">
        <v>0.748901283379242</v>
      </c>
      <c r="N53" s="202">
        <v>0.134120005134239</v>
      </c>
    </row>
    <row r="54" spans="1:14" ht="13" customHeight="1" x14ac:dyDescent="0.2">
      <c r="A54" s="82" t="s">
        <v>382</v>
      </c>
      <c r="B54" s="110">
        <v>2</v>
      </c>
      <c r="C54" s="186">
        <v>0.190770132234897</v>
      </c>
      <c r="D54" s="191">
        <v>0.16146542824778301</v>
      </c>
      <c r="E54" s="186">
        <v>0.16702621266012799</v>
      </c>
      <c r="F54" s="191">
        <v>0.138910105624488</v>
      </c>
      <c r="G54" s="186">
        <v>0.163337470671266</v>
      </c>
      <c r="H54" s="191">
        <v>0.137738170319465</v>
      </c>
      <c r="I54" s="186">
        <v>0.18552734425331499</v>
      </c>
      <c r="J54" s="191">
        <v>0.15136973923622901</v>
      </c>
      <c r="K54" s="186">
        <v>0.17111941937877101</v>
      </c>
      <c r="L54" s="191">
        <v>0.14168519579028699</v>
      </c>
      <c r="M54" s="186">
        <v>0.19405047387407701</v>
      </c>
      <c r="N54" s="202">
        <v>0.16837831483402099</v>
      </c>
    </row>
    <row r="55" spans="1:14" ht="13" customHeight="1" x14ac:dyDescent="0.2">
      <c r="A55" s="82" t="s">
        <v>383</v>
      </c>
      <c r="B55" s="110">
        <v>2</v>
      </c>
      <c r="C55" s="186">
        <v>0.65659858862035203</v>
      </c>
      <c r="D55" s="191">
        <v>0.20094752081966499</v>
      </c>
      <c r="E55" s="186">
        <v>0.64115119094672102</v>
      </c>
      <c r="F55" s="191">
        <v>0.189409739865678</v>
      </c>
      <c r="G55" s="186">
        <v>0.66239827550221098</v>
      </c>
      <c r="H55" s="191">
        <v>0.182542195073784</v>
      </c>
      <c r="I55" s="186">
        <v>0.69005472387723099</v>
      </c>
      <c r="J55" s="191">
        <v>0.19347818958413199</v>
      </c>
      <c r="K55" s="186">
        <v>0.65367205366991299</v>
      </c>
      <c r="L55" s="191">
        <v>0.185586459202841</v>
      </c>
      <c r="M55" s="186">
        <v>0.75514721143247099</v>
      </c>
      <c r="N55" s="202">
        <v>0.236434612886574</v>
      </c>
    </row>
    <row r="56" spans="1:14" ht="13" customHeight="1" x14ac:dyDescent="0.2">
      <c r="A56" s="82" t="s">
        <v>384</v>
      </c>
      <c r="B56" s="110">
        <v>2</v>
      </c>
      <c r="C56" s="186">
        <v>0.95257639779051395</v>
      </c>
      <c r="D56" s="191">
        <v>0.31738413824311301</v>
      </c>
      <c r="E56" s="186">
        <v>1.0690262277706</v>
      </c>
      <c r="F56" s="191">
        <v>0.36787243692765398</v>
      </c>
      <c r="G56" s="186">
        <v>1.0950198378415501</v>
      </c>
      <c r="H56" s="191">
        <v>0.37024003030965802</v>
      </c>
      <c r="I56" s="186">
        <v>1.1651684967465501</v>
      </c>
      <c r="J56" s="191">
        <v>0.37016279976306998</v>
      </c>
      <c r="K56" s="186">
        <v>1.0854289771332799</v>
      </c>
      <c r="L56" s="191">
        <v>0.34621141889187101</v>
      </c>
      <c r="M56" s="186">
        <v>1.1298071754391601</v>
      </c>
      <c r="N56" s="202">
        <v>0.34264414063456</v>
      </c>
    </row>
    <row r="57" spans="1:14" ht="13" customHeight="1" x14ac:dyDescent="0.2">
      <c r="A57" s="82" t="s">
        <v>385</v>
      </c>
      <c r="B57" s="110">
        <v>2</v>
      </c>
      <c r="C57" s="186">
        <v>0.46781439802893598</v>
      </c>
      <c r="D57" s="191">
        <v>0.186896649689442</v>
      </c>
      <c r="E57" s="186">
        <v>0.48698346301930401</v>
      </c>
      <c r="F57" s="191">
        <v>0.198029352265578</v>
      </c>
      <c r="G57" s="186">
        <v>0.48226719025032</v>
      </c>
      <c r="H57" s="191">
        <v>0.20372935445483201</v>
      </c>
      <c r="I57" s="186">
        <v>0.60648860960995299</v>
      </c>
      <c r="J57" s="191">
        <v>0.27781678695742801</v>
      </c>
      <c r="K57" s="186">
        <v>0.59107473474936301</v>
      </c>
      <c r="L57" s="191">
        <v>0.26962172082353603</v>
      </c>
      <c r="M57" s="186">
        <v>0.712198252572529</v>
      </c>
      <c r="N57" s="202">
        <v>0.33387191333093003</v>
      </c>
    </row>
    <row r="58" spans="1:14" ht="13" customHeight="1" x14ac:dyDescent="0.2">
      <c r="A58" s="82" t="s">
        <v>386</v>
      </c>
      <c r="B58" s="110">
        <v>2</v>
      </c>
      <c r="C58" s="186">
        <v>0.365097258039772</v>
      </c>
      <c r="D58" s="191">
        <v>0.150335773677088</v>
      </c>
      <c r="E58" s="186">
        <v>0.370421448264731</v>
      </c>
      <c r="F58" s="191">
        <v>0.154153115217699</v>
      </c>
      <c r="G58" s="186">
        <v>0.38138605346654902</v>
      </c>
      <c r="H58" s="191">
        <v>0.159202816376324</v>
      </c>
      <c r="I58" s="186">
        <v>0.47400127313368401</v>
      </c>
      <c r="J58" s="191">
        <v>0.19299970894184501</v>
      </c>
      <c r="K58" s="186">
        <v>0.47649244091950199</v>
      </c>
      <c r="L58" s="191">
        <v>0.19490705896468999</v>
      </c>
      <c r="M58" s="186">
        <v>0.58015462576291099</v>
      </c>
      <c r="N58" s="202">
        <v>0.23243046841415699</v>
      </c>
    </row>
    <row r="59" spans="1:14" ht="13" customHeight="1" x14ac:dyDescent="0.2">
      <c r="A59" s="82" t="s">
        <v>387</v>
      </c>
      <c r="B59" s="110">
        <v>2</v>
      </c>
      <c r="C59" s="186">
        <v>0.26862733876300499</v>
      </c>
      <c r="D59" s="191">
        <v>4.5242963546873703E-2</v>
      </c>
      <c r="E59" s="186">
        <v>0.27990319135152703</v>
      </c>
      <c r="F59" s="191">
        <v>4.6842340824144998E-2</v>
      </c>
      <c r="G59" s="186">
        <v>0.31143819757831498</v>
      </c>
      <c r="H59" s="191">
        <v>5.6758063035584401E-2</v>
      </c>
      <c r="I59" s="186">
        <v>0.40765872581463197</v>
      </c>
      <c r="J59" s="191">
        <v>7.6131811959290599E-2</v>
      </c>
      <c r="K59" s="186">
        <v>0.38230356048404701</v>
      </c>
      <c r="L59" s="191">
        <v>7.0689126631711494E-2</v>
      </c>
      <c r="M59" s="186">
        <v>0.45721474925741401</v>
      </c>
      <c r="N59" s="202">
        <v>8.3734958474856194E-2</v>
      </c>
    </row>
    <row r="60" spans="1:14" ht="13" customHeight="1" x14ac:dyDescent="0.2">
      <c r="A60" s="82" t="s">
        <v>388</v>
      </c>
      <c r="B60" s="110">
        <v>2</v>
      </c>
      <c r="C60" s="186">
        <v>0.92186929616813496</v>
      </c>
      <c r="D60" s="191">
        <v>0.75591079252311799</v>
      </c>
      <c r="E60" s="186">
        <v>0.96581664760308195</v>
      </c>
      <c r="F60" s="191">
        <v>0.77328777664509496</v>
      </c>
      <c r="G60" s="186">
        <v>0.98070883919070795</v>
      </c>
      <c r="H60" s="191">
        <v>0.69034664819479197</v>
      </c>
      <c r="I60" s="186">
        <v>1.19678670611431</v>
      </c>
      <c r="J60" s="191">
        <v>0.89676203977316404</v>
      </c>
      <c r="K60" s="186">
        <v>0.97427944166525904</v>
      </c>
      <c r="L60" s="191">
        <v>0.52741484366709601</v>
      </c>
      <c r="M60" s="186">
        <v>1.1596011658719501</v>
      </c>
      <c r="N60" s="202">
        <v>0.62467897899276503</v>
      </c>
    </row>
    <row r="61" spans="1:14" ht="13" customHeight="1" x14ac:dyDescent="0.2">
      <c r="A61" s="82" t="s">
        <v>432</v>
      </c>
      <c r="B61" s="110">
        <v>2</v>
      </c>
      <c r="C61" s="186">
        <v>0.391169660570169</v>
      </c>
      <c r="D61" s="191">
        <v>8.28692972095533E-2</v>
      </c>
      <c r="E61" s="186">
        <v>0.32524053429859101</v>
      </c>
      <c r="F61" s="191">
        <v>7.9425773917092796E-2</v>
      </c>
      <c r="G61" s="186">
        <v>0.337740823599187</v>
      </c>
      <c r="H61" s="191">
        <v>8.4365444522536803E-2</v>
      </c>
      <c r="I61" s="186">
        <v>0.42441096601016698</v>
      </c>
      <c r="J61" s="191">
        <v>0.111984329271201</v>
      </c>
      <c r="K61" s="186">
        <v>0.41612294766204599</v>
      </c>
      <c r="L61" s="191">
        <v>0.111191451383302</v>
      </c>
      <c r="M61" s="186">
        <v>0.63967532048467901</v>
      </c>
      <c r="N61" s="202">
        <v>0.21475434291533199</v>
      </c>
    </row>
    <row r="62" spans="1:14" ht="13" customHeight="1" x14ac:dyDescent="0.2">
      <c r="A62" s="82" t="s">
        <v>389</v>
      </c>
      <c r="B62" s="110">
        <v>2</v>
      </c>
      <c r="C62" s="186">
        <v>0.81981758622752698</v>
      </c>
      <c r="D62" s="191">
        <v>0.24349106800886</v>
      </c>
      <c r="E62" s="186">
        <v>0.445330265453244</v>
      </c>
      <c r="F62" s="191">
        <v>0.14702075220525501</v>
      </c>
      <c r="G62" s="186">
        <v>0.41617597680238899</v>
      </c>
      <c r="H62" s="191">
        <v>0.14500390145787601</v>
      </c>
      <c r="I62" s="186">
        <v>0.51581874626021196</v>
      </c>
      <c r="J62" s="191">
        <v>0.17047461147285101</v>
      </c>
      <c r="K62" s="186">
        <v>0.48300966659209499</v>
      </c>
      <c r="L62" s="191">
        <v>0.16496258904760799</v>
      </c>
      <c r="M62" s="186">
        <v>0.64321060583640499</v>
      </c>
      <c r="N62" s="202">
        <v>0.230855660450524</v>
      </c>
    </row>
    <row r="63" spans="1:14" ht="13" customHeight="1" x14ac:dyDescent="0.2">
      <c r="A63" s="112" t="s">
        <v>433</v>
      </c>
      <c r="B63" s="113">
        <v>2</v>
      </c>
      <c r="C63" s="187">
        <v>0.64489718798809903</v>
      </c>
      <c r="D63" s="192">
        <v>5.2642952452413398E-2</v>
      </c>
      <c r="E63" s="187">
        <v>0.64175308105561901</v>
      </c>
      <c r="F63" s="192">
        <v>5.3433063879221303E-2</v>
      </c>
      <c r="G63" s="187">
        <v>0.65082194817012895</v>
      </c>
      <c r="H63" s="192">
        <v>5.2820002108182003E-2</v>
      </c>
      <c r="I63" s="187">
        <v>0.77344968085737098</v>
      </c>
      <c r="J63" s="192">
        <v>6.6297056628527098E-2</v>
      </c>
      <c r="K63" s="187">
        <v>0.73658936407373199</v>
      </c>
      <c r="L63" s="192">
        <v>5.99242503982573E-2</v>
      </c>
      <c r="M63" s="187">
        <v>0.83546480172709003</v>
      </c>
      <c r="N63" s="204">
        <v>6.8347451866194897E-2</v>
      </c>
    </row>
    <row r="64" spans="1:14" ht="13" customHeight="1" x14ac:dyDescent="0.2">
      <c r="A64" s="114" t="s">
        <v>434</v>
      </c>
      <c r="B64" s="115">
        <v>2</v>
      </c>
      <c r="C64" s="188">
        <v>0.59894702939926203</v>
      </c>
      <c r="D64" s="193">
        <v>8.5978410625111107E-2</v>
      </c>
      <c r="E64" s="188">
        <v>0.60821770193186897</v>
      </c>
      <c r="F64" s="193">
        <v>8.8068526858812404E-2</v>
      </c>
      <c r="G64" s="188">
        <v>0.61184133871910495</v>
      </c>
      <c r="H64" s="193">
        <v>8.7764620762634499E-2</v>
      </c>
      <c r="I64" s="188">
        <v>0.741902366459669</v>
      </c>
      <c r="J64" s="193">
        <v>0.117837420252595</v>
      </c>
      <c r="K64" s="188">
        <v>0.69913130967333403</v>
      </c>
      <c r="L64" s="193">
        <v>0.106714375662654</v>
      </c>
      <c r="M64" s="188">
        <v>0.75017083262019202</v>
      </c>
      <c r="N64" s="205">
        <v>0.106836218763535</v>
      </c>
    </row>
    <row r="65" spans="1:14" ht="13" customHeight="1" x14ac:dyDescent="0.2">
      <c r="A65" s="116" t="s">
        <v>435</v>
      </c>
      <c r="B65" s="117">
        <v>2</v>
      </c>
      <c r="C65" s="189">
        <v>0.60736787294696404</v>
      </c>
      <c r="D65" s="194">
        <v>3.3456436043774601E-2</v>
      </c>
      <c r="E65" s="189">
        <v>0.58786651256053002</v>
      </c>
      <c r="F65" s="194">
        <v>3.3271081987733403E-2</v>
      </c>
      <c r="G65" s="189">
        <v>0.59323461807208</v>
      </c>
      <c r="H65" s="194">
        <v>3.3074223702509301E-2</v>
      </c>
      <c r="I65" s="189">
        <v>0.71564689450534202</v>
      </c>
      <c r="J65" s="194">
        <v>4.1608830420722803E-2</v>
      </c>
      <c r="K65" s="189">
        <v>0.68639448563362504</v>
      </c>
      <c r="L65" s="194">
        <v>3.8160239884559598E-2</v>
      </c>
      <c r="M65" s="189">
        <v>0.80073287018595796</v>
      </c>
      <c r="N65" s="206">
        <v>4.5404163653219497E-2</v>
      </c>
    </row>
    <row r="66" spans="1:14" ht="13" customHeight="1" x14ac:dyDescent="0.2">
      <c r="A66" s="82" t="s">
        <v>391</v>
      </c>
      <c r="B66" s="110">
        <v>2</v>
      </c>
      <c r="C66" s="186">
        <v>0.34278176613840999</v>
      </c>
      <c r="D66" s="191">
        <v>0.23640851118391601</v>
      </c>
      <c r="E66" s="186">
        <v>0.31853442957189898</v>
      </c>
      <c r="F66" s="191">
        <v>0.23002051818232799</v>
      </c>
      <c r="G66" s="186">
        <v>0.35041896295796099</v>
      </c>
      <c r="H66" s="191">
        <v>0.2584174767879</v>
      </c>
      <c r="I66" s="186">
        <v>0.284860915440102</v>
      </c>
      <c r="J66" s="191">
        <v>0.24902695892813501</v>
      </c>
      <c r="K66" s="186">
        <v>0.32140818085284401</v>
      </c>
      <c r="L66" s="191">
        <v>0.25302150210385099</v>
      </c>
      <c r="M66" s="186">
        <v>0.41695799775139603</v>
      </c>
      <c r="N66" s="202">
        <v>0.26847681793628703</v>
      </c>
    </row>
    <row r="67" spans="1:14" ht="13" customHeight="1" x14ac:dyDescent="0.2">
      <c r="A67" s="82" t="s">
        <v>392</v>
      </c>
      <c r="B67" s="110">
        <v>2</v>
      </c>
      <c r="C67" s="186">
        <v>0.69129406758921896</v>
      </c>
      <c r="D67" s="191">
        <v>0.26515358572838998</v>
      </c>
      <c r="E67" s="186">
        <v>0.68072915924654698</v>
      </c>
      <c r="F67" s="191">
        <v>0.25311567124545298</v>
      </c>
      <c r="G67" s="186">
        <v>0.67947344575402202</v>
      </c>
      <c r="H67" s="191">
        <v>0.23754126418701799</v>
      </c>
      <c r="I67" s="186">
        <v>0.78125336356934905</v>
      </c>
      <c r="J67" s="191">
        <v>0.30510089436781601</v>
      </c>
      <c r="K67" s="186">
        <v>0.79183306909343798</v>
      </c>
      <c r="L67" s="191">
        <v>0.32220722450050299</v>
      </c>
      <c r="M67" s="186">
        <v>0.73090260810185603</v>
      </c>
      <c r="N67" s="202">
        <v>0.32834301346473599</v>
      </c>
    </row>
    <row r="68" spans="1:14" ht="13" customHeight="1" x14ac:dyDescent="0.2">
      <c r="A68" s="82" t="s">
        <v>393</v>
      </c>
      <c r="B68" s="110">
        <v>2</v>
      </c>
      <c r="C68" s="186">
        <v>0.74903093608641103</v>
      </c>
      <c r="D68" s="191">
        <v>0.45844564925287401</v>
      </c>
      <c r="E68" s="186">
        <v>0.735594755121463</v>
      </c>
      <c r="F68" s="191">
        <v>0.45754247362832201</v>
      </c>
      <c r="G68" s="186">
        <v>0.63876737877453105</v>
      </c>
      <c r="H68" s="191">
        <v>0.38671458826059402</v>
      </c>
      <c r="I68" s="186">
        <v>0.60948964390568305</v>
      </c>
      <c r="J68" s="191">
        <v>0.36916053019191197</v>
      </c>
      <c r="K68" s="186">
        <v>0.59527062698545097</v>
      </c>
      <c r="L68" s="191">
        <v>0.357922594595809</v>
      </c>
      <c r="M68" s="186">
        <v>0.95518774208174795</v>
      </c>
      <c r="N68" s="202">
        <v>0.567182303093137</v>
      </c>
    </row>
    <row r="69" spans="1:14" ht="13" customHeight="1" x14ac:dyDescent="0.2">
      <c r="A69" s="4" t="s">
        <v>394</v>
      </c>
      <c r="B69" s="118">
        <v>2</v>
      </c>
      <c r="C69" s="196">
        <v>0.594822392160401</v>
      </c>
      <c r="D69" s="197">
        <v>0.217549201518905</v>
      </c>
      <c r="E69" s="196">
        <v>0.59045751868385099</v>
      </c>
      <c r="F69" s="197">
        <v>0.223890532919133</v>
      </c>
      <c r="G69" s="196">
        <v>0.52296910510271599</v>
      </c>
      <c r="H69" s="197">
        <v>0.20875428687053299</v>
      </c>
      <c r="I69" s="196">
        <v>0.62137798583522597</v>
      </c>
      <c r="J69" s="197">
        <v>0.26400099431150698</v>
      </c>
      <c r="K69" s="196">
        <v>0.62052884325320601</v>
      </c>
      <c r="L69" s="197">
        <v>0.26410688307400798</v>
      </c>
      <c r="M69" s="196">
        <v>0.85867807010725405</v>
      </c>
      <c r="N69" s="207">
        <v>0.38041374401793898</v>
      </c>
    </row>
    <row r="70" spans="1:14" ht="13" customHeight="1" x14ac:dyDescent="0.2">
      <c r="A70" s="82"/>
      <c r="B70" s="119"/>
      <c r="C70" s="186" t="s">
        <v>1340</v>
      </c>
      <c r="D70" s="191" t="s">
        <v>1341</v>
      </c>
      <c r="E70" s="186" t="s">
        <v>1342</v>
      </c>
      <c r="F70" s="191" t="s">
        <v>1343</v>
      </c>
      <c r="G70" s="186" t="s">
        <v>1344</v>
      </c>
      <c r="H70" s="191" t="s">
        <v>1345</v>
      </c>
      <c r="I70" s="186" t="s">
        <v>1346</v>
      </c>
      <c r="J70" s="191" t="s">
        <v>1347</v>
      </c>
      <c r="K70" s="186" t="s">
        <v>1348</v>
      </c>
      <c r="L70" s="191" t="s">
        <v>1349</v>
      </c>
      <c r="M70" s="186" t="s">
        <v>1350</v>
      </c>
      <c r="N70" s="202" t="s">
        <v>1351</v>
      </c>
    </row>
    <row r="71" spans="1:14" ht="13" customHeight="1" x14ac:dyDescent="0.2">
      <c r="A71" s="82" t="s">
        <v>350</v>
      </c>
      <c r="B71" s="119">
        <v>1</v>
      </c>
      <c r="C71" s="186">
        <v>0.57128398401687597</v>
      </c>
      <c r="D71" s="191">
        <v>0.13084457941208</v>
      </c>
      <c r="E71" s="186">
        <v>0.56085814563157499</v>
      </c>
      <c r="F71" s="191">
        <v>0.12673673682599401</v>
      </c>
      <c r="G71" s="186">
        <v>0.57367899518509702</v>
      </c>
      <c r="H71" s="191">
        <v>0.12760732215725701</v>
      </c>
      <c r="I71" s="186">
        <v>0.637758353211898</v>
      </c>
      <c r="J71" s="191">
        <v>0.15345039024658899</v>
      </c>
      <c r="K71" s="186">
        <v>0.63010050005087503</v>
      </c>
      <c r="L71" s="191">
        <v>0.15486479484691401</v>
      </c>
      <c r="M71" s="186">
        <v>0.71982666396862505</v>
      </c>
      <c r="N71" s="202">
        <v>0.18043326959714601</v>
      </c>
    </row>
    <row r="72" spans="1:14" ht="13" customHeight="1" x14ac:dyDescent="0.2">
      <c r="A72" s="82" t="s">
        <v>352</v>
      </c>
      <c r="B72" s="119">
        <v>1</v>
      </c>
      <c r="C72" s="186">
        <v>0.68178012336601701</v>
      </c>
      <c r="D72" s="191">
        <v>0.16259401884633801</v>
      </c>
      <c r="E72" s="186">
        <v>0.70352176155704005</v>
      </c>
      <c r="F72" s="191">
        <v>0.16729566319887601</v>
      </c>
      <c r="G72" s="186">
        <v>0.71459212043541698</v>
      </c>
      <c r="H72" s="191">
        <v>0.176402399146665</v>
      </c>
      <c r="I72" s="186">
        <v>0.80314961302864296</v>
      </c>
      <c r="J72" s="191">
        <v>0.20006428200104301</v>
      </c>
      <c r="K72" s="186">
        <v>0.78846927852844695</v>
      </c>
      <c r="L72" s="191">
        <v>0.196120929523178</v>
      </c>
      <c r="M72" s="186">
        <v>0.90118415844625699</v>
      </c>
      <c r="N72" s="202">
        <v>0.22979010928569299</v>
      </c>
    </row>
    <row r="73" spans="1:14" ht="13" customHeight="1" x14ac:dyDescent="0.2">
      <c r="A73" s="111" t="s">
        <v>354</v>
      </c>
      <c r="B73" s="119">
        <v>1</v>
      </c>
      <c r="C73" s="186">
        <v>0.95390608123026999</v>
      </c>
      <c r="D73" s="191">
        <v>0.27634686876558001</v>
      </c>
      <c r="E73" s="186">
        <v>0.96170079195515001</v>
      </c>
      <c r="F73" s="191">
        <v>0.28002486085734601</v>
      </c>
      <c r="G73" s="186">
        <v>1.00139444063302</v>
      </c>
      <c r="H73" s="191">
        <v>0.32350185031549</v>
      </c>
      <c r="I73" s="186">
        <v>1.10777587044251</v>
      </c>
      <c r="J73" s="191">
        <v>0.37862653374595101</v>
      </c>
      <c r="K73" s="186">
        <v>1.0978795772729499</v>
      </c>
      <c r="L73" s="191">
        <v>0.365034445567607</v>
      </c>
      <c r="M73" s="186">
        <v>1.2476838526001299</v>
      </c>
      <c r="N73" s="202">
        <v>0.42907229329457502</v>
      </c>
    </row>
    <row r="74" spans="1:14" ht="13" customHeight="1" x14ac:dyDescent="0.2">
      <c r="A74" s="82" t="s">
        <v>355</v>
      </c>
      <c r="B74" s="119">
        <v>1</v>
      </c>
      <c r="C74" s="186">
        <v>0.79684362671318798</v>
      </c>
      <c r="D74" s="191">
        <v>0.30602342410906103</v>
      </c>
      <c r="E74" s="186">
        <v>0.82932843692994695</v>
      </c>
      <c r="F74" s="191">
        <v>0.31907430661806502</v>
      </c>
      <c r="G74" s="186">
        <v>0.90759371780522602</v>
      </c>
      <c r="H74" s="191">
        <v>0.34560845284001002</v>
      </c>
      <c r="I74" s="186">
        <v>0.98657739174886605</v>
      </c>
      <c r="J74" s="191">
        <v>0.39232933386521002</v>
      </c>
      <c r="K74" s="186">
        <v>0.87776294684302603</v>
      </c>
      <c r="L74" s="191">
        <v>0.35786728635620202</v>
      </c>
      <c r="M74" s="186">
        <v>0.97831139346626605</v>
      </c>
      <c r="N74" s="202">
        <v>0.41376527946138097</v>
      </c>
    </row>
    <row r="75" spans="1:14" ht="13" customHeight="1" x14ac:dyDescent="0.2">
      <c r="A75" s="82" t="s">
        <v>365</v>
      </c>
      <c r="B75" s="119">
        <v>1</v>
      </c>
      <c r="C75" s="186">
        <v>0.26219861286817803</v>
      </c>
      <c r="D75" s="191">
        <v>0.30202350028425801</v>
      </c>
      <c r="E75" s="186">
        <v>0.25881180198918102</v>
      </c>
      <c r="F75" s="191">
        <v>0.29881098820444502</v>
      </c>
      <c r="G75" s="186">
        <v>0.25928399134494301</v>
      </c>
      <c r="H75" s="191">
        <v>0.29568223597295901</v>
      </c>
      <c r="I75" s="186">
        <v>0.32520843674217798</v>
      </c>
      <c r="J75" s="191">
        <v>0.36334784723317698</v>
      </c>
      <c r="K75" s="186">
        <v>0.33387953495120698</v>
      </c>
      <c r="L75" s="191">
        <v>0.38122717898886399</v>
      </c>
      <c r="M75" s="186">
        <v>0.37152857798614097</v>
      </c>
      <c r="N75" s="202">
        <v>0.43401204539660898</v>
      </c>
    </row>
    <row r="76" spans="1:14" ht="13" customHeight="1" x14ac:dyDescent="0.2">
      <c r="A76" s="82" t="s">
        <v>370</v>
      </c>
      <c r="B76" s="119">
        <v>1</v>
      </c>
      <c r="C76" s="186">
        <v>1.0894218336661901</v>
      </c>
      <c r="D76" s="191">
        <v>0.30468471472358399</v>
      </c>
      <c r="E76" s="186">
        <v>1.0971293778172999</v>
      </c>
      <c r="F76" s="191">
        <v>0.28689764969196901</v>
      </c>
      <c r="G76" s="186">
        <v>1.1912313768879399</v>
      </c>
      <c r="H76" s="191">
        <v>0.30807132351431998</v>
      </c>
      <c r="I76" s="186">
        <v>1.65433374581091</v>
      </c>
      <c r="J76" s="191">
        <v>0.46888378696245198</v>
      </c>
      <c r="K76" s="186">
        <v>1.54522348606448</v>
      </c>
      <c r="L76" s="191">
        <v>0.434621045153055</v>
      </c>
      <c r="M76" s="186">
        <v>1.9588791553835201</v>
      </c>
      <c r="N76" s="202">
        <v>0.55255597433520398</v>
      </c>
    </row>
    <row r="77" spans="1:14" ht="13" customHeight="1" x14ac:dyDescent="0.2">
      <c r="A77" s="82" t="s">
        <v>372</v>
      </c>
      <c r="B77" s="119">
        <v>1</v>
      </c>
      <c r="C77" s="186">
        <v>2.27298344754771</v>
      </c>
      <c r="D77" s="191">
        <v>0.90844534140364197</v>
      </c>
      <c r="E77" s="186">
        <v>1.7977701855878701</v>
      </c>
      <c r="F77" s="191">
        <v>0.69814064027674305</v>
      </c>
      <c r="G77" s="186">
        <v>1.7020972058389601</v>
      </c>
      <c r="H77" s="191">
        <v>0.60392777914220597</v>
      </c>
      <c r="I77" s="186">
        <v>1.82870713298551</v>
      </c>
      <c r="J77" s="191">
        <v>0.67964427070206801</v>
      </c>
      <c r="K77" s="186">
        <v>1.5941103309462801</v>
      </c>
      <c r="L77" s="191">
        <v>0.68301737179640198</v>
      </c>
      <c r="M77" s="186">
        <v>1.7287979138623599</v>
      </c>
      <c r="N77" s="202">
        <v>0.77544176798822295</v>
      </c>
    </row>
    <row r="78" spans="1:14" ht="13" customHeight="1" x14ac:dyDescent="0.2">
      <c r="A78" s="82" t="s">
        <v>428</v>
      </c>
      <c r="B78" s="119">
        <v>1</v>
      </c>
      <c r="C78" s="186">
        <v>0.62229914920095497</v>
      </c>
      <c r="D78" s="191">
        <v>0.14189361076329701</v>
      </c>
      <c r="E78" s="186">
        <v>0.54921711575917198</v>
      </c>
      <c r="F78" s="191">
        <v>0.12813698926255301</v>
      </c>
      <c r="G78" s="186">
        <v>0.48982992610829701</v>
      </c>
      <c r="H78" s="191">
        <v>0.119359149913327</v>
      </c>
      <c r="I78" s="186">
        <v>0.56967854262493001</v>
      </c>
      <c r="J78" s="191">
        <v>0.15479148987459801</v>
      </c>
      <c r="K78" s="186">
        <v>0.56541505646444101</v>
      </c>
      <c r="L78" s="191">
        <v>0.153967388766407</v>
      </c>
      <c r="M78" s="186">
        <v>0.73665525371256102</v>
      </c>
      <c r="N78" s="202">
        <v>0.203082888559171</v>
      </c>
    </row>
    <row r="79" spans="1:14" ht="13" customHeight="1" x14ac:dyDescent="0.2">
      <c r="A79" s="82" t="s">
        <v>378</v>
      </c>
      <c r="B79" s="119">
        <v>1</v>
      </c>
      <c r="C79" s="186">
        <v>0.66637197047025498</v>
      </c>
      <c r="D79" s="191">
        <v>0.246919478676036</v>
      </c>
      <c r="E79" s="186">
        <v>0.548129591845395</v>
      </c>
      <c r="F79" s="191">
        <v>0.202801019597972</v>
      </c>
      <c r="G79" s="186">
        <v>0.515968795536495</v>
      </c>
      <c r="H79" s="191">
        <v>0.20358241406247701</v>
      </c>
      <c r="I79" s="186">
        <v>0.72752306897144603</v>
      </c>
      <c r="J79" s="191">
        <v>0.300415888918803</v>
      </c>
      <c r="K79" s="186">
        <v>0.70416138741040002</v>
      </c>
      <c r="L79" s="191">
        <v>0.30018799663316298</v>
      </c>
      <c r="M79" s="186">
        <v>1.10913589801826</v>
      </c>
      <c r="N79" s="202">
        <v>0.489446125929555</v>
      </c>
    </row>
    <row r="80" spans="1:14" ht="13" customHeight="1" x14ac:dyDescent="0.2">
      <c r="A80" s="82" t="s">
        <v>382</v>
      </c>
      <c r="B80" s="119">
        <v>1</v>
      </c>
      <c r="C80" s="186">
        <v>0.36649731133291802</v>
      </c>
      <c r="D80" s="191">
        <v>0.164596857425791</v>
      </c>
      <c r="E80" s="186">
        <v>0.36092864998255397</v>
      </c>
      <c r="F80" s="191">
        <v>0.163086047027063</v>
      </c>
      <c r="G80" s="186">
        <v>0.37062869846743501</v>
      </c>
      <c r="H80" s="191">
        <v>0.167076113795812</v>
      </c>
      <c r="I80" s="186">
        <v>0.47626872907458401</v>
      </c>
      <c r="J80" s="191">
        <v>0.24420643580941201</v>
      </c>
      <c r="K80" s="186">
        <v>0.45938676903136899</v>
      </c>
      <c r="L80" s="191">
        <v>0.24209693124152801</v>
      </c>
      <c r="M80" s="186">
        <v>0.60951698247407005</v>
      </c>
      <c r="N80" s="202">
        <v>0.33139018450888602</v>
      </c>
    </row>
    <row r="81" spans="1:14" ht="13" customHeight="1" x14ac:dyDescent="0.2">
      <c r="A81" s="82" t="s">
        <v>384</v>
      </c>
      <c r="B81" s="119">
        <v>1</v>
      </c>
      <c r="C81" s="186">
        <v>0.442197414498051</v>
      </c>
      <c r="D81" s="191">
        <v>0.28770023268431499</v>
      </c>
      <c r="E81" s="186">
        <v>0.532175517225147</v>
      </c>
      <c r="F81" s="191">
        <v>0.34449270628398698</v>
      </c>
      <c r="G81" s="186">
        <v>0.60530824004575201</v>
      </c>
      <c r="H81" s="191">
        <v>0.38163381008770603</v>
      </c>
      <c r="I81" s="186">
        <v>0.695137685326216</v>
      </c>
      <c r="J81" s="191">
        <v>0.48563458401732301</v>
      </c>
      <c r="K81" s="186">
        <v>0.69067090868241299</v>
      </c>
      <c r="L81" s="191">
        <v>0.48130002757748203</v>
      </c>
      <c r="M81" s="186">
        <v>0.76965572661422899</v>
      </c>
      <c r="N81" s="202">
        <v>0.53235603865163905</v>
      </c>
    </row>
    <row r="82" spans="1:14" ht="13" customHeight="1" x14ac:dyDescent="0.2">
      <c r="A82" s="82" t="s">
        <v>386</v>
      </c>
      <c r="B82" s="119">
        <v>1</v>
      </c>
      <c r="C82" s="186">
        <v>0.78585423339510097</v>
      </c>
      <c r="D82" s="191">
        <v>0.19975457618478601</v>
      </c>
      <c r="E82" s="186">
        <v>0.652145135386198</v>
      </c>
      <c r="F82" s="191">
        <v>0.16593610372041601</v>
      </c>
      <c r="G82" s="186">
        <v>0.67484471827163695</v>
      </c>
      <c r="H82" s="191">
        <v>0.17374689878483099</v>
      </c>
      <c r="I82" s="186">
        <v>0.84562408340194195</v>
      </c>
      <c r="J82" s="191">
        <v>0.23307365891066401</v>
      </c>
      <c r="K82" s="186">
        <v>0.82773731217508695</v>
      </c>
      <c r="L82" s="191">
        <v>0.22703541802105701</v>
      </c>
      <c r="M82" s="186">
        <v>0.97046237249647405</v>
      </c>
      <c r="N82" s="202">
        <v>0.28708487569024999</v>
      </c>
    </row>
    <row r="83" spans="1:14" ht="13" customHeight="1" x14ac:dyDescent="0.2">
      <c r="A83" s="82" t="s">
        <v>387</v>
      </c>
      <c r="B83" s="119">
        <v>1</v>
      </c>
      <c r="C83" s="186">
        <v>0.60105982435070404</v>
      </c>
      <c r="D83" s="191">
        <v>0.148385763767794</v>
      </c>
      <c r="E83" s="186">
        <v>0.56793510920462698</v>
      </c>
      <c r="F83" s="191">
        <v>0.134630529264505</v>
      </c>
      <c r="G83" s="186">
        <v>0.59672486262978297</v>
      </c>
      <c r="H83" s="191">
        <v>0.14521948945503099</v>
      </c>
      <c r="I83" s="186">
        <v>0.75419383422469199</v>
      </c>
      <c r="J83" s="191">
        <v>0.19302188877007301</v>
      </c>
      <c r="K83" s="186">
        <v>0.74481811398970099</v>
      </c>
      <c r="L83" s="191">
        <v>0.196655636940571</v>
      </c>
      <c r="M83" s="186">
        <v>0.91931343717602898</v>
      </c>
      <c r="N83" s="202">
        <v>0.24568076379777701</v>
      </c>
    </row>
    <row r="84" spans="1:14" ht="13" customHeight="1" x14ac:dyDescent="0.2">
      <c r="A84" s="5" t="s">
        <v>436</v>
      </c>
      <c r="B84" s="120">
        <v>1</v>
      </c>
      <c r="C84" s="190">
        <v>0.76323262761884503</v>
      </c>
      <c r="D84" s="195">
        <v>9.8580838378528393E-2</v>
      </c>
      <c r="E84" s="190">
        <v>0.70482923574300005</v>
      </c>
      <c r="F84" s="195">
        <v>8.5526834203582702E-2</v>
      </c>
      <c r="G84" s="190">
        <v>0.71681522071308201</v>
      </c>
      <c r="H84" s="195">
        <v>8.3101310700086597E-2</v>
      </c>
      <c r="I84" s="190">
        <v>0.85868005142931703</v>
      </c>
      <c r="J84" s="195">
        <v>0.103163626369889</v>
      </c>
      <c r="K84" s="190">
        <v>0.81347796876147704</v>
      </c>
      <c r="L84" s="195">
        <v>0.10156948274302401</v>
      </c>
      <c r="M84" s="190">
        <v>0.9811056278004</v>
      </c>
      <c r="N84" s="203">
        <v>0.122711133275792</v>
      </c>
    </row>
    <row r="85" spans="1:14" ht="13" customHeight="1" x14ac:dyDescent="0.2">
      <c r="A85" s="82" t="s">
        <v>93</v>
      </c>
      <c r="B85" s="119">
        <v>1</v>
      </c>
      <c r="C85" s="186">
        <v>0.51317938700355503</v>
      </c>
      <c r="D85" s="191">
        <v>0.17550954286513001</v>
      </c>
      <c r="E85" s="186">
        <v>0.53633849712008796</v>
      </c>
      <c r="F85" s="191">
        <v>0.18843854944706301</v>
      </c>
      <c r="G85" s="186">
        <v>0.54930191411267904</v>
      </c>
      <c r="H85" s="191">
        <v>0.19927288647052699</v>
      </c>
      <c r="I85" s="186">
        <v>0.62255768534552403</v>
      </c>
      <c r="J85" s="191">
        <v>0.22701642441227199</v>
      </c>
      <c r="K85" s="186">
        <v>0.63537300692288301</v>
      </c>
      <c r="L85" s="191">
        <v>0.237836522078194</v>
      </c>
      <c r="M85" s="186">
        <v>0.73471842382143504</v>
      </c>
      <c r="N85" s="202">
        <v>0.29255531346698499</v>
      </c>
    </row>
    <row r="86" spans="1:14" ht="13" customHeight="1" x14ac:dyDescent="0.2">
      <c r="A86" s="82" t="s">
        <v>392</v>
      </c>
      <c r="B86" s="119">
        <v>1</v>
      </c>
      <c r="C86" s="186">
        <v>0.55140277997824905</v>
      </c>
      <c r="D86" s="191">
        <v>0.158399029434802</v>
      </c>
      <c r="E86" s="186">
        <v>0.55971312726600997</v>
      </c>
      <c r="F86" s="191">
        <v>0.16199474088582599</v>
      </c>
      <c r="G86" s="186">
        <v>0.56651954998807297</v>
      </c>
      <c r="H86" s="191">
        <v>0.16516247622619701</v>
      </c>
      <c r="I86" s="186">
        <v>0.63690719380153604</v>
      </c>
      <c r="J86" s="191">
        <v>0.18971322712542199</v>
      </c>
      <c r="K86" s="186">
        <v>0.62348630075284195</v>
      </c>
      <c r="L86" s="191">
        <v>0.18367832709148399</v>
      </c>
      <c r="M86" s="186">
        <v>0.63176648015355397</v>
      </c>
      <c r="N86" s="202">
        <v>0.19853395934117099</v>
      </c>
    </row>
    <row r="87" spans="1:14" ht="13" customHeight="1" x14ac:dyDescent="0.2">
      <c r="A87" s="4" t="s">
        <v>393</v>
      </c>
      <c r="B87" s="121">
        <v>1</v>
      </c>
      <c r="C87" s="196">
        <v>0.71045915269332705</v>
      </c>
      <c r="D87" s="197">
        <v>0.25476264610812899</v>
      </c>
      <c r="E87" s="196">
        <v>0.69655887519731696</v>
      </c>
      <c r="F87" s="197">
        <v>0.26950485681945302</v>
      </c>
      <c r="G87" s="196">
        <v>0.66952433338521999</v>
      </c>
      <c r="H87" s="197">
        <v>0.261371228053836</v>
      </c>
      <c r="I87" s="196">
        <v>0.84068893232041997</v>
      </c>
      <c r="J87" s="197">
        <v>0.33141519696987398</v>
      </c>
      <c r="K87" s="196">
        <v>0.88877967184300799</v>
      </c>
      <c r="L87" s="197">
        <v>0.35075778373571997</v>
      </c>
      <c r="M87" s="196">
        <v>0.95743589745675195</v>
      </c>
      <c r="N87" s="207">
        <v>0.38321585757913801</v>
      </c>
    </row>
    <row r="88" spans="1:14" ht="13" customHeight="1" x14ac:dyDescent="0.2">
      <c r="A88" s="82"/>
      <c r="B88" s="122"/>
      <c r="C88" s="186" t="s">
        <v>1340</v>
      </c>
      <c r="D88" s="191" t="s">
        <v>1341</v>
      </c>
      <c r="E88" s="186" t="s">
        <v>1342</v>
      </c>
      <c r="F88" s="191" t="s">
        <v>1343</v>
      </c>
      <c r="G88" s="186" t="s">
        <v>1344</v>
      </c>
      <c r="H88" s="191" t="s">
        <v>1345</v>
      </c>
      <c r="I88" s="186" t="s">
        <v>1346</v>
      </c>
      <c r="J88" s="191" t="s">
        <v>1347</v>
      </c>
      <c r="K88" s="186" t="s">
        <v>1348</v>
      </c>
      <c r="L88" s="191" t="s">
        <v>1349</v>
      </c>
      <c r="M88" s="186" t="s">
        <v>1350</v>
      </c>
      <c r="N88" s="202" t="s">
        <v>1351</v>
      </c>
    </row>
    <row r="89" spans="1:14" ht="13" customHeight="1" x14ac:dyDescent="0.2">
      <c r="A89" s="82" t="s">
        <v>359</v>
      </c>
      <c r="B89" s="122">
        <v>3</v>
      </c>
      <c r="C89" s="186">
        <v>0.63543395638307698</v>
      </c>
      <c r="D89" s="191">
        <v>0.238332236063657</v>
      </c>
      <c r="E89" s="186">
        <v>0.62228543993849195</v>
      </c>
      <c r="F89" s="191">
        <v>0.24214088799000399</v>
      </c>
      <c r="G89" s="186">
        <v>0.608853792684805</v>
      </c>
      <c r="H89" s="191">
        <v>0.238034112100799</v>
      </c>
      <c r="I89" s="186">
        <v>0.86846474385090799</v>
      </c>
      <c r="J89" s="191">
        <v>0.35540258444809197</v>
      </c>
      <c r="K89" s="186">
        <v>0.85367357452904902</v>
      </c>
      <c r="L89" s="191">
        <v>0.35441004264250098</v>
      </c>
      <c r="M89" s="186">
        <v>1.0150821560014001</v>
      </c>
      <c r="N89" s="202">
        <v>0.43275018904493401</v>
      </c>
    </row>
    <row r="90" spans="1:14" ht="13" customHeight="1" x14ac:dyDescent="0.2">
      <c r="A90" s="82" t="s">
        <v>362</v>
      </c>
      <c r="B90" s="122">
        <v>3</v>
      </c>
      <c r="C90" s="186">
        <v>0.64766010714177602</v>
      </c>
      <c r="D90" s="191">
        <v>0.161501766871949</v>
      </c>
      <c r="E90" s="186">
        <v>0.60304928426101001</v>
      </c>
      <c r="F90" s="191">
        <v>0.14750143574545699</v>
      </c>
      <c r="G90" s="186">
        <v>0.63778491945869498</v>
      </c>
      <c r="H90" s="191">
        <v>0.163380042880544</v>
      </c>
      <c r="I90" s="186">
        <v>0.71731529764795099</v>
      </c>
      <c r="J90" s="191">
        <v>0.16829381607475399</v>
      </c>
      <c r="K90" s="186">
        <v>0.69425940848189005</v>
      </c>
      <c r="L90" s="191">
        <v>0.15358171118698599</v>
      </c>
      <c r="M90" s="186">
        <v>0.77861680897954799</v>
      </c>
      <c r="N90" s="202">
        <v>0.17593185245392001</v>
      </c>
    </row>
    <row r="91" spans="1:14" ht="13" customHeight="1" x14ac:dyDescent="0.2">
      <c r="A91" s="82" t="s">
        <v>84</v>
      </c>
      <c r="B91" s="122">
        <v>3</v>
      </c>
      <c r="C91" s="186">
        <v>0.45497335889197199</v>
      </c>
      <c r="D91" s="191">
        <v>0.23457224557485701</v>
      </c>
      <c r="E91" s="186">
        <v>0.41437401880131602</v>
      </c>
      <c r="F91" s="191">
        <v>0.21452724880196</v>
      </c>
      <c r="G91" s="186">
        <v>0.43257275719135102</v>
      </c>
      <c r="H91" s="191">
        <v>0.23266214111922601</v>
      </c>
      <c r="I91" s="186">
        <v>0.48721231293700101</v>
      </c>
      <c r="J91" s="191">
        <v>0.25974592074172698</v>
      </c>
      <c r="K91" s="186">
        <v>0.48513174640675699</v>
      </c>
      <c r="L91" s="191">
        <v>0.24992377629086299</v>
      </c>
      <c r="M91" s="186">
        <v>0.51642215769788002</v>
      </c>
      <c r="N91" s="202">
        <v>0.25725113401931599</v>
      </c>
    </row>
    <row r="92" spans="1:14" ht="13" customHeight="1" x14ac:dyDescent="0.2">
      <c r="A92" s="82" t="s">
        <v>376</v>
      </c>
      <c r="B92" s="122">
        <v>3</v>
      </c>
      <c r="C92" s="186">
        <v>0.50650667565503205</v>
      </c>
      <c r="D92" s="191">
        <v>0.46327697756972203</v>
      </c>
      <c r="E92" s="186">
        <v>0.44557422825557003</v>
      </c>
      <c r="F92" s="191">
        <v>0.41616437643377002</v>
      </c>
      <c r="G92" s="186">
        <v>0.40204146350960901</v>
      </c>
      <c r="H92" s="191">
        <v>0.38365518051678699</v>
      </c>
      <c r="I92" s="186">
        <v>0.41490982125209402</v>
      </c>
      <c r="J92" s="191">
        <v>0.40831996975102403</v>
      </c>
      <c r="K92" s="186">
        <v>0.35239430268815403</v>
      </c>
      <c r="L92" s="191">
        <v>0.35735365897405602</v>
      </c>
      <c r="M92" s="186">
        <v>0.39020722700371002</v>
      </c>
      <c r="N92" s="202">
        <v>0.39858835568392798</v>
      </c>
    </row>
    <row r="93" spans="1:14" ht="13" customHeight="1" x14ac:dyDescent="0.2">
      <c r="A93" s="82" t="s">
        <v>378</v>
      </c>
      <c r="B93" s="122">
        <v>3</v>
      </c>
      <c r="C93" s="186">
        <v>0.55407126001425999</v>
      </c>
      <c r="D93" s="191">
        <v>0.14851167796755099</v>
      </c>
      <c r="E93" s="186">
        <v>0.49756127485727802</v>
      </c>
      <c r="F93" s="191">
        <v>0.12967388564044299</v>
      </c>
      <c r="G93" s="186">
        <v>0.49026506538088499</v>
      </c>
      <c r="H93" s="191">
        <v>0.12905322161687599</v>
      </c>
      <c r="I93" s="186">
        <v>0.71766760815587904</v>
      </c>
      <c r="J93" s="191">
        <v>0.23172345831954599</v>
      </c>
      <c r="K93" s="186">
        <v>0.66060779555609805</v>
      </c>
      <c r="L93" s="191">
        <v>0.214931899531662</v>
      </c>
      <c r="M93" s="186">
        <v>1.1033095233366501</v>
      </c>
      <c r="N93" s="202">
        <v>0.40655537654467599</v>
      </c>
    </row>
    <row r="94" spans="1:14" ht="13" customHeight="1" x14ac:dyDescent="0.2">
      <c r="A94" s="82" t="s">
        <v>382</v>
      </c>
      <c r="B94" s="122">
        <v>3</v>
      </c>
      <c r="C94" s="186">
        <v>0.436550287800958</v>
      </c>
      <c r="D94" s="191">
        <v>0.20156021370681901</v>
      </c>
      <c r="E94" s="186">
        <v>0.43752206339720401</v>
      </c>
      <c r="F94" s="191">
        <v>0.205367685288316</v>
      </c>
      <c r="G94" s="186">
        <v>0.443744152574087</v>
      </c>
      <c r="H94" s="191">
        <v>0.210336075020265</v>
      </c>
      <c r="I94" s="186">
        <v>0.56599118168861595</v>
      </c>
      <c r="J94" s="191">
        <v>0.26418144078455902</v>
      </c>
      <c r="K94" s="186">
        <v>0.55121553407614898</v>
      </c>
      <c r="L94" s="191">
        <v>0.25684008166674399</v>
      </c>
      <c r="M94" s="186">
        <v>0.60647779582255101</v>
      </c>
      <c r="N94" s="202">
        <v>0.29804327708318101</v>
      </c>
    </row>
    <row r="95" spans="1:14" ht="13" customHeight="1" x14ac:dyDescent="0.2">
      <c r="A95" s="82" t="s">
        <v>386</v>
      </c>
      <c r="B95" s="122">
        <v>3</v>
      </c>
      <c r="C95" s="186">
        <v>0.58188369482635904</v>
      </c>
      <c r="D95" s="191">
        <v>0.18182102120806601</v>
      </c>
      <c r="E95" s="186">
        <v>0.58179373771267096</v>
      </c>
      <c r="F95" s="191">
        <v>0.187529599476734</v>
      </c>
      <c r="G95" s="186">
        <v>0.56029756832807498</v>
      </c>
      <c r="H95" s="191">
        <v>0.16219524830795101</v>
      </c>
      <c r="I95" s="186">
        <v>0.62010173621860099</v>
      </c>
      <c r="J95" s="191">
        <v>0.18579059713085899</v>
      </c>
      <c r="K95" s="186">
        <v>0.61317862662264899</v>
      </c>
      <c r="L95" s="191">
        <v>0.182073968468074</v>
      </c>
      <c r="M95" s="186">
        <v>0.75762301001338594</v>
      </c>
      <c r="N95" s="202">
        <v>0.23902729031080799</v>
      </c>
    </row>
    <row r="96" spans="1:14" ht="13" customHeight="1" x14ac:dyDescent="0.2">
      <c r="A96" s="82" t="s">
        <v>387</v>
      </c>
      <c r="B96" s="122">
        <v>3</v>
      </c>
      <c r="C96" s="186">
        <v>0.32582674359548203</v>
      </c>
      <c r="D96" s="191">
        <v>0.105405948726188</v>
      </c>
      <c r="E96" s="186">
        <v>0.31772486805406602</v>
      </c>
      <c r="F96" s="191">
        <v>9.95961216116385E-2</v>
      </c>
      <c r="G96" s="186">
        <v>0.330056382124091</v>
      </c>
      <c r="H96" s="191">
        <v>0.107492675221548</v>
      </c>
      <c r="I96" s="186">
        <v>0.48219462911996203</v>
      </c>
      <c r="J96" s="191">
        <v>0.14776330384363501</v>
      </c>
      <c r="K96" s="186">
        <v>0.476073076981954</v>
      </c>
      <c r="L96" s="191">
        <v>0.14600783194428699</v>
      </c>
      <c r="M96" s="186">
        <v>0.50689263758883596</v>
      </c>
      <c r="N96" s="202">
        <v>0.148293874031414</v>
      </c>
    </row>
    <row r="97" spans="1:14" ht="13" customHeight="1" x14ac:dyDescent="0.2">
      <c r="A97" s="6" t="s">
        <v>437</v>
      </c>
      <c r="B97" s="124">
        <v>3</v>
      </c>
      <c r="C97" s="200">
        <v>0.51786326053861498</v>
      </c>
      <c r="D97" s="201">
        <v>8.4722553429222594E-2</v>
      </c>
      <c r="E97" s="200">
        <v>0.48998561440970101</v>
      </c>
      <c r="F97" s="201">
        <v>7.9419923583872495E-2</v>
      </c>
      <c r="G97" s="200">
        <v>0.48820201265645002</v>
      </c>
      <c r="H97" s="201">
        <v>7.7402581781008298E-2</v>
      </c>
      <c r="I97" s="200">
        <v>0.609232166358876</v>
      </c>
      <c r="J97" s="201">
        <v>9.4262489336330302E-2</v>
      </c>
      <c r="K97" s="200">
        <v>0.58581675816783796</v>
      </c>
      <c r="L97" s="201">
        <v>8.8916140077697103E-2</v>
      </c>
      <c r="M97" s="200">
        <v>0.70932891455549496</v>
      </c>
      <c r="N97" s="209">
        <v>0.110150305965004</v>
      </c>
    </row>
    <row r="99" spans="1:14" x14ac:dyDescent="0.2">
      <c r="A99" s="177" t="s">
        <v>502</v>
      </c>
    </row>
    <row r="100" spans="1:14" x14ac:dyDescent="0.2">
      <c r="A100" s="177" t="s">
        <v>554</v>
      </c>
    </row>
    <row r="101" spans="1:14" x14ac:dyDescent="0.2">
      <c r="A101" s="177" t="s">
        <v>474</v>
      </c>
    </row>
    <row r="102" spans="1:14" x14ac:dyDescent="0.2">
      <c r="A102" s="177" t="s">
        <v>475</v>
      </c>
    </row>
    <row r="103" spans="1:14" x14ac:dyDescent="0.2">
      <c r="A103" s="177" t="s">
        <v>476</v>
      </c>
    </row>
    <row r="104" spans="1:14" x14ac:dyDescent="0.2">
      <c r="A104" s="177" t="s">
        <v>555</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344" priority="6">
      <formula>ABS(LN(C1)/(D1/C1))&gt;1.95996398454005</formula>
    </cfRule>
  </conditionalFormatting>
  <conditionalFormatting sqref="E1:E200">
    <cfRule type="expression" dxfId="343" priority="5">
      <formula>ABS(LN(E1)/(F1/E1))&gt;1.95996398454005</formula>
    </cfRule>
  </conditionalFormatting>
  <conditionalFormatting sqref="G1:G200">
    <cfRule type="expression" dxfId="342" priority="4">
      <formula>ABS(LN(G1)/(H1/G1))&gt;1.95996398454005</formula>
    </cfRule>
  </conditionalFormatting>
  <conditionalFormatting sqref="I1:I200">
    <cfRule type="expression" dxfId="341" priority="3">
      <formula>ABS(LN(I1)/(J1/I1))&gt;1.95996398454005</formula>
    </cfRule>
  </conditionalFormatting>
  <conditionalFormatting sqref="K1:K200">
    <cfRule type="expression" dxfId="340" priority="2">
      <formula>ABS(LN(K1)/(L1/K1))&gt;1.95996398454005</formula>
    </cfRule>
  </conditionalFormatting>
  <conditionalFormatting sqref="M1:M200">
    <cfRule type="expression" dxfId="339"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239</v>
      </c>
    </row>
    <row r="2" spans="1:14" x14ac:dyDescent="0.2">
      <c r="A2" s="46" t="s">
        <v>240</v>
      </c>
    </row>
    <row r="3" spans="1:14" x14ac:dyDescent="0.2">
      <c r="A3" s="58" t="s">
        <v>441</v>
      </c>
    </row>
    <row r="4" spans="1:14" x14ac:dyDescent="0.2">
      <c r="A4" s="161" t="str">
        <f>HYPERLINK("#'TOC'!A1", "Back to TOC")</f>
        <v>Back to TOC</v>
      </c>
    </row>
    <row r="8" spans="1:14" ht="30" customHeight="1" x14ac:dyDescent="0.2">
      <c r="B8" s="235" t="s">
        <v>342</v>
      </c>
      <c r="C8" s="238" t="s">
        <v>556</v>
      </c>
      <c r="D8" s="238"/>
      <c r="E8" s="238" t="s">
        <v>556</v>
      </c>
      <c r="F8" s="238"/>
      <c r="G8" s="238" t="s">
        <v>556</v>
      </c>
      <c r="H8" s="238"/>
      <c r="I8" s="238" t="s">
        <v>556</v>
      </c>
      <c r="J8" s="238"/>
      <c r="K8" s="238" t="s">
        <v>556</v>
      </c>
      <c r="L8" s="238"/>
      <c r="M8" s="238" t="s">
        <v>556</v>
      </c>
      <c r="N8" s="239"/>
    </row>
    <row r="9" spans="1:14" ht="165" customHeight="1" x14ac:dyDescent="0.2">
      <c r="B9" s="236"/>
      <c r="C9" s="241" t="s">
        <v>469</v>
      </c>
      <c r="D9" s="241"/>
      <c r="E9" s="241" t="s">
        <v>470</v>
      </c>
      <c r="F9" s="241"/>
      <c r="G9" s="241" t="s">
        <v>471</v>
      </c>
      <c r="H9" s="241"/>
      <c r="I9" s="241" t="s">
        <v>551</v>
      </c>
      <c r="J9" s="241"/>
      <c r="K9" s="241" t="s">
        <v>552</v>
      </c>
      <c r="L9" s="241"/>
      <c r="M9" s="241" t="s">
        <v>553</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1352</v>
      </c>
      <c r="D11" s="199" t="s">
        <v>1353</v>
      </c>
      <c r="E11" s="198" t="s">
        <v>1354</v>
      </c>
      <c r="F11" s="199" t="s">
        <v>1355</v>
      </c>
      <c r="G11" s="198" t="s">
        <v>1356</v>
      </c>
      <c r="H11" s="199" t="s">
        <v>1357</v>
      </c>
      <c r="I11" s="198" t="s">
        <v>1358</v>
      </c>
      <c r="J11" s="199" t="s">
        <v>1359</v>
      </c>
      <c r="K11" s="198" t="s">
        <v>1360</v>
      </c>
      <c r="L11" s="199" t="s">
        <v>1361</v>
      </c>
      <c r="M11" s="198" t="s">
        <v>1362</v>
      </c>
      <c r="N11" s="208" t="s">
        <v>1363</v>
      </c>
    </row>
    <row r="12" spans="1:14" ht="13" customHeight="1" x14ac:dyDescent="0.2">
      <c r="A12" s="82" t="s">
        <v>422</v>
      </c>
      <c r="B12" s="110">
        <v>2</v>
      </c>
      <c r="C12" s="186">
        <v>0.76771543652520102</v>
      </c>
      <c r="D12" s="191">
        <v>0.18179228008438</v>
      </c>
      <c r="E12" s="186">
        <v>0.66487456754433605</v>
      </c>
      <c r="F12" s="191">
        <v>0.164916591222903</v>
      </c>
      <c r="G12" s="186">
        <v>0.65801033242501505</v>
      </c>
      <c r="H12" s="191">
        <v>0.16829538013217099</v>
      </c>
      <c r="I12" s="186">
        <v>0.77906352152106895</v>
      </c>
      <c r="J12" s="191">
        <v>0.19987211860305301</v>
      </c>
      <c r="K12" s="186">
        <v>0.77535778559873303</v>
      </c>
      <c r="L12" s="191">
        <v>0.20035314153192399</v>
      </c>
      <c r="M12" s="186">
        <v>0.922120621301734</v>
      </c>
      <c r="N12" s="202">
        <v>0.24250570207058</v>
      </c>
    </row>
    <row r="13" spans="1:14" ht="13" customHeight="1" x14ac:dyDescent="0.2">
      <c r="A13" s="82" t="s">
        <v>350</v>
      </c>
      <c r="B13" s="110">
        <v>2</v>
      </c>
      <c r="C13" s="186">
        <v>0.62786831252990505</v>
      </c>
      <c r="D13" s="191">
        <v>0.137166579781585</v>
      </c>
      <c r="E13" s="186">
        <v>0.63671819566577803</v>
      </c>
      <c r="F13" s="191">
        <v>0.14215311378113099</v>
      </c>
      <c r="G13" s="186">
        <v>0.634128009234048</v>
      </c>
      <c r="H13" s="191">
        <v>0.14504964255127401</v>
      </c>
      <c r="I13" s="186">
        <v>0.69227276204802901</v>
      </c>
      <c r="J13" s="191">
        <v>0.16757785173214501</v>
      </c>
      <c r="K13" s="186">
        <v>0.70888692323179403</v>
      </c>
      <c r="L13" s="191">
        <v>0.17214730426403699</v>
      </c>
      <c r="M13" s="186">
        <v>0.81886424737169705</v>
      </c>
      <c r="N13" s="202">
        <v>0.20529586688465501</v>
      </c>
    </row>
    <row r="14" spans="1:14" ht="13" customHeight="1" x14ac:dyDescent="0.2">
      <c r="A14" s="82" t="s">
        <v>351</v>
      </c>
      <c r="B14" s="110">
        <v>2</v>
      </c>
      <c r="C14" s="186">
        <v>0.45233220564997501</v>
      </c>
      <c r="D14" s="191">
        <v>0.13494682168581701</v>
      </c>
      <c r="E14" s="186">
        <v>0.45042059511257498</v>
      </c>
      <c r="F14" s="191">
        <v>0.13434778140627601</v>
      </c>
      <c r="G14" s="186">
        <v>0.48057372566548001</v>
      </c>
      <c r="H14" s="191">
        <v>0.15412611625113701</v>
      </c>
      <c r="I14" s="186">
        <v>0.56602962900216203</v>
      </c>
      <c r="J14" s="191">
        <v>0.16088547423083699</v>
      </c>
      <c r="K14" s="186">
        <v>0.54896840212642295</v>
      </c>
      <c r="L14" s="191">
        <v>0.156729854533499</v>
      </c>
      <c r="M14" s="186">
        <v>0.64900170298186</v>
      </c>
      <c r="N14" s="202">
        <v>0.187643633225826</v>
      </c>
    </row>
    <row r="15" spans="1:14" ht="13" customHeight="1" x14ac:dyDescent="0.2">
      <c r="A15" s="82" t="s">
        <v>423</v>
      </c>
      <c r="B15" s="110">
        <v>2</v>
      </c>
      <c r="C15" s="186">
        <v>0.67864039329166603</v>
      </c>
      <c r="D15" s="191">
        <v>0.155007735512974</v>
      </c>
      <c r="E15" s="186">
        <v>0.52494713614424904</v>
      </c>
      <c r="F15" s="191">
        <v>0.109578063753055</v>
      </c>
      <c r="G15" s="186">
        <v>0.52115743836870498</v>
      </c>
      <c r="H15" s="191">
        <v>0.110239121321671</v>
      </c>
      <c r="I15" s="186">
        <v>0.61393126800898201</v>
      </c>
      <c r="J15" s="191">
        <v>0.14294547405761801</v>
      </c>
      <c r="K15" s="186">
        <v>0.61844734367262899</v>
      </c>
      <c r="L15" s="191">
        <v>0.14496013901302901</v>
      </c>
      <c r="M15" s="186">
        <v>0.78685620618326502</v>
      </c>
      <c r="N15" s="202">
        <v>0.20176743092416399</v>
      </c>
    </row>
    <row r="16" spans="1:14" ht="13" customHeight="1" x14ac:dyDescent="0.2">
      <c r="A16" s="82" t="s">
        <v>424</v>
      </c>
      <c r="B16" s="110">
        <v>2</v>
      </c>
      <c r="C16" s="186">
        <v>0.31634396250490998</v>
      </c>
      <c r="D16" s="191">
        <v>5.6096066847785599E-2</v>
      </c>
      <c r="E16" s="186">
        <v>0.318104816544862</v>
      </c>
      <c r="F16" s="191">
        <v>5.5958016145968299E-2</v>
      </c>
      <c r="G16" s="186">
        <v>0.319850243047751</v>
      </c>
      <c r="H16" s="191">
        <v>5.62847347617332E-2</v>
      </c>
      <c r="I16" s="186">
        <v>0.44340914699537598</v>
      </c>
      <c r="J16" s="191">
        <v>9.0950502049387094E-2</v>
      </c>
      <c r="K16" s="186">
        <v>0.46090799801654397</v>
      </c>
      <c r="L16" s="191">
        <v>9.6635833001732702E-2</v>
      </c>
      <c r="M16" s="186">
        <v>0.57360830181817801</v>
      </c>
      <c r="N16" s="202">
        <v>0.130798381058332</v>
      </c>
    </row>
    <row r="17" spans="1:14" ht="13" customHeight="1" x14ac:dyDescent="0.2">
      <c r="A17" s="82" t="s">
        <v>352</v>
      </c>
      <c r="B17" s="110">
        <v>2</v>
      </c>
      <c r="C17" s="186">
        <v>0.95094782781320497</v>
      </c>
      <c r="D17" s="191">
        <v>0.257603197522915</v>
      </c>
      <c r="E17" s="186">
        <v>0.88800753740247296</v>
      </c>
      <c r="F17" s="191">
        <v>0.23103923022249501</v>
      </c>
      <c r="G17" s="186">
        <v>0.94401446552823898</v>
      </c>
      <c r="H17" s="191">
        <v>0.241501852054753</v>
      </c>
      <c r="I17" s="186">
        <v>0.96444275890762499</v>
      </c>
      <c r="J17" s="191">
        <v>0.25850354181123503</v>
      </c>
      <c r="K17" s="186">
        <v>0.96609592672715405</v>
      </c>
      <c r="L17" s="191">
        <v>0.25969972116738399</v>
      </c>
      <c r="M17" s="186">
        <v>1.1109737327060101</v>
      </c>
      <c r="N17" s="202">
        <v>0.29209776159844097</v>
      </c>
    </row>
    <row r="18" spans="1:14" ht="13" customHeight="1" x14ac:dyDescent="0.2">
      <c r="A18" s="111" t="s">
        <v>353</v>
      </c>
      <c r="B18" s="110">
        <v>2</v>
      </c>
      <c r="C18" s="186">
        <v>1.23941442253266</v>
      </c>
      <c r="D18" s="191">
        <v>0.40507287094477001</v>
      </c>
      <c r="E18" s="186">
        <v>1.1065609867681401</v>
      </c>
      <c r="F18" s="191">
        <v>0.33997425536375903</v>
      </c>
      <c r="G18" s="186">
        <v>1.16926462923938</v>
      </c>
      <c r="H18" s="191">
        <v>0.37250319228290701</v>
      </c>
      <c r="I18" s="186">
        <v>1.16767493764251</v>
      </c>
      <c r="J18" s="191">
        <v>0.38838069249617002</v>
      </c>
      <c r="K18" s="186">
        <v>1.17388253849913</v>
      </c>
      <c r="L18" s="191">
        <v>0.393523395216967</v>
      </c>
      <c r="M18" s="186">
        <v>1.48520108427318</v>
      </c>
      <c r="N18" s="202">
        <v>0.49227194325979801</v>
      </c>
    </row>
    <row r="19" spans="1:14" ht="13" customHeight="1" x14ac:dyDescent="0.2">
      <c r="A19" s="111" t="s">
        <v>354</v>
      </c>
      <c r="B19" s="110">
        <v>2</v>
      </c>
      <c r="C19" s="186">
        <v>0.74017315970873099</v>
      </c>
      <c r="D19" s="191">
        <v>0.34302735787986299</v>
      </c>
      <c r="E19" s="186">
        <v>0.76653165290597403</v>
      </c>
      <c r="F19" s="191">
        <v>0.36132980996624697</v>
      </c>
      <c r="G19" s="186">
        <v>0.79766485188637104</v>
      </c>
      <c r="H19" s="191">
        <v>0.37642274960844802</v>
      </c>
      <c r="I19" s="186">
        <v>0.93164298399800705</v>
      </c>
      <c r="J19" s="191">
        <v>0.41836575093885398</v>
      </c>
      <c r="K19" s="186">
        <v>0.85143592598394102</v>
      </c>
      <c r="L19" s="191">
        <v>0.38667665921085198</v>
      </c>
      <c r="M19" s="186">
        <v>0.975749342969914</v>
      </c>
      <c r="N19" s="202">
        <v>0.44382018686896602</v>
      </c>
    </row>
    <row r="20" spans="1:14" ht="13" customHeight="1" x14ac:dyDescent="0.2">
      <c r="A20" s="82" t="s">
        <v>355</v>
      </c>
      <c r="B20" s="110">
        <v>2</v>
      </c>
      <c r="C20" s="186">
        <v>0.52370240514764899</v>
      </c>
      <c r="D20" s="191">
        <v>0.25863246589996902</v>
      </c>
      <c r="E20" s="186">
        <v>0.54066028632496899</v>
      </c>
      <c r="F20" s="191">
        <v>0.26520440888262797</v>
      </c>
      <c r="G20" s="186">
        <v>0.56019928619270698</v>
      </c>
      <c r="H20" s="191">
        <v>0.28597188812516999</v>
      </c>
      <c r="I20" s="186">
        <v>0.72776993338472895</v>
      </c>
      <c r="J20" s="191">
        <v>0.36782560116955998</v>
      </c>
      <c r="K20" s="186">
        <v>0.72255769150302995</v>
      </c>
      <c r="L20" s="191">
        <v>0.36811814681097599</v>
      </c>
      <c r="M20" s="186">
        <v>0.90774211710485797</v>
      </c>
      <c r="N20" s="202">
        <v>0.48251521439321199</v>
      </c>
    </row>
    <row r="21" spans="1:14" ht="13" customHeight="1" x14ac:dyDescent="0.2">
      <c r="A21" s="82" t="s">
        <v>356</v>
      </c>
      <c r="B21" s="110">
        <v>2</v>
      </c>
      <c r="C21" s="186">
        <v>0.423134251171289</v>
      </c>
      <c r="D21" s="191">
        <v>0.115657019862378</v>
      </c>
      <c r="E21" s="186">
        <v>0.41935937562861297</v>
      </c>
      <c r="F21" s="191">
        <v>0.111747042227166</v>
      </c>
      <c r="G21" s="186">
        <v>0.43094377590912403</v>
      </c>
      <c r="H21" s="191">
        <v>0.118472571897975</v>
      </c>
      <c r="I21" s="186">
        <v>0.57700203345144196</v>
      </c>
      <c r="J21" s="191">
        <v>0.16228440765716101</v>
      </c>
      <c r="K21" s="186">
        <v>0.54425807366162304</v>
      </c>
      <c r="L21" s="191">
        <v>0.15362775826032901</v>
      </c>
      <c r="M21" s="186">
        <v>0.64702106146106397</v>
      </c>
      <c r="N21" s="202">
        <v>0.191181100981719</v>
      </c>
    </row>
    <row r="22" spans="1:14" ht="13" customHeight="1" x14ac:dyDescent="0.2">
      <c r="A22" s="82" t="s">
        <v>357</v>
      </c>
      <c r="B22" s="110">
        <v>2</v>
      </c>
      <c r="C22" s="186">
        <v>0.96064926256624905</v>
      </c>
      <c r="D22" s="191">
        <v>0.36580797175995799</v>
      </c>
      <c r="E22" s="186">
        <v>0.89393253595820699</v>
      </c>
      <c r="F22" s="191">
        <v>0.32983458010000399</v>
      </c>
      <c r="G22" s="186">
        <v>0.78890034562634703</v>
      </c>
      <c r="H22" s="191">
        <v>0.27972523454439502</v>
      </c>
      <c r="I22" s="186">
        <v>0.90157076964180705</v>
      </c>
      <c r="J22" s="191">
        <v>0.32525923484362201</v>
      </c>
      <c r="K22" s="186">
        <v>0.88963876330974101</v>
      </c>
      <c r="L22" s="191">
        <v>0.32465506906359898</v>
      </c>
      <c r="M22" s="186">
        <v>0.94027704605875195</v>
      </c>
      <c r="N22" s="202">
        <v>0.33039981662714402</v>
      </c>
    </row>
    <row r="23" spans="1:14" ht="13" customHeight="1" x14ac:dyDescent="0.2">
      <c r="A23" s="82" t="s">
        <v>358</v>
      </c>
      <c r="B23" s="110">
        <v>2</v>
      </c>
      <c r="C23" s="186">
        <v>1.00419050460207</v>
      </c>
      <c r="D23" s="191">
        <v>0.35136174323876901</v>
      </c>
      <c r="E23" s="186">
        <v>0.92457329193232496</v>
      </c>
      <c r="F23" s="191">
        <v>0.33068878208730601</v>
      </c>
      <c r="G23" s="186">
        <v>0.88916664303739701</v>
      </c>
      <c r="H23" s="191">
        <v>0.38687630363341502</v>
      </c>
      <c r="I23" s="186">
        <v>1.1993596477463799</v>
      </c>
      <c r="J23" s="191">
        <v>0.56166463669668398</v>
      </c>
      <c r="K23" s="186">
        <v>1.1144887900295899</v>
      </c>
      <c r="L23" s="191">
        <v>0.563758923705588</v>
      </c>
      <c r="M23" s="186">
        <v>1.31809845128388</v>
      </c>
      <c r="N23" s="202">
        <v>0.67011408795093297</v>
      </c>
    </row>
    <row r="24" spans="1:14" ht="13" customHeight="1" x14ac:dyDescent="0.2">
      <c r="A24" s="82" t="s">
        <v>425</v>
      </c>
      <c r="B24" s="110">
        <v>2</v>
      </c>
      <c r="C24" s="186">
        <v>0.72860741939609996</v>
      </c>
      <c r="D24" s="191">
        <v>0.30254206304970399</v>
      </c>
      <c r="E24" s="186">
        <v>0.77438373581633402</v>
      </c>
      <c r="F24" s="191">
        <v>0.31436568145492</v>
      </c>
      <c r="G24" s="186">
        <v>0.78616962239786303</v>
      </c>
      <c r="H24" s="191">
        <v>0.32197618703616299</v>
      </c>
      <c r="I24" s="186">
        <v>0.83197452725326104</v>
      </c>
      <c r="J24" s="191">
        <v>0.35585234566485202</v>
      </c>
      <c r="K24" s="186">
        <v>0.89522296481360497</v>
      </c>
      <c r="L24" s="191">
        <v>0.388681185828741</v>
      </c>
      <c r="M24" s="186">
        <v>1.2349953662311799</v>
      </c>
      <c r="N24" s="202">
        <v>0.57100128654253002</v>
      </c>
    </row>
    <row r="25" spans="1:14" ht="13" customHeight="1" x14ac:dyDescent="0.2">
      <c r="A25" s="82" t="s">
        <v>359</v>
      </c>
      <c r="B25" s="110">
        <v>2</v>
      </c>
      <c r="C25" s="186">
        <v>0.54362526721917503</v>
      </c>
      <c r="D25" s="191">
        <v>0.23095539742605201</v>
      </c>
      <c r="E25" s="186">
        <v>0.55001531127869896</v>
      </c>
      <c r="F25" s="191">
        <v>0.23236217238284901</v>
      </c>
      <c r="G25" s="186">
        <v>0.52088952754711104</v>
      </c>
      <c r="H25" s="191">
        <v>0.21441250048521099</v>
      </c>
      <c r="I25" s="186">
        <v>0.57883078294590595</v>
      </c>
      <c r="J25" s="191">
        <v>0.22177183843800799</v>
      </c>
      <c r="K25" s="186">
        <v>0.57762040187312202</v>
      </c>
      <c r="L25" s="191">
        <v>0.22147362536384499</v>
      </c>
      <c r="M25" s="186">
        <v>0.79147617784490198</v>
      </c>
      <c r="N25" s="202">
        <v>0.31777714256365802</v>
      </c>
    </row>
    <row r="26" spans="1:14" ht="13" customHeight="1" x14ac:dyDescent="0.2">
      <c r="A26" s="82" t="s">
        <v>360</v>
      </c>
      <c r="B26" s="110">
        <v>2</v>
      </c>
      <c r="C26" s="186">
        <v>0.64094231643356803</v>
      </c>
      <c r="D26" s="191">
        <v>0.220219904920923</v>
      </c>
      <c r="E26" s="186">
        <v>0.65729658441695005</v>
      </c>
      <c r="F26" s="191">
        <v>0.21000170740079899</v>
      </c>
      <c r="G26" s="186">
        <v>0.59854389521485696</v>
      </c>
      <c r="H26" s="191">
        <v>0.20262614566616399</v>
      </c>
      <c r="I26" s="186">
        <v>0.62450749716881504</v>
      </c>
      <c r="J26" s="191">
        <v>0.21804161803250399</v>
      </c>
      <c r="K26" s="186">
        <v>0.63831970610966504</v>
      </c>
      <c r="L26" s="191">
        <v>0.22714730855536899</v>
      </c>
      <c r="M26" s="186">
        <v>0.63791314505160501</v>
      </c>
      <c r="N26" s="202">
        <v>0.23734533392342599</v>
      </c>
    </row>
    <row r="27" spans="1:14" ht="13" customHeight="1" x14ac:dyDescent="0.2">
      <c r="A27" s="82" t="s">
        <v>361</v>
      </c>
      <c r="B27" s="110">
        <v>2</v>
      </c>
      <c r="C27" s="186">
        <v>0.71412498886883502</v>
      </c>
      <c r="D27" s="191">
        <v>0.104463248509615</v>
      </c>
      <c r="E27" s="186">
        <v>0.68494021440479902</v>
      </c>
      <c r="F27" s="191">
        <v>0.102045003632646</v>
      </c>
      <c r="G27" s="186">
        <v>0.66234176099229702</v>
      </c>
      <c r="H27" s="191">
        <v>0.10384092498302799</v>
      </c>
      <c r="I27" s="186">
        <v>0.787440129580665</v>
      </c>
      <c r="J27" s="191">
        <v>0.12564153276179901</v>
      </c>
      <c r="K27" s="186">
        <v>0.77440942575845695</v>
      </c>
      <c r="L27" s="191">
        <v>0.119047110951791</v>
      </c>
      <c r="M27" s="186">
        <v>0.83360264973242904</v>
      </c>
      <c r="N27" s="202">
        <v>0.13307704715605201</v>
      </c>
    </row>
    <row r="28" spans="1:14" ht="13" customHeight="1" x14ac:dyDescent="0.2">
      <c r="A28" s="82" t="s">
        <v>362</v>
      </c>
      <c r="B28" s="110">
        <v>2</v>
      </c>
      <c r="C28" s="186">
        <v>0.57610513856936796</v>
      </c>
      <c r="D28" s="191">
        <v>0.11584634496332601</v>
      </c>
      <c r="E28" s="186">
        <v>0.51018443622621701</v>
      </c>
      <c r="F28" s="191">
        <v>0.10446660309943399</v>
      </c>
      <c r="G28" s="186">
        <v>0.508510594744911</v>
      </c>
      <c r="H28" s="191">
        <v>0.10314601087120399</v>
      </c>
      <c r="I28" s="186">
        <v>0.56422449115178397</v>
      </c>
      <c r="J28" s="191">
        <v>0.116122359909588</v>
      </c>
      <c r="K28" s="186">
        <v>0.56313031150261295</v>
      </c>
      <c r="L28" s="191">
        <v>0.11790664557665</v>
      </c>
      <c r="M28" s="186">
        <v>0.61979477366037306</v>
      </c>
      <c r="N28" s="202">
        <v>0.13293195460867899</v>
      </c>
    </row>
    <row r="29" spans="1:14" ht="13" customHeight="1" x14ac:dyDescent="0.2">
      <c r="A29" s="82" t="s">
        <v>363</v>
      </c>
      <c r="B29" s="110">
        <v>2</v>
      </c>
      <c r="C29" s="186">
        <v>0.80632872426106095</v>
      </c>
      <c r="D29" s="191">
        <v>0.112574896046387</v>
      </c>
      <c r="E29" s="186">
        <v>0.72163293630813596</v>
      </c>
      <c r="F29" s="191">
        <v>0.11115485528796901</v>
      </c>
      <c r="G29" s="186">
        <v>0.71552621082680601</v>
      </c>
      <c r="H29" s="191">
        <v>0.110238143005951</v>
      </c>
      <c r="I29" s="186">
        <v>0.787941971931719</v>
      </c>
      <c r="J29" s="191">
        <v>0.12838216253395801</v>
      </c>
      <c r="K29" s="186">
        <v>0.75352167848962803</v>
      </c>
      <c r="L29" s="191">
        <v>0.129586376434351</v>
      </c>
      <c r="M29" s="186">
        <v>0.84929399213029499</v>
      </c>
      <c r="N29" s="202">
        <v>0.15090626764334</v>
      </c>
    </row>
    <row r="30" spans="1:14" ht="13" customHeight="1" x14ac:dyDescent="0.2">
      <c r="A30" s="82" t="s">
        <v>364</v>
      </c>
      <c r="B30" s="110">
        <v>2</v>
      </c>
      <c r="C30" s="186">
        <v>0.70964731619823496</v>
      </c>
      <c r="D30" s="191">
        <v>7.8929575521616793E-2</v>
      </c>
      <c r="E30" s="186">
        <v>0.68908650131117999</v>
      </c>
      <c r="F30" s="191">
        <v>7.7379506273292098E-2</v>
      </c>
      <c r="G30" s="186">
        <v>0.69357711348815199</v>
      </c>
      <c r="H30" s="191">
        <v>7.7569784258884805E-2</v>
      </c>
      <c r="I30" s="186">
        <v>0.75959063546693995</v>
      </c>
      <c r="J30" s="191">
        <v>8.92121972708705E-2</v>
      </c>
      <c r="K30" s="186">
        <v>0.75859797564682296</v>
      </c>
      <c r="L30" s="191">
        <v>8.9780723034599205E-2</v>
      </c>
      <c r="M30" s="186">
        <v>0.81788350665816001</v>
      </c>
      <c r="N30" s="202">
        <v>9.6678435680228797E-2</v>
      </c>
    </row>
    <row r="31" spans="1:14" ht="13" customHeight="1" x14ac:dyDescent="0.2">
      <c r="A31" s="82" t="s">
        <v>365</v>
      </c>
      <c r="B31" s="110">
        <v>2</v>
      </c>
      <c r="C31" s="186">
        <v>1.1108239206219599</v>
      </c>
      <c r="D31" s="191">
        <v>0.35247783271764399</v>
      </c>
      <c r="E31" s="186">
        <v>1.0570714968161501</v>
      </c>
      <c r="F31" s="191">
        <v>0.33891572251067398</v>
      </c>
      <c r="G31" s="186">
        <v>1.0521174342147901</v>
      </c>
      <c r="H31" s="191">
        <v>0.342651101579101</v>
      </c>
      <c r="I31" s="186">
        <v>1.2639990167372599</v>
      </c>
      <c r="J31" s="191">
        <v>0.41429510453592999</v>
      </c>
      <c r="K31" s="186">
        <v>1.27338234470734</v>
      </c>
      <c r="L31" s="191">
        <v>0.422502557382475</v>
      </c>
      <c r="M31" s="186">
        <v>1.2590524184369301</v>
      </c>
      <c r="N31" s="202">
        <v>0.42912945456214502</v>
      </c>
    </row>
    <row r="32" spans="1:14" ht="13" customHeight="1" x14ac:dyDescent="0.2">
      <c r="A32" s="82" t="s">
        <v>366</v>
      </c>
      <c r="B32" s="110">
        <v>2</v>
      </c>
      <c r="C32" s="186">
        <v>0.45133123603175102</v>
      </c>
      <c r="D32" s="191">
        <v>0.13383105422261299</v>
      </c>
      <c r="E32" s="186">
        <v>0.48593511057655697</v>
      </c>
      <c r="F32" s="191">
        <v>0.14840711751869501</v>
      </c>
      <c r="G32" s="186">
        <v>0.484504948563799</v>
      </c>
      <c r="H32" s="191">
        <v>0.14891149706493401</v>
      </c>
      <c r="I32" s="186">
        <v>0.54305383365572102</v>
      </c>
      <c r="J32" s="191">
        <v>0.15957679642894901</v>
      </c>
      <c r="K32" s="186">
        <v>0.53944921568535897</v>
      </c>
      <c r="L32" s="191">
        <v>0.16927474111403701</v>
      </c>
      <c r="M32" s="186">
        <v>0.62403283958934297</v>
      </c>
      <c r="N32" s="202">
        <v>0.198846129472186</v>
      </c>
    </row>
    <row r="33" spans="1:14" ht="13" customHeight="1" x14ac:dyDescent="0.2">
      <c r="A33" s="82" t="s">
        <v>367</v>
      </c>
      <c r="B33" s="110">
        <v>2</v>
      </c>
      <c r="C33" s="186">
        <v>0.83811456861080502</v>
      </c>
      <c r="D33" s="191">
        <v>0.245090272324995</v>
      </c>
      <c r="E33" s="186">
        <v>0.84630570173785702</v>
      </c>
      <c r="F33" s="191">
        <v>0.242576077438762</v>
      </c>
      <c r="G33" s="186">
        <v>0.83316046018684697</v>
      </c>
      <c r="H33" s="191">
        <v>0.24726825818844</v>
      </c>
      <c r="I33" s="186">
        <v>0.89141827586773204</v>
      </c>
      <c r="J33" s="191">
        <v>0.28204641435196398</v>
      </c>
      <c r="K33" s="186">
        <v>0.87640023422839297</v>
      </c>
      <c r="L33" s="191">
        <v>0.27749061689912502</v>
      </c>
      <c r="M33" s="186">
        <v>0.97872848760136</v>
      </c>
      <c r="N33" s="202">
        <v>0.31210884680563999</v>
      </c>
    </row>
    <row r="34" spans="1:14" ht="13" customHeight="1" x14ac:dyDescent="0.2">
      <c r="A34" s="82" t="s">
        <v>368</v>
      </c>
      <c r="B34" s="110">
        <v>2</v>
      </c>
      <c r="C34" s="186">
        <v>0.58302053707686596</v>
      </c>
      <c r="D34" s="191">
        <v>0.21062159118841201</v>
      </c>
      <c r="E34" s="186">
        <v>0.58733632410549796</v>
      </c>
      <c r="F34" s="191">
        <v>0.20670029569978601</v>
      </c>
      <c r="G34" s="186">
        <v>0.59503956670035896</v>
      </c>
      <c r="H34" s="191">
        <v>0.208733374210229</v>
      </c>
      <c r="I34" s="186">
        <v>0.68102234593670197</v>
      </c>
      <c r="J34" s="191">
        <v>0.23589792301676499</v>
      </c>
      <c r="K34" s="186">
        <v>0.67436753331094301</v>
      </c>
      <c r="L34" s="191">
        <v>0.23590411729470301</v>
      </c>
      <c r="M34" s="186">
        <v>0.72730269972447004</v>
      </c>
      <c r="N34" s="202">
        <v>0.26109536873744099</v>
      </c>
    </row>
    <row r="35" spans="1:14" ht="13" customHeight="1" x14ac:dyDescent="0.2">
      <c r="A35" s="82" t="s">
        <v>369</v>
      </c>
      <c r="B35" s="110">
        <v>2</v>
      </c>
      <c r="C35" s="186">
        <v>0.56627315696934499</v>
      </c>
      <c r="D35" s="191">
        <v>0.176451773254299</v>
      </c>
      <c r="E35" s="186">
        <v>0.50100244779888603</v>
      </c>
      <c r="F35" s="191">
        <v>0.15069463516970899</v>
      </c>
      <c r="G35" s="186">
        <v>0.492005495880243</v>
      </c>
      <c r="H35" s="191">
        <v>0.15551839650086299</v>
      </c>
      <c r="I35" s="186">
        <v>0.53509859045512498</v>
      </c>
      <c r="J35" s="191">
        <v>0.168147521735452</v>
      </c>
      <c r="K35" s="186">
        <v>0.493550268487292</v>
      </c>
      <c r="L35" s="191">
        <v>0.15972918727127999</v>
      </c>
      <c r="M35" s="186">
        <v>0.52701334241920705</v>
      </c>
      <c r="N35" s="202">
        <v>0.17609414644594901</v>
      </c>
    </row>
    <row r="36" spans="1:14" ht="13" customHeight="1" x14ac:dyDescent="0.2">
      <c r="A36" s="82" t="s">
        <v>370</v>
      </c>
      <c r="B36" s="110">
        <v>2</v>
      </c>
      <c r="C36" s="186">
        <v>1.0791938484714401</v>
      </c>
      <c r="D36" s="191">
        <v>0.41717058148123198</v>
      </c>
      <c r="E36" s="186">
        <v>1.17574246585277</v>
      </c>
      <c r="F36" s="191">
        <v>0.44790491595738002</v>
      </c>
      <c r="G36" s="186">
        <v>1.1556574158983399</v>
      </c>
      <c r="H36" s="191">
        <v>0.44700378007369601</v>
      </c>
      <c r="I36" s="186">
        <v>1.25552182125823</v>
      </c>
      <c r="J36" s="191">
        <v>0.490732558046099</v>
      </c>
      <c r="K36" s="186">
        <v>1.0792303476620599</v>
      </c>
      <c r="L36" s="191">
        <v>0.42970800789446001</v>
      </c>
      <c r="M36" s="186">
        <v>1.0605582244537499</v>
      </c>
      <c r="N36" s="202">
        <v>0.436660729323809</v>
      </c>
    </row>
    <row r="37" spans="1:14" ht="13" customHeight="1" x14ac:dyDescent="0.2">
      <c r="A37" s="82" t="s">
        <v>371</v>
      </c>
      <c r="B37" s="110">
        <v>2</v>
      </c>
      <c r="C37" s="186">
        <v>0.39654377080616199</v>
      </c>
      <c r="D37" s="191">
        <v>6.0737907751552599E-2</v>
      </c>
      <c r="E37" s="186">
        <v>0.38229952366374398</v>
      </c>
      <c r="F37" s="191">
        <v>5.8370350897327498E-2</v>
      </c>
      <c r="G37" s="186">
        <v>0.40135849461270301</v>
      </c>
      <c r="H37" s="191">
        <v>6.3487353308088301E-2</v>
      </c>
      <c r="I37" s="186">
        <v>0.46758279669491898</v>
      </c>
      <c r="J37" s="191">
        <v>7.6877784653532302E-2</v>
      </c>
      <c r="K37" s="186">
        <v>0.46332035504597702</v>
      </c>
      <c r="L37" s="191">
        <v>7.6425784440007194E-2</v>
      </c>
      <c r="M37" s="186">
        <v>0.49803410606486098</v>
      </c>
      <c r="N37" s="202">
        <v>8.7204503216636295E-2</v>
      </c>
    </row>
    <row r="38" spans="1:14" ht="13" customHeight="1" x14ac:dyDescent="0.2">
      <c r="A38" s="82" t="s">
        <v>372</v>
      </c>
      <c r="B38" s="110">
        <v>2</v>
      </c>
      <c r="C38" s="186">
        <v>0.69845453905974997</v>
      </c>
      <c r="D38" s="191">
        <v>0.208996489658861</v>
      </c>
      <c r="E38" s="186">
        <v>0.81254728154827105</v>
      </c>
      <c r="F38" s="191">
        <v>0.26214730831102701</v>
      </c>
      <c r="G38" s="186">
        <v>0.87331620075157401</v>
      </c>
      <c r="H38" s="191">
        <v>0.28900573587955802</v>
      </c>
      <c r="I38" s="186">
        <v>0.94650371348289997</v>
      </c>
      <c r="J38" s="191">
        <v>0.31261250838684501</v>
      </c>
      <c r="K38" s="186">
        <v>0.65359985512542496</v>
      </c>
      <c r="L38" s="191">
        <v>0.24905162110421</v>
      </c>
      <c r="M38" s="186">
        <v>0.60638304084107997</v>
      </c>
      <c r="N38" s="202">
        <v>0.25073062930177098</v>
      </c>
    </row>
    <row r="39" spans="1:14" ht="13" customHeight="1" x14ac:dyDescent="0.2">
      <c r="A39" s="82" t="s">
        <v>426</v>
      </c>
      <c r="B39" s="110">
        <v>2</v>
      </c>
      <c r="C39" s="186">
        <v>0.89730942714527895</v>
      </c>
      <c r="D39" s="191">
        <v>0.278349438437069</v>
      </c>
      <c r="E39" s="186">
        <v>0.76654029574921401</v>
      </c>
      <c r="F39" s="191">
        <v>0.21154155764813101</v>
      </c>
      <c r="G39" s="186">
        <v>0.76948688696173195</v>
      </c>
      <c r="H39" s="191">
        <v>0.219603220521807</v>
      </c>
      <c r="I39" s="186">
        <v>0.98809120258380401</v>
      </c>
      <c r="J39" s="191">
        <v>0.28033397141456201</v>
      </c>
      <c r="K39" s="186">
        <v>0.94161073005979501</v>
      </c>
      <c r="L39" s="191">
        <v>0.26860325024783899</v>
      </c>
      <c r="M39" s="186">
        <v>0.90850279850589299</v>
      </c>
      <c r="N39" s="202">
        <v>0.267465470347092</v>
      </c>
    </row>
    <row r="40" spans="1:14" ht="13" customHeight="1" x14ac:dyDescent="0.2">
      <c r="A40" s="82" t="s">
        <v>373</v>
      </c>
      <c r="B40" s="110">
        <v>2</v>
      </c>
      <c r="C40" s="186">
        <v>0.61663839197008496</v>
      </c>
      <c r="D40" s="191">
        <v>8.8262370206154905E-2</v>
      </c>
      <c r="E40" s="186">
        <v>0.60566389134954002</v>
      </c>
      <c r="F40" s="191">
        <v>8.8521881058896801E-2</v>
      </c>
      <c r="G40" s="186">
        <v>0.611915926394486</v>
      </c>
      <c r="H40" s="191">
        <v>8.9094163190261699E-2</v>
      </c>
      <c r="I40" s="186">
        <v>0.68033072074042999</v>
      </c>
      <c r="J40" s="191">
        <v>0.10454272109979</v>
      </c>
      <c r="K40" s="186">
        <v>0.67548638751623302</v>
      </c>
      <c r="L40" s="191">
        <v>0.102901542919158</v>
      </c>
      <c r="M40" s="186">
        <v>0.72775308298983299</v>
      </c>
      <c r="N40" s="202">
        <v>0.106566205282441</v>
      </c>
    </row>
    <row r="41" spans="1:14" ht="13" customHeight="1" x14ac:dyDescent="0.2">
      <c r="A41" s="82" t="s">
        <v>374</v>
      </c>
      <c r="B41" s="110">
        <v>2</v>
      </c>
      <c r="C41" s="186">
        <v>0.69523604560858698</v>
      </c>
      <c r="D41" s="191">
        <v>0.106108848535288</v>
      </c>
      <c r="E41" s="186">
        <v>0.70617165418727801</v>
      </c>
      <c r="F41" s="191">
        <v>0.10741363733413201</v>
      </c>
      <c r="G41" s="186">
        <v>0.71168648770847598</v>
      </c>
      <c r="H41" s="191">
        <v>0.10872240424351701</v>
      </c>
      <c r="I41" s="186">
        <v>0.79802726040087102</v>
      </c>
      <c r="J41" s="191">
        <v>0.12519869899697</v>
      </c>
      <c r="K41" s="186">
        <v>0.76993651192781398</v>
      </c>
      <c r="L41" s="191">
        <v>0.119161730648998</v>
      </c>
      <c r="M41" s="186">
        <v>0.80491688816561602</v>
      </c>
      <c r="N41" s="202">
        <v>0.129365298706106</v>
      </c>
    </row>
    <row r="42" spans="1:14" ht="13" customHeight="1" x14ac:dyDescent="0.2">
      <c r="A42" s="82" t="s">
        <v>375</v>
      </c>
      <c r="B42" s="110">
        <v>2</v>
      </c>
      <c r="C42" s="186">
        <v>0.62700362232540596</v>
      </c>
      <c r="D42" s="191">
        <v>0.207769275281251</v>
      </c>
      <c r="E42" s="186">
        <v>0.63722414816790995</v>
      </c>
      <c r="F42" s="191">
        <v>0.21184446412277799</v>
      </c>
      <c r="G42" s="186">
        <v>0.64446820681178496</v>
      </c>
      <c r="H42" s="191">
        <v>0.21695910330760601</v>
      </c>
      <c r="I42" s="186">
        <v>0.78018066522769502</v>
      </c>
      <c r="J42" s="191">
        <v>0.27960495854172401</v>
      </c>
      <c r="K42" s="186">
        <v>0.67693125188700298</v>
      </c>
      <c r="L42" s="191">
        <v>0.24593846806538899</v>
      </c>
      <c r="M42" s="186">
        <v>0.93974189282350695</v>
      </c>
      <c r="N42" s="202">
        <v>0.36720936470099502</v>
      </c>
    </row>
    <row r="43" spans="1:14" ht="13" customHeight="1" x14ac:dyDescent="0.2">
      <c r="A43" s="82" t="s">
        <v>427</v>
      </c>
      <c r="B43" s="110">
        <v>2</v>
      </c>
      <c r="C43" s="186">
        <v>0.45273765583147002</v>
      </c>
      <c r="D43" s="191">
        <v>0.25809954190127599</v>
      </c>
      <c r="E43" s="186">
        <v>0.47815599775719603</v>
      </c>
      <c r="F43" s="191">
        <v>0.26619389016671802</v>
      </c>
      <c r="G43" s="186">
        <v>0.48682340563777599</v>
      </c>
      <c r="H43" s="191">
        <v>0.27151119245420502</v>
      </c>
      <c r="I43" s="186">
        <v>0.51167082075814296</v>
      </c>
      <c r="J43" s="191">
        <v>0.28354470863275999</v>
      </c>
      <c r="K43" s="186">
        <v>0.51649957282341397</v>
      </c>
      <c r="L43" s="191">
        <v>0.29085312809416303</v>
      </c>
      <c r="M43" s="186">
        <v>0.73076821406358095</v>
      </c>
      <c r="N43" s="202">
        <v>0.40077135983588003</v>
      </c>
    </row>
    <row r="44" spans="1:14" ht="13" customHeight="1" x14ac:dyDescent="0.2">
      <c r="A44" s="82" t="s">
        <v>428</v>
      </c>
      <c r="B44" s="110">
        <v>2</v>
      </c>
      <c r="C44" s="186">
        <v>0.52579202629405097</v>
      </c>
      <c r="D44" s="191">
        <v>0.196970453091113</v>
      </c>
      <c r="E44" s="186">
        <v>0.389449820288371</v>
      </c>
      <c r="F44" s="191">
        <v>0.116942772588239</v>
      </c>
      <c r="G44" s="186">
        <v>0.35775720149055401</v>
      </c>
      <c r="H44" s="191">
        <v>0.115663813518268</v>
      </c>
      <c r="I44" s="186">
        <v>0.40928101363667302</v>
      </c>
      <c r="J44" s="191">
        <v>0.14329845907271899</v>
      </c>
      <c r="K44" s="186">
        <v>0.40867403696506699</v>
      </c>
      <c r="L44" s="191">
        <v>0.14625840460688</v>
      </c>
      <c r="M44" s="186">
        <v>0.422332858717552</v>
      </c>
      <c r="N44" s="202">
        <v>0.15687015368697099</v>
      </c>
    </row>
    <row r="45" spans="1:14" ht="13" customHeight="1" x14ac:dyDescent="0.2">
      <c r="A45" s="82" t="s">
        <v>429</v>
      </c>
      <c r="B45" s="110">
        <v>2</v>
      </c>
      <c r="C45" s="186">
        <v>0.70725549982492197</v>
      </c>
      <c r="D45" s="191">
        <v>0.16948346420330301</v>
      </c>
      <c r="E45" s="186">
        <v>0.62842165655608795</v>
      </c>
      <c r="F45" s="191">
        <v>0.15611021811756101</v>
      </c>
      <c r="G45" s="186">
        <v>0.66727838734565204</v>
      </c>
      <c r="H45" s="191">
        <v>0.16925913379693</v>
      </c>
      <c r="I45" s="186">
        <v>0.73422268061394003</v>
      </c>
      <c r="J45" s="191">
        <v>0.19713396314733</v>
      </c>
      <c r="K45" s="186">
        <v>0.70858613897575295</v>
      </c>
      <c r="L45" s="191">
        <v>0.19160713667768001</v>
      </c>
      <c r="M45" s="186">
        <v>0.76727695150267605</v>
      </c>
      <c r="N45" s="202">
        <v>0.230428890263981</v>
      </c>
    </row>
    <row r="46" spans="1:14" ht="13" customHeight="1" x14ac:dyDescent="0.2">
      <c r="A46" s="82" t="s">
        <v>430</v>
      </c>
      <c r="B46" s="110">
        <v>2</v>
      </c>
      <c r="C46" s="186">
        <v>0.443470488970308</v>
      </c>
      <c r="D46" s="191">
        <v>0.16022048456843599</v>
      </c>
      <c r="E46" s="186">
        <v>0.443766339711896</v>
      </c>
      <c r="F46" s="191">
        <v>0.161993917245669</v>
      </c>
      <c r="G46" s="186">
        <v>0.44631610942143701</v>
      </c>
      <c r="H46" s="191">
        <v>0.16088730531449399</v>
      </c>
      <c r="I46" s="186">
        <v>0.51740636395807105</v>
      </c>
      <c r="J46" s="191">
        <v>0.183008131881608</v>
      </c>
      <c r="K46" s="186">
        <v>0.52016437585909503</v>
      </c>
      <c r="L46" s="191">
        <v>0.183108246434696</v>
      </c>
      <c r="M46" s="186">
        <v>0.60985533992470498</v>
      </c>
      <c r="N46" s="202">
        <v>0.235967224654928</v>
      </c>
    </row>
    <row r="47" spans="1:14" ht="13" customHeight="1" x14ac:dyDescent="0.2">
      <c r="A47" s="82" t="s">
        <v>376</v>
      </c>
      <c r="B47" s="110">
        <v>2</v>
      </c>
      <c r="C47" s="186">
        <v>1.00382831112716</v>
      </c>
      <c r="D47" s="191">
        <v>0.34885300777142803</v>
      </c>
      <c r="E47" s="186">
        <v>1.0171695400034899</v>
      </c>
      <c r="F47" s="191">
        <v>0.35223732504347799</v>
      </c>
      <c r="G47" s="186">
        <v>1.02513814978038</v>
      </c>
      <c r="H47" s="191">
        <v>0.36301411248506799</v>
      </c>
      <c r="I47" s="186">
        <v>1.01455603690249</v>
      </c>
      <c r="J47" s="191">
        <v>0.36496467748602901</v>
      </c>
      <c r="K47" s="186">
        <v>0.99745406148650995</v>
      </c>
      <c r="L47" s="191">
        <v>0.358282416707913</v>
      </c>
      <c r="M47" s="186">
        <v>1.07095736914309</v>
      </c>
      <c r="N47" s="202">
        <v>0.39830874751041201</v>
      </c>
    </row>
    <row r="48" spans="1:14" ht="13" customHeight="1" x14ac:dyDescent="0.2">
      <c r="A48" s="82" t="s">
        <v>377</v>
      </c>
      <c r="B48" s="110">
        <v>2</v>
      </c>
      <c r="C48" s="186">
        <v>1.1441301795299601</v>
      </c>
      <c r="D48" s="191">
        <v>0.26827784610852601</v>
      </c>
      <c r="E48" s="186">
        <v>1.04597398693576</v>
      </c>
      <c r="F48" s="191">
        <v>0.257096765003344</v>
      </c>
      <c r="G48" s="186">
        <v>1.04970198230698</v>
      </c>
      <c r="H48" s="191">
        <v>0.267022962969027</v>
      </c>
      <c r="I48" s="186">
        <v>1.2534866515004901</v>
      </c>
      <c r="J48" s="191">
        <v>0.30142649005244798</v>
      </c>
      <c r="K48" s="186">
        <v>1.16883968869674</v>
      </c>
      <c r="L48" s="191">
        <v>0.29002184917082302</v>
      </c>
      <c r="M48" s="186">
        <v>1.2332506657364199</v>
      </c>
      <c r="N48" s="202">
        <v>0.30363413119246802</v>
      </c>
    </row>
    <row r="49" spans="1:14" ht="13" customHeight="1" x14ac:dyDescent="0.2">
      <c r="A49" s="82" t="s">
        <v>378</v>
      </c>
      <c r="B49" s="110">
        <v>2</v>
      </c>
      <c r="C49" s="186">
        <v>0.83785941775366402</v>
      </c>
      <c r="D49" s="191">
        <v>0.34591178245795501</v>
      </c>
      <c r="E49" s="186">
        <v>0.78869927999059997</v>
      </c>
      <c r="F49" s="191">
        <v>0.30825170073838398</v>
      </c>
      <c r="G49" s="186">
        <v>0.65403644473940703</v>
      </c>
      <c r="H49" s="191">
        <v>0.25541015921982002</v>
      </c>
      <c r="I49" s="186">
        <v>1.3685164694754099</v>
      </c>
      <c r="J49" s="191">
        <v>0.63876953570821504</v>
      </c>
      <c r="K49" s="186">
        <v>1.41123713344755</v>
      </c>
      <c r="L49" s="191">
        <v>0.64363140277680198</v>
      </c>
      <c r="M49" s="186">
        <v>1.8650191746201501</v>
      </c>
      <c r="N49" s="202">
        <v>0.94916744597366198</v>
      </c>
    </row>
    <row r="50" spans="1:14" ht="13" customHeight="1" x14ac:dyDescent="0.2">
      <c r="A50" s="82" t="s">
        <v>431</v>
      </c>
      <c r="B50" s="110">
        <v>2</v>
      </c>
      <c r="C50" s="186">
        <v>0.407467513500548</v>
      </c>
      <c r="D50" s="191">
        <v>8.8965783589754793E-2</v>
      </c>
      <c r="E50" s="186">
        <v>0.44517810804642899</v>
      </c>
      <c r="F50" s="191">
        <v>9.7829545838074794E-2</v>
      </c>
      <c r="G50" s="186">
        <v>0.45070741703459599</v>
      </c>
      <c r="H50" s="191">
        <v>0.100403245707405</v>
      </c>
      <c r="I50" s="186">
        <v>0.59072316838444106</v>
      </c>
      <c r="J50" s="191">
        <v>0.14030312472922099</v>
      </c>
      <c r="K50" s="186">
        <v>0.58219700923373696</v>
      </c>
      <c r="L50" s="191">
        <v>0.13918690451138099</v>
      </c>
      <c r="M50" s="186">
        <v>0.73937306392931101</v>
      </c>
      <c r="N50" s="202">
        <v>0.19328336326708401</v>
      </c>
    </row>
    <row r="51" spans="1:14" ht="13" customHeight="1" x14ac:dyDescent="0.2">
      <c r="A51" s="82" t="s">
        <v>379</v>
      </c>
      <c r="B51" s="110">
        <v>2</v>
      </c>
      <c r="C51" s="186">
        <v>0.67868051166328502</v>
      </c>
      <c r="D51" s="191">
        <v>0.12014127926882701</v>
      </c>
      <c r="E51" s="186">
        <v>0.68314412421619497</v>
      </c>
      <c r="F51" s="191">
        <v>0.112970376589729</v>
      </c>
      <c r="G51" s="186">
        <v>0.65752295918002801</v>
      </c>
      <c r="H51" s="191">
        <v>0.110399205399366</v>
      </c>
      <c r="I51" s="186">
        <v>0.85050310596346301</v>
      </c>
      <c r="J51" s="191">
        <v>0.15093925220907201</v>
      </c>
      <c r="K51" s="186">
        <v>0.86472250593545097</v>
      </c>
      <c r="L51" s="191">
        <v>0.15597845051749301</v>
      </c>
      <c r="M51" s="186">
        <v>1.12489063661946</v>
      </c>
      <c r="N51" s="202">
        <v>0.23151689048617799</v>
      </c>
    </row>
    <row r="52" spans="1:14" ht="13" customHeight="1" x14ac:dyDescent="0.2">
      <c r="A52" s="82" t="s">
        <v>380</v>
      </c>
      <c r="B52" s="110">
        <v>2</v>
      </c>
      <c r="C52" s="186">
        <v>0.47983653490658101</v>
      </c>
      <c r="D52" s="191">
        <v>0.104686722581797</v>
      </c>
      <c r="E52" s="186">
        <v>0.52247191042624197</v>
      </c>
      <c r="F52" s="191">
        <v>0.112047741320526</v>
      </c>
      <c r="G52" s="186">
        <v>0.53149901991998505</v>
      </c>
      <c r="H52" s="191">
        <v>0.11850063212954801</v>
      </c>
      <c r="I52" s="186">
        <v>0.59984224898065097</v>
      </c>
      <c r="J52" s="191">
        <v>0.127229161444466</v>
      </c>
      <c r="K52" s="186">
        <v>0.60231616440805902</v>
      </c>
      <c r="L52" s="191">
        <v>0.118797323968254</v>
      </c>
      <c r="M52" s="186">
        <v>0.752980067758248</v>
      </c>
      <c r="N52" s="202">
        <v>0.151090952993857</v>
      </c>
    </row>
    <row r="53" spans="1:14" ht="13" customHeight="1" x14ac:dyDescent="0.2">
      <c r="A53" s="82" t="s">
        <v>381</v>
      </c>
      <c r="B53" s="110">
        <v>2</v>
      </c>
      <c r="C53" s="186">
        <v>0.67316128770234696</v>
      </c>
      <c r="D53" s="191">
        <v>0.124593624492207</v>
      </c>
      <c r="E53" s="186">
        <v>0.62015521710049204</v>
      </c>
      <c r="F53" s="191">
        <v>0.113257205090986</v>
      </c>
      <c r="G53" s="186">
        <v>0.601591023154875</v>
      </c>
      <c r="H53" s="191">
        <v>0.109229325903539</v>
      </c>
      <c r="I53" s="186">
        <v>0.70410483438832105</v>
      </c>
      <c r="J53" s="191">
        <v>0.132943659482469</v>
      </c>
      <c r="K53" s="186">
        <v>0.69340171932973904</v>
      </c>
      <c r="L53" s="191">
        <v>0.130045174955111</v>
      </c>
      <c r="M53" s="186">
        <v>0.82309961794415398</v>
      </c>
      <c r="N53" s="202">
        <v>0.16321319167632101</v>
      </c>
    </row>
    <row r="54" spans="1:14" ht="13" customHeight="1" x14ac:dyDescent="0.2">
      <c r="A54" s="82" t="s">
        <v>382</v>
      </c>
      <c r="B54" s="110">
        <v>2</v>
      </c>
      <c r="C54" s="186">
        <v>1.0363520231410599</v>
      </c>
      <c r="D54" s="191">
        <v>0.28815649916680702</v>
      </c>
      <c r="E54" s="186">
        <v>1.1061535481605</v>
      </c>
      <c r="F54" s="191">
        <v>0.32112305386293999</v>
      </c>
      <c r="G54" s="186">
        <v>1.1390453902406901</v>
      </c>
      <c r="H54" s="191">
        <v>0.33295671261368598</v>
      </c>
      <c r="I54" s="186">
        <v>1.17227757642417</v>
      </c>
      <c r="J54" s="191">
        <v>0.33459749543388001</v>
      </c>
      <c r="K54" s="186">
        <v>1.13957274349083</v>
      </c>
      <c r="L54" s="191">
        <v>0.32493907312159898</v>
      </c>
      <c r="M54" s="186">
        <v>1.4092194507161699</v>
      </c>
      <c r="N54" s="202">
        <v>0.41836308067332201</v>
      </c>
    </row>
    <row r="55" spans="1:14" ht="13" customHeight="1" x14ac:dyDescent="0.2">
      <c r="A55" s="82" t="s">
        <v>383</v>
      </c>
      <c r="B55" s="110">
        <v>2</v>
      </c>
      <c r="C55" s="186">
        <v>0.63786323602040496</v>
      </c>
      <c r="D55" s="191">
        <v>0.18925818070908501</v>
      </c>
      <c r="E55" s="186">
        <v>0.64943495764811998</v>
      </c>
      <c r="F55" s="191">
        <v>0.18636232282280199</v>
      </c>
      <c r="G55" s="186">
        <v>0.67326207788849601</v>
      </c>
      <c r="H55" s="191">
        <v>0.169340461115423</v>
      </c>
      <c r="I55" s="186">
        <v>0.70214488977271605</v>
      </c>
      <c r="J55" s="191">
        <v>0.19630883074791999</v>
      </c>
      <c r="K55" s="186">
        <v>0.67117801526976795</v>
      </c>
      <c r="L55" s="191">
        <v>0.186904861693619</v>
      </c>
      <c r="M55" s="186">
        <v>0.77407049645945103</v>
      </c>
      <c r="N55" s="202">
        <v>0.23615764234699599</v>
      </c>
    </row>
    <row r="56" spans="1:14" ht="13" customHeight="1" x14ac:dyDescent="0.2">
      <c r="A56" s="82" t="s">
        <v>384</v>
      </c>
      <c r="B56" s="110">
        <v>2</v>
      </c>
      <c r="C56" s="186">
        <v>0.91480536502676202</v>
      </c>
      <c r="D56" s="191">
        <v>0.244651687839054</v>
      </c>
      <c r="E56" s="186">
        <v>0.87163949715755196</v>
      </c>
      <c r="F56" s="191">
        <v>0.23192082806661099</v>
      </c>
      <c r="G56" s="186">
        <v>0.85053544535157799</v>
      </c>
      <c r="H56" s="191">
        <v>0.22604729295661299</v>
      </c>
      <c r="I56" s="186">
        <v>1.0017870276046701</v>
      </c>
      <c r="J56" s="191">
        <v>0.26224890279989199</v>
      </c>
      <c r="K56" s="186">
        <v>0.99353458336966705</v>
      </c>
      <c r="L56" s="191">
        <v>0.26163782861878798</v>
      </c>
      <c r="M56" s="186">
        <v>1.0292432003604299</v>
      </c>
      <c r="N56" s="202">
        <v>0.26980863251423598</v>
      </c>
    </row>
    <row r="57" spans="1:14" ht="13" customHeight="1" x14ac:dyDescent="0.2">
      <c r="A57" s="82" t="s">
        <v>385</v>
      </c>
      <c r="B57" s="110">
        <v>2</v>
      </c>
      <c r="C57" s="186">
        <v>0.60668311278943199</v>
      </c>
      <c r="D57" s="191">
        <v>0.163895933367943</v>
      </c>
      <c r="E57" s="186">
        <v>0.61552397166807504</v>
      </c>
      <c r="F57" s="191">
        <v>0.16736418638961501</v>
      </c>
      <c r="G57" s="186">
        <v>0.61826671930828103</v>
      </c>
      <c r="H57" s="191">
        <v>0.162019262212206</v>
      </c>
      <c r="I57" s="186">
        <v>0.75247327580904799</v>
      </c>
      <c r="J57" s="191">
        <v>0.220038370922852</v>
      </c>
      <c r="K57" s="186">
        <v>0.75558706920247098</v>
      </c>
      <c r="L57" s="191">
        <v>0.223871619747776</v>
      </c>
      <c r="M57" s="186">
        <v>0.83744628349523798</v>
      </c>
      <c r="N57" s="202">
        <v>0.25222479490077399</v>
      </c>
    </row>
    <row r="58" spans="1:14" ht="13" customHeight="1" x14ac:dyDescent="0.2">
      <c r="A58" s="82" t="s">
        <v>386</v>
      </c>
      <c r="B58" s="110">
        <v>2</v>
      </c>
      <c r="C58" s="186">
        <v>0.84509031732835904</v>
      </c>
      <c r="D58" s="191">
        <v>0.187391639026006</v>
      </c>
      <c r="E58" s="186">
        <v>0.82532044173354002</v>
      </c>
      <c r="F58" s="191">
        <v>0.18288812558421799</v>
      </c>
      <c r="G58" s="186">
        <v>0.83174704399718402</v>
      </c>
      <c r="H58" s="191">
        <v>0.178563515637084</v>
      </c>
      <c r="I58" s="186">
        <v>1.0297114302433801</v>
      </c>
      <c r="J58" s="191">
        <v>0.22478147488053599</v>
      </c>
      <c r="K58" s="186">
        <v>1.0393474397287199</v>
      </c>
      <c r="L58" s="191">
        <v>0.22314572484869599</v>
      </c>
      <c r="M58" s="186">
        <v>1.3602238768534201</v>
      </c>
      <c r="N58" s="202">
        <v>0.327813194249715</v>
      </c>
    </row>
    <row r="59" spans="1:14" ht="13" customHeight="1" x14ac:dyDescent="0.2">
      <c r="A59" s="82" t="s">
        <v>387</v>
      </c>
      <c r="B59" s="110">
        <v>2</v>
      </c>
      <c r="C59" s="186">
        <v>0.37331711626879899</v>
      </c>
      <c r="D59" s="191">
        <v>8.4622351115101996E-2</v>
      </c>
      <c r="E59" s="186">
        <v>0.392832959132074</v>
      </c>
      <c r="F59" s="191">
        <v>9.4352828784545997E-2</v>
      </c>
      <c r="G59" s="186">
        <v>0.432936557122651</v>
      </c>
      <c r="H59" s="191">
        <v>0.11268382874149201</v>
      </c>
      <c r="I59" s="186">
        <v>0.64440939685241705</v>
      </c>
      <c r="J59" s="191">
        <v>0.23963433425222699</v>
      </c>
      <c r="K59" s="186">
        <v>0.64125438148749103</v>
      </c>
      <c r="L59" s="191">
        <v>0.24118694963434401</v>
      </c>
      <c r="M59" s="186">
        <v>0.72938647622522101</v>
      </c>
      <c r="N59" s="202">
        <v>0.27078254392390499</v>
      </c>
    </row>
    <row r="60" spans="1:14" ht="13" customHeight="1" x14ac:dyDescent="0.2">
      <c r="A60" s="82" t="s">
        <v>388</v>
      </c>
      <c r="B60" s="110">
        <v>2</v>
      </c>
      <c r="C60" s="186">
        <v>0.49766822286697798</v>
      </c>
      <c r="D60" s="191">
        <v>0.170316477624332</v>
      </c>
      <c r="E60" s="186">
        <v>0.50174143773953195</v>
      </c>
      <c r="F60" s="191">
        <v>0.164032008304104</v>
      </c>
      <c r="G60" s="186">
        <v>0.48748578750891403</v>
      </c>
      <c r="H60" s="191">
        <v>0.15183247454069501</v>
      </c>
      <c r="I60" s="186">
        <v>0.50777545051113404</v>
      </c>
      <c r="J60" s="191">
        <v>0.16270804931712901</v>
      </c>
      <c r="K60" s="186">
        <v>0.422195372741062</v>
      </c>
      <c r="L60" s="191">
        <v>0.16249361694136999</v>
      </c>
      <c r="M60" s="186">
        <v>0.47520386074666598</v>
      </c>
      <c r="N60" s="202">
        <v>0.16774880072175899</v>
      </c>
    </row>
    <row r="61" spans="1:14" ht="13" customHeight="1" x14ac:dyDescent="0.2">
      <c r="A61" s="82" t="s">
        <v>432</v>
      </c>
      <c r="B61" s="110">
        <v>2</v>
      </c>
      <c r="C61" s="186">
        <v>0.43703994919153</v>
      </c>
      <c r="D61" s="191">
        <v>9.26393736975894E-2</v>
      </c>
      <c r="E61" s="186">
        <v>0.38709623170604501</v>
      </c>
      <c r="F61" s="191">
        <v>9.3270608897318905E-2</v>
      </c>
      <c r="G61" s="186">
        <v>0.40200097933590101</v>
      </c>
      <c r="H61" s="191">
        <v>0.102377683729313</v>
      </c>
      <c r="I61" s="186">
        <v>0.55402857552997098</v>
      </c>
      <c r="J61" s="191">
        <v>0.16482768676309401</v>
      </c>
      <c r="K61" s="186">
        <v>0.51982072518914402</v>
      </c>
      <c r="L61" s="191">
        <v>0.157951727797948</v>
      </c>
      <c r="M61" s="186">
        <v>0.85995745632057197</v>
      </c>
      <c r="N61" s="202">
        <v>0.27099718293026098</v>
      </c>
    </row>
    <row r="62" spans="1:14" ht="13" customHeight="1" x14ac:dyDescent="0.2">
      <c r="A62" s="82" t="s">
        <v>389</v>
      </c>
      <c r="B62" s="110">
        <v>2</v>
      </c>
      <c r="C62" s="186">
        <v>0.74228028466196905</v>
      </c>
      <c r="D62" s="191">
        <v>0.23736412560303</v>
      </c>
      <c r="E62" s="186">
        <v>0.46559151392366299</v>
      </c>
      <c r="F62" s="191">
        <v>0.166938745952532</v>
      </c>
      <c r="G62" s="186">
        <v>0.46325125770085401</v>
      </c>
      <c r="H62" s="191">
        <v>0.16628495168099799</v>
      </c>
      <c r="I62" s="186">
        <v>0.56929173883981299</v>
      </c>
      <c r="J62" s="191">
        <v>0.205657736996467</v>
      </c>
      <c r="K62" s="186">
        <v>0.53447681521146695</v>
      </c>
      <c r="L62" s="191">
        <v>0.20206598422587599</v>
      </c>
      <c r="M62" s="186">
        <v>0.70536890267922303</v>
      </c>
      <c r="N62" s="202">
        <v>0.27552033210807197</v>
      </c>
    </row>
    <row r="63" spans="1:14" ht="13" customHeight="1" x14ac:dyDescent="0.2">
      <c r="A63" s="112" t="s">
        <v>433</v>
      </c>
      <c r="B63" s="113">
        <v>2</v>
      </c>
      <c r="C63" s="187">
        <v>0.74781285458622204</v>
      </c>
      <c r="D63" s="192">
        <v>4.3927031048166698E-2</v>
      </c>
      <c r="E63" s="187">
        <v>0.73900467953281102</v>
      </c>
      <c r="F63" s="192">
        <v>4.3925512186163002E-2</v>
      </c>
      <c r="G63" s="187">
        <v>0.73749770728162201</v>
      </c>
      <c r="H63" s="192">
        <v>4.4730783881257501E-2</v>
      </c>
      <c r="I63" s="187">
        <v>0.82777462581876404</v>
      </c>
      <c r="J63" s="192">
        <v>5.1568425951653903E-2</v>
      </c>
      <c r="K63" s="187">
        <v>0.79887486020350995</v>
      </c>
      <c r="L63" s="192">
        <v>5.0577230289306697E-2</v>
      </c>
      <c r="M63" s="187">
        <v>0.89347316637852203</v>
      </c>
      <c r="N63" s="204">
        <v>5.8611770216906001E-2</v>
      </c>
    </row>
    <row r="64" spans="1:14" ht="13" customHeight="1" x14ac:dyDescent="0.2">
      <c r="A64" s="114" t="s">
        <v>434</v>
      </c>
      <c r="B64" s="115">
        <v>2</v>
      </c>
      <c r="C64" s="188">
        <v>0.75464593760943299</v>
      </c>
      <c r="D64" s="193">
        <v>7.9646559488677895E-2</v>
      </c>
      <c r="E64" s="188">
        <v>0.72050725378210601</v>
      </c>
      <c r="F64" s="193">
        <v>7.6002465908795405E-2</v>
      </c>
      <c r="G64" s="188">
        <v>0.71784677374283901</v>
      </c>
      <c r="H64" s="193">
        <v>7.6380278562799594E-2</v>
      </c>
      <c r="I64" s="188">
        <v>0.82719790069865895</v>
      </c>
      <c r="J64" s="193">
        <v>8.9500845950620897E-2</v>
      </c>
      <c r="K64" s="188">
        <v>0.81425200588352098</v>
      </c>
      <c r="L64" s="193">
        <v>9.0030139764683006E-2</v>
      </c>
      <c r="M64" s="188">
        <v>0.87163138907701698</v>
      </c>
      <c r="N64" s="205">
        <v>9.5349927565095902E-2</v>
      </c>
    </row>
    <row r="65" spans="1:14" ht="13" customHeight="1" x14ac:dyDescent="0.2">
      <c r="A65" s="116" t="s">
        <v>435</v>
      </c>
      <c r="B65" s="117">
        <v>2</v>
      </c>
      <c r="C65" s="189">
        <v>0.682248323507051</v>
      </c>
      <c r="D65" s="194">
        <v>3.0546230351678898E-2</v>
      </c>
      <c r="E65" s="189">
        <v>0.65899793754033098</v>
      </c>
      <c r="F65" s="194">
        <v>2.96302798871254E-2</v>
      </c>
      <c r="G65" s="189">
        <v>0.65641069129384</v>
      </c>
      <c r="H65" s="194">
        <v>2.9941838486402798E-2</v>
      </c>
      <c r="I65" s="189">
        <v>0.76976335725301004</v>
      </c>
      <c r="J65" s="194">
        <v>3.7023114413467499E-2</v>
      </c>
      <c r="K65" s="189">
        <v>0.74732152552176601</v>
      </c>
      <c r="L65" s="194">
        <v>3.64577030218615E-2</v>
      </c>
      <c r="M65" s="189">
        <v>0.866152385408405</v>
      </c>
      <c r="N65" s="206">
        <v>4.5107713956367E-2</v>
      </c>
    </row>
    <row r="66" spans="1:14" ht="13" customHeight="1" x14ac:dyDescent="0.2">
      <c r="A66" s="82" t="s">
        <v>391</v>
      </c>
      <c r="B66" s="110">
        <v>2</v>
      </c>
      <c r="C66" s="186">
        <v>0.42211342812848501</v>
      </c>
      <c r="D66" s="191">
        <v>0.22269914705871999</v>
      </c>
      <c r="E66" s="186">
        <v>0.39114185403010299</v>
      </c>
      <c r="F66" s="191">
        <v>0.19639138391417399</v>
      </c>
      <c r="G66" s="186">
        <v>0.39731156074139401</v>
      </c>
      <c r="H66" s="191">
        <v>0.17064580907590099</v>
      </c>
      <c r="I66" s="186">
        <v>0.49898859094849402</v>
      </c>
      <c r="J66" s="191">
        <v>0.28606780118565101</v>
      </c>
      <c r="K66" s="186">
        <v>0.60348501808117505</v>
      </c>
      <c r="L66" s="191">
        <v>0.34062037240651799</v>
      </c>
      <c r="M66" s="186">
        <v>0.73181449850804803</v>
      </c>
      <c r="N66" s="202">
        <v>0.37084108777431302</v>
      </c>
    </row>
    <row r="67" spans="1:14" ht="13" customHeight="1" x14ac:dyDescent="0.2">
      <c r="A67" s="82" t="s">
        <v>392</v>
      </c>
      <c r="B67" s="110">
        <v>2</v>
      </c>
      <c r="C67" s="186">
        <v>0.68999304832316899</v>
      </c>
      <c r="D67" s="191">
        <v>0.19896742097488701</v>
      </c>
      <c r="E67" s="186">
        <v>0.65265256618582701</v>
      </c>
      <c r="F67" s="191">
        <v>0.197046131401969</v>
      </c>
      <c r="G67" s="186">
        <v>0.67020820802442704</v>
      </c>
      <c r="H67" s="191">
        <v>0.21812115067142801</v>
      </c>
      <c r="I67" s="186">
        <v>0.767297326122929</v>
      </c>
      <c r="J67" s="191">
        <v>0.24879667569525099</v>
      </c>
      <c r="K67" s="186">
        <v>0.76896723679450196</v>
      </c>
      <c r="L67" s="191">
        <v>0.24267801202724501</v>
      </c>
      <c r="M67" s="186">
        <v>0.73197807059723496</v>
      </c>
      <c r="N67" s="202">
        <v>0.244282917470176</v>
      </c>
    </row>
    <row r="68" spans="1:14" ht="13" customHeight="1" x14ac:dyDescent="0.2">
      <c r="A68" s="82" t="s">
        <v>393</v>
      </c>
      <c r="B68" s="110">
        <v>2</v>
      </c>
      <c r="C68" s="186">
        <v>1.04448414360314</v>
      </c>
      <c r="D68" s="191">
        <v>0.366793157814715</v>
      </c>
      <c r="E68" s="186">
        <v>1.06494567803046</v>
      </c>
      <c r="F68" s="191">
        <v>0.38137532000491797</v>
      </c>
      <c r="G68" s="186">
        <v>1.05888857651145</v>
      </c>
      <c r="H68" s="191">
        <v>0.360069859873756</v>
      </c>
      <c r="I68" s="186">
        <v>1.01521496094843</v>
      </c>
      <c r="J68" s="191">
        <v>0.32106621772163801</v>
      </c>
      <c r="K68" s="186">
        <v>1.0118083663207</v>
      </c>
      <c r="L68" s="191">
        <v>0.31725310986685901</v>
      </c>
      <c r="M68" s="186">
        <v>1.2709720966527001</v>
      </c>
      <c r="N68" s="202">
        <v>0.41257243171679803</v>
      </c>
    </row>
    <row r="69" spans="1:14" ht="13" customHeight="1" x14ac:dyDescent="0.2">
      <c r="A69" s="4" t="s">
        <v>394</v>
      </c>
      <c r="B69" s="118">
        <v>2</v>
      </c>
      <c r="C69" s="196">
        <v>0.53609022263931105</v>
      </c>
      <c r="D69" s="197">
        <v>0.174897171432433</v>
      </c>
      <c r="E69" s="196">
        <v>0.52989441921628799</v>
      </c>
      <c r="F69" s="197">
        <v>0.172281684391249</v>
      </c>
      <c r="G69" s="196">
        <v>0.52114144069809698</v>
      </c>
      <c r="H69" s="197">
        <v>0.172608079254293</v>
      </c>
      <c r="I69" s="196">
        <v>0.59475286843402797</v>
      </c>
      <c r="J69" s="197">
        <v>0.20036609115974499</v>
      </c>
      <c r="K69" s="196">
        <v>0.593224487556682</v>
      </c>
      <c r="L69" s="197">
        <v>0.19849105127306299</v>
      </c>
      <c r="M69" s="196">
        <v>0.75563322724208704</v>
      </c>
      <c r="N69" s="207">
        <v>0.26700572318592097</v>
      </c>
    </row>
    <row r="70" spans="1:14" ht="13" customHeight="1" x14ac:dyDescent="0.2">
      <c r="A70" s="82"/>
      <c r="B70" s="119"/>
      <c r="C70" s="186" t="s">
        <v>1352</v>
      </c>
      <c r="D70" s="191" t="s">
        <v>1353</v>
      </c>
      <c r="E70" s="186" t="s">
        <v>1354</v>
      </c>
      <c r="F70" s="191" t="s">
        <v>1355</v>
      </c>
      <c r="G70" s="186" t="s">
        <v>1356</v>
      </c>
      <c r="H70" s="191" t="s">
        <v>1357</v>
      </c>
      <c r="I70" s="186" t="s">
        <v>1358</v>
      </c>
      <c r="J70" s="191" t="s">
        <v>1359</v>
      </c>
      <c r="K70" s="186" t="s">
        <v>1360</v>
      </c>
      <c r="L70" s="191" t="s">
        <v>1361</v>
      </c>
      <c r="M70" s="186" t="s">
        <v>1362</v>
      </c>
      <c r="N70" s="202" t="s">
        <v>1363</v>
      </c>
    </row>
    <row r="71" spans="1:14" ht="13" customHeight="1" x14ac:dyDescent="0.2">
      <c r="A71" s="82" t="s">
        <v>350</v>
      </c>
      <c r="B71" s="119">
        <v>1</v>
      </c>
      <c r="C71" s="186">
        <v>0.52930248594044604</v>
      </c>
      <c r="D71" s="191">
        <v>0.13315827423551199</v>
      </c>
      <c r="E71" s="186">
        <v>0.53590277566862998</v>
      </c>
      <c r="F71" s="191">
        <v>0.134998432500196</v>
      </c>
      <c r="G71" s="186">
        <v>0.53905529915769801</v>
      </c>
      <c r="H71" s="191">
        <v>0.138540137277852</v>
      </c>
      <c r="I71" s="186">
        <v>0.629586850684554</v>
      </c>
      <c r="J71" s="191">
        <v>0.167445342833375</v>
      </c>
      <c r="K71" s="186">
        <v>0.62397521400027001</v>
      </c>
      <c r="L71" s="191">
        <v>0.17143112425146301</v>
      </c>
      <c r="M71" s="186">
        <v>0.67861079775320798</v>
      </c>
      <c r="N71" s="202">
        <v>0.19053427930750499</v>
      </c>
    </row>
    <row r="72" spans="1:14" ht="13" customHeight="1" x14ac:dyDescent="0.2">
      <c r="A72" s="82" t="s">
        <v>352</v>
      </c>
      <c r="B72" s="119">
        <v>1</v>
      </c>
      <c r="C72" s="186">
        <v>0.59408054934820498</v>
      </c>
      <c r="D72" s="191">
        <v>0.16009297984284901</v>
      </c>
      <c r="E72" s="186">
        <v>0.55816265628322204</v>
      </c>
      <c r="F72" s="191">
        <v>0.15189650122810999</v>
      </c>
      <c r="G72" s="186">
        <v>0.58525845363609097</v>
      </c>
      <c r="H72" s="191">
        <v>0.16089445865649701</v>
      </c>
      <c r="I72" s="186">
        <v>0.64401498191916295</v>
      </c>
      <c r="J72" s="191">
        <v>0.18175332879102901</v>
      </c>
      <c r="K72" s="186">
        <v>0.63572029227266302</v>
      </c>
      <c r="L72" s="191">
        <v>0.18017313365908599</v>
      </c>
      <c r="M72" s="186">
        <v>0.74652557884993798</v>
      </c>
      <c r="N72" s="202">
        <v>0.211679220289234</v>
      </c>
    </row>
    <row r="73" spans="1:14" ht="13" customHeight="1" x14ac:dyDescent="0.2">
      <c r="A73" s="111" t="s">
        <v>354</v>
      </c>
      <c r="B73" s="119">
        <v>1</v>
      </c>
      <c r="C73" s="186">
        <v>0.58611303282678495</v>
      </c>
      <c r="D73" s="191">
        <v>0.356919659062294</v>
      </c>
      <c r="E73" s="186">
        <v>0.58206725444391905</v>
      </c>
      <c r="F73" s="191">
        <v>0.34593962933505601</v>
      </c>
      <c r="G73" s="186">
        <v>0.60067095812786897</v>
      </c>
      <c r="H73" s="191">
        <v>0.35659697132708401</v>
      </c>
      <c r="I73" s="186">
        <v>0.602625971382166</v>
      </c>
      <c r="J73" s="191">
        <v>0.39835189263403398</v>
      </c>
      <c r="K73" s="186">
        <v>0.59473815494330196</v>
      </c>
      <c r="L73" s="191">
        <v>0.38315294453445198</v>
      </c>
      <c r="M73" s="186">
        <v>0.70879302456552595</v>
      </c>
      <c r="N73" s="202">
        <v>0.46278585054440902</v>
      </c>
    </row>
    <row r="74" spans="1:14" ht="13" customHeight="1" x14ac:dyDescent="0.2">
      <c r="A74" s="82" t="s">
        <v>355</v>
      </c>
      <c r="B74" s="119">
        <v>1</v>
      </c>
      <c r="C74" s="186">
        <v>1.0726931142373199</v>
      </c>
      <c r="D74" s="191">
        <v>0.36890498107462399</v>
      </c>
      <c r="E74" s="186">
        <v>1.02674629770496</v>
      </c>
      <c r="F74" s="191">
        <v>0.38728634237646598</v>
      </c>
      <c r="G74" s="186">
        <v>1.0599517298254899</v>
      </c>
      <c r="H74" s="191">
        <v>0.40360886069757501</v>
      </c>
      <c r="I74" s="186">
        <v>1.28415936677279</v>
      </c>
      <c r="J74" s="191">
        <v>0.52569658491836602</v>
      </c>
      <c r="K74" s="186">
        <v>1.17386599177263</v>
      </c>
      <c r="L74" s="191">
        <v>0.470956478125581</v>
      </c>
      <c r="M74" s="186">
        <v>1.3001006115515601</v>
      </c>
      <c r="N74" s="202">
        <v>0.53776253079215697</v>
      </c>
    </row>
    <row r="75" spans="1:14" ht="13" customHeight="1" x14ac:dyDescent="0.2">
      <c r="A75" s="82" t="s">
        <v>365</v>
      </c>
      <c r="B75" s="119">
        <v>1</v>
      </c>
      <c r="C75" s="186">
        <v>0.26259108581290502</v>
      </c>
      <c r="D75" s="191">
        <v>0.161337061755709</v>
      </c>
      <c r="E75" s="186">
        <v>0.23166523595782099</v>
      </c>
      <c r="F75" s="191">
        <v>0.14305969688477499</v>
      </c>
      <c r="G75" s="186">
        <v>0.23570728411934699</v>
      </c>
      <c r="H75" s="191">
        <v>0.14699034476748801</v>
      </c>
      <c r="I75" s="186">
        <v>0.26769275115264302</v>
      </c>
      <c r="J75" s="191">
        <v>0.17355967508502901</v>
      </c>
      <c r="K75" s="186">
        <v>0.26624732771814402</v>
      </c>
      <c r="L75" s="191">
        <v>0.17297103393627</v>
      </c>
      <c r="M75" s="186">
        <v>0.26946738178701701</v>
      </c>
      <c r="N75" s="202">
        <v>0.17731970411906001</v>
      </c>
    </row>
    <row r="76" spans="1:14" ht="13" customHeight="1" x14ac:dyDescent="0.2">
      <c r="A76" s="82" t="s">
        <v>370</v>
      </c>
      <c r="B76" s="119">
        <v>1</v>
      </c>
      <c r="C76" s="186">
        <v>0.88061266394438198</v>
      </c>
      <c r="D76" s="191">
        <v>0.37761911923088998</v>
      </c>
      <c r="E76" s="186">
        <v>0.858315483382602</v>
      </c>
      <c r="F76" s="191">
        <v>0.30962096150961099</v>
      </c>
      <c r="G76" s="186">
        <v>0.95071110970920303</v>
      </c>
      <c r="H76" s="191">
        <v>0.344865772725303</v>
      </c>
      <c r="I76" s="186">
        <v>1.2628935957713601</v>
      </c>
      <c r="J76" s="191">
        <v>0.44197917708145701</v>
      </c>
      <c r="K76" s="186">
        <v>1.0614042637343599</v>
      </c>
      <c r="L76" s="191">
        <v>0.36877294811648498</v>
      </c>
      <c r="M76" s="186">
        <v>1.1862203887614</v>
      </c>
      <c r="N76" s="202">
        <v>0.39445284931521202</v>
      </c>
    </row>
    <row r="77" spans="1:14" ht="13" customHeight="1" x14ac:dyDescent="0.2">
      <c r="A77" s="82" t="s">
        <v>372</v>
      </c>
      <c r="B77" s="119">
        <v>1</v>
      </c>
      <c r="C77" s="186">
        <v>2.3811592226172902</v>
      </c>
      <c r="D77" s="191">
        <v>0.93345435148453504</v>
      </c>
      <c r="E77" s="186">
        <v>2.84976909886417</v>
      </c>
      <c r="F77" s="191">
        <v>1.1786317474436701</v>
      </c>
      <c r="G77" s="186">
        <v>2.7736282757559398</v>
      </c>
      <c r="H77" s="191">
        <v>1.07942862198586</v>
      </c>
      <c r="I77" s="186">
        <v>3.1969232178073201</v>
      </c>
      <c r="J77" s="191">
        <v>1.2271839229169399</v>
      </c>
      <c r="K77" s="186">
        <v>2.8516723552365</v>
      </c>
      <c r="L77" s="191">
        <v>1.1803138073489201</v>
      </c>
      <c r="M77" s="186">
        <v>3.21350955458793</v>
      </c>
      <c r="N77" s="202">
        <v>1.4751337969067799</v>
      </c>
    </row>
    <row r="78" spans="1:14" ht="13" customHeight="1" x14ac:dyDescent="0.2">
      <c r="A78" s="82" t="s">
        <v>428</v>
      </c>
      <c r="B78" s="119">
        <v>1</v>
      </c>
      <c r="C78" s="186">
        <v>0.87762372032617397</v>
      </c>
      <c r="D78" s="191">
        <v>0.19949985504933401</v>
      </c>
      <c r="E78" s="186">
        <v>0.78783526616072197</v>
      </c>
      <c r="F78" s="191">
        <v>0.18472596661965901</v>
      </c>
      <c r="G78" s="186">
        <v>0.679097080235467</v>
      </c>
      <c r="H78" s="191">
        <v>0.14919410545050399</v>
      </c>
      <c r="I78" s="186">
        <v>0.75345097915000203</v>
      </c>
      <c r="J78" s="191">
        <v>0.17732315117435199</v>
      </c>
      <c r="K78" s="186">
        <v>0.74744787686833802</v>
      </c>
      <c r="L78" s="191">
        <v>0.18065124666920299</v>
      </c>
      <c r="M78" s="186">
        <v>1.00749899242083</v>
      </c>
      <c r="N78" s="202">
        <v>0.250755704219286</v>
      </c>
    </row>
    <row r="79" spans="1:14" ht="13" customHeight="1" x14ac:dyDescent="0.2">
      <c r="A79" s="82" t="s">
        <v>378</v>
      </c>
      <c r="B79" s="119">
        <v>1</v>
      </c>
      <c r="C79" s="186">
        <v>0.77523588023662204</v>
      </c>
      <c r="D79" s="191">
        <v>0.28662360902001799</v>
      </c>
      <c r="E79" s="186">
        <v>0.617651358283965</v>
      </c>
      <c r="F79" s="191">
        <v>0.23888183454678899</v>
      </c>
      <c r="G79" s="186">
        <v>0.51660381328187199</v>
      </c>
      <c r="H79" s="191">
        <v>0.20295041326125601</v>
      </c>
      <c r="I79" s="186">
        <v>0.70113347447286101</v>
      </c>
      <c r="J79" s="191">
        <v>0.27355852499926098</v>
      </c>
      <c r="K79" s="186">
        <v>0.66186926672385604</v>
      </c>
      <c r="L79" s="191">
        <v>0.26251515899816502</v>
      </c>
      <c r="M79" s="186">
        <v>0.85816517498447398</v>
      </c>
      <c r="N79" s="202">
        <v>0.34817456113643402</v>
      </c>
    </row>
    <row r="80" spans="1:14" ht="13" customHeight="1" x14ac:dyDescent="0.2">
      <c r="A80" s="82" t="s">
        <v>382</v>
      </c>
      <c r="B80" s="119">
        <v>1</v>
      </c>
      <c r="C80" s="186">
        <v>0.79315098229388703</v>
      </c>
      <c r="D80" s="191">
        <v>0.18230852796286601</v>
      </c>
      <c r="E80" s="186">
        <v>0.75284825304379599</v>
      </c>
      <c r="F80" s="191">
        <v>0.18005807832852999</v>
      </c>
      <c r="G80" s="186">
        <v>0.76735468897735104</v>
      </c>
      <c r="H80" s="191">
        <v>0.18411545293384801</v>
      </c>
      <c r="I80" s="186">
        <v>0.94201861289963695</v>
      </c>
      <c r="J80" s="191">
        <v>0.24689427939282299</v>
      </c>
      <c r="K80" s="186">
        <v>0.91822394486577297</v>
      </c>
      <c r="L80" s="191">
        <v>0.24182604750157699</v>
      </c>
      <c r="M80" s="186">
        <v>1.1369282892177699</v>
      </c>
      <c r="N80" s="202">
        <v>0.28680181894693202</v>
      </c>
    </row>
    <row r="81" spans="1:14" ht="13" customHeight="1" x14ac:dyDescent="0.2">
      <c r="A81" s="82" t="s">
        <v>384</v>
      </c>
      <c r="B81" s="119">
        <v>1</v>
      </c>
      <c r="C81" s="186">
        <v>0.73325569959133596</v>
      </c>
      <c r="D81" s="191">
        <v>0.29835617563641798</v>
      </c>
      <c r="E81" s="186">
        <v>0.60381520855541604</v>
      </c>
      <c r="F81" s="191">
        <v>0.235639610944049</v>
      </c>
      <c r="G81" s="186">
        <v>0.62120426462009803</v>
      </c>
      <c r="H81" s="191">
        <v>0.244114023298314</v>
      </c>
      <c r="I81" s="186">
        <v>0.73803950809790897</v>
      </c>
      <c r="J81" s="191">
        <v>0.29863768318638301</v>
      </c>
      <c r="K81" s="186">
        <v>0.73632769994885205</v>
      </c>
      <c r="L81" s="191">
        <v>0.29827794124367701</v>
      </c>
      <c r="M81" s="186">
        <v>0.86017639972789495</v>
      </c>
      <c r="N81" s="202">
        <v>0.36040975670118802</v>
      </c>
    </row>
    <row r="82" spans="1:14" ht="13" customHeight="1" x14ac:dyDescent="0.2">
      <c r="A82" s="82" t="s">
        <v>386</v>
      </c>
      <c r="B82" s="119">
        <v>1</v>
      </c>
      <c r="C82" s="186">
        <v>0.86133861471911</v>
      </c>
      <c r="D82" s="191">
        <v>0.224490427564811</v>
      </c>
      <c r="E82" s="186">
        <v>0.75288094939994898</v>
      </c>
      <c r="F82" s="191">
        <v>0.20194397962056901</v>
      </c>
      <c r="G82" s="186">
        <v>0.71024497406721299</v>
      </c>
      <c r="H82" s="191">
        <v>0.19750293778178701</v>
      </c>
      <c r="I82" s="186">
        <v>0.88911778573397204</v>
      </c>
      <c r="J82" s="191">
        <v>0.25782387325293699</v>
      </c>
      <c r="K82" s="186">
        <v>0.87965402678707605</v>
      </c>
      <c r="L82" s="191">
        <v>0.246628800042345</v>
      </c>
      <c r="M82" s="186">
        <v>0.98324017033329003</v>
      </c>
      <c r="N82" s="202">
        <v>0.28366293411918297</v>
      </c>
    </row>
    <row r="83" spans="1:14" ht="13" customHeight="1" x14ac:dyDescent="0.2">
      <c r="A83" s="82" t="s">
        <v>387</v>
      </c>
      <c r="B83" s="119">
        <v>1</v>
      </c>
      <c r="C83" s="186">
        <v>0.56784013778007103</v>
      </c>
      <c r="D83" s="191">
        <v>0.114666648661282</v>
      </c>
      <c r="E83" s="186">
        <v>0.53304324641797296</v>
      </c>
      <c r="F83" s="191">
        <v>0.109313980021133</v>
      </c>
      <c r="G83" s="186">
        <v>0.55862354003791204</v>
      </c>
      <c r="H83" s="191">
        <v>0.111214456952117</v>
      </c>
      <c r="I83" s="186">
        <v>0.73339238257001205</v>
      </c>
      <c r="J83" s="191">
        <v>0.15418016393999001</v>
      </c>
      <c r="K83" s="186">
        <v>0.72830138595924898</v>
      </c>
      <c r="L83" s="191">
        <v>0.15621828158641701</v>
      </c>
      <c r="M83" s="186">
        <v>0.85719833627876396</v>
      </c>
      <c r="N83" s="202">
        <v>0.18001084438135401</v>
      </c>
    </row>
    <row r="84" spans="1:14" ht="13" customHeight="1" x14ac:dyDescent="0.2">
      <c r="A84" s="5" t="s">
        <v>436</v>
      </c>
      <c r="B84" s="120">
        <v>1</v>
      </c>
      <c r="C84" s="190">
        <v>0.86074034640398001</v>
      </c>
      <c r="D84" s="195">
        <v>0.102982102374646</v>
      </c>
      <c r="E84" s="190">
        <v>0.84238631914360196</v>
      </c>
      <c r="F84" s="195">
        <v>0.115730107367479</v>
      </c>
      <c r="G84" s="190">
        <v>0.83312004278530705</v>
      </c>
      <c r="H84" s="195">
        <v>0.10935413912500801</v>
      </c>
      <c r="I84" s="190">
        <v>1.0035352922526899</v>
      </c>
      <c r="J84" s="195">
        <v>0.12951677656621399</v>
      </c>
      <c r="K84" s="190">
        <v>0.94039247049064201</v>
      </c>
      <c r="L84" s="195">
        <v>0.122953602022013</v>
      </c>
      <c r="M84" s="190">
        <v>1.0914701396878399</v>
      </c>
      <c r="N84" s="203">
        <v>0.15005734965203901</v>
      </c>
    </row>
    <row r="85" spans="1:14" ht="13" customHeight="1" x14ac:dyDescent="0.2">
      <c r="A85" s="82" t="s">
        <v>93</v>
      </c>
      <c r="B85" s="119">
        <v>1</v>
      </c>
      <c r="C85" s="186">
        <v>0.68859065302991196</v>
      </c>
      <c r="D85" s="191">
        <v>0.224741823882953</v>
      </c>
      <c r="E85" s="186">
        <v>0.62321161822212101</v>
      </c>
      <c r="F85" s="191">
        <v>0.208287915163376</v>
      </c>
      <c r="G85" s="186">
        <v>0.63119788314371805</v>
      </c>
      <c r="H85" s="191">
        <v>0.21467486623969201</v>
      </c>
      <c r="I85" s="186">
        <v>0.730735173968316</v>
      </c>
      <c r="J85" s="191">
        <v>0.25035676348793301</v>
      </c>
      <c r="K85" s="186">
        <v>0.74726542827151499</v>
      </c>
      <c r="L85" s="191">
        <v>0.25852483976500701</v>
      </c>
      <c r="M85" s="186">
        <v>0.90045030799419401</v>
      </c>
      <c r="N85" s="202">
        <v>0.32571921241391399</v>
      </c>
    </row>
    <row r="86" spans="1:14" ht="13" customHeight="1" x14ac:dyDescent="0.2">
      <c r="A86" s="82" t="s">
        <v>392</v>
      </c>
      <c r="B86" s="119">
        <v>1</v>
      </c>
      <c r="C86" s="186">
        <v>0.81481059871544004</v>
      </c>
      <c r="D86" s="191">
        <v>0.22538375769494901</v>
      </c>
      <c r="E86" s="186">
        <v>0.81282065783061497</v>
      </c>
      <c r="F86" s="191">
        <v>0.23024675251868101</v>
      </c>
      <c r="G86" s="186">
        <v>0.83191776733564604</v>
      </c>
      <c r="H86" s="191">
        <v>0.23352952864626</v>
      </c>
      <c r="I86" s="186">
        <v>0.85388990944877297</v>
      </c>
      <c r="J86" s="191">
        <v>0.25803708726979102</v>
      </c>
      <c r="K86" s="186">
        <v>0.85039080377046306</v>
      </c>
      <c r="L86" s="191">
        <v>0.25671644116200898</v>
      </c>
      <c r="M86" s="186">
        <v>0.87681122062835104</v>
      </c>
      <c r="N86" s="202">
        <v>0.27466108470282602</v>
      </c>
    </row>
    <row r="87" spans="1:14" ht="13" customHeight="1" x14ac:dyDescent="0.2">
      <c r="A87" s="4" t="s">
        <v>393</v>
      </c>
      <c r="B87" s="121">
        <v>1</v>
      </c>
      <c r="C87" s="196">
        <v>1.2487140432226</v>
      </c>
      <c r="D87" s="197">
        <v>0.29461573118854101</v>
      </c>
      <c r="E87" s="196">
        <v>1.21463518727983</v>
      </c>
      <c r="F87" s="197">
        <v>0.28210549522758999</v>
      </c>
      <c r="G87" s="196">
        <v>1.12017989403541</v>
      </c>
      <c r="H87" s="197">
        <v>0.26942827547999998</v>
      </c>
      <c r="I87" s="196">
        <v>1.2906415778118101</v>
      </c>
      <c r="J87" s="197">
        <v>0.36057592427914298</v>
      </c>
      <c r="K87" s="196">
        <v>1.3827713888567299</v>
      </c>
      <c r="L87" s="197">
        <v>0.401601792692936</v>
      </c>
      <c r="M87" s="196">
        <v>1.52679492770938</v>
      </c>
      <c r="N87" s="207">
        <v>0.47402411841208703</v>
      </c>
    </row>
    <row r="88" spans="1:14" ht="13" customHeight="1" x14ac:dyDescent="0.2">
      <c r="A88" s="82"/>
      <c r="B88" s="122"/>
      <c r="C88" s="186" t="s">
        <v>1352</v>
      </c>
      <c r="D88" s="191" t="s">
        <v>1353</v>
      </c>
      <c r="E88" s="186" t="s">
        <v>1354</v>
      </c>
      <c r="F88" s="191" t="s">
        <v>1355</v>
      </c>
      <c r="G88" s="186" t="s">
        <v>1356</v>
      </c>
      <c r="H88" s="191" t="s">
        <v>1357</v>
      </c>
      <c r="I88" s="186" t="s">
        <v>1358</v>
      </c>
      <c r="J88" s="191" t="s">
        <v>1359</v>
      </c>
      <c r="K88" s="186" t="s">
        <v>1360</v>
      </c>
      <c r="L88" s="191" t="s">
        <v>1361</v>
      </c>
      <c r="M88" s="186" t="s">
        <v>1362</v>
      </c>
      <c r="N88" s="202" t="s">
        <v>1363</v>
      </c>
    </row>
    <row r="89" spans="1:14" ht="13" customHeight="1" x14ac:dyDescent="0.2">
      <c r="A89" s="82" t="s">
        <v>359</v>
      </c>
      <c r="B89" s="122">
        <v>3</v>
      </c>
      <c r="C89" s="186">
        <v>0.66291334025065596</v>
      </c>
      <c r="D89" s="191">
        <v>0.19107167930969099</v>
      </c>
      <c r="E89" s="186">
        <v>0.65310414566410502</v>
      </c>
      <c r="F89" s="191">
        <v>0.18300882225682699</v>
      </c>
      <c r="G89" s="186">
        <v>0.64271483206941404</v>
      </c>
      <c r="H89" s="191">
        <v>0.18137226358515299</v>
      </c>
      <c r="I89" s="186">
        <v>0.73741209640335204</v>
      </c>
      <c r="J89" s="191">
        <v>0.21213161559745999</v>
      </c>
      <c r="K89" s="186">
        <v>0.74662809058591595</v>
      </c>
      <c r="L89" s="191">
        <v>0.21539790698596001</v>
      </c>
      <c r="M89" s="186">
        <v>0.826911644196064</v>
      </c>
      <c r="N89" s="202">
        <v>0.25599408354120801</v>
      </c>
    </row>
    <row r="90" spans="1:14" ht="13" customHeight="1" x14ac:dyDescent="0.2">
      <c r="A90" s="82" t="s">
        <v>362</v>
      </c>
      <c r="B90" s="122">
        <v>3</v>
      </c>
      <c r="C90" s="186">
        <v>0.74596430306535799</v>
      </c>
      <c r="D90" s="191">
        <v>0.17416464744301199</v>
      </c>
      <c r="E90" s="186">
        <v>0.71017952811195595</v>
      </c>
      <c r="F90" s="191">
        <v>0.162847549307297</v>
      </c>
      <c r="G90" s="186">
        <v>0.68686921849177596</v>
      </c>
      <c r="H90" s="191">
        <v>0.158148245315896</v>
      </c>
      <c r="I90" s="186">
        <v>0.80815797318034799</v>
      </c>
      <c r="J90" s="191">
        <v>0.18217964528965599</v>
      </c>
      <c r="K90" s="186">
        <v>0.79498973930263095</v>
      </c>
      <c r="L90" s="191">
        <v>0.17484304291188699</v>
      </c>
      <c r="M90" s="186">
        <v>0.89012140807050899</v>
      </c>
      <c r="N90" s="202">
        <v>0.18927872483230501</v>
      </c>
    </row>
    <row r="91" spans="1:14" ht="13" customHeight="1" x14ac:dyDescent="0.2">
      <c r="A91" s="82" t="s">
        <v>84</v>
      </c>
      <c r="B91" s="122">
        <v>3</v>
      </c>
      <c r="C91" s="186">
        <v>0.86526728543995501</v>
      </c>
      <c r="D91" s="191">
        <v>0.19566425814861099</v>
      </c>
      <c r="E91" s="186">
        <v>0.79355209785960601</v>
      </c>
      <c r="F91" s="191">
        <v>0.17925045917982901</v>
      </c>
      <c r="G91" s="186">
        <v>0.77146271936063204</v>
      </c>
      <c r="H91" s="191">
        <v>0.174023542188044</v>
      </c>
      <c r="I91" s="186">
        <v>0.909826028920941</v>
      </c>
      <c r="J91" s="191">
        <v>0.193552655619362</v>
      </c>
      <c r="K91" s="186">
        <v>0.91125974604190096</v>
      </c>
      <c r="L91" s="191">
        <v>0.194901491863814</v>
      </c>
      <c r="M91" s="186">
        <v>0.96325949059697102</v>
      </c>
      <c r="N91" s="202">
        <v>0.20195138135265001</v>
      </c>
    </row>
    <row r="92" spans="1:14" ht="13" customHeight="1" x14ac:dyDescent="0.2">
      <c r="A92" s="82" t="s">
        <v>376</v>
      </c>
      <c r="B92" s="122">
        <v>3</v>
      </c>
      <c r="C92" s="186">
        <v>0.84596457267525504</v>
      </c>
      <c r="D92" s="191">
        <v>0.334085847248345</v>
      </c>
      <c r="E92" s="186">
        <v>0.78003572461916804</v>
      </c>
      <c r="F92" s="191">
        <v>0.32710301614298698</v>
      </c>
      <c r="G92" s="186">
        <v>0.76599739280224199</v>
      </c>
      <c r="H92" s="191">
        <v>0.33039825849798499</v>
      </c>
      <c r="I92" s="186">
        <v>0.84843091068715204</v>
      </c>
      <c r="J92" s="191">
        <v>0.35336177697287402</v>
      </c>
      <c r="K92" s="186">
        <v>0.80082660515229798</v>
      </c>
      <c r="L92" s="191">
        <v>0.33548063143199403</v>
      </c>
      <c r="M92" s="186">
        <v>0.89011738925084705</v>
      </c>
      <c r="N92" s="202">
        <v>0.38864164605307</v>
      </c>
    </row>
    <row r="93" spans="1:14" ht="13" customHeight="1" x14ac:dyDescent="0.2">
      <c r="A93" s="82" t="s">
        <v>378</v>
      </c>
      <c r="B93" s="122">
        <v>3</v>
      </c>
      <c r="C93" s="186">
        <v>0.72394908441384398</v>
      </c>
      <c r="D93" s="191">
        <v>0.216833694836673</v>
      </c>
      <c r="E93" s="186">
        <v>0.59958365924720403</v>
      </c>
      <c r="F93" s="191">
        <v>0.18093501629105299</v>
      </c>
      <c r="G93" s="186">
        <v>0.58633449234184098</v>
      </c>
      <c r="H93" s="191">
        <v>0.17563128320215099</v>
      </c>
      <c r="I93" s="186">
        <v>0.80151098187441305</v>
      </c>
      <c r="J93" s="191">
        <v>0.26195725203884201</v>
      </c>
      <c r="K93" s="186">
        <v>0.726318401069598</v>
      </c>
      <c r="L93" s="191">
        <v>0.23506149675635399</v>
      </c>
      <c r="M93" s="186">
        <v>1.0488298199730099</v>
      </c>
      <c r="N93" s="202">
        <v>0.34445473609412802</v>
      </c>
    </row>
    <row r="94" spans="1:14" ht="13" customHeight="1" x14ac:dyDescent="0.2">
      <c r="A94" s="82" t="s">
        <v>382</v>
      </c>
      <c r="B94" s="122">
        <v>3</v>
      </c>
      <c r="C94" s="186">
        <v>0.71131859158220301</v>
      </c>
      <c r="D94" s="191">
        <v>0.22288875940592201</v>
      </c>
      <c r="E94" s="186">
        <v>0.722832940941602</v>
      </c>
      <c r="F94" s="191">
        <v>0.23203903264499301</v>
      </c>
      <c r="G94" s="186">
        <v>0.70569977637438297</v>
      </c>
      <c r="H94" s="191">
        <v>0.22924950732361901</v>
      </c>
      <c r="I94" s="186">
        <v>0.95349270407097297</v>
      </c>
      <c r="J94" s="191">
        <v>0.30332243020240701</v>
      </c>
      <c r="K94" s="186">
        <v>0.94216363574467699</v>
      </c>
      <c r="L94" s="191">
        <v>0.29461097063131902</v>
      </c>
      <c r="M94" s="186">
        <v>1.0375431023636399</v>
      </c>
      <c r="N94" s="202">
        <v>0.32709249588744999</v>
      </c>
    </row>
    <row r="95" spans="1:14" ht="13" customHeight="1" x14ac:dyDescent="0.2">
      <c r="A95" s="82" t="s">
        <v>386</v>
      </c>
      <c r="B95" s="122">
        <v>3</v>
      </c>
      <c r="C95" s="186">
        <v>0.46846105573228802</v>
      </c>
      <c r="D95" s="191">
        <v>0.14807599265170501</v>
      </c>
      <c r="E95" s="186">
        <v>0.43562065734357103</v>
      </c>
      <c r="F95" s="191">
        <v>0.13512195971784699</v>
      </c>
      <c r="G95" s="186">
        <v>0.401412399116573</v>
      </c>
      <c r="H95" s="191">
        <v>0.12156051975974801</v>
      </c>
      <c r="I95" s="186">
        <v>0.46611402742346603</v>
      </c>
      <c r="J95" s="191">
        <v>0.142562890334411</v>
      </c>
      <c r="K95" s="186">
        <v>0.46649122208919003</v>
      </c>
      <c r="L95" s="191">
        <v>0.13884992784516001</v>
      </c>
      <c r="M95" s="186">
        <v>0.56525507677510201</v>
      </c>
      <c r="N95" s="202">
        <v>0.18151431543344199</v>
      </c>
    </row>
    <row r="96" spans="1:14" ht="13" customHeight="1" x14ac:dyDescent="0.2">
      <c r="A96" s="82" t="s">
        <v>387</v>
      </c>
      <c r="B96" s="122">
        <v>3</v>
      </c>
      <c r="C96" s="186">
        <v>0.34901157507916802</v>
      </c>
      <c r="D96" s="191">
        <v>0.119051384790358</v>
      </c>
      <c r="E96" s="186">
        <v>0.34294628963377499</v>
      </c>
      <c r="F96" s="191">
        <v>0.118206555637868</v>
      </c>
      <c r="G96" s="186">
        <v>0.35200860389032801</v>
      </c>
      <c r="H96" s="191">
        <v>0.123634946530414</v>
      </c>
      <c r="I96" s="186">
        <v>0.54029366126562395</v>
      </c>
      <c r="J96" s="191">
        <v>0.19572790439941101</v>
      </c>
      <c r="K96" s="186">
        <v>0.53590016356718495</v>
      </c>
      <c r="L96" s="191">
        <v>0.192228683404018</v>
      </c>
      <c r="M96" s="186">
        <v>0.56293108504650202</v>
      </c>
      <c r="N96" s="202">
        <v>0.18653723721850199</v>
      </c>
    </row>
    <row r="97" spans="1:14" ht="13" customHeight="1" x14ac:dyDescent="0.2">
      <c r="A97" s="6" t="s">
        <v>437</v>
      </c>
      <c r="B97" s="124">
        <v>3</v>
      </c>
      <c r="C97" s="200">
        <v>0.67160622602984099</v>
      </c>
      <c r="D97" s="201">
        <v>7.3901914345129299E-2</v>
      </c>
      <c r="E97" s="200">
        <v>0.62973188042762296</v>
      </c>
      <c r="F97" s="201">
        <v>7.0483707138829899E-2</v>
      </c>
      <c r="G97" s="200">
        <v>0.61406242930589905</v>
      </c>
      <c r="H97" s="201">
        <v>6.9688841036857893E-2</v>
      </c>
      <c r="I97" s="200">
        <v>0.758154797978284</v>
      </c>
      <c r="J97" s="201">
        <v>8.4758490562644798E-2</v>
      </c>
      <c r="K97" s="200">
        <v>0.74057220044417504</v>
      </c>
      <c r="L97" s="201">
        <v>8.1564860506539896E-2</v>
      </c>
      <c r="M97" s="200">
        <v>0.84812112703408205</v>
      </c>
      <c r="N97" s="209">
        <v>9.5734679715874502E-2</v>
      </c>
    </row>
    <row r="99" spans="1:14" x14ac:dyDescent="0.2">
      <c r="A99" s="177" t="s">
        <v>502</v>
      </c>
    </row>
    <row r="100" spans="1:14" x14ac:dyDescent="0.2">
      <c r="A100" s="177" t="s">
        <v>554</v>
      </c>
    </row>
    <row r="101" spans="1:14" x14ac:dyDescent="0.2">
      <c r="A101" s="177" t="s">
        <v>474</v>
      </c>
    </row>
    <row r="102" spans="1:14" x14ac:dyDescent="0.2">
      <c r="A102" s="177" t="s">
        <v>475</v>
      </c>
    </row>
    <row r="103" spans="1:14" x14ac:dyDescent="0.2">
      <c r="A103" s="177" t="s">
        <v>476</v>
      </c>
    </row>
    <row r="104" spans="1:14" x14ac:dyDescent="0.2">
      <c r="A104" s="177" t="s">
        <v>555</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338" priority="6">
      <formula>ABS(LN(C1)/(D1/C1))&gt;1.95996398454005</formula>
    </cfRule>
  </conditionalFormatting>
  <conditionalFormatting sqref="E1:E200">
    <cfRule type="expression" dxfId="337" priority="5">
      <formula>ABS(LN(E1)/(F1/E1))&gt;1.95996398454005</formula>
    </cfRule>
  </conditionalFormatting>
  <conditionalFormatting sqref="G1:G200">
    <cfRule type="expression" dxfId="336" priority="4">
      <formula>ABS(LN(G1)/(H1/G1))&gt;1.95996398454005</formula>
    </cfRule>
  </conditionalFormatting>
  <conditionalFormatting sqref="I1:I200">
    <cfRule type="expression" dxfId="335" priority="3">
      <formula>ABS(LN(I1)/(J1/I1))&gt;1.95996398454005</formula>
    </cfRule>
  </conditionalFormatting>
  <conditionalFormatting sqref="K1:K200">
    <cfRule type="expression" dxfId="334" priority="2">
      <formula>ABS(LN(K1)/(L1/K1))&gt;1.95996398454005</formula>
    </cfRule>
  </conditionalFormatting>
  <conditionalFormatting sqref="M1:M200">
    <cfRule type="expression" dxfId="333"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81"/>
  <sheetViews>
    <sheetView showGridLines="0" topLeftCell="A47" zoomScale="136" workbookViewId="0">
      <selection activeCell="A44" sqref="A44:XFD44"/>
    </sheetView>
  </sheetViews>
  <sheetFormatPr baseColWidth="10" defaultColWidth="10.83203125" defaultRowHeight="15" x14ac:dyDescent="0.2"/>
  <cols>
    <col min="1" max="1" width="30.6640625" customWidth="1"/>
    <col min="2" max="2" width="8.6640625" customWidth="1"/>
  </cols>
  <sheetData>
    <row r="1" spans="1:8" x14ac:dyDescent="0.2">
      <c r="A1" s="36" t="s">
        <v>194</v>
      </c>
    </row>
    <row r="2" spans="1:8" x14ac:dyDescent="0.2">
      <c r="A2" s="46" t="s">
        <v>195</v>
      </c>
    </row>
    <row r="3" spans="1:8" x14ac:dyDescent="0.2">
      <c r="A3" s="58" t="s">
        <v>341</v>
      </c>
    </row>
    <row r="4" spans="1:8" x14ac:dyDescent="0.2">
      <c r="A4" s="161" t="str">
        <f>HYPERLINK("#'TOC'!A1", "Back to TOC")</f>
        <v>Back to TOC</v>
      </c>
    </row>
    <row r="7" spans="1:8" ht="16" customHeight="1" x14ac:dyDescent="0.2">
      <c r="B7" s="235" t="s">
        <v>342</v>
      </c>
      <c r="C7" s="238" t="s">
        <v>343</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700</v>
      </c>
      <c r="D11" s="109" t="s">
        <v>701</v>
      </c>
      <c r="E11" s="108" t="s">
        <v>702</v>
      </c>
      <c r="F11" s="109" t="s">
        <v>703</v>
      </c>
      <c r="G11" s="108" t="s">
        <v>704</v>
      </c>
      <c r="H11" s="126" t="s">
        <v>705</v>
      </c>
    </row>
    <row r="12" spans="1:8" ht="13" customHeight="1" x14ac:dyDescent="0.2">
      <c r="A12" s="82" t="s">
        <v>350</v>
      </c>
      <c r="B12" s="110">
        <v>2</v>
      </c>
      <c r="C12" s="7">
        <v>12.170842602781301</v>
      </c>
      <c r="D12" s="10">
        <v>1.38002813703343</v>
      </c>
      <c r="E12" s="7">
        <v>19.351823690173202</v>
      </c>
      <c r="F12" s="10">
        <v>2.5109319295638799</v>
      </c>
      <c r="G12" s="7">
        <v>7.1809810873919604</v>
      </c>
      <c r="H12" s="123">
        <v>2.8651800665764999</v>
      </c>
    </row>
    <row r="13" spans="1:8" ht="13" customHeight="1" x14ac:dyDescent="0.2">
      <c r="A13" s="82" t="s">
        <v>351</v>
      </c>
      <c r="B13" s="110">
        <v>2</v>
      </c>
      <c r="C13" s="7">
        <v>4.4365873894441403</v>
      </c>
      <c r="D13" s="10">
        <v>0.70971941710087905</v>
      </c>
      <c r="E13" s="7">
        <v>8.5686431663579707</v>
      </c>
      <c r="F13" s="10">
        <v>2.60758321931654</v>
      </c>
      <c r="G13" s="7">
        <v>4.1320557769138304</v>
      </c>
      <c r="H13" s="123">
        <v>2.7024418396463599</v>
      </c>
    </row>
    <row r="14" spans="1:8" ht="13" customHeight="1" x14ac:dyDescent="0.2">
      <c r="A14" s="82" t="s">
        <v>352</v>
      </c>
      <c r="B14" s="110">
        <v>2</v>
      </c>
      <c r="C14" s="7">
        <v>7.3386338709932302</v>
      </c>
      <c r="D14" s="10">
        <v>0.98387404652731103</v>
      </c>
      <c r="E14" s="7">
        <v>7.5515370114295397</v>
      </c>
      <c r="F14" s="10">
        <v>1.19032286765741</v>
      </c>
      <c r="G14" s="7">
        <v>0.21290314043631001</v>
      </c>
      <c r="H14" s="123">
        <v>1.54430459064855</v>
      </c>
    </row>
    <row r="15" spans="1:8" ht="13" customHeight="1" x14ac:dyDescent="0.2">
      <c r="A15" s="111" t="s">
        <v>353</v>
      </c>
      <c r="B15" s="110">
        <v>2</v>
      </c>
      <c r="C15" s="7">
        <v>5.9099629258167097</v>
      </c>
      <c r="D15" s="10">
        <v>1.1172302822795801</v>
      </c>
      <c r="E15" s="7">
        <v>6.95363874661785</v>
      </c>
      <c r="F15" s="10">
        <v>1.59697295252257</v>
      </c>
      <c r="G15" s="7">
        <v>1.0436758208011401</v>
      </c>
      <c r="H15" s="123">
        <v>1.94898078870244</v>
      </c>
    </row>
    <row r="16" spans="1:8" ht="13" customHeight="1" x14ac:dyDescent="0.2">
      <c r="A16" s="111" t="s">
        <v>354</v>
      </c>
      <c r="B16" s="110">
        <v>2</v>
      </c>
      <c r="C16" s="7">
        <v>9.0127675362341098</v>
      </c>
      <c r="D16" s="10">
        <v>1.7298830234878499</v>
      </c>
      <c r="E16" s="7">
        <v>8.5878346217507904</v>
      </c>
      <c r="F16" s="10">
        <v>1.6752390663952901</v>
      </c>
      <c r="G16" s="7">
        <v>-0.42493291448332499</v>
      </c>
      <c r="H16" s="123">
        <v>2.4080949326238001</v>
      </c>
    </row>
    <row r="17" spans="1:8" ht="13" customHeight="1" x14ac:dyDescent="0.2">
      <c r="A17" s="82" t="s">
        <v>355</v>
      </c>
      <c r="B17" s="110">
        <v>2</v>
      </c>
      <c r="C17" s="7">
        <v>14.5409516950936</v>
      </c>
      <c r="D17" s="10">
        <v>3.1636898360394898</v>
      </c>
      <c r="E17" s="7">
        <v>14.1751217209461</v>
      </c>
      <c r="F17" s="10">
        <v>2.68453901431393</v>
      </c>
      <c r="G17" s="7">
        <v>-0.365829974147516</v>
      </c>
      <c r="H17" s="123">
        <v>4.1491786052221498</v>
      </c>
    </row>
    <row r="18" spans="1:8" ht="13" customHeight="1" x14ac:dyDescent="0.2">
      <c r="A18" s="82" t="s">
        <v>356</v>
      </c>
      <c r="B18" s="110">
        <v>2</v>
      </c>
      <c r="C18" s="7">
        <v>17.802082224770299</v>
      </c>
      <c r="D18" s="10">
        <v>3.58255703473437</v>
      </c>
      <c r="E18" s="7">
        <v>11.0914075968163</v>
      </c>
      <c r="F18" s="10">
        <v>2.78646144236586</v>
      </c>
      <c r="G18" s="7">
        <v>-6.7106746279540896</v>
      </c>
      <c r="H18" s="123">
        <v>4.53862118676106</v>
      </c>
    </row>
    <row r="19" spans="1:8" ht="13" customHeight="1" x14ac:dyDescent="0.2">
      <c r="A19" s="82" t="s">
        <v>357</v>
      </c>
      <c r="B19" s="110">
        <v>2</v>
      </c>
      <c r="C19" s="7">
        <v>15.496116301330799</v>
      </c>
      <c r="D19" s="10">
        <v>2.0241584342922199</v>
      </c>
      <c r="E19" s="7">
        <v>24.297045517466401</v>
      </c>
      <c r="F19" s="10">
        <v>4.7691900922597199</v>
      </c>
      <c r="G19" s="7">
        <v>8.8009292161355894</v>
      </c>
      <c r="H19" s="123">
        <v>5.1809643410493198</v>
      </c>
    </row>
    <row r="20" spans="1:8" ht="13" customHeight="1" x14ac:dyDescent="0.2">
      <c r="A20" s="82" t="s">
        <v>358</v>
      </c>
      <c r="B20" s="110">
        <v>2</v>
      </c>
      <c r="C20" s="7">
        <v>13.656307853786601</v>
      </c>
      <c r="D20" s="10">
        <v>3.3319657664143101</v>
      </c>
      <c r="E20" s="7">
        <v>15.5995254812011</v>
      </c>
      <c r="F20" s="10">
        <v>3.3501978882616998</v>
      </c>
      <c r="G20" s="7">
        <v>1.9432176274144699</v>
      </c>
      <c r="H20" s="123">
        <v>4.72502082101974</v>
      </c>
    </row>
    <row r="21" spans="1:8" ht="13" customHeight="1" x14ac:dyDescent="0.2">
      <c r="A21" s="82" t="s">
        <v>359</v>
      </c>
      <c r="B21" s="110">
        <v>2</v>
      </c>
      <c r="C21" s="7">
        <v>13.1770367345724</v>
      </c>
      <c r="D21" s="10">
        <v>3.57116277372007</v>
      </c>
      <c r="E21" s="7">
        <v>26.392567372538998</v>
      </c>
      <c r="F21" s="10">
        <v>4.4436599774020502</v>
      </c>
      <c r="G21" s="7">
        <v>13.2155306379666</v>
      </c>
      <c r="H21" s="123">
        <v>5.70081727045946</v>
      </c>
    </row>
    <row r="22" spans="1:8" ht="13" customHeight="1" x14ac:dyDescent="0.2">
      <c r="A22" s="82" t="s">
        <v>360</v>
      </c>
      <c r="B22" s="110">
        <v>2</v>
      </c>
      <c r="C22" s="7">
        <v>12.6091112082105</v>
      </c>
      <c r="D22" s="10">
        <v>2.73246058622244</v>
      </c>
      <c r="E22" s="7">
        <v>8.9081129155810004</v>
      </c>
      <c r="F22" s="10">
        <v>4.1342405004781302</v>
      </c>
      <c r="G22" s="7">
        <v>-3.70099829262948</v>
      </c>
      <c r="H22" s="123">
        <v>4.9556316823441096</v>
      </c>
    </row>
    <row r="23" spans="1:8" ht="13" customHeight="1" x14ac:dyDescent="0.2">
      <c r="A23" s="82" t="s">
        <v>361</v>
      </c>
      <c r="B23" s="110">
        <v>2</v>
      </c>
      <c r="C23" s="7">
        <v>15.1746036444589</v>
      </c>
      <c r="D23" s="10">
        <v>2.07740426419404</v>
      </c>
      <c r="E23" s="7">
        <v>18.5834662499682</v>
      </c>
      <c r="F23" s="10">
        <v>2.0913099020194701</v>
      </c>
      <c r="G23" s="7">
        <v>3.4088626055093099</v>
      </c>
      <c r="H23" s="123">
        <v>2.94774245536754</v>
      </c>
    </row>
    <row r="24" spans="1:8" ht="13" customHeight="1" x14ac:dyDescent="0.2">
      <c r="A24" s="82" t="s">
        <v>362</v>
      </c>
      <c r="B24" s="110">
        <v>2</v>
      </c>
      <c r="C24" s="7">
        <v>14.4257322518673</v>
      </c>
      <c r="D24" s="10">
        <v>4.1850403220396597</v>
      </c>
      <c r="E24" s="7">
        <v>18.026078171599099</v>
      </c>
      <c r="F24" s="10">
        <v>3.87191844360424</v>
      </c>
      <c r="G24" s="7">
        <v>3.60034591973176</v>
      </c>
      <c r="H24" s="123">
        <v>5.7014309546832598</v>
      </c>
    </row>
    <row r="25" spans="1:8" ht="13" customHeight="1" x14ac:dyDescent="0.2">
      <c r="A25" s="82" t="s">
        <v>363</v>
      </c>
      <c r="B25" s="110">
        <v>2</v>
      </c>
      <c r="C25" s="7">
        <v>47.608655913585601</v>
      </c>
      <c r="D25" s="10">
        <v>3.9574879960495601</v>
      </c>
      <c r="E25" s="7">
        <v>48.957521869742799</v>
      </c>
      <c r="F25" s="10">
        <v>4.9341030574154896</v>
      </c>
      <c r="G25" s="7">
        <v>1.34886595615722</v>
      </c>
      <c r="H25" s="123">
        <v>6.3251153523135999</v>
      </c>
    </row>
    <row r="26" spans="1:8" ht="13" customHeight="1" x14ac:dyDescent="0.2">
      <c r="A26" s="82" t="s">
        <v>364</v>
      </c>
      <c r="B26" s="110">
        <v>2</v>
      </c>
      <c r="C26" s="7">
        <v>9.7399216715975392</v>
      </c>
      <c r="D26" s="10">
        <v>2.0148306614870402</v>
      </c>
      <c r="E26" s="7">
        <v>22.949057652614801</v>
      </c>
      <c r="F26" s="10">
        <v>2.9170677808609899</v>
      </c>
      <c r="G26" s="7">
        <v>13.209135981017299</v>
      </c>
      <c r="H26" s="123">
        <v>3.5452541562778799</v>
      </c>
    </row>
    <row r="27" spans="1:8" ht="13" customHeight="1" x14ac:dyDescent="0.2">
      <c r="A27" s="82" t="s">
        <v>365</v>
      </c>
      <c r="B27" s="110">
        <v>2</v>
      </c>
      <c r="C27" s="7">
        <v>4.4506079293123797</v>
      </c>
      <c r="D27" s="10">
        <v>1.82623180632363</v>
      </c>
      <c r="E27" s="7">
        <v>14.313325267738801</v>
      </c>
      <c r="F27" s="10">
        <v>2.93598421215358</v>
      </c>
      <c r="G27" s="7">
        <v>9.8627173384263909</v>
      </c>
      <c r="H27" s="123">
        <v>3.45761853078722</v>
      </c>
    </row>
    <row r="28" spans="1:8" ht="13" customHeight="1" x14ac:dyDescent="0.2">
      <c r="A28" s="82" t="s">
        <v>366</v>
      </c>
      <c r="B28" s="110">
        <v>2</v>
      </c>
      <c r="C28" s="7">
        <v>17.733013960592601</v>
      </c>
      <c r="D28" s="10">
        <v>3.43576849787281</v>
      </c>
      <c r="E28" s="7">
        <v>20.295617184999099</v>
      </c>
      <c r="F28" s="10">
        <v>3.8763404148586802</v>
      </c>
      <c r="G28" s="7">
        <v>2.5626032244065602</v>
      </c>
      <c r="H28" s="123">
        <v>5.1798185472892699</v>
      </c>
    </row>
    <row r="29" spans="1:8" ht="13" customHeight="1" x14ac:dyDescent="0.2">
      <c r="A29" s="82" t="s">
        <v>367</v>
      </c>
      <c r="B29" s="110">
        <v>2</v>
      </c>
      <c r="C29" s="7">
        <v>22.199072185107202</v>
      </c>
      <c r="D29" s="10">
        <v>5.5062095228884402</v>
      </c>
      <c r="E29" s="7">
        <v>27.1669291256386</v>
      </c>
      <c r="F29" s="10">
        <v>6.8539873079367002</v>
      </c>
      <c r="G29" s="7">
        <v>4.9678569405313597</v>
      </c>
      <c r="H29" s="123">
        <v>8.7917851047045499</v>
      </c>
    </row>
    <row r="30" spans="1:8" ht="13" customHeight="1" x14ac:dyDescent="0.2">
      <c r="A30" s="82" t="s">
        <v>368</v>
      </c>
      <c r="B30" s="110">
        <v>2</v>
      </c>
      <c r="C30" s="7">
        <v>20.233887044415901</v>
      </c>
      <c r="D30" s="10">
        <v>3.1985316784328601</v>
      </c>
      <c r="E30" s="7">
        <v>17.753621217495901</v>
      </c>
      <c r="F30" s="10">
        <v>3.6079677922275502</v>
      </c>
      <c r="G30" s="7">
        <v>-2.4802658269200202</v>
      </c>
      <c r="H30" s="123">
        <v>4.8216217694557697</v>
      </c>
    </row>
    <row r="31" spans="1:8" ht="13" customHeight="1" x14ac:dyDescent="0.2">
      <c r="A31" s="82" t="s">
        <v>369</v>
      </c>
      <c r="B31" s="110">
        <v>2</v>
      </c>
      <c r="C31" s="7" t="s">
        <v>562</v>
      </c>
      <c r="D31" s="10" t="s">
        <v>562</v>
      </c>
      <c r="E31" s="7">
        <v>6.47122014714986</v>
      </c>
      <c r="F31" s="10">
        <v>2.7141204027117101</v>
      </c>
      <c r="G31" s="7" t="s">
        <v>562</v>
      </c>
      <c r="H31" s="123" t="s">
        <v>562</v>
      </c>
    </row>
    <row r="32" spans="1:8" ht="13" customHeight="1" x14ac:dyDescent="0.2">
      <c r="A32" s="82" t="s">
        <v>370</v>
      </c>
      <c r="B32" s="110">
        <v>2</v>
      </c>
      <c r="C32" s="7">
        <v>13.987015245410999</v>
      </c>
      <c r="D32" s="10">
        <v>1.2938028877257499</v>
      </c>
      <c r="E32" s="7">
        <v>20.3968303508444</v>
      </c>
      <c r="F32" s="10">
        <v>1.93444476539821</v>
      </c>
      <c r="G32" s="7">
        <v>6.4098151054334904</v>
      </c>
      <c r="H32" s="123">
        <v>2.32723064234382</v>
      </c>
    </row>
    <row r="33" spans="1:8" ht="13" customHeight="1" x14ac:dyDescent="0.2">
      <c r="A33" s="82" t="s">
        <v>371</v>
      </c>
      <c r="B33" s="110">
        <v>2</v>
      </c>
      <c r="C33" s="7">
        <v>24.953575277054899</v>
      </c>
      <c r="D33" s="10">
        <v>1.6852276809334801</v>
      </c>
      <c r="E33" s="7">
        <v>21.989124617529502</v>
      </c>
      <c r="F33" s="10">
        <v>1.95625849444044</v>
      </c>
      <c r="G33" s="7">
        <v>-2.9644506595254798</v>
      </c>
      <c r="H33" s="123">
        <v>2.5820417567604901</v>
      </c>
    </row>
    <row r="34" spans="1:8" ht="13" customHeight="1" x14ac:dyDescent="0.2">
      <c r="A34" s="82" t="s">
        <v>372</v>
      </c>
      <c r="B34" s="110">
        <v>2</v>
      </c>
      <c r="C34" s="7">
        <v>3.8258195123870702</v>
      </c>
      <c r="D34" s="10">
        <v>1.2752182009167701</v>
      </c>
      <c r="E34" s="7">
        <v>4.9335661889533204</v>
      </c>
      <c r="F34" s="10">
        <v>1.5788434694757101</v>
      </c>
      <c r="G34" s="7">
        <v>1.10774667656625</v>
      </c>
      <c r="H34" s="123">
        <v>2.0295142672707498</v>
      </c>
    </row>
    <row r="35" spans="1:8" ht="13" customHeight="1" x14ac:dyDescent="0.2">
      <c r="A35" s="82" t="s">
        <v>373</v>
      </c>
      <c r="B35" s="110">
        <v>2</v>
      </c>
      <c r="C35" s="7">
        <v>42.017967333237998</v>
      </c>
      <c r="D35" s="10">
        <v>7.8974007382186002</v>
      </c>
      <c r="E35" s="7">
        <v>52.902157622915198</v>
      </c>
      <c r="F35" s="10">
        <v>4.20662477129056</v>
      </c>
      <c r="G35" s="7">
        <v>10.8841902896772</v>
      </c>
      <c r="H35" s="123">
        <v>8.9478841290246507</v>
      </c>
    </row>
    <row r="36" spans="1:8" ht="13" customHeight="1" x14ac:dyDescent="0.2">
      <c r="A36" s="82" t="s">
        <v>374</v>
      </c>
      <c r="B36" s="110">
        <v>2</v>
      </c>
      <c r="C36" s="7">
        <v>43.1813805182137</v>
      </c>
      <c r="D36" s="10">
        <v>4.4164874201211202</v>
      </c>
      <c r="E36" s="7">
        <v>49.771099680229</v>
      </c>
      <c r="F36" s="10">
        <v>6.4741996209027199</v>
      </c>
      <c r="G36" s="7">
        <v>6.5897191620153004</v>
      </c>
      <c r="H36" s="123">
        <v>7.8371309714323996</v>
      </c>
    </row>
    <row r="37" spans="1:8" ht="13" customHeight="1" x14ac:dyDescent="0.2">
      <c r="A37" s="82" t="s">
        <v>375</v>
      </c>
      <c r="B37" s="110">
        <v>2</v>
      </c>
      <c r="C37" s="7">
        <v>19.243365498071199</v>
      </c>
      <c r="D37" s="10">
        <v>2.3256913562799499</v>
      </c>
      <c r="E37" s="7">
        <v>24.061464910865499</v>
      </c>
      <c r="F37" s="10">
        <v>2.64283223166378</v>
      </c>
      <c r="G37" s="7">
        <v>4.8180994127942496</v>
      </c>
      <c r="H37" s="123">
        <v>3.52042646413702</v>
      </c>
    </row>
    <row r="38" spans="1:8" ht="13" customHeight="1" x14ac:dyDescent="0.2">
      <c r="A38" s="82" t="s">
        <v>376</v>
      </c>
      <c r="B38" s="110">
        <v>2</v>
      </c>
      <c r="C38" s="7" t="s">
        <v>706</v>
      </c>
      <c r="D38" s="10" t="s">
        <v>706</v>
      </c>
      <c r="E38" s="7">
        <v>27.399156663869899</v>
      </c>
      <c r="F38" s="10">
        <v>8.24086273184985</v>
      </c>
      <c r="G38" s="7" t="s">
        <v>706</v>
      </c>
      <c r="H38" s="123" t="s">
        <v>706</v>
      </c>
    </row>
    <row r="39" spans="1:8" ht="13" customHeight="1" x14ac:dyDescent="0.2">
      <c r="A39" s="82" t="s">
        <v>377</v>
      </c>
      <c r="B39" s="110">
        <v>2</v>
      </c>
      <c r="C39" s="7">
        <v>12.885277249491899</v>
      </c>
      <c r="D39" s="10">
        <v>2.61907220843083</v>
      </c>
      <c r="E39" s="7">
        <v>11.322466705478</v>
      </c>
      <c r="F39" s="10">
        <v>2.4640158330115498</v>
      </c>
      <c r="G39" s="7">
        <v>-1.56281054401385</v>
      </c>
      <c r="H39" s="123">
        <v>3.5959579055248101</v>
      </c>
    </row>
    <row r="40" spans="1:8" ht="13" customHeight="1" x14ac:dyDescent="0.2">
      <c r="A40" s="82" t="s">
        <v>378</v>
      </c>
      <c r="B40" s="110">
        <v>2</v>
      </c>
      <c r="C40" s="7">
        <v>35.368737481102897</v>
      </c>
      <c r="D40" s="10">
        <v>3.24293946792766</v>
      </c>
      <c r="E40" s="7">
        <v>26.456107683547</v>
      </c>
      <c r="F40" s="10">
        <v>5.3086961731842903</v>
      </c>
      <c r="G40" s="7">
        <v>-8.9126297975558195</v>
      </c>
      <c r="H40" s="123">
        <v>6.2208449146257001</v>
      </c>
    </row>
    <row r="41" spans="1:8" ht="13" customHeight="1" x14ac:dyDescent="0.2">
      <c r="A41" s="82" t="s">
        <v>379</v>
      </c>
      <c r="B41" s="110">
        <v>2</v>
      </c>
      <c r="C41" s="7">
        <v>5.7700549800799399</v>
      </c>
      <c r="D41" s="10">
        <v>1.0309249431721399</v>
      </c>
      <c r="E41" s="7">
        <v>5.6283924409660804</v>
      </c>
      <c r="F41" s="10">
        <v>1.0384689191263401</v>
      </c>
      <c r="G41" s="7">
        <v>-0.14166253911385901</v>
      </c>
      <c r="H41" s="123">
        <v>1.4632921562168999</v>
      </c>
    </row>
    <row r="42" spans="1:8" ht="13" customHeight="1" x14ac:dyDescent="0.2">
      <c r="A42" s="82" t="s">
        <v>380</v>
      </c>
      <c r="B42" s="110">
        <v>2</v>
      </c>
      <c r="C42" s="7">
        <v>48.218521846108601</v>
      </c>
      <c r="D42" s="10">
        <v>1.9993738218182899</v>
      </c>
      <c r="E42" s="7">
        <v>39.636508344891602</v>
      </c>
      <c r="F42" s="10">
        <v>2.9174293732144601</v>
      </c>
      <c r="G42" s="7">
        <v>-8.5820135012169096</v>
      </c>
      <c r="H42" s="123">
        <v>3.53679089388485</v>
      </c>
    </row>
    <row r="43" spans="1:8" ht="13" customHeight="1" x14ac:dyDescent="0.2">
      <c r="A43" s="82" t="s">
        <v>381</v>
      </c>
      <c r="B43" s="110">
        <v>2</v>
      </c>
      <c r="C43" s="7">
        <v>20.3224314889748</v>
      </c>
      <c r="D43" s="10">
        <v>3.22029758955687</v>
      </c>
      <c r="E43" s="7">
        <v>17.494014874163199</v>
      </c>
      <c r="F43" s="10">
        <v>2.88162859141848</v>
      </c>
      <c r="G43" s="7">
        <v>-2.8284166148116499</v>
      </c>
      <c r="H43" s="123">
        <v>4.3213539434054997</v>
      </c>
    </row>
    <row r="44" spans="1:8" ht="13" customHeight="1" x14ac:dyDescent="0.2">
      <c r="A44" s="82" t="s">
        <v>382</v>
      </c>
      <c r="B44" s="110">
        <v>2</v>
      </c>
      <c r="C44" s="7">
        <v>11.961559825319799</v>
      </c>
      <c r="D44" s="10">
        <v>3.9674933941401398</v>
      </c>
      <c r="E44" s="7">
        <v>15.9418949466302</v>
      </c>
      <c r="F44" s="10">
        <v>3.0286873843716999</v>
      </c>
      <c r="G44" s="7">
        <v>3.9803351213104601</v>
      </c>
      <c r="H44" s="123">
        <v>4.9913876932971197</v>
      </c>
    </row>
    <row r="45" spans="1:8" ht="13" customHeight="1" x14ac:dyDescent="0.2">
      <c r="A45" s="82" t="s">
        <v>383</v>
      </c>
      <c r="B45" s="110">
        <v>2</v>
      </c>
      <c r="C45" s="7">
        <v>31.775711343224302</v>
      </c>
      <c r="D45" s="10">
        <v>2.96875160418517</v>
      </c>
      <c r="E45" s="7">
        <v>17.741116641097001</v>
      </c>
      <c r="F45" s="10">
        <v>2.18907828408567</v>
      </c>
      <c r="G45" s="7">
        <v>-14.034594702127199</v>
      </c>
      <c r="H45" s="123">
        <v>3.6885701594530498</v>
      </c>
    </row>
    <row r="46" spans="1:8" ht="13" customHeight="1" x14ac:dyDescent="0.2">
      <c r="A46" s="82" t="s">
        <v>384</v>
      </c>
      <c r="B46" s="110">
        <v>2</v>
      </c>
      <c r="C46" s="7">
        <v>3.6393751441608799</v>
      </c>
      <c r="D46" s="10">
        <v>1.2853544788715201</v>
      </c>
      <c r="E46" s="7">
        <v>3.9665263729569702</v>
      </c>
      <c r="F46" s="10">
        <v>0.98813476501309105</v>
      </c>
      <c r="G46" s="7">
        <v>0.32715122879608999</v>
      </c>
      <c r="H46" s="123">
        <v>1.6212792634776301</v>
      </c>
    </row>
    <row r="47" spans="1:8" ht="13" customHeight="1" x14ac:dyDescent="0.2">
      <c r="A47" s="82" t="s">
        <v>385</v>
      </c>
      <c r="B47" s="110">
        <v>2</v>
      </c>
      <c r="C47" s="7">
        <v>19.168135947720099</v>
      </c>
      <c r="D47" s="10">
        <v>3.4768802024694598</v>
      </c>
      <c r="E47" s="7">
        <v>9.2492028913807403</v>
      </c>
      <c r="F47" s="10">
        <v>3.5752543689766498</v>
      </c>
      <c r="G47" s="7">
        <v>-9.9189330563393803</v>
      </c>
      <c r="H47" s="123">
        <v>4.9870973266230401</v>
      </c>
    </row>
    <row r="48" spans="1:8" ht="13" customHeight="1" x14ac:dyDescent="0.2">
      <c r="A48" s="82" t="s">
        <v>386</v>
      </c>
      <c r="B48" s="110">
        <v>2</v>
      </c>
      <c r="C48" s="7">
        <v>6.5517218863551596</v>
      </c>
      <c r="D48" s="10">
        <v>1.0148245925722601</v>
      </c>
      <c r="E48" s="7">
        <v>9.2165071437280499</v>
      </c>
      <c r="F48" s="10">
        <v>1.5522542960336301</v>
      </c>
      <c r="G48" s="7">
        <v>2.6647852573728898</v>
      </c>
      <c r="H48" s="123">
        <v>1.8545517930875699</v>
      </c>
    </row>
    <row r="49" spans="1:8" ht="13" customHeight="1" x14ac:dyDescent="0.2">
      <c r="A49" s="82" t="s">
        <v>387</v>
      </c>
      <c r="B49" s="110">
        <v>2</v>
      </c>
      <c r="C49" s="7">
        <v>29.977416437131701</v>
      </c>
      <c r="D49" s="10">
        <v>1.61695981650321</v>
      </c>
      <c r="E49" s="7">
        <v>28.427811540048001</v>
      </c>
      <c r="F49" s="10">
        <v>3.82640349618385</v>
      </c>
      <c r="G49" s="7">
        <v>-1.54960489708364</v>
      </c>
      <c r="H49" s="123">
        <v>4.1540248872381698</v>
      </c>
    </row>
    <row r="50" spans="1:8" ht="13" customHeight="1" x14ac:dyDescent="0.2">
      <c r="A50" s="82" t="s">
        <v>388</v>
      </c>
      <c r="B50" s="110">
        <v>2</v>
      </c>
      <c r="C50" s="7">
        <v>28.210710883859999</v>
      </c>
      <c r="D50" s="10">
        <v>3.5770404015788499</v>
      </c>
      <c r="E50" s="7">
        <v>29.428516457140901</v>
      </c>
      <c r="F50" s="10">
        <v>4.7135005619328698</v>
      </c>
      <c r="G50" s="7">
        <v>1.2178055732808499</v>
      </c>
      <c r="H50" s="123">
        <v>5.9171197031891198</v>
      </c>
    </row>
    <row r="51" spans="1:8" ht="13" customHeight="1" x14ac:dyDescent="0.2">
      <c r="A51" s="82" t="s">
        <v>389</v>
      </c>
      <c r="B51" s="110">
        <v>2</v>
      </c>
      <c r="C51" s="7">
        <v>1.99484308768364</v>
      </c>
      <c r="D51" s="10">
        <v>0.51520357236138603</v>
      </c>
      <c r="E51" s="7">
        <v>2.8535337738165301</v>
      </c>
      <c r="F51" s="10">
        <v>1.02095108197785</v>
      </c>
      <c r="G51" s="7">
        <v>0.85869068613288702</v>
      </c>
      <c r="H51" s="123">
        <v>1.1435802694895001</v>
      </c>
    </row>
    <row r="52" spans="1:8" ht="13" customHeight="1" x14ac:dyDescent="0.2">
      <c r="A52" s="112" t="s">
        <v>390</v>
      </c>
      <c r="B52" s="113">
        <v>2</v>
      </c>
      <c r="C52" s="34">
        <v>17.2839174089093</v>
      </c>
      <c r="D52" s="35">
        <v>0.69383873399496498</v>
      </c>
      <c r="E52" s="34">
        <v>20.423395397855501</v>
      </c>
      <c r="F52" s="35">
        <v>0.78111400097916805</v>
      </c>
      <c r="G52" s="34">
        <v>3.4428003361066799</v>
      </c>
      <c r="H52" s="127">
        <v>1.0295498918547299</v>
      </c>
    </row>
    <row r="53" spans="1:8" ht="13" customHeight="1" x14ac:dyDescent="0.2">
      <c r="A53" s="82" t="s">
        <v>391</v>
      </c>
      <c r="B53" s="110">
        <v>2</v>
      </c>
      <c r="C53" s="7">
        <v>9.3905616512631092</v>
      </c>
      <c r="D53" s="10">
        <v>1.7131775299377601</v>
      </c>
      <c r="E53" s="7">
        <v>21.286193128676398</v>
      </c>
      <c r="F53" s="10">
        <v>4.0043877451855199</v>
      </c>
      <c r="G53" s="7">
        <v>11.8956314774133</v>
      </c>
      <c r="H53" s="123">
        <v>4.3554676514555402</v>
      </c>
    </row>
    <row r="54" spans="1:8" ht="13" customHeight="1" x14ac:dyDescent="0.2">
      <c r="A54" s="82" t="s">
        <v>392</v>
      </c>
      <c r="B54" s="110">
        <v>2</v>
      </c>
      <c r="C54" s="7">
        <v>12.9233104343959</v>
      </c>
      <c r="D54" s="10">
        <v>2.55642363629708</v>
      </c>
      <c r="E54" s="7">
        <v>10.4874985245161</v>
      </c>
      <c r="F54" s="10">
        <v>3.4112885084617899</v>
      </c>
      <c r="G54" s="7">
        <v>-2.4358119098798201</v>
      </c>
      <c r="H54" s="123">
        <v>4.2628853017858503</v>
      </c>
    </row>
    <row r="55" spans="1:8" ht="13" customHeight="1" x14ac:dyDescent="0.2">
      <c r="A55" s="82" t="s">
        <v>393</v>
      </c>
      <c r="B55" s="110">
        <v>2</v>
      </c>
      <c r="C55" s="7">
        <v>22.219177791489798</v>
      </c>
      <c r="D55" s="10">
        <v>2.44132708407128</v>
      </c>
      <c r="E55" s="7">
        <v>22.206253465416498</v>
      </c>
      <c r="F55" s="10">
        <v>5.2883014368900598</v>
      </c>
      <c r="G55" s="7">
        <v>-1.29243260733034E-2</v>
      </c>
      <c r="H55" s="123">
        <v>5.8246210193310803</v>
      </c>
    </row>
    <row r="56" spans="1:8" ht="13" customHeight="1" x14ac:dyDescent="0.2">
      <c r="A56" s="4" t="s">
        <v>394</v>
      </c>
      <c r="B56" s="118">
        <v>2</v>
      </c>
      <c r="C56" s="169">
        <v>9.6674976916666999</v>
      </c>
      <c r="D56" s="170">
        <v>1.3741508765113599</v>
      </c>
      <c r="E56" s="169">
        <v>27.1859875074245</v>
      </c>
      <c r="F56" s="170">
        <v>3.8917214236252602</v>
      </c>
      <c r="G56" s="169">
        <v>17.5184898157578</v>
      </c>
      <c r="H56" s="176">
        <v>4.1272007790415</v>
      </c>
    </row>
    <row r="57" spans="1:8" ht="13" customHeight="1" x14ac:dyDescent="0.2">
      <c r="A57" s="172"/>
      <c r="B57" s="163"/>
      <c r="C57" s="164" t="s">
        <v>700</v>
      </c>
      <c r="D57" s="165" t="s">
        <v>701</v>
      </c>
      <c r="E57" s="164" t="s">
        <v>702</v>
      </c>
      <c r="F57" s="165" t="s">
        <v>703</v>
      </c>
      <c r="G57" s="164" t="s">
        <v>704</v>
      </c>
      <c r="H57" s="174" t="s">
        <v>705</v>
      </c>
    </row>
    <row r="58" spans="1:8" ht="13" customHeight="1" x14ac:dyDescent="0.2">
      <c r="A58" s="82" t="s">
        <v>365</v>
      </c>
      <c r="B58" s="119">
        <v>1</v>
      </c>
      <c r="C58" s="7">
        <v>10.5859497734578</v>
      </c>
      <c r="D58" s="10">
        <v>4.8984330324360696</v>
      </c>
      <c r="E58" s="7">
        <v>14.861997626819999</v>
      </c>
      <c r="F58" s="10">
        <v>4.25731404152625</v>
      </c>
      <c r="G58" s="7">
        <v>4.2760478533622299</v>
      </c>
      <c r="H58" s="123">
        <v>6.4899436839958398</v>
      </c>
    </row>
    <row r="59" spans="1:8" ht="13" customHeight="1" x14ac:dyDescent="0.2">
      <c r="A59" s="82" t="s">
        <v>370</v>
      </c>
      <c r="B59" s="119">
        <v>1</v>
      </c>
      <c r="C59" s="7">
        <v>9.3779056187445402</v>
      </c>
      <c r="D59" s="10">
        <v>1.13579568541327</v>
      </c>
      <c r="E59" s="7">
        <v>23.553806432530401</v>
      </c>
      <c r="F59" s="10">
        <v>2.0706253984487701</v>
      </c>
      <c r="G59" s="7">
        <v>14.1759008137858</v>
      </c>
      <c r="H59" s="123">
        <v>2.3616776621089701</v>
      </c>
    </row>
    <row r="60" spans="1:8" ht="13" customHeight="1" x14ac:dyDescent="0.2">
      <c r="A60" s="82" t="s">
        <v>372</v>
      </c>
      <c r="B60" s="119">
        <v>1</v>
      </c>
      <c r="C60" s="7">
        <v>5.4076330267484396</v>
      </c>
      <c r="D60" s="10">
        <v>1.13776050157173</v>
      </c>
      <c r="E60" s="7">
        <v>8.3711403331371699</v>
      </c>
      <c r="F60" s="10">
        <v>1.55722532543493</v>
      </c>
      <c r="G60" s="7">
        <v>2.9635073063887201</v>
      </c>
      <c r="H60" s="123">
        <v>1.9285874813221899</v>
      </c>
    </row>
    <row r="61" spans="1:8" ht="13" customHeight="1" x14ac:dyDescent="0.2">
      <c r="A61" s="82" t="s">
        <v>384</v>
      </c>
      <c r="B61" s="119">
        <v>1</v>
      </c>
      <c r="C61" s="7">
        <v>1.67207538751199</v>
      </c>
      <c r="D61" s="10">
        <v>0.74907867054390598</v>
      </c>
      <c r="E61" s="7">
        <v>1.2778608370832201</v>
      </c>
      <c r="F61" s="10">
        <v>0.66285585362501998</v>
      </c>
      <c r="G61" s="7">
        <v>-0.39421455042877002</v>
      </c>
      <c r="H61" s="123">
        <v>1.0002483378385501</v>
      </c>
    </row>
    <row r="62" spans="1:8" ht="13" customHeight="1" x14ac:dyDescent="0.2">
      <c r="A62" s="82" t="s">
        <v>386</v>
      </c>
      <c r="B62" s="119">
        <v>1</v>
      </c>
      <c r="C62" s="7">
        <v>6.9143473783933302</v>
      </c>
      <c r="D62" s="10">
        <v>2.4182582471898502</v>
      </c>
      <c r="E62" s="7">
        <v>11.7047614478026</v>
      </c>
      <c r="F62" s="10">
        <v>2.2936267349392798</v>
      </c>
      <c r="G62" s="7">
        <v>4.7904140694092403</v>
      </c>
      <c r="H62" s="123">
        <v>3.3329711293874</v>
      </c>
    </row>
    <row r="63" spans="1:8" ht="13" customHeight="1" x14ac:dyDescent="0.2">
      <c r="A63" s="173" t="s">
        <v>387</v>
      </c>
      <c r="B63" s="166">
        <v>1</v>
      </c>
      <c r="C63" s="167">
        <v>27.213661147410299</v>
      </c>
      <c r="D63" s="168">
        <v>1.5295497587309499</v>
      </c>
      <c r="E63" s="167">
        <v>23.2395276920032</v>
      </c>
      <c r="F63" s="168">
        <v>2.7224574075774002</v>
      </c>
      <c r="G63" s="167">
        <v>-3.97413345540703</v>
      </c>
      <c r="H63" s="175">
        <v>3.1227066465659199</v>
      </c>
    </row>
    <row r="64" spans="1:8" ht="13" customHeight="1" x14ac:dyDescent="0.2">
      <c r="A64" s="82" t="s">
        <v>395</v>
      </c>
      <c r="B64" s="119">
        <v>1</v>
      </c>
      <c r="C64" s="7">
        <v>10.819946862777799</v>
      </c>
      <c r="D64" s="10">
        <v>1.34765949662521</v>
      </c>
      <c r="E64" s="7">
        <v>19.130496295236401</v>
      </c>
      <c r="F64" s="10">
        <v>2.6926753614295902</v>
      </c>
      <c r="G64" s="7">
        <v>8.3105494324586093</v>
      </c>
      <c r="H64" s="123">
        <v>3.0110939408949098</v>
      </c>
    </row>
    <row r="65" spans="1:8" ht="13" customHeight="1" x14ac:dyDescent="0.2">
      <c r="A65" s="82" t="s">
        <v>396</v>
      </c>
      <c r="B65" s="119">
        <v>1</v>
      </c>
      <c r="C65" s="7">
        <v>3.0576592146369199</v>
      </c>
      <c r="D65" s="10">
        <v>0.90375734284447995</v>
      </c>
      <c r="E65" s="7">
        <v>6.4258119402191003</v>
      </c>
      <c r="F65" s="10">
        <v>1.3720511584999699</v>
      </c>
      <c r="G65" s="7">
        <v>3.3681527255821901</v>
      </c>
      <c r="H65" s="123">
        <v>1.64295517780809</v>
      </c>
    </row>
    <row r="66" spans="1:8" ht="13" customHeight="1" x14ac:dyDescent="0.2">
      <c r="A66" s="4" t="s">
        <v>397</v>
      </c>
      <c r="B66" s="121">
        <v>1</v>
      </c>
      <c r="C66" s="169">
        <v>18.187608917875401</v>
      </c>
      <c r="D66" s="170">
        <v>3.2799463142791798</v>
      </c>
      <c r="E66" s="169">
        <v>10.9277088838599</v>
      </c>
      <c r="F66" s="170">
        <v>2.74631714567656</v>
      </c>
      <c r="G66" s="169">
        <v>-7.2599000340155397</v>
      </c>
      <c r="H66" s="176">
        <v>4.2778856563950596</v>
      </c>
    </row>
    <row r="67" spans="1:8" ht="13" customHeight="1" x14ac:dyDescent="0.2">
      <c r="A67" s="82"/>
      <c r="B67" s="122"/>
      <c r="C67" s="7" t="s">
        <v>700</v>
      </c>
      <c r="D67" s="10" t="s">
        <v>701</v>
      </c>
      <c r="E67" s="7" t="s">
        <v>702</v>
      </c>
      <c r="F67" s="10" t="s">
        <v>703</v>
      </c>
      <c r="G67" s="7" t="s">
        <v>704</v>
      </c>
      <c r="H67" s="123" t="s">
        <v>705</v>
      </c>
    </row>
    <row r="68" spans="1:8" ht="13" customHeight="1" x14ac:dyDescent="0.2">
      <c r="A68" s="82" t="s">
        <v>359</v>
      </c>
      <c r="B68" s="122">
        <v>3</v>
      </c>
      <c r="C68" s="7">
        <v>16.350519930789801</v>
      </c>
      <c r="D68" s="10">
        <v>2.8227930366241498</v>
      </c>
      <c r="E68" s="7">
        <v>23.097606794473801</v>
      </c>
      <c r="F68" s="10">
        <v>3.7490493178634798</v>
      </c>
      <c r="G68" s="7">
        <v>6.7470868636839603</v>
      </c>
      <c r="H68" s="123">
        <v>4.6929235360685801</v>
      </c>
    </row>
    <row r="69" spans="1:8" ht="13" customHeight="1" x14ac:dyDescent="0.2">
      <c r="A69" s="82" t="s">
        <v>362</v>
      </c>
      <c r="B69" s="122">
        <v>3</v>
      </c>
      <c r="C69" s="7">
        <v>24.361064495755201</v>
      </c>
      <c r="D69" s="10">
        <v>6.4279767715438503</v>
      </c>
      <c r="E69" s="7">
        <v>23.809094390326401</v>
      </c>
      <c r="F69" s="10">
        <v>8.28380604734188</v>
      </c>
      <c r="G69" s="7">
        <v>-0.55197010542875802</v>
      </c>
      <c r="H69" s="123">
        <v>10.485243345077199</v>
      </c>
    </row>
    <row r="70" spans="1:8" ht="13" customHeight="1" x14ac:dyDescent="0.2">
      <c r="A70" s="82" t="s">
        <v>376</v>
      </c>
      <c r="B70" s="122">
        <v>3</v>
      </c>
      <c r="C70" s="7">
        <v>12.8688987499968</v>
      </c>
      <c r="D70" s="10">
        <v>4.5287256731363001</v>
      </c>
      <c r="E70" s="7">
        <v>12.9344238313984</v>
      </c>
      <c r="F70" s="10">
        <v>5.3865171863530801</v>
      </c>
      <c r="G70" s="7">
        <v>6.55250814015194E-2</v>
      </c>
      <c r="H70" s="123">
        <v>7.0373236120986302</v>
      </c>
    </row>
    <row r="71" spans="1:8" ht="13" customHeight="1" x14ac:dyDescent="0.2">
      <c r="A71" s="82" t="s">
        <v>382</v>
      </c>
      <c r="B71" s="122">
        <v>3</v>
      </c>
      <c r="C71" s="7">
        <v>21.173829094955501</v>
      </c>
      <c r="D71" s="10">
        <v>6.0199935921355801</v>
      </c>
      <c r="E71" s="7">
        <v>17.055973784861401</v>
      </c>
      <c r="F71" s="10">
        <v>4.0632584060101804</v>
      </c>
      <c r="G71" s="7">
        <v>-4.1178553100940496</v>
      </c>
      <c r="H71" s="123">
        <v>7.2629464904655503</v>
      </c>
    </row>
    <row r="72" spans="1:8" ht="13" customHeight="1" x14ac:dyDescent="0.2">
      <c r="A72" s="82" t="s">
        <v>386</v>
      </c>
      <c r="B72" s="122">
        <v>3</v>
      </c>
      <c r="C72" s="7">
        <v>7.4010106876509196</v>
      </c>
      <c r="D72" s="10">
        <v>0.94772165381416595</v>
      </c>
      <c r="E72" s="7">
        <v>9.2377192649692095</v>
      </c>
      <c r="F72" s="10">
        <v>2.41741403697372</v>
      </c>
      <c r="G72" s="7">
        <v>1.8367085773182901</v>
      </c>
      <c r="H72" s="123">
        <v>2.5965490481147899</v>
      </c>
    </row>
    <row r="73" spans="1:8" ht="13" customHeight="1" x14ac:dyDescent="0.2">
      <c r="A73" s="4" t="s">
        <v>387</v>
      </c>
      <c r="B73" s="171">
        <v>3</v>
      </c>
      <c r="C73" s="169">
        <v>34.306752669657698</v>
      </c>
      <c r="D73" s="170">
        <v>2.79222223094638</v>
      </c>
      <c r="E73" s="169">
        <v>19.126826622431</v>
      </c>
      <c r="F73" s="170">
        <v>3.0806824546337799</v>
      </c>
      <c r="G73" s="169">
        <v>-15.179926047226701</v>
      </c>
      <c r="H73" s="176">
        <v>4.1577769749325899</v>
      </c>
    </row>
    <row r="75" spans="1:8" x14ac:dyDescent="0.2">
      <c r="A75" s="177" t="s">
        <v>398</v>
      </c>
    </row>
    <row r="76" spans="1:8" x14ac:dyDescent="0.2">
      <c r="A76" s="177" t="s">
        <v>399</v>
      </c>
    </row>
    <row r="77" spans="1:8" x14ac:dyDescent="0.2">
      <c r="A77" s="177" t="s">
        <v>400</v>
      </c>
    </row>
    <row r="78" spans="1:8" x14ac:dyDescent="0.2">
      <c r="A78" s="177" t="s">
        <v>401</v>
      </c>
    </row>
    <row r="79" spans="1:8" x14ac:dyDescent="0.2">
      <c r="A79" s="177" t="s">
        <v>402</v>
      </c>
    </row>
    <row r="80" spans="1:8"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5">
    <mergeCell ref="B7:B10"/>
    <mergeCell ref="C7:H7"/>
    <mergeCell ref="C8:D9"/>
    <mergeCell ref="E8:F9"/>
    <mergeCell ref="G8:H9"/>
  </mergeCells>
  <conditionalFormatting sqref="G1:G200">
    <cfRule type="expression" dxfId="671"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2" x14ac:dyDescent="0.2">
      <c r="A1" s="36" t="s">
        <v>241</v>
      </c>
    </row>
    <row r="2" spans="1:12" x14ac:dyDescent="0.2">
      <c r="A2" s="46" t="s">
        <v>242</v>
      </c>
    </row>
    <row r="3" spans="1:12" x14ac:dyDescent="0.2">
      <c r="A3" s="58" t="s">
        <v>341</v>
      </c>
    </row>
    <row r="4" spans="1:12" x14ac:dyDescent="0.2">
      <c r="A4" s="161" t="str">
        <f>HYPERLINK("#'TOC'!A1", "Back to TOC")</f>
        <v>Back to TOC</v>
      </c>
    </row>
    <row r="7" spans="1:12" ht="16" customHeight="1" x14ac:dyDescent="0.2">
      <c r="B7" s="235" t="s">
        <v>342</v>
      </c>
      <c r="C7" s="238" t="s">
        <v>557</v>
      </c>
      <c r="D7" s="238"/>
      <c r="E7" s="238"/>
      <c r="F7" s="238"/>
      <c r="G7" s="238"/>
      <c r="H7" s="238"/>
      <c r="I7" s="238"/>
      <c r="J7" s="238"/>
      <c r="K7" s="238"/>
      <c r="L7" s="239"/>
    </row>
    <row r="8" spans="1:12" ht="32" customHeight="1" x14ac:dyDescent="0.2">
      <c r="B8" s="236"/>
      <c r="C8" s="240" t="s">
        <v>558</v>
      </c>
      <c r="D8" s="240"/>
      <c r="E8" s="240" t="s">
        <v>344</v>
      </c>
      <c r="F8" s="240"/>
      <c r="G8" s="240" t="s">
        <v>347</v>
      </c>
      <c r="H8" s="240"/>
      <c r="I8" s="240" t="s">
        <v>559</v>
      </c>
      <c r="J8" s="240"/>
      <c r="K8" s="240" t="s">
        <v>348</v>
      </c>
      <c r="L8" s="242"/>
    </row>
    <row r="9" spans="1:12" ht="15" customHeight="1" x14ac:dyDescent="0.2">
      <c r="B9" s="236"/>
      <c r="C9" s="241"/>
      <c r="D9" s="241"/>
      <c r="E9" s="241"/>
      <c r="F9" s="241"/>
      <c r="G9" s="241"/>
      <c r="H9" s="241"/>
      <c r="I9" s="240"/>
      <c r="J9" s="240"/>
      <c r="K9" s="240"/>
      <c r="L9" s="242"/>
    </row>
    <row r="10" spans="1:12" ht="16" customHeight="1" x14ac:dyDescent="0.2">
      <c r="B10" s="237"/>
      <c r="C10" s="135" t="s">
        <v>346</v>
      </c>
      <c r="D10" s="135" t="s">
        <v>345</v>
      </c>
      <c r="E10" s="135" t="s">
        <v>346</v>
      </c>
      <c r="F10" s="135" t="s">
        <v>345</v>
      </c>
      <c r="G10" s="135" t="s">
        <v>346</v>
      </c>
      <c r="H10" s="135" t="s">
        <v>345</v>
      </c>
      <c r="I10" s="135" t="s">
        <v>349</v>
      </c>
      <c r="J10" s="135" t="s">
        <v>345</v>
      </c>
      <c r="K10" s="135" t="s">
        <v>349</v>
      </c>
      <c r="L10" s="162" t="s">
        <v>345</v>
      </c>
    </row>
    <row r="11" spans="1:12" ht="13" customHeight="1" x14ac:dyDescent="0.2">
      <c r="A11" s="136"/>
      <c r="B11" s="107"/>
      <c r="C11" s="108" t="s">
        <v>1364</v>
      </c>
      <c r="D11" s="109" t="s">
        <v>1365</v>
      </c>
      <c r="E11" s="108" t="s">
        <v>1366</v>
      </c>
      <c r="F11" s="109" t="s">
        <v>1367</v>
      </c>
      <c r="G11" s="108" t="s">
        <v>1304</v>
      </c>
      <c r="H11" s="109" t="s">
        <v>1305</v>
      </c>
      <c r="I11" s="108" t="s">
        <v>1368</v>
      </c>
      <c r="J11" s="109" t="s">
        <v>1369</v>
      </c>
      <c r="K11" s="108" t="s">
        <v>1370</v>
      </c>
      <c r="L11" s="126" t="s">
        <v>1371</v>
      </c>
    </row>
    <row r="12" spans="1:12" ht="13" customHeight="1" x14ac:dyDescent="0.2">
      <c r="A12" s="82" t="s">
        <v>350</v>
      </c>
      <c r="B12" s="110">
        <v>2</v>
      </c>
      <c r="C12" s="7">
        <v>38.520659159806399</v>
      </c>
      <c r="D12" s="10">
        <v>1.346575008246</v>
      </c>
      <c r="E12" s="7">
        <v>44.696904796899197</v>
      </c>
      <c r="F12" s="10">
        <v>0.98187849014368</v>
      </c>
      <c r="G12" s="7">
        <v>33.2499889291337</v>
      </c>
      <c r="H12" s="10">
        <v>1.11679995759061</v>
      </c>
      <c r="I12" s="7">
        <v>-5.2706702306727102</v>
      </c>
      <c r="J12" s="10">
        <v>1.7494303067304799</v>
      </c>
      <c r="K12" s="7">
        <v>-11.446915867765499</v>
      </c>
      <c r="L12" s="123">
        <v>1.4870532992065899</v>
      </c>
    </row>
    <row r="13" spans="1:12" ht="13" customHeight="1" x14ac:dyDescent="0.2">
      <c r="A13" s="82" t="s">
        <v>351</v>
      </c>
      <c r="B13" s="110">
        <v>2</v>
      </c>
      <c r="C13" s="7" t="s">
        <v>562</v>
      </c>
      <c r="D13" s="10" t="s">
        <v>562</v>
      </c>
      <c r="E13" s="7">
        <v>16.090720589589399</v>
      </c>
      <c r="F13" s="10">
        <v>0.60511597757018298</v>
      </c>
      <c r="G13" s="7">
        <v>21.410048698771099</v>
      </c>
      <c r="H13" s="10">
        <v>0.72170461329686697</v>
      </c>
      <c r="I13" s="7" t="s">
        <v>562</v>
      </c>
      <c r="J13" s="10" t="s">
        <v>562</v>
      </c>
      <c r="K13" s="7">
        <v>5.3193281091817104</v>
      </c>
      <c r="L13" s="123">
        <v>0.94181892907538101</v>
      </c>
    </row>
    <row r="14" spans="1:12" ht="13" customHeight="1" x14ac:dyDescent="0.2">
      <c r="A14" s="82" t="s">
        <v>352</v>
      </c>
      <c r="B14" s="110">
        <v>2</v>
      </c>
      <c r="C14" s="7" t="s">
        <v>562</v>
      </c>
      <c r="D14" s="10" t="s">
        <v>562</v>
      </c>
      <c r="E14" s="7">
        <v>16.2722974382459</v>
      </c>
      <c r="F14" s="10">
        <v>0.62172443374826003</v>
      </c>
      <c r="G14" s="7">
        <v>15.355233443354701</v>
      </c>
      <c r="H14" s="10">
        <v>0.61701870171781503</v>
      </c>
      <c r="I14" s="7" t="s">
        <v>562</v>
      </c>
      <c r="J14" s="10" t="s">
        <v>562</v>
      </c>
      <c r="K14" s="7">
        <v>-0.91706399489123003</v>
      </c>
      <c r="L14" s="123">
        <v>0.87592999137438599</v>
      </c>
    </row>
    <row r="15" spans="1:12" ht="13" customHeight="1" x14ac:dyDescent="0.2">
      <c r="A15" s="111" t="s">
        <v>353</v>
      </c>
      <c r="B15" s="110">
        <v>2</v>
      </c>
      <c r="C15" s="7">
        <v>45.8911054522762</v>
      </c>
      <c r="D15" s="10">
        <v>1.1231616240390201</v>
      </c>
      <c r="E15" s="7">
        <v>25.810460872685201</v>
      </c>
      <c r="F15" s="10">
        <v>1.05923760011937</v>
      </c>
      <c r="G15" s="7">
        <v>21.334794007813102</v>
      </c>
      <c r="H15" s="10">
        <v>0.93244560281465905</v>
      </c>
      <c r="I15" s="7">
        <v>-24.556311444463201</v>
      </c>
      <c r="J15" s="10">
        <v>1.45977629653394</v>
      </c>
      <c r="K15" s="7">
        <v>-4.4756668648720899</v>
      </c>
      <c r="L15" s="123">
        <v>1.4111835797354799</v>
      </c>
    </row>
    <row r="16" spans="1:12" ht="13" customHeight="1" x14ac:dyDescent="0.2">
      <c r="A16" s="111" t="s">
        <v>354</v>
      </c>
      <c r="B16" s="110">
        <v>2</v>
      </c>
      <c r="C16" s="7" t="s">
        <v>562</v>
      </c>
      <c r="D16" s="10" t="s">
        <v>562</v>
      </c>
      <c r="E16" s="7">
        <v>5.3487462049509897</v>
      </c>
      <c r="F16" s="10">
        <v>0.56336235654090205</v>
      </c>
      <c r="G16" s="7">
        <v>5.8228371368789897</v>
      </c>
      <c r="H16" s="10">
        <v>0.44011162908090201</v>
      </c>
      <c r="I16" s="7" t="s">
        <v>562</v>
      </c>
      <c r="J16" s="10" t="s">
        <v>562</v>
      </c>
      <c r="K16" s="7">
        <v>0.474090931928003</v>
      </c>
      <c r="L16" s="123">
        <v>0.71489537054002805</v>
      </c>
    </row>
    <row r="17" spans="1:12" ht="13" customHeight="1" x14ac:dyDescent="0.2">
      <c r="A17" s="82" t="s">
        <v>355</v>
      </c>
      <c r="B17" s="110">
        <v>2</v>
      </c>
      <c r="C17" s="7">
        <v>12.622465902983301</v>
      </c>
      <c r="D17" s="10">
        <v>0.52459204954829697</v>
      </c>
      <c r="E17" s="7">
        <v>11.3640400374133</v>
      </c>
      <c r="F17" s="10">
        <v>0.81499773723461799</v>
      </c>
      <c r="G17" s="7">
        <v>14.059933705483299</v>
      </c>
      <c r="H17" s="10">
        <v>0.90619763501637796</v>
      </c>
      <c r="I17" s="7">
        <v>1.4374678024999901</v>
      </c>
      <c r="J17" s="10">
        <v>1.0470868980932599</v>
      </c>
      <c r="K17" s="7">
        <v>2.69589366807006</v>
      </c>
      <c r="L17" s="123">
        <v>1.2187762162951901</v>
      </c>
    </row>
    <row r="18" spans="1:12" ht="13" customHeight="1" x14ac:dyDescent="0.2">
      <c r="A18" s="82" t="s">
        <v>356</v>
      </c>
      <c r="B18" s="110">
        <v>2</v>
      </c>
      <c r="C18" s="7">
        <v>19.5531296540324</v>
      </c>
      <c r="D18" s="10">
        <v>1.1150679159152199</v>
      </c>
      <c r="E18" s="7">
        <v>17.716014967355001</v>
      </c>
      <c r="F18" s="10">
        <v>0.91913661568915495</v>
      </c>
      <c r="G18" s="7">
        <v>42.436016508317003</v>
      </c>
      <c r="H18" s="10">
        <v>1.2954521384153901</v>
      </c>
      <c r="I18" s="7">
        <v>22.8828868542846</v>
      </c>
      <c r="J18" s="10">
        <v>1.7092608636567199</v>
      </c>
      <c r="K18" s="7">
        <v>24.720001540961999</v>
      </c>
      <c r="L18" s="123">
        <v>1.5883980487351199</v>
      </c>
    </row>
    <row r="19" spans="1:12" ht="13" customHeight="1" x14ac:dyDescent="0.2">
      <c r="A19" s="82" t="s">
        <v>357</v>
      </c>
      <c r="B19" s="110">
        <v>2</v>
      </c>
      <c r="C19" s="7">
        <v>33.552613193101102</v>
      </c>
      <c r="D19" s="10">
        <v>2.2549201555684699</v>
      </c>
      <c r="E19" s="7">
        <v>14.627452133485701</v>
      </c>
      <c r="F19" s="10">
        <v>0.87709148897047795</v>
      </c>
      <c r="G19" s="7">
        <v>16.704736608592899</v>
      </c>
      <c r="H19" s="10">
        <v>1.2338975013226099</v>
      </c>
      <c r="I19" s="7">
        <v>-16.847876584508199</v>
      </c>
      <c r="J19" s="10">
        <v>2.5704411978800699</v>
      </c>
      <c r="K19" s="7">
        <v>2.0772844751072301</v>
      </c>
      <c r="L19" s="123">
        <v>1.5138667457192601</v>
      </c>
    </row>
    <row r="20" spans="1:12" ht="13" customHeight="1" x14ac:dyDescent="0.2">
      <c r="A20" s="82" t="s">
        <v>358</v>
      </c>
      <c r="B20" s="110">
        <v>2</v>
      </c>
      <c r="C20" s="7" t="s">
        <v>562</v>
      </c>
      <c r="D20" s="10" t="s">
        <v>562</v>
      </c>
      <c r="E20" s="7">
        <v>40.153648379902897</v>
      </c>
      <c r="F20" s="10">
        <v>2.4069922769424998</v>
      </c>
      <c r="G20" s="7">
        <v>54.017683018984798</v>
      </c>
      <c r="H20" s="10">
        <v>1.6111571410300101</v>
      </c>
      <c r="I20" s="7" t="s">
        <v>562</v>
      </c>
      <c r="J20" s="10" t="s">
        <v>562</v>
      </c>
      <c r="K20" s="7">
        <v>13.8640346390819</v>
      </c>
      <c r="L20" s="123">
        <v>2.89645285726401</v>
      </c>
    </row>
    <row r="21" spans="1:12" ht="13" customHeight="1" x14ac:dyDescent="0.2">
      <c r="A21" s="82" t="s">
        <v>359</v>
      </c>
      <c r="B21" s="110">
        <v>2</v>
      </c>
      <c r="C21" s="7">
        <v>9.6089893091680008</v>
      </c>
      <c r="D21" s="10">
        <v>0.546328845054882</v>
      </c>
      <c r="E21" s="7">
        <v>9.1945066282569901</v>
      </c>
      <c r="F21" s="10">
        <v>0.76155166357176496</v>
      </c>
      <c r="G21" s="7">
        <v>9.46837370184873</v>
      </c>
      <c r="H21" s="10">
        <v>0.70509021277540096</v>
      </c>
      <c r="I21" s="7">
        <v>-0.140615607319271</v>
      </c>
      <c r="J21" s="10">
        <v>0.89197949252808595</v>
      </c>
      <c r="K21" s="7">
        <v>0.27386707359173801</v>
      </c>
      <c r="L21" s="123">
        <v>1.03784061610663</v>
      </c>
    </row>
    <row r="22" spans="1:12" ht="13" customHeight="1" x14ac:dyDescent="0.2">
      <c r="A22" s="82" t="s">
        <v>360</v>
      </c>
      <c r="B22" s="110">
        <v>2</v>
      </c>
      <c r="C22" s="7">
        <v>48.857144648927402</v>
      </c>
      <c r="D22" s="10">
        <v>1.22603582737202</v>
      </c>
      <c r="E22" s="7">
        <v>43.476413971158401</v>
      </c>
      <c r="F22" s="10">
        <v>1.3656876779704501</v>
      </c>
      <c r="G22" s="7">
        <v>48.195339652075702</v>
      </c>
      <c r="H22" s="10">
        <v>1.36700664927488</v>
      </c>
      <c r="I22" s="7">
        <v>-0.66180499685171401</v>
      </c>
      <c r="J22" s="10">
        <v>1.8362655116190401</v>
      </c>
      <c r="K22" s="7">
        <v>4.7189256809172404</v>
      </c>
      <c r="L22" s="123">
        <v>1.932306914784</v>
      </c>
    </row>
    <row r="23" spans="1:12" ht="13" customHeight="1" x14ac:dyDescent="0.2">
      <c r="A23" s="82" t="s">
        <v>361</v>
      </c>
      <c r="B23" s="110">
        <v>2</v>
      </c>
      <c r="C23" s="7">
        <v>12.1751426755376</v>
      </c>
      <c r="D23" s="10">
        <v>0.59566559108297001</v>
      </c>
      <c r="E23" s="7">
        <v>15.9629001469636</v>
      </c>
      <c r="F23" s="10">
        <v>0.76634187003589904</v>
      </c>
      <c r="G23" s="7">
        <v>22.324113668905898</v>
      </c>
      <c r="H23" s="10">
        <v>0.67343302400183802</v>
      </c>
      <c r="I23" s="7">
        <v>10.1489709933683</v>
      </c>
      <c r="J23" s="10">
        <v>0.89907148448634699</v>
      </c>
      <c r="K23" s="7">
        <v>6.3612135219422097</v>
      </c>
      <c r="L23" s="123">
        <v>1.0201920895529299</v>
      </c>
    </row>
    <row r="24" spans="1:12" ht="13" customHeight="1" x14ac:dyDescent="0.2">
      <c r="A24" s="82" t="s">
        <v>362</v>
      </c>
      <c r="B24" s="110">
        <v>2</v>
      </c>
      <c r="C24" s="7">
        <v>18.413908413596701</v>
      </c>
      <c r="D24" s="10">
        <v>0.950534856464611</v>
      </c>
      <c r="E24" s="7">
        <v>18.461571807659698</v>
      </c>
      <c r="F24" s="10">
        <v>0.95483948828391696</v>
      </c>
      <c r="G24" s="7">
        <v>37.634235559330698</v>
      </c>
      <c r="H24" s="10">
        <v>1.32668775661904</v>
      </c>
      <c r="I24" s="7">
        <v>19.220327145734</v>
      </c>
      <c r="J24" s="10">
        <v>1.6320591033773999</v>
      </c>
      <c r="K24" s="7">
        <v>19.172663751670999</v>
      </c>
      <c r="L24" s="123">
        <v>1.63456992874246</v>
      </c>
    </row>
    <row r="25" spans="1:12" ht="13" customHeight="1" x14ac:dyDescent="0.2">
      <c r="A25" s="82" t="s">
        <v>363</v>
      </c>
      <c r="B25" s="110">
        <v>2</v>
      </c>
      <c r="C25" s="7">
        <v>13.685221312246901</v>
      </c>
      <c r="D25" s="10">
        <v>0.95907291866008904</v>
      </c>
      <c r="E25" s="7">
        <v>26.401287900768299</v>
      </c>
      <c r="F25" s="10">
        <v>1.0290145431233799</v>
      </c>
      <c r="G25" s="7">
        <v>20.331576714087301</v>
      </c>
      <c r="H25" s="10">
        <v>0.740847555516149</v>
      </c>
      <c r="I25" s="7">
        <v>6.6463554018403403</v>
      </c>
      <c r="J25" s="10">
        <v>1.2118894189741201</v>
      </c>
      <c r="K25" s="7">
        <v>-6.06971118668105</v>
      </c>
      <c r="L25" s="123">
        <v>1.2679613678948101</v>
      </c>
    </row>
    <row r="26" spans="1:12" ht="13" customHeight="1" x14ac:dyDescent="0.2">
      <c r="A26" s="82" t="s">
        <v>364</v>
      </c>
      <c r="B26" s="110">
        <v>2</v>
      </c>
      <c r="C26" s="7">
        <v>58.562098375118403</v>
      </c>
      <c r="D26" s="10">
        <v>1.1952547674107901</v>
      </c>
      <c r="E26" s="7">
        <v>58.190292205002798</v>
      </c>
      <c r="F26" s="10">
        <v>1.3743740059294201</v>
      </c>
      <c r="G26" s="7">
        <v>48.088293588879701</v>
      </c>
      <c r="H26" s="10">
        <v>1.02851546792912</v>
      </c>
      <c r="I26" s="7">
        <v>-10.4738047862387</v>
      </c>
      <c r="J26" s="10">
        <v>1.57685700898581</v>
      </c>
      <c r="K26" s="7">
        <v>-10.101998616123</v>
      </c>
      <c r="L26" s="123">
        <v>1.71660944187778</v>
      </c>
    </row>
    <row r="27" spans="1:12" ht="13" customHeight="1" x14ac:dyDescent="0.2">
      <c r="A27" s="82" t="s">
        <v>365</v>
      </c>
      <c r="B27" s="110">
        <v>2</v>
      </c>
      <c r="C27" s="7">
        <v>4.8716509551082998</v>
      </c>
      <c r="D27" s="10">
        <v>0.394133604223453</v>
      </c>
      <c r="E27" s="7">
        <v>6.6419615475984299</v>
      </c>
      <c r="F27" s="10">
        <v>0.79378223479802201</v>
      </c>
      <c r="G27" s="7">
        <v>3.8078676810596401</v>
      </c>
      <c r="H27" s="10">
        <v>0.49742749877900899</v>
      </c>
      <c r="I27" s="7">
        <v>-1.0637832740486599</v>
      </c>
      <c r="J27" s="10">
        <v>0.63464589695333995</v>
      </c>
      <c r="K27" s="7">
        <v>-2.8340938665387898</v>
      </c>
      <c r="L27" s="123">
        <v>0.93676269824458902</v>
      </c>
    </row>
    <row r="28" spans="1:12" ht="13" customHeight="1" x14ac:dyDescent="0.2">
      <c r="A28" s="82" t="s">
        <v>366</v>
      </c>
      <c r="B28" s="110">
        <v>2</v>
      </c>
      <c r="C28" s="7" t="s">
        <v>562</v>
      </c>
      <c r="D28" s="10" t="s">
        <v>562</v>
      </c>
      <c r="E28" s="7">
        <v>11.7987382485982</v>
      </c>
      <c r="F28" s="10">
        <v>0.65735644259746295</v>
      </c>
      <c r="G28" s="7">
        <v>8.4014450838245303</v>
      </c>
      <c r="H28" s="10">
        <v>0.579960569355634</v>
      </c>
      <c r="I28" s="7" t="s">
        <v>562</v>
      </c>
      <c r="J28" s="10" t="s">
        <v>562</v>
      </c>
      <c r="K28" s="7">
        <v>-3.3972931647737199</v>
      </c>
      <c r="L28" s="123">
        <v>0.87662520761822904</v>
      </c>
    </row>
    <row r="29" spans="1:12" ht="13" customHeight="1" x14ac:dyDescent="0.2">
      <c r="A29" s="82" t="s">
        <v>367</v>
      </c>
      <c r="B29" s="110">
        <v>2</v>
      </c>
      <c r="C29" s="7">
        <v>17.517877600418402</v>
      </c>
      <c r="D29" s="10">
        <v>1.0999799159594399</v>
      </c>
      <c r="E29" s="7">
        <v>10.082034887117199</v>
      </c>
      <c r="F29" s="10">
        <v>0.931391127738604</v>
      </c>
      <c r="G29" s="7">
        <v>18.700797073354099</v>
      </c>
      <c r="H29" s="10">
        <v>1.16425160644681</v>
      </c>
      <c r="I29" s="7">
        <v>1.18291947293569</v>
      </c>
      <c r="J29" s="10">
        <v>1.6016983544438399</v>
      </c>
      <c r="K29" s="7">
        <v>8.6187621862368893</v>
      </c>
      <c r="L29" s="123">
        <v>1.4909631906737899</v>
      </c>
    </row>
    <row r="30" spans="1:12" ht="13" customHeight="1" x14ac:dyDescent="0.2">
      <c r="A30" s="82" t="s">
        <v>368</v>
      </c>
      <c r="B30" s="110">
        <v>2</v>
      </c>
      <c r="C30" s="7">
        <v>33.7338190331023</v>
      </c>
      <c r="D30" s="10">
        <v>1.19967034761687</v>
      </c>
      <c r="E30" s="7">
        <v>30.436932295896799</v>
      </c>
      <c r="F30" s="10">
        <v>1.40421592207076</v>
      </c>
      <c r="G30" s="7">
        <v>30.101498535830899</v>
      </c>
      <c r="H30" s="10">
        <v>1.2231157888342801</v>
      </c>
      <c r="I30" s="7">
        <v>-3.6323204972714298</v>
      </c>
      <c r="J30" s="10">
        <v>1.7132487197855599</v>
      </c>
      <c r="K30" s="7">
        <v>-0.33543376006589998</v>
      </c>
      <c r="L30" s="123">
        <v>1.86221228346629</v>
      </c>
    </row>
    <row r="31" spans="1:12" ht="13" customHeight="1" x14ac:dyDescent="0.2">
      <c r="A31" s="82" t="s">
        <v>369</v>
      </c>
      <c r="B31" s="110">
        <v>2</v>
      </c>
      <c r="C31" s="7">
        <v>12.457685537860399</v>
      </c>
      <c r="D31" s="10">
        <v>0.74241397214090299</v>
      </c>
      <c r="E31" s="7">
        <v>12.0960986039698</v>
      </c>
      <c r="F31" s="10">
        <v>0.74531151469788304</v>
      </c>
      <c r="G31" s="7">
        <v>14.090852914555599</v>
      </c>
      <c r="H31" s="10">
        <v>0.63721841921375499</v>
      </c>
      <c r="I31" s="7">
        <v>1.63316737669519</v>
      </c>
      <c r="J31" s="10">
        <v>0.97837917997845303</v>
      </c>
      <c r="K31" s="7">
        <v>1.9947543105857799</v>
      </c>
      <c r="L31" s="123">
        <v>0.98057971003204503</v>
      </c>
    </row>
    <row r="32" spans="1:12" ht="13" customHeight="1" x14ac:dyDescent="0.2">
      <c r="A32" s="82" t="s">
        <v>370</v>
      </c>
      <c r="B32" s="110">
        <v>2</v>
      </c>
      <c r="C32" s="7">
        <v>28.129402889270501</v>
      </c>
      <c r="D32" s="10">
        <v>0.95440676292183702</v>
      </c>
      <c r="E32" s="7">
        <v>34.427560087996</v>
      </c>
      <c r="F32" s="10">
        <v>0.96944183770951897</v>
      </c>
      <c r="G32" s="7">
        <v>29.626845967180301</v>
      </c>
      <c r="H32" s="10">
        <v>0.79894474322951503</v>
      </c>
      <c r="I32" s="7">
        <v>1.49744307790982</v>
      </c>
      <c r="J32" s="10">
        <v>1.2446706278550199</v>
      </c>
      <c r="K32" s="7">
        <v>-4.8007141208156598</v>
      </c>
      <c r="L32" s="123">
        <v>1.25623651413087</v>
      </c>
    </row>
    <row r="33" spans="1:12" ht="13" customHeight="1" x14ac:dyDescent="0.2">
      <c r="A33" s="82" t="s">
        <v>371</v>
      </c>
      <c r="B33" s="110">
        <v>2</v>
      </c>
      <c r="C33" s="7" t="s">
        <v>562</v>
      </c>
      <c r="D33" s="10" t="s">
        <v>562</v>
      </c>
      <c r="E33" s="7">
        <v>63.449127017271699</v>
      </c>
      <c r="F33" s="10">
        <v>1.0645172610942599</v>
      </c>
      <c r="G33" s="7">
        <v>81.509127435381302</v>
      </c>
      <c r="H33" s="10">
        <v>0.714962637240384</v>
      </c>
      <c r="I33" s="7" t="s">
        <v>562</v>
      </c>
      <c r="J33" s="10" t="s">
        <v>562</v>
      </c>
      <c r="K33" s="7">
        <v>18.060000418109599</v>
      </c>
      <c r="L33" s="123">
        <v>1.28232935387807</v>
      </c>
    </row>
    <row r="34" spans="1:12" ht="13" customHeight="1" x14ac:dyDescent="0.2">
      <c r="A34" s="82" t="s">
        <v>372</v>
      </c>
      <c r="B34" s="110">
        <v>2</v>
      </c>
      <c r="C34" s="7">
        <v>66.529272225535095</v>
      </c>
      <c r="D34" s="10">
        <v>1.0597850238915201</v>
      </c>
      <c r="E34" s="7">
        <v>66.995759520382904</v>
      </c>
      <c r="F34" s="10">
        <v>1.1882738338615</v>
      </c>
      <c r="G34" s="7">
        <v>35.164682727431298</v>
      </c>
      <c r="H34" s="10">
        <v>1.07527793803047</v>
      </c>
      <c r="I34" s="7">
        <v>-31.3645894981038</v>
      </c>
      <c r="J34" s="10">
        <v>1.5097572456788599</v>
      </c>
      <c r="K34" s="7">
        <v>-31.831076792951599</v>
      </c>
      <c r="L34" s="123">
        <v>1.60256586393663</v>
      </c>
    </row>
    <row r="35" spans="1:12" ht="13" customHeight="1" x14ac:dyDescent="0.2">
      <c r="A35" s="82" t="s">
        <v>373</v>
      </c>
      <c r="B35" s="110">
        <v>2</v>
      </c>
      <c r="C35" s="7">
        <v>22.7656980712479</v>
      </c>
      <c r="D35" s="10">
        <v>1.5056210331148401</v>
      </c>
      <c r="E35" s="7">
        <v>23.318716998702001</v>
      </c>
      <c r="F35" s="10">
        <v>1.1725273754274601</v>
      </c>
      <c r="G35" s="7">
        <v>21.015484400447399</v>
      </c>
      <c r="H35" s="10">
        <v>0.83824335196599498</v>
      </c>
      <c r="I35" s="7">
        <v>-1.7502136708004401</v>
      </c>
      <c r="J35" s="10">
        <v>1.7232372478776701</v>
      </c>
      <c r="K35" s="7">
        <v>-2.30323259825458</v>
      </c>
      <c r="L35" s="123">
        <v>1.44134394342294</v>
      </c>
    </row>
    <row r="36" spans="1:12" ht="13" customHeight="1" x14ac:dyDescent="0.2">
      <c r="A36" s="82" t="s">
        <v>374</v>
      </c>
      <c r="B36" s="110">
        <v>2</v>
      </c>
      <c r="C36" s="7" t="s">
        <v>562</v>
      </c>
      <c r="D36" s="10" t="s">
        <v>562</v>
      </c>
      <c r="E36" s="7">
        <v>14.1476018306101</v>
      </c>
      <c r="F36" s="10">
        <v>1.1854050412045301</v>
      </c>
      <c r="G36" s="7">
        <v>20.5115216092933</v>
      </c>
      <c r="H36" s="10">
        <v>0.84209492004522002</v>
      </c>
      <c r="I36" s="7" t="s">
        <v>562</v>
      </c>
      <c r="J36" s="10" t="s">
        <v>562</v>
      </c>
      <c r="K36" s="7">
        <v>6.3639197786831803</v>
      </c>
      <c r="L36" s="123">
        <v>1.45406635545944</v>
      </c>
    </row>
    <row r="37" spans="1:12" ht="13" customHeight="1" x14ac:dyDescent="0.2">
      <c r="A37" s="82" t="s">
        <v>375</v>
      </c>
      <c r="B37" s="110">
        <v>2</v>
      </c>
      <c r="C37" s="7" t="s">
        <v>562</v>
      </c>
      <c r="D37" s="10" t="s">
        <v>562</v>
      </c>
      <c r="E37" s="7">
        <v>14.5441746493645</v>
      </c>
      <c r="F37" s="10">
        <v>1.5471354215453299</v>
      </c>
      <c r="G37" s="7">
        <v>11.7444380999824</v>
      </c>
      <c r="H37" s="10">
        <v>0.67208772564641295</v>
      </c>
      <c r="I37" s="7" t="s">
        <v>562</v>
      </c>
      <c r="J37" s="10" t="s">
        <v>562</v>
      </c>
      <c r="K37" s="7">
        <v>-2.7997365493821</v>
      </c>
      <c r="L37" s="123">
        <v>1.6868105772625499</v>
      </c>
    </row>
    <row r="38" spans="1:12" ht="13" customHeight="1" x14ac:dyDescent="0.2">
      <c r="A38" s="82" t="s">
        <v>430</v>
      </c>
      <c r="B38" s="110">
        <v>2</v>
      </c>
      <c r="C38" s="7">
        <v>17.863798649388599</v>
      </c>
      <c r="D38" s="10">
        <v>0.84519855069706495</v>
      </c>
      <c r="E38" s="7" t="s">
        <v>562</v>
      </c>
      <c r="F38" s="10" t="s">
        <v>562</v>
      </c>
      <c r="G38" s="7">
        <v>10.4180593905478</v>
      </c>
      <c r="H38" s="10">
        <v>0.65203636457892</v>
      </c>
      <c r="I38" s="7">
        <v>-7.4457392588407902</v>
      </c>
      <c r="J38" s="10">
        <v>1.0674792788779199</v>
      </c>
      <c r="K38" s="7" t="s">
        <v>562</v>
      </c>
      <c r="L38" s="123" t="s">
        <v>562</v>
      </c>
    </row>
    <row r="39" spans="1:12" ht="13" customHeight="1" x14ac:dyDescent="0.2">
      <c r="A39" s="82" t="s">
        <v>376</v>
      </c>
      <c r="B39" s="110">
        <v>2</v>
      </c>
      <c r="C39" s="7">
        <v>10.493370392288501</v>
      </c>
      <c r="D39" s="10">
        <v>0.56647755038636505</v>
      </c>
      <c r="E39" s="7">
        <v>9.13800256717672</v>
      </c>
      <c r="F39" s="10">
        <v>0.54488819311676595</v>
      </c>
      <c r="G39" s="7">
        <v>8.6706028808644007</v>
      </c>
      <c r="H39" s="10">
        <v>0.51109565763599796</v>
      </c>
      <c r="I39" s="7">
        <v>-1.82276751142411</v>
      </c>
      <c r="J39" s="10">
        <v>0.76296499680267804</v>
      </c>
      <c r="K39" s="7">
        <v>-0.46739968631232498</v>
      </c>
      <c r="L39" s="123">
        <v>0.74707557465923602</v>
      </c>
    </row>
    <row r="40" spans="1:12" ht="13" customHeight="1" x14ac:dyDescent="0.2">
      <c r="A40" s="82" t="s">
        <v>377</v>
      </c>
      <c r="B40" s="110">
        <v>2</v>
      </c>
      <c r="C40" s="7">
        <v>34.728144389632803</v>
      </c>
      <c r="D40" s="10">
        <v>1.4058116580978199</v>
      </c>
      <c r="E40" s="7">
        <v>40.9097790477581</v>
      </c>
      <c r="F40" s="10">
        <v>1.1815833689081801</v>
      </c>
      <c r="G40" s="7">
        <v>41.989128738890201</v>
      </c>
      <c r="H40" s="10">
        <v>0.90578522672523998</v>
      </c>
      <c r="I40" s="7">
        <v>7.2609843492573596</v>
      </c>
      <c r="J40" s="10">
        <v>1.67234963300066</v>
      </c>
      <c r="K40" s="7">
        <v>1.0793496911320599</v>
      </c>
      <c r="L40" s="123">
        <v>1.4888203836037801</v>
      </c>
    </row>
    <row r="41" spans="1:12" ht="13" customHeight="1" x14ac:dyDescent="0.2">
      <c r="A41" s="82" t="s">
        <v>378</v>
      </c>
      <c r="B41" s="110">
        <v>2</v>
      </c>
      <c r="C41" s="7" t="s">
        <v>562</v>
      </c>
      <c r="D41" s="10" t="s">
        <v>562</v>
      </c>
      <c r="E41" s="7">
        <v>51.773941574955103</v>
      </c>
      <c r="F41" s="10">
        <v>1.3940661150832101</v>
      </c>
      <c r="G41" s="7">
        <v>77.082956456653406</v>
      </c>
      <c r="H41" s="10">
        <v>1.00757777424392</v>
      </c>
      <c r="I41" s="7" t="s">
        <v>562</v>
      </c>
      <c r="J41" s="10" t="s">
        <v>562</v>
      </c>
      <c r="K41" s="7">
        <v>25.3090148816982</v>
      </c>
      <c r="L41" s="123">
        <v>1.72006781970175</v>
      </c>
    </row>
    <row r="42" spans="1:12" ht="13" customHeight="1" x14ac:dyDescent="0.2">
      <c r="A42" s="82" t="s">
        <v>431</v>
      </c>
      <c r="B42" s="110">
        <v>2</v>
      </c>
      <c r="C42" s="7">
        <v>20.448353373759701</v>
      </c>
      <c r="D42" s="10">
        <v>0.90284812595381003</v>
      </c>
      <c r="E42" s="7" t="s">
        <v>562</v>
      </c>
      <c r="F42" s="10" t="s">
        <v>562</v>
      </c>
      <c r="G42" s="7">
        <v>15.718994313860501</v>
      </c>
      <c r="H42" s="10">
        <v>0.94980539361119598</v>
      </c>
      <c r="I42" s="7">
        <v>-4.7293590598992301</v>
      </c>
      <c r="J42" s="10">
        <v>1.31044459030942</v>
      </c>
      <c r="K42" s="7" t="s">
        <v>562</v>
      </c>
      <c r="L42" s="123" t="s">
        <v>562</v>
      </c>
    </row>
    <row r="43" spans="1:12" ht="13" customHeight="1" x14ac:dyDescent="0.2">
      <c r="A43" s="82" t="s">
        <v>379</v>
      </c>
      <c r="B43" s="110">
        <v>2</v>
      </c>
      <c r="C43" s="7">
        <v>45.629018171127498</v>
      </c>
      <c r="D43" s="10">
        <v>1.3322945775939401</v>
      </c>
      <c r="E43" s="7">
        <v>59.550477366533698</v>
      </c>
      <c r="F43" s="10">
        <v>1.11227432451074</v>
      </c>
      <c r="G43" s="7">
        <v>70.016115386474098</v>
      </c>
      <c r="H43" s="10">
        <v>0.92032799196259996</v>
      </c>
      <c r="I43" s="7">
        <v>24.3870972153466</v>
      </c>
      <c r="J43" s="10">
        <v>1.6192629354975501</v>
      </c>
      <c r="K43" s="7">
        <v>10.4656380199404</v>
      </c>
      <c r="L43" s="123">
        <v>1.4436612434209499</v>
      </c>
    </row>
    <row r="44" spans="1:12" ht="13" customHeight="1" x14ac:dyDescent="0.2">
      <c r="A44" s="82" t="s">
        <v>380</v>
      </c>
      <c r="B44" s="110">
        <v>2</v>
      </c>
      <c r="C44" s="7">
        <v>67.610707582361101</v>
      </c>
      <c r="D44" s="10">
        <v>0.88661106242152798</v>
      </c>
      <c r="E44" s="7">
        <v>71.954345836044297</v>
      </c>
      <c r="F44" s="10">
        <v>0.82484374233798496</v>
      </c>
      <c r="G44" s="7">
        <v>70.9992220192036</v>
      </c>
      <c r="H44" s="10">
        <v>1.0049747643225999</v>
      </c>
      <c r="I44" s="7">
        <v>3.3885144368425602</v>
      </c>
      <c r="J44" s="10">
        <v>1.34016918817495</v>
      </c>
      <c r="K44" s="7">
        <v>-0.95512381684062597</v>
      </c>
      <c r="L44" s="123">
        <v>1.30013133036605</v>
      </c>
    </row>
    <row r="45" spans="1:12" ht="13" customHeight="1" x14ac:dyDescent="0.2">
      <c r="A45" s="82" t="s">
        <v>381</v>
      </c>
      <c r="B45" s="110">
        <v>2</v>
      </c>
      <c r="C45" s="7">
        <v>3.9614810411844701</v>
      </c>
      <c r="D45" s="10">
        <v>0.42294413129598202</v>
      </c>
      <c r="E45" s="7">
        <v>4.54774274426034</v>
      </c>
      <c r="F45" s="10">
        <v>0.41986498668126099</v>
      </c>
      <c r="G45" s="7">
        <v>6.4808250129500502</v>
      </c>
      <c r="H45" s="10">
        <v>0.52069964536046398</v>
      </c>
      <c r="I45" s="7">
        <v>2.5193439717655801</v>
      </c>
      <c r="J45" s="10">
        <v>0.67082774158216296</v>
      </c>
      <c r="K45" s="7">
        <v>1.93308226868971</v>
      </c>
      <c r="L45" s="123">
        <v>0.66889066948146902</v>
      </c>
    </row>
    <row r="46" spans="1:12" ht="13" customHeight="1" x14ac:dyDescent="0.2">
      <c r="A46" s="82" t="s">
        <v>382</v>
      </c>
      <c r="B46" s="110">
        <v>2</v>
      </c>
      <c r="C46" s="7" t="s">
        <v>562</v>
      </c>
      <c r="D46" s="10" t="s">
        <v>562</v>
      </c>
      <c r="E46" s="7">
        <v>5.5729796849105098</v>
      </c>
      <c r="F46" s="10">
        <v>0.53108508549434696</v>
      </c>
      <c r="G46" s="7">
        <v>7.3906204955308503</v>
      </c>
      <c r="H46" s="10">
        <v>0.59013745880105095</v>
      </c>
      <c r="I46" s="7" t="s">
        <v>562</v>
      </c>
      <c r="J46" s="10" t="s">
        <v>562</v>
      </c>
      <c r="K46" s="7">
        <v>1.8176408106203401</v>
      </c>
      <c r="L46" s="123">
        <v>0.79392291081357502</v>
      </c>
    </row>
    <row r="47" spans="1:12" ht="13" customHeight="1" x14ac:dyDescent="0.2">
      <c r="A47" s="82" t="s">
        <v>383</v>
      </c>
      <c r="B47" s="110">
        <v>2</v>
      </c>
      <c r="C47" s="7" t="s">
        <v>562</v>
      </c>
      <c r="D47" s="10" t="s">
        <v>562</v>
      </c>
      <c r="E47" s="7">
        <v>61.026089031036697</v>
      </c>
      <c r="F47" s="10">
        <v>1.7864963709570501</v>
      </c>
      <c r="G47" s="7">
        <v>62.984734691882799</v>
      </c>
      <c r="H47" s="10">
        <v>1.2514842340633201</v>
      </c>
      <c r="I47" s="7" t="s">
        <v>562</v>
      </c>
      <c r="J47" s="10" t="s">
        <v>562</v>
      </c>
      <c r="K47" s="7">
        <v>1.95864566084614</v>
      </c>
      <c r="L47" s="123">
        <v>2.1812340707846398</v>
      </c>
    </row>
    <row r="48" spans="1:12" ht="13" customHeight="1" x14ac:dyDescent="0.2">
      <c r="A48" s="82" t="s">
        <v>384</v>
      </c>
      <c r="B48" s="110">
        <v>2</v>
      </c>
      <c r="C48" s="7">
        <v>8.4679012197774401</v>
      </c>
      <c r="D48" s="10">
        <v>0.81337997102961801</v>
      </c>
      <c r="E48" s="7">
        <v>14.1497091357526</v>
      </c>
      <c r="F48" s="10">
        <v>0.86507221227493303</v>
      </c>
      <c r="G48" s="7">
        <v>15.633652828163299</v>
      </c>
      <c r="H48" s="10">
        <v>0.57560450266330099</v>
      </c>
      <c r="I48" s="7">
        <v>7.1657516083858201</v>
      </c>
      <c r="J48" s="10">
        <v>0.99644745007371505</v>
      </c>
      <c r="K48" s="7">
        <v>1.4839436924106599</v>
      </c>
      <c r="L48" s="123">
        <v>1.0390719301071101</v>
      </c>
    </row>
    <row r="49" spans="1:12" ht="13" customHeight="1" x14ac:dyDescent="0.2">
      <c r="A49" s="82" t="s">
        <v>385</v>
      </c>
      <c r="B49" s="110">
        <v>2</v>
      </c>
      <c r="C49" s="7">
        <v>4.9855631416142199</v>
      </c>
      <c r="D49" s="10">
        <v>0.46638883532334702</v>
      </c>
      <c r="E49" s="7">
        <v>10.7250653695803</v>
      </c>
      <c r="F49" s="10">
        <v>0.73990038979792105</v>
      </c>
      <c r="G49" s="7">
        <v>14.7380290422714</v>
      </c>
      <c r="H49" s="10">
        <v>0.87226620548921696</v>
      </c>
      <c r="I49" s="7">
        <v>9.7524659006571301</v>
      </c>
      <c r="J49" s="10">
        <v>0.98912429904073496</v>
      </c>
      <c r="K49" s="7">
        <v>4.0129636726910896</v>
      </c>
      <c r="L49" s="123">
        <v>1.1438098268775601</v>
      </c>
    </row>
    <row r="50" spans="1:12" ht="13" customHeight="1" x14ac:dyDescent="0.2">
      <c r="A50" s="82" t="s">
        <v>386</v>
      </c>
      <c r="B50" s="110">
        <v>2</v>
      </c>
      <c r="C50" s="7" t="s">
        <v>562</v>
      </c>
      <c r="D50" s="10" t="s">
        <v>562</v>
      </c>
      <c r="E50" s="7">
        <v>26.0372448298445</v>
      </c>
      <c r="F50" s="10">
        <v>0.92813412537585105</v>
      </c>
      <c r="G50" s="7">
        <v>22.329155373783902</v>
      </c>
      <c r="H50" s="10">
        <v>0.76959042171131897</v>
      </c>
      <c r="I50" s="7" t="s">
        <v>562</v>
      </c>
      <c r="J50" s="10" t="s">
        <v>562</v>
      </c>
      <c r="K50" s="7">
        <v>-3.7080894560605802</v>
      </c>
      <c r="L50" s="123">
        <v>1.2056958040389001</v>
      </c>
    </row>
    <row r="51" spans="1:12" ht="13" customHeight="1" x14ac:dyDescent="0.2">
      <c r="A51" s="82" t="s">
        <v>387</v>
      </c>
      <c r="B51" s="110">
        <v>2</v>
      </c>
      <c r="C51" s="7" t="s">
        <v>562</v>
      </c>
      <c r="D51" s="10" t="s">
        <v>562</v>
      </c>
      <c r="E51" s="7">
        <v>71.649678665411997</v>
      </c>
      <c r="F51" s="10">
        <v>0.61916072424103896</v>
      </c>
      <c r="G51" s="7">
        <v>78.383969197089897</v>
      </c>
      <c r="H51" s="10">
        <v>2.11011000500794</v>
      </c>
      <c r="I51" s="7" t="s">
        <v>562</v>
      </c>
      <c r="J51" s="10" t="s">
        <v>562</v>
      </c>
      <c r="K51" s="7">
        <v>6.7342905316779804</v>
      </c>
      <c r="L51" s="123">
        <v>2.1990734948330699</v>
      </c>
    </row>
    <row r="52" spans="1:12" ht="13" customHeight="1" x14ac:dyDescent="0.2">
      <c r="A52" s="82" t="s">
        <v>388</v>
      </c>
      <c r="B52" s="110">
        <v>2</v>
      </c>
      <c r="C52" s="7" t="s">
        <v>562</v>
      </c>
      <c r="D52" s="10" t="s">
        <v>562</v>
      </c>
      <c r="E52" s="7">
        <v>36.340037550435703</v>
      </c>
      <c r="F52" s="10">
        <v>4.0664813819439898</v>
      </c>
      <c r="G52" s="7">
        <v>26.356163222420399</v>
      </c>
      <c r="H52" s="10">
        <v>1.6713461534554801</v>
      </c>
      <c r="I52" s="7" t="s">
        <v>562</v>
      </c>
      <c r="J52" s="10" t="s">
        <v>562</v>
      </c>
      <c r="K52" s="7">
        <v>-9.9838743280152897</v>
      </c>
      <c r="L52" s="123">
        <v>4.3965519210362496</v>
      </c>
    </row>
    <row r="53" spans="1:12" ht="13" customHeight="1" x14ac:dyDescent="0.2">
      <c r="A53" s="82" t="s">
        <v>389</v>
      </c>
      <c r="B53" s="110">
        <v>2</v>
      </c>
      <c r="C53" s="7" t="s">
        <v>562</v>
      </c>
      <c r="D53" s="10" t="s">
        <v>562</v>
      </c>
      <c r="E53" s="7">
        <v>92.263382865787506</v>
      </c>
      <c r="F53" s="10">
        <v>0.77664411419710799</v>
      </c>
      <c r="G53" s="7">
        <v>92.191728907139506</v>
      </c>
      <c r="H53" s="10">
        <v>0.53414906606708201</v>
      </c>
      <c r="I53" s="7" t="s">
        <v>562</v>
      </c>
      <c r="J53" s="10" t="s">
        <v>562</v>
      </c>
      <c r="K53" s="7">
        <v>-7.1653958648056501E-2</v>
      </c>
      <c r="L53" s="123">
        <v>0.94259816724696999</v>
      </c>
    </row>
    <row r="54" spans="1:12" ht="13" customHeight="1" x14ac:dyDescent="0.2">
      <c r="A54" s="112" t="s">
        <v>390</v>
      </c>
      <c r="B54" s="113">
        <v>2</v>
      </c>
      <c r="C54" s="34" t="s">
        <v>562</v>
      </c>
      <c r="D54" s="35" t="s">
        <v>562</v>
      </c>
      <c r="E54" s="34">
        <v>22.692530452054001</v>
      </c>
      <c r="F54" s="35">
        <v>0.25850041506751698</v>
      </c>
      <c r="G54" s="34">
        <v>22.085438203160098</v>
      </c>
      <c r="H54" s="35">
        <v>0.18970941980321401</v>
      </c>
      <c r="I54" s="34" t="s">
        <v>562</v>
      </c>
      <c r="J54" s="35" t="s">
        <v>562</v>
      </c>
      <c r="K54" s="34">
        <v>-0.60709224889390401</v>
      </c>
      <c r="L54" s="127">
        <v>0.320643304237202</v>
      </c>
    </row>
    <row r="55" spans="1:12" ht="13" customHeight="1" x14ac:dyDescent="0.2">
      <c r="A55" s="82" t="s">
        <v>391</v>
      </c>
      <c r="B55" s="110">
        <v>2</v>
      </c>
      <c r="C55" s="7">
        <v>47.030931072391397</v>
      </c>
      <c r="D55" s="10">
        <v>1.40637428547266</v>
      </c>
      <c r="E55" s="7">
        <v>62.660102924401102</v>
      </c>
      <c r="F55" s="10">
        <v>2.3903135046766799</v>
      </c>
      <c r="G55" s="7">
        <v>34.812677376376499</v>
      </c>
      <c r="H55" s="10">
        <v>1.6533570479799</v>
      </c>
      <c r="I55" s="7">
        <v>-12.218253696014999</v>
      </c>
      <c r="J55" s="10">
        <v>2.1705939645506098</v>
      </c>
      <c r="K55" s="7">
        <v>-27.847425548024599</v>
      </c>
      <c r="L55" s="123">
        <v>2.9064046825493</v>
      </c>
    </row>
    <row r="56" spans="1:12" ht="13" customHeight="1" x14ac:dyDescent="0.2">
      <c r="A56" s="82" t="s">
        <v>392</v>
      </c>
      <c r="B56" s="110">
        <v>2</v>
      </c>
      <c r="C56" s="7">
        <v>40.422023681135499</v>
      </c>
      <c r="D56" s="10">
        <v>1.4747955173093901</v>
      </c>
      <c r="E56" s="7">
        <v>30.697586434783599</v>
      </c>
      <c r="F56" s="10">
        <v>1.58027952078748</v>
      </c>
      <c r="G56" s="7">
        <v>37.082459425561296</v>
      </c>
      <c r="H56" s="10">
        <v>1.72223641051791</v>
      </c>
      <c r="I56" s="7">
        <v>-3.33956425557417</v>
      </c>
      <c r="J56" s="10">
        <v>2.26740381749469</v>
      </c>
      <c r="K56" s="7">
        <v>6.3848729907777102</v>
      </c>
      <c r="L56" s="123">
        <v>2.3373877764577098</v>
      </c>
    </row>
    <row r="57" spans="1:12" ht="13" customHeight="1" x14ac:dyDescent="0.2">
      <c r="A57" s="82" t="s">
        <v>393</v>
      </c>
      <c r="B57" s="110">
        <v>2</v>
      </c>
      <c r="C57" s="7">
        <v>45.910917746284802</v>
      </c>
      <c r="D57" s="10">
        <v>1.13238358207037</v>
      </c>
      <c r="E57" s="7">
        <v>33.551956372333002</v>
      </c>
      <c r="F57" s="10">
        <v>1.73536554625388</v>
      </c>
      <c r="G57" s="7">
        <v>34.491656301167801</v>
      </c>
      <c r="H57" s="10">
        <v>1.98201450563554</v>
      </c>
      <c r="I57" s="7">
        <v>-11.4192614451169</v>
      </c>
      <c r="J57" s="10">
        <v>2.2826900966824701</v>
      </c>
      <c r="K57" s="7">
        <v>0.93969992883480602</v>
      </c>
      <c r="L57" s="123">
        <v>2.6343642648036898</v>
      </c>
    </row>
    <row r="58" spans="1:12" ht="13" customHeight="1" x14ac:dyDescent="0.2">
      <c r="A58" s="4" t="s">
        <v>394</v>
      </c>
      <c r="B58" s="118">
        <v>2</v>
      </c>
      <c r="C58" s="169">
        <v>30.641765670021599</v>
      </c>
      <c r="D58" s="170">
        <v>1.5190626231751601</v>
      </c>
      <c r="E58" s="169">
        <v>34.797146769586298</v>
      </c>
      <c r="F58" s="170">
        <v>1.0517599704078799</v>
      </c>
      <c r="G58" s="169">
        <v>18.306269529526901</v>
      </c>
      <c r="H58" s="170">
        <v>1.4898392475976401</v>
      </c>
      <c r="I58" s="169">
        <v>-12.335496140494801</v>
      </c>
      <c r="J58" s="170">
        <v>2.1277152621556499</v>
      </c>
      <c r="K58" s="169">
        <v>-16.490877240059401</v>
      </c>
      <c r="L58" s="176">
        <v>1.8236830917225499</v>
      </c>
    </row>
    <row r="59" spans="1:12" ht="13" customHeight="1" x14ac:dyDescent="0.2">
      <c r="A59" s="172"/>
      <c r="B59" s="163"/>
      <c r="C59" s="164" t="s">
        <v>1364</v>
      </c>
      <c r="D59" s="165" t="s">
        <v>1365</v>
      </c>
      <c r="E59" s="164" t="s">
        <v>1366</v>
      </c>
      <c r="F59" s="165" t="s">
        <v>1367</v>
      </c>
      <c r="G59" s="164" t="s">
        <v>1304</v>
      </c>
      <c r="H59" s="165" t="s">
        <v>1305</v>
      </c>
      <c r="I59" s="164" t="s">
        <v>1368</v>
      </c>
      <c r="J59" s="165" t="s">
        <v>1369</v>
      </c>
      <c r="K59" s="164" t="s">
        <v>1370</v>
      </c>
      <c r="L59" s="174" t="s">
        <v>1371</v>
      </c>
    </row>
    <row r="60" spans="1:12" ht="13" customHeight="1" x14ac:dyDescent="0.2">
      <c r="A60" s="82" t="s">
        <v>365</v>
      </c>
      <c r="B60" s="119">
        <v>1</v>
      </c>
      <c r="C60" s="7" t="s">
        <v>562</v>
      </c>
      <c r="D60" s="10" t="s">
        <v>562</v>
      </c>
      <c r="E60" s="7">
        <v>4.20114119274752</v>
      </c>
      <c r="F60" s="10">
        <v>0.92863651154926596</v>
      </c>
      <c r="G60" s="7">
        <v>4.0937803807836799</v>
      </c>
      <c r="H60" s="10">
        <v>0.59702578779094395</v>
      </c>
      <c r="I60" s="7" t="s">
        <v>562</v>
      </c>
      <c r="J60" s="10" t="s">
        <v>562</v>
      </c>
      <c r="K60" s="7">
        <v>-0.107360811963839</v>
      </c>
      <c r="L60" s="123">
        <v>1.10399527257583</v>
      </c>
    </row>
    <row r="61" spans="1:12" ht="13" customHeight="1" x14ac:dyDescent="0.2">
      <c r="A61" s="82" t="s">
        <v>370</v>
      </c>
      <c r="B61" s="119">
        <v>1</v>
      </c>
      <c r="C61" s="7" t="s">
        <v>562</v>
      </c>
      <c r="D61" s="10" t="s">
        <v>562</v>
      </c>
      <c r="E61" s="7">
        <v>37.102597432436397</v>
      </c>
      <c r="F61" s="10">
        <v>0.96963862612548501</v>
      </c>
      <c r="G61" s="7">
        <v>30.3677165501472</v>
      </c>
      <c r="H61" s="10">
        <v>0.94613617414005602</v>
      </c>
      <c r="I61" s="7" t="s">
        <v>562</v>
      </c>
      <c r="J61" s="10" t="s">
        <v>562</v>
      </c>
      <c r="K61" s="7">
        <v>-6.7348808822891799</v>
      </c>
      <c r="L61" s="123">
        <v>1.3547592868443099</v>
      </c>
    </row>
    <row r="62" spans="1:12" ht="13" customHeight="1" x14ac:dyDescent="0.2">
      <c r="A62" s="82" t="s">
        <v>372</v>
      </c>
      <c r="B62" s="119">
        <v>1</v>
      </c>
      <c r="C62" s="7" t="s">
        <v>562</v>
      </c>
      <c r="D62" s="10" t="s">
        <v>562</v>
      </c>
      <c r="E62" s="7">
        <v>60.136218929492799</v>
      </c>
      <c r="F62" s="10">
        <v>0.83202237585055805</v>
      </c>
      <c r="G62" s="7">
        <v>19.6102847262189</v>
      </c>
      <c r="H62" s="10">
        <v>0.77320364378506301</v>
      </c>
      <c r="I62" s="7" t="s">
        <v>562</v>
      </c>
      <c r="J62" s="10" t="s">
        <v>562</v>
      </c>
      <c r="K62" s="7">
        <v>-40.525934203273899</v>
      </c>
      <c r="L62" s="123">
        <v>1.1358279397331701</v>
      </c>
    </row>
    <row r="63" spans="1:12" ht="13" customHeight="1" x14ac:dyDescent="0.2">
      <c r="A63" s="82" t="s">
        <v>384</v>
      </c>
      <c r="B63" s="119">
        <v>1</v>
      </c>
      <c r="C63" s="7" t="s">
        <v>562</v>
      </c>
      <c r="D63" s="10" t="s">
        <v>562</v>
      </c>
      <c r="E63" s="7">
        <v>12.301152372971</v>
      </c>
      <c r="F63" s="10">
        <v>0.678371142735815</v>
      </c>
      <c r="G63" s="7">
        <v>13.012259596557101</v>
      </c>
      <c r="H63" s="10">
        <v>0.63344301020713101</v>
      </c>
      <c r="I63" s="7" t="s">
        <v>562</v>
      </c>
      <c r="J63" s="10" t="s">
        <v>562</v>
      </c>
      <c r="K63" s="7">
        <v>0.71110722358617195</v>
      </c>
      <c r="L63" s="123">
        <v>0.92813654947802104</v>
      </c>
    </row>
    <row r="64" spans="1:12" ht="13" customHeight="1" x14ac:dyDescent="0.2">
      <c r="A64" s="82" t="s">
        <v>386</v>
      </c>
      <c r="B64" s="119">
        <v>1</v>
      </c>
      <c r="C64" s="7" t="s">
        <v>562</v>
      </c>
      <c r="D64" s="10" t="s">
        <v>562</v>
      </c>
      <c r="E64" s="7">
        <v>26.7238454292517</v>
      </c>
      <c r="F64" s="10">
        <v>1.18731283978098</v>
      </c>
      <c r="G64" s="7">
        <v>23.999928901284498</v>
      </c>
      <c r="H64" s="10">
        <v>0.924298574406477</v>
      </c>
      <c r="I64" s="7" t="s">
        <v>562</v>
      </c>
      <c r="J64" s="10" t="s">
        <v>562</v>
      </c>
      <c r="K64" s="7">
        <v>-2.72391652796721</v>
      </c>
      <c r="L64" s="123">
        <v>1.50467260032162</v>
      </c>
    </row>
    <row r="65" spans="1:12" ht="13" customHeight="1" x14ac:dyDescent="0.2">
      <c r="A65" s="173" t="s">
        <v>387</v>
      </c>
      <c r="B65" s="166">
        <v>1</v>
      </c>
      <c r="C65" s="167" t="s">
        <v>562</v>
      </c>
      <c r="D65" s="168" t="s">
        <v>562</v>
      </c>
      <c r="E65" s="167">
        <v>74.646212147540894</v>
      </c>
      <c r="F65" s="168">
        <v>0.53023675119675695</v>
      </c>
      <c r="G65" s="167">
        <v>81.245840932296503</v>
      </c>
      <c r="H65" s="168">
        <v>1.3159877233392401</v>
      </c>
      <c r="I65" s="167" t="s">
        <v>562</v>
      </c>
      <c r="J65" s="168" t="s">
        <v>562</v>
      </c>
      <c r="K65" s="167">
        <v>6.59962878475568</v>
      </c>
      <c r="L65" s="175">
        <v>1.41879339591757</v>
      </c>
    </row>
    <row r="66" spans="1:12" ht="13" customHeight="1" x14ac:dyDescent="0.2">
      <c r="A66" s="82" t="s">
        <v>395</v>
      </c>
      <c r="B66" s="119">
        <v>1</v>
      </c>
      <c r="C66" s="7" t="s">
        <v>562</v>
      </c>
      <c r="D66" s="10" t="s">
        <v>562</v>
      </c>
      <c r="E66" s="7">
        <v>41.833583970699699</v>
      </c>
      <c r="F66" s="10">
        <v>0.96391653735110105</v>
      </c>
      <c r="G66" s="7">
        <v>30.8162261977991</v>
      </c>
      <c r="H66" s="10">
        <v>1.12956471079391</v>
      </c>
      <c r="I66" s="7" t="s">
        <v>562</v>
      </c>
      <c r="J66" s="10" t="s">
        <v>562</v>
      </c>
      <c r="K66" s="7">
        <v>-11.017357772900599</v>
      </c>
      <c r="L66" s="123">
        <v>1.4849415903832299</v>
      </c>
    </row>
    <row r="67" spans="1:12" ht="13" customHeight="1" x14ac:dyDescent="0.2">
      <c r="A67" s="82" t="s">
        <v>396</v>
      </c>
      <c r="B67" s="119">
        <v>1</v>
      </c>
      <c r="C67" s="7">
        <v>44.971909739342401</v>
      </c>
      <c r="D67" s="10">
        <v>1.37683941562149</v>
      </c>
      <c r="E67" s="7">
        <v>30.802428269187399</v>
      </c>
      <c r="F67" s="10">
        <v>0.95446400412992305</v>
      </c>
      <c r="G67" s="7">
        <v>24.075602243454401</v>
      </c>
      <c r="H67" s="10">
        <v>1.01220270349512</v>
      </c>
      <c r="I67" s="7">
        <v>-20.896307495887999</v>
      </c>
      <c r="J67" s="10">
        <v>1.70887129104908</v>
      </c>
      <c r="K67" s="7">
        <v>-6.7268260257329597</v>
      </c>
      <c r="L67" s="123">
        <v>1.39124255546707</v>
      </c>
    </row>
    <row r="68" spans="1:12" ht="13" customHeight="1" x14ac:dyDescent="0.2">
      <c r="A68" s="4" t="s">
        <v>397</v>
      </c>
      <c r="B68" s="121">
        <v>1</v>
      </c>
      <c r="C68" s="169" t="s">
        <v>562</v>
      </c>
      <c r="D68" s="170" t="s">
        <v>562</v>
      </c>
      <c r="E68" s="169">
        <v>33.008892381782502</v>
      </c>
      <c r="F68" s="170">
        <v>1.4848164155878001</v>
      </c>
      <c r="G68" s="169">
        <v>44.650962286877601</v>
      </c>
      <c r="H68" s="170">
        <v>1.61811230327523</v>
      </c>
      <c r="I68" s="169" t="s">
        <v>562</v>
      </c>
      <c r="J68" s="170" t="s">
        <v>562</v>
      </c>
      <c r="K68" s="169">
        <v>11.6420699050952</v>
      </c>
      <c r="L68" s="176">
        <v>2.1961255005144098</v>
      </c>
    </row>
    <row r="69" spans="1:12" ht="13" customHeight="1" x14ac:dyDescent="0.2">
      <c r="A69" s="82"/>
      <c r="B69" s="122"/>
      <c r="C69" s="7" t="s">
        <v>1364</v>
      </c>
      <c r="D69" s="10" t="s">
        <v>1365</v>
      </c>
      <c r="E69" s="7" t="s">
        <v>1366</v>
      </c>
      <c r="F69" s="10" t="s">
        <v>1367</v>
      </c>
      <c r="G69" s="7" t="s">
        <v>1304</v>
      </c>
      <c r="H69" s="10" t="s">
        <v>1305</v>
      </c>
      <c r="I69" s="7" t="s">
        <v>1368</v>
      </c>
      <c r="J69" s="10" t="s">
        <v>1369</v>
      </c>
      <c r="K69" s="7" t="s">
        <v>1370</v>
      </c>
      <c r="L69" s="123" t="s">
        <v>1371</v>
      </c>
    </row>
    <row r="70" spans="1:12" ht="13" customHeight="1" x14ac:dyDescent="0.2">
      <c r="A70" s="82" t="s">
        <v>359</v>
      </c>
      <c r="B70" s="122">
        <v>3</v>
      </c>
      <c r="C70" s="7" t="s">
        <v>562</v>
      </c>
      <c r="D70" s="10" t="s">
        <v>562</v>
      </c>
      <c r="E70" s="7">
        <v>10.8957842975418</v>
      </c>
      <c r="F70" s="10">
        <v>0.67805220567449698</v>
      </c>
      <c r="G70" s="7">
        <v>11.805537981212799</v>
      </c>
      <c r="H70" s="10">
        <v>0.58956539049363399</v>
      </c>
      <c r="I70" s="7" t="s">
        <v>562</v>
      </c>
      <c r="J70" s="10" t="s">
        <v>562</v>
      </c>
      <c r="K70" s="7">
        <v>0.90975368367098097</v>
      </c>
      <c r="L70" s="123">
        <v>0.89852219966340297</v>
      </c>
    </row>
    <row r="71" spans="1:12" ht="13" customHeight="1" x14ac:dyDescent="0.2">
      <c r="A71" s="82" t="s">
        <v>362</v>
      </c>
      <c r="B71" s="122">
        <v>3</v>
      </c>
      <c r="C71" s="7">
        <v>34.094990283966197</v>
      </c>
      <c r="D71" s="10">
        <v>1.4793442087187201</v>
      </c>
      <c r="E71" s="7">
        <v>38.182223104973701</v>
      </c>
      <c r="F71" s="10">
        <v>1.4673442789631099</v>
      </c>
      <c r="G71" s="7">
        <v>57.168454700829301</v>
      </c>
      <c r="H71" s="10">
        <v>1.4140357234072001</v>
      </c>
      <c r="I71" s="7">
        <v>23.0734644168631</v>
      </c>
      <c r="J71" s="10">
        <v>2.0464496854165199</v>
      </c>
      <c r="K71" s="7">
        <v>18.9862315958556</v>
      </c>
      <c r="L71" s="123">
        <v>2.0377920060883299</v>
      </c>
    </row>
    <row r="72" spans="1:12" ht="13" customHeight="1" x14ac:dyDescent="0.2">
      <c r="A72" s="82" t="s">
        <v>376</v>
      </c>
      <c r="B72" s="122">
        <v>3</v>
      </c>
      <c r="C72" s="7" t="s">
        <v>562</v>
      </c>
      <c r="D72" s="10" t="s">
        <v>562</v>
      </c>
      <c r="E72" s="7">
        <v>13.9065203755704</v>
      </c>
      <c r="F72" s="10">
        <v>0.64395519688523495</v>
      </c>
      <c r="G72" s="7">
        <v>10.8403417623399</v>
      </c>
      <c r="H72" s="10">
        <v>0.58673035426676101</v>
      </c>
      <c r="I72" s="7" t="s">
        <v>562</v>
      </c>
      <c r="J72" s="10" t="s">
        <v>562</v>
      </c>
      <c r="K72" s="7">
        <v>-3.06617861323048</v>
      </c>
      <c r="L72" s="123">
        <v>0.87116634703912899</v>
      </c>
    </row>
    <row r="73" spans="1:12" ht="13" customHeight="1" x14ac:dyDescent="0.2">
      <c r="A73" s="82" t="s">
        <v>382</v>
      </c>
      <c r="B73" s="122">
        <v>3</v>
      </c>
      <c r="C73" s="7" t="s">
        <v>562</v>
      </c>
      <c r="D73" s="10" t="s">
        <v>562</v>
      </c>
      <c r="E73" s="7">
        <v>9.8415130013292593</v>
      </c>
      <c r="F73" s="10">
        <v>0.60885187041217903</v>
      </c>
      <c r="G73" s="7">
        <v>13.460255307679599</v>
      </c>
      <c r="H73" s="10">
        <v>0.75005280012388698</v>
      </c>
      <c r="I73" s="7" t="s">
        <v>562</v>
      </c>
      <c r="J73" s="10" t="s">
        <v>562</v>
      </c>
      <c r="K73" s="7">
        <v>3.6187423063503101</v>
      </c>
      <c r="L73" s="123">
        <v>0.96606407814290096</v>
      </c>
    </row>
    <row r="74" spans="1:12" ht="13" customHeight="1" x14ac:dyDescent="0.2">
      <c r="A74" s="82" t="s">
        <v>386</v>
      </c>
      <c r="B74" s="122">
        <v>3</v>
      </c>
      <c r="C74" s="7" t="s">
        <v>562</v>
      </c>
      <c r="D74" s="10" t="s">
        <v>562</v>
      </c>
      <c r="E74" s="7">
        <v>29.995231531193198</v>
      </c>
      <c r="F74" s="10">
        <v>0.94873760299324905</v>
      </c>
      <c r="G74" s="7">
        <v>25.166835594206098</v>
      </c>
      <c r="H74" s="10">
        <v>0.78597242715869597</v>
      </c>
      <c r="I74" s="7" t="s">
        <v>562</v>
      </c>
      <c r="J74" s="10" t="s">
        <v>562</v>
      </c>
      <c r="K74" s="7">
        <v>-4.8283959369870804</v>
      </c>
      <c r="L74" s="123">
        <v>1.2320128634016401</v>
      </c>
    </row>
    <row r="75" spans="1:12" ht="13" customHeight="1" x14ac:dyDescent="0.2">
      <c r="A75" s="4" t="s">
        <v>387</v>
      </c>
      <c r="B75" s="171">
        <v>3</v>
      </c>
      <c r="C75" s="169" t="s">
        <v>562</v>
      </c>
      <c r="D75" s="170" t="s">
        <v>562</v>
      </c>
      <c r="E75" s="169">
        <v>71.085031032631093</v>
      </c>
      <c r="F75" s="170">
        <v>0.64540756307529001</v>
      </c>
      <c r="G75" s="169">
        <v>78.767695107157095</v>
      </c>
      <c r="H75" s="170">
        <v>1.8588944013439901</v>
      </c>
      <c r="I75" s="169" t="s">
        <v>562</v>
      </c>
      <c r="J75" s="170" t="s">
        <v>562</v>
      </c>
      <c r="K75" s="169">
        <v>7.6826640745260004</v>
      </c>
      <c r="L75" s="176">
        <v>1.9677498107795099</v>
      </c>
    </row>
    <row r="77" spans="1:12" x14ac:dyDescent="0.2">
      <c r="A77" s="177" t="s">
        <v>398</v>
      </c>
    </row>
    <row r="78" spans="1:12" x14ac:dyDescent="0.2">
      <c r="A78" s="177" t="s">
        <v>560</v>
      </c>
    </row>
    <row r="79" spans="1:12" x14ac:dyDescent="0.2">
      <c r="A79" s="177" t="s">
        <v>399</v>
      </c>
    </row>
    <row r="80" spans="1:12" x14ac:dyDescent="0.2">
      <c r="A80" s="177" t="s">
        <v>400</v>
      </c>
    </row>
    <row r="81" spans="1:1" x14ac:dyDescent="0.2">
      <c r="A81" s="177" t="s">
        <v>401</v>
      </c>
    </row>
    <row r="82" spans="1:1" x14ac:dyDescent="0.2">
      <c r="A82" s="177" t="s">
        <v>402</v>
      </c>
    </row>
    <row r="83" spans="1:1" x14ac:dyDescent="0.2">
      <c r="A83" s="160" t="str">
        <f>HYPERLINK("https://oecdcode.org/disclaimers/cyprus.html", "Information on data for Cyprus: https://oecdcode.org/disclaimers/cyprus.html")</f>
        <v>Information on data for Cyprus: https://oecdcode.org/disclaimers/cyprus.html</v>
      </c>
    </row>
    <row r="84" spans="1:1" x14ac:dyDescent="0.2">
      <c r="A84" s="177" t="s">
        <v>561</v>
      </c>
    </row>
  </sheetData>
  <mergeCells count="7">
    <mergeCell ref="B7:B10"/>
    <mergeCell ref="C7:L7"/>
    <mergeCell ref="C8:D9"/>
    <mergeCell ref="E8:F9"/>
    <mergeCell ref="G8:H9"/>
    <mergeCell ref="I8:J9"/>
    <mergeCell ref="K8:L9"/>
  </mergeCells>
  <conditionalFormatting sqref="I1:I200">
    <cfRule type="expression" dxfId="332" priority="2">
      <formula>ABS(I1/J1)&gt;1.95996398454005</formula>
    </cfRule>
  </conditionalFormatting>
  <conditionalFormatting sqref="K1:K200">
    <cfRule type="expression" dxfId="331"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243</v>
      </c>
    </row>
    <row r="2" spans="1:14" x14ac:dyDescent="0.2">
      <c r="A2" s="46" t="s">
        <v>244</v>
      </c>
    </row>
    <row r="3" spans="1:14" x14ac:dyDescent="0.2">
      <c r="A3" s="58" t="s">
        <v>441</v>
      </c>
    </row>
    <row r="4" spans="1:14" x14ac:dyDescent="0.2">
      <c r="A4" s="161" t="str">
        <f>HYPERLINK("#'TOC'!A1", "Back to TOC")</f>
        <v>Back to TOC</v>
      </c>
    </row>
    <row r="8" spans="1:14" ht="45" customHeight="1" x14ac:dyDescent="0.2">
      <c r="B8" s="235" t="s">
        <v>342</v>
      </c>
      <c r="C8" s="238" t="s">
        <v>563</v>
      </c>
      <c r="D8" s="238"/>
      <c r="E8" s="238" t="s">
        <v>563</v>
      </c>
      <c r="F8" s="238"/>
      <c r="G8" s="238" t="s">
        <v>563</v>
      </c>
      <c r="H8" s="238"/>
      <c r="I8" s="238" t="s">
        <v>563</v>
      </c>
      <c r="J8" s="238"/>
      <c r="K8" s="238" t="s">
        <v>563</v>
      </c>
      <c r="L8" s="238"/>
      <c r="M8" s="238" t="s">
        <v>563</v>
      </c>
      <c r="N8" s="239"/>
    </row>
    <row r="9" spans="1:14" ht="165" customHeight="1" x14ac:dyDescent="0.2">
      <c r="B9" s="236"/>
      <c r="C9" s="241" t="s">
        <v>469</v>
      </c>
      <c r="D9" s="241"/>
      <c r="E9" s="241" t="s">
        <v>470</v>
      </c>
      <c r="F9" s="241"/>
      <c r="G9" s="241" t="s">
        <v>471</v>
      </c>
      <c r="H9" s="241"/>
      <c r="I9" s="241" t="s">
        <v>551</v>
      </c>
      <c r="J9" s="241"/>
      <c r="K9" s="241" t="s">
        <v>552</v>
      </c>
      <c r="L9" s="241"/>
      <c r="M9" s="241" t="s">
        <v>553</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1372</v>
      </c>
      <c r="D11" s="199" t="s">
        <v>1373</v>
      </c>
      <c r="E11" s="198" t="s">
        <v>1374</v>
      </c>
      <c r="F11" s="199" t="s">
        <v>1375</v>
      </c>
      <c r="G11" s="198" t="s">
        <v>1376</v>
      </c>
      <c r="H11" s="199" t="s">
        <v>1377</v>
      </c>
      <c r="I11" s="198" t="s">
        <v>1378</v>
      </c>
      <c r="J11" s="199" t="s">
        <v>1379</v>
      </c>
      <c r="K11" s="198" t="s">
        <v>1380</v>
      </c>
      <c r="L11" s="199" t="s">
        <v>1381</v>
      </c>
      <c r="M11" s="198" t="s">
        <v>1382</v>
      </c>
      <c r="N11" s="208" t="s">
        <v>1383</v>
      </c>
    </row>
    <row r="12" spans="1:14" ht="13" customHeight="1" x14ac:dyDescent="0.2">
      <c r="A12" s="82" t="s">
        <v>422</v>
      </c>
      <c r="B12" s="110">
        <v>2</v>
      </c>
      <c r="C12" s="186">
        <v>0.26516547454307798</v>
      </c>
      <c r="D12" s="191">
        <v>5.3798861042950299E-2</v>
      </c>
      <c r="E12" s="186">
        <v>0.25981669956473202</v>
      </c>
      <c r="F12" s="191">
        <v>5.27607495708537E-2</v>
      </c>
      <c r="G12" s="186">
        <v>0.25998880164451499</v>
      </c>
      <c r="H12" s="191">
        <v>5.4718728483349799E-2</v>
      </c>
      <c r="I12" s="186">
        <v>0.30999311594239298</v>
      </c>
      <c r="J12" s="191">
        <v>6.6737730581928695E-2</v>
      </c>
      <c r="K12" s="186">
        <v>0.309532785904714</v>
      </c>
      <c r="L12" s="191">
        <v>6.6148938898754298E-2</v>
      </c>
      <c r="M12" s="186">
        <v>0.344176844359249</v>
      </c>
      <c r="N12" s="202">
        <v>7.8074176250554905E-2</v>
      </c>
    </row>
    <row r="13" spans="1:14" ht="13" customHeight="1" x14ac:dyDescent="0.2">
      <c r="A13" s="82" t="s">
        <v>350</v>
      </c>
      <c r="B13" s="110">
        <v>2</v>
      </c>
      <c r="C13" s="186">
        <v>0.47609957732680303</v>
      </c>
      <c r="D13" s="191">
        <v>0.100236226763369</v>
      </c>
      <c r="E13" s="186">
        <v>0.48018684408064899</v>
      </c>
      <c r="F13" s="191">
        <v>0.10063770781614</v>
      </c>
      <c r="G13" s="186">
        <v>0.47126451741180397</v>
      </c>
      <c r="H13" s="191">
        <v>9.9403273312545795E-2</v>
      </c>
      <c r="I13" s="186">
        <v>0.54744949289952605</v>
      </c>
      <c r="J13" s="191">
        <v>0.122550486898343</v>
      </c>
      <c r="K13" s="186">
        <v>0.55483744475187202</v>
      </c>
      <c r="L13" s="191">
        <v>0.126762326023103</v>
      </c>
      <c r="M13" s="186">
        <v>0.648507826361025</v>
      </c>
      <c r="N13" s="202">
        <v>0.156449775642791</v>
      </c>
    </row>
    <row r="14" spans="1:14" ht="13" customHeight="1" x14ac:dyDescent="0.2">
      <c r="A14" s="82" t="s">
        <v>351</v>
      </c>
      <c r="B14" s="110">
        <v>2</v>
      </c>
      <c r="C14" s="186">
        <v>0.62494375172676198</v>
      </c>
      <c r="D14" s="191">
        <v>0.15251570699519501</v>
      </c>
      <c r="E14" s="186">
        <v>0.59968475801235499</v>
      </c>
      <c r="F14" s="191">
        <v>0.14173817727890101</v>
      </c>
      <c r="G14" s="186">
        <v>0.62947458725390903</v>
      </c>
      <c r="H14" s="191">
        <v>0.14763730794070501</v>
      </c>
      <c r="I14" s="186">
        <v>0.834907385390664</v>
      </c>
      <c r="J14" s="191">
        <v>0.20664338996402201</v>
      </c>
      <c r="K14" s="186">
        <v>0.77343402620492296</v>
      </c>
      <c r="L14" s="191">
        <v>0.192783254851569</v>
      </c>
      <c r="M14" s="186">
        <v>0.92234924852711997</v>
      </c>
      <c r="N14" s="202">
        <v>0.22970486750849201</v>
      </c>
    </row>
    <row r="15" spans="1:14" ht="13" customHeight="1" x14ac:dyDescent="0.2">
      <c r="A15" s="82" t="s">
        <v>423</v>
      </c>
      <c r="B15" s="110">
        <v>2</v>
      </c>
      <c r="C15" s="186">
        <v>0.89511967173062601</v>
      </c>
      <c r="D15" s="191">
        <v>0.183206749231977</v>
      </c>
      <c r="E15" s="186">
        <v>0.56537189774761298</v>
      </c>
      <c r="F15" s="191">
        <v>0.12076476201514</v>
      </c>
      <c r="G15" s="186">
        <v>0.57480865000554004</v>
      </c>
      <c r="H15" s="191">
        <v>0.12630550310185601</v>
      </c>
      <c r="I15" s="186">
        <v>0.70519859620790404</v>
      </c>
      <c r="J15" s="191">
        <v>0.163897548232743</v>
      </c>
      <c r="K15" s="186">
        <v>0.71212746486699197</v>
      </c>
      <c r="L15" s="191">
        <v>0.16630540879883099</v>
      </c>
      <c r="M15" s="186">
        <v>0.87806376855984503</v>
      </c>
      <c r="N15" s="202">
        <v>0.216636849084134</v>
      </c>
    </row>
    <row r="16" spans="1:14" ht="13" customHeight="1" x14ac:dyDescent="0.2">
      <c r="A16" s="82" t="s">
        <v>424</v>
      </c>
      <c r="B16" s="110">
        <v>2</v>
      </c>
      <c r="C16" s="186">
        <v>0.28087836763729601</v>
      </c>
      <c r="D16" s="191">
        <v>5.3799168951688202E-2</v>
      </c>
      <c r="E16" s="186">
        <v>0.26039723974187901</v>
      </c>
      <c r="F16" s="191">
        <v>5.1781457240538398E-2</v>
      </c>
      <c r="G16" s="186">
        <v>0.25599416593074997</v>
      </c>
      <c r="H16" s="191">
        <v>5.2488663877019101E-2</v>
      </c>
      <c r="I16" s="186">
        <v>0.40487708797241501</v>
      </c>
      <c r="J16" s="191">
        <v>9.0993451085182198E-2</v>
      </c>
      <c r="K16" s="186">
        <v>0.39017191746038299</v>
      </c>
      <c r="L16" s="191">
        <v>8.7984850195520797E-2</v>
      </c>
      <c r="M16" s="186">
        <v>0.47380749499216401</v>
      </c>
      <c r="N16" s="202">
        <v>0.108594546869234</v>
      </c>
    </row>
    <row r="17" spans="1:14" ht="13" customHeight="1" x14ac:dyDescent="0.2">
      <c r="A17" s="82" t="s">
        <v>352</v>
      </c>
      <c r="B17" s="110">
        <v>2</v>
      </c>
      <c r="C17" s="186">
        <v>0.66795703602530099</v>
      </c>
      <c r="D17" s="191">
        <v>0.21635540185766</v>
      </c>
      <c r="E17" s="186">
        <v>0.62931692614978896</v>
      </c>
      <c r="F17" s="191">
        <v>0.199014862601012</v>
      </c>
      <c r="G17" s="186">
        <v>0.66778421115352304</v>
      </c>
      <c r="H17" s="191">
        <v>0.211538775862915</v>
      </c>
      <c r="I17" s="186">
        <v>0.79687759849520401</v>
      </c>
      <c r="J17" s="191">
        <v>0.25283680587465801</v>
      </c>
      <c r="K17" s="186">
        <v>0.791198334322741</v>
      </c>
      <c r="L17" s="191">
        <v>0.25399556348675401</v>
      </c>
      <c r="M17" s="186">
        <v>0.95854910456321796</v>
      </c>
      <c r="N17" s="202">
        <v>0.30247199342986503</v>
      </c>
    </row>
    <row r="18" spans="1:14" ht="13" customHeight="1" x14ac:dyDescent="0.2">
      <c r="A18" s="111" t="s">
        <v>353</v>
      </c>
      <c r="B18" s="110">
        <v>2</v>
      </c>
      <c r="C18" s="186">
        <v>0.86343562499317705</v>
      </c>
      <c r="D18" s="191">
        <v>0.32190690634802999</v>
      </c>
      <c r="E18" s="186">
        <v>0.78991235618229605</v>
      </c>
      <c r="F18" s="191">
        <v>0.28524384193680602</v>
      </c>
      <c r="G18" s="186">
        <v>0.82696437311486803</v>
      </c>
      <c r="H18" s="191">
        <v>0.30584242367152098</v>
      </c>
      <c r="I18" s="186">
        <v>0.97784073597941401</v>
      </c>
      <c r="J18" s="191">
        <v>0.36380732443652503</v>
      </c>
      <c r="K18" s="186">
        <v>0.99385904447212803</v>
      </c>
      <c r="L18" s="191">
        <v>0.37338617674943803</v>
      </c>
      <c r="M18" s="186">
        <v>1.31211051407893</v>
      </c>
      <c r="N18" s="202">
        <v>0.48923016496022398</v>
      </c>
    </row>
    <row r="19" spans="1:14" ht="13" customHeight="1" x14ac:dyDescent="0.2">
      <c r="A19" s="111" t="s">
        <v>354</v>
      </c>
      <c r="B19" s="110">
        <v>2</v>
      </c>
      <c r="C19" s="186">
        <v>0.41811105372553697</v>
      </c>
      <c r="D19" s="191">
        <v>0.25449614852483299</v>
      </c>
      <c r="E19" s="186">
        <v>0.42910056379967199</v>
      </c>
      <c r="F19" s="191">
        <v>0.26963202896021199</v>
      </c>
      <c r="G19" s="186">
        <v>0.39658402423591599</v>
      </c>
      <c r="H19" s="191">
        <v>0.25206665429668001</v>
      </c>
      <c r="I19" s="186">
        <v>0.41823396078727398</v>
      </c>
      <c r="J19" s="191">
        <v>0.25653387996763999</v>
      </c>
      <c r="K19" s="186">
        <v>0.40457765022824999</v>
      </c>
      <c r="L19" s="191">
        <v>0.25539349983709098</v>
      </c>
      <c r="M19" s="186">
        <v>0.438453861916345</v>
      </c>
      <c r="N19" s="202">
        <v>0.27424173426749998</v>
      </c>
    </row>
    <row r="20" spans="1:14" ht="13" customHeight="1" x14ac:dyDescent="0.2">
      <c r="A20" s="82" t="s">
        <v>355</v>
      </c>
      <c r="B20" s="110">
        <v>2</v>
      </c>
      <c r="C20" s="186">
        <v>0.37837197463701699</v>
      </c>
      <c r="D20" s="191">
        <v>0.22854425993257399</v>
      </c>
      <c r="E20" s="186">
        <v>0.37989547404044</v>
      </c>
      <c r="F20" s="191">
        <v>0.22791738972637701</v>
      </c>
      <c r="G20" s="186">
        <v>0.384560986136392</v>
      </c>
      <c r="H20" s="191">
        <v>0.23474441137875801</v>
      </c>
      <c r="I20" s="186">
        <v>0.49392225315969601</v>
      </c>
      <c r="J20" s="191">
        <v>0.30350414337702802</v>
      </c>
      <c r="K20" s="186">
        <v>0.45895105027399602</v>
      </c>
      <c r="L20" s="191">
        <v>0.29292530913508402</v>
      </c>
      <c r="M20" s="186">
        <v>0.57124666442606897</v>
      </c>
      <c r="N20" s="202">
        <v>0.38169293162685403</v>
      </c>
    </row>
    <row r="21" spans="1:14" ht="13" customHeight="1" x14ac:dyDescent="0.2">
      <c r="A21" s="82" t="s">
        <v>356</v>
      </c>
      <c r="B21" s="110">
        <v>2</v>
      </c>
      <c r="C21" s="186">
        <v>0.29184064311323998</v>
      </c>
      <c r="D21" s="191">
        <v>8.1958872784519798E-2</v>
      </c>
      <c r="E21" s="186">
        <v>0.337795647102337</v>
      </c>
      <c r="F21" s="191">
        <v>9.6409558035768103E-2</v>
      </c>
      <c r="G21" s="186">
        <v>0.34718396132489399</v>
      </c>
      <c r="H21" s="191">
        <v>0.100007864328596</v>
      </c>
      <c r="I21" s="186">
        <v>0.47164968735270701</v>
      </c>
      <c r="J21" s="191">
        <v>0.14477463675461699</v>
      </c>
      <c r="K21" s="186">
        <v>0.43980556336348903</v>
      </c>
      <c r="L21" s="191">
        <v>0.13280338016899099</v>
      </c>
      <c r="M21" s="186">
        <v>0.50742482538386402</v>
      </c>
      <c r="N21" s="202">
        <v>0.164935645020726</v>
      </c>
    </row>
    <row r="22" spans="1:14" ht="13" customHeight="1" x14ac:dyDescent="0.2">
      <c r="A22" s="82" t="s">
        <v>357</v>
      </c>
      <c r="B22" s="110">
        <v>2</v>
      </c>
      <c r="C22" s="186">
        <v>1.0244975836490999</v>
      </c>
      <c r="D22" s="191">
        <v>0.41533953761262699</v>
      </c>
      <c r="E22" s="186">
        <v>0.97757594282636895</v>
      </c>
      <c r="F22" s="191">
        <v>0.335876299245498</v>
      </c>
      <c r="G22" s="186">
        <v>0.944325390639426</v>
      </c>
      <c r="H22" s="191">
        <v>0.32627851005538999</v>
      </c>
      <c r="I22" s="186">
        <v>1.0615892464386401</v>
      </c>
      <c r="J22" s="191">
        <v>0.39593368027282699</v>
      </c>
      <c r="K22" s="186">
        <v>1.17907612121225</v>
      </c>
      <c r="L22" s="191">
        <v>0.44665121981158301</v>
      </c>
      <c r="M22" s="186">
        <v>1.32217848166721</v>
      </c>
      <c r="N22" s="202">
        <v>0.538711049986769</v>
      </c>
    </row>
    <row r="23" spans="1:14" ht="13" customHeight="1" x14ac:dyDescent="0.2">
      <c r="A23" s="82" t="s">
        <v>358</v>
      </c>
      <c r="B23" s="110">
        <v>2</v>
      </c>
      <c r="C23" s="186">
        <v>0.9265575020497</v>
      </c>
      <c r="D23" s="191">
        <v>0.401861478848833</v>
      </c>
      <c r="E23" s="186">
        <v>0.87546286247911098</v>
      </c>
      <c r="F23" s="191">
        <v>0.39540728406764297</v>
      </c>
      <c r="G23" s="186">
        <v>0.94570411164942103</v>
      </c>
      <c r="H23" s="191">
        <v>0.46416022541999802</v>
      </c>
      <c r="I23" s="186">
        <v>1.2576031132130501</v>
      </c>
      <c r="J23" s="191">
        <v>0.66210315090749605</v>
      </c>
      <c r="K23" s="186">
        <v>0.98907418148912596</v>
      </c>
      <c r="L23" s="191">
        <v>0.57882885206323598</v>
      </c>
      <c r="M23" s="186">
        <v>1.0820254696746801</v>
      </c>
      <c r="N23" s="202">
        <v>0.67331025172487602</v>
      </c>
    </row>
    <row r="24" spans="1:14" ht="13" customHeight="1" x14ac:dyDescent="0.2">
      <c r="A24" s="82" t="s">
        <v>425</v>
      </c>
      <c r="B24" s="110">
        <v>2</v>
      </c>
      <c r="C24" s="186">
        <v>0.72092027427498795</v>
      </c>
      <c r="D24" s="191">
        <v>0.22757840658079301</v>
      </c>
      <c r="E24" s="186">
        <v>0.697153654318729</v>
      </c>
      <c r="F24" s="191">
        <v>0.21912669262225401</v>
      </c>
      <c r="G24" s="186">
        <v>0.67572906420866896</v>
      </c>
      <c r="H24" s="191">
        <v>0.20437632978644099</v>
      </c>
      <c r="I24" s="186">
        <v>0.72814553756351297</v>
      </c>
      <c r="J24" s="191">
        <v>0.23831188944214701</v>
      </c>
      <c r="K24" s="186">
        <v>0.76211739023998504</v>
      </c>
      <c r="L24" s="191">
        <v>0.25183809833019799</v>
      </c>
      <c r="M24" s="186">
        <v>0.87550462275565299</v>
      </c>
      <c r="N24" s="202">
        <v>0.30826349172866802</v>
      </c>
    </row>
    <row r="25" spans="1:14" ht="13" customHeight="1" x14ac:dyDescent="0.2">
      <c r="A25" s="82" t="s">
        <v>359</v>
      </c>
      <c r="B25" s="110">
        <v>2</v>
      </c>
      <c r="C25" s="186">
        <v>0.46756469983302101</v>
      </c>
      <c r="D25" s="191">
        <v>0.191833357678176</v>
      </c>
      <c r="E25" s="186">
        <v>0.47192451812477898</v>
      </c>
      <c r="F25" s="191">
        <v>0.193715060576413</v>
      </c>
      <c r="G25" s="186">
        <v>0.45349897648127602</v>
      </c>
      <c r="H25" s="191">
        <v>0.18359515328724299</v>
      </c>
      <c r="I25" s="186">
        <v>0.50494171684399103</v>
      </c>
      <c r="J25" s="191">
        <v>0.19838747435109599</v>
      </c>
      <c r="K25" s="186">
        <v>0.50354929271480098</v>
      </c>
      <c r="L25" s="191">
        <v>0.20086265676753101</v>
      </c>
      <c r="M25" s="186">
        <v>0.67732144258997995</v>
      </c>
      <c r="N25" s="202">
        <v>0.276660536942202</v>
      </c>
    </row>
    <row r="26" spans="1:14" ht="13" customHeight="1" x14ac:dyDescent="0.2">
      <c r="A26" s="82" t="s">
        <v>360</v>
      </c>
      <c r="B26" s="110">
        <v>2</v>
      </c>
      <c r="C26" s="186">
        <v>0.67263884672946495</v>
      </c>
      <c r="D26" s="191">
        <v>0.18933966269755301</v>
      </c>
      <c r="E26" s="186">
        <v>0.56864897233451905</v>
      </c>
      <c r="F26" s="191">
        <v>0.16197541373851301</v>
      </c>
      <c r="G26" s="186">
        <v>0.50334239845611195</v>
      </c>
      <c r="H26" s="191">
        <v>0.15953887225803201</v>
      </c>
      <c r="I26" s="186">
        <v>0.56179512153525601</v>
      </c>
      <c r="J26" s="191">
        <v>0.19936054252635199</v>
      </c>
      <c r="K26" s="186">
        <v>0.56482667044131396</v>
      </c>
      <c r="L26" s="191">
        <v>0.20853152352972301</v>
      </c>
      <c r="M26" s="186">
        <v>0.569649513483104</v>
      </c>
      <c r="N26" s="202">
        <v>0.20850008069882001</v>
      </c>
    </row>
    <row r="27" spans="1:14" ht="13" customHeight="1" x14ac:dyDescent="0.2">
      <c r="A27" s="82" t="s">
        <v>361</v>
      </c>
      <c r="B27" s="110">
        <v>2</v>
      </c>
      <c r="C27" s="186">
        <v>0.75473466096723396</v>
      </c>
      <c r="D27" s="191">
        <v>0.104900581317958</v>
      </c>
      <c r="E27" s="186">
        <v>0.71257296311432905</v>
      </c>
      <c r="F27" s="191">
        <v>0.100822521517865</v>
      </c>
      <c r="G27" s="186">
        <v>0.67991725272695402</v>
      </c>
      <c r="H27" s="191">
        <v>9.7850028610887804E-2</v>
      </c>
      <c r="I27" s="186">
        <v>0.84316531679141504</v>
      </c>
      <c r="J27" s="191">
        <v>0.128248049467971</v>
      </c>
      <c r="K27" s="186">
        <v>0.79262447923930601</v>
      </c>
      <c r="L27" s="191">
        <v>0.12185520995848199</v>
      </c>
      <c r="M27" s="186">
        <v>0.863108212285428</v>
      </c>
      <c r="N27" s="202">
        <v>0.134857948466133</v>
      </c>
    </row>
    <row r="28" spans="1:14" ht="13" customHeight="1" x14ac:dyDescent="0.2">
      <c r="A28" s="82" t="s">
        <v>362</v>
      </c>
      <c r="B28" s="110">
        <v>2</v>
      </c>
      <c r="C28" s="186">
        <v>0.54162276291407596</v>
      </c>
      <c r="D28" s="191">
        <v>8.3650800841004E-2</v>
      </c>
      <c r="E28" s="186">
        <v>0.51778585406333799</v>
      </c>
      <c r="F28" s="191">
        <v>8.3241411328738996E-2</v>
      </c>
      <c r="G28" s="186">
        <v>0.496855946279461</v>
      </c>
      <c r="H28" s="191">
        <v>8.3363295786741204E-2</v>
      </c>
      <c r="I28" s="186">
        <v>0.59123344491512297</v>
      </c>
      <c r="J28" s="191">
        <v>0.103267868824251</v>
      </c>
      <c r="K28" s="186">
        <v>0.59025670019708798</v>
      </c>
      <c r="L28" s="191">
        <v>0.10360925971429499</v>
      </c>
      <c r="M28" s="186">
        <v>0.66297795719339403</v>
      </c>
      <c r="N28" s="202">
        <v>0.12644628248679801</v>
      </c>
    </row>
    <row r="29" spans="1:14" ht="13" customHeight="1" x14ac:dyDescent="0.2">
      <c r="A29" s="82" t="s">
        <v>363</v>
      </c>
      <c r="B29" s="110">
        <v>2</v>
      </c>
      <c r="C29" s="186">
        <v>0.55990707791851702</v>
      </c>
      <c r="D29" s="191">
        <v>0.11601310491019</v>
      </c>
      <c r="E29" s="186">
        <v>0.51286678524301399</v>
      </c>
      <c r="F29" s="191">
        <v>0.120338858359388</v>
      </c>
      <c r="G29" s="186">
        <v>0.51144793687462498</v>
      </c>
      <c r="H29" s="191">
        <v>0.122893349439988</v>
      </c>
      <c r="I29" s="186">
        <v>0.57203486643373003</v>
      </c>
      <c r="J29" s="191">
        <v>0.14581962117521199</v>
      </c>
      <c r="K29" s="186">
        <v>0.53878492688113</v>
      </c>
      <c r="L29" s="191">
        <v>0.137929944887175</v>
      </c>
      <c r="M29" s="186">
        <v>0.65272602268708302</v>
      </c>
      <c r="N29" s="202">
        <v>0.16055538059291899</v>
      </c>
    </row>
    <row r="30" spans="1:14" ht="13" customHeight="1" x14ac:dyDescent="0.2">
      <c r="A30" s="82" t="s">
        <v>364</v>
      </c>
      <c r="B30" s="110">
        <v>2</v>
      </c>
      <c r="C30" s="186">
        <v>0.54533350438113204</v>
      </c>
      <c r="D30" s="191">
        <v>6.3220369661817905E-2</v>
      </c>
      <c r="E30" s="186">
        <v>0.53727397830811396</v>
      </c>
      <c r="F30" s="191">
        <v>6.2039339898622703E-2</v>
      </c>
      <c r="G30" s="186">
        <v>0.53815519125278499</v>
      </c>
      <c r="H30" s="191">
        <v>6.3258374826859906E-2</v>
      </c>
      <c r="I30" s="186">
        <v>0.675562013757397</v>
      </c>
      <c r="J30" s="191">
        <v>8.3416974218949294E-2</v>
      </c>
      <c r="K30" s="186">
        <v>0.66784924636791598</v>
      </c>
      <c r="L30" s="191">
        <v>8.3779736196131604E-2</v>
      </c>
      <c r="M30" s="186">
        <v>0.72176670711453095</v>
      </c>
      <c r="N30" s="202">
        <v>9.4244994125792805E-2</v>
      </c>
    </row>
    <row r="31" spans="1:14" ht="13" customHeight="1" x14ac:dyDescent="0.2">
      <c r="A31" s="82" t="s">
        <v>365</v>
      </c>
      <c r="B31" s="110">
        <v>2</v>
      </c>
      <c r="C31" s="186">
        <v>0.22897462379383701</v>
      </c>
      <c r="D31" s="191">
        <v>0.21412783456534201</v>
      </c>
      <c r="E31" s="186">
        <v>0.20253524499054601</v>
      </c>
      <c r="F31" s="191">
        <v>0.18811893174586</v>
      </c>
      <c r="G31" s="186">
        <v>0.18722201175222</v>
      </c>
      <c r="H31" s="191">
        <v>0.17299860806932699</v>
      </c>
      <c r="I31" s="186">
        <v>0.31300390868137601</v>
      </c>
      <c r="J31" s="191">
        <v>0.30310626588860901</v>
      </c>
      <c r="K31" s="186">
        <v>0.27043352857682801</v>
      </c>
      <c r="L31" s="191">
        <v>0.260181391439744</v>
      </c>
      <c r="M31" s="186">
        <v>0.24979246653513301</v>
      </c>
      <c r="N31" s="202">
        <v>0.23669814115551899</v>
      </c>
    </row>
    <row r="32" spans="1:14" ht="13" customHeight="1" x14ac:dyDescent="0.2">
      <c r="A32" s="82" t="s">
        <v>366</v>
      </c>
      <c r="B32" s="110">
        <v>2</v>
      </c>
      <c r="C32" s="186">
        <v>0.72736152302028301</v>
      </c>
      <c r="D32" s="191">
        <v>0.18154805330109799</v>
      </c>
      <c r="E32" s="186">
        <v>0.777603441388655</v>
      </c>
      <c r="F32" s="191">
        <v>0.194880163278778</v>
      </c>
      <c r="G32" s="186">
        <v>0.78081770198605305</v>
      </c>
      <c r="H32" s="191">
        <v>0.201214559626753</v>
      </c>
      <c r="I32" s="186">
        <v>1.0536466934215201</v>
      </c>
      <c r="J32" s="191">
        <v>0.29198845779150601</v>
      </c>
      <c r="K32" s="186">
        <v>0.96262504417613004</v>
      </c>
      <c r="L32" s="191">
        <v>0.28427608368299101</v>
      </c>
      <c r="M32" s="186">
        <v>1.2105351240375</v>
      </c>
      <c r="N32" s="202">
        <v>0.35636093947126002</v>
      </c>
    </row>
    <row r="33" spans="1:14" ht="13" customHeight="1" x14ac:dyDescent="0.2">
      <c r="A33" s="82" t="s">
        <v>367</v>
      </c>
      <c r="B33" s="110">
        <v>2</v>
      </c>
      <c r="C33" s="186">
        <v>0.479071771154018</v>
      </c>
      <c r="D33" s="191">
        <v>0.13909566010600899</v>
      </c>
      <c r="E33" s="186">
        <v>0.46698790850536598</v>
      </c>
      <c r="F33" s="191">
        <v>0.13110552729965999</v>
      </c>
      <c r="G33" s="186">
        <v>0.460541396873695</v>
      </c>
      <c r="H33" s="191">
        <v>0.140945992932831</v>
      </c>
      <c r="I33" s="186">
        <v>0.48038944929709898</v>
      </c>
      <c r="J33" s="191">
        <v>0.14326360281361999</v>
      </c>
      <c r="K33" s="186">
        <v>0.47471580078483799</v>
      </c>
      <c r="L33" s="191">
        <v>0.14134546455740801</v>
      </c>
      <c r="M33" s="186">
        <v>0.50517838962540995</v>
      </c>
      <c r="N33" s="202">
        <v>0.15728759286910601</v>
      </c>
    </row>
    <row r="34" spans="1:14" ht="13" customHeight="1" x14ac:dyDescent="0.2">
      <c r="A34" s="82" t="s">
        <v>368</v>
      </c>
      <c r="B34" s="110">
        <v>2</v>
      </c>
      <c r="C34" s="186">
        <v>0.28760522948193401</v>
      </c>
      <c r="D34" s="191">
        <v>8.8581332566375903E-2</v>
      </c>
      <c r="E34" s="186">
        <v>0.28294100120182403</v>
      </c>
      <c r="F34" s="191">
        <v>9.22839647877748E-2</v>
      </c>
      <c r="G34" s="186">
        <v>0.289892330944925</v>
      </c>
      <c r="H34" s="191">
        <v>0.10170575160951301</v>
      </c>
      <c r="I34" s="186">
        <v>0.34761422211447701</v>
      </c>
      <c r="J34" s="191">
        <v>0.13384094124319301</v>
      </c>
      <c r="K34" s="186">
        <v>0.31363910501886999</v>
      </c>
      <c r="L34" s="191">
        <v>0.11216944571696399</v>
      </c>
      <c r="M34" s="186">
        <v>0.33975885737247702</v>
      </c>
      <c r="N34" s="202">
        <v>0.12792505254337999</v>
      </c>
    </row>
    <row r="35" spans="1:14" ht="13" customHeight="1" x14ac:dyDescent="0.2">
      <c r="A35" s="82" t="s">
        <v>369</v>
      </c>
      <c r="B35" s="110">
        <v>2</v>
      </c>
      <c r="C35" s="186">
        <v>0.51279762303198895</v>
      </c>
      <c r="D35" s="191">
        <v>0.22109180543592</v>
      </c>
      <c r="E35" s="186">
        <v>0.51372600396185197</v>
      </c>
      <c r="F35" s="191">
        <v>0.22573033226939601</v>
      </c>
      <c r="G35" s="186">
        <v>0.49999259186754003</v>
      </c>
      <c r="H35" s="191">
        <v>0.223444199405227</v>
      </c>
      <c r="I35" s="186">
        <v>0.60498922637991703</v>
      </c>
      <c r="J35" s="191">
        <v>0.28488547588444402</v>
      </c>
      <c r="K35" s="186">
        <v>0.57656991289252202</v>
      </c>
      <c r="L35" s="191">
        <v>0.27410188400376301</v>
      </c>
      <c r="M35" s="186">
        <v>0.61529129890371503</v>
      </c>
      <c r="N35" s="202">
        <v>0.312412590503239</v>
      </c>
    </row>
    <row r="36" spans="1:14" ht="13" customHeight="1" x14ac:dyDescent="0.2">
      <c r="A36" s="82" t="s">
        <v>370</v>
      </c>
      <c r="B36" s="110">
        <v>2</v>
      </c>
      <c r="C36" s="186">
        <v>1.0275952962677799</v>
      </c>
      <c r="D36" s="191">
        <v>0.246280182443845</v>
      </c>
      <c r="E36" s="186">
        <v>0.99656860489542298</v>
      </c>
      <c r="F36" s="191">
        <v>0.22846359490805199</v>
      </c>
      <c r="G36" s="186">
        <v>0.98854033694148602</v>
      </c>
      <c r="H36" s="191">
        <v>0.22885795063026601</v>
      </c>
      <c r="I36" s="186">
        <v>1.0972581204992</v>
      </c>
      <c r="J36" s="191">
        <v>0.26576554186414297</v>
      </c>
      <c r="K36" s="186">
        <v>0.89992849123597096</v>
      </c>
      <c r="L36" s="191">
        <v>0.224696205642786</v>
      </c>
      <c r="M36" s="186">
        <v>0.88295837713714398</v>
      </c>
      <c r="N36" s="202">
        <v>0.23814848291360499</v>
      </c>
    </row>
    <row r="37" spans="1:14" ht="13" customHeight="1" x14ac:dyDescent="0.2">
      <c r="A37" s="82" t="s">
        <v>371</v>
      </c>
      <c r="B37" s="110">
        <v>2</v>
      </c>
      <c r="C37" s="186">
        <v>0.291308075713134</v>
      </c>
      <c r="D37" s="191">
        <v>4.1236445520191102E-2</v>
      </c>
      <c r="E37" s="186">
        <v>0.28966100498789199</v>
      </c>
      <c r="F37" s="191">
        <v>4.2288843085428199E-2</v>
      </c>
      <c r="G37" s="186">
        <v>0.30109081165729601</v>
      </c>
      <c r="H37" s="191">
        <v>4.5044061415268503E-2</v>
      </c>
      <c r="I37" s="186">
        <v>0.34451929683783999</v>
      </c>
      <c r="J37" s="191">
        <v>5.6829586604060699E-2</v>
      </c>
      <c r="K37" s="186">
        <v>0.33698292653725997</v>
      </c>
      <c r="L37" s="191">
        <v>5.58110327633572E-2</v>
      </c>
      <c r="M37" s="186">
        <v>0.35611080367789699</v>
      </c>
      <c r="N37" s="202">
        <v>6.4954188171994998E-2</v>
      </c>
    </row>
    <row r="38" spans="1:14" ht="13" customHeight="1" x14ac:dyDescent="0.2">
      <c r="A38" s="82" t="s">
        <v>372</v>
      </c>
      <c r="B38" s="110">
        <v>2</v>
      </c>
      <c r="C38" s="186">
        <v>0.86206690518053297</v>
      </c>
      <c r="D38" s="191">
        <v>0.263212702453963</v>
      </c>
      <c r="E38" s="186">
        <v>0.90051956481922102</v>
      </c>
      <c r="F38" s="191">
        <v>0.30261651402365602</v>
      </c>
      <c r="G38" s="186">
        <v>0.91276740305406201</v>
      </c>
      <c r="H38" s="191">
        <v>0.30889090559193699</v>
      </c>
      <c r="I38" s="186">
        <v>1.0707063643152099</v>
      </c>
      <c r="J38" s="191">
        <v>0.37303245478806502</v>
      </c>
      <c r="K38" s="186">
        <v>0.81727156477100704</v>
      </c>
      <c r="L38" s="191">
        <v>0.303029345228298</v>
      </c>
      <c r="M38" s="186">
        <v>0.788988434252472</v>
      </c>
      <c r="N38" s="202">
        <v>0.29489430745054501</v>
      </c>
    </row>
    <row r="39" spans="1:14" ht="13" customHeight="1" x14ac:dyDescent="0.2">
      <c r="A39" s="82" t="s">
        <v>426</v>
      </c>
      <c r="B39" s="110">
        <v>2</v>
      </c>
      <c r="C39" s="186">
        <v>0.78855560221556298</v>
      </c>
      <c r="D39" s="191">
        <v>0.19443374941142599</v>
      </c>
      <c r="E39" s="186">
        <v>0.68811277423317196</v>
      </c>
      <c r="F39" s="191">
        <v>0.15907731372544501</v>
      </c>
      <c r="G39" s="186">
        <v>0.70927685840327803</v>
      </c>
      <c r="H39" s="191">
        <v>0.162817059599249</v>
      </c>
      <c r="I39" s="186">
        <v>0.969565359887957</v>
      </c>
      <c r="J39" s="191">
        <v>0.244864374198968</v>
      </c>
      <c r="K39" s="186">
        <v>0.91455576985318598</v>
      </c>
      <c r="L39" s="191">
        <v>0.232054329482514</v>
      </c>
      <c r="M39" s="186">
        <v>0.894473259670582</v>
      </c>
      <c r="N39" s="202">
        <v>0.23643860061309799</v>
      </c>
    </row>
    <row r="40" spans="1:14" ht="13" customHeight="1" x14ac:dyDescent="0.2">
      <c r="A40" s="82" t="s">
        <v>373</v>
      </c>
      <c r="B40" s="110">
        <v>2</v>
      </c>
      <c r="C40" s="186">
        <v>0.51779534426947005</v>
      </c>
      <c r="D40" s="191">
        <v>8.4526686429270304E-2</v>
      </c>
      <c r="E40" s="186">
        <v>0.48577840414128998</v>
      </c>
      <c r="F40" s="191">
        <v>7.8500517842043302E-2</v>
      </c>
      <c r="G40" s="186">
        <v>0.49985495358912801</v>
      </c>
      <c r="H40" s="191">
        <v>7.6561438379616806E-2</v>
      </c>
      <c r="I40" s="186">
        <v>0.57256564954912903</v>
      </c>
      <c r="J40" s="191">
        <v>9.8558279196162904E-2</v>
      </c>
      <c r="K40" s="186">
        <v>0.57631489659368695</v>
      </c>
      <c r="L40" s="191">
        <v>9.9174072895782395E-2</v>
      </c>
      <c r="M40" s="186">
        <v>0.62379540045791204</v>
      </c>
      <c r="N40" s="202">
        <v>0.105714325391109</v>
      </c>
    </row>
    <row r="41" spans="1:14" ht="13" customHeight="1" x14ac:dyDescent="0.2">
      <c r="A41" s="82" t="s">
        <v>374</v>
      </c>
      <c r="B41" s="110">
        <v>2</v>
      </c>
      <c r="C41" s="186">
        <v>0.50714782421612603</v>
      </c>
      <c r="D41" s="191">
        <v>7.1382021216890398E-2</v>
      </c>
      <c r="E41" s="186">
        <v>0.52492676902711299</v>
      </c>
      <c r="F41" s="191">
        <v>7.43344611844797E-2</v>
      </c>
      <c r="G41" s="186">
        <v>0.51538512339475495</v>
      </c>
      <c r="H41" s="191">
        <v>7.7563850962322406E-2</v>
      </c>
      <c r="I41" s="186">
        <v>0.63751356021418104</v>
      </c>
      <c r="J41" s="191">
        <v>9.8783883609239703E-2</v>
      </c>
      <c r="K41" s="186">
        <v>0.60540688835868695</v>
      </c>
      <c r="L41" s="191">
        <v>9.2479702610555603E-2</v>
      </c>
      <c r="M41" s="186">
        <v>0.67124510801289505</v>
      </c>
      <c r="N41" s="202">
        <v>0.10653743631713</v>
      </c>
    </row>
    <row r="42" spans="1:14" ht="13" customHeight="1" x14ac:dyDescent="0.2">
      <c r="A42" s="82" t="s">
        <v>375</v>
      </c>
      <c r="B42" s="110">
        <v>2</v>
      </c>
      <c r="C42" s="186">
        <v>0.53930189523951899</v>
      </c>
      <c r="D42" s="191">
        <v>0.18673859121724301</v>
      </c>
      <c r="E42" s="186">
        <v>0.51523846909400295</v>
      </c>
      <c r="F42" s="191">
        <v>0.190732552595345</v>
      </c>
      <c r="G42" s="186">
        <v>0.52815873850390005</v>
      </c>
      <c r="H42" s="191">
        <v>0.197154220909938</v>
      </c>
      <c r="I42" s="186">
        <v>0.602829001674688</v>
      </c>
      <c r="J42" s="191">
        <v>0.229133302685085</v>
      </c>
      <c r="K42" s="186">
        <v>0.50594358974838904</v>
      </c>
      <c r="L42" s="191">
        <v>0.19085329433926801</v>
      </c>
      <c r="M42" s="186">
        <v>0.62612226502044599</v>
      </c>
      <c r="N42" s="202">
        <v>0.24499688085610799</v>
      </c>
    </row>
    <row r="43" spans="1:14" ht="13" customHeight="1" x14ac:dyDescent="0.2">
      <c r="A43" s="82" t="s">
        <v>427</v>
      </c>
      <c r="B43" s="110">
        <v>2</v>
      </c>
      <c r="C43" s="186">
        <v>9.2233412740991005E-2</v>
      </c>
      <c r="D43" s="191">
        <v>7.5726328091703099E-2</v>
      </c>
      <c r="E43" s="186">
        <v>9.68282908616349E-2</v>
      </c>
      <c r="F43" s="191">
        <v>7.6762595012568394E-2</v>
      </c>
      <c r="G43" s="186">
        <v>9.5635556583068201E-2</v>
      </c>
      <c r="H43" s="191">
        <v>7.6514288228101607E-2</v>
      </c>
      <c r="I43" s="186">
        <v>9.8836920016739799E-2</v>
      </c>
      <c r="J43" s="191">
        <v>7.8830479376495205E-2</v>
      </c>
      <c r="K43" s="186">
        <v>9.9738769172826494E-2</v>
      </c>
      <c r="L43" s="191">
        <v>8.0177939506723306E-2</v>
      </c>
      <c r="M43" s="186">
        <v>0.125737872179256</v>
      </c>
      <c r="N43" s="202">
        <v>0.108352975215617</v>
      </c>
    </row>
    <row r="44" spans="1:14" ht="13" customHeight="1" x14ac:dyDescent="0.2">
      <c r="A44" s="82" t="s">
        <v>428</v>
      </c>
      <c r="B44" s="110">
        <v>2</v>
      </c>
      <c r="C44" s="186">
        <v>0.61242084361683502</v>
      </c>
      <c r="D44" s="191">
        <v>0.14628163802489999</v>
      </c>
      <c r="E44" s="186">
        <v>0.53667533970863002</v>
      </c>
      <c r="F44" s="191">
        <v>0.118825069614719</v>
      </c>
      <c r="G44" s="186">
        <v>0.49395563592279201</v>
      </c>
      <c r="H44" s="191">
        <v>0.100694555397206</v>
      </c>
      <c r="I44" s="186">
        <v>0.631429857469196</v>
      </c>
      <c r="J44" s="191">
        <v>0.125725707892652</v>
      </c>
      <c r="K44" s="186">
        <v>0.63867219070381798</v>
      </c>
      <c r="L44" s="191">
        <v>0.135110494734418</v>
      </c>
      <c r="M44" s="186">
        <v>0.68210847188503199</v>
      </c>
      <c r="N44" s="202">
        <v>0.14588229448343901</v>
      </c>
    </row>
    <row r="45" spans="1:14" ht="13" customHeight="1" x14ac:dyDescent="0.2">
      <c r="A45" s="82" t="s">
        <v>429</v>
      </c>
      <c r="B45" s="110">
        <v>2</v>
      </c>
      <c r="C45" s="186">
        <v>0.92110152350941099</v>
      </c>
      <c r="D45" s="191">
        <v>0.20603151435252201</v>
      </c>
      <c r="E45" s="186">
        <v>1.00300593144965</v>
      </c>
      <c r="F45" s="191">
        <v>0.23421693404136801</v>
      </c>
      <c r="G45" s="186">
        <v>1.07095380924026</v>
      </c>
      <c r="H45" s="191">
        <v>0.26262305123076601</v>
      </c>
      <c r="I45" s="186">
        <v>1.1867869045205699</v>
      </c>
      <c r="J45" s="191">
        <v>0.30656642592632799</v>
      </c>
      <c r="K45" s="186">
        <v>1.15758903200137</v>
      </c>
      <c r="L45" s="191">
        <v>0.30053046879209699</v>
      </c>
      <c r="M45" s="186">
        <v>1.3751248529340401</v>
      </c>
      <c r="N45" s="202">
        <v>0.40471995371457697</v>
      </c>
    </row>
    <row r="46" spans="1:14" ht="13" customHeight="1" x14ac:dyDescent="0.2">
      <c r="A46" s="82" t="s">
        <v>430</v>
      </c>
      <c r="B46" s="110">
        <v>2</v>
      </c>
      <c r="C46" s="186">
        <v>0.65978941514109501</v>
      </c>
      <c r="D46" s="191">
        <v>0.21724744828928</v>
      </c>
      <c r="E46" s="186">
        <v>0.66103288493155798</v>
      </c>
      <c r="F46" s="191">
        <v>0.21633560989073</v>
      </c>
      <c r="G46" s="186">
        <v>0.68179223512968601</v>
      </c>
      <c r="H46" s="191">
        <v>0.21493007137554401</v>
      </c>
      <c r="I46" s="186">
        <v>0.84534849703316095</v>
      </c>
      <c r="J46" s="191">
        <v>0.28862863072322498</v>
      </c>
      <c r="K46" s="186">
        <v>0.83766257746577599</v>
      </c>
      <c r="L46" s="191">
        <v>0.28640207999818101</v>
      </c>
      <c r="M46" s="186">
        <v>0.94105147888399798</v>
      </c>
      <c r="N46" s="202">
        <v>0.33293447478614302</v>
      </c>
    </row>
    <row r="47" spans="1:14" ht="13" customHeight="1" x14ac:dyDescent="0.2">
      <c r="A47" s="82" t="s">
        <v>376</v>
      </c>
      <c r="B47" s="110">
        <v>2</v>
      </c>
      <c r="C47" s="186">
        <v>0.34293799110143702</v>
      </c>
      <c r="D47" s="191">
        <v>0.18138782647274801</v>
      </c>
      <c r="E47" s="186">
        <v>0.30494427999360402</v>
      </c>
      <c r="F47" s="191">
        <v>0.16602468611861901</v>
      </c>
      <c r="G47" s="186">
        <v>0.30316283284680201</v>
      </c>
      <c r="H47" s="191">
        <v>0.16353229910756101</v>
      </c>
      <c r="I47" s="186">
        <v>0.31895339861862099</v>
      </c>
      <c r="J47" s="191">
        <v>0.17193663430264899</v>
      </c>
      <c r="K47" s="186">
        <v>0.32080614192592599</v>
      </c>
      <c r="L47" s="191">
        <v>0.17104528846112499</v>
      </c>
      <c r="M47" s="186">
        <v>0.30060237567392101</v>
      </c>
      <c r="N47" s="202">
        <v>0.16308743814167101</v>
      </c>
    </row>
    <row r="48" spans="1:14" ht="13" customHeight="1" x14ac:dyDescent="0.2">
      <c r="A48" s="82" t="s">
        <v>377</v>
      </c>
      <c r="B48" s="110">
        <v>2</v>
      </c>
      <c r="C48" s="186">
        <v>0.76740177293795697</v>
      </c>
      <c r="D48" s="191">
        <v>0.19757299977860701</v>
      </c>
      <c r="E48" s="186">
        <v>0.71992935053606499</v>
      </c>
      <c r="F48" s="191">
        <v>0.188197697277699</v>
      </c>
      <c r="G48" s="186">
        <v>0.730883365417209</v>
      </c>
      <c r="H48" s="191">
        <v>0.19376262589170101</v>
      </c>
      <c r="I48" s="186">
        <v>0.90037939134276901</v>
      </c>
      <c r="J48" s="191">
        <v>0.24827375506774699</v>
      </c>
      <c r="K48" s="186">
        <v>0.90078623101626099</v>
      </c>
      <c r="L48" s="191">
        <v>0.24704747363899501</v>
      </c>
      <c r="M48" s="186">
        <v>0.95396061378753705</v>
      </c>
      <c r="N48" s="202">
        <v>0.26140055998886302</v>
      </c>
    </row>
    <row r="49" spans="1:14" ht="13" customHeight="1" x14ac:dyDescent="0.2">
      <c r="A49" s="82" t="s">
        <v>378</v>
      </c>
      <c r="B49" s="110">
        <v>2</v>
      </c>
      <c r="C49" s="186">
        <v>0.93033838284168202</v>
      </c>
      <c r="D49" s="191">
        <v>0.34316762196170802</v>
      </c>
      <c r="E49" s="186">
        <v>0.837474386143367</v>
      </c>
      <c r="F49" s="191">
        <v>0.31325347077264598</v>
      </c>
      <c r="G49" s="186">
        <v>0.72743554688767098</v>
      </c>
      <c r="H49" s="191">
        <v>0.29607928909834302</v>
      </c>
      <c r="I49" s="186">
        <v>1.6388103694510201</v>
      </c>
      <c r="J49" s="191">
        <v>0.63187016465468604</v>
      </c>
      <c r="K49" s="186">
        <v>1.4984941896208701</v>
      </c>
      <c r="L49" s="191">
        <v>0.54705064640250001</v>
      </c>
      <c r="M49" s="186">
        <v>2.0148377989067598</v>
      </c>
      <c r="N49" s="202">
        <v>0.78945946094782204</v>
      </c>
    </row>
    <row r="50" spans="1:14" ht="13" customHeight="1" x14ac:dyDescent="0.2">
      <c r="A50" s="82" t="s">
        <v>431</v>
      </c>
      <c r="B50" s="110">
        <v>2</v>
      </c>
      <c r="C50" s="186">
        <v>0.35755618584808302</v>
      </c>
      <c r="D50" s="191">
        <v>7.86805745417688E-2</v>
      </c>
      <c r="E50" s="186">
        <v>0.39219951978227602</v>
      </c>
      <c r="F50" s="191">
        <v>8.6663892806857198E-2</v>
      </c>
      <c r="G50" s="186">
        <v>0.397558155742194</v>
      </c>
      <c r="H50" s="191">
        <v>8.55475911467352E-2</v>
      </c>
      <c r="I50" s="186">
        <v>0.46460203147933199</v>
      </c>
      <c r="J50" s="191">
        <v>9.9644362965484595E-2</v>
      </c>
      <c r="K50" s="186">
        <v>0.45864909465174802</v>
      </c>
      <c r="L50" s="191">
        <v>9.8471569387947794E-2</v>
      </c>
      <c r="M50" s="186">
        <v>0.52992917428974595</v>
      </c>
      <c r="N50" s="202">
        <v>0.121936309752015</v>
      </c>
    </row>
    <row r="51" spans="1:14" ht="13" customHeight="1" x14ac:dyDescent="0.2">
      <c r="A51" s="82" t="s">
        <v>379</v>
      </c>
      <c r="B51" s="110">
        <v>2</v>
      </c>
      <c r="C51" s="186">
        <v>0.53884962753515697</v>
      </c>
      <c r="D51" s="191">
        <v>9.1876492304508006E-2</v>
      </c>
      <c r="E51" s="186">
        <v>0.49336002338560803</v>
      </c>
      <c r="F51" s="191">
        <v>8.3039482754370203E-2</v>
      </c>
      <c r="G51" s="186">
        <v>0.47341232815606499</v>
      </c>
      <c r="H51" s="191">
        <v>8.0443919447213796E-2</v>
      </c>
      <c r="I51" s="186">
        <v>0.60855281975193498</v>
      </c>
      <c r="J51" s="191">
        <v>0.101225454607743</v>
      </c>
      <c r="K51" s="186">
        <v>0.61013876178943705</v>
      </c>
      <c r="L51" s="191">
        <v>0.102067038396373</v>
      </c>
      <c r="M51" s="186">
        <v>0.69932327187537402</v>
      </c>
      <c r="N51" s="202">
        <v>0.13994138168856901</v>
      </c>
    </row>
    <row r="52" spans="1:14" ht="13" customHeight="1" x14ac:dyDescent="0.2">
      <c r="A52" s="82" t="s">
        <v>380</v>
      </c>
      <c r="B52" s="110">
        <v>2</v>
      </c>
      <c r="C52" s="186">
        <v>0.44221072443187298</v>
      </c>
      <c r="D52" s="191">
        <v>8.3099964537392906E-2</v>
      </c>
      <c r="E52" s="186">
        <v>0.44906661268535703</v>
      </c>
      <c r="F52" s="191">
        <v>9.0150695406846601E-2</v>
      </c>
      <c r="G52" s="186">
        <v>0.45456753531374</v>
      </c>
      <c r="H52" s="191">
        <v>9.1502588043840802E-2</v>
      </c>
      <c r="I52" s="186">
        <v>0.52477324162752503</v>
      </c>
      <c r="J52" s="191">
        <v>0.107332426587588</v>
      </c>
      <c r="K52" s="186">
        <v>0.52520086708875602</v>
      </c>
      <c r="L52" s="191">
        <v>0.10614833548608101</v>
      </c>
      <c r="M52" s="186">
        <v>0.66207436425675004</v>
      </c>
      <c r="N52" s="202">
        <v>0.130193057216962</v>
      </c>
    </row>
    <row r="53" spans="1:14" ht="13" customHeight="1" x14ac:dyDescent="0.2">
      <c r="A53" s="82" t="s">
        <v>381</v>
      </c>
      <c r="B53" s="110">
        <v>2</v>
      </c>
      <c r="C53" s="186">
        <v>0.51951650126822901</v>
      </c>
      <c r="D53" s="191">
        <v>0.18503991432046901</v>
      </c>
      <c r="E53" s="186">
        <v>0.50186472382240399</v>
      </c>
      <c r="F53" s="191">
        <v>0.17773758598652101</v>
      </c>
      <c r="G53" s="186">
        <v>0.48844734525531103</v>
      </c>
      <c r="H53" s="191">
        <v>0.16304327538573499</v>
      </c>
      <c r="I53" s="186">
        <v>0.52888185130639898</v>
      </c>
      <c r="J53" s="191">
        <v>0.161540486112319</v>
      </c>
      <c r="K53" s="186">
        <v>0.50769137381181495</v>
      </c>
      <c r="L53" s="191">
        <v>0.14713688212541801</v>
      </c>
      <c r="M53" s="186">
        <v>0.58988335874262698</v>
      </c>
      <c r="N53" s="202">
        <v>0.18277338387880701</v>
      </c>
    </row>
    <row r="54" spans="1:14" ht="13" customHeight="1" x14ac:dyDescent="0.2">
      <c r="A54" s="82" t="s">
        <v>382</v>
      </c>
      <c r="B54" s="110">
        <v>2</v>
      </c>
      <c r="C54" s="186">
        <v>0.658356014349608</v>
      </c>
      <c r="D54" s="191">
        <v>0.32217363545481398</v>
      </c>
      <c r="E54" s="186">
        <v>0.66187643463441204</v>
      </c>
      <c r="F54" s="191">
        <v>0.317429578720681</v>
      </c>
      <c r="G54" s="186">
        <v>0.69802640340911204</v>
      </c>
      <c r="H54" s="191">
        <v>0.33950960180051698</v>
      </c>
      <c r="I54" s="186">
        <v>0.904211775043954</v>
      </c>
      <c r="J54" s="191">
        <v>0.42019633133966899</v>
      </c>
      <c r="K54" s="186">
        <v>0.837003591756322</v>
      </c>
      <c r="L54" s="191">
        <v>0.37340313523788798</v>
      </c>
      <c r="M54" s="186">
        <v>0.87034853535787304</v>
      </c>
      <c r="N54" s="202">
        <v>0.35356041350026901</v>
      </c>
    </row>
    <row r="55" spans="1:14" ht="13" customHeight="1" x14ac:dyDescent="0.2">
      <c r="A55" s="82" t="s">
        <v>383</v>
      </c>
      <c r="B55" s="110">
        <v>2</v>
      </c>
      <c r="C55" s="186">
        <v>0.48507487758796802</v>
      </c>
      <c r="D55" s="191">
        <v>0.14478690482179499</v>
      </c>
      <c r="E55" s="186">
        <v>0.49837092017061402</v>
      </c>
      <c r="F55" s="191">
        <v>0.148136896382943</v>
      </c>
      <c r="G55" s="186">
        <v>0.529514959377687</v>
      </c>
      <c r="H55" s="191">
        <v>0.17141003410466399</v>
      </c>
      <c r="I55" s="186">
        <v>0.56497372787970201</v>
      </c>
      <c r="J55" s="191">
        <v>0.194181296404071</v>
      </c>
      <c r="K55" s="186">
        <v>0.53914756300617905</v>
      </c>
      <c r="L55" s="191">
        <v>0.186887546192014</v>
      </c>
      <c r="M55" s="186">
        <v>0.593040758234886</v>
      </c>
      <c r="N55" s="202">
        <v>0.207794671500699</v>
      </c>
    </row>
    <row r="56" spans="1:14" ht="13" customHeight="1" x14ac:dyDescent="0.2">
      <c r="A56" s="82" t="s">
        <v>384</v>
      </c>
      <c r="B56" s="110">
        <v>2</v>
      </c>
      <c r="C56" s="186">
        <v>0.74887926628190005</v>
      </c>
      <c r="D56" s="191">
        <v>0.20073059281670899</v>
      </c>
      <c r="E56" s="186">
        <v>0.77615232048259997</v>
      </c>
      <c r="F56" s="191">
        <v>0.21105326599948801</v>
      </c>
      <c r="G56" s="186">
        <v>0.77529878308366895</v>
      </c>
      <c r="H56" s="191">
        <v>0.21408753707248701</v>
      </c>
      <c r="I56" s="186">
        <v>1.09663369321449</v>
      </c>
      <c r="J56" s="191">
        <v>0.323194116175894</v>
      </c>
      <c r="K56" s="186">
        <v>1.06873127191661</v>
      </c>
      <c r="L56" s="191">
        <v>0.31976746003393097</v>
      </c>
      <c r="M56" s="186">
        <v>1.16738131116032</v>
      </c>
      <c r="N56" s="202">
        <v>0.33809696469889799</v>
      </c>
    </row>
    <row r="57" spans="1:14" ht="13" customHeight="1" x14ac:dyDescent="0.2">
      <c r="A57" s="82" t="s">
        <v>385</v>
      </c>
      <c r="B57" s="110">
        <v>2</v>
      </c>
      <c r="C57" s="186">
        <v>0.54351907150155798</v>
      </c>
      <c r="D57" s="191">
        <v>0.16052009423857</v>
      </c>
      <c r="E57" s="186">
        <v>0.56130406964291102</v>
      </c>
      <c r="F57" s="191">
        <v>0.17085942588752401</v>
      </c>
      <c r="G57" s="186">
        <v>0.56572490151516497</v>
      </c>
      <c r="H57" s="191">
        <v>0.16912642558452201</v>
      </c>
      <c r="I57" s="186">
        <v>0.87684854001712298</v>
      </c>
      <c r="J57" s="191">
        <v>0.28722301003683798</v>
      </c>
      <c r="K57" s="186">
        <v>0.86222026772843496</v>
      </c>
      <c r="L57" s="191">
        <v>0.28071845475083601</v>
      </c>
      <c r="M57" s="186">
        <v>1.0346383078022801</v>
      </c>
      <c r="N57" s="202">
        <v>0.34434576396255501</v>
      </c>
    </row>
    <row r="58" spans="1:14" ht="13" customHeight="1" x14ac:dyDescent="0.2">
      <c r="A58" s="82" t="s">
        <v>386</v>
      </c>
      <c r="B58" s="110">
        <v>2</v>
      </c>
      <c r="C58" s="186">
        <v>0.46711359946939501</v>
      </c>
      <c r="D58" s="191">
        <v>0.12236645816607</v>
      </c>
      <c r="E58" s="186">
        <v>0.46273694345377298</v>
      </c>
      <c r="F58" s="191">
        <v>0.125159168717766</v>
      </c>
      <c r="G58" s="186">
        <v>0.46734522908137099</v>
      </c>
      <c r="H58" s="191">
        <v>0.12502632192060001</v>
      </c>
      <c r="I58" s="186">
        <v>0.57283368714530103</v>
      </c>
      <c r="J58" s="191">
        <v>0.15670187439570599</v>
      </c>
      <c r="K58" s="186">
        <v>0.56630318994056394</v>
      </c>
      <c r="L58" s="191">
        <v>0.15715771538588499</v>
      </c>
      <c r="M58" s="186">
        <v>0.65046995433450905</v>
      </c>
      <c r="N58" s="202">
        <v>0.193819117697659</v>
      </c>
    </row>
    <row r="59" spans="1:14" ht="13" customHeight="1" x14ac:dyDescent="0.2">
      <c r="A59" s="82" t="s">
        <v>387</v>
      </c>
      <c r="B59" s="110">
        <v>2</v>
      </c>
      <c r="C59" s="186">
        <v>0.25809672688255703</v>
      </c>
      <c r="D59" s="191">
        <v>5.5694534279914297E-2</v>
      </c>
      <c r="E59" s="186">
        <v>0.26642097457970598</v>
      </c>
      <c r="F59" s="191">
        <v>5.6270913904328299E-2</v>
      </c>
      <c r="G59" s="186">
        <v>0.29926579383997698</v>
      </c>
      <c r="H59" s="191">
        <v>6.0814668080665699E-2</v>
      </c>
      <c r="I59" s="186">
        <v>0.42454413984181599</v>
      </c>
      <c r="J59" s="191">
        <v>8.6178303388786001E-2</v>
      </c>
      <c r="K59" s="186">
        <v>0.42854534577459102</v>
      </c>
      <c r="L59" s="191">
        <v>9.0681911698814899E-2</v>
      </c>
      <c r="M59" s="186">
        <v>0.47046359071864902</v>
      </c>
      <c r="N59" s="202">
        <v>9.5486538758721803E-2</v>
      </c>
    </row>
    <row r="60" spans="1:14" ht="13" customHeight="1" x14ac:dyDescent="0.2">
      <c r="A60" s="82" t="s">
        <v>388</v>
      </c>
      <c r="B60" s="110">
        <v>2</v>
      </c>
      <c r="C60" s="186">
        <v>1.0433855708086099</v>
      </c>
      <c r="D60" s="191">
        <v>0.43128631100301201</v>
      </c>
      <c r="E60" s="186">
        <v>1.11807250647873</v>
      </c>
      <c r="F60" s="191">
        <v>0.455017998237157</v>
      </c>
      <c r="G60" s="186">
        <v>1.1338148252132201</v>
      </c>
      <c r="H60" s="191">
        <v>0.37979102536617998</v>
      </c>
      <c r="I60" s="186">
        <v>1.3838802944608599</v>
      </c>
      <c r="J60" s="191">
        <v>0.49098640503947499</v>
      </c>
      <c r="K60" s="186">
        <v>1.22936239651424</v>
      </c>
      <c r="L60" s="191">
        <v>0.33560059293379202</v>
      </c>
      <c r="M60" s="186">
        <v>1.39447266784318</v>
      </c>
      <c r="N60" s="202">
        <v>0.38403530931225399</v>
      </c>
    </row>
    <row r="61" spans="1:14" ht="13" customHeight="1" x14ac:dyDescent="0.2">
      <c r="A61" s="82" t="s">
        <v>432</v>
      </c>
      <c r="B61" s="110">
        <v>2</v>
      </c>
      <c r="C61" s="186">
        <v>0.32160759762216501</v>
      </c>
      <c r="D61" s="191">
        <v>6.3530256879227504E-2</v>
      </c>
      <c r="E61" s="186">
        <v>0.294134544847232</v>
      </c>
      <c r="F61" s="191">
        <v>6.7157790797787595E-2</v>
      </c>
      <c r="G61" s="186">
        <v>0.29654432819131799</v>
      </c>
      <c r="H61" s="191">
        <v>7.0027447226382197E-2</v>
      </c>
      <c r="I61" s="186">
        <v>0.35977296776786</v>
      </c>
      <c r="J61" s="191">
        <v>9.3904773232938804E-2</v>
      </c>
      <c r="K61" s="186">
        <v>0.340483270519647</v>
      </c>
      <c r="L61" s="191">
        <v>9.2003038691834099E-2</v>
      </c>
      <c r="M61" s="186">
        <v>0.44360926138297702</v>
      </c>
      <c r="N61" s="202">
        <v>0.128090388492168</v>
      </c>
    </row>
    <row r="62" spans="1:14" ht="13" customHeight="1" x14ac:dyDescent="0.2">
      <c r="A62" s="82" t="s">
        <v>389</v>
      </c>
      <c r="B62" s="110">
        <v>2</v>
      </c>
      <c r="C62" s="186">
        <v>0.58567391082776599</v>
      </c>
      <c r="D62" s="191">
        <v>0.21952341040538501</v>
      </c>
      <c r="E62" s="186">
        <v>0.35719631589065498</v>
      </c>
      <c r="F62" s="191">
        <v>0.16153451798235899</v>
      </c>
      <c r="G62" s="186">
        <v>0.32542558359780599</v>
      </c>
      <c r="H62" s="191">
        <v>0.152858167116662</v>
      </c>
      <c r="I62" s="186">
        <v>0.42690677981257602</v>
      </c>
      <c r="J62" s="191">
        <v>0.20170924333299101</v>
      </c>
      <c r="K62" s="186">
        <v>0.37257467947739598</v>
      </c>
      <c r="L62" s="191">
        <v>0.17800087925619601</v>
      </c>
      <c r="M62" s="186">
        <v>0.441101886866828</v>
      </c>
      <c r="N62" s="202">
        <v>0.20790318213456399</v>
      </c>
    </row>
    <row r="63" spans="1:14" ht="13" customHeight="1" x14ac:dyDescent="0.2">
      <c r="A63" s="112" t="s">
        <v>433</v>
      </c>
      <c r="B63" s="113">
        <v>2</v>
      </c>
      <c r="C63" s="187">
        <v>0.62875878894708903</v>
      </c>
      <c r="D63" s="192">
        <v>4.1961553286905498E-2</v>
      </c>
      <c r="E63" s="187">
        <v>0.61997969166544697</v>
      </c>
      <c r="F63" s="192">
        <v>4.1093959050014797E-2</v>
      </c>
      <c r="G63" s="187">
        <v>0.62256609686625097</v>
      </c>
      <c r="H63" s="192">
        <v>4.11602132612039E-2</v>
      </c>
      <c r="I63" s="187">
        <v>0.76347581285963995</v>
      </c>
      <c r="J63" s="192">
        <v>5.39649474038736E-2</v>
      </c>
      <c r="K63" s="187">
        <v>0.71725699608794702</v>
      </c>
      <c r="L63" s="192">
        <v>4.9343879545177903E-2</v>
      </c>
      <c r="M63" s="187">
        <v>0.79800315181343395</v>
      </c>
      <c r="N63" s="204">
        <v>5.5898483048594197E-2</v>
      </c>
    </row>
    <row r="64" spans="1:14" ht="13" customHeight="1" x14ac:dyDescent="0.2">
      <c r="A64" s="114" t="s">
        <v>434</v>
      </c>
      <c r="B64" s="115">
        <v>2</v>
      </c>
      <c r="C64" s="188">
        <v>0.56112587062208397</v>
      </c>
      <c r="D64" s="193">
        <v>6.6958863645245295E-2</v>
      </c>
      <c r="E64" s="188">
        <v>0.55453621815216902</v>
      </c>
      <c r="F64" s="193">
        <v>6.5745850679389095E-2</v>
      </c>
      <c r="G64" s="188">
        <v>0.55410021353537897</v>
      </c>
      <c r="H64" s="193">
        <v>6.4745283683021806E-2</v>
      </c>
      <c r="I64" s="188">
        <v>0.72167985936543599</v>
      </c>
      <c r="J64" s="193">
        <v>9.4130287221345393E-2</v>
      </c>
      <c r="K64" s="188">
        <v>0.69445753095946905</v>
      </c>
      <c r="L64" s="193">
        <v>8.9488578395074098E-2</v>
      </c>
      <c r="M64" s="188">
        <v>0.76741718388193603</v>
      </c>
      <c r="N64" s="205">
        <v>9.6108834951069394E-2</v>
      </c>
    </row>
    <row r="65" spans="1:14" ht="13" customHeight="1" x14ac:dyDescent="0.2">
      <c r="A65" s="116" t="s">
        <v>435</v>
      </c>
      <c r="B65" s="117">
        <v>2</v>
      </c>
      <c r="C65" s="189">
        <v>0.57468975794583299</v>
      </c>
      <c r="D65" s="194">
        <v>2.7781663522935901E-2</v>
      </c>
      <c r="E65" s="189">
        <v>0.55144850167304604</v>
      </c>
      <c r="F65" s="194">
        <v>2.68137190179683E-2</v>
      </c>
      <c r="G65" s="189">
        <v>0.55147635841229603</v>
      </c>
      <c r="H65" s="194">
        <v>2.6936494449124201E-2</v>
      </c>
      <c r="I65" s="189">
        <v>0.69007157827726895</v>
      </c>
      <c r="J65" s="194">
        <v>3.6356933854795E-2</v>
      </c>
      <c r="K65" s="189">
        <v>0.65453889633391804</v>
      </c>
      <c r="L65" s="194">
        <v>3.3443238944510303E-2</v>
      </c>
      <c r="M65" s="189">
        <v>0.74358763058048505</v>
      </c>
      <c r="N65" s="206">
        <v>3.98218715892633E-2</v>
      </c>
    </row>
    <row r="66" spans="1:14" ht="13" customHeight="1" x14ac:dyDescent="0.2">
      <c r="A66" s="82" t="s">
        <v>391</v>
      </c>
      <c r="B66" s="110">
        <v>2</v>
      </c>
      <c r="C66" s="186">
        <v>7.9970076957288194E-2</v>
      </c>
      <c r="D66" s="191">
        <v>3.58913914349447E-2</v>
      </c>
      <c r="E66" s="186">
        <v>6.7751654648791404E-2</v>
      </c>
      <c r="F66" s="191">
        <v>3.4393250323533901E-2</v>
      </c>
      <c r="G66" s="186">
        <v>6.0557414488912303E-2</v>
      </c>
      <c r="H66" s="191">
        <v>2.9037457573843201E-2</v>
      </c>
      <c r="I66" s="186">
        <v>5.6610142955120901E-2</v>
      </c>
      <c r="J66" s="191">
        <v>3.10531662734593E-2</v>
      </c>
      <c r="K66" s="186">
        <v>6.4454599642403299E-2</v>
      </c>
      <c r="L66" s="191">
        <v>3.4889149296189401E-2</v>
      </c>
      <c r="M66" s="186">
        <v>9.6550117429975199E-2</v>
      </c>
      <c r="N66" s="202">
        <v>5.6819160766143101E-2</v>
      </c>
    </row>
    <row r="67" spans="1:14" ht="13" customHeight="1" x14ac:dyDescent="0.2">
      <c r="A67" s="82" t="s">
        <v>392</v>
      </c>
      <c r="B67" s="110">
        <v>2</v>
      </c>
      <c r="C67" s="186">
        <v>0.77536317016453105</v>
      </c>
      <c r="D67" s="191">
        <v>0.28463853343464801</v>
      </c>
      <c r="E67" s="186">
        <v>0.80696566283412197</v>
      </c>
      <c r="F67" s="191">
        <v>0.317325308040598</v>
      </c>
      <c r="G67" s="186">
        <v>0.81933947510705296</v>
      </c>
      <c r="H67" s="191">
        <v>0.31946043220714099</v>
      </c>
      <c r="I67" s="186">
        <v>1.2013942507701101</v>
      </c>
      <c r="J67" s="191">
        <v>0.54567640381915306</v>
      </c>
      <c r="K67" s="186">
        <v>1.3098340339124099</v>
      </c>
      <c r="L67" s="191">
        <v>0.59048095069340101</v>
      </c>
      <c r="M67" s="186">
        <v>1.26613475958345</v>
      </c>
      <c r="N67" s="202">
        <v>0.58360769668527201</v>
      </c>
    </row>
    <row r="68" spans="1:14" ht="13" customHeight="1" x14ac:dyDescent="0.2">
      <c r="A68" s="82" t="s">
        <v>393</v>
      </c>
      <c r="B68" s="110">
        <v>2</v>
      </c>
      <c r="C68" s="186">
        <v>0.55024664991716099</v>
      </c>
      <c r="D68" s="191">
        <v>0.20970364731025901</v>
      </c>
      <c r="E68" s="186">
        <v>0.56177419407575702</v>
      </c>
      <c r="F68" s="191">
        <v>0.20665929595015001</v>
      </c>
      <c r="G68" s="186">
        <v>0.54289399829210805</v>
      </c>
      <c r="H68" s="191">
        <v>0.196264988973503</v>
      </c>
      <c r="I68" s="186">
        <v>0.61745155305376698</v>
      </c>
      <c r="J68" s="191">
        <v>0.21525332594238</v>
      </c>
      <c r="K68" s="186">
        <v>0.60719752493385004</v>
      </c>
      <c r="L68" s="191">
        <v>0.211674720373104</v>
      </c>
      <c r="M68" s="186">
        <v>0.89463853297000195</v>
      </c>
      <c r="N68" s="202">
        <v>0.335705366554514</v>
      </c>
    </row>
    <row r="69" spans="1:14" ht="13" customHeight="1" x14ac:dyDescent="0.2">
      <c r="A69" s="4" t="s">
        <v>394</v>
      </c>
      <c r="B69" s="118">
        <v>2</v>
      </c>
      <c r="C69" s="196">
        <v>0.28852197351659797</v>
      </c>
      <c r="D69" s="197">
        <v>0.107458841068112</v>
      </c>
      <c r="E69" s="196">
        <v>0.28308517439227299</v>
      </c>
      <c r="F69" s="197">
        <v>0.106673755287295</v>
      </c>
      <c r="G69" s="196">
        <v>0.279151102919801</v>
      </c>
      <c r="H69" s="197">
        <v>0.11058088936624901</v>
      </c>
      <c r="I69" s="196">
        <v>0.36165170372365801</v>
      </c>
      <c r="J69" s="197">
        <v>0.14755788096579001</v>
      </c>
      <c r="K69" s="196">
        <v>0.35827555969686098</v>
      </c>
      <c r="L69" s="197">
        <v>0.147698150756091</v>
      </c>
      <c r="M69" s="196">
        <v>0.421420454910439</v>
      </c>
      <c r="N69" s="207">
        <v>0.175836441199925</v>
      </c>
    </row>
    <row r="70" spans="1:14" ht="13" customHeight="1" x14ac:dyDescent="0.2">
      <c r="A70" s="82"/>
      <c r="B70" s="119"/>
      <c r="C70" s="186" t="s">
        <v>1372</v>
      </c>
      <c r="D70" s="191" t="s">
        <v>1373</v>
      </c>
      <c r="E70" s="186" t="s">
        <v>1374</v>
      </c>
      <c r="F70" s="191" t="s">
        <v>1375</v>
      </c>
      <c r="G70" s="186" t="s">
        <v>1376</v>
      </c>
      <c r="H70" s="191" t="s">
        <v>1377</v>
      </c>
      <c r="I70" s="186" t="s">
        <v>1378</v>
      </c>
      <c r="J70" s="191" t="s">
        <v>1379</v>
      </c>
      <c r="K70" s="186" t="s">
        <v>1380</v>
      </c>
      <c r="L70" s="191" t="s">
        <v>1381</v>
      </c>
      <c r="M70" s="186" t="s">
        <v>1382</v>
      </c>
      <c r="N70" s="202" t="s">
        <v>1383</v>
      </c>
    </row>
    <row r="71" spans="1:14" ht="13" customHeight="1" x14ac:dyDescent="0.2">
      <c r="A71" s="82" t="s">
        <v>350</v>
      </c>
      <c r="B71" s="119">
        <v>1</v>
      </c>
      <c r="C71" s="186">
        <v>0.71081239916277295</v>
      </c>
      <c r="D71" s="191">
        <v>0.152777661967821</v>
      </c>
      <c r="E71" s="186">
        <v>0.727867717315826</v>
      </c>
      <c r="F71" s="191">
        <v>0.15712667257561999</v>
      </c>
      <c r="G71" s="186">
        <v>0.70529843302957895</v>
      </c>
      <c r="H71" s="191">
        <v>0.151000316496852</v>
      </c>
      <c r="I71" s="186">
        <v>0.83471448707629303</v>
      </c>
      <c r="J71" s="191">
        <v>0.18504831613311401</v>
      </c>
      <c r="K71" s="186">
        <v>0.84921338543525104</v>
      </c>
      <c r="L71" s="191">
        <v>0.187463663953086</v>
      </c>
      <c r="M71" s="186">
        <v>0.98266984313140704</v>
      </c>
      <c r="N71" s="202">
        <v>0.220977437145951</v>
      </c>
    </row>
    <row r="72" spans="1:14" ht="13" customHeight="1" x14ac:dyDescent="0.2">
      <c r="A72" s="82" t="s">
        <v>352</v>
      </c>
      <c r="B72" s="119">
        <v>1</v>
      </c>
      <c r="C72" s="186">
        <v>0.843068484831478</v>
      </c>
      <c r="D72" s="191">
        <v>0.21623137767085199</v>
      </c>
      <c r="E72" s="186">
        <v>0.78707826002336401</v>
      </c>
      <c r="F72" s="191">
        <v>0.20539516778018399</v>
      </c>
      <c r="G72" s="186">
        <v>0.81983945151747295</v>
      </c>
      <c r="H72" s="191">
        <v>0.216149542865267</v>
      </c>
      <c r="I72" s="186">
        <v>0.98474348801012301</v>
      </c>
      <c r="J72" s="191">
        <v>0.27907478879869602</v>
      </c>
      <c r="K72" s="186">
        <v>0.94355135244567001</v>
      </c>
      <c r="L72" s="191">
        <v>0.26930109379052403</v>
      </c>
      <c r="M72" s="186">
        <v>1.0951157478910301</v>
      </c>
      <c r="N72" s="202">
        <v>0.32041525221808997</v>
      </c>
    </row>
    <row r="73" spans="1:14" ht="13" customHeight="1" x14ac:dyDescent="0.2">
      <c r="A73" s="111" t="s">
        <v>354</v>
      </c>
      <c r="B73" s="119">
        <v>1</v>
      </c>
      <c r="C73" s="186">
        <v>1.0719352502172299</v>
      </c>
      <c r="D73" s="191">
        <v>0.51798076174618002</v>
      </c>
      <c r="E73" s="186">
        <v>1.04716986266798</v>
      </c>
      <c r="F73" s="191">
        <v>0.53470168850672195</v>
      </c>
      <c r="G73" s="186">
        <v>1.1243527609972099</v>
      </c>
      <c r="H73" s="191">
        <v>0.57975249931789197</v>
      </c>
      <c r="I73" s="186">
        <v>1.43788185238711</v>
      </c>
      <c r="J73" s="191">
        <v>0.77500141215412299</v>
      </c>
      <c r="K73" s="186">
        <v>1.3967713768096901</v>
      </c>
      <c r="L73" s="191">
        <v>0.77169410385482795</v>
      </c>
      <c r="M73" s="186">
        <v>1.4574485316922601</v>
      </c>
      <c r="N73" s="202">
        <v>0.862283058097292</v>
      </c>
    </row>
    <row r="74" spans="1:14" ht="13" customHeight="1" x14ac:dyDescent="0.2">
      <c r="A74" s="82" t="s">
        <v>355</v>
      </c>
      <c r="B74" s="119">
        <v>1</v>
      </c>
      <c r="C74" s="186">
        <v>1.13130768792105</v>
      </c>
      <c r="D74" s="191">
        <v>0.35209243632579201</v>
      </c>
      <c r="E74" s="186">
        <v>1.0653766930241499</v>
      </c>
      <c r="F74" s="191">
        <v>0.32467880828089501</v>
      </c>
      <c r="G74" s="186">
        <v>1.2255013910460699</v>
      </c>
      <c r="H74" s="191">
        <v>0.38781726103645298</v>
      </c>
      <c r="I74" s="186">
        <v>1.2568545323062801</v>
      </c>
      <c r="J74" s="191">
        <v>0.41103097447561598</v>
      </c>
      <c r="K74" s="186">
        <v>1.2127936244630599</v>
      </c>
      <c r="L74" s="191">
        <v>0.40594904841998303</v>
      </c>
      <c r="M74" s="186">
        <v>1.3253063115605099</v>
      </c>
      <c r="N74" s="202">
        <v>0.478233371191361</v>
      </c>
    </row>
    <row r="75" spans="1:14" ht="13" customHeight="1" x14ac:dyDescent="0.2">
      <c r="A75" s="82" t="s">
        <v>365</v>
      </c>
      <c r="B75" s="119">
        <v>1</v>
      </c>
      <c r="C75" s="186">
        <v>0.55988921245232903</v>
      </c>
      <c r="D75" s="191">
        <v>0.47336634515249398</v>
      </c>
      <c r="E75" s="186">
        <v>0.56471865888587502</v>
      </c>
      <c r="F75" s="191">
        <v>0.48576786941523298</v>
      </c>
      <c r="G75" s="186">
        <v>0.57256664035037796</v>
      </c>
      <c r="H75" s="191">
        <v>0.48920394138315298</v>
      </c>
      <c r="I75" s="186">
        <v>0.67294787965665903</v>
      </c>
      <c r="J75" s="191">
        <v>0.57580436764249798</v>
      </c>
      <c r="K75" s="186">
        <v>0.66742622661180195</v>
      </c>
      <c r="L75" s="191">
        <v>0.57276111948672603</v>
      </c>
      <c r="M75" s="186">
        <v>0.69415046337693898</v>
      </c>
      <c r="N75" s="202">
        <v>0.59880945787232398</v>
      </c>
    </row>
    <row r="76" spans="1:14" ht="13" customHeight="1" x14ac:dyDescent="0.2">
      <c r="A76" s="82" t="s">
        <v>370</v>
      </c>
      <c r="B76" s="119">
        <v>1</v>
      </c>
      <c r="C76" s="186">
        <v>0.79890243941941697</v>
      </c>
      <c r="D76" s="191">
        <v>0.21430738810055</v>
      </c>
      <c r="E76" s="186">
        <v>0.782576210313358</v>
      </c>
      <c r="F76" s="191">
        <v>0.20446733656913901</v>
      </c>
      <c r="G76" s="186">
        <v>0.82822384138667804</v>
      </c>
      <c r="H76" s="191">
        <v>0.213697210118898</v>
      </c>
      <c r="I76" s="186">
        <v>1.0361429339741799</v>
      </c>
      <c r="J76" s="191">
        <v>0.27992583869469501</v>
      </c>
      <c r="K76" s="186">
        <v>0.97956372994171803</v>
      </c>
      <c r="L76" s="191">
        <v>0.265703221544697</v>
      </c>
      <c r="M76" s="186">
        <v>1.2246879722803199</v>
      </c>
      <c r="N76" s="202">
        <v>0.32464416249727002</v>
      </c>
    </row>
    <row r="77" spans="1:14" ht="13" customHeight="1" x14ac:dyDescent="0.2">
      <c r="A77" s="82" t="s">
        <v>372</v>
      </c>
      <c r="B77" s="119">
        <v>1</v>
      </c>
      <c r="C77" s="186">
        <v>1.43029326257945</v>
      </c>
      <c r="D77" s="191">
        <v>0.48730087257226201</v>
      </c>
      <c r="E77" s="186">
        <v>1.10617081658546</v>
      </c>
      <c r="F77" s="191">
        <v>0.33755214791068</v>
      </c>
      <c r="G77" s="186">
        <v>1.0388232696692901</v>
      </c>
      <c r="H77" s="191">
        <v>0.29170059905138102</v>
      </c>
      <c r="I77" s="186">
        <v>1.1435962303582901</v>
      </c>
      <c r="J77" s="191">
        <v>0.36997336741603398</v>
      </c>
      <c r="K77" s="186">
        <v>1.02077907208566</v>
      </c>
      <c r="L77" s="191">
        <v>0.36386701553353801</v>
      </c>
      <c r="M77" s="186">
        <v>1.04695557272576</v>
      </c>
      <c r="N77" s="202">
        <v>0.40235828353902903</v>
      </c>
    </row>
    <row r="78" spans="1:14" ht="13" customHeight="1" x14ac:dyDescent="0.2">
      <c r="A78" s="82" t="s">
        <v>428</v>
      </c>
      <c r="B78" s="119">
        <v>1</v>
      </c>
      <c r="C78" s="186">
        <v>0.55953206432645897</v>
      </c>
      <c r="D78" s="191">
        <v>0.128076710539831</v>
      </c>
      <c r="E78" s="186">
        <v>0.54867040248449295</v>
      </c>
      <c r="F78" s="191">
        <v>0.140967684281678</v>
      </c>
      <c r="G78" s="186">
        <v>0.45908835793733099</v>
      </c>
      <c r="H78" s="191">
        <v>0.118829724999653</v>
      </c>
      <c r="I78" s="186">
        <v>0.510047814894386</v>
      </c>
      <c r="J78" s="191">
        <v>0.15392382346543501</v>
      </c>
      <c r="K78" s="186">
        <v>0.50054471082884999</v>
      </c>
      <c r="L78" s="191">
        <v>0.151426196531535</v>
      </c>
      <c r="M78" s="186">
        <v>0.62630163894684299</v>
      </c>
      <c r="N78" s="202">
        <v>0.190444323371361</v>
      </c>
    </row>
    <row r="79" spans="1:14" ht="13" customHeight="1" x14ac:dyDescent="0.2">
      <c r="A79" s="82" t="s">
        <v>378</v>
      </c>
      <c r="B79" s="119">
        <v>1</v>
      </c>
      <c r="C79" s="186">
        <v>0.836530878528146</v>
      </c>
      <c r="D79" s="191">
        <v>0.296449568727918</v>
      </c>
      <c r="E79" s="186">
        <v>0.68567039582508005</v>
      </c>
      <c r="F79" s="191">
        <v>0.21808021188907201</v>
      </c>
      <c r="G79" s="186">
        <v>0.58885459082673397</v>
      </c>
      <c r="H79" s="191">
        <v>0.18718598653000301</v>
      </c>
      <c r="I79" s="186">
        <v>0.79537122393642001</v>
      </c>
      <c r="J79" s="191">
        <v>0.233373738307773</v>
      </c>
      <c r="K79" s="186">
        <v>0.75611065200458005</v>
      </c>
      <c r="L79" s="191">
        <v>0.21857648165111601</v>
      </c>
      <c r="M79" s="186">
        <v>0.99880958451245405</v>
      </c>
      <c r="N79" s="202">
        <v>0.315004425755536</v>
      </c>
    </row>
    <row r="80" spans="1:14" ht="13" customHeight="1" x14ac:dyDescent="0.2">
      <c r="A80" s="82" t="s">
        <v>382</v>
      </c>
      <c r="B80" s="119">
        <v>1</v>
      </c>
      <c r="C80" s="186">
        <v>0.65136377355749897</v>
      </c>
      <c r="D80" s="191">
        <v>0.25000525306438898</v>
      </c>
      <c r="E80" s="186">
        <v>0.63469548085119798</v>
      </c>
      <c r="F80" s="191">
        <v>0.236852838373213</v>
      </c>
      <c r="G80" s="186">
        <v>0.63204325804767003</v>
      </c>
      <c r="H80" s="191">
        <v>0.24049560663758399</v>
      </c>
      <c r="I80" s="186">
        <v>0.90886005109897305</v>
      </c>
      <c r="J80" s="191">
        <v>0.367357770835541</v>
      </c>
      <c r="K80" s="186">
        <v>0.88669435134240904</v>
      </c>
      <c r="L80" s="191">
        <v>0.35612307666837401</v>
      </c>
      <c r="M80" s="186">
        <v>1.0609599724099801</v>
      </c>
      <c r="N80" s="202">
        <v>0.41540660600100798</v>
      </c>
    </row>
    <row r="81" spans="1:14" ht="13" customHeight="1" x14ac:dyDescent="0.2">
      <c r="A81" s="82" t="s">
        <v>384</v>
      </c>
      <c r="B81" s="119">
        <v>1</v>
      </c>
      <c r="C81" s="186">
        <v>0.39606061892238098</v>
      </c>
      <c r="D81" s="191">
        <v>0.29117242821859401</v>
      </c>
      <c r="E81" s="186">
        <v>0.37414433340855402</v>
      </c>
      <c r="F81" s="191">
        <v>0.25351139813356199</v>
      </c>
      <c r="G81" s="186">
        <v>0.36651693538408903</v>
      </c>
      <c r="H81" s="191">
        <v>0.249591919768271</v>
      </c>
      <c r="I81" s="186">
        <v>0.50036323341407896</v>
      </c>
      <c r="J81" s="191">
        <v>0.35145479185473699</v>
      </c>
      <c r="K81" s="186">
        <v>0.50944688069621102</v>
      </c>
      <c r="L81" s="191">
        <v>0.35722125414566103</v>
      </c>
      <c r="M81" s="186">
        <v>0.57392723902406295</v>
      </c>
      <c r="N81" s="202">
        <v>0.39853065379293701</v>
      </c>
    </row>
    <row r="82" spans="1:14" ht="13" customHeight="1" x14ac:dyDescent="0.2">
      <c r="A82" s="82" t="s">
        <v>386</v>
      </c>
      <c r="B82" s="119">
        <v>1</v>
      </c>
      <c r="C82" s="186">
        <v>0.74191044784858395</v>
      </c>
      <c r="D82" s="191">
        <v>0.186787532577465</v>
      </c>
      <c r="E82" s="186">
        <v>0.65293733279898902</v>
      </c>
      <c r="F82" s="191">
        <v>0.16075920813887601</v>
      </c>
      <c r="G82" s="186">
        <v>0.62369115780107398</v>
      </c>
      <c r="H82" s="191">
        <v>0.158414788571727</v>
      </c>
      <c r="I82" s="186">
        <v>0.70875141354873605</v>
      </c>
      <c r="J82" s="191">
        <v>0.17318576981134401</v>
      </c>
      <c r="K82" s="186">
        <v>0.72827171318546502</v>
      </c>
      <c r="L82" s="191">
        <v>0.17142637861665799</v>
      </c>
      <c r="M82" s="186">
        <v>0.76578760767406095</v>
      </c>
      <c r="N82" s="202">
        <v>0.19966472183278</v>
      </c>
    </row>
    <row r="83" spans="1:14" ht="13" customHeight="1" x14ac:dyDescent="0.2">
      <c r="A83" s="82" t="s">
        <v>387</v>
      </c>
      <c r="B83" s="119">
        <v>1</v>
      </c>
      <c r="C83" s="186">
        <v>0.33829157787536901</v>
      </c>
      <c r="D83" s="191">
        <v>8.2048695620296194E-2</v>
      </c>
      <c r="E83" s="186">
        <v>0.31035143517321101</v>
      </c>
      <c r="F83" s="191">
        <v>7.8530998000433894E-2</v>
      </c>
      <c r="G83" s="186">
        <v>0.30997704812217097</v>
      </c>
      <c r="H83" s="191">
        <v>8.1933553790378394E-2</v>
      </c>
      <c r="I83" s="186">
        <v>0.39935479924269301</v>
      </c>
      <c r="J83" s="191">
        <v>0.10553337110656801</v>
      </c>
      <c r="K83" s="186">
        <v>0.40244711408990302</v>
      </c>
      <c r="L83" s="191">
        <v>0.107343789201868</v>
      </c>
      <c r="M83" s="186">
        <v>0.50954200433903896</v>
      </c>
      <c r="N83" s="202">
        <v>0.14632216574601001</v>
      </c>
    </row>
    <row r="84" spans="1:14" ht="13" customHeight="1" x14ac:dyDescent="0.2">
      <c r="A84" s="5" t="s">
        <v>436</v>
      </c>
      <c r="B84" s="120">
        <v>1</v>
      </c>
      <c r="C84" s="190">
        <v>0.74983023728541098</v>
      </c>
      <c r="D84" s="195">
        <v>8.3113174639495496E-2</v>
      </c>
      <c r="E84" s="190">
        <v>0.68668814472412898</v>
      </c>
      <c r="F84" s="195">
        <v>7.3778001533251605E-2</v>
      </c>
      <c r="G84" s="190">
        <v>0.68086869792654503</v>
      </c>
      <c r="H84" s="195">
        <v>7.4119924155535505E-2</v>
      </c>
      <c r="I84" s="190">
        <v>0.81264567395975895</v>
      </c>
      <c r="J84" s="195">
        <v>9.1500613520352006E-2</v>
      </c>
      <c r="K84" s="190">
        <v>0.78807023442754798</v>
      </c>
      <c r="L84" s="195">
        <v>9.0121791632781306E-2</v>
      </c>
      <c r="M84" s="190">
        <v>0.908684496489368</v>
      </c>
      <c r="N84" s="203">
        <v>0.10321987193342</v>
      </c>
    </row>
    <row r="85" spans="1:14" ht="13" customHeight="1" x14ac:dyDescent="0.2">
      <c r="A85" s="82" t="s">
        <v>93</v>
      </c>
      <c r="B85" s="119">
        <v>1</v>
      </c>
      <c r="C85" s="186">
        <v>0.98850659140127395</v>
      </c>
      <c r="D85" s="191">
        <v>0.29577956924501703</v>
      </c>
      <c r="E85" s="186">
        <v>0.89170685834571495</v>
      </c>
      <c r="F85" s="191">
        <v>0.27337608524429202</v>
      </c>
      <c r="G85" s="186">
        <v>0.894723691133956</v>
      </c>
      <c r="H85" s="191">
        <v>0.27735682659378902</v>
      </c>
      <c r="I85" s="186">
        <v>1.11699761449755</v>
      </c>
      <c r="J85" s="191">
        <v>0.38602740289730603</v>
      </c>
      <c r="K85" s="186">
        <v>1.0331153042075201</v>
      </c>
      <c r="L85" s="191">
        <v>0.36983755745998997</v>
      </c>
      <c r="M85" s="186">
        <v>1.2309297123159499</v>
      </c>
      <c r="N85" s="202">
        <v>0.44733465436065101</v>
      </c>
    </row>
    <row r="86" spans="1:14" ht="13" customHeight="1" x14ac:dyDescent="0.2">
      <c r="A86" s="82" t="s">
        <v>392</v>
      </c>
      <c r="B86" s="119">
        <v>1</v>
      </c>
      <c r="C86" s="186">
        <v>0.371734724341102</v>
      </c>
      <c r="D86" s="191">
        <v>0.10250279365527699</v>
      </c>
      <c r="E86" s="186">
        <v>0.36000116659697101</v>
      </c>
      <c r="F86" s="191">
        <v>0.100057172285816</v>
      </c>
      <c r="G86" s="186">
        <v>0.362221656257255</v>
      </c>
      <c r="H86" s="191">
        <v>0.10198289982747</v>
      </c>
      <c r="I86" s="186">
        <v>0.37435291278553001</v>
      </c>
      <c r="J86" s="191">
        <v>0.10823971712458599</v>
      </c>
      <c r="K86" s="186">
        <v>0.35254434626508502</v>
      </c>
      <c r="L86" s="191">
        <v>9.9412691333109496E-2</v>
      </c>
      <c r="M86" s="186">
        <v>0.36008713094280798</v>
      </c>
      <c r="N86" s="202">
        <v>0.104025497297837</v>
      </c>
    </row>
    <row r="87" spans="1:14" ht="13" customHeight="1" x14ac:dyDescent="0.2">
      <c r="A87" s="4" t="s">
        <v>393</v>
      </c>
      <c r="B87" s="121">
        <v>1</v>
      </c>
      <c r="C87" s="196">
        <v>0.80157236059118897</v>
      </c>
      <c r="D87" s="197">
        <v>0.20161845650462801</v>
      </c>
      <c r="E87" s="196">
        <v>0.74275818333106003</v>
      </c>
      <c r="F87" s="197">
        <v>0.19349684255668301</v>
      </c>
      <c r="G87" s="196">
        <v>0.703396953776665</v>
      </c>
      <c r="H87" s="197">
        <v>0.17663228667250699</v>
      </c>
      <c r="I87" s="196">
        <v>0.77131650047115696</v>
      </c>
      <c r="J87" s="197">
        <v>0.21054938142626101</v>
      </c>
      <c r="K87" s="196">
        <v>0.78612677353601601</v>
      </c>
      <c r="L87" s="197">
        <v>0.23064919325207101</v>
      </c>
      <c r="M87" s="196">
        <v>0.82629320573790199</v>
      </c>
      <c r="N87" s="207">
        <v>0.23660767644694899</v>
      </c>
    </row>
    <row r="88" spans="1:14" ht="13" customHeight="1" x14ac:dyDescent="0.2">
      <c r="A88" s="82"/>
      <c r="B88" s="122"/>
      <c r="C88" s="186" t="s">
        <v>1372</v>
      </c>
      <c r="D88" s="191" t="s">
        <v>1373</v>
      </c>
      <c r="E88" s="186" t="s">
        <v>1374</v>
      </c>
      <c r="F88" s="191" t="s">
        <v>1375</v>
      </c>
      <c r="G88" s="186" t="s">
        <v>1376</v>
      </c>
      <c r="H88" s="191" t="s">
        <v>1377</v>
      </c>
      <c r="I88" s="186" t="s">
        <v>1378</v>
      </c>
      <c r="J88" s="191" t="s">
        <v>1379</v>
      </c>
      <c r="K88" s="186" t="s">
        <v>1380</v>
      </c>
      <c r="L88" s="191" t="s">
        <v>1381</v>
      </c>
      <c r="M88" s="186" t="s">
        <v>1382</v>
      </c>
      <c r="N88" s="202" t="s">
        <v>1383</v>
      </c>
    </row>
    <row r="89" spans="1:14" ht="13" customHeight="1" x14ac:dyDescent="0.2">
      <c r="A89" s="82" t="s">
        <v>359</v>
      </c>
      <c r="B89" s="122">
        <v>3</v>
      </c>
      <c r="C89" s="186">
        <v>0.36899386626781899</v>
      </c>
      <c r="D89" s="191">
        <v>0.11516041129883201</v>
      </c>
      <c r="E89" s="186">
        <v>0.376999164246275</v>
      </c>
      <c r="F89" s="191">
        <v>0.118322301361453</v>
      </c>
      <c r="G89" s="186">
        <v>0.36670048522881099</v>
      </c>
      <c r="H89" s="191">
        <v>0.113755507603091</v>
      </c>
      <c r="I89" s="186">
        <v>0.46841930615303501</v>
      </c>
      <c r="J89" s="191">
        <v>0.14945396038336001</v>
      </c>
      <c r="K89" s="186">
        <v>0.46400758536726699</v>
      </c>
      <c r="L89" s="191">
        <v>0.14902021231064599</v>
      </c>
      <c r="M89" s="186">
        <v>0.50055295128884503</v>
      </c>
      <c r="N89" s="202">
        <v>0.15807055897782701</v>
      </c>
    </row>
    <row r="90" spans="1:14" ht="13" customHeight="1" x14ac:dyDescent="0.2">
      <c r="A90" s="82" t="s">
        <v>362</v>
      </c>
      <c r="B90" s="122">
        <v>3</v>
      </c>
      <c r="C90" s="186">
        <v>0.47724568145214302</v>
      </c>
      <c r="D90" s="191">
        <v>0.10764615632722301</v>
      </c>
      <c r="E90" s="186">
        <v>0.45406184323610099</v>
      </c>
      <c r="F90" s="191">
        <v>0.10447958247207099</v>
      </c>
      <c r="G90" s="186">
        <v>0.44211354851642798</v>
      </c>
      <c r="H90" s="191">
        <v>9.5941170251184094E-2</v>
      </c>
      <c r="I90" s="186">
        <v>0.55060241799006604</v>
      </c>
      <c r="J90" s="191">
        <v>0.11816432275535101</v>
      </c>
      <c r="K90" s="186">
        <v>0.54076803095891401</v>
      </c>
      <c r="L90" s="191">
        <v>0.114827038569095</v>
      </c>
      <c r="M90" s="186">
        <v>0.60984632226664603</v>
      </c>
      <c r="N90" s="202">
        <v>0.13188667114515301</v>
      </c>
    </row>
    <row r="91" spans="1:14" ht="13" customHeight="1" x14ac:dyDescent="0.2">
      <c r="A91" s="82" t="s">
        <v>84</v>
      </c>
      <c r="B91" s="122">
        <v>3</v>
      </c>
      <c r="C91" s="186">
        <v>0.69542771282349003</v>
      </c>
      <c r="D91" s="191">
        <v>0.16748771394867101</v>
      </c>
      <c r="E91" s="186">
        <v>0.635271049545305</v>
      </c>
      <c r="F91" s="191">
        <v>0.15149357591144999</v>
      </c>
      <c r="G91" s="186">
        <v>0.62699350981572299</v>
      </c>
      <c r="H91" s="191">
        <v>0.16083799962467099</v>
      </c>
      <c r="I91" s="186">
        <v>0.77295384542087098</v>
      </c>
      <c r="J91" s="191">
        <v>0.20373572665940701</v>
      </c>
      <c r="K91" s="186">
        <v>0.76600424443924597</v>
      </c>
      <c r="L91" s="191">
        <v>0.20345159237635699</v>
      </c>
      <c r="M91" s="186">
        <v>0.79669093338930497</v>
      </c>
      <c r="N91" s="202">
        <v>0.20514187806735701</v>
      </c>
    </row>
    <row r="92" spans="1:14" ht="13" customHeight="1" x14ac:dyDescent="0.2">
      <c r="A92" s="82" t="s">
        <v>376</v>
      </c>
      <c r="B92" s="122">
        <v>3</v>
      </c>
      <c r="C92" s="186">
        <v>0.70178994033006803</v>
      </c>
      <c r="D92" s="191">
        <v>0.29806492389617401</v>
      </c>
      <c r="E92" s="186">
        <v>0.60664486981884802</v>
      </c>
      <c r="F92" s="191">
        <v>0.26282951269478</v>
      </c>
      <c r="G92" s="186">
        <v>0.58294785399558202</v>
      </c>
      <c r="H92" s="191">
        <v>0.26339682634178102</v>
      </c>
      <c r="I92" s="186">
        <v>0.66863407505119399</v>
      </c>
      <c r="J92" s="191">
        <v>0.29344362652377098</v>
      </c>
      <c r="K92" s="186">
        <v>0.62617135055648898</v>
      </c>
      <c r="L92" s="191">
        <v>0.28511535998559601</v>
      </c>
      <c r="M92" s="186">
        <v>0.66141302351139997</v>
      </c>
      <c r="N92" s="202">
        <v>0.32769264463380898</v>
      </c>
    </row>
    <row r="93" spans="1:14" ht="13" customHeight="1" x14ac:dyDescent="0.2">
      <c r="A93" s="82" t="s">
        <v>378</v>
      </c>
      <c r="B93" s="122">
        <v>3</v>
      </c>
      <c r="C93" s="186">
        <v>0.51177031964261999</v>
      </c>
      <c r="D93" s="191">
        <v>0.150173397405785</v>
      </c>
      <c r="E93" s="186">
        <v>0.44186451325423598</v>
      </c>
      <c r="F93" s="191">
        <v>0.13262807960233799</v>
      </c>
      <c r="G93" s="186">
        <v>0.38917539934519302</v>
      </c>
      <c r="H93" s="191">
        <v>0.13038963376024301</v>
      </c>
      <c r="I93" s="186">
        <v>0.52496586028132897</v>
      </c>
      <c r="J93" s="191">
        <v>0.19051763311962999</v>
      </c>
      <c r="K93" s="186">
        <v>0.46712163840349102</v>
      </c>
      <c r="L93" s="191">
        <v>0.177287682718161</v>
      </c>
      <c r="M93" s="186">
        <v>0.65409522947197496</v>
      </c>
      <c r="N93" s="202">
        <v>0.25373072271779001</v>
      </c>
    </row>
    <row r="94" spans="1:14" ht="13" customHeight="1" x14ac:dyDescent="0.2">
      <c r="A94" s="82" t="s">
        <v>382</v>
      </c>
      <c r="B94" s="122">
        <v>3</v>
      </c>
      <c r="C94" s="186">
        <v>0.44997592411968501</v>
      </c>
      <c r="D94" s="191">
        <v>0.16192879734532101</v>
      </c>
      <c r="E94" s="186">
        <v>0.45876396896622301</v>
      </c>
      <c r="F94" s="191">
        <v>0.16727938475370199</v>
      </c>
      <c r="G94" s="186">
        <v>0.46099949027574999</v>
      </c>
      <c r="H94" s="191">
        <v>0.16831150220902899</v>
      </c>
      <c r="I94" s="186">
        <v>0.591702632853083</v>
      </c>
      <c r="J94" s="191">
        <v>0.220936375641063</v>
      </c>
      <c r="K94" s="186">
        <v>0.58452800006031902</v>
      </c>
      <c r="L94" s="191">
        <v>0.22016627274436501</v>
      </c>
      <c r="M94" s="186">
        <v>0.64715003764948797</v>
      </c>
      <c r="N94" s="202">
        <v>0.25406605440563801</v>
      </c>
    </row>
    <row r="95" spans="1:14" ht="13" customHeight="1" x14ac:dyDescent="0.2">
      <c r="A95" s="82" t="s">
        <v>386</v>
      </c>
      <c r="B95" s="122">
        <v>3</v>
      </c>
      <c r="C95" s="186">
        <v>0.60109745705281503</v>
      </c>
      <c r="D95" s="191">
        <v>0.15794626022973099</v>
      </c>
      <c r="E95" s="186">
        <v>0.53516584233786402</v>
      </c>
      <c r="F95" s="191">
        <v>0.14320101547076999</v>
      </c>
      <c r="G95" s="186">
        <v>0.52527644879202795</v>
      </c>
      <c r="H95" s="191">
        <v>0.13561472886489601</v>
      </c>
      <c r="I95" s="186">
        <v>0.59858057141102905</v>
      </c>
      <c r="J95" s="191">
        <v>0.151359006188304</v>
      </c>
      <c r="K95" s="186">
        <v>0.60932192671848595</v>
      </c>
      <c r="L95" s="191">
        <v>0.15967967946950501</v>
      </c>
      <c r="M95" s="186">
        <v>0.73628005438200295</v>
      </c>
      <c r="N95" s="202">
        <v>0.20546213995433299</v>
      </c>
    </row>
    <row r="96" spans="1:14" ht="13" customHeight="1" x14ac:dyDescent="0.2">
      <c r="A96" s="82" t="s">
        <v>387</v>
      </c>
      <c r="B96" s="122">
        <v>3</v>
      </c>
      <c r="C96" s="186">
        <v>0.373597321467731</v>
      </c>
      <c r="D96" s="191">
        <v>9.27750582890772E-2</v>
      </c>
      <c r="E96" s="186">
        <v>0.36655928470336702</v>
      </c>
      <c r="F96" s="191">
        <v>8.7906496770853895E-2</v>
      </c>
      <c r="G96" s="186">
        <v>0.36765601503848</v>
      </c>
      <c r="H96" s="191">
        <v>9.7939560021901406E-2</v>
      </c>
      <c r="I96" s="186">
        <v>0.60334113876393802</v>
      </c>
      <c r="J96" s="191">
        <v>0.168478880014091</v>
      </c>
      <c r="K96" s="186">
        <v>0.58844130758173896</v>
      </c>
      <c r="L96" s="191">
        <v>0.154375815456362</v>
      </c>
      <c r="M96" s="186">
        <v>0.60039368042621399</v>
      </c>
      <c r="N96" s="202">
        <v>0.14672284850051401</v>
      </c>
    </row>
    <row r="97" spans="1:14" ht="13" customHeight="1" x14ac:dyDescent="0.2">
      <c r="A97" s="6" t="s">
        <v>437</v>
      </c>
      <c r="B97" s="124">
        <v>3</v>
      </c>
      <c r="C97" s="200">
        <v>0.52248727789454597</v>
      </c>
      <c r="D97" s="201">
        <v>5.9170260919063397E-2</v>
      </c>
      <c r="E97" s="200">
        <v>0.484416317013528</v>
      </c>
      <c r="F97" s="201">
        <v>5.4594025758860999E-2</v>
      </c>
      <c r="G97" s="200">
        <v>0.47023284387599901</v>
      </c>
      <c r="H97" s="201">
        <v>5.4587301691270899E-2</v>
      </c>
      <c r="I97" s="200">
        <v>0.59739998099056801</v>
      </c>
      <c r="J97" s="201">
        <v>6.8501965538336596E-2</v>
      </c>
      <c r="K97" s="200">
        <v>0.58079551051074396</v>
      </c>
      <c r="L97" s="201">
        <v>6.7001538454220397E-2</v>
      </c>
      <c r="M97" s="200">
        <v>0.65080277904823502</v>
      </c>
      <c r="N97" s="209">
        <v>7.7511811600341096E-2</v>
      </c>
    </row>
    <row r="99" spans="1:14" x14ac:dyDescent="0.2">
      <c r="A99" s="177" t="s">
        <v>502</v>
      </c>
    </row>
    <row r="100" spans="1:14" x14ac:dyDescent="0.2">
      <c r="A100" s="177" t="s">
        <v>554</v>
      </c>
    </row>
    <row r="101" spans="1:14" x14ac:dyDescent="0.2">
      <c r="A101" s="177" t="s">
        <v>474</v>
      </c>
    </row>
    <row r="102" spans="1:14" x14ac:dyDescent="0.2">
      <c r="A102" s="177" t="s">
        <v>475</v>
      </c>
    </row>
    <row r="103" spans="1:14" x14ac:dyDescent="0.2">
      <c r="A103" s="177" t="s">
        <v>476</v>
      </c>
    </row>
    <row r="104" spans="1:14" x14ac:dyDescent="0.2">
      <c r="A104" s="177" t="s">
        <v>555</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330" priority="6">
      <formula>ABS(LN(C1)/(D1/C1))&gt;1.95996398454005</formula>
    </cfRule>
  </conditionalFormatting>
  <conditionalFormatting sqref="E1:E200">
    <cfRule type="expression" dxfId="329" priority="5">
      <formula>ABS(LN(E1)/(F1/E1))&gt;1.95996398454005</formula>
    </cfRule>
  </conditionalFormatting>
  <conditionalFormatting sqref="G1:G200">
    <cfRule type="expression" dxfId="328" priority="4">
      <formula>ABS(LN(G1)/(H1/G1))&gt;1.95996398454005</formula>
    </cfRule>
  </conditionalFormatting>
  <conditionalFormatting sqref="I1:I200">
    <cfRule type="expression" dxfId="327" priority="3">
      <formula>ABS(LN(I1)/(J1/I1))&gt;1.95996398454005</formula>
    </cfRule>
  </conditionalFormatting>
  <conditionalFormatting sqref="K1:K200">
    <cfRule type="expression" dxfId="326" priority="2">
      <formula>ABS(LN(K1)/(L1/K1))&gt;1.95996398454005</formula>
    </cfRule>
  </conditionalFormatting>
  <conditionalFormatting sqref="M1:M200">
    <cfRule type="expression" dxfId="325"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0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245</v>
      </c>
    </row>
    <row r="2" spans="1:14" x14ac:dyDescent="0.2">
      <c r="A2" s="46" t="s">
        <v>246</v>
      </c>
    </row>
    <row r="3" spans="1:14" x14ac:dyDescent="0.2">
      <c r="A3" s="58" t="s">
        <v>341</v>
      </c>
    </row>
    <row r="4" spans="1:14" x14ac:dyDescent="0.2">
      <c r="A4" s="161" t="str">
        <f>HYPERLINK("#'TOC'!A1", "Back to TOC")</f>
        <v>Back to TOC</v>
      </c>
    </row>
    <row r="7" spans="1:14" ht="16" customHeight="1" x14ac:dyDescent="0.2">
      <c r="B7" s="235" t="s">
        <v>342</v>
      </c>
      <c r="C7" s="238" t="s">
        <v>564</v>
      </c>
      <c r="D7" s="238"/>
      <c r="E7" s="238"/>
      <c r="F7" s="238"/>
      <c r="G7" s="238"/>
      <c r="H7" s="238"/>
      <c r="I7" s="238"/>
      <c r="J7" s="238"/>
      <c r="K7" s="238"/>
      <c r="L7" s="238"/>
      <c r="M7" s="238"/>
      <c r="N7" s="239"/>
    </row>
    <row r="8" spans="1:14" ht="32" customHeight="1" x14ac:dyDescent="0.2">
      <c r="B8" s="236"/>
      <c r="C8" s="240" t="s">
        <v>406</v>
      </c>
      <c r="D8" s="240"/>
      <c r="E8" s="240" t="s">
        <v>407</v>
      </c>
      <c r="F8" s="240"/>
      <c r="G8" s="240"/>
      <c r="H8" s="240"/>
      <c r="I8" s="240"/>
      <c r="J8" s="240"/>
      <c r="K8" s="223" t="s">
        <v>420</v>
      </c>
      <c r="L8" s="223"/>
      <c r="M8" s="223" t="s">
        <v>421</v>
      </c>
      <c r="N8" s="254"/>
    </row>
    <row r="9" spans="1:14" ht="16" customHeight="1" x14ac:dyDescent="0.2">
      <c r="B9" s="236"/>
      <c r="C9" s="240"/>
      <c r="D9" s="240"/>
      <c r="E9" s="241" t="s">
        <v>408</v>
      </c>
      <c r="F9" s="241"/>
      <c r="G9" s="241" t="s">
        <v>409</v>
      </c>
      <c r="H9" s="241"/>
      <c r="I9" s="241" t="s">
        <v>410</v>
      </c>
      <c r="J9" s="241"/>
      <c r="K9" s="253" t="s">
        <v>406</v>
      </c>
      <c r="L9" s="253"/>
      <c r="M9" s="253" t="s">
        <v>406</v>
      </c>
      <c r="N9" s="255"/>
    </row>
    <row r="10" spans="1:14" ht="16" customHeight="1" x14ac:dyDescent="0.2">
      <c r="B10" s="237"/>
      <c r="C10" s="135" t="s">
        <v>346</v>
      </c>
      <c r="D10" s="135" t="s">
        <v>345</v>
      </c>
      <c r="E10" s="135" t="s">
        <v>346</v>
      </c>
      <c r="F10" s="135" t="s">
        <v>345</v>
      </c>
      <c r="G10" s="135" t="s">
        <v>346</v>
      </c>
      <c r="H10" s="135" t="s">
        <v>345</v>
      </c>
      <c r="I10" s="135" t="s">
        <v>349</v>
      </c>
      <c r="J10" s="135" t="s">
        <v>345</v>
      </c>
      <c r="K10" s="135" t="s">
        <v>349</v>
      </c>
      <c r="L10" s="135" t="s">
        <v>345</v>
      </c>
      <c r="M10" s="135" t="s">
        <v>349</v>
      </c>
      <c r="N10" s="162" t="s">
        <v>345</v>
      </c>
    </row>
    <row r="11" spans="1:14" ht="13" customHeight="1" x14ac:dyDescent="0.2">
      <c r="A11" s="136"/>
      <c r="B11" s="107"/>
      <c r="C11" s="108" t="s">
        <v>1384</v>
      </c>
      <c r="D11" s="109" t="s">
        <v>1385</v>
      </c>
      <c r="E11" s="108" t="s">
        <v>1386</v>
      </c>
      <c r="F11" s="109" t="s">
        <v>1387</v>
      </c>
      <c r="G11" s="108" t="s">
        <v>1388</v>
      </c>
      <c r="H11" s="109" t="s">
        <v>1389</v>
      </c>
      <c r="I11" s="108" t="s">
        <v>1390</v>
      </c>
      <c r="J11" s="109" t="s">
        <v>1391</v>
      </c>
      <c r="K11" s="179" t="s">
        <v>1392</v>
      </c>
      <c r="L11" s="179" t="s">
        <v>1393</v>
      </c>
      <c r="M11" s="179" t="s">
        <v>1394</v>
      </c>
      <c r="N11" s="184" t="s">
        <v>1395</v>
      </c>
    </row>
    <row r="12" spans="1:14" ht="13" customHeight="1" x14ac:dyDescent="0.2">
      <c r="A12" s="82" t="s">
        <v>422</v>
      </c>
      <c r="B12" s="110">
        <v>2</v>
      </c>
      <c r="C12" s="7">
        <v>85.269183212574703</v>
      </c>
      <c r="D12" s="10">
        <v>2.0400415701163399</v>
      </c>
      <c r="E12" s="7">
        <v>84.404570460094007</v>
      </c>
      <c r="F12" s="10">
        <v>2.3636959781161502</v>
      </c>
      <c r="G12" s="7">
        <v>88.159157090364999</v>
      </c>
      <c r="H12" s="10">
        <v>3.4128474358346002</v>
      </c>
      <c r="I12" s="7">
        <v>3.75458663027106</v>
      </c>
      <c r="J12" s="10">
        <v>4.0017807940780701</v>
      </c>
      <c r="K12" s="65"/>
      <c r="L12" s="65"/>
      <c r="M12" s="65"/>
      <c r="N12" s="182"/>
    </row>
    <row r="13" spans="1:14" ht="13" customHeight="1" x14ac:dyDescent="0.2">
      <c r="A13" s="82" t="s">
        <v>350</v>
      </c>
      <c r="B13" s="110">
        <v>2</v>
      </c>
      <c r="C13" s="7">
        <v>56.886693600383602</v>
      </c>
      <c r="D13" s="10">
        <v>2.6906972138469301</v>
      </c>
      <c r="E13" s="7">
        <v>58.9607108457108</v>
      </c>
      <c r="F13" s="10">
        <v>3.0923099928564701</v>
      </c>
      <c r="G13" s="7">
        <v>54.001806519059699</v>
      </c>
      <c r="H13" s="10">
        <v>4.4424602192274802</v>
      </c>
      <c r="I13" s="7">
        <v>-4.9589043266511199</v>
      </c>
      <c r="J13" s="10">
        <v>5.1747980319470201</v>
      </c>
      <c r="K13" s="65"/>
      <c r="L13" s="65"/>
      <c r="M13" s="65"/>
      <c r="N13" s="182"/>
    </row>
    <row r="14" spans="1:14" ht="13" customHeight="1" x14ac:dyDescent="0.2">
      <c r="A14" s="82" t="s">
        <v>351</v>
      </c>
      <c r="B14" s="110">
        <v>2</v>
      </c>
      <c r="C14" s="7">
        <v>63.595809267018097</v>
      </c>
      <c r="D14" s="10">
        <v>1.7101919135397901</v>
      </c>
      <c r="E14" s="7">
        <v>66.026330376835503</v>
      </c>
      <c r="F14" s="10">
        <v>2.0415221616601702</v>
      </c>
      <c r="G14" s="7">
        <v>58.2792427738786</v>
      </c>
      <c r="H14" s="10">
        <v>3.5996926309400901</v>
      </c>
      <c r="I14" s="7">
        <v>-7.7470876029569498</v>
      </c>
      <c r="J14" s="10">
        <v>4.3710211719450403</v>
      </c>
      <c r="K14" s="65"/>
      <c r="L14" s="65"/>
      <c r="M14" s="65"/>
      <c r="N14" s="182"/>
    </row>
    <row r="15" spans="1:14" ht="13" customHeight="1" x14ac:dyDescent="0.2">
      <c r="A15" s="82" t="s">
        <v>423</v>
      </c>
      <c r="B15" s="110">
        <v>2</v>
      </c>
      <c r="C15" s="7">
        <v>82.225278009300297</v>
      </c>
      <c r="D15" s="10">
        <v>2.1045753156784901</v>
      </c>
      <c r="E15" s="7">
        <v>83.316854720068307</v>
      </c>
      <c r="F15" s="10">
        <v>2.0937690985970399</v>
      </c>
      <c r="G15" s="7">
        <v>78.5672815981208</v>
      </c>
      <c r="H15" s="10">
        <v>5.2565592386136499</v>
      </c>
      <c r="I15" s="7">
        <v>-4.7495731219475203</v>
      </c>
      <c r="J15" s="10">
        <v>5.4630138026714796</v>
      </c>
      <c r="K15" s="65"/>
      <c r="L15" s="65"/>
      <c r="M15" s="65"/>
      <c r="N15" s="182"/>
    </row>
    <row r="16" spans="1:14" ht="13" customHeight="1" x14ac:dyDescent="0.2">
      <c r="A16" s="82" t="s">
        <v>424</v>
      </c>
      <c r="B16" s="110">
        <v>2</v>
      </c>
      <c r="C16" s="7">
        <v>67.981772428319204</v>
      </c>
      <c r="D16" s="10">
        <v>2.5229543997819999</v>
      </c>
      <c r="E16" s="7">
        <v>70.436760520354696</v>
      </c>
      <c r="F16" s="10">
        <v>3.2482129732817899</v>
      </c>
      <c r="G16" s="7">
        <v>63.442706457580002</v>
      </c>
      <c r="H16" s="10">
        <v>4.0234351003066999</v>
      </c>
      <c r="I16" s="7">
        <v>-6.9940540627746701</v>
      </c>
      <c r="J16" s="10">
        <v>5.2014068834382803</v>
      </c>
      <c r="K16" s="65"/>
      <c r="L16" s="65"/>
      <c r="M16" s="65"/>
      <c r="N16" s="182"/>
    </row>
    <row r="17" spans="1:14" ht="13" customHeight="1" x14ac:dyDescent="0.2">
      <c r="A17" s="82" t="s">
        <v>352</v>
      </c>
      <c r="B17" s="110">
        <v>2</v>
      </c>
      <c r="C17" s="7">
        <v>51.458402754985798</v>
      </c>
      <c r="D17" s="10">
        <v>2.1828474735729801</v>
      </c>
      <c r="E17" s="7">
        <v>49.345733013910802</v>
      </c>
      <c r="F17" s="10">
        <v>2.5715979980524999</v>
      </c>
      <c r="G17" s="7">
        <v>55.359800897540303</v>
      </c>
      <c r="H17" s="10">
        <v>3.6078903150771602</v>
      </c>
      <c r="I17" s="7">
        <v>6.0140678836295196</v>
      </c>
      <c r="J17" s="10">
        <v>4.2589764387239502</v>
      </c>
      <c r="K17" s="65"/>
      <c r="L17" s="65"/>
      <c r="M17" s="65"/>
      <c r="N17" s="182"/>
    </row>
    <row r="18" spans="1:14" ht="13" customHeight="1" x14ac:dyDescent="0.2">
      <c r="A18" s="111" t="s">
        <v>353</v>
      </c>
      <c r="B18" s="110">
        <v>2</v>
      </c>
      <c r="C18" s="7">
        <v>51.362341122605898</v>
      </c>
      <c r="D18" s="10">
        <v>2.8901267678426001</v>
      </c>
      <c r="E18" s="7">
        <v>47.686610281123897</v>
      </c>
      <c r="F18" s="10">
        <v>3.4869225167033999</v>
      </c>
      <c r="G18" s="7">
        <v>58.4841431848727</v>
      </c>
      <c r="H18" s="10">
        <v>4.5220328191301196</v>
      </c>
      <c r="I18" s="7">
        <v>10.797532903748801</v>
      </c>
      <c r="J18" s="10">
        <v>5.4279442212414297</v>
      </c>
      <c r="K18" s="65"/>
      <c r="L18" s="65"/>
      <c r="M18" s="65"/>
      <c r="N18" s="182"/>
    </row>
    <row r="19" spans="1:14" ht="13" customHeight="1" x14ac:dyDescent="0.2">
      <c r="A19" s="111" t="s">
        <v>354</v>
      </c>
      <c r="B19" s="110">
        <v>2</v>
      </c>
      <c r="C19" s="7">
        <v>51.633624151737898</v>
      </c>
      <c r="D19" s="10">
        <v>2.85894994547946</v>
      </c>
      <c r="E19" s="7">
        <v>52.519708086116502</v>
      </c>
      <c r="F19" s="10">
        <v>4.2429313415224401</v>
      </c>
      <c r="G19" s="7">
        <v>50.1320230477032</v>
      </c>
      <c r="H19" s="10">
        <v>4.8981871989828099</v>
      </c>
      <c r="I19" s="7">
        <v>-2.3876850384132999</v>
      </c>
      <c r="J19" s="10">
        <v>7.1424389525170104</v>
      </c>
      <c r="K19" s="65"/>
      <c r="L19" s="65"/>
      <c r="M19" s="65"/>
      <c r="N19" s="182"/>
    </row>
    <row r="20" spans="1:14" ht="13" customHeight="1" x14ac:dyDescent="0.2">
      <c r="A20" s="82" t="s">
        <v>355</v>
      </c>
      <c r="B20" s="110">
        <v>2</v>
      </c>
      <c r="C20" s="7">
        <v>58.191429490948103</v>
      </c>
      <c r="D20" s="10">
        <v>2.8476748389833602</v>
      </c>
      <c r="E20" s="7">
        <v>61.191416257266198</v>
      </c>
      <c r="F20" s="10">
        <v>3.5317094796082702</v>
      </c>
      <c r="G20" s="7">
        <v>54.200121731442103</v>
      </c>
      <c r="H20" s="10">
        <v>4.4214092053739602</v>
      </c>
      <c r="I20" s="7">
        <v>-6.9912945258240704</v>
      </c>
      <c r="J20" s="10">
        <v>5.4620980762871403</v>
      </c>
      <c r="K20" s="65"/>
      <c r="L20" s="65"/>
      <c r="M20" s="65"/>
      <c r="N20" s="182"/>
    </row>
    <row r="21" spans="1:14" ht="13" customHeight="1" x14ac:dyDescent="0.2">
      <c r="A21" s="82" t="s">
        <v>356</v>
      </c>
      <c r="B21" s="110">
        <v>2</v>
      </c>
      <c r="C21" s="7">
        <v>43.605254324862599</v>
      </c>
      <c r="D21" s="10">
        <v>2.395275931734</v>
      </c>
      <c r="E21" s="7">
        <v>44.144100553840602</v>
      </c>
      <c r="F21" s="10">
        <v>3.1520758649059699</v>
      </c>
      <c r="G21" s="7">
        <v>42.408553049750303</v>
      </c>
      <c r="H21" s="10">
        <v>4.3754086586420202</v>
      </c>
      <c r="I21" s="7">
        <v>-1.7355475040902899</v>
      </c>
      <c r="J21" s="10">
        <v>5.7332997801002898</v>
      </c>
      <c r="K21" s="65"/>
      <c r="L21" s="65"/>
      <c r="M21" s="65"/>
      <c r="N21" s="182"/>
    </row>
    <row r="22" spans="1:14" ht="13" customHeight="1" x14ac:dyDescent="0.2">
      <c r="A22" s="82" t="s">
        <v>357</v>
      </c>
      <c r="B22" s="110">
        <v>2</v>
      </c>
      <c r="C22" s="7">
        <v>65.099267832027905</v>
      </c>
      <c r="D22" s="10">
        <v>3.53025870071769</v>
      </c>
      <c r="E22" s="7">
        <v>68.427934328825998</v>
      </c>
      <c r="F22" s="10">
        <v>4.4699031938197296</v>
      </c>
      <c r="G22" s="7">
        <v>59.860802528792902</v>
      </c>
      <c r="H22" s="10">
        <v>6.1071180913329703</v>
      </c>
      <c r="I22" s="7">
        <v>-8.5671318000330796</v>
      </c>
      <c r="J22" s="10">
        <v>7.8471353147889298</v>
      </c>
      <c r="K22" s="65"/>
      <c r="L22" s="65"/>
      <c r="M22" s="65"/>
      <c r="N22" s="182"/>
    </row>
    <row r="23" spans="1:14" ht="13" customHeight="1" x14ac:dyDescent="0.2">
      <c r="A23" s="82" t="s">
        <v>358</v>
      </c>
      <c r="B23" s="110">
        <v>2</v>
      </c>
      <c r="C23" s="7">
        <v>65.290973344803902</v>
      </c>
      <c r="D23" s="10">
        <v>3.5369280569194901</v>
      </c>
      <c r="E23" s="7">
        <v>66.449423620278395</v>
      </c>
      <c r="F23" s="10">
        <v>4.1664086531340399</v>
      </c>
      <c r="G23" s="7">
        <v>63.917174675069298</v>
      </c>
      <c r="H23" s="10">
        <v>4.9480742642511499</v>
      </c>
      <c r="I23" s="7">
        <v>-2.5322489452090902</v>
      </c>
      <c r="J23" s="10">
        <v>5.7544482372083197</v>
      </c>
      <c r="K23" s="65"/>
      <c r="L23" s="65"/>
      <c r="M23" s="65"/>
      <c r="N23" s="182"/>
    </row>
    <row r="24" spans="1:14" ht="13" customHeight="1" x14ac:dyDescent="0.2">
      <c r="A24" s="82" t="s">
        <v>425</v>
      </c>
      <c r="B24" s="110">
        <v>2</v>
      </c>
      <c r="C24" s="7">
        <v>55.616093436057398</v>
      </c>
      <c r="D24" s="10">
        <v>3.3334403022268799</v>
      </c>
      <c r="E24" s="7">
        <v>52.8294013580526</v>
      </c>
      <c r="F24" s="10">
        <v>4.2251449394735703</v>
      </c>
      <c r="G24" s="7">
        <v>59.298645425774701</v>
      </c>
      <c r="H24" s="10">
        <v>6.1739382058194696</v>
      </c>
      <c r="I24" s="7">
        <v>6.4692440677221299</v>
      </c>
      <c r="J24" s="10">
        <v>8.02479690626663</v>
      </c>
      <c r="K24" s="65"/>
      <c r="L24" s="65"/>
      <c r="M24" s="65"/>
      <c r="N24" s="182"/>
    </row>
    <row r="25" spans="1:14" ht="13" customHeight="1" x14ac:dyDescent="0.2">
      <c r="A25" s="82" t="s">
        <v>359</v>
      </c>
      <c r="B25" s="110">
        <v>2</v>
      </c>
      <c r="C25" s="7">
        <v>62.0643874377351</v>
      </c>
      <c r="D25" s="10">
        <v>2.7439379235579699</v>
      </c>
      <c r="E25" s="7">
        <v>61.905375740837101</v>
      </c>
      <c r="F25" s="10">
        <v>3.7952172569554898</v>
      </c>
      <c r="G25" s="7">
        <v>62.918186767653701</v>
      </c>
      <c r="H25" s="10">
        <v>5.4933298913720598</v>
      </c>
      <c r="I25" s="7">
        <v>1.01281102681653</v>
      </c>
      <c r="J25" s="10">
        <v>7.5712863253732001</v>
      </c>
      <c r="K25" s="65"/>
      <c r="L25" s="65"/>
      <c r="M25" s="65"/>
      <c r="N25" s="182"/>
    </row>
    <row r="26" spans="1:14" ht="13" customHeight="1" x14ac:dyDescent="0.2">
      <c r="A26" s="82" t="s">
        <v>360</v>
      </c>
      <c r="B26" s="110">
        <v>2</v>
      </c>
      <c r="C26" s="7">
        <v>71.013197114345701</v>
      </c>
      <c r="D26" s="10">
        <v>3.06732846813098</v>
      </c>
      <c r="E26" s="7">
        <v>76.411594492361203</v>
      </c>
      <c r="F26" s="10">
        <v>3.46640407416435</v>
      </c>
      <c r="G26" s="7">
        <v>56.4168383081551</v>
      </c>
      <c r="H26" s="10">
        <v>6.3693705072619</v>
      </c>
      <c r="I26" s="7">
        <v>-19.9947561842061</v>
      </c>
      <c r="J26" s="10">
        <v>7.2098783596264298</v>
      </c>
      <c r="K26" s="65"/>
      <c r="L26" s="65"/>
      <c r="M26" s="65"/>
      <c r="N26" s="182"/>
    </row>
    <row r="27" spans="1:14" ht="13" customHeight="1" x14ac:dyDescent="0.2">
      <c r="A27" s="82" t="s">
        <v>361</v>
      </c>
      <c r="B27" s="110">
        <v>2</v>
      </c>
      <c r="C27" s="7">
        <v>46.286111436621397</v>
      </c>
      <c r="D27" s="10">
        <v>1.7768637269377101</v>
      </c>
      <c r="E27" s="7">
        <v>49.632544848897197</v>
      </c>
      <c r="F27" s="10">
        <v>2.1797359225800998</v>
      </c>
      <c r="G27" s="7">
        <v>39.174451577735802</v>
      </c>
      <c r="H27" s="10">
        <v>3.0868396569680798</v>
      </c>
      <c r="I27" s="7">
        <v>-10.458093271161401</v>
      </c>
      <c r="J27" s="10">
        <v>3.83040088071342</v>
      </c>
      <c r="K27" s="65"/>
      <c r="L27" s="65"/>
      <c r="M27" s="65"/>
      <c r="N27" s="182"/>
    </row>
    <row r="28" spans="1:14" ht="13" customHeight="1" x14ac:dyDescent="0.2">
      <c r="A28" s="82" t="s">
        <v>362</v>
      </c>
      <c r="B28" s="110">
        <v>2</v>
      </c>
      <c r="C28" s="7">
        <v>59.137193719565602</v>
      </c>
      <c r="D28" s="10">
        <v>3.6701824612672702</v>
      </c>
      <c r="E28" s="7">
        <v>63.944709730620701</v>
      </c>
      <c r="F28" s="10">
        <v>4.0088806717894698</v>
      </c>
      <c r="G28" s="7">
        <v>53.565147996987797</v>
      </c>
      <c r="H28" s="10">
        <v>5.3304932799503497</v>
      </c>
      <c r="I28" s="7">
        <v>-10.3795617336328</v>
      </c>
      <c r="J28" s="10">
        <v>5.8297545860902602</v>
      </c>
      <c r="K28" s="65"/>
      <c r="L28" s="65"/>
      <c r="M28" s="65"/>
      <c r="N28" s="182"/>
    </row>
    <row r="29" spans="1:14" ht="13" customHeight="1" x14ac:dyDescent="0.2">
      <c r="A29" s="82" t="s">
        <v>363</v>
      </c>
      <c r="B29" s="110">
        <v>2</v>
      </c>
      <c r="C29" s="7">
        <v>34.655787215001197</v>
      </c>
      <c r="D29" s="10">
        <v>2.6805230738661399</v>
      </c>
      <c r="E29" s="7">
        <v>36.463376983980197</v>
      </c>
      <c r="F29" s="10">
        <v>3.1208726581023698</v>
      </c>
      <c r="G29" s="7">
        <v>29.657088784769702</v>
      </c>
      <c r="H29" s="10">
        <v>4.3186952741578404</v>
      </c>
      <c r="I29" s="7">
        <v>-6.8062881992104796</v>
      </c>
      <c r="J29" s="10">
        <v>4.9656820470302199</v>
      </c>
      <c r="K29" s="65"/>
      <c r="L29" s="65"/>
      <c r="M29" s="65"/>
      <c r="N29" s="182"/>
    </row>
    <row r="30" spans="1:14" ht="13" customHeight="1" x14ac:dyDescent="0.2">
      <c r="A30" s="82" t="s">
        <v>364</v>
      </c>
      <c r="B30" s="110">
        <v>2</v>
      </c>
      <c r="C30" s="7">
        <v>57.557918285367101</v>
      </c>
      <c r="D30" s="10">
        <v>2.5359996620874101</v>
      </c>
      <c r="E30" s="7">
        <v>57.457454325682299</v>
      </c>
      <c r="F30" s="10">
        <v>2.61147991071017</v>
      </c>
      <c r="G30" s="7">
        <v>58.084129931209397</v>
      </c>
      <c r="H30" s="10">
        <v>4.7280509167519096</v>
      </c>
      <c r="I30" s="7">
        <v>0.62667560552706902</v>
      </c>
      <c r="J30" s="10">
        <v>5.0235861779463296</v>
      </c>
      <c r="K30" s="65"/>
      <c r="L30" s="65"/>
      <c r="M30" s="65"/>
      <c r="N30" s="182"/>
    </row>
    <row r="31" spans="1:14" ht="13" customHeight="1" x14ac:dyDescent="0.2">
      <c r="A31" s="82" t="s">
        <v>365</v>
      </c>
      <c r="B31" s="110">
        <v>2</v>
      </c>
      <c r="C31" s="7">
        <v>52.8959260923315</v>
      </c>
      <c r="D31" s="10">
        <v>3.1191019326251701</v>
      </c>
      <c r="E31" s="7">
        <v>55.692566497901602</v>
      </c>
      <c r="F31" s="10">
        <v>3.7859351301824802</v>
      </c>
      <c r="G31" s="7">
        <v>48.942639956467801</v>
      </c>
      <c r="H31" s="10">
        <v>5.9731841048104597</v>
      </c>
      <c r="I31" s="7">
        <v>-6.7499265414338199</v>
      </c>
      <c r="J31" s="10">
        <v>7.1456343112970497</v>
      </c>
      <c r="K31" s="65"/>
      <c r="L31" s="65"/>
      <c r="M31" s="65"/>
      <c r="N31" s="182"/>
    </row>
    <row r="32" spans="1:14" ht="13" customHeight="1" x14ac:dyDescent="0.2">
      <c r="A32" s="82" t="s">
        <v>366</v>
      </c>
      <c r="B32" s="110">
        <v>2</v>
      </c>
      <c r="C32" s="7">
        <v>66.512862881820297</v>
      </c>
      <c r="D32" s="10">
        <v>3.2800890856215799</v>
      </c>
      <c r="E32" s="7">
        <v>71.370496655019195</v>
      </c>
      <c r="F32" s="10">
        <v>3.2627921162412101</v>
      </c>
      <c r="G32" s="7">
        <v>52.663487409073603</v>
      </c>
      <c r="H32" s="10">
        <v>6.34670484817571</v>
      </c>
      <c r="I32" s="7">
        <v>-18.707009245945699</v>
      </c>
      <c r="J32" s="10">
        <v>6.6831971812743403</v>
      </c>
      <c r="K32" s="65"/>
      <c r="L32" s="65"/>
      <c r="M32" s="65"/>
      <c r="N32" s="182"/>
    </row>
    <row r="33" spans="1:14" ht="13" customHeight="1" x14ac:dyDescent="0.2">
      <c r="A33" s="82" t="s">
        <v>367</v>
      </c>
      <c r="B33" s="110">
        <v>2</v>
      </c>
      <c r="C33" s="7">
        <v>55.818880296688199</v>
      </c>
      <c r="D33" s="10">
        <v>2.8900710932334799</v>
      </c>
      <c r="E33" s="7">
        <v>53.934576961071201</v>
      </c>
      <c r="F33" s="10">
        <v>3.51463342327175</v>
      </c>
      <c r="G33" s="7">
        <v>61.136821859313997</v>
      </c>
      <c r="H33" s="10">
        <v>5.49604008226164</v>
      </c>
      <c r="I33" s="7">
        <v>7.2022448982428697</v>
      </c>
      <c r="J33" s="10">
        <v>6.7184677895518101</v>
      </c>
      <c r="K33" s="65"/>
      <c r="L33" s="65"/>
      <c r="M33" s="65"/>
      <c r="N33" s="182"/>
    </row>
    <row r="34" spans="1:14" ht="13" customHeight="1" x14ac:dyDescent="0.2">
      <c r="A34" s="82" t="s">
        <v>368</v>
      </c>
      <c r="B34" s="110">
        <v>2</v>
      </c>
      <c r="C34" s="7">
        <v>56.790369002358801</v>
      </c>
      <c r="D34" s="10">
        <v>2.9158472184294402</v>
      </c>
      <c r="E34" s="7">
        <v>58.397992679750402</v>
      </c>
      <c r="F34" s="10">
        <v>3.8455274393005001</v>
      </c>
      <c r="G34" s="7">
        <v>52.955460449825203</v>
      </c>
      <c r="H34" s="10">
        <v>6.7672046241381096</v>
      </c>
      <c r="I34" s="7">
        <v>-5.4425322299252503</v>
      </c>
      <c r="J34" s="10">
        <v>8.6659509673467703</v>
      </c>
      <c r="K34" s="65"/>
      <c r="L34" s="65"/>
      <c r="M34" s="65"/>
      <c r="N34" s="182"/>
    </row>
    <row r="35" spans="1:14" ht="13" customHeight="1" x14ac:dyDescent="0.2">
      <c r="A35" s="82" t="s">
        <v>369</v>
      </c>
      <c r="B35" s="110">
        <v>2</v>
      </c>
      <c r="C35" s="7">
        <v>49.082506179292103</v>
      </c>
      <c r="D35" s="10">
        <v>2.7831727169320901</v>
      </c>
      <c r="E35" s="7">
        <v>49.626380142076897</v>
      </c>
      <c r="F35" s="10">
        <v>3.0760620850973699</v>
      </c>
      <c r="G35" s="7">
        <v>48.0876848460518</v>
      </c>
      <c r="H35" s="10">
        <v>5.0723371691984802</v>
      </c>
      <c r="I35" s="7">
        <v>-1.5386952960250899</v>
      </c>
      <c r="J35" s="10">
        <v>5.6919853078638196</v>
      </c>
      <c r="K35" s="65"/>
      <c r="L35" s="65"/>
      <c r="M35" s="65"/>
      <c r="N35" s="182"/>
    </row>
    <row r="36" spans="1:14" ht="13" customHeight="1" x14ac:dyDescent="0.2">
      <c r="A36" s="82" t="s">
        <v>370</v>
      </c>
      <c r="B36" s="110">
        <v>2</v>
      </c>
      <c r="C36" s="7">
        <v>84.161809223656505</v>
      </c>
      <c r="D36" s="10">
        <v>1.8041318802533699</v>
      </c>
      <c r="E36" s="7">
        <v>76.628578191014498</v>
      </c>
      <c r="F36" s="10">
        <v>3.21833579133357</v>
      </c>
      <c r="G36" s="7">
        <v>89.218028670688497</v>
      </c>
      <c r="H36" s="10">
        <v>2.04628516599813</v>
      </c>
      <c r="I36" s="7">
        <v>12.589450479673999</v>
      </c>
      <c r="J36" s="10">
        <v>3.84404380245432</v>
      </c>
      <c r="K36" s="65"/>
      <c r="L36" s="65"/>
      <c r="M36" s="65"/>
      <c r="N36" s="182"/>
    </row>
    <row r="37" spans="1:14" ht="13" customHeight="1" x14ac:dyDescent="0.2">
      <c r="A37" s="82" t="s">
        <v>371</v>
      </c>
      <c r="B37" s="110">
        <v>2</v>
      </c>
      <c r="C37" s="7">
        <v>78.057731083960206</v>
      </c>
      <c r="D37" s="10">
        <v>1.5359768614610301</v>
      </c>
      <c r="E37" s="7">
        <v>77.560826917062499</v>
      </c>
      <c r="F37" s="10">
        <v>2.0279186336529298</v>
      </c>
      <c r="G37" s="7">
        <v>79.251947708190499</v>
      </c>
      <c r="H37" s="10">
        <v>2.7213545271483701</v>
      </c>
      <c r="I37" s="7">
        <v>1.69112079112799</v>
      </c>
      <c r="J37" s="10">
        <v>3.6295197075785199</v>
      </c>
      <c r="K37" s="65"/>
      <c r="L37" s="65"/>
      <c r="M37" s="65"/>
      <c r="N37" s="182"/>
    </row>
    <row r="38" spans="1:14" ht="13" customHeight="1" x14ac:dyDescent="0.2">
      <c r="A38" s="82" t="s">
        <v>372</v>
      </c>
      <c r="B38" s="110">
        <v>2</v>
      </c>
      <c r="C38" s="7">
        <v>85.827025199764506</v>
      </c>
      <c r="D38" s="10">
        <v>1.5485833330449299</v>
      </c>
      <c r="E38" s="7">
        <v>88.626171260829807</v>
      </c>
      <c r="F38" s="10">
        <v>1.6471920113115801</v>
      </c>
      <c r="G38" s="7">
        <v>80.237599509731197</v>
      </c>
      <c r="H38" s="10">
        <v>3.0016441349140202</v>
      </c>
      <c r="I38" s="7">
        <v>-8.3885717510986009</v>
      </c>
      <c r="J38" s="10">
        <v>3.32354879179469</v>
      </c>
      <c r="K38" s="65"/>
      <c r="L38" s="65"/>
      <c r="M38" s="65"/>
      <c r="N38" s="182"/>
    </row>
    <row r="39" spans="1:14" ht="13" customHeight="1" x14ac:dyDescent="0.2">
      <c r="A39" s="82" t="s">
        <v>426</v>
      </c>
      <c r="B39" s="110">
        <v>2</v>
      </c>
      <c r="C39" s="7">
        <v>81.397982337117995</v>
      </c>
      <c r="D39" s="10">
        <v>2.09701773416008</v>
      </c>
      <c r="E39" s="7">
        <v>82.691330802700094</v>
      </c>
      <c r="F39" s="10">
        <v>2.3470678354932799</v>
      </c>
      <c r="G39" s="7">
        <v>78.065939331640195</v>
      </c>
      <c r="H39" s="10">
        <v>4.1238691997897101</v>
      </c>
      <c r="I39" s="7">
        <v>-4.62539147105986</v>
      </c>
      <c r="J39" s="10">
        <v>4.6691172835704702</v>
      </c>
      <c r="K39" s="65"/>
      <c r="L39" s="65"/>
      <c r="M39" s="65"/>
      <c r="N39" s="182"/>
    </row>
    <row r="40" spans="1:14" ht="13" customHeight="1" x14ac:dyDescent="0.2">
      <c r="A40" s="82" t="s">
        <v>373</v>
      </c>
      <c r="B40" s="110">
        <v>2</v>
      </c>
      <c r="C40" s="7">
        <v>25.555161899331001</v>
      </c>
      <c r="D40" s="10">
        <v>2.6031959554976201</v>
      </c>
      <c r="E40" s="7">
        <v>27.143724356776399</v>
      </c>
      <c r="F40" s="10">
        <v>3.4116613613492</v>
      </c>
      <c r="G40" s="7">
        <v>20.698287260294599</v>
      </c>
      <c r="H40" s="10">
        <v>4.1733933464619204</v>
      </c>
      <c r="I40" s="7">
        <v>-6.44543709648174</v>
      </c>
      <c r="J40" s="10">
        <v>5.6482354508786896</v>
      </c>
      <c r="K40" s="65"/>
      <c r="L40" s="65"/>
      <c r="M40" s="65"/>
      <c r="N40" s="182"/>
    </row>
    <row r="41" spans="1:14" ht="13" customHeight="1" x14ac:dyDescent="0.2">
      <c r="A41" s="82" t="s">
        <v>374</v>
      </c>
      <c r="B41" s="110">
        <v>2</v>
      </c>
      <c r="C41" s="7">
        <v>40.3516101392267</v>
      </c>
      <c r="D41" s="10">
        <v>3.7883396753306</v>
      </c>
      <c r="E41" s="7">
        <v>43.115178568329199</v>
      </c>
      <c r="F41" s="10">
        <v>4.6257485358270998</v>
      </c>
      <c r="G41" s="7">
        <v>30.559646144985901</v>
      </c>
      <c r="H41" s="10">
        <v>5.6360851058189203</v>
      </c>
      <c r="I41" s="7">
        <v>-12.555532423343299</v>
      </c>
      <c r="J41" s="10">
        <v>7.2102595933046398</v>
      </c>
      <c r="K41" s="65"/>
      <c r="L41" s="65"/>
      <c r="M41" s="65"/>
      <c r="N41" s="182"/>
    </row>
    <row r="42" spans="1:14" ht="13" customHeight="1" x14ac:dyDescent="0.2">
      <c r="A42" s="82" t="s">
        <v>375</v>
      </c>
      <c r="B42" s="110">
        <v>2</v>
      </c>
      <c r="C42" s="7">
        <v>62.933001927595598</v>
      </c>
      <c r="D42" s="10">
        <v>3.1270071938884301</v>
      </c>
      <c r="E42" s="7">
        <v>64.205903038150396</v>
      </c>
      <c r="F42" s="10">
        <v>3.9379289742547998</v>
      </c>
      <c r="G42" s="7">
        <v>60.122530084644197</v>
      </c>
      <c r="H42" s="10">
        <v>5.5119969950341199</v>
      </c>
      <c r="I42" s="7">
        <v>-4.0833729535062302</v>
      </c>
      <c r="J42" s="10">
        <v>6.9370922009624802</v>
      </c>
      <c r="K42" s="65"/>
      <c r="L42" s="65"/>
      <c r="M42" s="65"/>
      <c r="N42" s="182"/>
    </row>
    <row r="43" spans="1:14" ht="13" customHeight="1" x14ac:dyDescent="0.2">
      <c r="A43" s="82" t="s">
        <v>427</v>
      </c>
      <c r="B43" s="110">
        <v>2</v>
      </c>
      <c r="C43" s="7">
        <v>72.833197436691094</v>
      </c>
      <c r="D43" s="10">
        <v>4.40154638392191</v>
      </c>
      <c r="E43" s="7">
        <v>72.529607342679299</v>
      </c>
      <c r="F43" s="10">
        <v>5.4247218578933198</v>
      </c>
      <c r="G43" s="7">
        <v>72.436062967769999</v>
      </c>
      <c r="H43" s="10">
        <v>7.87257294037272</v>
      </c>
      <c r="I43" s="7">
        <v>-9.3544374909257003E-2</v>
      </c>
      <c r="J43" s="10">
        <v>9.6749363426345205</v>
      </c>
      <c r="K43" s="65"/>
      <c r="L43" s="65"/>
      <c r="M43" s="65"/>
      <c r="N43" s="182"/>
    </row>
    <row r="44" spans="1:14" ht="13" customHeight="1" x14ac:dyDescent="0.2">
      <c r="A44" s="82" t="s">
        <v>428</v>
      </c>
      <c r="B44" s="110">
        <v>2</v>
      </c>
      <c r="C44" s="7">
        <v>74.2691655543412</v>
      </c>
      <c r="D44" s="10">
        <v>2.1613195697548</v>
      </c>
      <c r="E44" s="7">
        <v>74.778260591257293</v>
      </c>
      <c r="F44" s="10">
        <v>2.6771091868624901</v>
      </c>
      <c r="G44" s="7">
        <v>73.496313870011306</v>
      </c>
      <c r="H44" s="10">
        <v>2.9743179958895798</v>
      </c>
      <c r="I44" s="7">
        <v>-1.2819467212459601</v>
      </c>
      <c r="J44" s="10">
        <v>3.5925242812648199</v>
      </c>
      <c r="K44" s="65"/>
      <c r="L44" s="65"/>
      <c r="M44" s="65"/>
      <c r="N44" s="182"/>
    </row>
    <row r="45" spans="1:14" ht="13" customHeight="1" x14ac:dyDescent="0.2">
      <c r="A45" s="82" t="s">
        <v>429</v>
      </c>
      <c r="B45" s="110">
        <v>2</v>
      </c>
      <c r="C45" s="7">
        <v>78.312631384121701</v>
      </c>
      <c r="D45" s="10">
        <v>2.17193860158492</v>
      </c>
      <c r="E45" s="7">
        <v>79.390010683156106</v>
      </c>
      <c r="F45" s="10">
        <v>2.4516915262419601</v>
      </c>
      <c r="G45" s="7">
        <v>76.369149972458899</v>
      </c>
      <c r="H45" s="10">
        <v>3.5958508152856101</v>
      </c>
      <c r="I45" s="7">
        <v>-3.0208607106972498</v>
      </c>
      <c r="J45" s="10">
        <v>4.0408829772697503</v>
      </c>
      <c r="K45" s="65"/>
      <c r="L45" s="65"/>
      <c r="M45" s="65"/>
      <c r="N45" s="182"/>
    </row>
    <row r="46" spans="1:14" ht="13" customHeight="1" x14ac:dyDescent="0.2">
      <c r="A46" s="82" t="s">
        <v>430</v>
      </c>
      <c r="B46" s="110">
        <v>2</v>
      </c>
      <c r="C46" s="7">
        <v>53.331229843670798</v>
      </c>
      <c r="D46" s="10">
        <v>5.7751717349015204</v>
      </c>
      <c r="E46" s="7">
        <v>55.251456954896298</v>
      </c>
      <c r="F46" s="10">
        <v>6.6869763242162401</v>
      </c>
      <c r="G46" s="7">
        <v>47.580588072430302</v>
      </c>
      <c r="H46" s="10">
        <v>9.1257842663750797</v>
      </c>
      <c r="I46" s="7">
        <v>-7.6708688824660101</v>
      </c>
      <c r="J46" s="10">
        <v>10.5376265638796</v>
      </c>
      <c r="K46" s="65"/>
      <c r="L46" s="65"/>
      <c r="M46" s="65"/>
      <c r="N46" s="182"/>
    </row>
    <row r="47" spans="1:14" ht="13" customHeight="1" x14ac:dyDescent="0.2">
      <c r="A47" s="82" t="s">
        <v>376</v>
      </c>
      <c r="B47" s="110">
        <v>2</v>
      </c>
      <c r="C47" s="7">
        <v>65.888348002911101</v>
      </c>
      <c r="D47" s="10">
        <v>4.5556241376497297</v>
      </c>
      <c r="E47" s="7">
        <v>66.439357920049503</v>
      </c>
      <c r="F47" s="10">
        <v>5.9586257121764801</v>
      </c>
      <c r="G47" s="7">
        <v>64.717112636605407</v>
      </c>
      <c r="H47" s="10">
        <v>6.06342539141915</v>
      </c>
      <c r="I47" s="7">
        <v>-1.72224528344408</v>
      </c>
      <c r="J47" s="10">
        <v>7.8211567124897696</v>
      </c>
      <c r="K47" s="65"/>
      <c r="L47" s="65"/>
      <c r="M47" s="65"/>
      <c r="N47" s="182"/>
    </row>
    <row r="48" spans="1:14" ht="13" customHeight="1" x14ac:dyDescent="0.2">
      <c r="A48" s="82" t="s">
        <v>377</v>
      </c>
      <c r="B48" s="110">
        <v>2</v>
      </c>
      <c r="C48" s="7">
        <v>58.818220776543903</v>
      </c>
      <c r="D48" s="10">
        <v>3.02415191353548</v>
      </c>
      <c r="E48" s="7">
        <v>63.913181646652099</v>
      </c>
      <c r="F48" s="10">
        <v>3.6123079872930202</v>
      </c>
      <c r="G48" s="7">
        <v>48.762715669977901</v>
      </c>
      <c r="H48" s="10">
        <v>5.6604208074697402</v>
      </c>
      <c r="I48" s="7">
        <v>-15.1504659766742</v>
      </c>
      <c r="J48" s="10">
        <v>6.8240589055263703</v>
      </c>
      <c r="K48" s="65"/>
      <c r="L48" s="65"/>
      <c r="M48" s="65"/>
      <c r="N48" s="182"/>
    </row>
    <row r="49" spans="1:14" ht="13" customHeight="1" x14ac:dyDescent="0.2">
      <c r="A49" s="82" t="s">
        <v>378</v>
      </c>
      <c r="B49" s="110">
        <v>2</v>
      </c>
      <c r="C49" s="7">
        <v>92.106700720284707</v>
      </c>
      <c r="D49" s="10">
        <v>2.0677421172968602</v>
      </c>
      <c r="E49" s="7">
        <v>92.455427705370695</v>
      </c>
      <c r="F49" s="10">
        <v>2.8065258683207799</v>
      </c>
      <c r="G49" s="7">
        <v>91.701296598526696</v>
      </c>
      <c r="H49" s="10">
        <v>3.1417225136371298</v>
      </c>
      <c r="I49" s="7">
        <v>-0.75413110684402795</v>
      </c>
      <c r="J49" s="10">
        <v>4.2447548973134896</v>
      </c>
      <c r="K49" s="65"/>
      <c r="L49" s="65"/>
      <c r="M49" s="65"/>
      <c r="N49" s="182"/>
    </row>
    <row r="50" spans="1:14" ht="13" customHeight="1" x14ac:dyDescent="0.2">
      <c r="A50" s="82" t="s">
        <v>431</v>
      </c>
      <c r="B50" s="110">
        <v>2</v>
      </c>
      <c r="C50" s="7">
        <v>71.849672387767697</v>
      </c>
      <c r="D50" s="10">
        <v>2.7638151278504499</v>
      </c>
      <c r="E50" s="7">
        <v>75.803612824220806</v>
      </c>
      <c r="F50" s="10">
        <v>3.1585153268739301</v>
      </c>
      <c r="G50" s="7">
        <v>65.885542998367299</v>
      </c>
      <c r="H50" s="10">
        <v>4.4730011022705796</v>
      </c>
      <c r="I50" s="7">
        <v>-9.9180698258535092</v>
      </c>
      <c r="J50" s="10">
        <v>5.1723513083772703</v>
      </c>
      <c r="K50" s="65"/>
      <c r="L50" s="65"/>
      <c r="M50" s="65"/>
      <c r="N50" s="182"/>
    </row>
    <row r="51" spans="1:14" ht="13" customHeight="1" x14ac:dyDescent="0.2">
      <c r="A51" s="82" t="s">
        <v>379</v>
      </c>
      <c r="B51" s="110">
        <v>2</v>
      </c>
      <c r="C51" s="7">
        <v>93.070785279433096</v>
      </c>
      <c r="D51" s="10">
        <v>1.0671358052809501</v>
      </c>
      <c r="E51" s="7">
        <v>92.852556062379193</v>
      </c>
      <c r="F51" s="10">
        <v>1.3783919455342399</v>
      </c>
      <c r="G51" s="7">
        <v>93.7351561012904</v>
      </c>
      <c r="H51" s="10">
        <v>1.98710159416351</v>
      </c>
      <c r="I51" s="7">
        <v>0.882600038911178</v>
      </c>
      <c r="J51" s="10">
        <v>2.61557441465385</v>
      </c>
      <c r="K51" s="65"/>
      <c r="L51" s="65"/>
      <c r="M51" s="65"/>
      <c r="N51" s="182"/>
    </row>
    <row r="52" spans="1:14" ht="13" customHeight="1" x14ac:dyDescent="0.2">
      <c r="A52" s="82" t="s">
        <v>380</v>
      </c>
      <c r="B52" s="110">
        <v>2</v>
      </c>
      <c r="C52" s="7">
        <v>79.010996928817903</v>
      </c>
      <c r="D52" s="10">
        <v>2.3698971363588099</v>
      </c>
      <c r="E52" s="7">
        <v>78.1567478821338</v>
      </c>
      <c r="F52" s="10">
        <v>2.8480651510684201</v>
      </c>
      <c r="G52" s="7">
        <v>79.7065178591928</v>
      </c>
      <c r="H52" s="10">
        <v>4.1328708334968596</v>
      </c>
      <c r="I52" s="7">
        <v>1.5497699770589299</v>
      </c>
      <c r="J52" s="10">
        <v>4.9864200275724802</v>
      </c>
      <c r="K52" s="65"/>
      <c r="L52" s="65"/>
      <c r="M52" s="65"/>
      <c r="N52" s="182"/>
    </row>
    <row r="53" spans="1:14" ht="13" customHeight="1" x14ac:dyDescent="0.2">
      <c r="A53" s="82" t="s">
        <v>381</v>
      </c>
      <c r="B53" s="110">
        <v>2</v>
      </c>
      <c r="C53" s="7">
        <v>48.459345585404598</v>
      </c>
      <c r="D53" s="10">
        <v>2.5393189676697001</v>
      </c>
      <c r="E53" s="7">
        <v>50.4925936667046</v>
      </c>
      <c r="F53" s="10">
        <v>3.1595556181154998</v>
      </c>
      <c r="G53" s="7">
        <v>42.326002686464697</v>
      </c>
      <c r="H53" s="10">
        <v>4.4000357896892996</v>
      </c>
      <c r="I53" s="7">
        <v>-8.1665909802398904</v>
      </c>
      <c r="J53" s="10">
        <v>5.6759290588411098</v>
      </c>
      <c r="K53" s="65"/>
      <c r="L53" s="65"/>
      <c r="M53" s="65"/>
      <c r="N53" s="182"/>
    </row>
    <row r="54" spans="1:14" ht="13" customHeight="1" x14ac:dyDescent="0.2">
      <c r="A54" s="82" t="s">
        <v>382</v>
      </c>
      <c r="B54" s="110">
        <v>2</v>
      </c>
      <c r="C54" s="7">
        <v>71.399436622164899</v>
      </c>
      <c r="D54" s="10">
        <v>2.58320328399593</v>
      </c>
      <c r="E54" s="7">
        <v>73.606443581121397</v>
      </c>
      <c r="F54" s="10">
        <v>2.9744830580024701</v>
      </c>
      <c r="G54" s="7">
        <v>67.393763365636005</v>
      </c>
      <c r="H54" s="10">
        <v>5.2116182440199399</v>
      </c>
      <c r="I54" s="7">
        <v>-6.2126802154853902</v>
      </c>
      <c r="J54" s="10">
        <v>6.06558148190528</v>
      </c>
      <c r="K54" s="65"/>
      <c r="L54" s="65"/>
      <c r="M54" s="65"/>
      <c r="N54" s="182"/>
    </row>
    <row r="55" spans="1:14" ht="13" customHeight="1" x14ac:dyDescent="0.2">
      <c r="A55" s="82" t="s">
        <v>383</v>
      </c>
      <c r="B55" s="110">
        <v>2</v>
      </c>
      <c r="C55" s="7">
        <v>58.900442018297497</v>
      </c>
      <c r="D55" s="10">
        <v>2.5212453657645</v>
      </c>
      <c r="E55" s="7">
        <v>57.781569899081703</v>
      </c>
      <c r="F55" s="10">
        <v>3.32897038239101</v>
      </c>
      <c r="G55" s="7">
        <v>60.320766303749799</v>
      </c>
      <c r="H55" s="10">
        <v>3.64295673721591</v>
      </c>
      <c r="I55" s="7">
        <v>2.5391964046681301</v>
      </c>
      <c r="J55" s="10">
        <v>4.7982864599778203</v>
      </c>
      <c r="K55" s="65"/>
      <c r="L55" s="65"/>
      <c r="M55" s="65"/>
      <c r="N55" s="182"/>
    </row>
    <row r="56" spans="1:14" ht="13" customHeight="1" x14ac:dyDescent="0.2">
      <c r="A56" s="82" t="s">
        <v>384</v>
      </c>
      <c r="B56" s="110">
        <v>2</v>
      </c>
      <c r="C56" s="7">
        <v>48.134668061444401</v>
      </c>
      <c r="D56" s="10">
        <v>1.9318744780302199</v>
      </c>
      <c r="E56" s="7">
        <v>49.616661117771102</v>
      </c>
      <c r="F56" s="10">
        <v>2.42184863637973</v>
      </c>
      <c r="G56" s="7">
        <v>46.302540844173201</v>
      </c>
      <c r="H56" s="10">
        <v>3.1632110810820899</v>
      </c>
      <c r="I56" s="7">
        <v>-3.3141202735978701</v>
      </c>
      <c r="J56" s="10">
        <v>3.9528744629518799</v>
      </c>
      <c r="K56" s="65"/>
      <c r="L56" s="65"/>
      <c r="M56" s="65"/>
      <c r="N56" s="182"/>
    </row>
    <row r="57" spans="1:14" ht="13" customHeight="1" x14ac:dyDescent="0.2">
      <c r="A57" s="82" t="s">
        <v>385</v>
      </c>
      <c r="B57" s="110">
        <v>2</v>
      </c>
      <c r="C57" s="7">
        <v>59.697722794099398</v>
      </c>
      <c r="D57" s="10">
        <v>3.68147721114671</v>
      </c>
      <c r="E57" s="7">
        <v>60.031685131429597</v>
      </c>
      <c r="F57" s="10">
        <v>4.8551943405357596</v>
      </c>
      <c r="G57" s="7">
        <v>59.132612490215898</v>
      </c>
      <c r="H57" s="10">
        <v>5.9937264817921596</v>
      </c>
      <c r="I57" s="7">
        <v>-0.89907264121367803</v>
      </c>
      <c r="J57" s="10">
        <v>7.94901079035452</v>
      </c>
      <c r="K57" s="65"/>
      <c r="L57" s="65"/>
      <c r="M57" s="65"/>
      <c r="N57" s="182"/>
    </row>
    <row r="58" spans="1:14" ht="13" customHeight="1" x14ac:dyDescent="0.2">
      <c r="A58" s="82" t="s">
        <v>386</v>
      </c>
      <c r="B58" s="110">
        <v>2</v>
      </c>
      <c r="C58" s="7">
        <v>73.552437799106599</v>
      </c>
      <c r="D58" s="10">
        <v>2.6646780821389302</v>
      </c>
      <c r="E58" s="7">
        <v>77.655268501099201</v>
      </c>
      <c r="F58" s="10">
        <v>2.6664369271448698</v>
      </c>
      <c r="G58" s="7">
        <v>65.588658085546598</v>
      </c>
      <c r="H58" s="10">
        <v>5.5843997669397298</v>
      </c>
      <c r="I58" s="7">
        <v>-12.066610415552701</v>
      </c>
      <c r="J58" s="10">
        <v>6.2241189134774899</v>
      </c>
      <c r="K58" s="65"/>
      <c r="L58" s="65"/>
      <c r="M58" s="65"/>
      <c r="N58" s="182"/>
    </row>
    <row r="59" spans="1:14" ht="13" customHeight="1" x14ac:dyDescent="0.2">
      <c r="A59" s="82" t="s">
        <v>387</v>
      </c>
      <c r="B59" s="110">
        <v>2</v>
      </c>
      <c r="C59" s="7">
        <v>75.2566759873026</v>
      </c>
      <c r="D59" s="10">
        <v>2.54276164367834</v>
      </c>
      <c r="E59" s="7">
        <v>74.191616419013599</v>
      </c>
      <c r="F59" s="10">
        <v>3.3546481401337398</v>
      </c>
      <c r="G59" s="7">
        <v>78.339397126421801</v>
      </c>
      <c r="H59" s="10">
        <v>3.9876143016880601</v>
      </c>
      <c r="I59" s="7">
        <v>4.1477807074082396</v>
      </c>
      <c r="J59" s="10">
        <v>5.6493034176051999</v>
      </c>
      <c r="K59" s="65"/>
      <c r="L59" s="65"/>
      <c r="M59" s="65"/>
      <c r="N59" s="182"/>
    </row>
    <row r="60" spans="1:14" ht="13" customHeight="1" x14ac:dyDescent="0.2">
      <c r="A60" s="82" t="s">
        <v>388</v>
      </c>
      <c r="B60" s="110">
        <v>2</v>
      </c>
      <c r="C60" s="7">
        <v>60.290611000171097</v>
      </c>
      <c r="D60" s="10">
        <v>4.6655448429072699</v>
      </c>
      <c r="E60" s="7">
        <v>61.275367381485403</v>
      </c>
      <c r="F60" s="10">
        <v>4.3569835807123498</v>
      </c>
      <c r="G60" s="7">
        <v>59.169797649708102</v>
      </c>
      <c r="H60" s="10">
        <v>10.045631455692099</v>
      </c>
      <c r="I60" s="7">
        <v>-2.1055697317772899</v>
      </c>
      <c r="J60" s="10">
        <v>10.9572078322695</v>
      </c>
      <c r="K60" s="65"/>
      <c r="L60" s="65"/>
      <c r="M60" s="65"/>
      <c r="N60" s="182"/>
    </row>
    <row r="61" spans="1:14" ht="13" customHeight="1" x14ac:dyDescent="0.2">
      <c r="A61" s="82" t="s">
        <v>432</v>
      </c>
      <c r="B61" s="110">
        <v>2</v>
      </c>
      <c r="C61" s="7">
        <v>84.454653453666694</v>
      </c>
      <c r="D61" s="10">
        <v>1.3514330764720599</v>
      </c>
      <c r="E61" s="7">
        <v>87.196478176412</v>
      </c>
      <c r="F61" s="10">
        <v>1.54940238556399</v>
      </c>
      <c r="G61" s="7">
        <v>79.922771469603902</v>
      </c>
      <c r="H61" s="10">
        <v>2.68281707118456</v>
      </c>
      <c r="I61" s="7">
        <v>-7.2737067068080403</v>
      </c>
      <c r="J61" s="10">
        <v>3.1555952193227301</v>
      </c>
      <c r="K61" s="65"/>
      <c r="L61" s="65"/>
      <c r="M61" s="65"/>
      <c r="N61" s="182"/>
    </row>
    <row r="62" spans="1:14" ht="13" customHeight="1" x14ac:dyDescent="0.2">
      <c r="A62" s="82" t="s">
        <v>389</v>
      </c>
      <c r="B62" s="110">
        <v>2</v>
      </c>
      <c r="C62" s="7">
        <v>91.119481132948806</v>
      </c>
      <c r="D62" s="10">
        <v>2.1785037466487802</v>
      </c>
      <c r="E62" s="7">
        <v>92.499850351346396</v>
      </c>
      <c r="F62" s="10">
        <v>1.9487892188718099</v>
      </c>
      <c r="G62" s="7">
        <v>86.169172383912795</v>
      </c>
      <c r="H62" s="10">
        <v>5.5018597718775197</v>
      </c>
      <c r="I62" s="7">
        <v>-6.3306779674335996</v>
      </c>
      <c r="J62" s="10">
        <v>5.2922726920176704</v>
      </c>
      <c r="K62" s="65"/>
      <c r="L62" s="65"/>
      <c r="M62" s="65"/>
      <c r="N62" s="182"/>
    </row>
    <row r="63" spans="1:14" ht="13" customHeight="1" x14ac:dyDescent="0.2">
      <c r="A63" s="112" t="s">
        <v>433</v>
      </c>
      <c r="B63" s="113">
        <v>2</v>
      </c>
      <c r="C63" s="34">
        <v>57.530896352417599</v>
      </c>
      <c r="D63" s="35">
        <v>0.60463245051671299</v>
      </c>
      <c r="E63" s="34">
        <v>58.831189592597099</v>
      </c>
      <c r="F63" s="35">
        <v>0.71739964869890405</v>
      </c>
      <c r="G63" s="34">
        <v>54.367000853630799</v>
      </c>
      <c r="H63" s="35">
        <v>1.05358689377274</v>
      </c>
      <c r="I63" s="34">
        <v>-4.46418873896629</v>
      </c>
      <c r="J63" s="35">
        <v>1.2606578760838001</v>
      </c>
      <c r="K63" s="65"/>
      <c r="L63" s="65"/>
      <c r="M63" s="65"/>
      <c r="N63" s="182"/>
    </row>
    <row r="64" spans="1:14" ht="13" customHeight="1" x14ac:dyDescent="0.2">
      <c r="A64" s="114" t="s">
        <v>434</v>
      </c>
      <c r="B64" s="115">
        <v>2</v>
      </c>
      <c r="C64" s="38">
        <v>52.359431389959703</v>
      </c>
      <c r="D64" s="39">
        <v>0.88096160675144497</v>
      </c>
      <c r="E64" s="38">
        <v>54.170512849481099</v>
      </c>
      <c r="F64" s="39">
        <v>1.04852616381843</v>
      </c>
      <c r="G64" s="38">
        <v>48.923575274920303</v>
      </c>
      <c r="H64" s="39">
        <v>1.5306776653966501</v>
      </c>
      <c r="I64" s="38">
        <v>-5.2469375745607598</v>
      </c>
      <c r="J64" s="39">
        <v>1.82027619989408</v>
      </c>
      <c r="K64" s="65"/>
      <c r="L64" s="65"/>
      <c r="M64" s="65"/>
      <c r="N64" s="182"/>
    </row>
    <row r="65" spans="1:14" ht="13" customHeight="1" x14ac:dyDescent="0.2">
      <c r="A65" s="116" t="s">
        <v>435</v>
      </c>
      <c r="B65" s="117">
        <v>2</v>
      </c>
      <c r="C65" s="48">
        <v>64.817878406984704</v>
      </c>
      <c r="D65" s="49">
        <v>0.41058227590004298</v>
      </c>
      <c r="E65" s="48">
        <v>66.0461177976849</v>
      </c>
      <c r="F65" s="49">
        <v>0.492221762008893</v>
      </c>
      <c r="G65" s="48">
        <v>62.006268336670502</v>
      </c>
      <c r="H65" s="49">
        <v>0.72506870305684101</v>
      </c>
      <c r="I65" s="48">
        <v>-4.0398494610143301</v>
      </c>
      <c r="J65" s="49">
        <v>0.87192787886723699</v>
      </c>
      <c r="K65" s="65"/>
      <c r="L65" s="65"/>
      <c r="M65" s="65"/>
      <c r="N65" s="182"/>
    </row>
    <row r="66" spans="1:14" ht="13" customHeight="1" x14ac:dyDescent="0.2">
      <c r="A66" s="82" t="s">
        <v>391</v>
      </c>
      <c r="B66" s="110">
        <v>2</v>
      </c>
      <c r="C66" s="7">
        <v>68.909854343614597</v>
      </c>
      <c r="D66" s="10">
        <v>4.8219042354397299</v>
      </c>
      <c r="E66" s="7">
        <v>77.216142337374706</v>
      </c>
      <c r="F66" s="10">
        <v>6.3749950410612302</v>
      </c>
      <c r="G66" s="7">
        <v>57.011894374143999</v>
      </c>
      <c r="H66" s="10">
        <v>8.59501617953695</v>
      </c>
      <c r="I66" s="7">
        <v>-20.2042479632306</v>
      </c>
      <c r="J66" s="10">
        <v>10.429973924594901</v>
      </c>
      <c r="K66" s="65"/>
      <c r="L66" s="65"/>
      <c r="M66" s="65"/>
      <c r="N66" s="182"/>
    </row>
    <row r="67" spans="1:14" ht="13" customHeight="1" x14ac:dyDescent="0.2">
      <c r="A67" s="82" t="s">
        <v>392</v>
      </c>
      <c r="B67" s="110">
        <v>2</v>
      </c>
      <c r="C67" s="7">
        <v>50.784415622630398</v>
      </c>
      <c r="D67" s="10">
        <v>4.1903351389643904</v>
      </c>
      <c r="E67" s="7">
        <v>52.8144757787313</v>
      </c>
      <c r="F67" s="10">
        <v>6.1350706608662096</v>
      </c>
      <c r="G67" s="7">
        <v>47.119874425590602</v>
      </c>
      <c r="H67" s="10">
        <v>7.8744183923139204</v>
      </c>
      <c r="I67" s="7">
        <v>-5.6946013531406896</v>
      </c>
      <c r="J67" s="10">
        <v>11.2047843796263</v>
      </c>
      <c r="K67" s="65"/>
      <c r="L67" s="65"/>
      <c r="M67" s="65"/>
      <c r="N67" s="182"/>
    </row>
    <row r="68" spans="1:14" ht="13" customHeight="1" x14ac:dyDescent="0.2">
      <c r="A68" s="82" t="s">
        <v>393</v>
      </c>
      <c r="B68" s="110">
        <v>2</v>
      </c>
      <c r="C68" s="7">
        <v>54.232380768867799</v>
      </c>
      <c r="D68" s="10">
        <v>4.2215003448301003</v>
      </c>
      <c r="E68" s="7">
        <v>59.847354548174401</v>
      </c>
      <c r="F68" s="10">
        <v>5.6140115463984603</v>
      </c>
      <c r="G68" s="7">
        <v>46.545884308229503</v>
      </c>
      <c r="H68" s="10">
        <v>6.39397962418108</v>
      </c>
      <c r="I68" s="7">
        <v>-13.3014702399449</v>
      </c>
      <c r="J68" s="10">
        <v>8.6490595958780094</v>
      </c>
      <c r="K68" s="65"/>
      <c r="L68" s="65"/>
      <c r="M68" s="65"/>
      <c r="N68" s="182"/>
    </row>
    <row r="69" spans="1:14" ht="13" customHeight="1" x14ac:dyDescent="0.2">
      <c r="A69" s="4" t="s">
        <v>394</v>
      </c>
      <c r="B69" s="118">
        <v>2</v>
      </c>
      <c r="C69" s="169">
        <v>65.046113614801797</v>
      </c>
      <c r="D69" s="170">
        <v>3.90874216651524</v>
      </c>
      <c r="E69" s="169">
        <v>62.342709431071697</v>
      </c>
      <c r="F69" s="170">
        <v>4.7238622344829402</v>
      </c>
      <c r="G69" s="169">
        <v>69.635145845542297</v>
      </c>
      <c r="H69" s="170">
        <v>6.1733861991826302</v>
      </c>
      <c r="I69" s="169">
        <v>7.2924364144706004</v>
      </c>
      <c r="J69" s="170">
        <v>7.5395390520470897</v>
      </c>
      <c r="K69" s="178"/>
      <c r="L69" s="178"/>
      <c r="M69" s="178"/>
      <c r="N69" s="183"/>
    </row>
    <row r="70" spans="1:14" ht="13" customHeight="1" x14ac:dyDescent="0.2">
      <c r="A70" s="82"/>
      <c r="B70" s="119"/>
      <c r="C70" s="7" t="s">
        <v>1384</v>
      </c>
      <c r="D70" s="10" t="s">
        <v>1385</v>
      </c>
      <c r="E70" s="7" t="s">
        <v>1386</v>
      </c>
      <c r="F70" s="10" t="s">
        <v>1387</v>
      </c>
      <c r="G70" s="7" t="s">
        <v>1388</v>
      </c>
      <c r="H70" s="10" t="s">
        <v>1389</v>
      </c>
      <c r="I70" s="7" t="s">
        <v>1390</v>
      </c>
      <c r="J70" s="10" t="s">
        <v>1391</v>
      </c>
      <c r="K70" s="7" t="s">
        <v>1392</v>
      </c>
      <c r="L70" s="10" t="s">
        <v>1393</v>
      </c>
      <c r="M70" s="65" t="s">
        <v>1394</v>
      </c>
      <c r="N70" s="182" t="s">
        <v>1395</v>
      </c>
    </row>
    <row r="71" spans="1:14" ht="13" customHeight="1" x14ac:dyDescent="0.2">
      <c r="A71" s="82" t="s">
        <v>350</v>
      </c>
      <c r="B71" s="119">
        <v>1</v>
      </c>
      <c r="C71" s="7">
        <v>64.735502642202803</v>
      </c>
      <c r="D71" s="10">
        <v>2.5525810807764699</v>
      </c>
      <c r="E71" s="7">
        <v>65.2657458201503</v>
      </c>
      <c r="F71" s="10">
        <v>2.5466943509034401</v>
      </c>
      <c r="G71" s="7">
        <v>61.044321677865298</v>
      </c>
      <c r="H71" s="10">
        <v>7.4085726083852297</v>
      </c>
      <c r="I71" s="7">
        <v>-4.2214241422850396</v>
      </c>
      <c r="J71" s="10">
        <v>7.5279245827835304</v>
      </c>
      <c r="K71" s="7">
        <v>7.84880904181919</v>
      </c>
      <c r="L71" s="10">
        <v>3.70884371071923</v>
      </c>
      <c r="M71" s="65"/>
      <c r="N71" s="182"/>
    </row>
    <row r="72" spans="1:14" ht="13" customHeight="1" x14ac:dyDescent="0.2">
      <c r="A72" s="82" t="s">
        <v>352</v>
      </c>
      <c r="B72" s="119">
        <v>1</v>
      </c>
      <c r="C72" s="7">
        <v>63.239316866642298</v>
      </c>
      <c r="D72" s="10">
        <v>2.30443967360043</v>
      </c>
      <c r="E72" s="7">
        <v>66.462293833966498</v>
      </c>
      <c r="F72" s="10">
        <v>2.3934622497050402</v>
      </c>
      <c r="G72" s="7">
        <v>43.025664695309104</v>
      </c>
      <c r="H72" s="10">
        <v>6.4093129599533398</v>
      </c>
      <c r="I72" s="7">
        <v>-23.436629138657398</v>
      </c>
      <c r="J72" s="10">
        <v>6.8075098335234498</v>
      </c>
      <c r="K72" s="7">
        <v>11.7809141116565</v>
      </c>
      <c r="L72" s="10">
        <v>3.1741558408729098</v>
      </c>
      <c r="M72" s="65"/>
      <c r="N72" s="182"/>
    </row>
    <row r="73" spans="1:14" ht="13" customHeight="1" x14ac:dyDescent="0.2">
      <c r="A73" s="111" t="s">
        <v>354</v>
      </c>
      <c r="B73" s="119">
        <v>1</v>
      </c>
      <c r="C73" s="7">
        <v>59.854484820607198</v>
      </c>
      <c r="D73" s="10">
        <v>3.23634005236184</v>
      </c>
      <c r="E73" s="7">
        <v>63.464674486201403</v>
      </c>
      <c r="F73" s="10">
        <v>3.1859647271329998</v>
      </c>
      <c r="G73" s="7">
        <v>39.826090893572299</v>
      </c>
      <c r="H73" s="10">
        <v>9.7872731215298003</v>
      </c>
      <c r="I73" s="7">
        <v>-23.6385835926291</v>
      </c>
      <c r="J73" s="10">
        <v>10.174737990063299</v>
      </c>
      <c r="K73" s="7">
        <v>8.2208606688693298</v>
      </c>
      <c r="L73" s="10">
        <v>4.3182741605042203</v>
      </c>
      <c r="M73" s="65"/>
      <c r="N73" s="182"/>
    </row>
    <row r="74" spans="1:14" ht="13" customHeight="1" x14ac:dyDescent="0.2">
      <c r="A74" s="82" t="s">
        <v>355</v>
      </c>
      <c r="B74" s="119">
        <v>1</v>
      </c>
      <c r="C74" s="7">
        <v>59.731642568365601</v>
      </c>
      <c r="D74" s="10">
        <v>2.9223540379913699</v>
      </c>
      <c r="E74" s="7">
        <v>62.716590969281</v>
      </c>
      <c r="F74" s="10">
        <v>3.2639043110493802</v>
      </c>
      <c r="G74" s="7">
        <v>44.150871701242302</v>
      </c>
      <c r="H74" s="10">
        <v>7.1959951224543897</v>
      </c>
      <c r="I74" s="7">
        <v>-18.565719268038698</v>
      </c>
      <c r="J74" s="10">
        <v>8.3046797508164296</v>
      </c>
      <c r="K74" s="7">
        <v>1.5402130774175</v>
      </c>
      <c r="L74" s="10">
        <v>4.0803682569032196</v>
      </c>
      <c r="M74" s="65"/>
      <c r="N74" s="182"/>
    </row>
    <row r="75" spans="1:14" ht="13" customHeight="1" x14ac:dyDescent="0.2">
      <c r="A75" s="82" t="s">
        <v>365</v>
      </c>
      <c r="B75" s="119">
        <v>1</v>
      </c>
      <c r="C75" s="7">
        <v>52.092065505339903</v>
      </c>
      <c r="D75" s="10">
        <v>3.9982179721995399</v>
      </c>
      <c r="E75" s="7">
        <v>53.714195650720498</v>
      </c>
      <c r="F75" s="10">
        <v>4.1883052926307096</v>
      </c>
      <c r="G75" s="7" t="s">
        <v>706</v>
      </c>
      <c r="H75" s="10" t="s">
        <v>706</v>
      </c>
      <c r="I75" s="7" t="s">
        <v>706</v>
      </c>
      <c r="J75" s="10" t="s">
        <v>706</v>
      </c>
      <c r="K75" s="7">
        <v>-0.803860586991618</v>
      </c>
      <c r="L75" s="10">
        <v>5.0709509778073603</v>
      </c>
      <c r="M75" s="65"/>
      <c r="N75" s="182"/>
    </row>
    <row r="76" spans="1:14" ht="13" customHeight="1" x14ac:dyDescent="0.2">
      <c r="A76" s="82" t="s">
        <v>370</v>
      </c>
      <c r="B76" s="119">
        <v>1</v>
      </c>
      <c r="C76" s="7">
        <v>82.346832198312001</v>
      </c>
      <c r="D76" s="10">
        <v>1.89956955413158</v>
      </c>
      <c r="E76" s="7">
        <v>82.714812629532403</v>
      </c>
      <c r="F76" s="10">
        <v>2.5391024007521001</v>
      </c>
      <c r="G76" s="7">
        <v>82.620277164418098</v>
      </c>
      <c r="H76" s="10">
        <v>2.75954497625407</v>
      </c>
      <c r="I76" s="7">
        <v>-9.4535465114262293E-2</v>
      </c>
      <c r="J76" s="10">
        <v>3.7642777632960498</v>
      </c>
      <c r="K76" s="7">
        <v>-1.8149770253445501</v>
      </c>
      <c r="L76" s="10">
        <v>2.6197817337194702</v>
      </c>
      <c r="M76" s="65"/>
      <c r="N76" s="182"/>
    </row>
    <row r="77" spans="1:14" ht="13" customHeight="1" x14ac:dyDescent="0.2">
      <c r="A77" s="82" t="s">
        <v>372</v>
      </c>
      <c r="B77" s="119">
        <v>1</v>
      </c>
      <c r="C77" s="7">
        <v>94.001531921702096</v>
      </c>
      <c r="D77" s="10">
        <v>1.37116203044087</v>
      </c>
      <c r="E77" s="7">
        <v>94.146550346581606</v>
      </c>
      <c r="F77" s="10">
        <v>1.49159144453334</v>
      </c>
      <c r="G77" s="7">
        <v>93.596592005028199</v>
      </c>
      <c r="H77" s="10">
        <v>3.0333903587666402</v>
      </c>
      <c r="I77" s="7">
        <v>-0.54995834155343504</v>
      </c>
      <c r="J77" s="10">
        <v>3.3973788144771402</v>
      </c>
      <c r="K77" s="7">
        <v>8.1745067219376004</v>
      </c>
      <c r="L77" s="10">
        <v>2.06837995859253</v>
      </c>
      <c r="M77" s="65"/>
      <c r="N77" s="182"/>
    </row>
    <row r="78" spans="1:14" ht="13" customHeight="1" x14ac:dyDescent="0.2">
      <c r="A78" s="82" t="s">
        <v>428</v>
      </c>
      <c r="B78" s="119">
        <v>1</v>
      </c>
      <c r="C78" s="7">
        <v>69.0844143719725</v>
      </c>
      <c r="D78" s="10">
        <v>2.5487092990975899</v>
      </c>
      <c r="E78" s="7">
        <v>68.963249775770706</v>
      </c>
      <c r="F78" s="10">
        <v>3.1199223243857999</v>
      </c>
      <c r="G78" s="7">
        <v>69.0075014815868</v>
      </c>
      <c r="H78" s="10">
        <v>3.7151899350756898</v>
      </c>
      <c r="I78" s="7">
        <v>4.4251705816108697E-2</v>
      </c>
      <c r="J78" s="10">
        <v>4.55797282966107</v>
      </c>
      <c r="K78" s="7">
        <v>-5.1847511823687604</v>
      </c>
      <c r="L78" s="10">
        <v>3.3417392737781899</v>
      </c>
      <c r="M78" s="65"/>
      <c r="N78" s="182"/>
    </row>
    <row r="79" spans="1:14" ht="13" customHeight="1" x14ac:dyDescent="0.2">
      <c r="A79" s="82" t="s">
        <v>378</v>
      </c>
      <c r="B79" s="119">
        <v>1</v>
      </c>
      <c r="C79" s="7">
        <v>89.629163938226895</v>
      </c>
      <c r="D79" s="10">
        <v>1.57273255883929</v>
      </c>
      <c r="E79" s="7">
        <v>88.844209208471</v>
      </c>
      <c r="F79" s="10">
        <v>1.9267712876122201</v>
      </c>
      <c r="G79" s="7">
        <v>91.761803210757094</v>
      </c>
      <c r="H79" s="10">
        <v>2.6000477303401301</v>
      </c>
      <c r="I79" s="7">
        <v>2.9175940022861102</v>
      </c>
      <c r="J79" s="10">
        <v>3.2451522641793802</v>
      </c>
      <c r="K79" s="7">
        <v>-2.4775367820578298</v>
      </c>
      <c r="L79" s="10">
        <v>2.5978924468261799</v>
      </c>
      <c r="M79" s="65"/>
      <c r="N79" s="182"/>
    </row>
    <row r="80" spans="1:14" ht="13" customHeight="1" x14ac:dyDescent="0.2">
      <c r="A80" s="82" t="s">
        <v>382</v>
      </c>
      <c r="B80" s="119">
        <v>1</v>
      </c>
      <c r="C80" s="7">
        <v>80.580974016386904</v>
      </c>
      <c r="D80" s="10">
        <v>2.02015232382736</v>
      </c>
      <c r="E80" s="7">
        <v>83.653733652116102</v>
      </c>
      <c r="F80" s="10">
        <v>2.2024730288789698</v>
      </c>
      <c r="G80" s="7">
        <v>59.846297369027802</v>
      </c>
      <c r="H80" s="10">
        <v>5.9155903088686301</v>
      </c>
      <c r="I80" s="7">
        <v>-23.8074362830883</v>
      </c>
      <c r="J80" s="10">
        <v>6.4785757267764401</v>
      </c>
      <c r="K80" s="7">
        <v>9.1815373942219995</v>
      </c>
      <c r="L80" s="10">
        <v>3.2793222802756699</v>
      </c>
      <c r="M80" s="65"/>
      <c r="N80" s="182"/>
    </row>
    <row r="81" spans="1:14" ht="13" customHeight="1" x14ac:dyDescent="0.2">
      <c r="A81" s="82" t="s">
        <v>384</v>
      </c>
      <c r="B81" s="119">
        <v>1</v>
      </c>
      <c r="C81" s="7">
        <v>81.616211737835698</v>
      </c>
      <c r="D81" s="10">
        <v>2.1214078571328998</v>
      </c>
      <c r="E81" s="7">
        <v>83.545106814165194</v>
      </c>
      <c r="F81" s="10">
        <v>2.7153751579665801</v>
      </c>
      <c r="G81" s="7">
        <v>75.676607976123094</v>
      </c>
      <c r="H81" s="10">
        <v>4.2043197581716099</v>
      </c>
      <c r="I81" s="7">
        <v>-7.8684988380420604</v>
      </c>
      <c r="J81" s="10">
        <v>5.3102805188235997</v>
      </c>
      <c r="K81" s="7">
        <v>33.481543676391297</v>
      </c>
      <c r="L81" s="10">
        <v>2.86923514114297</v>
      </c>
      <c r="M81" s="65"/>
      <c r="N81" s="182"/>
    </row>
    <row r="82" spans="1:14" ht="13" customHeight="1" x14ac:dyDescent="0.2">
      <c r="A82" s="82" t="s">
        <v>386</v>
      </c>
      <c r="B82" s="119">
        <v>1</v>
      </c>
      <c r="C82" s="7">
        <v>67.155349099323104</v>
      </c>
      <c r="D82" s="10">
        <v>2.8712705503804301</v>
      </c>
      <c r="E82" s="7">
        <v>69.842660707621604</v>
      </c>
      <c r="F82" s="10">
        <v>3.4089249231424801</v>
      </c>
      <c r="G82" s="7">
        <v>59.377443122264999</v>
      </c>
      <c r="H82" s="10">
        <v>6.0967324194067096</v>
      </c>
      <c r="I82" s="7">
        <v>-10.4652175853566</v>
      </c>
      <c r="J82" s="10">
        <v>7.0486137515823799</v>
      </c>
      <c r="K82" s="7">
        <v>-6.39708869978345</v>
      </c>
      <c r="L82" s="10">
        <v>3.9172316570396402</v>
      </c>
      <c r="M82" s="65"/>
      <c r="N82" s="182"/>
    </row>
    <row r="83" spans="1:14" ht="13" customHeight="1" x14ac:dyDescent="0.2">
      <c r="A83" s="82" t="s">
        <v>387</v>
      </c>
      <c r="B83" s="119">
        <v>1</v>
      </c>
      <c r="C83" s="7">
        <v>83.917342058526103</v>
      </c>
      <c r="D83" s="10">
        <v>2.2726949875781899</v>
      </c>
      <c r="E83" s="7">
        <v>85.0645231907979</v>
      </c>
      <c r="F83" s="10">
        <v>2.0064867684602801</v>
      </c>
      <c r="G83" s="7">
        <v>74.700360737095096</v>
      </c>
      <c r="H83" s="10">
        <v>7.9978797804946096</v>
      </c>
      <c r="I83" s="7">
        <v>-10.3641624537029</v>
      </c>
      <c r="J83" s="10">
        <v>7.7182755621285599</v>
      </c>
      <c r="K83" s="7">
        <v>8.6606660712235009</v>
      </c>
      <c r="L83" s="10">
        <v>3.4103928341357999</v>
      </c>
      <c r="M83" s="65"/>
      <c r="N83" s="182"/>
    </row>
    <row r="84" spans="1:14" ht="13" customHeight="1" x14ac:dyDescent="0.2">
      <c r="A84" s="5" t="s">
        <v>436</v>
      </c>
      <c r="B84" s="120">
        <v>1</v>
      </c>
      <c r="C84" s="87">
        <v>74.010862243736298</v>
      </c>
      <c r="D84" s="88">
        <v>0.71102719535643399</v>
      </c>
      <c r="E84" s="87">
        <v>75.411139383264597</v>
      </c>
      <c r="F84" s="88">
        <v>0.79231746562693794</v>
      </c>
      <c r="G84" s="87">
        <v>68.618885558247101</v>
      </c>
      <c r="H84" s="88">
        <v>1.6736527998341399</v>
      </c>
      <c r="I84" s="87">
        <v>-8.7647032552487705</v>
      </c>
      <c r="J84" s="88">
        <v>1.8372261699631101</v>
      </c>
      <c r="K84" s="87">
        <v>6.26462334409013</v>
      </c>
      <c r="L84" s="88">
        <v>0.97811795005464497</v>
      </c>
      <c r="M84" s="65"/>
      <c r="N84" s="182"/>
    </row>
    <row r="85" spans="1:14" ht="13" customHeight="1" x14ac:dyDescent="0.2">
      <c r="A85" s="82" t="s">
        <v>93</v>
      </c>
      <c r="B85" s="119">
        <v>1</v>
      </c>
      <c r="C85" s="7">
        <v>65.197389011191405</v>
      </c>
      <c r="D85" s="10">
        <v>3.2961060132243798</v>
      </c>
      <c r="E85" s="7">
        <v>68.152025247367703</v>
      </c>
      <c r="F85" s="10">
        <v>3.4227159692724398</v>
      </c>
      <c r="G85" s="7">
        <v>45.194209152557697</v>
      </c>
      <c r="H85" s="10">
        <v>8.6481644738934307</v>
      </c>
      <c r="I85" s="7">
        <v>-22.957816094809999</v>
      </c>
      <c r="J85" s="10">
        <v>9.1768592482548197</v>
      </c>
      <c r="K85" s="7">
        <v>13.8350478885855</v>
      </c>
      <c r="L85" s="10">
        <v>4.38373671479187</v>
      </c>
      <c r="M85" s="65"/>
      <c r="N85" s="182"/>
    </row>
    <row r="86" spans="1:14" ht="13" customHeight="1" x14ac:dyDescent="0.2">
      <c r="A86" s="82" t="s">
        <v>392</v>
      </c>
      <c r="B86" s="119">
        <v>1</v>
      </c>
      <c r="C86" s="7">
        <v>60.035293899029497</v>
      </c>
      <c r="D86" s="10">
        <v>3.8639936888673398</v>
      </c>
      <c r="E86" s="7">
        <v>65.147087175294303</v>
      </c>
      <c r="F86" s="10">
        <v>3.9308054532326002</v>
      </c>
      <c r="G86" s="7">
        <v>44.291523706066002</v>
      </c>
      <c r="H86" s="10">
        <v>7.7198657915854296</v>
      </c>
      <c r="I86" s="7">
        <v>-20.855563469228301</v>
      </c>
      <c r="J86" s="10">
        <v>8.1062338667479708</v>
      </c>
      <c r="K86" s="7">
        <v>9.2508782763990993</v>
      </c>
      <c r="L86" s="10">
        <v>5.6999434913379901</v>
      </c>
      <c r="M86" s="65"/>
      <c r="N86" s="182"/>
    </row>
    <row r="87" spans="1:14" ht="13" customHeight="1" x14ac:dyDescent="0.2">
      <c r="A87" s="4" t="s">
        <v>393</v>
      </c>
      <c r="B87" s="121">
        <v>1</v>
      </c>
      <c r="C87" s="169">
        <v>59.1695916223346</v>
      </c>
      <c r="D87" s="170">
        <v>3.9407495029050401</v>
      </c>
      <c r="E87" s="169">
        <v>59.775480578277303</v>
      </c>
      <c r="F87" s="170">
        <v>4.1022510204962597</v>
      </c>
      <c r="G87" s="169" t="s">
        <v>706</v>
      </c>
      <c r="H87" s="170" t="s">
        <v>706</v>
      </c>
      <c r="I87" s="169" t="s">
        <v>706</v>
      </c>
      <c r="J87" s="170" t="s">
        <v>706</v>
      </c>
      <c r="K87" s="169">
        <v>4.9372108534667403</v>
      </c>
      <c r="L87" s="170">
        <v>5.7749953944611097</v>
      </c>
      <c r="M87" s="178"/>
      <c r="N87" s="183"/>
    </row>
    <row r="88" spans="1:14" ht="13" customHeight="1" x14ac:dyDescent="0.2">
      <c r="A88" s="82"/>
      <c r="B88" s="122"/>
      <c r="C88" s="7" t="s">
        <v>1384</v>
      </c>
      <c r="D88" s="10" t="s">
        <v>1385</v>
      </c>
      <c r="E88" s="7" t="s">
        <v>1386</v>
      </c>
      <c r="F88" s="10" t="s">
        <v>1387</v>
      </c>
      <c r="G88" s="7" t="s">
        <v>1388</v>
      </c>
      <c r="H88" s="10" t="s">
        <v>1389</v>
      </c>
      <c r="I88" s="7" t="s">
        <v>1390</v>
      </c>
      <c r="J88" s="10" t="s">
        <v>1391</v>
      </c>
      <c r="K88" s="65" t="s">
        <v>1392</v>
      </c>
      <c r="L88" s="65" t="s">
        <v>1393</v>
      </c>
      <c r="M88" s="7" t="s">
        <v>1394</v>
      </c>
      <c r="N88" s="123" t="s">
        <v>1395</v>
      </c>
    </row>
    <row r="89" spans="1:14" ht="13" customHeight="1" x14ac:dyDescent="0.2">
      <c r="A89" s="82" t="s">
        <v>359</v>
      </c>
      <c r="B89" s="122">
        <v>3</v>
      </c>
      <c r="C89" s="7">
        <v>50.324115967790199</v>
      </c>
      <c r="D89" s="10">
        <v>2.9789865889507401</v>
      </c>
      <c r="E89" s="7">
        <v>58.468699017893499</v>
      </c>
      <c r="F89" s="10">
        <v>3.6635066896088002</v>
      </c>
      <c r="G89" s="7">
        <v>35.4258413835447</v>
      </c>
      <c r="H89" s="10">
        <v>4.3666739633156402</v>
      </c>
      <c r="I89" s="7">
        <v>-23.042857634348799</v>
      </c>
      <c r="J89" s="10">
        <v>5.6441830846021901</v>
      </c>
      <c r="K89" s="65"/>
      <c r="L89" s="65"/>
      <c r="M89" s="7">
        <v>-11.740271469945</v>
      </c>
      <c r="N89" s="123">
        <v>4.0501304207997997</v>
      </c>
    </row>
    <row r="90" spans="1:14" ht="13" customHeight="1" x14ac:dyDescent="0.2">
      <c r="A90" s="82" t="s">
        <v>362</v>
      </c>
      <c r="B90" s="122">
        <v>3</v>
      </c>
      <c r="C90" s="7">
        <v>44.383553212833803</v>
      </c>
      <c r="D90" s="10">
        <v>3.7684135657717701</v>
      </c>
      <c r="E90" s="7">
        <v>50.278808961514798</v>
      </c>
      <c r="F90" s="10">
        <v>5.1519880017236801</v>
      </c>
      <c r="G90" s="7">
        <v>36.489156140974401</v>
      </c>
      <c r="H90" s="10">
        <v>4.9201024189215099</v>
      </c>
      <c r="I90" s="7">
        <v>-13.7896528205405</v>
      </c>
      <c r="J90" s="10">
        <v>7.0091967456614004</v>
      </c>
      <c r="K90" s="65"/>
      <c r="L90" s="65"/>
      <c r="M90" s="7">
        <v>-14.7536405067318</v>
      </c>
      <c r="N90" s="123">
        <v>5.2603403028403601</v>
      </c>
    </row>
    <row r="91" spans="1:14" ht="13" customHeight="1" x14ac:dyDescent="0.2">
      <c r="A91" s="82" t="s">
        <v>84</v>
      </c>
      <c r="B91" s="122">
        <v>3</v>
      </c>
      <c r="C91" s="7">
        <v>38.928528846328597</v>
      </c>
      <c r="D91" s="10">
        <v>2.4936094589644</v>
      </c>
      <c r="E91" s="7">
        <v>40.188037814995198</v>
      </c>
      <c r="F91" s="10">
        <v>3.23518928841023</v>
      </c>
      <c r="G91" s="7">
        <v>36.6458693392523</v>
      </c>
      <c r="H91" s="10">
        <v>3.6619312619436002</v>
      </c>
      <c r="I91" s="7">
        <v>-3.5421684757429399</v>
      </c>
      <c r="J91" s="10">
        <v>4.7866883359833903</v>
      </c>
      <c r="K91" s="65"/>
      <c r="L91" s="65"/>
      <c r="M91" s="7">
        <v>-12.433812276277299</v>
      </c>
      <c r="N91" s="123">
        <v>3.8171875599762002</v>
      </c>
    </row>
    <row r="92" spans="1:14" ht="13" customHeight="1" x14ac:dyDescent="0.2">
      <c r="A92" s="82" t="s">
        <v>376</v>
      </c>
      <c r="B92" s="122">
        <v>3</v>
      </c>
      <c r="C92" s="7">
        <v>63.712548555656497</v>
      </c>
      <c r="D92" s="10">
        <v>4.3452408262119802</v>
      </c>
      <c r="E92" s="7">
        <v>69.473444138975395</v>
      </c>
      <c r="F92" s="10">
        <v>6.1576927779755399</v>
      </c>
      <c r="G92" s="7">
        <v>54.962492486553003</v>
      </c>
      <c r="H92" s="10">
        <v>6.7438939076318096</v>
      </c>
      <c r="I92" s="7">
        <v>-14.5109516524223</v>
      </c>
      <c r="J92" s="10">
        <v>9.5455307283854207</v>
      </c>
      <c r="K92" s="65"/>
      <c r="L92" s="65"/>
      <c r="M92" s="7">
        <v>-2.1757994472546001</v>
      </c>
      <c r="N92" s="123">
        <v>6.2956198361492701</v>
      </c>
    </row>
    <row r="93" spans="1:14" ht="13" customHeight="1" x14ac:dyDescent="0.2">
      <c r="A93" s="82" t="s">
        <v>378</v>
      </c>
      <c r="B93" s="122">
        <v>3</v>
      </c>
      <c r="C93" s="7">
        <v>89.864449402368507</v>
      </c>
      <c r="D93" s="10">
        <v>1.54460366715125</v>
      </c>
      <c r="E93" s="7">
        <v>88.604457285692803</v>
      </c>
      <c r="F93" s="10">
        <v>2.0574547020690299</v>
      </c>
      <c r="G93" s="7">
        <v>91.907836287823798</v>
      </c>
      <c r="H93" s="10">
        <v>2.0060559433112299</v>
      </c>
      <c r="I93" s="7">
        <v>3.3033790021309701</v>
      </c>
      <c r="J93" s="10">
        <v>2.7466708434476099</v>
      </c>
      <c r="K93" s="65"/>
      <c r="L93" s="65"/>
      <c r="M93" s="7">
        <v>-2.24225131791624</v>
      </c>
      <c r="N93" s="123">
        <v>2.5809606646015402</v>
      </c>
    </row>
    <row r="94" spans="1:14" ht="13" customHeight="1" x14ac:dyDescent="0.2">
      <c r="A94" s="82" t="s">
        <v>382</v>
      </c>
      <c r="B94" s="122">
        <v>3</v>
      </c>
      <c r="C94" s="7">
        <v>53.284961481926203</v>
      </c>
      <c r="D94" s="10">
        <v>2.7592901128833902</v>
      </c>
      <c r="E94" s="7">
        <v>60.324157688438198</v>
      </c>
      <c r="F94" s="10">
        <v>3.5941093148473202</v>
      </c>
      <c r="G94" s="7">
        <v>42.510060721437199</v>
      </c>
      <c r="H94" s="10">
        <v>4.6501574525417704</v>
      </c>
      <c r="I94" s="7">
        <v>-17.814096967001099</v>
      </c>
      <c r="J94" s="10">
        <v>6.1595464122621397</v>
      </c>
      <c r="K94" s="65"/>
      <c r="L94" s="65"/>
      <c r="M94" s="7">
        <v>-18.114475140238799</v>
      </c>
      <c r="N94" s="123">
        <v>3.7797646928748598</v>
      </c>
    </row>
    <row r="95" spans="1:14" ht="13" customHeight="1" x14ac:dyDescent="0.2">
      <c r="A95" s="82" t="s">
        <v>386</v>
      </c>
      <c r="B95" s="122">
        <v>3</v>
      </c>
      <c r="C95" s="7">
        <v>70.605105840398593</v>
      </c>
      <c r="D95" s="10">
        <v>2.3511421162469199</v>
      </c>
      <c r="E95" s="7">
        <v>75.918243578096806</v>
      </c>
      <c r="F95" s="10">
        <v>2.8184884777107402</v>
      </c>
      <c r="G95" s="7">
        <v>60.500061423883402</v>
      </c>
      <c r="H95" s="10">
        <v>3.62791949377629</v>
      </c>
      <c r="I95" s="7">
        <v>-15.418182154213399</v>
      </c>
      <c r="J95" s="10">
        <v>4.42676106479749</v>
      </c>
      <c r="K95" s="65"/>
      <c r="L95" s="65"/>
      <c r="M95" s="7">
        <v>-2.9473319587080198</v>
      </c>
      <c r="N95" s="123">
        <v>3.5536429944806902</v>
      </c>
    </row>
    <row r="96" spans="1:14" ht="13" customHeight="1" x14ac:dyDescent="0.2">
      <c r="A96" s="82" t="s">
        <v>387</v>
      </c>
      <c r="B96" s="122">
        <v>3</v>
      </c>
      <c r="C96" s="7">
        <v>70.295680513506099</v>
      </c>
      <c r="D96" s="10">
        <v>3.0914942911000698</v>
      </c>
      <c r="E96" s="7">
        <v>72.634212492683304</v>
      </c>
      <c r="F96" s="10">
        <v>4.5651006768883002</v>
      </c>
      <c r="G96" s="7">
        <v>66.544817548750999</v>
      </c>
      <c r="H96" s="10">
        <v>5.05399374187781</v>
      </c>
      <c r="I96" s="7">
        <v>-6.0893949439322297</v>
      </c>
      <c r="J96" s="10">
        <v>7.5542419307933697</v>
      </c>
      <c r="K96" s="65"/>
      <c r="L96" s="65"/>
      <c r="M96" s="7">
        <v>-4.9609954737964301</v>
      </c>
      <c r="N96" s="123">
        <v>4.0028706859535301</v>
      </c>
    </row>
    <row r="97" spans="1:14" ht="13" customHeight="1" x14ac:dyDescent="0.2">
      <c r="A97" s="6" t="s">
        <v>437</v>
      </c>
      <c r="B97" s="124">
        <v>3</v>
      </c>
      <c r="C97" s="180">
        <v>60.174867977601103</v>
      </c>
      <c r="D97" s="181">
        <v>1.0698948290149299</v>
      </c>
      <c r="E97" s="180">
        <v>64.486257622286303</v>
      </c>
      <c r="F97" s="181">
        <v>1.44850491251832</v>
      </c>
      <c r="G97" s="180">
        <v>53.123266916527498</v>
      </c>
      <c r="H97" s="181">
        <v>1.61302303676472</v>
      </c>
      <c r="I97" s="180">
        <v>-11.362990705758801</v>
      </c>
      <c r="J97" s="181">
        <v>2.2261309668665801</v>
      </c>
      <c r="K97" s="178"/>
      <c r="L97" s="178"/>
      <c r="M97" s="180">
        <v>-8.6710721988585107</v>
      </c>
      <c r="N97" s="185">
        <v>1.52007307525277</v>
      </c>
    </row>
    <row r="99" spans="1:14" x14ac:dyDescent="0.2">
      <c r="A99" s="177" t="s">
        <v>565</v>
      </c>
    </row>
    <row r="100" spans="1:14" x14ac:dyDescent="0.2">
      <c r="A100" s="177" t="s">
        <v>398</v>
      </c>
    </row>
    <row r="101" spans="1:14" x14ac:dyDescent="0.2">
      <c r="A101" s="177" t="s">
        <v>400</v>
      </c>
    </row>
    <row r="102" spans="1:14" x14ac:dyDescent="0.2">
      <c r="A102" s="177" t="s">
        <v>401</v>
      </c>
    </row>
    <row r="103" spans="1:14" x14ac:dyDescent="0.2">
      <c r="A103" s="177" t="s">
        <v>402</v>
      </c>
    </row>
    <row r="104" spans="1:14" x14ac:dyDescent="0.2">
      <c r="A104" s="160" t="str">
        <f>HYPERLINK("https://oecdcode.org/disclaimers/cyprus.html", "Information on data for Cyprus: https://oecdcode.org/disclaimers/cyprus.html")</f>
        <v>Information on data for Cyprus: https://oecdcode.org/disclaimers/cyprus.html</v>
      </c>
    </row>
    <row r="105" spans="1:14" x14ac:dyDescent="0.2">
      <c r="A105" s="177" t="s">
        <v>440</v>
      </c>
    </row>
  </sheetData>
  <mergeCells count="11">
    <mergeCell ref="B7:B10"/>
    <mergeCell ref="C7:N7"/>
    <mergeCell ref="C8:D9"/>
    <mergeCell ref="E8:J8"/>
    <mergeCell ref="E9:F9"/>
    <mergeCell ref="G9:H9"/>
    <mergeCell ref="I9:J9"/>
    <mergeCell ref="K8:L8"/>
    <mergeCell ref="K9:L9"/>
    <mergeCell ref="M8:N8"/>
    <mergeCell ref="M9:N9"/>
  </mergeCells>
  <conditionalFormatting sqref="I1:I200">
    <cfRule type="expression" dxfId="324" priority="3">
      <formula>ABS(I1/J1)&gt;1.95996398454005</formula>
    </cfRule>
  </conditionalFormatting>
  <conditionalFormatting sqref="K1:K200">
    <cfRule type="expression" dxfId="323" priority="2">
      <formula>ABS(K1/L1)&gt;1.95996398454005</formula>
    </cfRule>
  </conditionalFormatting>
  <conditionalFormatting sqref="M1:M200">
    <cfRule type="expression" dxfId="322" priority="1">
      <formula>ABS(M1/N1)&gt;1.95996398454005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8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8" x14ac:dyDescent="0.2">
      <c r="A1" s="36" t="s">
        <v>247</v>
      </c>
    </row>
    <row r="2" spans="1:8" x14ac:dyDescent="0.2">
      <c r="A2" s="46" t="s">
        <v>248</v>
      </c>
    </row>
    <row r="3" spans="1:8" x14ac:dyDescent="0.2">
      <c r="A3" s="58" t="s">
        <v>341</v>
      </c>
    </row>
    <row r="4" spans="1:8" x14ac:dyDescent="0.2">
      <c r="A4" s="161" t="str">
        <f>HYPERLINK("#'TOC'!A1", "Back to TOC")</f>
        <v>Back to TOC</v>
      </c>
    </row>
    <row r="7" spans="1:8" ht="16" customHeight="1" x14ac:dyDescent="0.2">
      <c r="B7" s="235" t="s">
        <v>342</v>
      </c>
      <c r="C7" s="238" t="s">
        <v>564</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1396</v>
      </c>
      <c r="D11" s="109" t="s">
        <v>1397</v>
      </c>
      <c r="E11" s="108" t="s">
        <v>1384</v>
      </c>
      <c r="F11" s="109" t="s">
        <v>1385</v>
      </c>
      <c r="G11" s="108" t="s">
        <v>1398</v>
      </c>
      <c r="H11" s="126" t="s">
        <v>1399</v>
      </c>
    </row>
    <row r="12" spans="1:8" ht="13" customHeight="1" x14ac:dyDescent="0.2">
      <c r="A12" s="82" t="s">
        <v>350</v>
      </c>
      <c r="B12" s="110">
        <v>2</v>
      </c>
      <c r="C12" s="7">
        <v>54.300024846888697</v>
      </c>
      <c r="D12" s="10">
        <v>2.18376231357801</v>
      </c>
      <c r="E12" s="7">
        <v>56.886693600383602</v>
      </c>
      <c r="F12" s="10">
        <v>2.6906972138469301</v>
      </c>
      <c r="G12" s="7">
        <v>2.58666875349491</v>
      </c>
      <c r="H12" s="123">
        <v>3.4653527004920002</v>
      </c>
    </row>
    <row r="13" spans="1:8" ht="13" customHeight="1" x14ac:dyDescent="0.2">
      <c r="A13" s="82" t="s">
        <v>351</v>
      </c>
      <c r="B13" s="110">
        <v>2</v>
      </c>
      <c r="C13" s="7">
        <v>54.714999777199701</v>
      </c>
      <c r="D13" s="10">
        <v>1.7261627030730999</v>
      </c>
      <c r="E13" s="7">
        <v>63.595809267018097</v>
      </c>
      <c r="F13" s="10">
        <v>1.7101919135397901</v>
      </c>
      <c r="G13" s="7">
        <v>8.8808094898184002</v>
      </c>
      <c r="H13" s="123">
        <v>2.4298958946048499</v>
      </c>
    </row>
    <row r="14" spans="1:8" ht="13" customHeight="1" x14ac:dyDescent="0.2">
      <c r="A14" s="82" t="s">
        <v>352</v>
      </c>
      <c r="B14" s="110">
        <v>2</v>
      </c>
      <c r="C14" s="7">
        <v>60.761810204210299</v>
      </c>
      <c r="D14" s="10">
        <v>1.45195618777748</v>
      </c>
      <c r="E14" s="7">
        <v>51.458402754985798</v>
      </c>
      <c r="F14" s="10">
        <v>2.1828474735729801</v>
      </c>
      <c r="G14" s="7">
        <v>-9.3034074492245296</v>
      </c>
      <c r="H14" s="123">
        <v>2.6216406817314302</v>
      </c>
    </row>
    <row r="15" spans="1:8" ht="13" customHeight="1" x14ac:dyDescent="0.2">
      <c r="A15" s="111" t="s">
        <v>353</v>
      </c>
      <c r="B15" s="110">
        <v>2</v>
      </c>
      <c r="C15" s="7">
        <v>67.3867653361973</v>
      </c>
      <c r="D15" s="10">
        <v>1.9844496727932399</v>
      </c>
      <c r="E15" s="7">
        <v>51.362341122605898</v>
      </c>
      <c r="F15" s="10">
        <v>2.8901267678426001</v>
      </c>
      <c r="G15" s="7">
        <v>-16.024424213591399</v>
      </c>
      <c r="H15" s="123">
        <v>3.5058341714989201</v>
      </c>
    </row>
    <row r="16" spans="1:8" ht="13" customHeight="1" x14ac:dyDescent="0.2">
      <c r="A16" s="111" t="s">
        <v>354</v>
      </c>
      <c r="B16" s="110">
        <v>2</v>
      </c>
      <c r="C16" s="7">
        <v>53.826438056575697</v>
      </c>
      <c r="D16" s="10">
        <v>2.1789409675992699</v>
      </c>
      <c r="E16" s="7">
        <v>51.633624151737898</v>
      </c>
      <c r="F16" s="10">
        <v>2.85894994547946</v>
      </c>
      <c r="G16" s="7">
        <v>-2.1928139048378301</v>
      </c>
      <c r="H16" s="123">
        <v>3.5946319048046398</v>
      </c>
    </row>
    <row r="17" spans="1:8" ht="13" customHeight="1" x14ac:dyDescent="0.2">
      <c r="A17" s="82" t="s">
        <v>355</v>
      </c>
      <c r="B17" s="110">
        <v>2</v>
      </c>
      <c r="C17" s="7">
        <v>54.647597115752099</v>
      </c>
      <c r="D17" s="10">
        <v>3.0708978913354001</v>
      </c>
      <c r="E17" s="7">
        <v>58.191429490948103</v>
      </c>
      <c r="F17" s="10">
        <v>2.8476748389833602</v>
      </c>
      <c r="G17" s="7">
        <v>3.5438323751959899</v>
      </c>
      <c r="H17" s="123">
        <v>4.18803842479831</v>
      </c>
    </row>
    <row r="18" spans="1:8" ht="13" customHeight="1" x14ac:dyDescent="0.2">
      <c r="A18" s="82" t="s">
        <v>356</v>
      </c>
      <c r="B18" s="110">
        <v>2</v>
      </c>
      <c r="C18" s="7">
        <v>59.980405576103799</v>
      </c>
      <c r="D18" s="10">
        <v>2.4771643621697899</v>
      </c>
      <c r="E18" s="7">
        <v>43.605254324862599</v>
      </c>
      <c r="F18" s="10">
        <v>2.395275931734</v>
      </c>
      <c r="G18" s="7">
        <v>-16.375151251241199</v>
      </c>
      <c r="H18" s="123">
        <v>3.4458221176300201</v>
      </c>
    </row>
    <row r="19" spans="1:8" ht="13" customHeight="1" x14ac:dyDescent="0.2">
      <c r="A19" s="82" t="s">
        <v>357</v>
      </c>
      <c r="B19" s="110">
        <v>2</v>
      </c>
      <c r="C19" s="7">
        <v>65.173787408696597</v>
      </c>
      <c r="D19" s="10">
        <v>2.0896641976327999</v>
      </c>
      <c r="E19" s="7">
        <v>65.099267832027905</v>
      </c>
      <c r="F19" s="10">
        <v>3.53025870071769</v>
      </c>
      <c r="G19" s="7">
        <v>-7.4519576668720305E-2</v>
      </c>
      <c r="H19" s="123">
        <v>4.1023679689736898</v>
      </c>
    </row>
    <row r="20" spans="1:8" ht="13" customHeight="1" x14ac:dyDescent="0.2">
      <c r="A20" s="82" t="s">
        <v>358</v>
      </c>
      <c r="B20" s="110">
        <v>2</v>
      </c>
      <c r="C20" s="7">
        <v>55.583865625648897</v>
      </c>
      <c r="D20" s="10">
        <v>3.68688409709622</v>
      </c>
      <c r="E20" s="7">
        <v>65.290973344803902</v>
      </c>
      <c r="F20" s="10">
        <v>3.5369280569194901</v>
      </c>
      <c r="G20" s="7">
        <v>9.7071077191550099</v>
      </c>
      <c r="H20" s="123">
        <v>5.1091070085921402</v>
      </c>
    </row>
    <row r="21" spans="1:8" ht="13" customHeight="1" x14ac:dyDescent="0.2">
      <c r="A21" s="82" t="s">
        <v>359</v>
      </c>
      <c r="B21" s="110">
        <v>2</v>
      </c>
      <c r="C21" s="7">
        <v>58.084722703019501</v>
      </c>
      <c r="D21" s="10">
        <v>4.3341105756034599</v>
      </c>
      <c r="E21" s="7">
        <v>62.0643874377351</v>
      </c>
      <c r="F21" s="10">
        <v>2.7439379235579699</v>
      </c>
      <c r="G21" s="7">
        <v>3.9796647347156799</v>
      </c>
      <c r="H21" s="123">
        <v>5.1296890558685302</v>
      </c>
    </row>
    <row r="22" spans="1:8" ht="13" customHeight="1" x14ac:dyDescent="0.2">
      <c r="A22" s="82" t="s">
        <v>360</v>
      </c>
      <c r="B22" s="110">
        <v>2</v>
      </c>
      <c r="C22" s="7">
        <v>63.643019773259702</v>
      </c>
      <c r="D22" s="10">
        <v>4.0813563062405702</v>
      </c>
      <c r="E22" s="7">
        <v>71.013197114345701</v>
      </c>
      <c r="F22" s="10">
        <v>3.06732846813098</v>
      </c>
      <c r="G22" s="7">
        <v>7.3701773410860598</v>
      </c>
      <c r="H22" s="123">
        <v>5.1054846224326704</v>
      </c>
    </row>
    <row r="23" spans="1:8" ht="13" customHeight="1" x14ac:dyDescent="0.2">
      <c r="A23" s="82" t="s">
        <v>361</v>
      </c>
      <c r="B23" s="110">
        <v>2</v>
      </c>
      <c r="C23" s="7">
        <v>53.582954051687302</v>
      </c>
      <c r="D23" s="10">
        <v>1.9712102308888699</v>
      </c>
      <c r="E23" s="7">
        <v>46.286111436621397</v>
      </c>
      <c r="F23" s="10">
        <v>1.7768637269377101</v>
      </c>
      <c r="G23" s="7">
        <v>-7.2968426150659003</v>
      </c>
      <c r="H23" s="123">
        <v>2.6538489931546398</v>
      </c>
    </row>
    <row r="24" spans="1:8" ht="13" customHeight="1" x14ac:dyDescent="0.2">
      <c r="A24" s="82" t="s">
        <v>362</v>
      </c>
      <c r="B24" s="110">
        <v>2</v>
      </c>
      <c r="C24" s="7">
        <v>59.00142870845</v>
      </c>
      <c r="D24" s="10">
        <v>2.38829978820986</v>
      </c>
      <c r="E24" s="7">
        <v>59.137193719565602</v>
      </c>
      <c r="F24" s="10">
        <v>3.6701824612672702</v>
      </c>
      <c r="G24" s="7">
        <v>0.13576501111561601</v>
      </c>
      <c r="H24" s="123">
        <v>4.3788371946622</v>
      </c>
    </row>
    <row r="25" spans="1:8" ht="13" customHeight="1" x14ac:dyDescent="0.2">
      <c r="A25" s="82" t="s">
        <v>363</v>
      </c>
      <c r="B25" s="110">
        <v>2</v>
      </c>
      <c r="C25" s="7">
        <v>42.575813920389102</v>
      </c>
      <c r="D25" s="10">
        <v>2.5562593040527801</v>
      </c>
      <c r="E25" s="7">
        <v>34.655787215001197</v>
      </c>
      <c r="F25" s="10">
        <v>2.6805230738661399</v>
      </c>
      <c r="G25" s="7">
        <v>-7.9200267053878797</v>
      </c>
      <c r="H25" s="123">
        <v>3.7040066926350401</v>
      </c>
    </row>
    <row r="26" spans="1:8" ht="13" customHeight="1" x14ac:dyDescent="0.2">
      <c r="A26" s="82" t="s">
        <v>364</v>
      </c>
      <c r="B26" s="110">
        <v>2</v>
      </c>
      <c r="C26" s="7">
        <v>59.893162658320001</v>
      </c>
      <c r="D26" s="10">
        <v>2.1780430424863799</v>
      </c>
      <c r="E26" s="7">
        <v>57.557918285367101</v>
      </c>
      <c r="F26" s="10">
        <v>2.5359996620874101</v>
      </c>
      <c r="G26" s="7">
        <v>-2.3352443729528298</v>
      </c>
      <c r="H26" s="123">
        <v>3.3429277259657901</v>
      </c>
    </row>
    <row r="27" spans="1:8" ht="13" customHeight="1" x14ac:dyDescent="0.2">
      <c r="A27" s="82" t="s">
        <v>365</v>
      </c>
      <c r="B27" s="110">
        <v>2</v>
      </c>
      <c r="C27" s="7">
        <v>54.6561466037979</v>
      </c>
      <c r="D27" s="10">
        <v>2.6927836107569498</v>
      </c>
      <c r="E27" s="7">
        <v>52.8959260923315</v>
      </c>
      <c r="F27" s="10">
        <v>3.1191019326251701</v>
      </c>
      <c r="G27" s="7">
        <v>-1.76022051146646</v>
      </c>
      <c r="H27" s="123">
        <v>4.1206650483225804</v>
      </c>
    </row>
    <row r="28" spans="1:8" ht="13" customHeight="1" x14ac:dyDescent="0.2">
      <c r="A28" s="82" t="s">
        <v>366</v>
      </c>
      <c r="B28" s="110">
        <v>2</v>
      </c>
      <c r="C28" s="7">
        <v>63.838346943529501</v>
      </c>
      <c r="D28" s="10">
        <v>2.7673759446730899</v>
      </c>
      <c r="E28" s="7">
        <v>66.512862881820297</v>
      </c>
      <c r="F28" s="10">
        <v>3.2800890856215799</v>
      </c>
      <c r="G28" s="7">
        <v>2.6745159382908401</v>
      </c>
      <c r="H28" s="123">
        <v>4.2915444805767899</v>
      </c>
    </row>
    <row r="29" spans="1:8" ht="13" customHeight="1" x14ac:dyDescent="0.2">
      <c r="A29" s="82" t="s">
        <v>367</v>
      </c>
      <c r="B29" s="110">
        <v>2</v>
      </c>
      <c r="C29" s="7">
        <v>60.148970572843801</v>
      </c>
      <c r="D29" s="10">
        <v>3.0578583707598601</v>
      </c>
      <c r="E29" s="7">
        <v>55.818880296688199</v>
      </c>
      <c r="F29" s="10">
        <v>2.8900710932334799</v>
      </c>
      <c r="G29" s="7">
        <v>-4.3300902761555804</v>
      </c>
      <c r="H29" s="123">
        <v>4.2074943540746297</v>
      </c>
    </row>
    <row r="30" spans="1:8" ht="13" customHeight="1" x14ac:dyDescent="0.2">
      <c r="A30" s="82" t="s">
        <v>368</v>
      </c>
      <c r="B30" s="110">
        <v>2</v>
      </c>
      <c r="C30" s="7">
        <v>51.420383470785097</v>
      </c>
      <c r="D30" s="10">
        <v>1.9509321130086199</v>
      </c>
      <c r="E30" s="7">
        <v>56.790369002358801</v>
      </c>
      <c r="F30" s="10">
        <v>2.9158472184294402</v>
      </c>
      <c r="G30" s="7">
        <v>5.3699855315737501</v>
      </c>
      <c r="H30" s="123">
        <v>3.5083188439466202</v>
      </c>
    </row>
    <row r="31" spans="1:8" ht="13" customHeight="1" x14ac:dyDescent="0.2">
      <c r="A31" s="82" t="s">
        <v>369</v>
      </c>
      <c r="B31" s="110">
        <v>2</v>
      </c>
      <c r="C31" s="7">
        <v>47.449714245595302</v>
      </c>
      <c r="D31" s="10">
        <v>2.2609932185743902</v>
      </c>
      <c r="E31" s="7">
        <v>49.082506179292103</v>
      </c>
      <c r="F31" s="10">
        <v>2.7831727169320901</v>
      </c>
      <c r="G31" s="7">
        <v>1.63279193369682</v>
      </c>
      <c r="H31" s="123">
        <v>3.5858249687783901</v>
      </c>
    </row>
    <row r="32" spans="1:8" ht="13" customHeight="1" x14ac:dyDescent="0.2">
      <c r="A32" s="82" t="s">
        <v>370</v>
      </c>
      <c r="B32" s="110">
        <v>2</v>
      </c>
      <c r="C32" s="7">
        <v>82.643560519178095</v>
      </c>
      <c r="D32" s="10">
        <v>1.54068995599369</v>
      </c>
      <c r="E32" s="7">
        <v>84.161809223656505</v>
      </c>
      <c r="F32" s="10">
        <v>1.8041318802533699</v>
      </c>
      <c r="G32" s="7">
        <v>1.5182487044784501</v>
      </c>
      <c r="H32" s="123">
        <v>2.3724707336122002</v>
      </c>
    </row>
    <row r="33" spans="1:8" ht="13" customHeight="1" x14ac:dyDescent="0.2">
      <c r="A33" s="82" t="s">
        <v>371</v>
      </c>
      <c r="B33" s="110">
        <v>2</v>
      </c>
      <c r="C33" s="7">
        <v>70.931379348749303</v>
      </c>
      <c r="D33" s="10">
        <v>1.7001332799593001</v>
      </c>
      <c r="E33" s="7">
        <v>78.057731083960206</v>
      </c>
      <c r="F33" s="10">
        <v>1.5359768614610301</v>
      </c>
      <c r="G33" s="7">
        <v>7.1263517352108696</v>
      </c>
      <c r="H33" s="123">
        <v>2.29121759956772</v>
      </c>
    </row>
    <row r="34" spans="1:8" ht="13" customHeight="1" x14ac:dyDescent="0.2">
      <c r="A34" s="82" t="s">
        <v>372</v>
      </c>
      <c r="B34" s="110">
        <v>2</v>
      </c>
      <c r="C34" s="7">
        <v>77.813530247191494</v>
      </c>
      <c r="D34" s="10">
        <v>1.5795746365622301</v>
      </c>
      <c r="E34" s="7">
        <v>85.827025199764506</v>
      </c>
      <c r="F34" s="10">
        <v>1.5485833330449299</v>
      </c>
      <c r="G34" s="7">
        <v>8.0134949525730494</v>
      </c>
      <c r="H34" s="123">
        <v>2.2120502643148101</v>
      </c>
    </row>
    <row r="35" spans="1:8" ht="13" customHeight="1" x14ac:dyDescent="0.2">
      <c r="A35" s="82" t="s">
        <v>373</v>
      </c>
      <c r="B35" s="110">
        <v>2</v>
      </c>
      <c r="C35" s="7">
        <v>51.916252958509098</v>
      </c>
      <c r="D35" s="10">
        <v>4.3245791750134002</v>
      </c>
      <c r="E35" s="7">
        <v>25.555161899331001</v>
      </c>
      <c r="F35" s="10">
        <v>2.6031959554976201</v>
      </c>
      <c r="G35" s="7">
        <v>-26.361091059178101</v>
      </c>
      <c r="H35" s="123">
        <v>5.0476345176407902</v>
      </c>
    </row>
    <row r="36" spans="1:8" ht="13" customHeight="1" x14ac:dyDescent="0.2">
      <c r="A36" s="82" t="s">
        <v>374</v>
      </c>
      <c r="B36" s="110">
        <v>2</v>
      </c>
      <c r="C36" s="7">
        <v>69.523300458757404</v>
      </c>
      <c r="D36" s="10">
        <v>2.8809243907695001</v>
      </c>
      <c r="E36" s="7">
        <v>40.3516101392267</v>
      </c>
      <c r="F36" s="10">
        <v>3.7883396753306</v>
      </c>
      <c r="G36" s="7">
        <v>-29.1716903195307</v>
      </c>
      <c r="H36" s="123">
        <v>4.7593321843526102</v>
      </c>
    </row>
    <row r="37" spans="1:8" ht="13" customHeight="1" x14ac:dyDescent="0.2">
      <c r="A37" s="82" t="s">
        <v>375</v>
      </c>
      <c r="B37" s="110">
        <v>2</v>
      </c>
      <c r="C37" s="7">
        <v>66.067618828705804</v>
      </c>
      <c r="D37" s="10">
        <v>2.7196818635132498</v>
      </c>
      <c r="E37" s="7">
        <v>62.933001927595598</v>
      </c>
      <c r="F37" s="10">
        <v>3.1270071938884301</v>
      </c>
      <c r="G37" s="7">
        <v>-3.1346169011101801</v>
      </c>
      <c r="H37" s="123">
        <v>4.1442542669764997</v>
      </c>
    </row>
    <row r="38" spans="1:8" ht="13" customHeight="1" x14ac:dyDescent="0.2">
      <c r="A38" s="82" t="s">
        <v>376</v>
      </c>
      <c r="B38" s="110">
        <v>2</v>
      </c>
      <c r="C38" s="7">
        <v>71.416745232698204</v>
      </c>
      <c r="D38" s="10">
        <v>4.45669443208498</v>
      </c>
      <c r="E38" s="7">
        <v>65.888348002911101</v>
      </c>
      <c r="F38" s="10">
        <v>4.5556241376497297</v>
      </c>
      <c r="G38" s="7">
        <v>-5.5283972297870596</v>
      </c>
      <c r="H38" s="123">
        <v>6.3730555108608602</v>
      </c>
    </row>
    <row r="39" spans="1:8" ht="13" customHeight="1" x14ac:dyDescent="0.2">
      <c r="A39" s="82" t="s">
        <v>377</v>
      </c>
      <c r="B39" s="110">
        <v>2</v>
      </c>
      <c r="C39" s="7">
        <v>60.999221243663698</v>
      </c>
      <c r="D39" s="10">
        <v>2.4378327373544399</v>
      </c>
      <c r="E39" s="7">
        <v>58.818220776543903</v>
      </c>
      <c r="F39" s="10">
        <v>3.02415191353548</v>
      </c>
      <c r="G39" s="7">
        <v>-2.1810004671198699</v>
      </c>
      <c r="H39" s="123">
        <v>3.88439483722463</v>
      </c>
    </row>
    <row r="40" spans="1:8" ht="13" customHeight="1" x14ac:dyDescent="0.2">
      <c r="A40" s="82" t="s">
        <v>378</v>
      </c>
      <c r="B40" s="110">
        <v>2</v>
      </c>
      <c r="C40" s="7">
        <v>81.017518407463996</v>
      </c>
      <c r="D40" s="10">
        <v>2.3458015268309498</v>
      </c>
      <c r="E40" s="7">
        <v>92.106700720284707</v>
      </c>
      <c r="F40" s="10">
        <v>2.0677421172968602</v>
      </c>
      <c r="G40" s="7">
        <v>11.0891823128207</v>
      </c>
      <c r="H40" s="123">
        <v>3.1270341006976099</v>
      </c>
    </row>
    <row r="41" spans="1:8" ht="13" customHeight="1" x14ac:dyDescent="0.2">
      <c r="A41" s="82" t="s">
        <v>379</v>
      </c>
      <c r="B41" s="110">
        <v>2</v>
      </c>
      <c r="C41" s="7">
        <v>88.916152855556803</v>
      </c>
      <c r="D41" s="10">
        <v>1.42169922721408</v>
      </c>
      <c r="E41" s="7">
        <v>93.070785279433096</v>
      </c>
      <c r="F41" s="10">
        <v>1.0671358052809501</v>
      </c>
      <c r="G41" s="7">
        <v>4.1546324238762899</v>
      </c>
      <c r="H41" s="123">
        <v>1.7776409985072199</v>
      </c>
    </row>
    <row r="42" spans="1:8" ht="13" customHeight="1" x14ac:dyDescent="0.2">
      <c r="A42" s="82" t="s">
        <v>380</v>
      </c>
      <c r="B42" s="110">
        <v>2</v>
      </c>
      <c r="C42" s="7">
        <v>70.800570096615004</v>
      </c>
      <c r="D42" s="10">
        <v>1.6632869478310801</v>
      </c>
      <c r="E42" s="7">
        <v>79.010996928817903</v>
      </c>
      <c r="F42" s="10">
        <v>2.3698971363588099</v>
      </c>
      <c r="G42" s="7">
        <v>8.2104268322028098</v>
      </c>
      <c r="H42" s="123">
        <v>2.89533001707006</v>
      </c>
    </row>
    <row r="43" spans="1:8" ht="13" customHeight="1" x14ac:dyDescent="0.2">
      <c r="A43" s="82" t="s">
        <v>381</v>
      </c>
      <c r="B43" s="110">
        <v>2</v>
      </c>
      <c r="C43" s="7">
        <v>57.450718474187198</v>
      </c>
      <c r="D43" s="10">
        <v>3.0070634278006501</v>
      </c>
      <c r="E43" s="7">
        <v>48.459345585404598</v>
      </c>
      <c r="F43" s="10">
        <v>2.5393189676697001</v>
      </c>
      <c r="G43" s="7">
        <v>-8.9913728887825197</v>
      </c>
      <c r="H43" s="123">
        <v>3.9358063060043098</v>
      </c>
    </row>
    <row r="44" spans="1:8" ht="13" customHeight="1" x14ac:dyDescent="0.2">
      <c r="A44" s="82" t="s">
        <v>382</v>
      </c>
      <c r="B44" s="110">
        <v>2</v>
      </c>
      <c r="C44" s="7">
        <v>76.980269152979801</v>
      </c>
      <c r="D44" s="10">
        <v>2.1570460584078099</v>
      </c>
      <c r="E44" s="7">
        <v>71.399436622164899</v>
      </c>
      <c r="F44" s="10">
        <v>2.58320328399593</v>
      </c>
      <c r="G44" s="7">
        <v>-5.5808325308148996</v>
      </c>
      <c r="H44" s="123">
        <v>3.3653806477930499</v>
      </c>
    </row>
    <row r="45" spans="1:8" ht="13" customHeight="1" x14ac:dyDescent="0.2">
      <c r="A45" s="82" t="s">
        <v>383</v>
      </c>
      <c r="B45" s="110">
        <v>2</v>
      </c>
      <c r="C45" s="7">
        <v>41.5027738324099</v>
      </c>
      <c r="D45" s="10">
        <v>2.9087806116291399</v>
      </c>
      <c r="E45" s="7">
        <v>58.900442018297497</v>
      </c>
      <c r="F45" s="10">
        <v>2.5212453657645</v>
      </c>
      <c r="G45" s="7">
        <v>17.3976681858876</v>
      </c>
      <c r="H45" s="123">
        <v>3.8493743440952302</v>
      </c>
    </row>
    <row r="46" spans="1:8" ht="13" customHeight="1" x14ac:dyDescent="0.2">
      <c r="A46" s="82" t="s">
        <v>384</v>
      </c>
      <c r="B46" s="110">
        <v>2</v>
      </c>
      <c r="C46" s="7">
        <v>47.821784461581899</v>
      </c>
      <c r="D46" s="10">
        <v>2.26078303935016</v>
      </c>
      <c r="E46" s="7">
        <v>48.134668061444401</v>
      </c>
      <c r="F46" s="10">
        <v>1.9318744780302199</v>
      </c>
      <c r="G46" s="7">
        <v>0.31288359986251602</v>
      </c>
      <c r="H46" s="123">
        <v>2.9737651134341201</v>
      </c>
    </row>
    <row r="47" spans="1:8" ht="13" customHeight="1" x14ac:dyDescent="0.2">
      <c r="A47" s="82" t="s">
        <v>385</v>
      </c>
      <c r="B47" s="110">
        <v>2</v>
      </c>
      <c r="C47" s="7">
        <v>46.4483648317362</v>
      </c>
      <c r="D47" s="10">
        <v>2.3379757102986001</v>
      </c>
      <c r="E47" s="7">
        <v>59.697722794099398</v>
      </c>
      <c r="F47" s="10">
        <v>3.68147721114671</v>
      </c>
      <c r="G47" s="7">
        <v>13.249357962363099</v>
      </c>
      <c r="H47" s="123">
        <v>4.3611242676790098</v>
      </c>
    </row>
    <row r="48" spans="1:8" ht="13" customHeight="1" x14ac:dyDescent="0.2">
      <c r="A48" s="82" t="s">
        <v>386</v>
      </c>
      <c r="B48" s="110">
        <v>2</v>
      </c>
      <c r="C48" s="7">
        <v>66.556336596016493</v>
      </c>
      <c r="D48" s="10">
        <v>1.85267329747469</v>
      </c>
      <c r="E48" s="7">
        <v>73.552437799106599</v>
      </c>
      <c r="F48" s="10">
        <v>2.6646780821389302</v>
      </c>
      <c r="G48" s="7">
        <v>6.9961012030901299</v>
      </c>
      <c r="H48" s="123">
        <v>3.2454441342607301</v>
      </c>
    </row>
    <row r="49" spans="1:8" ht="13" customHeight="1" x14ac:dyDescent="0.2">
      <c r="A49" s="82" t="s">
        <v>387</v>
      </c>
      <c r="B49" s="110">
        <v>2</v>
      </c>
      <c r="C49" s="7">
        <v>70.4748485639265</v>
      </c>
      <c r="D49" s="10">
        <v>1.48466768699329</v>
      </c>
      <c r="E49" s="7">
        <v>75.2566759873026</v>
      </c>
      <c r="F49" s="10">
        <v>2.54276164367834</v>
      </c>
      <c r="G49" s="7">
        <v>4.78182742337607</v>
      </c>
      <c r="H49" s="123">
        <v>2.9444651326452802</v>
      </c>
    </row>
    <row r="50" spans="1:8" ht="13" customHeight="1" x14ac:dyDescent="0.2">
      <c r="A50" s="82" t="s">
        <v>388</v>
      </c>
      <c r="B50" s="110">
        <v>2</v>
      </c>
      <c r="C50" s="7">
        <v>54.266122050765297</v>
      </c>
      <c r="D50" s="10">
        <v>2.3091362305555498</v>
      </c>
      <c r="E50" s="7">
        <v>60.290611000171097</v>
      </c>
      <c r="F50" s="10">
        <v>4.6655448429072699</v>
      </c>
      <c r="G50" s="7">
        <v>6.0244889494057396</v>
      </c>
      <c r="H50" s="123">
        <v>5.2057102121077499</v>
      </c>
    </row>
    <row r="51" spans="1:8" ht="13" customHeight="1" x14ac:dyDescent="0.2">
      <c r="A51" s="82" t="s">
        <v>389</v>
      </c>
      <c r="B51" s="110">
        <v>2</v>
      </c>
      <c r="C51" s="7">
        <v>89.257918783197098</v>
      </c>
      <c r="D51" s="10">
        <v>1.6343693821085301</v>
      </c>
      <c r="E51" s="7">
        <v>91.119481132948806</v>
      </c>
      <c r="F51" s="10">
        <v>2.1785037466487802</v>
      </c>
      <c r="G51" s="7">
        <v>1.8615623497517799</v>
      </c>
      <c r="H51" s="123">
        <v>2.7234246549769998</v>
      </c>
    </row>
    <row r="52" spans="1:8" ht="13" customHeight="1" x14ac:dyDescent="0.2">
      <c r="A52" s="112" t="s">
        <v>390</v>
      </c>
      <c r="B52" s="113">
        <v>2</v>
      </c>
      <c r="C52" s="34">
        <v>59.4375357608657</v>
      </c>
      <c r="D52" s="35">
        <v>0.51634449516438097</v>
      </c>
      <c r="E52" s="34">
        <v>57.775475129421899</v>
      </c>
      <c r="F52" s="35">
        <v>0.596045204920154</v>
      </c>
      <c r="G52" s="34">
        <v>-1.66206063144387</v>
      </c>
      <c r="H52" s="127">
        <v>0.78859465125935801</v>
      </c>
    </row>
    <row r="53" spans="1:8" ht="13" customHeight="1" x14ac:dyDescent="0.2">
      <c r="A53" s="82" t="s">
        <v>391</v>
      </c>
      <c r="B53" s="110">
        <v>2</v>
      </c>
      <c r="C53" s="7">
        <v>69.649397957855797</v>
      </c>
      <c r="D53" s="10">
        <v>3.1676418759184002</v>
      </c>
      <c r="E53" s="7">
        <v>68.909854343614597</v>
      </c>
      <c r="F53" s="10">
        <v>4.8219042354397299</v>
      </c>
      <c r="G53" s="7">
        <v>-0.73954361424125603</v>
      </c>
      <c r="H53" s="123">
        <v>5.7692907284885004</v>
      </c>
    </row>
    <row r="54" spans="1:8" ht="13" customHeight="1" x14ac:dyDescent="0.2">
      <c r="A54" s="82" t="s">
        <v>392</v>
      </c>
      <c r="B54" s="110">
        <v>2</v>
      </c>
      <c r="C54" s="7">
        <v>46.444736605516098</v>
      </c>
      <c r="D54" s="10">
        <v>3.4346447216476799</v>
      </c>
      <c r="E54" s="7">
        <v>50.784415622630398</v>
      </c>
      <c r="F54" s="10">
        <v>4.1903351389643904</v>
      </c>
      <c r="G54" s="7">
        <v>4.3396790171142596</v>
      </c>
      <c r="H54" s="123">
        <v>5.4180894179389503</v>
      </c>
    </row>
    <row r="55" spans="1:8" ht="13" customHeight="1" x14ac:dyDescent="0.2">
      <c r="A55" s="82" t="s">
        <v>393</v>
      </c>
      <c r="B55" s="110">
        <v>2</v>
      </c>
      <c r="C55" s="7">
        <v>53.712502432901502</v>
      </c>
      <c r="D55" s="10">
        <v>4.3110850888802803</v>
      </c>
      <c r="E55" s="7">
        <v>54.232380768867799</v>
      </c>
      <c r="F55" s="10">
        <v>4.2215003448301003</v>
      </c>
      <c r="G55" s="7">
        <v>0.51987833596630395</v>
      </c>
      <c r="H55" s="123">
        <v>6.0337815509816499</v>
      </c>
    </row>
    <row r="56" spans="1:8" ht="13" customHeight="1" x14ac:dyDescent="0.2">
      <c r="A56" s="4" t="s">
        <v>394</v>
      </c>
      <c r="B56" s="118">
        <v>2</v>
      </c>
      <c r="C56" s="169">
        <v>59.6301886138802</v>
      </c>
      <c r="D56" s="170">
        <v>1.9109171520453201</v>
      </c>
      <c r="E56" s="169">
        <v>65.046113614801797</v>
      </c>
      <c r="F56" s="170">
        <v>3.90874216651524</v>
      </c>
      <c r="G56" s="169">
        <v>5.4159250009216704</v>
      </c>
      <c r="H56" s="176">
        <v>4.3508470079141199</v>
      </c>
    </row>
    <row r="57" spans="1:8" ht="13" customHeight="1" x14ac:dyDescent="0.2">
      <c r="A57" s="172"/>
      <c r="B57" s="163"/>
      <c r="C57" s="164" t="s">
        <v>1396</v>
      </c>
      <c r="D57" s="165" t="s">
        <v>1397</v>
      </c>
      <c r="E57" s="164" t="s">
        <v>1384</v>
      </c>
      <c r="F57" s="165" t="s">
        <v>1385</v>
      </c>
      <c r="G57" s="164" t="s">
        <v>1398</v>
      </c>
      <c r="H57" s="174" t="s">
        <v>1399</v>
      </c>
    </row>
    <row r="58" spans="1:8" ht="13" customHeight="1" x14ac:dyDescent="0.2">
      <c r="A58" s="82" t="s">
        <v>365</v>
      </c>
      <c r="B58" s="119">
        <v>1</v>
      </c>
      <c r="C58" s="7">
        <v>55.570490157660203</v>
      </c>
      <c r="D58" s="10">
        <v>4.2626766867977803</v>
      </c>
      <c r="E58" s="7">
        <v>52.092065505339903</v>
      </c>
      <c r="F58" s="10">
        <v>3.9982179721995399</v>
      </c>
      <c r="G58" s="7">
        <v>-3.4784246523203799</v>
      </c>
      <c r="H58" s="123">
        <v>5.8443271203269198</v>
      </c>
    </row>
    <row r="59" spans="1:8" ht="13" customHeight="1" x14ac:dyDescent="0.2">
      <c r="A59" s="82" t="s">
        <v>370</v>
      </c>
      <c r="B59" s="119">
        <v>1</v>
      </c>
      <c r="C59" s="7">
        <v>84.338295495375206</v>
      </c>
      <c r="D59" s="10">
        <v>1.5589418412056399</v>
      </c>
      <c r="E59" s="7">
        <v>82.346832198312001</v>
      </c>
      <c r="F59" s="10">
        <v>1.89956955413158</v>
      </c>
      <c r="G59" s="7">
        <v>-1.99146329706323</v>
      </c>
      <c r="H59" s="123">
        <v>2.4573693566994099</v>
      </c>
    </row>
    <row r="60" spans="1:8" ht="13" customHeight="1" x14ac:dyDescent="0.2">
      <c r="A60" s="82" t="s">
        <v>372</v>
      </c>
      <c r="B60" s="119">
        <v>1</v>
      </c>
      <c r="C60" s="7">
        <v>89.460564631995695</v>
      </c>
      <c r="D60" s="10">
        <v>1.32122831877668</v>
      </c>
      <c r="E60" s="7">
        <v>94.001531921702096</v>
      </c>
      <c r="F60" s="10">
        <v>1.37116203044087</v>
      </c>
      <c r="G60" s="7">
        <v>4.5409672897064199</v>
      </c>
      <c r="H60" s="123">
        <v>1.90413486498729</v>
      </c>
    </row>
    <row r="61" spans="1:8" ht="13" customHeight="1" x14ac:dyDescent="0.2">
      <c r="A61" s="82" t="s">
        <v>384</v>
      </c>
      <c r="B61" s="119">
        <v>1</v>
      </c>
      <c r="C61" s="7">
        <v>79.599981657878402</v>
      </c>
      <c r="D61" s="10">
        <v>1.86226791382696</v>
      </c>
      <c r="E61" s="7">
        <v>81.616211737835698</v>
      </c>
      <c r="F61" s="10">
        <v>2.1214078571328998</v>
      </c>
      <c r="G61" s="7">
        <v>2.0162300799572801</v>
      </c>
      <c r="H61" s="123">
        <v>2.8228377706086101</v>
      </c>
    </row>
    <row r="62" spans="1:8" ht="13" customHeight="1" x14ac:dyDescent="0.2">
      <c r="A62" s="82" t="s">
        <v>386</v>
      </c>
      <c r="B62" s="119">
        <v>1</v>
      </c>
      <c r="C62" s="7">
        <v>63.152298792314099</v>
      </c>
      <c r="D62" s="10">
        <v>4.2002445719448698</v>
      </c>
      <c r="E62" s="7">
        <v>67.155349099323104</v>
      </c>
      <c r="F62" s="10">
        <v>2.8712705503804301</v>
      </c>
      <c r="G62" s="7">
        <v>4.0030503070090697</v>
      </c>
      <c r="H62" s="123">
        <v>5.0878530872691599</v>
      </c>
    </row>
    <row r="63" spans="1:8" ht="13" customHeight="1" x14ac:dyDescent="0.2">
      <c r="A63" s="173" t="s">
        <v>387</v>
      </c>
      <c r="B63" s="166">
        <v>1</v>
      </c>
      <c r="C63" s="167">
        <v>71.700575840443605</v>
      </c>
      <c r="D63" s="168">
        <v>1.28568678073128</v>
      </c>
      <c r="E63" s="167">
        <v>83.917342058526103</v>
      </c>
      <c r="F63" s="168">
        <v>2.2726949875781899</v>
      </c>
      <c r="G63" s="167">
        <v>12.216766218082499</v>
      </c>
      <c r="H63" s="175">
        <v>2.6111554922505502</v>
      </c>
    </row>
    <row r="64" spans="1:8" ht="13" customHeight="1" x14ac:dyDescent="0.2">
      <c r="A64" s="82" t="s">
        <v>395</v>
      </c>
      <c r="B64" s="119">
        <v>1</v>
      </c>
      <c r="C64" s="7">
        <v>61.489048407962898</v>
      </c>
      <c r="D64" s="10">
        <v>2.07328905208055</v>
      </c>
      <c r="E64" s="7">
        <v>64.735502642202803</v>
      </c>
      <c r="F64" s="10">
        <v>2.5525810807764699</v>
      </c>
      <c r="G64" s="7">
        <v>3.2464542342399199</v>
      </c>
      <c r="H64" s="123">
        <v>3.2884947418864798</v>
      </c>
    </row>
    <row r="65" spans="1:8" ht="13" customHeight="1" x14ac:dyDescent="0.2">
      <c r="A65" s="82" t="s">
        <v>396</v>
      </c>
      <c r="B65" s="119">
        <v>1</v>
      </c>
      <c r="C65" s="7">
        <v>75.892933731365204</v>
      </c>
      <c r="D65" s="10">
        <v>1.8118141614851799</v>
      </c>
      <c r="E65" s="7">
        <v>65.197389011191405</v>
      </c>
      <c r="F65" s="10">
        <v>3.2961060132243798</v>
      </c>
      <c r="G65" s="7">
        <v>-10.6955447201737</v>
      </c>
      <c r="H65" s="123">
        <v>3.7612478522655399</v>
      </c>
    </row>
    <row r="66" spans="1:8" ht="13" customHeight="1" x14ac:dyDescent="0.2">
      <c r="A66" s="4" t="s">
        <v>397</v>
      </c>
      <c r="B66" s="121">
        <v>1</v>
      </c>
      <c r="C66" s="169">
        <v>63.259201054472697</v>
      </c>
      <c r="D66" s="170">
        <v>3.5897662921439299</v>
      </c>
      <c r="E66" s="169">
        <v>60.035293899029497</v>
      </c>
      <c r="F66" s="170">
        <v>3.8639936888673398</v>
      </c>
      <c r="G66" s="169">
        <v>-3.2239071554432699</v>
      </c>
      <c r="H66" s="176">
        <v>5.2741700067232697</v>
      </c>
    </row>
    <row r="67" spans="1:8" ht="13" customHeight="1" x14ac:dyDescent="0.2">
      <c r="A67" s="82"/>
      <c r="B67" s="122"/>
      <c r="C67" s="7" t="s">
        <v>1396</v>
      </c>
      <c r="D67" s="10" t="s">
        <v>1397</v>
      </c>
      <c r="E67" s="7" t="s">
        <v>1384</v>
      </c>
      <c r="F67" s="10" t="s">
        <v>1385</v>
      </c>
      <c r="G67" s="7" t="s">
        <v>1398</v>
      </c>
      <c r="H67" s="123" t="s">
        <v>1399</v>
      </c>
    </row>
    <row r="68" spans="1:8" ht="13" customHeight="1" x14ac:dyDescent="0.2">
      <c r="A68" s="82" t="s">
        <v>359</v>
      </c>
      <c r="B68" s="122">
        <v>3</v>
      </c>
      <c r="C68" s="7">
        <v>46.916991198214397</v>
      </c>
      <c r="D68" s="10">
        <v>2.6779481789526201</v>
      </c>
      <c r="E68" s="7">
        <v>50.324115967790199</v>
      </c>
      <c r="F68" s="10">
        <v>2.9789865889507401</v>
      </c>
      <c r="G68" s="7">
        <v>3.4071247695758098</v>
      </c>
      <c r="H68" s="123">
        <v>4.0057168579798601</v>
      </c>
    </row>
    <row r="69" spans="1:8" ht="13" customHeight="1" x14ac:dyDescent="0.2">
      <c r="A69" s="82" t="s">
        <v>362</v>
      </c>
      <c r="B69" s="122">
        <v>3</v>
      </c>
      <c r="C69" s="7">
        <v>44.295134796090402</v>
      </c>
      <c r="D69" s="10">
        <v>3.8782319506530301</v>
      </c>
      <c r="E69" s="7">
        <v>44.383553212833803</v>
      </c>
      <c r="F69" s="10">
        <v>3.7684135657717701</v>
      </c>
      <c r="G69" s="7">
        <v>8.8418416743472505E-2</v>
      </c>
      <c r="H69" s="123">
        <v>5.4075524838653903</v>
      </c>
    </row>
    <row r="70" spans="1:8" ht="13" customHeight="1" x14ac:dyDescent="0.2">
      <c r="A70" s="82" t="s">
        <v>376</v>
      </c>
      <c r="B70" s="122">
        <v>3</v>
      </c>
      <c r="C70" s="7">
        <v>53.558448317678398</v>
      </c>
      <c r="D70" s="10">
        <v>4.26367923703038</v>
      </c>
      <c r="E70" s="7">
        <v>63.712548555656497</v>
      </c>
      <c r="F70" s="10">
        <v>4.3452408262119802</v>
      </c>
      <c r="G70" s="7">
        <v>10.154100237978099</v>
      </c>
      <c r="H70" s="123">
        <v>6.0876989473908303</v>
      </c>
    </row>
    <row r="71" spans="1:8" ht="13" customHeight="1" x14ac:dyDescent="0.2">
      <c r="A71" s="82" t="s">
        <v>382</v>
      </c>
      <c r="B71" s="122">
        <v>3</v>
      </c>
      <c r="C71" s="7">
        <v>52.432874024906802</v>
      </c>
      <c r="D71" s="10">
        <v>3.9312956726851098</v>
      </c>
      <c r="E71" s="7">
        <v>53.284961481926203</v>
      </c>
      <c r="F71" s="10">
        <v>2.7592901128833902</v>
      </c>
      <c r="G71" s="7">
        <v>0.85208745701938005</v>
      </c>
      <c r="H71" s="123">
        <v>4.8029956894763899</v>
      </c>
    </row>
    <row r="72" spans="1:8" ht="13" customHeight="1" x14ac:dyDescent="0.2">
      <c r="A72" s="82" t="s">
        <v>386</v>
      </c>
      <c r="B72" s="122">
        <v>3</v>
      </c>
      <c r="C72" s="7">
        <v>67.722365570385804</v>
      </c>
      <c r="D72" s="10">
        <v>1.3275034166312301</v>
      </c>
      <c r="E72" s="7">
        <v>70.605105840398593</v>
      </c>
      <c r="F72" s="10">
        <v>2.3511421162469199</v>
      </c>
      <c r="G72" s="7">
        <v>2.8827402700128202</v>
      </c>
      <c r="H72" s="123">
        <v>2.7000249206178899</v>
      </c>
    </row>
    <row r="73" spans="1:8" ht="13" customHeight="1" x14ac:dyDescent="0.2">
      <c r="A73" s="4" t="s">
        <v>387</v>
      </c>
      <c r="B73" s="171">
        <v>3</v>
      </c>
      <c r="C73" s="169">
        <v>59.576056664550897</v>
      </c>
      <c r="D73" s="170">
        <v>2.5174909601031801</v>
      </c>
      <c r="E73" s="169">
        <v>70.295680513506099</v>
      </c>
      <c r="F73" s="170">
        <v>3.0914942911000698</v>
      </c>
      <c r="G73" s="169">
        <v>10.719623848955299</v>
      </c>
      <c r="H73" s="176">
        <v>3.9868656468591399</v>
      </c>
    </row>
    <row r="75" spans="1:8" x14ac:dyDescent="0.2">
      <c r="A75" s="177" t="s">
        <v>565</v>
      </c>
    </row>
    <row r="76" spans="1:8" x14ac:dyDescent="0.2">
      <c r="A76" s="177" t="s">
        <v>398</v>
      </c>
    </row>
    <row r="77" spans="1:8" x14ac:dyDescent="0.2">
      <c r="A77" s="177" t="s">
        <v>399</v>
      </c>
    </row>
    <row r="78" spans="1:8" x14ac:dyDescent="0.2">
      <c r="A78" s="177" t="s">
        <v>400</v>
      </c>
    </row>
    <row r="79" spans="1:8" x14ac:dyDescent="0.2">
      <c r="A79" s="177" t="s">
        <v>401</v>
      </c>
    </row>
    <row r="80" spans="1:8" x14ac:dyDescent="0.2">
      <c r="A80" s="177" t="s">
        <v>402</v>
      </c>
    </row>
    <row r="81" spans="1:1" x14ac:dyDescent="0.2">
      <c r="A81" s="160" t="str">
        <f>HYPERLINK("https://oecdcode.org/disclaimers/cyprus.html", "Information on data for Cyprus: https://oecdcode.org/disclaimers/cyprus.html")</f>
        <v>Information on data for Cyprus: https://oecdcode.org/disclaimers/cyprus.html</v>
      </c>
    </row>
    <row r="82" spans="1:1" x14ac:dyDescent="0.2">
      <c r="A82" s="177" t="s">
        <v>403</v>
      </c>
    </row>
  </sheetData>
  <mergeCells count="5">
    <mergeCell ref="B7:B10"/>
    <mergeCell ref="C7:H7"/>
    <mergeCell ref="C8:D9"/>
    <mergeCell ref="E8:F9"/>
    <mergeCell ref="G8:H9"/>
  </mergeCells>
  <conditionalFormatting sqref="G1:G200">
    <cfRule type="expression" dxfId="321"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249</v>
      </c>
    </row>
    <row r="2" spans="1:30" x14ac:dyDescent="0.2">
      <c r="A2" s="46" t="s">
        <v>250</v>
      </c>
    </row>
    <row r="3" spans="1:30" x14ac:dyDescent="0.2">
      <c r="A3" s="58" t="s">
        <v>341</v>
      </c>
    </row>
    <row r="4" spans="1:30" x14ac:dyDescent="0.2">
      <c r="A4" s="161" t="str">
        <f>HYPERLINK("#'TOC'!A1", "Back to TOC")</f>
        <v>Back to TOC</v>
      </c>
    </row>
    <row r="7" spans="1:30" ht="16" customHeight="1" x14ac:dyDescent="0.2">
      <c r="B7" s="235" t="s">
        <v>342</v>
      </c>
      <c r="C7" s="238" t="s">
        <v>566</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1384</v>
      </c>
      <c r="D11" s="109" t="s">
        <v>1385</v>
      </c>
      <c r="E11" s="108" t="s">
        <v>1386</v>
      </c>
      <c r="F11" s="109" t="s">
        <v>1387</v>
      </c>
      <c r="G11" s="108" t="s">
        <v>1388</v>
      </c>
      <c r="H11" s="109" t="s">
        <v>1389</v>
      </c>
      <c r="I11" s="108" t="s">
        <v>1390</v>
      </c>
      <c r="J11" s="109" t="s">
        <v>1391</v>
      </c>
      <c r="K11" s="108" t="s">
        <v>1400</v>
      </c>
      <c r="L11" s="109" t="s">
        <v>1401</v>
      </c>
      <c r="M11" s="108" t="s">
        <v>1402</v>
      </c>
      <c r="N11" s="109" t="s">
        <v>1403</v>
      </c>
      <c r="O11" s="108" t="s">
        <v>1404</v>
      </c>
      <c r="P11" s="109" t="s">
        <v>1405</v>
      </c>
      <c r="Q11" s="108" t="s">
        <v>1406</v>
      </c>
      <c r="R11" s="109" t="s">
        <v>1407</v>
      </c>
      <c r="S11" s="108" t="s">
        <v>1408</v>
      </c>
      <c r="T11" s="109" t="s">
        <v>1409</v>
      </c>
      <c r="U11" s="108" t="s">
        <v>1410</v>
      </c>
      <c r="V11" s="109" t="s">
        <v>1411</v>
      </c>
      <c r="W11" s="108" t="s">
        <v>1412</v>
      </c>
      <c r="X11" s="109" t="s">
        <v>1413</v>
      </c>
      <c r="Y11" s="108" t="s">
        <v>1414</v>
      </c>
      <c r="Z11" s="109" t="s">
        <v>1415</v>
      </c>
      <c r="AA11" s="179" t="s">
        <v>1392</v>
      </c>
      <c r="AB11" s="179" t="s">
        <v>1393</v>
      </c>
      <c r="AC11" s="179" t="s">
        <v>1394</v>
      </c>
      <c r="AD11" s="184" t="s">
        <v>1395</v>
      </c>
    </row>
    <row r="12" spans="1:30" ht="13" customHeight="1" x14ac:dyDescent="0.2">
      <c r="A12" s="82" t="s">
        <v>422</v>
      </c>
      <c r="B12" s="110">
        <v>2</v>
      </c>
      <c r="C12" s="7">
        <v>88.179158278195402</v>
      </c>
      <c r="D12" s="10">
        <v>0.85276844460260803</v>
      </c>
      <c r="E12" s="7">
        <v>89.416829880144604</v>
      </c>
      <c r="F12" s="10">
        <v>0.89497649455580497</v>
      </c>
      <c r="G12" s="7">
        <v>84.607711840861597</v>
      </c>
      <c r="H12" s="10">
        <v>1.5566170357211899</v>
      </c>
      <c r="I12" s="7">
        <v>-4.8091180392830104</v>
      </c>
      <c r="J12" s="10">
        <v>1.5954597167806299</v>
      </c>
      <c r="K12" s="7">
        <v>86.157706479310804</v>
      </c>
      <c r="L12" s="10">
        <v>2.9155893875240202</v>
      </c>
      <c r="M12" s="7">
        <v>88.4933613659435</v>
      </c>
      <c r="N12" s="10">
        <v>1.0184962844386201</v>
      </c>
      <c r="O12" s="7">
        <v>88.306516927373096</v>
      </c>
      <c r="P12" s="10">
        <v>1.27965928024167</v>
      </c>
      <c r="Q12" s="7">
        <v>2.1488104480622199</v>
      </c>
      <c r="R12" s="10">
        <v>3.3272364939136598</v>
      </c>
      <c r="S12" s="7">
        <v>85.269183212574703</v>
      </c>
      <c r="T12" s="10">
        <v>2.0400415701163399</v>
      </c>
      <c r="U12" s="7">
        <v>84.354031286539097</v>
      </c>
      <c r="V12" s="10">
        <v>1.8707231056899001</v>
      </c>
      <c r="W12" s="7">
        <v>89.813195243052107</v>
      </c>
      <c r="X12" s="10">
        <v>1.0193350975114499</v>
      </c>
      <c r="Y12" s="7">
        <v>4.5440120304773899</v>
      </c>
      <c r="Z12" s="10">
        <v>2.1329814777409002</v>
      </c>
      <c r="AA12" s="65"/>
      <c r="AB12" s="65"/>
      <c r="AC12" s="65"/>
      <c r="AD12" s="182"/>
    </row>
    <row r="13" spans="1:30" ht="13" customHeight="1" x14ac:dyDescent="0.2">
      <c r="A13" s="82" t="s">
        <v>350</v>
      </c>
      <c r="B13" s="110">
        <v>2</v>
      </c>
      <c r="C13" s="7">
        <v>58.0911706930669</v>
      </c>
      <c r="D13" s="10">
        <v>1.1819586578268</v>
      </c>
      <c r="E13" s="7">
        <v>62.542034498676699</v>
      </c>
      <c r="F13" s="10">
        <v>1.43240317244411</v>
      </c>
      <c r="G13" s="7">
        <v>50.547246624522302</v>
      </c>
      <c r="H13" s="10">
        <v>1.92683818504311</v>
      </c>
      <c r="I13" s="7">
        <v>-11.994787874154399</v>
      </c>
      <c r="J13" s="10">
        <v>2.3461724868965201</v>
      </c>
      <c r="K13" s="7">
        <v>70.991898665916096</v>
      </c>
      <c r="L13" s="10">
        <v>2.9949179477598702</v>
      </c>
      <c r="M13" s="7">
        <v>54.503266169186901</v>
      </c>
      <c r="N13" s="10">
        <v>1.4024208759883501</v>
      </c>
      <c r="O13" s="7">
        <v>56.659933154837901</v>
      </c>
      <c r="P13" s="10">
        <v>2.41383959928912</v>
      </c>
      <c r="Q13" s="7">
        <v>-14.3319655110782</v>
      </c>
      <c r="R13" s="10">
        <v>3.8360892716535302</v>
      </c>
      <c r="S13" s="7">
        <v>56.886693600383602</v>
      </c>
      <c r="T13" s="10">
        <v>2.6906972138469301</v>
      </c>
      <c r="U13" s="7">
        <v>54.203569532220897</v>
      </c>
      <c r="V13" s="10">
        <v>3.21371165701719</v>
      </c>
      <c r="W13" s="7">
        <v>58.649729044826003</v>
      </c>
      <c r="X13" s="10">
        <v>1.67358071808831</v>
      </c>
      <c r="Y13" s="7">
        <v>1.7630354444423899</v>
      </c>
      <c r="Z13" s="10">
        <v>2.8225563370547402</v>
      </c>
      <c r="AA13" s="65"/>
      <c r="AB13" s="65"/>
      <c r="AC13" s="65"/>
      <c r="AD13" s="182"/>
    </row>
    <row r="14" spans="1:30" ht="13" customHeight="1" x14ac:dyDescent="0.2">
      <c r="A14" s="82" t="s">
        <v>351</v>
      </c>
      <c r="B14" s="110">
        <v>2</v>
      </c>
      <c r="C14" s="7">
        <v>68.084067453936399</v>
      </c>
      <c r="D14" s="10">
        <v>0.97271629400169601</v>
      </c>
      <c r="E14" s="7">
        <v>70.751658822971905</v>
      </c>
      <c r="F14" s="10">
        <v>1.0914072531079899</v>
      </c>
      <c r="G14" s="7">
        <v>61.220419572941601</v>
      </c>
      <c r="H14" s="10">
        <v>1.96074986793381</v>
      </c>
      <c r="I14" s="7">
        <v>-9.5312392500303194</v>
      </c>
      <c r="J14" s="10">
        <v>2.2172456282561002</v>
      </c>
      <c r="K14" s="7">
        <v>79.079533524329406</v>
      </c>
      <c r="L14" s="10">
        <v>2.1967640275290599</v>
      </c>
      <c r="M14" s="7">
        <v>61.749947465296202</v>
      </c>
      <c r="N14" s="10">
        <v>1.3375664326171499</v>
      </c>
      <c r="O14" s="7">
        <v>72.790593660181401</v>
      </c>
      <c r="P14" s="10">
        <v>1.4981890354705001</v>
      </c>
      <c r="Q14" s="7">
        <v>-6.2889398641480296</v>
      </c>
      <c r="R14" s="10">
        <v>2.5753033627160802</v>
      </c>
      <c r="S14" s="7">
        <v>63.595809267018097</v>
      </c>
      <c r="T14" s="10">
        <v>1.7101919135397901</v>
      </c>
      <c r="U14" s="7">
        <v>61.784104228342301</v>
      </c>
      <c r="V14" s="10">
        <v>1.9973380159793099</v>
      </c>
      <c r="W14" s="7">
        <v>73.276863107498301</v>
      </c>
      <c r="X14" s="10">
        <v>1.22900405956499</v>
      </c>
      <c r="Y14" s="7">
        <v>9.6810538404801996</v>
      </c>
      <c r="Z14" s="10">
        <v>1.8517459356244199</v>
      </c>
      <c r="AA14" s="65"/>
      <c r="AB14" s="65"/>
      <c r="AC14" s="65"/>
      <c r="AD14" s="182"/>
    </row>
    <row r="15" spans="1:30" ht="13" customHeight="1" x14ac:dyDescent="0.2">
      <c r="A15" s="82" t="s">
        <v>423</v>
      </c>
      <c r="B15" s="110">
        <v>2</v>
      </c>
      <c r="C15" s="7">
        <v>86.017114969890002</v>
      </c>
      <c r="D15" s="10">
        <v>0.89115729916234199</v>
      </c>
      <c r="E15" s="7">
        <v>86.552064834234599</v>
      </c>
      <c r="F15" s="10">
        <v>0.86874691460523201</v>
      </c>
      <c r="G15" s="7">
        <v>84.032919447498998</v>
      </c>
      <c r="H15" s="10">
        <v>2.2635428215801099</v>
      </c>
      <c r="I15" s="7">
        <v>-2.5191453867355702</v>
      </c>
      <c r="J15" s="10">
        <v>2.28738621984122</v>
      </c>
      <c r="K15" s="7">
        <v>79.394229126587703</v>
      </c>
      <c r="L15" s="10">
        <v>2.6197555591077402</v>
      </c>
      <c r="M15" s="7">
        <v>85.986667642199393</v>
      </c>
      <c r="N15" s="10">
        <v>1.1713236382677901</v>
      </c>
      <c r="O15" s="7">
        <v>88.520618262653102</v>
      </c>
      <c r="P15" s="10">
        <v>1.2071451216726199</v>
      </c>
      <c r="Q15" s="7">
        <v>9.12638913606534</v>
      </c>
      <c r="R15" s="10">
        <v>2.8496268568942198</v>
      </c>
      <c r="S15" s="7">
        <v>82.225278009300297</v>
      </c>
      <c r="T15" s="10">
        <v>2.1045753156784901</v>
      </c>
      <c r="U15" s="7">
        <v>83.2357836783804</v>
      </c>
      <c r="V15" s="10">
        <v>2.0196031834707702</v>
      </c>
      <c r="W15" s="7">
        <v>87.510374696460204</v>
      </c>
      <c r="X15" s="10">
        <v>1.0151285728631401</v>
      </c>
      <c r="Y15" s="7">
        <v>5.2850966871598803</v>
      </c>
      <c r="Z15" s="10">
        <v>2.2974605893829101</v>
      </c>
      <c r="AA15" s="65"/>
      <c r="AB15" s="65"/>
      <c r="AC15" s="65"/>
      <c r="AD15" s="182"/>
    </row>
    <row r="16" spans="1:30" ht="13" customHeight="1" x14ac:dyDescent="0.2">
      <c r="A16" s="82" t="s">
        <v>424</v>
      </c>
      <c r="B16" s="110">
        <v>2</v>
      </c>
      <c r="C16" s="7">
        <v>75.494676646533506</v>
      </c>
      <c r="D16" s="10">
        <v>1.0005987194347601</v>
      </c>
      <c r="E16" s="7">
        <v>75.403452515288393</v>
      </c>
      <c r="F16" s="10">
        <v>1.26730533415441</v>
      </c>
      <c r="G16" s="7">
        <v>75.317780160593401</v>
      </c>
      <c r="H16" s="10">
        <v>1.6266662223041899</v>
      </c>
      <c r="I16" s="7">
        <v>-8.5672354694992195E-2</v>
      </c>
      <c r="J16" s="10">
        <v>2.0789841992440099</v>
      </c>
      <c r="K16" s="7">
        <v>71.394695023550995</v>
      </c>
      <c r="L16" s="10">
        <v>2.6290684139039899</v>
      </c>
      <c r="M16" s="7">
        <v>75.686803744086802</v>
      </c>
      <c r="N16" s="10">
        <v>1.2864786751325299</v>
      </c>
      <c r="O16" s="7">
        <v>79.906985441334598</v>
      </c>
      <c r="P16" s="10">
        <v>2.3076503985136698</v>
      </c>
      <c r="Q16" s="7">
        <v>8.5122904177836194</v>
      </c>
      <c r="R16" s="10">
        <v>3.4390694767880601</v>
      </c>
      <c r="S16" s="7">
        <v>67.981772428319204</v>
      </c>
      <c r="T16" s="10">
        <v>2.5229543997819999</v>
      </c>
      <c r="U16" s="7">
        <v>71.574480161106607</v>
      </c>
      <c r="V16" s="10">
        <v>2.1239373017915302</v>
      </c>
      <c r="W16" s="7">
        <v>80.207421681695394</v>
      </c>
      <c r="X16" s="10">
        <v>1.2214315185507001</v>
      </c>
      <c r="Y16" s="7">
        <v>12.225649253376201</v>
      </c>
      <c r="Z16" s="10">
        <v>2.6893697667791998</v>
      </c>
      <c r="AA16" s="65"/>
      <c r="AB16" s="65"/>
      <c r="AC16" s="65"/>
      <c r="AD16" s="182"/>
    </row>
    <row r="17" spans="1:30" ht="13" customHeight="1" x14ac:dyDescent="0.2">
      <c r="A17" s="82" t="s">
        <v>352</v>
      </c>
      <c r="B17" s="110">
        <v>2</v>
      </c>
      <c r="C17" s="7">
        <v>70.205949717816296</v>
      </c>
      <c r="D17" s="10">
        <v>0.92938296558987399</v>
      </c>
      <c r="E17" s="7">
        <v>71.515173531691403</v>
      </c>
      <c r="F17" s="10">
        <v>0.99027321456704098</v>
      </c>
      <c r="G17" s="7">
        <v>67.437387613917807</v>
      </c>
      <c r="H17" s="10">
        <v>1.79079676033264</v>
      </c>
      <c r="I17" s="7">
        <v>-4.0777859177735802</v>
      </c>
      <c r="J17" s="10">
        <v>1.94866848858479</v>
      </c>
      <c r="K17" s="7">
        <v>68.583307714603805</v>
      </c>
      <c r="L17" s="10">
        <v>2.253920264465</v>
      </c>
      <c r="M17" s="7">
        <v>70.322047668343103</v>
      </c>
      <c r="N17" s="10">
        <v>1.06552601495407</v>
      </c>
      <c r="O17" s="7">
        <v>71.4302332501682</v>
      </c>
      <c r="P17" s="10">
        <v>2.00819705157891</v>
      </c>
      <c r="Q17" s="7">
        <v>2.8469255355643699</v>
      </c>
      <c r="R17" s="10">
        <v>2.8966127866447899</v>
      </c>
      <c r="S17" s="7">
        <v>51.458402754985798</v>
      </c>
      <c r="T17" s="10">
        <v>2.1828474735729801</v>
      </c>
      <c r="U17" s="7">
        <v>69.489889244378602</v>
      </c>
      <c r="V17" s="10">
        <v>2.0241669117826202</v>
      </c>
      <c r="W17" s="7">
        <v>77.197308215328604</v>
      </c>
      <c r="X17" s="10">
        <v>0.90912444322736996</v>
      </c>
      <c r="Y17" s="7">
        <v>25.738905460342799</v>
      </c>
      <c r="Z17" s="10">
        <v>2.2553237016271099</v>
      </c>
      <c r="AA17" s="65"/>
      <c r="AB17" s="65"/>
      <c r="AC17" s="65"/>
      <c r="AD17" s="182"/>
    </row>
    <row r="18" spans="1:30" ht="13" customHeight="1" x14ac:dyDescent="0.2">
      <c r="A18" s="111" t="s">
        <v>353</v>
      </c>
      <c r="B18" s="110">
        <v>2</v>
      </c>
      <c r="C18" s="7">
        <v>73.121564685038194</v>
      </c>
      <c r="D18" s="10">
        <v>1.2236345576054899</v>
      </c>
      <c r="E18" s="7">
        <v>73.287802010028898</v>
      </c>
      <c r="F18" s="10">
        <v>1.32847462169536</v>
      </c>
      <c r="G18" s="7">
        <v>72.811846527057398</v>
      </c>
      <c r="H18" s="10">
        <v>2.17313432867391</v>
      </c>
      <c r="I18" s="7">
        <v>-0.47595548297148599</v>
      </c>
      <c r="J18" s="10">
        <v>2.3676531331545201</v>
      </c>
      <c r="K18" s="7">
        <v>70.665455549996295</v>
      </c>
      <c r="L18" s="10">
        <v>3.11880946339706</v>
      </c>
      <c r="M18" s="7">
        <v>73.9045098234986</v>
      </c>
      <c r="N18" s="10">
        <v>1.48843733488438</v>
      </c>
      <c r="O18" s="7">
        <v>73.370095461084702</v>
      </c>
      <c r="P18" s="10">
        <v>2.7603838419450502</v>
      </c>
      <c r="Q18" s="7">
        <v>2.7046399110883801</v>
      </c>
      <c r="R18" s="10">
        <v>3.9824579179321602</v>
      </c>
      <c r="S18" s="7">
        <v>51.362341122605898</v>
      </c>
      <c r="T18" s="10">
        <v>2.8901267678426001</v>
      </c>
      <c r="U18" s="7">
        <v>79.577372304480704</v>
      </c>
      <c r="V18" s="10">
        <v>2.6959338921735001</v>
      </c>
      <c r="W18" s="7">
        <v>79.647328833513299</v>
      </c>
      <c r="X18" s="10">
        <v>1.3093724327826299</v>
      </c>
      <c r="Y18" s="7">
        <v>28.284987710907401</v>
      </c>
      <c r="Z18" s="10">
        <v>3.0126433845032698</v>
      </c>
      <c r="AA18" s="65"/>
      <c r="AB18" s="65"/>
      <c r="AC18" s="65"/>
      <c r="AD18" s="182"/>
    </row>
    <row r="19" spans="1:30" ht="13" customHeight="1" x14ac:dyDescent="0.2">
      <c r="A19" s="111" t="s">
        <v>354</v>
      </c>
      <c r="B19" s="110">
        <v>2</v>
      </c>
      <c r="C19" s="7">
        <v>65.660783972420901</v>
      </c>
      <c r="D19" s="10">
        <v>1.13133306843505</v>
      </c>
      <c r="E19" s="7">
        <v>68.865030147987696</v>
      </c>
      <c r="F19" s="10">
        <v>1.2622053629652901</v>
      </c>
      <c r="G19" s="7">
        <v>58.250318006890403</v>
      </c>
      <c r="H19" s="10">
        <v>2.5183918471336701</v>
      </c>
      <c r="I19" s="7">
        <v>-10.614712141097201</v>
      </c>
      <c r="J19" s="10">
        <v>2.9172351035988502</v>
      </c>
      <c r="K19" s="7">
        <v>65.029526035839694</v>
      </c>
      <c r="L19" s="10">
        <v>2.68444742485259</v>
      </c>
      <c r="M19" s="7">
        <v>64.837125964944306</v>
      </c>
      <c r="N19" s="10">
        <v>1.5320867705987999</v>
      </c>
      <c r="O19" s="7">
        <v>68.515947181992004</v>
      </c>
      <c r="P19" s="10">
        <v>2.5856007592492101</v>
      </c>
      <c r="Q19" s="7">
        <v>3.4864211461523502</v>
      </c>
      <c r="R19" s="10">
        <v>3.7790754494022099</v>
      </c>
      <c r="S19" s="7">
        <v>51.633624151737898</v>
      </c>
      <c r="T19" s="10">
        <v>2.85894994547946</v>
      </c>
      <c r="U19" s="7">
        <v>56.205637825373401</v>
      </c>
      <c r="V19" s="10">
        <v>2.61375178414997</v>
      </c>
      <c r="W19" s="7">
        <v>73.425623136313902</v>
      </c>
      <c r="X19" s="10">
        <v>1.18424185960239</v>
      </c>
      <c r="Y19" s="7">
        <v>21.791998984576001</v>
      </c>
      <c r="Z19" s="10">
        <v>3.1235852174183099</v>
      </c>
      <c r="AA19" s="65"/>
      <c r="AB19" s="65"/>
      <c r="AC19" s="65"/>
      <c r="AD19" s="182"/>
    </row>
    <row r="20" spans="1:30" ht="13" customHeight="1" x14ac:dyDescent="0.2">
      <c r="A20" s="82" t="s">
        <v>355</v>
      </c>
      <c r="B20" s="110">
        <v>2</v>
      </c>
      <c r="C20" s="7">
        <v>68.530522055005093</v>
      </c>
      <c r="D20" s="10">
        <v>1.2191063475135999</v>
      </c>
      <c r="E20" s="7">
        <v>72.290416612864206</v>
      </c>
      <c r="F20" s="10">
        <v>1.28830376338178</v>
      </c>
      <c r="G20" s="7">
        <v>61.817101336496599</v>
      </c>
      <c r="H20" s="10">
        <v>2.1300674706262601</v>
      </c>
      <c r="I20" s="7">
        <v>-10.4733152763676</v>
      </c>
      <c r="J20" s="10">
        <v>2.3234281111194801</v>
      </c>
      <c r="K20" s="7">
        <v>72.935399210849994</v>
      </c>
      <c r="L20" s="10">
        <v>3.5117388371251299</v>
      </c>
      <c r="M20" s="7">
        <v>66.722039871438596</v>
      </c>
      <c r="N20" s="10">
        <v>1.59688509147431</v>
      </c>
      <c r="O20" s="7">
        <v>70.853164149911194</v>
      </c>
      <c r="P20" s="10">
        <v>2.4861580208152398</v>
      </c>
      <c r="Q20" s="7">
        <v>-2.0822350609388001</v>
      </c>
      <c r="R20" s="10">
        <v>4.8444987079611197</v>
      </c>
      <c r="S20" s="7">
        <v>58.191429490948103</v>
      </c>
      <c r="T20" s="10">
        <v>2.8476748389833602</v>
      </c>
      <c r="U20" s="7">
        <v>65.320200424216594</v>
      </c>
      <c r="V20" s="10">
        <v>3.0173224799099501</v>
      </c>
      <c r="W20" s="7">
        <v>72.443596217243297</v>
      </c>
      <c r="X20" s="10">
        <v>1.52853402844138</v>
      </c>
      <c r="Y20" s="7">
        <v>14.2521667262953</v>
      </c>
      <c r="Z20" s="10">
        <v>3.1941933113057601</v>
      </c>
      <c r="AA20" s="65"/>
      <c r="AB20" s="65"/>
      <c r="AC20" s="65"/>
      <c r="AD20" s="182"/>
    </row>
    <row r="21" spans="1:30" ht="13" customHeight="1" x14ac:dyDescent="0.2">
      <c r="A21" s="82" t="s">
        <v>356</v>
      </c>
      <c r="B21" s="110">
        <v>2</v>
      </c>
      <c r="C21" s="7">
        <v>66.255480965794504</v>
      </c>
      <c r="D21" s="10">
        <v>0.99958428804669297</v>
      </c>
      <c r="E21" s="7">
        <v>68.862639279725798</v>
      </c>
      <c r="F21" s="10">
        <v>1.1678159013696401</v>
      </c>
      <c r="G21" s="7">
        <v>56.471138850345</v>
      </c>
      <c r="H21" s="10">
        <v>2.4124709269482101</v>
      </c>
      <c r="I21" s="7">
        <v>-12.3915004293808</v>
      </c>
      <c r="J21" s="10">
        <v>2.8070367620332801</v>
      </c>
      <c r="K21" s="7">
        <v>73.179548131711499</v>
      </c>
      <c r="L21" s="10">
        <v>3.7758819852213601</v>
      </c>
      <c r="M21" s="7">
        <v>60.282537518490201</v>
      </c>
      <c r="N21" s="10">
        <v>1.8962599886832701</v>
      </c>
      <c r="O21" s="7">
        <v>70.918935085456596</v>
      </c>
      <c r="P21" s="10">
        <v>1.45021770488141</v>
      </c>
      <c r="Q21" s="7">
        <v>-2.2606130462549499</v>
      </c>
      <c r="R21" s="10">
        <v>3.9438308744970798</v>
      </c>
      <c r="S21" s="7">
        <v>43.605254324862599</v>
      </c>
      <c r="T21" s="10">
        <v>2.395275931734</v>
      </c>
      <c r="U21" s="7">
        <v>61.235624333147499</v>
      </c>
      <c r="V21" s="10">
        <v>3.0925656100323602</v>
      </c>
      <c r="W21" s="7">
        <v>75.514410765736002</v>
      </c>
      <c r="X21" s="10">
        <v>1.1523751005146701</v>
      </c>
      <c r="Y21" s="7">
        <v>31.909156440873399</v>
      </c>
      <c r="Z21" s="10">
        <v>2.6730594003967298</v>
      </c>
      <c r="AA21" s="65"/>
      <c r="AB21" s="65"/>
      <c r="AC21" s="65"/>
      <c r="AD21" s="182"/>
    </row>
    <row r="22" spans="1:30" ht="13" customHeight="1" x14ac:dyDescent="0.2">
      <c r="A22" s="82" t="s">
        <v>357</v>
      </c>
      <c r="B22" s="110">
        <v>2</v>
      </c>
      <c r="C22" s="7">
        <v>69.811742820558393</v>
      </c>
      <c r="D22" s="10">
        <v>1.7474019160635601</v>
      </c>
      <c r="E22" s="7">
        <v>72.136184038546503</v>
      </c>
      <c r="F22" s="10">
        <v>2.3656969294054599</v>
      </c>
      <c r="G22" s="7">
        <v>66.238437072671402</v>
      </c>
      <c r="H22" s="10">
        <v>2.8395766416211101</v>
      </c>
      <c r="I22" s="7">
        <v>-5.8977469658750303</v>
      </c>
      <c r="J22" s="10">
        <v>3.80394391038429</v>
      </c>
      <c r="K22" s="7">
        <v>75.772088903239094</v>
      </c>
      <c r="L22" s="10">
        <v>3.8507675305479898</v>
      </c>
      <c r="M22" s="7">
        <v>67.171995919527006</v>
      </c>
      <c r="N22" s="10">
        <v>2.2435530304367401</v>
      </c>
      <c r="O22" s="7">
        <v>73.029632854602198</v>
      </c>
      <c r="P22" s="10">
        <v>3.2516274747637799</v>
      </c>
      <c r="Q22" s="7">
        <v>-2.7424560486369698</v>
      </c>
      <c r="R22" s="10">
        <v>4.7104717939105196</v>
      </c>
      <c r="S22" s="7">
        <v>65.099267832027905</v>
      </c>
      <c r="T22" s="10">
        <v>3.53025870071769</v>
      </c>
      <c r="U22" s="7">
        <v>68.389364131216695</v>
      </c>
      <c r="V22" s="10">
        <v>3.1447969273665999</v>
      </c>
      <c r="W22" s="7">
        <v>71.867683624740494</v>
      </c>
      <c r="X22" s="10">
        <v>2.66647998374932</v>
      </c>
      <c r="Y22" s="7">
        <v>6.7684157927126201</v>
      </c>
      <c r="Z22" s="10">
        <v>4.3568985102745401</v>
      </c>
      <c r="AA22" s="65"/>
      <c r="AB22" s="65"/>
      <c r="AC22" s="65"/>
      <c r="AD22" s="182"/>
    </row>
    <row r="23" spans="1:30" ht="13" customHeight="1" x14ac:dyDescent="0.2">
      <c r="A23" s="82" t="s">
        <v>358</v>
      </c>
      <c r="B23" s="110">
        <v>2</v>
      </c>
      <c r="C23" s="7">
        <v>70.667054092330901</v>
      </c>
      <c r="D23" s="10">
        <v>1.3722536280598701</v>
      </c>
      <c r="E23" s="7">
        <v>74.422990953228506</v>
      </c>
      <c r="F23" s="10">
        <v>1.3806178586326601</v>
      </c>
      <c r="G23" s="7">
        <v>66.298730427339507</v>
      </c>
      <c r="H23" s="10">
        <v>2.2790902346074899</v>
      </c>
      <c r="I23" s="7">
        <v>-8.1242605258890297</v>
      </c>
      <c r="J23" s="10">
        <v>2.4592112157473101</v>
      </c>
      <c r="K23" s="7">
        <v>69.765426542893493</v>
      </c>
      <c r="L23" s="10">
        <v>4.5805091901502202</v>
      </c>
      <c r="M23" s="7">
        <v>68.104417954291804</v>
      </c>
      <c r="N23" s="10">
        <v>2.0081408193692498</v>
      </c>
      <c r="O23" s="7">
        <v>75.239505018501006</v>
      </c>
      <c r="P23" s="10">
        <v>2.64486930141141</v>
      </c>
      <c r="Q23" s="7">
        <v>5.4740784756075103</v>
      </c>
      <c r="R23" s="10">
        <v>5.1836178029584499</v>
      </c>
      <c r="S23" s="7">
        <v>65.290973344803902</v>
      </c>
      <c r="T23" s="10">
        <v>3.5369280569194901</v>
      </c>
      <c r="U23" s="7">
        <v>60.953842426442797</v>
      </c>
      <c r="V23" s="10">
        <v>3.0029960260929101</v>
      </c>
      <c r="W23" s="7">
        <v>75.382564470889093</v>
      </c>
      <c r="X23" s="10">
        <v>1.74805342649927</v>
      </c>
      <c r="Y23" s="7">
        <v>10.0915911260852</v>
      </c>
      <c r="Z23" s="10">
        <v>4.2587588586103804</v>
      </c>
      <c r="AA23" s="65"/>
      <c r="AB23" s="65"/>
      <c r="AC23" s="65"/>
      <c r="AD23" s="182"/>
    </row>
    <row r="24" spans="1:30" ht="13" customHeight="1" x14ac:dyDescent="0.2">
      <c r="A24" s="82" t="s">
        <v>425</v>
      </c>
      <c r="B24" s="110">
        <v>2</v>
      </c>
      <c r="C24" s="7">
        <v>59.575034490995101</v>
      </c>
      <c r="D24" s="10">
        <v>1.5516668744673501</v>
      </c>
      <c r="E24" s="7">
        <v>61.509259042242199</v>
      </c>
      <c r="F24" s="10">
        <v>1.6017891008090199</v>
      </c>
      <c r="G24" s="7">
        <v>56.8481799121733</v>
      </c>
      <c r="H24" s="10">
        <v>2.6578849136892</v>
      </c>
      <c r="I24" s="7">
        <v>-4.6610791300689103</v>
      </c>
      <c r="J24" s="10">
        <v>2.8788766253950899</v>
      </c>
      <c r="K24" s="7">
        <v>63.3415923789061</v>
      </c>
      <c r="L24" s="10">
        <v>3.6138117915946499</v>
      </c>
      <c r="M24" s="7">
        <v>59.862555591576097</v>
      </c>
      <c r="N24" s="10">
        <v>1.8204822816030199</v>
      </c>
      <c r="O24" s="7">
        <v>56.063225222289901</v>
      </c>
      <c r="P24" s="10">
        <v>2.4928200078887999</v>
      </c>
      <c r="Q24" s="7">
        <v>-7.2783671566162198</v>
      </c>
      <c r="R24" s="10">
        <v>4.39240754096706</v>
      </c>
      <c r="S24" s="7">
        <v>55.616093436057398</v>
      </c>
      <c r="T24" s="10">
        <v>3.3334403022268799</v>
      </c>
      <c r="U24" s="7">
        <v>56.574610534184998</v>
      </c>
      <c r="V24" s="10">
        <v>3.35238058390622</v>
      </c>
      <c r="W24" s="7">
        <v>61.527292373564698</v>
      </c>
      <c r="X24" s="10">
        <v>1.66874749974143</v>
      </c>
      <c r="Y24" s="7">
        <v>5.9111989375073799</v>
      </c>
      <c r="Z24" s="10">
        <v>3.3469358797879099</v>
      </c>
      <c r="AA24" s="65"/>
      <c r="AB24" s="65"/>
      <c r="AC24" s="65"/>
      <c r="AD24" s="182"/>
    </row>
    <row r="25" spans="1:30" ht="13" customHeight="1" x14ac:dyDescent="0.2">
      <c r="A25" s="82" t="s">
        <v>359</v>
      </c>
      <c r="B25" s="110">
        <v>2</v>
      </c>
      <c r="C25" s="7">
        <v>72.775997173266305</v>
      </c>
      <c r="D25" s="10">
        <v>1.11205968536471</v>
      </c>
      <c r="E25" s="7">
        <v>75.4118329393919</v>
      </c>
      <c r="F25" s="10">
        <v>1.29647226153434</v>
      </c>
      <c r="G25" s="7">
        <v>62.272522255637</v>
      </c>
      <c r="H25" s="10">
        <v>2.6739187850693198</v>
      </c>
      <c r="I25" s="7">
        <v>-13.1393106837549</v>
      </c>
      <c r="J25" s="10">
        <v>3.0692205223731701</v>
      </c>
      <c r="K25" s="7">
        <v>69.828805458923696</v>
      </c>
      <c r="L25" s="10">
        <v>4.3525306958027601</v>
      </c>
      <c r="M25" s="7">
        <v>73.552908050642301</v>
      </c>
      <c r="N25" s="10">
        <v>1.29692275340505</v>
      </c>
      <c r="O25" s="7">
        <v>71.619903080067601</v>
      </c>
      <c r="P25" s="10">
        <v>2.1761825985742602</v>
      </c>
      <c r="Q25" s="7">
        <v>1.79109762114389</v>
      </c>
      <c r="R25" s="10">
        <v>4.2515782306817096</v>
      </c>
      <c r="S25" s="7">
        <v>62.0643874377351</v>
      </c>
      <c r="T25" s="10">
        <v>2.7439379235579699</v>
      </c>
      <c r="U25" s="7">
        <v>70.984655354889597</v>
      </c>
      <c r="V25" s="10">
        <v>2.46945428265014</v>
      </c>
      <c r="W25" s="7">
        <v>75.291800499582493</v>
      </c>
      <c r="X25" s="10">
        <v>1.2652751891224401</v>
      </c>
      <c r="Y25" s="7">
        <v>13.2274130618474</v>
      </c>
      <c r="Z25" s="10">
        <v>2.7808018960349798</v>
      </c>
      <c r="AA25" s="65"/>
      <c r="AB25" s="65"/>
      <c r="AC25" s="65"/>
      <c r="AD25" s="182"/>
    </row>
    <row r="26" spans="1:30" ht="13" customHeight="1" x14ac:dyDescent="0.2">
      <c r="A26" s="82" t="s">
        <v>360</v>
      </c>
      <c r="B26" s="110">
        <v>2</v>
      </c>
      <c r="C26" s="7">
        <v>76.6638627652233</v>
      </c>
      <c r="D26" s="10">
        <v>1.37460282027591</v>
      </c>
      <c r="E26" s="7">
        <v>80.763637738760195</v>
      </c>
      <c r="F26" s="10">
        <v>1.46056572870418</v>
      </c>
      <c r="G26" s="7">
        <v>65.4535080940678</v>
      </c>
      <c r="H26" s="10">
        <v>3.1685909989852599</v>
      </c>
      <c r="I26" s="7">
        <v>-15.310129644692299</v>
      </c>
      <c r="J26" s="10">
        <v>3.4485113845169302</v>
      </c>
      <c r="K26" s="7">
        <v>64.443619352542797</v>
      </c>
      <c r="L26" s="10">
        <v>6.6557088413515304</v>
      </c>
      <c r="M26" s="7">
        <v>78.734746679278999</v>
      </c>
      <c r="N26" s="10">
        <v>1.5167124534524401</v>
      </c>
      <c r="O26" s="7">
        <v>74.556737022830106</v>
      </c>
      <c r="P26" s="10">
        <v>2.5435416778427702</v>
      </c>
      <c r="Q26" s="7">
        <v>10.1131176702873</v>
      </c>
      <c r="R26" s="10">
        <v>7.3644838040491196</v>
      </c>
      <c r="S26" s="7">
        <v>71.013197114345701</v>
      </c>
      <c r="T26" s="10">
        <v>3.06732846813098</v>
      </c>
      <c r="U26" s="7">
        <v>74.996393637726101</v>
      </c>
      <c r="V26" s="10">
        <v>4.0453411805295296</v>
      </c>
      <c r="W26" s="7">
        <v>78.964644494073298</v>
      </c>
      <c r="X26" s="10">
        <v>1.6067195182698899</v>
      </c>
      <c r="Y26" s="7">
        <v>7.95144737972754</v>
      </c>
      <c r="Z26" s="10">
        <v>3.3784602265449299</v>
      </c>
      <c r="AA26" s="65"/>
      <c r="AB26" s="65"/>
      <c r="AC26" s="65"/>
      <c r="AD26" s="182"/>
    </row>
    <row r="27" spans="1:30" ht="13" customHeight="1" x14ac:dyDescent="0.2">
      <c r="A27" s="82" t="s">
        <v>361</v>
      </c>
      <c r="B27" s="110">
        <v>2</v>
      </c>
      <c r="C27" s="7">
        <v>65.883954335627493</v>
      </c>
      <c r="D27" s="10">
        <v>0.91838803143991898</v>
      </c>
      <c r="E27" s="7">
        <v>68.2807259509418</v>
      </c>
      <c r="F27" s="10">
        <v>1.0358904828206199</v>
      </c>
      <c r="G27" s="7">
        <v>58.899488666071697</v>
      </c>
      <c r="H27" s="10">
        <v>1.76564503124812</v>
      </c>
      <c r="I27" s="7">
        <v>-9.3812372848700694</v>
      </c>
      <c r="J27" s="10">
        <v>2.0044867628288099</v>
      </c>
      <c r="K27" s="7">
        <v>67.308527388937605</v>
      </c>
      <c r="L27" s="10">
        <v>2.2967251704791098</v>
      </c>
      <c r="M27" s="7">
        <v>62.068934144133102</v>
      </c>
      <c r="N27" s="10">
        <v>1.23228003927325</v>
      </c>
      <c r="O27" s="7">
        <v>71.319481779490701</v>
      </c>
      <c r="P27" s="10">
        <v>1.4484519232375701</v>
      </c>
      <c r="Q27" s="7">
        <v>4.0109543905530396</v>
      </c>
      <c r="R27" s="10">
        <v>2.9219119587876299</v>
      </c>
      <c r="S27" s="7">
        <v>46.286111436621397</v>
      </c>
      <c r="T27" s="10">
        <v>1.7768637269377101</v>
      </c>
      <c r="U27" s="7">
        <v>60.228750889895203</v>
      </c>
      <c r="V27" s="10">
        <v>2.3227870358498599</v>
      </c>
      <c r="W27" s="7">
        <v>74.9027654544212</v>
      </c>
      <c r="X27" s="10">
        <v>1.05991761629077</v>
      </c>
      <c r="Y27" s="7">
        <v>28.616654017799799</v>
      </c>
      <c r="Z27" s="10">
        <v>2.0170345406820398</v>
      </c>
      <c r="AA27" s="65"/>
      <c r="AB27" s="65"/>
      <c r="AC27" s="65"/>
      <c r="AD27" s="182"/>
    </row>
    <row r="28" spans="1:30" ht="13" customHeight="1" x14ac:dyDescent="0.2">
      <c r="A28" s="82" t="s">
        <v>362</v>
      </c>
      <c r="B28" s="110">
        <v>2</v>
      </c>
      <c r="C28" s="7">
        <v>65.840899247038294</v>
      </c>
      <c r="D28" s="10">
        <v>1.52420168731604</v>
      </c>
      <c r="E28" s="7">
        <v>68.801402490631006</v>
      </c>
      <c r="F28" s="10">
        <v>1.80678702361713</v>
      </c>
      <c r="G28" s="7">
        <v>61.610699679152603</v>
      </c>
      <c r="H28" s="10">
        <v>2.2028860637514498</v>
      </c>
      <c r="I28" s="7">
        <v>-7.1907028114783502</v>
      </c>
      <c r="J28" s="10">
        <v>2.5551399589797499</v>
      </c>
      <c r="K28" s="7">
        <v>73.077656448315295</v>
      </c>
      <c r="L28" s="10">
        <v>3.7641029980942098</v>
      </c>
      <c r="M28" s="7">
        <v>67.808030724256596</v>
      </c>
      <c r="N28" s="10">
        <v>1.94401267894847</v>
      </c>
      <c r="O28" s="7">
        <v>60.687271092326</v>
      </c>
      <c r="P28" s="10">
        <v>2.4008092808841099</v>
      </c>
      <c r="Q28" s="7">
        <v>-12.3903853559893</v>
      </c>
      <c r="R28" s="10">
        <v>4.41530787942781</v>
      </c>
      <c r="S28" s="7">
        <v>59.137193719565602</v>
      </c>
      <c r="T28" s="10">
        <v>3.6701824612672702</v>
      </c>
      <c r="U28" s="7">
        <v>58.741948755018001</v>
      </c>
      <c r="V28" s="10">
        <v>3.1499429938680601</v>
      </c>
      <c r="W28" s="7">
        <v>69.637014027861397</v>
      </c>
      <c r="X28" s="10">
        <v>1.4820252699037499</v>
      </c>
      <c r="Y28" s="7">
        <v>10.499820308295799</v>
      </c>
      <c r="Z28" s="10">
        <v>3.7292504809009301</v>
      </c>
      <c r="AA28" s="65"/>
      <c r="AB28" s="65"/>
      <c r="AC28" s="65"/>
      <c r="AD28" s="182"/>
    </row>
    <row r="29" spans="1:30" ht="13" customHeight="1" x14ac:dyDescent="0.2">
      <c r="A29" s="82" t="s">
        <v>363</v>
      </c>
      <c r="B29" s="110">
        <v>2</v>
      </c>
      <c r="C29" s="7">
        <v>65.2617926652959</v>
      </c>
      <c r="D29" s="10">
        <v>1.1840416868474299</v>
      </c>
      <c r="E29" s="7">
        <v>68.677971753903194</v>
      </c>
      <c r="F29" s="10">
        <v>1.22733394820479</v>
      </c>
      <c r="G29" s="7">
        <v>47.409291112330699</v>
      </c>
      <c r="H29" s="10">
        <v>3.1192639143782799</v>
      </c>
      <c r="I29" s="7">
        <v>-21.268680641572502</v>
      </c>
      <c r="J29" s="10">
        <v>3.2747581519496798</v>
      </c>
      <c r="K29" s="7">
        <v>50.200432800162901</v>
      </c>
      <c r="L29" s="10">
        <v>3.78114620699826</v>
      </c>
      <c r="M29" s="7">
        <v>56.211979822092196</v>
      </c>
      <c r="N29" s="10">
        <v>1.5981241919313101</v>
      </c>
      <c r="O29" s="7">
        <v>74.531834863516494</v>
      </c>
      <c r="P29" s="10">
        <v>1.5385084289465201</v>
      </c>
      <c r="Q29" s="7">
        <v>24.3314020633536</v>
      </c>
      <c r="R29" s="10">
        <v>4.0031758066681098</v>
      </c>
      <c r="S29" s="7">
        <v>34.655787215001197</v>
      </c>
      <c r="T29" s="10">
        <v>2.6805230738661399</v>
      </c>
      <c r="U29" s="7">
        <v>43.900616367857403</v>
      </c>
      <c r="V29" s="10">
        <v>3.4094466140854198</v>
      </c>
      <c r="W29" s="7">
        <v>77.432330407910399</v>
      </c>
      <c r="X29" s="10">
        <v>1.1772750788399899</v>
      </c>
      <c r="Y29" s="7">
        <v>42.776543192909301</v>
      </c>
      <c r="Z29" s="10">
        <v>2.7890951377600199</v>
      </c>
      <c r="AA29" s="65"/>
      <c r="AB29" s="65"/>
      <c r="AC29" s="65"/>
      <c r="AD29" s="182"/>
    </row>
    <row r="30" spans="1:30" ht="13" customHeight="1" x14ac:dyDescent="0.2">
      <c r="A30" s="82" t="s">
        <v>364</v>
      </c>
      <c r="B30" s="110">
        <v>2</v>
      </c>
      <c r="C30" s="7">
        <v>60.7275383528372</v>
      </c>
      <c r="D30" s="10">
        <v>1.03107186481881</v>
      </c>
      <c r="E30" s="7">
        <v>62.314500728094501</v>
      </c>
      <c r="F30" s="10">
        <v>1.364099762563</v>
      </c>
      <c r="G30" s="7">
        <v>58.1382821921217</v>
      </c>
      <c r="H30" s="10">
        <v>1.8996730773952399</v>
      </c>
      <c r="I30" s="7">
        <v>-4.1762185359727901</v>
      </c>
      <c r="J30" s="10">
        <v>2.5412054617503101</v>
      </c>
      <c r="K30" s="7">
        <v>74.479559909074297</v>
      </c>
      <c r="L30" s="10">
        <v>3.4601128140468198</v>
      </c>
      <c r="M30" s="7">
        <v>62.5549662462263</v>
      </c>
      <c r="N30" s="10">
        <v>1.28185855164539</v>
      </c>
      <c r="O30" s="7">
        <v>55.473891392151899</v>
      </c>
      <c r="P30" s="10">
        <v>1.5996679227009101</v>
      </c>
      <c r="Q30" s="7">
        <v>-19.005668516922398</v>
      </c>
      <c r="R30" s="10">
        <v>3.7481317366776499</v>
      </c>
      <c r="S30" s="7">
        <v>57.557918285367101</v>
      </c>
      <c r="T30" s="10">
        <v>2.5359996620874101</v>
      </c>
      <c r="U30" s="7">
        <v>61.832652464392702</v>
      </c>
      <c r="V30" s="10">
        <v>2.81113147080496</v>
      </c>
      <c r="W30" s="7">
        <v>61.760835466929201</v>
      </c>
      <c r="X30" s="10">
        <v>1.2912748589633001</v>
      </c>
      <c r="Y30" s="7">
        <v>4.2029171815620296</v>
      </c>
      <c r="Z30" s="10">
        <v>2.8695497143384201</v>
      </c>
      <c r="AA30" s="65"/>
      <c r="AB30" s="65"/>
      <c r="AC30" s="65"/>
      <c r="AD30" s="182"/>
    </row>
    <row r="31" spans="1:30" ht="13" customHeight="1" x14ac:dyDescent="0.2">
      <c r="A31" s="82" t="s">
        <v>365</v>
      </c>
      <c r="B31" s="110">
        <v>2</v>
      </c>
      <c r="C31" s="7">
        <v>72.1038028603041</v>
      </c>
      <c r="D31" s="10">
        <v>1.0707705360592401</v>
      </c>
      <c r="E31" s="7">
        <v>76.188443607273996</v>
      </c>
      <c r="F31" s="10">
        <v>1.1767102209751299</v>
      </c>
      <c r="G31" s="7">
        <v>64.510470639042097</v>
      </c>
      <c r="H31" s="10">
        <v>2.1903232671584898</v>
      </c>
      <c r="I31" s="7">
        <v>-11.6779729682319</v>
      </c>
      <c r="J31" s="10">
        <v>2.5289729685370199</v>
      </c>
      <c r="K31" s="7">
        <v>72.685603484061104</v>
      </c>
      <c r="L31" s="10">
        <v>3.1484851480163698</v>
      </c>
      <c r="M31" s="7">
        <v>72.598640884056707</v>
      </c>
      <c r="N31" s="10">
        <v>1.3872940201585899</v>
      </c>
      <c r="O31" s="7">
        <v>71.331201309140894</v>
      </c>
      <c r="P31" s="10">
        <v>1.8074752798846201</v>
      </c>
      <c r="Q31" s="7">
        <v>-1.35440217492022</v>
      </c>
      <c r="R31" s="10">
        <v>3.6769465990977901</v>
      </c>
      <c r="S31" s="7">
        <v>52.8959260923315</v>
      </c>
      <c r="T31" s="10">
        <v>3.1191019326251701</v>
      </c>
      <c r="U31" s="7">
        <v>61.639854327212198</v>
      </c>
      <c r="V31" s="10">
        <v>2.6436102846056202</v>
      </c>
      <c r="W31" s="7">
        <v>78.032623637621299</v>
      </c>
      <c r="X31" s="10">
        <v>1.0849308178882899</v>
      </c>
      <c r="Y31" s="7">
        <v>25.136697545289898</v>
      </c>
      <c r="Z31" s="10">
        <v>3.1510838065199498</v>
      </c>
      <c r="AA31" s="65"/>
      <c r="AB31" s="65"/>
      <c r="AC31" s="65"/>
      <c r="AD31" s="182"/>
    </row>
    <row r="32" spans="1:30" ht="13" customHeight="1" x14ac:dyDescent="0.2">
      <c r="A32" s="82" t="s">
        <v>366</v>
      </c>
      <c r="B32" s="110">
        <v>2</v>
      </c>
      <c r="C32" s="7">
        <v>80.595683618007797</v>
      </c>
      <c r="D32" s="10">
        <v>0.88165312719406597</v>
      </c>
      <c r="E32" s="7">
        <v>83.4528185001992</v>
      </c>
      <c r="F32" s="10">
        <v>0.89125417362441395</v>
      </c>
      <c r="G32" s="7">
        <v>69.849875451394396</v>
      </c>
      <c r="H32" s="10">
        <v>2.1820383855869001</v>
      </c>
      <c r="I32" s="7">
        <v>-13.6029430488048</v>
      </c>
      <c r="J32" s="10">
        <v>2.3122336500766898</v>
      </c>
      <c r="K32" s="7">
        <v>78.422302350773805</v>
      </c>
      <c r="L32" s="10">
        <v>4.3714576736528397</v>
      </c>
      <c r="M32" s="7">
        <v>76.410211791824807</v>
      </c>
      <c r="N32" s="10">
        <v>1.6837790307053</v>
      </c>
      <c r="O32" s="7">
        <v>84.106418303528002</v>
      </c>
      <c r="P32" s="10">
        <v>0.88424689401881396</v>
      </c>
      <c r="Q32" s="7">
        <v>5.6841159527542402</v>
      </c>
      <c r="R32" s="10">
        <v>4.2872260778877704</v>
      </c>
      <c r="S32" s="7">
        <v>66.512862881820297</v>
      </c>
      <c r="T32" s="10">
        <v>3.2800890856215799</v>
      </c>
      <c r="U32" s="7">
        <v>67.627777120680705</v>
      </c>
      <c r="V32" s="10">
        <v>3.0732633405126402</v>
      </c>
      <c r="W32" s="7">
        <v>84.910127025191997</v>
      </c>
      <c r="X32" s="10">
        <v>0.78985906659099603</v>
      </c>
      <c r="Y32" s="7">
        <v>18.397264143371601</v>
      </c>
      <c r="Z32" s="10">
        <v>3.27802151856244</v>
      </c>
      <c r="AA32" s="65"/>
      <c r="AB32" s="65"/>
      <c r="AC32" s="65"/>
      <c r="AD32" s="182"/>
    </row>
    <row r="33" spans="1:30" ht="13" customHeight="1" x14ac:dyDescent="0.2">
      <c r="A33" s="82" t="s">
        <v>367</v>
      </c>
      <c r="B33" s="110">
        <v>2</v>
      </c>
      <c r="C33" s="7">
        <v>60.764451048166698</v>
      </c>
      <c r="D33" s="10">
        <v>1.46843960750679</v>
      </c>
      <c r="E33" s="7">
        <v>61.918615217210899</v>
      </c>
      <c r="F33" s="10">
        <v>1.64494681687375</v>
      </c>
      <c r="G33" s="7">
        <v>57.716458920987499</v>
      </c>
      <c r="H33" s="10">
        <v>3.3901854181300601</v>
      </c>
      <c r="I33" s="7">
        <v>-4.2021562962234302</v>
      </c>
      <c r="J33" s="10">
        <v>3.81988118187502</v>
      </c>
      <c r="K33" s="7">
        <v>66.906051792005698</v>
      </c>
      <c r="L33" s="10">
        <v>5.5302830578167104</v>
      </c>
      <c r="M33" s="7">
        <v>56.198107609693402</v>
      </c>
      <c r="N33" s="10">
        <v>2.2730723340069199</v>
      </c>
      <c r="O33" s="7">
        <v>66.369685341502901</v>
      </c>
      <c r="P33" s="10">
        <v>2.4956950244820799</v>
      </c>
      <c r="Q33" s="7">
        <v>-0.53636645050276899</v>
      </c>
      <c r="R33" s="10">
        <v>6.3788704056094501</v>
      </c>
      <c r="S33" s="7">
        <v>55.818880296688199</v>
      </c>
      <c r="T33" s="10">
        <v>2.8900710932334799</v>
      </c>
      <c r="U33" s="7">
        <v>51.838321593295298</v>
      </c>
      <c r="V33" s="10">
        <v>4.1538080470016299</v>
      </c>
      <c r="W33" s="7">
        <v>66.701112941669294</v>
      </c>
      <c r="X33" s="10">
        <v>1.87993011659027</v>
      </c>
      <c r="Y33" s="7">
        <v>10.8822326449811</v>
      </c>
      <c r="Z33" s="10">
        <v>3.5166202887875402</v>
      </c>
      <c r="AA33" s="65"/>
      <c r="AB33" s="65"/>
      <c r="AC33" s="65"/>
      <c r="AD33" s="182"/>
    </row>
    <row r="34" spans="1:30" ht="13" customHeight="1" x14ac:dyDescent="0.2">
      <c r="A34" s="82" t="s">
        <v>368</v>
      </c>
      <c r="B34" s="110">
        <v>2</v>
      </c>
      <c r="C34" s="7">
        <v>64.513014051572796</v>
      </c>
      <c r="D34" s="10">
        <v>1.1655150261710501</v>
      </c>
      <c r="E34" s="7">
        <v>65.777454110797393</v>
      </c>
      <c r="F34" s="10">
        <v>1.38348897453426</v>
      </c>
      <c r="G34" s="7">
        <v>60.133749557066601</v>
      </c>
      <c r="H34" s="10">
        <v>2.79204854133945</v>
      </c>
      <c r="I34" s="7">
        <v>-5.6437045537307799</v>
      </c>
      <c r="J34" s="10">
        <v>3.2831391962506902</v>
      </c>
      <c r="K34" s="7">
        <v>66.124501064971994</v>
      </c>
      <c r="L34" s="10">
        <v>3.5309994683657999</v>
      </c>
      <c r="M34" s="7">
        <v>62.429008669367903</v>
      </c>
      <c r="N34" s="10">
        <v>1.4409515587261501</v>
      </c>
      <c r="O34" s="7">
        <v>68.528973881884099</v>
      </c>
      <c r="P34" s="10">
        <v>2.3613421751111399</v>
      </c>
      <c r="Q34" s="7">
        <v>2.4044728169120901</v>
      </c>
      <c r="R34" s="10">
        <v>4.79430207317212</v>
      </c>
      <c r="S34" s="7">
        <v>56.790369002358801</v>
      </c>
      <c r="T34" s="10">
        <v>2.9158472184294402</v>
      </c>
      <c r="U34" s="7">
        <v>55.207539638332001</v>
      </c>
      <c r="V34" s="10">
        <v>3.21958017636197</v>
      </c>
      <c r="W34" s="7">
        <v>69.387352190909496</v>
      </c>
      <c r="X34" s="10">
        <v>1.62678829430038</v>
      </c>
      <c r="Y34" s="7">
        <v>12.5969831885507</v>
      </c>
      <c r="Z34" s="10">
        <v>3.3034427395103001</v>
      </c>
      <c r="AA34" s="65"/>
      <c r="AB34" s="65"/>
      <c r="AC34" s="65"/>
      <c r="AD34" s="182"/>
    </row>
    <row r="35" spans="1:30" ht="13" customHeight="1" x14ac:dyDescent="0.2">
      <c r="A35" s="82" t="s">
        <v>369</v>
      </c>
      <c r="B35" s="110">
        <v>2</v>
      </c>
      <c r="C35" s="7">
        <v>62.9338158635016</v>
      </c>
      <c r="D35" s="10">
        <v>1.08244887608556</v>
      </c>
      <c r="E35" s="7">
        <v>65.363904092364095</v>
      </c>
      <c r="F35" s="10">
        <v>1.1329376234090001</v>
      </c>
      <c r="G35" s="7">
        <v>55.468804393779202</v>
      </c>
      <c r="H35" s="10">
        <v>2.2963039502883902</v>
      </c>
      <c r="I35" s="7">
        <v>-9.8950996985848594</v>
      </c>
      <c r="J35" s="10">
        <v>2.4535404791914601</v>
      </c>
      <c r="K35" s="7">
        <v>76.872359926207906</v>
      </c>
      <c r="L35" s="10">
        <v>4.87056317108103</v>
      </c>
      <c r="M35" s="7">
        <v>58.084212419480302</v>
      </c>
      <c r="N35" s="10">
        <v>1.5930578664499699</v>
      </c>
      <c r="O35" s="7">
        <v>67.039300299534304</v>
      </c>
      <c r="P35" s="10">
        <v>1.4860450903933</v>
      </c>
      <c r="Q35" s="7">
        <v>-9.8330596266736006</v>
      </c>
      <c r="R35" s="10">
        <v>5.1743353996095101</v>
      </c>
      <c r="S35" s="7">
        <v>49.082506179292103</v>
      </c>
      <c r="T35" s="10">
        <v>2.7831727169320901</v>
      </c>
      <c r="U35" s="7">
        <v>52.189891773150002</v>
      </c>
      <c r="V35" s="10">
        <v>2.4548647227798401</v>
      </c>
      <c r="W35" s="7">
        <v>70.142660361186202</v>
      </c>
      <c r="X35" s="10">
        <v>1.2582770703238599</v>
      </c>
      <c r="Y35" s="7">
        <v>21.060154181894099</v>
      </c>
      <c r="Z35" s="10">
        <v>3.0086053418391399</v>
      </c>
      <c r="AA35" s="65"/>
      <c r="AB35" s="65"/>
      <c r="AC35" s="65"/>
      <c r="AD35" s="182"/>
    </row>
    <row r="36" spans="1:30" ht="13" customHeight="1" x14ac:dyDescent="0.2">
      <c r="A36" s="82" t="s">
        <v>370</v>
      </c>
      <c r="B36" s="110">
        <v>2</v>
      </c>
      <c r="C36" s="7">
        <v>83.790126730811494</v>
      </c>
      <c r="D36" s="10">
        <v>0.83558985824449095</v>
      </c>
      <c r="E36" s="7">
        <v>80.869872413714305</v>
      </c>
      <c r="F36" s="10">
        <v>1.29977012040781</v>
      </c>
      <c r="G36" s="7">
        <v>85.855763016329504</v>
      </c>
      <c r="H36" s="10">
        <v>1.0519550432770499</v>
      </c>
      <c r="I36" s="7">
        <v>4.9858906026152603</v>
      </c>
      <c r="J36" s="10">
        <v>1.63266336945872</v>
      </c>
      <c r="K36" s="7">
        <v>89.434194897251402</v>
      </c>
      <c r="L36" s="10">
        <v>1.3972440098460099</v>
      </c>
      <c r="M36" s="7">
        <v>82.525114978247501</v>
      </c>
      <c r="N36" s="10">
        <v>1.17030348678416</v>
      </c>
      <c r="O36" s="7">
        <v>81.974425599530903</v>
      </c>
      <c r="P36" s="10">
        <v>1.3998867396868899</v>
      </c>
      <c r="Q36" s="7">
        <v>-7.4597692977204701</v>
      </c>
      <c r="R36" s="10">
        <v>1.8448421456081201</v>
      </c>
      <c r="S36" s="7">
        <v>84.161809223656505</v>
      </c>
      <c r="T36" s="10">
        <v>1.8041318802533699</v>
      </c>
      <c r="U36" s="7">
        <v>81.449948466218402</v>
      </c>
      <c r="V36" s="10">
        <v>1.6893709651451201</v>
      </c>
      <c r="W36" s="7">
        <v>84.459633145071805</v>
      </c>
      <c r="X36" s="10">
        <v>1.00963327821911</v>
      </c>
      <c r="Y36" s="7">
        <v>0.29782392141527197</v>
      </c>
      <c r="Z36" s="10">
        <v>2.0151108529144799</v>
      </c>
      <c r="AA36" s="65"/>
      <c r="AB36" s="65"/>
      <c r="AC36" s="65"/>
      <c r="AD36" s="182"/>
    </row>
    <row r="37" spans="1:30" ht="13" customHeight="1" x14ac:dyDescent="0.2">
      <c r="A37" s="82" t="s">
        <v>371</v>
      </c>
      <c r="B37" s="110">
        <v>2</v>
      </c>
      <c r="C37" s="7">
        <v>81.626141238280198</v>
      </c>
      <c r="D37" s="10">
        <v>0.87513765795124998</v>
      </c>
      <c r="E37" s="7">
        <v>81.465900872734295</v>
      </c>
      <c r="F37" s="10">
        <v>1.00148743756914</v>
      </c>
      <c r="G37" s="7">
        <v>82.283037666907802</v>
      </c>
      <c r="H37" s="10">
        <v>1.73558743751662</v>
      </c>
      <c r="I37" s="7">
        <v>0.81713679417357798</v>
      </c>
      <c r="J37" s="10">
        <v>1.9939147837466999</v>
      </c>
      <c r="K37" s="7">
        <v>80.099030819608998</v>
      </c>
      <c r="L37" s="10">
        <v>1.5082129832625799</v>
      </c>
      <c r="M37" s="7">
        <v>81.689943979746701</v>
      </c>
      <c r="N37" s="10">
        <v>1.0617551663840701</v>
      </c>
      <c r="O37" s="7">
        <v>82.591986790559702</v>
      </c>
      <c r="P37" s="10">
        <v>1.4505013295114</v>
      </c>
      <c r="Q37" s="7">
        <v>2.4929559709507001</v>
      </c>
      <c r="R37" s="10">
        <v>1.67786887372419</v>
      </c>
      <c r="S37" s="7">
        <v>78.057731083960206</v>
      </c>
      <c r="T37" s="10">
        <v>1.5359768614610301</v>
      </c>
      <c r="U37" s="7">
        <v>81.526076550894103</v>
      </c>
      <c r="V37" s="10">
        <v>1.3644058847600999</v>
      </c>
      <c r="W37" s="7">
        <v>83.009635218006395</v>
      </c>
      <c r="X37" s="10">
        <v>1.0485510855446101</v>
      </c>
      <c r="Y37" s="7">
        <v>4.9519041340461296</v>
      </c>
      <c r="Z37" s="10">
        <v>1.5286751256509801</v>
      </c>
      <c r="AA37" s="65"/>
      <c r="AB37" s="65"/>
      <c r="AC37" s="65"/>
      <c r="AD37" s="182"/>
    </row>
    <row r="38" spans="1:30" ht="13" customHeight="1" x14ac:dyDescent="0.2">
      <c r="A38" s="82" t="s">
        <v>372</v>
      </c>
      <c r="B38" s="110">
        <v>2</v>
      </c>
      <c r="C38" s="7">
        <v>83.832953806315601</v>
      </c>
      <c r="D38" s="10">
        <v>0.97599910714984395</v>
      </c>
      <c r="E38" s="7">
        <v>84.650235264202706</v>
      </c>
      <c r="F38" s="10">
        <v>1.1462843008808301</v>
      </c>
      <c r="G38" s="7">
        <v>81.665649557006503</v>
      </c>
      <c r="H38" s="10">
        <v>1.68153212983483</v>
      </c>
      <c r="I38" s="7">
        <v>-2.9845857071962199</v>
      </c>
      <c r="J38" s="10">
        <v>1.9543455270780401</v>
      </c>
      <c r="K38" s="7">
        <v>96.501624365841096</v>
      </c>
      <c r="L38" s="10">
        <v>1.4198050714818899</v>
      </c>
      <c r="M38" s="7">
        <v>81.926035734059198</v>
      </c>
      <c r="N38" s="10">
        <v>1.04485083209675</v>
      </c>
      <c r="O38" s="7">
        <v>80.610226377226596</v>
      </c>
      <c r="P38" s="10">
        <v>2.1715639361031802</v>
      </c>
      <c r="Q38" s="7">
        <v>-15.8913979886145</v>
      </c>
      <c r="R38" s="10">
        <v>2.5181973763852601</v>
      </c>
      <c r="S38" s="7">
        <v>85.827025199764506</v>
      </c>
      <c r="T38" s="10">
        <v>1.5485833330449299</v>
      </c>
      <c r="U38" s="7">
        <v>79.086181507362696</v>
      </c>
      <c r="V38" s="10">
        <v>1.90746813920188</v>
      </c>
      <c r="W38" s="7">
        <v>84.422525509712699</v>
      </c>
      <c r="X38" s="10">
        <v>1.4048064465660901</v>
      </c>
      <c r="Y38" s="7">
        <v>-1.4044996900518201</v>
      </c>
      <c r="Z38" s="10">
        <v>2.0775848708382298</v>
      </c>
      <c r="AA38" s="65"/>
      <c r="AB38" s="65"/>
      <c r="AC38" s="65"/>
      <c r="AD38" s="182"/>
    </row>
    <row r="39" spans="1:30" ht="13" customHeight="1" x14ac:dyDescent="0.2">
      <c r="A39" s="82" t="s">
        <v>426</v>
      </c>
      <c r="B39" s="110">
        <v>2</v>
      </c>
      <c r="C39" s="7">
        <v>87.997628207595199</v>
      </c>
      <c r="D39" s="10">
        <v>0.95101959394056301</v>
      </c>
      <c r="E39" s="7">
        <v>89.337052708662696</v>
      </c>
      <c r="F39" s="10">
        <v>1.07624618921356</v>
      </c>
      <c r="G39" s="7">
        <v>85.916309717559898</v>
      </c>
      <c r="H39" s="10">
        <v>1.58336012588921</v>
      </c>
      <c r="I39" s="7">
        <v>-3.4207429911028302</v>
      </c>
      <c r="J39" s="10">
        <v>1.8099503263594201</v>
      </c>
      <c r="K39" s="7">
        <v>85.171752916469202</v>
      </c>
      <c r="L39" s="10">
        <v>2.7477397273629101</v>
      </c>
      <c r="M39" s="7">
        <v>85.600777895786607</v>
      </c>
      <c r="N39" s="10">
        <v>1.2678959252101201</v>
      </c>
      <c r="O39" s="7">
        <v>93.048958487818098</v>
      </c>
      <c r="P39" s="10">
        <v>1.2314506509668699</v>
      </c>
      <c r="Q39" s="7">
        <v>7.8772055713488998</v>
      </c>
      <c r="R39" s="10">
        <v>2.9703652484613601</v>
      </c>
      <c r="S39" s="7">
        <v>81.397982337117995</v>
      </c>
      <c r="T39" s="10">
        <v>2.09701773416008</v>
      </c>
      <c r="U39" s="7">
        <v>84.533596758158694</v>
      </c>
      <c r="V39" s="10">
        <v>2.1898430332611798</v>
      </c>
      <c r="W39" s="7">
        <v>91.241916271854805</v>
      </c>
      <c r="X39" s="10">
        <v>1.0561108937194701</v>
      </c>
      <c r="Y39" s="7">
        <v>9.8439339347368193</v>
      </c>
      <c r="Z39" s="10">
        <v>2.1946007993704502</v>
      </c>
      <c r="AA39" s="65"/>
      <c r="AB39" s="65"/>
      <c r="AC39" s="65"/>
      <c r="AD39" s="182"/>
    </row>
    <row r="40" spans="1:30" ht="13" customHeight="1" x14ac:dyDescent="0.2">
      <c r="A40" s="82" t="s">
        <v>373</v>
      </c>
      <c r="B40" s="110">
        <v>2</v>
      </c>
      <c r="C40" s="7">
        <v>67.210681551474195</v>
      </c>
      <c r="D40" s="10">
        <v>1.0153471704319801</v>
      </c>
      <c r="E40" s="7">
        <v>70.566449537295597</v>
      </c>
      <c r="F40" s="10">
        <v>1.15650553600562</v>
      </c>
      <c r="G40" s="7">
        <v>47.127667270804999</v>
      </c>
      <c r="H40" s="10">
        <v>2.9526094650760402</v>
      </c>
      <c r="I40" s="7">
        <v>-23.438782266490598</v>
      </c>
      <c r="J40" s="10">
        <v>3.3243817856160298</v>
      </c>
      <c r="K40" s="7">
        <v>36.448062882055801</v>
      </c>
      <c r="L40" s="10">
        <v>3.7141538457810301</v>
      </c>
      <c r="M40" s="7">
        <v>59.685382441467297</v>
      </c>
      <c r="N40" s="10">
        <v>2.0450499088102498</v>
      </c>
      <c r="O40" s="7">
        <v>75.874576667134306</v>
      </c>
      <c r="P40" s="10">
        <v>1.3211187909220501</v>
      </c>
      <c r="Q40" s="7">
        <v>39.426513785078399</v>
      </c>
      <c r="R40" s="10">
        <v>3.8534642773342598</v>
      </c>
      <c r="S40" s="7">
        <v>25.555161899331001</v>
      </c>
      <c r="T40" s="10">
        <v>2.6031959554976201</v>
      </c>
      <c r="U40" s="7">
        <v>44.572146295187899</v>
      </c>
      <c r="V40" s="10">
        <v>3.7298711931556401</v>
      </c>
      <c r="W40" s="7">
        <v>76.8730289089591</v>
      </c>
      <c r="X40" s="10">
        <v>0.97964328080069996</v>
      </c>
      <c r="Y40" s="7">
        <v>51.317867009628102</v>
      </c>
      <c r="Z40" s="10">
        <v>2.74817821909543</v>
      </c>
      <c r="AA40" s="65"/>
      <c r="AB40" s="65"/>
      <c r="AC40" s="65"/>
      <c r="AD40" s="182"/>
    </row>
    <row r="41" spans="1:30" ht="13" customHeight="1" x14ac:dyDescent="0.2">
      <c r="A41" s="82" t="s">
        <v>374</v>
      </c>
      <c r="B41" s="110">
        <v>2</v>
      </c>
      <c r="C41" s="7">
        <v>75.760448013490802</v>
      </c>
      <c r="D41" s="10">
        <v>1.05519360949791</v>
      </c>
      <c r="E41" s="7">
        <v>78.013044395861897</v>
      </c>
      <c r="F41" s="10">
        <v>1.1054643067452099</v>
      </c>
      <c r="G41" s="7">
        <v>62.768106156941997</v>
      </c>
      <c r="H41" s="10">
        <v>3.18289302692467</v>
      </c>
      <c r="I41" s="7">
        <v>-15.2449382389199</v>
      </c>
      <c r="J41" s="10">
        <v>3.3484598003331798</v>
      </c>
      <c r="K41" s="7">
        <v>55.0655903778</v>
      </c>
      <c r="L41" s="10">
        <v>6.7487663698261002</v>
      </c>
      <c r="M41" s="7">
        <v>73.890651883845806</v>
      </c>
      <c r="N41" s="10">
        <v>1.49402255911258</v>
      </c>
      <c r="O41" s="7">
        <v>78.431955350461607</v>
      </c>
      <c r="P41" s="10">
        <v>1.24957899723634</v>
      </c>
      <c r="Q41" s="7">
        <v>23.3663649726616</v>
      </c>
      <c r="R41" s="10">
        <v>6.9127420590508999</v>
      </c>
      <c r="S41" s="7">
        <v>40.3516101392267</v>
      </c>
      <c r="T41" s="10">
        <v>3.7883396753306</v>
      </c>
      <c r="U41" s="7">
        <v>63.206906786486499</v>
      </c>
      <c r="V41" s="10">
        <v>4.2191458016174899</v>
      </c>
      <c r="W41" s="7">
        <v>80.950806764700999</v>
      </c>
      <c r="X41" s="10">
        <v>1.1031758314572899</v>
      </c>
      <c r="Y41" s="7">
        <v>40.599196625474299</v>
      </c>
      <c r="Z41" s="10">
        <v>4.1123153713946996</v>
      </c>
      <c r="AA41" s="65"/>
      <c r="AB41" s="65"/>
      <c r="AC41" s="65"/>
      <c r="AD41" s="182"/>
    </row>
    <row r="42" spans="1:30" ht="13" customHeight="1" x14ac:dyDescent="0.2">
      <c r="A42" s="82" t="s">
        <v>375</v>
      </c>
      <c r="B42" s="110">
        <v>2</v>
      </c>
      <c r="C42" s="7">
        <v>73.267418540405401</v>
      </c>
      <c r="D42" s="10">
        <v>1.1450868803888099</v>
      </c>
      <c r="E42" s="7">
        <v>74.961594519734902</v>
      </c>
      <c r="F42" s="10">
        <v>1.3459324448828001</v>
      </c>
      <c r="G42" s="7">
        <v>69.280933463512199</v>
      </c>
      <c r="H42" s="10">
        <v>2.2830420119567401</v>
      </c>
      <c r="I42" s="7">
        <v>-5.6806610562226796</v>
      </c>
      <c r="J42" s="10">
        <v>2.6990463408956802</v>
      </c>
      <c r="K42" s="7">
        <v>80.280673141313699</v>
      </c>
      <c r="L42" s="10">
        <v>2.59458178105251</v>
      </c>
      <c r="M42" s="7">
        <v>73.332937602706096</v>
      </c>
      <c r="N42" s="10">
        <v>1.37257497705297</v>
      </c>
      <c r="O42" s="7">
        <v>65.644655726889098</v>
      </c>
      <c r="P42" s="10">
        <v>2.8701465097208598</v>
      </c>
      <c r="Q42" s="7">
        <v>-14.636017414424501</v>
      </c>
      <c r="R42" s="10">
        <v>3.6604352361888601</v>
      </c>
      <c r="S42" s="7">
        <v>62.933001927595598</v>
      </c>
      <c r="T42" s="10">
        <v>3.1270071938884301</v>
      </c>
      <c r="U42" s="7">
        <v>68.601560870002899</v>
      </c>
      <c r="V42" s="10">
        <v>2.8605222550240801</v>
      </c>
      <c r="W42" s="7">
        <v>77.444886342307001</v>
      </c>
      <c r="X42" s="10">
        <v>1.5119328791957101</v>
      </c>
      <c r="Y42" s="7">
        <v>14.5118844147114</v>
      </c>
      <c r="Z42" s="10">
        <v>3.51375843499433</v>
      </c>
      <c r="AA42" s="65"/>
      <c r="AB42" s="65"/>
      <c r="AC42" s="65"/>
      <c r="AD42" s="182"/>
    </row>
    <row r="43" spans="1:30" ht="13" customHeight="1" x14ac:dyDescent="0.2">
      <c r="A43" s="82" t="s">
        <v>427</v>
      </c>
      <c r="B43" s="110">
        <v>2</v>
      </c>
      <c r="C43" s="7">
        <v>78.974689993231905</v>
      </c>
      <c r="D43" s="10">
        <v>1.5211271599454601</v>
      </c>
      <c r="E43" s="7">
        <v>80.467991191002795</v>
      </c>
      <c r="F43" s="10">
        <v>1.7086709341637401</v>
      </c>
      <c r="G43" s="7">
        <v>74.583470907513799</v>
      </c>
      <c r="H43" s="10">
        <v>3.0152677660546301</v>
      </c>
      <c r="I43" s="7">
        <v>-5.88452028348898</v>
      </c>
      <c r="J43" s="10">
        <v>3.3924030943171499</v>
      </c>
      <c r="K43" s="7">
        <v>77.590296236256705</v>
      </c>
      <c r="L43" s="10">
        <v>6.8833753107948201</v>
      </c>
      <c r="M43" s="7">
        <v>77.073099484693302</v>
      </c>
      <c r="N43" s="10">
        <v>2.1278415659064698</v>
      </c>
      <c r="O43" s="7">
        <v>82.0966670706771</v>
      </c>
      <c r="P43" s="10">
        <v>2.0439223378369298</v>
      </c>
      <c r="Q43" s="7">
        <v>4.5063708344203501</v>
      </c>
      <c r="R43" s="10">
        <v>7.2159092711190898</v>
      </c>
      <c r="S43" s="7">
        <v>72.833197436691094</v>
      </c>
      <c r="T43" s="10">
        <v>4.40154638392191</v>
      </c>
      <c r="U43" s="7">
        <v>72.4846087383808</v>
      </c>
      <c r="V43" s="10">
        <v>4.3588197652353804</v>
      </c>
      <c r="W43" s="7">
        <v>81.7686473374889</v>
      </c>
      <c r="X43" s="10">
        <v>1.75477993438548</v>
      </c>
      <c r="Y43" s="7">
        <v>8.9354499007978099</v>
      </c>
      <c r="Z43" s="10">
        <v>4.4043954432218397</v>
      </c>
      <c r="AA43" s="65"/>
      <c r="AB43" s="65"/>
      <c r="AC43" s="65"/>
      <c r="AD43" s="182"/>
    </row>
    <row r="44" spans="1:30" ht="13" customHeight="1" x14ac:dyDescent="0.2">
      <c r="A44" s="82" t="s">
        <v>428</v>
      </c>
      <c r="B44" s="110">
        <v>2</v>
      </c>
      <c r="C44" s="7">
        <v>77.535047814611602</v>
      </c>
      <c r="D44" s="10">
        <v>1.19414411225919</v>
      </c>
      <c r="E44" s="7">
        <v>79.295574314872496</v>
      </c>
      <c r="F44" s="10">
        <v>1.7255927060541101</v>
      </c>
      <c r="G44" s="7">
        <v>75.944139007096794</v>
      </c>
      <c r="H44" s="10">
        <v>1.4168716358083799</v>
      </c>
      <c r="I44" s="7">
        <v>-3.3514353077757302</v>
      </c>
      <c r="J44" s="10">
        <v>2.0255635356887902</v>
      </c>
      <c r="K44" s="7">
        <v>73.620422626394102</v>
      </c>
      <c r="L44" s="10">
        <v>2.6589110362041302</v>
      </c>
      <c r="M44" s="7">
        <v>77.288939637439199</v>
      </c>
      <c r="N44" s="10">
        <v>1.4109403883609</v>
      </c>
      <c r="O44" s="7">
        <v>82.5054471409793</v>
      </c>
      <c r="P44" s="10">
        <v>2.5059640136488399</v>
      </c>
      <c r="Q44" s="7">
        <v>8.8850245145852291</v>
      </c>
      <c r="R44" s="10">
        <v>3.7187964291262698</v>
      </c>
      <c r="S44" s="7">
        <v>74.2691655543412</v>
      </c>
      <c r="T44" s="10">
        <v>2.1613195697548</v>
      </c>
      <c r="U44" s="7">
        <v>75.676048760457803</v>
      </c>
      <c r="V44" s="10">
        <v>1.98014843912771</v>
      </c>
      <c r="W44" s="7">
        <v>80.643681389949705</v>
      </c>
      <c r="X44" s="10">
        <v>1.65015772117806</v>
      </c>
      <c r="Y44" s="7">
        <v>6.3745158356084799</v>
      </c>
      <c r="Z44" s="10">
        <v>2.7170561688599499</v>
      </c>
      <c r="AA44" s="65"/>
      <c r="AB44" s="65"/>
      <c r="AC44" s="65"/>
      <c r="AD44" s="182"/>
    </row>
    <row r="45" spans="1:30" ht="13" customHeight="1" x14ac:dyDescent="0.2">
      <c r="A45" s="82" t="s">
        <v>429</v>
      </c>
      <c r="B45" s="110">
        <v>2</v>
      </c>
      <c r="C45" s="7">
        <v>80.6439279064966</v>
      </c>
      <c r="D45" s="10">
        <v>0.87505830495089998</v>
      </c>
      <c r="E45" s="7">
        <v>81.968453585924294</v>
      </c>
      <c r="F45" s="10">
        <v>1.03247735340443</v>
      </c>
      <c r="G45" s="7">
        <v>78.250292103358504</v>
      </c>
      <c r="H45" s="10">
        <v>1.5242414664367001</v>
      </c>
      <c r="I45" s="7">
        <v>-3.7181614825657898</v>
      </c>
      <c r="J45" s="10">
        <v>1.81965475539854</v>
      </c>
      <c r="K45" s="7">
        <v>82.291484041246306</v>
      </c>
      <c r="L45" s="10">
        <v>2.4029952185169998</v>
      </c>
      <c r="M45" s="7">
        <v>79.422470822145897</v>
      </c>
      <c r="N45" s="10">
        <v>1.1641410628904101</v>
      </c>
      <c r="O45" s="7">
        <v>82.514189651155505</v>
      </c>
      <c r="P45" s="10">
        <v>1.6436064945228099</v>
      </c>
      <c r="Q45" s="7">
        <v>0.22270560990928301</v>
      </c>
      <c r="R45" s="10">
        <v>3.0042921834803602</v>
      </c>
      <c r="S45" s="7">
        <v>78.312631384121701</v>
      </c>
      <c r="T45" s="10">
        <v>2.17193860158492</v>
      </c>
      <c r="U45" s="7">
        <v>77.862378059649004</v>
      </c>
      <c r="V45" s="10">
        <v>2.1755780232565902</v>
      </c>
      <c r="W45" s="7">
        <v>81.549151437072595</v>
      </c>
      <c r="X45" s="10">
        <v>1.0690365127991699</v>
      </c>
      <c r="Y45" s="7">
        <v>3.2365200529508802</v>
      </c>
      <c r="Z45" s="10">
        <v>2.4302614161979701</v>
      </c>
      <c r="AA45" s="65"/>
      <c r="AB45" s="65"/>
      <c r="AC45" s="65"/>
      <c r="AD45" s="182"/>
    </row>
    <row r="46" spans="1:30" ht="13" customHeight="1" x14ac:dyDescent="0.2">
      <c r="A46" s="82" t="s">
        <v>430</v>
      </c>
      <c r="B46" s="110">
        <v>2</v>
      </c>
      <c r="C46" s="7">
        <v>79.424420025831495</v>
      </c>
      <c r="D46" s="10">
        <v>1.1058485972199701</v>
      </c>
      <c r="E46" s="7">
        <v>81.476694552420796</v>
      </c>
      <c r="F46" s="10">
        <v>1.2531786552070101</v>
      </c>
      <c r="G46" s="7">
        <v>71.989268940679196</v>
      </c>
      <c r="H46" s="10">
        <v>2.49793533565559</v>
      </c>
      <c r="I46" s="7">
        <v>-9.4874256117415996</v>
      </c>
      <c r="J46" s="10">
        <v>2.7860800912615198</v>
      </c>
      <c r="K46" s="7">
        <v>79.554026918118794</v>
      </c>
      <c r="L46" s="10">
        <v>5.2187865315936399</v>
      </c>
      <c r="M46" s="7">
        <v>74.109521982694901</v>
      </c>
      <c r="N46" s="10">
        <v>1.75828480827805</v>
      </c>
      <c r="O46" s="7">
        <v>85.727621759609093</v>
      </c>
      <c r="P46" s="10">
        <v>1.46077605836445</v>
      </c>
      <c r="Q46" s="7">
        <v>6.1735948414903596</v>
      </c>
      <c r="R46" s="10">
        <v>5.4967943799731698</v>
      </c>
      <c r="S46" s="7">
        <v>53.331229843670798</v>
      </c>
      <c r="T46" s="10">
        <v>5.7751717349015204</v>
      </c>
      <c r="U46" s="7">
        <v>64.996046021561995</v>
      </c>
      <c r="V46" s="10">
        <v>4.2109956576619698</v>
      </c>
      <c r="W46" s="7">
        <v>83.991366474809098</v>
      </c>
      <c r="X46" s="10">
        <v>1.02901854150264</v>
      </c>
      <c r="Y46" s="7">
        <v>30.6601366311383</v>
      </c>
      <c r="Z46" s="10">
        <v>5.7753952973020004</v>
      </c>
      <c r="AA46" s="65"/>
      <c r="AB46" s="65"/>
      <c r="AC46" s="65"/>
      <c r="AD46" s="182"/>
    </row>
    <row r="47" spans="1:30" ht="13" customHeight="1" x14ac:dyDescent="0.2">
      <c r="A47" s="82" t="s">
        <v>376</v>
      </c>
      <c r="B47" s="110">
        <v>2</v>
      </c>
      <c r="C47" s="7">
        <v>83.766920630609903</v>
      </c>
      <c r="D47" s="10">
        <v>0.82694024023325197</v>
      </c>
      <c r="E47" s="7">
        <v>85.248443787606803</v>
      </c>
      <c r="F47" s="10">
        <v>0.92592748887616905</v>
      </c>
      <c r="G47" s="7">
        <v>79.146850275557497</v>
      </c>
      <c r="H47" s="10">
        <v>1.6551943700690199</v>
      </c>
      <c r="I47" s="7">
        <v>-6.1015935120492903</v>
      </c>
      <c r="J47" s="10">
        <v>1.8663153807189601</v>
      </c>
      <c r="K47" s="7">
        <v>74.477678166076601</v>
      </c>
      <c r="L47" s="10">
        <v>6.9690663383795899</v>
      </c>
      <c r="M47" s="7">
        <v>81.918140245071498</v>
      </c>
      <c r="N47" s="10">
        <v>1.5618070241924</v>
      </c>
      <c r="O47" s="7">
        <v>85.253133850199703</v>
      </c>
      <c r="P47" s="10">
        <v>1.0051296202608</v>
      </c>
      <c r="Q47" s="7">
        <v>10.7754556841231</v>
      </c>
      <c r="R47" s="10">
        <v>7.1808955064643802</v>
      </c>
      <c r="S47" s="7">
        <v>65.888348002911101</v>
      </c>
      <c r="T47" s="10">
        <v>4.5556241376497297</v>
      </c>
      <c r="U47" s="7">
        <v>78.618853914268598</v>
      </c>
      <c r="V47" s="10">
        <v>3.5275732764557701</v>
      </c>
      <c r="W47" s="7">
        <v>85.7844230097473</v>
      </c>
      <c r="X47" s="10">
        <v>0.83564676441938401</v>
      </c>
      <c r="Y47" s="7">
        <v>19.896075006836199</v>
      </c>
      <c r="Z47" s="10">
        <v>4.6395574094453602</v>
      </c>
      <c r="AA47" s="65"/>
      <c r="AB47" s="65"/>
      <c r="AC47" s="65"/>
      <c r="AD47" s="182"/>
    </row>
    <row r="48" spans="1:30" ht="13" customHeight="1" x14ac:dyDescent="0.2">
      <c r="A48" s="82" t="s">
        <v>377</v>
      </c>
      <c r="B48" s="110">
        <v>2</v>
      </c>
      <c r="C48" s="7">
        <v>77.596949022377601</v>
      </c>
      <c r="D48" s="10">
        <v>0.95804555398765001</v>
      </c>
      <c r="E48" s="7">
        <v>81.105400724166898</v>
      </c>
      <c r="F48" s="10">
        <v>1.05693057285946</v>
      </c>
      <c r="G48" s="7">
        <v>66.394469755351906</v>
      </c>
      <c r="H48" s="10">
        <v>2.4637600000117601</v>
      </c>
      <c r="I48" s="7">
        <v>-14.7109309688149</v>
      </c>
      <c r="J48" s="10">
        <v>2.8465072719903302</v>
      </c>
      <c r="K48" s="7">
        <v>73.040952960945901</v>
      </c>
      <c r="L48" s="10">
        <v>3.29578481096978</v>
      </c>
      <c r="M48" s="7">
        <v>79.633163596507501</v>
      </c>
      <c r="N48" s="10">
        <v>1.1233825643538899</v>
      </c>
      <c r="O48" s="7">
        <v>75.483901074616099</v>
      </c>
      <c r="P48" s="10">
        <v>1.6275367562861001</v>
      </c>
      <c r="Q48" s="7">
        <v>2.44294811367021</v>
      </c>
      <c r="R48" s="10">
        <v>3.7510690757750198</v>
      </c>
      <c r="S48" s="7">
        <v>58.818220776543903</v>
      </c>
      <c r="T48" s="10">
        <v>3.02415191353548</v>
      </c>
      <c r="U48" s="7">
        <v>66.721500427370003</v>
      </c>
      <c r="V48" s="10">
        <v>3.29983469937787</v>
      </c>
      <c r="W48" s="7">
        <v>82.732933644417798</v>
      </c>
      <c r="X48" s="10">
        <v>1.01266725095507</v>
      </c>
      <c r="Y48" s="7">
        <v>23.914712867873899</v>
      </c>
      <c r="Z48" s="10">
        <v>3.2772407755417401</v>
      </c>
      <c r="AA48" s="65"/>
      <c r="AB48" s="65"/>
      <c r="AC48" s="65"/>
      <c r="AD48" s="182"/>
    </row>
    <row r="49" spans="1:30" ht="13" customHeight="1" x14ac:dyDescent="0.2">
      <c r="A49" s="82" t="s">
        <v>378</v>
      </c>
      <c r="B49" s="110">
        <v>2</v>
      </c>
      <c r="C49" s="7">
        <v>90.929863321168995</v>
      </c>
      <c r="D49" s="10">
        <v>0.70461243109407401</v>
      </c>
      <c r="E49" s="7">
        <v>93.660659625742298</v>
      </c>
      <c r="F49" s="10">
        <v>0.916962672790129</v>
      </c>
      <c r="G49" s="7">
        <v>88.314027310191193</v>
      </c>
      <c r="H49" s="10">
        <v>1.1384324368990999</v>
      </c>
      <c r="I49" s="7">
        <v>-5.3466323155510898</v>
      </c>
      <c r="J49" s="10">
        <v>1.5112689460186399</v>
      </c>
      <c r="K49" s="7">
        <v>89.614189020117394</v>
      </c>
      <c r="L49" s="10">
        <v>3.84301892365588</v>
      </c>
      <c r="M49" s="7">
        <v>90.511010112170595</v>
      </c>
      <c r="N49" s="10">
        <v>0.87349749181955105</v>
      </c>
      <c r="O49" s="7">
        <v>93.176173511214103</v>
      </c>
      <c r="P49" s="10">
        <v>1.4117911015109299</v>
      </c>
      <c r="Q49" s="7">
        <v>3.56198449109674</v>
      </c>
      <c r="R49" s="10">
        <v>4.1369971623777602</v>
      </c>
      <c r="S49" s="7">
        <v>92.106700720284707</v>
      </c>
      <c r="T49" s="10">
        <v>2.0677421172968602</v>
      </c>
      <c r="U49" s="7">
        <v>91.134567194085705</v>
      </c>
      <c r="V49" s="10">
        <v>1.81089219743786</v>
      </c>
      <c r="W49" s="7">
        <v>90.674696465059</v>
      </c>
      <c r="X49" s="10">
        <v>0.90614940748163098</v>
      </c>
      <c r="Y49" s="7">
        <v>-1.43200425522571</v>
      </c>
      <c r="Z49" s="10">
        <v>2.26080191742704</v>
      </c>
      <c r="AA49" s="65"/>
      <c r="AB49" s="65"/>
      <c r="AC49" s="65"/>
      <c r="AD49" s="182"/>
    </row>
    <row r="50" spans="1:30" ht="13" customHeight="1" x14ac:dyDescent="0.2">
      <c r="A50" s="82" t="s">
        <v>431</v>
      </c>
      <c r="B50" s="110">
        <v>2</v>
      </c>
      <c r="C50" s="7">
        <v>79.919204227947603</v>
      </c>
      <c r="D50" s="10">
        <v>0.66835915117981604</v>
      </c>
      <c r="E50" s="7">
        <v>82.573424132179198</v>
      </c>
      <c r="F50" s="10">
        <v>0.83852165861878603</v>
      </c>
      <c r="G50" s="7">
        <v>73.607973575489794</v>
      </c>
      <c r="H50" s="10">
        <v>1.6842327954098699</v>
      </c>
      <c r="I50" s="7">
        <v>-8.9654505566893992</v>
      </c>
      <c r="J50" s="10">
        <v>2.0715510871439502</v>
      </c>
      <c r="K50" s="7">
        <v>74.458983692552906</v>
      </c>
      <c r="L50" s="10">
        <v>4.4923424401907601</v>
      </c>
      <c r="M50" s="7">
        <v>81.168181405337407</v>
      </c>
      <c r="N50" s="10">
        <v>0.88473709101684705</v>
      </c>
      <c r="O50" s="7">
        <v>78.652478999112802</v>
      </c>
      <c r="P50" s="10">
        <v>1.3505055804511401</v>
      </c>
      <c r="Q50" s="7">
        <v>4.1934953065598801</v>
      </c>
      <c r="R50" s="10">
        <v>4.9128146634176497</v>
      </c>
      <c r="S50" s="7">
        <v>71.849672387767697</v>
      </c>
      <c r="T50" s="10">
        <v>2.7638151278504499</v>
      </c>
      <c r="U50" s="7">
        <v>79.829720607129204</v>
      </c>
      <c r="V50" s="10">
        <v>2.1173548535554199</v>
      </c>
      <c r="W50" s="7">
        <v>81.540171488169193</v>
      </c>
      <c r="X50" s="10">
        <v>0.985838350231655</v>
      </c>
      <c r="Y50" s="7">
        <v>9.6904991004014391</v>
      </c>
      <c r="Z50" s="10">
        <v>3.2353768427289902</v>
      </c>
      <c r="AA50" s="65"/>
      <c r="AB50" s="65"/>
      <c r="AC50" s="65"/>
      <c r="AD50" s="182"/>
    </row>
    <row r="51" spans="1:30" ht="13" customHeight="1" x14ac:dyDescent="0.2">
      <c r="A51" s="82" t="s">
        <v>379</v>
      </c>
      <c r="B51" s="110">
        <v>2</v>
      </c>
      <c r="C51" s="7">
        <v>94.579316417787396</v>
      </c>
      <c r="D51" s="10">
        <v>0.47672380328256803</v>
      </c>
      <c r="E51" s="7">
        <v>94.910048626416</v>
      </c>
      <c r="F51" s="10">
        <v>0.571005534980081</v>
      </c>
      <c r="G51" s="7">
        <v>93.575853838929902</v>
      </c>
      <c r="H51" s="10">
        <v>0.956544701098202</v>
      </c>
      <c r="I51" s="7">
        <v>-1.33419478748608</v>
      </c>
      <c r="J51" s="10">
        <v>1.1430385822831399</v>
      </c>
      <c r="K51" s="7">
        <v>93.633042607963304</v>
      </c>
      <c r="L51" s="10">
        <v>1.0989331154926001</v>
      </c>
      <c r="M51" s="7">
        <v>94.889818690771094</v>
      </c>
      <c r="N51" s="10">
        <v>0.61751262986260103</v>
      </c>
      <c r="O51" s="7">
        <v>94.563909260802802</v>
      </c>
      <c r="P51" s="10">
        <v>0.91215977424842198</v>
      </c>
      <c r="Q51" s="7">
        <v>0.93086665283951198</v>
      </c>
      <c r="R51" s="10">
        <v>1.3443249241949</v>
      </c>
      <c r="S51" s="7">
        <v>93.070785279433096</v>
      </c>
      <c r="T51" s="10">
        <v>1.0671358052809501</v>
      </c>
      <c r="U51" s="7">
        <v>94.0966684219039</v>
      </c>
      <c r="V51" s="10">
        <v>1.10579875561108</v>
      </c>
      <c r="W51" s="7">
        <v>95.218479922936794</v>
      </c>
      <c r="X51" s="10">
        <v>0.59385506202948402</v>
      </c>
      <c r="Y51" s="7">
        <v>2.1476946435036699</v>
      </c>
      <c r="Z51" s="10">
        <v>1.23553875260736</v>
      </c>
      <c r="AA51" s="65"/>
      <c r="AB51" s="65"/>
      <c r="AC51" s="65"/>
      <c r="AD51" s="182"/>
    </row>
    <row r="52" spans="1:30" ht="13" customHeight="1" x14ac:dyDescent="0.2">
      <c r="A52" s="82" t="s">
        <v>380</v>
      </c>
      <c r="B52" s="110">
        <v>2</v>
      </c>
      <c r="C52" s="7">
        <v>75.139048927701893</v>
      </c>
      <c r="D52" s="10">
        <v>0.854150856381933</v>
      </c>
      <c r="E52" s="7">
        <v>78.523507244259406</v>
      </c>
      <c r="F52" s="10">
        <v>1.1701352755610399</v>
      </c>
      <c r="G52" s="7">
        <v>69.426731275368198</v>
      </c>
      <c r="H52" s="10">
        <v>1.2916849526569201</v>
      </c>
      <c r="I52" s="7">
        <v>-9.0967759688912402</v>
      </c>
      <c r="J52" s="10">
        <v>1.8055828447751601</v>
      </c>
      <c r="K52" s="7">
        <v>81.759670708347699</v>
      </c>
      <c r="L52" s="10">
        <v>2.7703091439469998</v>
      </c>
      <c r="M52" s="7">
        <v>75.111704215609905</v>
      </c>
      <c r="N52" s="10">
        <v>1.4377429943244999</v>
      </c>
      <c r="O52" s="7">
        <v>73.063249167946495</v>
      </c>
      <c r="P52" s="10">
        <v>2.31200216039259</v>
      </c>
      <c r="Q52" s="7">
        <v>-8.6964215404011895</v>
      </c>
      <c r="R52" s="10">
        <v>3.9759737945783198</v>
      </c>
      <c r="S52" s="7">
        <v>79.010996928817903</v>
      </c>
      <c r="T52" s="10">
        <v>2.3698971363588099</v>
      </c>
      <c r="U52" s="7">
        <v>72.987707214392302</v>
      </c>
      <c r="V52" s="10">
        <v>3.1062504694955302</v>
      </c>
      <c r="W52" s="7">
        <v>74.991863479501703</v>
      </c>
      <c r="X52" s="10">
        <v>1.3213346473882299</v>
      </c>
      <c r="Y52" s="7">
        <v>-4.0191334493161204</v>
      </c>
      <c r="Z52" s="10">
        <v>3.0529331995215001</v>
      </c>
      <c r="AA52" s="65"/>
      <c r="AB52" s="65"/>
      <c r="AC52" s="65"/>
      <c r="AD52" s="182"/>
    </row>
    <row r="53" spans="1:30" ht="13" customHeight="1" x14ac:dyDescent="0.2">
      <c r="A53" s="82" t="s">
        <v>381</v>
      </c>
      <c r="B53" s="110">
        <v>2</v>
      </c>
      <c r="C53" s="7">
        <v>64.581037663171998</v>
      </c>
      <c r="D53" s="10">
        <v>1.04863822768962</v>
      </c>
      <c r="E53" s="7">
        <v>68.122647414677999</v>
      </c>
      <c r="F53" s="10">
        <v>1.1343711407479</v>
      </c>
      <c r="G53" s="7">
        <v>49.826456365524599</v>
      </c>
      <c r="H53" s="10">
        <v>2.4939808672683701</v>
      </c>
      <c r="I53" s="7">
        <v>-18.2961910491533</v>
      </c>
      <c r="J53" s="10">
        <v>2.7212828830242102</v>
      </c>
      <c r="K53" s="7">
        <v>58.486937165954402</v>
      </c>
      <c r="L53" s="10">
        <v>4.9387476586455197</v>
      </c>
      <c r="M53" s="7">
        <v>63.628860685300403</v>
      </c>
      <c r="N53" s="10">
        <v>1.33171789223793</v>
      </c>
      <c r="O53" s="7">
        <v>67.901473098234106</v>
      </c>
      <c r="P53" s="10">
        <v>1.68127539256604</v>
      </c>
      <c r="Q53" s="7">
        <v>9.4145359322797297</v>
      </c>
      <c r="R53" s="10">
        <v>5.2197485326607396</v>
      </c>
      <c r="S53" s="7">
        <v>48.459345585404598</v>
      </c>
      <c r="T53" s="10">
        <v>2.5393189676697001</v>
      </c>
      <c r="U53" s="7">
        <v>56.588990455818902</v>
      </c>
      <c r="V53" s="10">
        <v>2.8038385964380401</v>
      </c>
      <c r="W53" s="7">
        <v>70.652579111755401</v>
      </c>
      <c r="X53" s="10">
        <v>1.21598852800665</v>
      </c>
      <c r="Y53" s="7">
        <v>22.193233526350799</v>
      </c>
      <c r="Z53" s="10">
        <v>2.7693790517096799</v>
      </c>
      <c r="AA53" s="65"/>
      <c r="AB53" s="65"/>
      <c r="AC53" s="65"/>
      <c r="AD53" s="182"/>
    </row>
    <row r="54" spans="1:30" ht="13" customHeight="1" x14ac:dyDescent="0.2">
      <c r="A54" s="82" t="s">
        <v>382</v>
      </c>
      <c r="B54" s="110">
        <v>2</v>
      </c>
      <c r="C54" s="7">
        <v>80.059145565346995</v>
      </c>
      <c r="D54" s="10">
        <v>1.0176708212888399</v>
      </c>
      <c r="E54" s="7">
        <v>81.503704137902503</v>
      </c>
      <c r="F54" s="10">
        <v>1.06449985379236</v>
      </c>
      <c r="G54" s="7">
        <v>74.853743244918405</v>
      </c>
      <c r="H54" s="10">
        <v>2.4735223761498899</v>
      </c>
      <c r="I54" s="7">
        <v>-6.6499608929841001</v>
      </c>
      <c r="J54" s="10">
        <v>2.6233495451854498</v>
      </c>
      <c r="K54" s="7">
        <v>73.089849143994002</v>
      </c>
      <c r="L54" s="10">
        <v>4.8533346334104897</v>
      </c>
      <c r="M54" s="7">
        <v>80.611086456722703</v>
      </c>
      <c r="N54" s="10">
        <v>1.2631425126136999</v>
      </c>
      <c r="O54" s="7">
        <v>80.311401377387</v>
      </c>
      <c r="P54" s="10">
        <v>1.8314417684876301</v>
      </c>
      <c r="Q54" s="7">
        <v>7.221552233393</v>
      </c>
      <c r="R54" s="10">
        <v>5.7468581456717303</v>
      </c>
      <c r="S54" s="7">
        <v>71.399436622164899</v>
      </c>
      <c r="T54" s="10">
        <v>2.58320328399593</v>
      </c>
      <c r="U54" s="7">
        <v>76.930870628583506</v>
      </c>
      <c r="V54" s="10">
        <v>3.2017440471424701</v>
      </c>
      <c r="W54" s="7">
        <v>83.4727059504159</v>
      </c>
      <c r="X54" s="10">
        <v>1.1923654308026199</v>
      </c>
      <c r="Y54" s="7">
        <v>12.073269328251</v>
      </c>
      <c r="Z54" s="10">
        <v>2.94298115063935</v>
      </c>
      <c r="AA54" s="65"/>
      <c r="AB54" s="65"/>
      <c r="AC54" s="65"/>
      <c r="AD54" s="182"/>
    </row>
    <row r="55" spans="1:30" ht="13" customHeight="1" x14ac:dyDescent="0.2">
      <c r="A55" s="82" t="s">
        <v>383</v>
      </c>
      <c r="B55" s="110">
        <v>2</v>
      </c>
      <c r="C55" s="7">
        <v>62.201567596050502</v>
      </c>
      <c r="D55" s="10">
        <v>1.2985851589675701</v>
      </c>
      <c r="E55" s="7">
        <v>63.364659580570397</v>
      </c>
      <c r="F55" s="10">
        <v>1.56075935470279</v>
      </c>
      <c r="G55" s="7">
        <v>60.279019038502199</v>
      </c>
      <c r="H55" s="10">
        <v>1.9595221547661701</v>
      </c>
      <c r="I55" s="7">
        <v>-3.0856405420681599</v>
      </c>
      <c r="J55" s="10">
        <v>2.3372795420369998</v>
      </c>
      <c r="K55" s="7">
        <v>64.659076037785297</v>
      </c>
      <c r="L55" s="10">
        <v>2.69510622417235</v>
      </c>
      <c r="M55" s="7">
        <v>55.511107622876899</v>
      </c>
      <c r="N55" s="10">
        <v>2.0257122335064701</v>
      </c>
      <c r="O55" s="7">
        <v>69.491004274414195</v>
      </c>
      <c r="P55" s="10">
        <v>2.3329894073281499</v>
      </c>
      <c r="Q55" s="7">
        <v>4.8319282366288796</v>
      </c>
      <c r="R55" s="10">
        <v>3.5621975594278101</v>
      </c>
      <c r="S55" s="7">
        <v>58.900442018297497</v>
      </c>
      <c r="T55" s="10">
        <v>2.5212453657645</v>
      </c>
      <c r="U55" s="7">
        <v>58.024711674670002</v>
      </c>
      <c r="V55" s="10">
        <v>2.9761327262089101</v>
      </c>
      <c r="W55" s="7">
        <v>65.139550666140707</v>
      </c>
      <c r="X55" s="10">
        <v>1.93922843551285</v>
      </c>
      <c r="Y55" s="7">
        <v>6.2391086478431301</v>
      </c>
      <c r="Z55" s="10">
        <v>3.0903224328505901</v>
      </c>
      <c r="AA55" s="65"/>
      <c r="AB55" s="65"/>
      <c r="AC55" s="65"/>
      <c r="AD55" s="182"/>
    </row>
    <row r="56" spans="1:30" ht="13" customHeight="1" x14ac:dyDescent="0.2">
      <c r="A56" s="82" t="s">
        <v>384</v>
      </c>
      <c r="B56" s="110">
        <v>2</v>
      </c>
      <c r="C56" s="7">
        <v>60.533652256107899</v>
      </c>
      <c r="D56" s="10">
        <v>0.87878433724872396</v>
      </c>
      <c r="E56" s="7">
        <v>63.8270642522522</v>
      </c>
      <c r="F56" s="10">
        <v>1.02615800317073</v>
      </c>
      <c r="G56" s="7">
        <v>55.267956061863202</v>
      </c>
      <c r="H56" s="10">
        <v>1.52515009236237</v>
      </c>
      <c r="I56" s="7">
        <v>-8.5591081903890007</v>
      </c>
      <c r="J56" s="10">
        <v>1.8396949310210799</v>
      </c>
      <c r="K56" s="7">
        <v>68.316012450041299</v>
      </c>
      <c r="L56" s="10">
        <v>3.2315717395008301</v>
      </c>
      <c r="M56" s="7">
        <v>56.528458161970697</v>
      </c>
      <c r="N56" s="10">
        <v>1.1991386077302499</v>
      </c>
      <c r="O56" s="7">
        <v>65.077363470061897</v>
      </c>
      <c r="P56" s="10">
        <v>1.31799430307506</v>
      </c>
      <c r="Q56" s="7">
        <v>-3.2386489799794198</v>
      </c>
      <c r="R56" s="10">
        <v>3.39818060046135</v>
      </c>
      <c r="S56" s="7">
        <v>48.134668061444401</v>
      </c>
      <c r="T56" s="10">
        <v>1.9318744780302199</v>
      </c>
      <c r="U56" s="7">
        <v>52.313896821521801</v>
      </c>
      <c r="V56" s="10">
        <v>2.0549484226181698</v>
      </c>
      <c r="W56" s="7">
        <v>68.375034498965803</v>
      </c>
      <c r="X56" s="10">
        <v>1.05389396569431</v>
      </c>
      <c r="Y56" s="7">
        <v>20.240366437521399</v>
      </c>
      <c r="Z56" s="10">
        <v>2.2323641672289201</v>
      </c>
      <c r="AA56" s="65"/>
      <c r="AB56" s="65"/>
      <c r="AC56" s="65"/>
      <c r="AD56" s="182"/>
    </row>
    <row r="57" spans="1:30" ht="13" customHeight="1" x14ac:dyDescent="0.2">
      <c r="A57" s="82" t="s">
        <v>385</v>
      </c>
      <c r="B57" s="110">
        <v>2</v>
      </c>
      <c r="C57" s="7">
        <v>67.263118441779298</v>
      </c>
      <c r="D57" s="10">
        <v>1.18878408361118</v>
      </c>
      <c r="E57" s="7">
        <v>68.220143819073897</v>
      </c>
      <c r="F57" s="10">
        <v>1.34290828340797</v>
      </c>
      <c r="G57" s="7">
        <v>65.670354780598103</v>
      </c>
      <c r="H57" s="10">
        <v>2.1299548121571199</v>
      </c>
      <c r="I57" s="7">
        <v>-2.5497890384757702</v>
      </c>
      <c r="J57" s="10">
        <v>2.4241554996462802</v>
      </c>
      <c r="K57" s="7">
        <v>84.6231942385092</v>
      </c>
      <c r="L57" s="10">
        <v>4.02294018520805</v>
      </c>
      <c r="M57" s="7">
        <v>70.842678263733504</v>
      </c>
      <c r="N57" s="10">
        <v>1.52823496390318</v>
      </c>
      <c r="O57" s="7">
        <v>60.813299052926297</v>
      </c>
      <c r="P57" s="10">
        <v>1.99924803089398</v>
      </c>
      <c r="Q57" s="7">
        <v>-23.809895185582899</v>
      </c>
      <c r="R57" s="10">
        <v>4.0444391885840103</v>
      </c>
      <c r="S57" s="7">
        <v>59.697722794099398</v>
      </c>
      <c r="T57" s="10">
        <v>3.68147721114671</v>
      </c>
      <c r="U57" s="7">
        <v>61.217148235788301</v>
      </c>
      <c r="V57" s="10">
        <v>3.1329674411160799</v>
      </c>
      <c r="W57" s="7">
        <v>70.920586655628199</v>
      </c>
      <c r="X57" s="10">
        <v>1.3329133604066501</v>
      </c>
      <c r="Y57" s="7">
        <v>11.222863861528801</v>
      </c>
      <c r="Z57" s="10">
        <v>3.8523084157024998</v>
      </c>
      <c r="AA57" s="65"/>
      <c r="AB57" s="65"/>
      <c r="AC57" s="65"/>
      <c r="AD57" s="182"/>
    </row>
    <row r="58" spans="1:30" ht="13" customHeight="1" x14ac:dyDescent="0.2">
      <c r="A58" s="82" t="s">
        <v>386</v>
      </c>
      <c r="B58" s="110">
        <v>2</v>
      </c>
      <c r="C58" s="7">
        <v>69.855373340703693</v>
      </c>
      <c r="D58" s="10">
        <v>1.0470353275051001</v>
      </c>
      <c r="E58" s="7">
        <v>73.719530844052798</v>
      </c>
      <c r="F58" s="10">
        <v>1.01433000011491</v>
      </c>
      <c r="G58" s="7">
        <v>64.229588814560401</v>
      </c>
      <c r="H58" s="10">
        <v>1.7752570066140501</v>
      </c>
      <c r="I58" s="7">
        <v>-9.4899420294923296</v>
      </c>
      <c r="J58" s="10">
        <v>1.8239676700782601</v>
      </c>
      <c r="K58" s="7">
        <v>71.802728937464195</v>
      </c>
      <c r="L58" s="10">
        <v>3.1020714455267702</v>
      </c>
      <c r="M58" s="7">
        <v>69.970812519103006</v>
      </c>
      <c r="N58" s="10">
        <v>1.16250195777358</v>
      </c>
      <c r="O58" s="7">
        <v>64.706965265358406</v>
      </c>
      <c r="P58" s="10">
        <v>2.7857574470018198</v>
      </c>
      <c r="Q58" s="7">
        <v>-7.0957636721058703</v>
      </c>
      <c r="R58" s="10">
        <v>4.2677980335760299</v>
      </c>
      <c r="S58" s="7">
        <v>73.552437799106599</v>
      </c>
      <c r="T58" s="10">
        <v>2.6646780821389302</v>
      </c>
      <c r="U58" s="7">
        <v>72.190833323123897</v>
      </c>
      <c r="V58" s="10">
        <v>2.27155386212605</v>
      </c>
      <c r="W58" s="7">
        <v>67.638631651919994</v>
      </c>
      <c r="X58" s="10">
        <v>1.2152851184528799</v>
      </c>
      <c r="Y58" s="7">
        <v>-5.9138061471866203</v>
      </c>
      <c r="Z58" s="10">
        <v>2.91622141977063</v>
      </c>
      <c r="AA58" s="65"/>
      <c r="AB58" s="65"/>
      <c r="AC58" s="65"/>
      <c r="AD58" s="182"/>
    </row>
    <row r="59" spans="1:30" ht="13" customHeight="1" x14ac:dyDescent="0.2">
      <c r="A59" s="82" t="s">
        <v>387</v>
      </c>
      <c r="B59" s="110">
        <v>2</v>
      </c>
      <c r="C59" s="7">
        <v>80.203144792560906</v>
      </c>
      <c r="D59" s="10">
        <v>1.1776082320035799</v>
      </c>
      <c r="E59" s="7">
        <v>79.810427918227902</v>
      </c>
      <c r="F59" s="10">
        <v>1.27913034787146</v>
      </c>
      <c r="G59" s="7">
        <v>80.951611761028701</v>
      </c>
      <c r="H59" s="10">
        <v>1.88625849514763</v>
      </c>
      <c r="I59" s="7">
        <v>1.1411838428008301</v>
      </c>
      <c r="J59" s="10">
        <v>1.9379126379826701</v>
      </c>
      <c r="K59" s="7">
        <v>75.345181896579106</v>
      </c>
      <c r="L59" s="10">
        <v>3.5128376171037798</v>
      </c>
      <c r="M59" s="7">
        <v>81.366007896131606</v>
      </c>
      <c r="N59" s="10">
        <v>1.32791232588098</v>
      </c>
      <c r="O59" s="7">
        <v>80.910158173076795</v>
      </c>
      <c r="P59" s="10">
        <v>3.5334843479391398</v>
      </c>
      <c r="Q59" s="7">
        <v>5.5649762764977</v>
      </c>
      <c r="R59" s="10">
        <v>4.9793940521455502</v>
      </c>
      <c r="S59" s="7">
        <v>75.2566759873026</v>
      </c>
      <c r="T59" s="10">
        <v>2.54276164367834</v>
      </c>
      <c r="U59" s="7">
        <v>80.274558830734804</v>
      </c>
      <c r="V59" s="10">
        <v>2.3913550083541999</v>
      </c>
      <c r="W59" s="7">
        <v>82.608089790640406</v>
      </c>
      <c r="X59" s="10">
        <v>1.51578956116532</v>
      </c>
      <c r="Y59" s="7">
        <v>7.3514138033378602</v>
      </c>
      <c r="Z59" s="10">
        <v>3.16625277445219</v>
      </c>
      <c r="AA59" s="65"/>
      <c r="AB59" s="65"/>
      <c r="AC59" s="65"/>
      <c r="AD59" s="182"/>
    </row>
    <row r="60" spans="1:30" ht="13" customHeight="1" x14ac:dyDescent="0.2">
      <c r="A60" s="82" t="s">
        <v>388</v>
      </c>
      <c r="B60" s="110">
        <v>2</v>
      </c>
      <c r="C60" s="7">
        <v>61.579414178147601</v>
      </c>
      <c r="D60" s="10">
        <v>2.3750989497290802</v>
      </c>
      <c r="E60" s="7">
        <v>63.356510917842002</v>
      </c>
      <c r="F60" s="10">
        <v>1.8331244488610201</v>
      </c>
      <c r="G60" s="7">
        <v>58.829797512542299</v>
      </c>
      <c r="H60" s="10">
        <v>5.3702165488539304</v>
      </c>
      <c r="I60" s="7">
        <v>-4.5267134052997404</v>
      </c>
      <c r="J60" s="10">
        <v>5.5423826029658496</v>
      </c>
      <c r="K60" s="7">
        <v>72.774918318609707</v>
      </c>
      <c r="L60" s="10">
        <v>4.0193676847449096</v>
      </c>
      <c r="M60" s="7">
        <v>64.046169224985405</v>
      </c>
      <c r="N60" s="10">
        <v>3.0075516881845599</v>
      </c>
      <c r="O60" s="7">
        <v>51.599757689137398</v>
      </c>
      <c r="P60" s="10">
        <v>3.9327086183718798</v>
      </c>
      <c r="Q60" s="7">
        <v>-21.175160629472298</v>
      </c>
      <c r="R60" s="10">
        <v>5.5966732416990599</v>
      </c>
      <c r="S60" s="7">
        <v>60.290611000171097</v>
      </c>
      <c r="T60" s="10">
        <v>4.6655448429072699</v>
      </c>
      <c r="U60" s="7">
        <v>60.012117091797798</v>
      </c>
      <c r="V60" s="10">
        <v>4.7698629487088597</v>
      </c>
      <c r="W60" s="7">
        <v>62.680612697206001</v>
      </c>
      <c r="X60" s="10">
        <v>2.70817962041352</v>
      </c>
      <c r="Y60" s="7">
        <v>2.39000169703495</v>
      </c>
      <c r="Z60" s="10">
        <v>4.9485695005009402</v>
      </c>
      <c r="AA60" s="65"/>
      <c r="AB60" s="65"/>
      <c r="AC60" s="65"/>
      <c r="AD60" s="182"/>
    </row>
    <row r="61" spans="1:30" ht="13" customHeight="1" x14ac:dyDescent="0.2">
      <c r="A61" s="82" t="s">
        <v>432</v>
      </c>
      <c r="B61" s="110">
        <v>2</v>
      </c>
      <c r="C61" s="7">
        <v>85.413511501907294</v>
      </c>
      <c r="D61" s="10">
        <v>0.78894106700628996</v>
      </c>
      <c r="E61" s="7">
        <v>87.8880188061692</v>
      </c>
      <c r="F61" s="10">
        <v>0.815491479525424</v>
      </c>
      <c r="G61" s="7">
        <v>81.044737324825505</v>
      </c>
      <c r="H61" s="10">
        <v>1.46914852937353</v>
      </c>
      <c r="I61" s="7">
        <v>-6.8432814813437197</v>
      </c>
      <c r="J61" s="10">
        <v>1.57923767647561</v>
      </c>
      <c r="K61" s="7">
        <v>84.341213493397305</v>
      </c>
      <c r="L61" s="10">
        <v>1.6475030735529399</v>
      </c>
      <c r="M61" s="7">
        <v>85.706750278457093</v>
      </c>
      <c r="N61" s="10">
        <v>0.99308409065564396</v>
      </c>
      <c r="O61" s="7">
        <v>85.720871782662897</v>
      </c>
      <c r="P61" s="10">
        <v>1.63466358826305</v>
      </c>
      <c r="Q61" s="7">
        <v>1.37965828926561</v>
      </c>
      <c r="R61" s="10">
        <v>2.2902384916844798</v>
      </c>
      <c r="S61" s="7">
        <v>84.454653453666694</v>
      </c>
      <c r="T61" s="10">
        <v>1.3514330764720599</v>
      </c>
      <c r="U61" s="7">
        <v>84.163365256738103</v>
      </c>
      <c r="V61" s="10">
        <v>1.6892821368016</v>
      </c>
      <c r="W61" s="7">
        <v>86.019078038561602</v>
      </c>
      <c r="X61" s="10">
        <v>1.0380230706195599</v>
      </c>
      <c r="Y61" s="7">
        <v>1.5644245848948399</v>
      </c>
      <c r="Z61" s="10">
        <v>1.6480065442123699</v>
      </c>
      <c r="AA61" s="65"/>
      <c r="AB61" s="65"/>
      <c r="AC61" s="65"/>
      <c r="AD61" s="182"/>
    </row>
    <row r="62" spans="1:30" ht="13" customHeight="1" x14ac:dyDescent="0.2">
      <c r="A62" s="82" t="s">
        <v>389</v>
      </c>
      <c r="B62" s="110">
        <v>2</v>
      </c>
      <c r="C62" s="7">
        <v>94.232112762073996</v>
      </c>
      <c r="D62" s="10">
        <v>0.54051836008663801</v>
      </c>
      <c r="E62" s="7">
        <v>95.603387173255797</v>
      </c>
      <c r="F62" s="10">
        <v>0.47868469703475602</v>
      </c>
      <c r="G62" s="7">
        <v>90.965787018134606</v>
      </c>
      <c r="H62" s="10">
        <v>1.2602878005228599</v>
      </c>
      <c r="I62" s="7">
        <v>-4.6376001551211896</v>
      </c>
      <c r="J62" s="10">
        <v>1.2913111177785399</v>
      </c>
      <c r="K62" s="7">
        <v>92.1243585349429</v>
      </c>
      <c r="L62" s="10">
        <v>2.0782471076384699</v>
      </c>
      <c r="M62" s="7">
        <v>94.211719437627494</v>
      </c>
      <c r="N62" s="10">
        <v>0.62396033225024095</v>
      </c>
      <c r="O62" s="7">
        <v>95.334356942001307</v>
      </c>
      <c r="P62" s="10">
        <v>1.19433503063029</v>
      </c>
      <c r="Q62" s="7">
        <v>3.20999840705838</v>
      </c>
      <c r="R62" s="10">
        <v>2.3448785830780801</v>
      </c>
      <c r="S62" s="7">
        <v>91.119481132948806</v>
      </c>
      <c r="T62" s="10">
        <v>2.1785037466487802</v>
      </c>
      <c r="U62" s="7">
        <v>93.672109371519795</v>
      </c>
      <c r="V62" s="10">
        <v>1.3310641670450101</v>
      </c>
      <c r="W62" s="7">
        <v>94.596784139031797</v>
      </c>
      <c r="X62" s="10">
        <v>0.57776749863354804</v>
      </c>
      <c r="Y62" s="7">
        <v>3.4773030060829901</v>
      </c>
      <c r="Z62" s="10">
        <v>2.2327650989679499</v>
      </c>
      <c r="AA62" s="65"/>
      <c r="AB62" s="65"/>
      <c r="AC62" s="65"/>
      <c r="AD62" s="182"/>
    </row>
    <row r="63" spans="1:30" ht="13" customHeight="1" x14ac:dyDescent="0.2">
      <c r="A63" s="112" t="s">
        <v>433</v>
      </c>
      <c r="B63" s="113">
        <v>2</v>
      </c>
      <c r="C63" s="34">
        <v>69.359898648698007</v>
      </c>
      <c r="D63" s="35">
        <v>0.23293066728174999</v>
      </c>
      <c r="E63" s="34">
        <v>71.601017728728806</v>
      </c>
      <c r="F63" s="35">
        <v>0.25589169377762899</v>
      </c>
      <c r="G63" s="34">
        <v>62.946619401216303</v>
      </c>
      <c r="H63" s="35">
        <v>0.48214983726789901</v>
      </c>
      <c r="I63" s="34">
        <v>-8.6543983275124905</v>
      </c>
      <c r="J63" s="35">
        <v>0.53859538007899899</v>
      </c>
      <c r="K63" s="34">
        <v>70.895765213189506</v>
      </c>
      <c r="L63" s="35">
        <v>0.78455452281424198</v>
      </c>
      <c r="M63" s="34">
        <v>67.250416135427898</v>
      </c>
      <c r="N63" s="35">
        <v>0.31699203114736502</v>
      </c>
      <c r="O63" s="34">
        <v>70.477162258552696</v>
      </c>
      <c r="P63" s="35">
        <v>0.39718490621257402</v>
      </c>
      <c r="Q63" s="34">
        <v>-0.41860295463675001</v>
      </c>
      <c r="R63" s="35">
        <v>0.88457256910391802</v>
      </c>
      <c r="S63" s="34">
        <v>57.530896352417599</v>
      </c>
      <c r="T63" s="35">
        <v>0.60463245051671299</v>
      </c>
      <c r="U63" s="34">
        <v>62.066173058308898</v>
      </c>
      <c r="V63" s="35">
        <v>0.59941573126536596</v>
      </c>
      <c r="W63" s="34">
        <v>73.741859138127396</v>
      </c>
      <c r="X63" s="35">
        <v>0.27604876549450402</v>
      </c>
      <c r="Y63" s="34">
        <v>16.2109627857098</v>
      </c>
      <c r="Z63" s="35">
        <v>0.65070091196809798</v>
      </c>
      <c r="AA63" s="65"/>
      <c r="AB63" s="65"/>
      <c r="AC63" s="65"/>
      <c r="AD63" s="182"/>
    </row>
    <row r="64" spans="1:30" ht="13" customHeight="1" x14ac:dyDescent="0.2">
      <c r="A64" s="114" t="s">
        <v>434</v>
      </c>
      <c r="B64" s="115">
        <v>2</v>
      </c>
      <c r="C64" s="38">
        <v>69.834857279371505</v>
      </c>
      <c r="D64" s="39">
        <v>0.33427302115429203</v>
      </c>
      <c r="E64" s="38">
        <v>72.644269524131801</v>
      </c>
      <c r="F64" s="39">
        <v>0.37111301591910001</v>
      </c>
      <c r="G64" s="38">
        <v>62.548324731770002</v>
      </c>
      <c r="H64" s="39">
        <v>0.69219207654998505</v>
      </c>
      <c r="I64" s="38">
        <v>-10.0959447923619</v>
      </c>
      <c r="J64" s="39">
        <v>0.78280253234601405</v>
      </c>
      <c r="K64" s="38">
        <v>73.051585665820895</v>
      </c>
      <c r="L64" s="39">
        <v>1.31832487488562</v>
      </c>
      <c r="M64" s="38">
        <v>67.270996556495007</v>
      </c>
      <c r="N64" s="39">
        <v>0.475332814619987</v>
      </c>
      <c r="O64" s="38">
        <v>72.315372598257298</v>
      </c>
      <c r="P64" s="39">
        <v>0.50303562837840399</v>
      </c>
      <c r="Q64" s="38">
        <v>-0.73621306756356797</v>
      </c>
      <c r="R64" s="39">
        <v>1.4193692452983599</v>
      </c>
      <c r="S64" s="38">
        <v>52.912571391621597</v>
      </c>
      <c r="T64" s="39">
        <v>1.1372922202375699</v>
      </c>
      <c r="U64" s="38">
        <v>60.391310411229597</v>
      </c>
      <c r="V64" s="39">
        <v>0.93980251737592702</v>
      </c>
      <c r="W64" s="38">
        <v>75.798650740066293</v>
      </c>
      <c r="X64" s="39">
        <v>0.35898037342730599</v>
      </c>
      <c r="Y64" s="38">
        <v>22.886079348444699</v>
      </c>
      <c r="Z64" s="39">
        <v>1.1705153386940499</v>
      </c>
      <c r="AA64" s="65"/>
      <c r="AB64" s="65"/>
      <c r="AC64" s="65"/>
      <c r="AD64" s="182"/>
    </row>
    <row r="65" spans="1:30" ht="13" customHeight="1" x14ac:dyDescent="0.2">
      <c r="A65" s="116" t="s">
        <v>435</v>
      </c>
      <c r="B65" s="117">
        <v>2</v>
      </c>
      <c r="C65" s="48">
        <v>74.018237727325598</v>
      </c>
      <c r="D65" s="49">
        <v>0.16066800382202701</v>
      </c>
      <c r="E65" s="48">
        <v>76.058458234694001</v>
      </c>
      <c r="F65" s="49">
        <v>0.180232363685286</v>
      </c>
      <c r="G65" s="48">
        <v>68.578567338410394</v>
      </c>
      <c r="H65" s="49">
        <v>0.32608013091453703</v>
      </c>
      <c r="I65" s="48">
        <v>-7.4798908962835498</v>
      </c>
      <c r="J65" s="49">
        <v>0.367485901729739</v>
      </c>
      <c r="K65" s="48">
        <v>74.276530454561495</v>
      </c>
      <c r="L65" s="49">
        <v>0.54720514141157395</v>
      </c>
      <c r="M65" s="48">
        <v>72.6068965960539</v>
      </c>
      <c r="N65" s="49">
        <v>0.216400197184314</v>
      </c>
      <c r="O65" s="48">
        <v>75.150290796009699</v>
      </c>
      <c r="P65" s="49">
        <v>0.29048549715420902</v>
      </c>
      <c r="Q65" s="48">
        <v>0.87376034144820502</v>
      </c>
      <c r="R65" s="49">
        <v>0.62366817164614596</v>
      </c>
      <c r="S65" s="48">
        <v>64.817878406984704</v>
      </c>
      <c r="T65" s="49">
        <v>0.41058227590004298</v>
      </c>
      <c r="U65" s="48">
        <v>68.756673881355795</v>
      </c>
      <c r="V65" s="49">
        <v>0.41139902838905901</v>
      </c>
      <c r="W65" s="48">
        <v>77.550106244049402</v>
      </c>
      <c r="X65" s="49">
        <v>0.19445958916918801</v>
      </c>
      <c r="Y65" s="48">
        <v>12.7322278370647</v>
      </c>
      <c r="Z65" s="49">
        <v>0.44658553643212401</v>
      </c>
      <c r="AA65" s="65"/>
      <c r="AB65" s="65"/>
      <c r="AC65" s="65"/>
      <c r="AD65" s="182"/>
    </row>
    <row r="66" spans="1:30" ht="13" customHeight="1" x14ac:dyDescent="0.2">
      <c r="A66" s="82" t="s">
        <v>391</v>
      </c>
      <c r="B66" s="110">
        <v>2</v>
      </c>
      <c r="C66" s="7">
        <v>71.799301140468998</v>
      </c>
      <c r="D66" s="10">
        <v>1.6322463698193299</v>
      </c>
      <c r="E66" s="7">
        <v>75.255748154669106</v>
      </c>
      <c r="F66" s="10">
        <v>2.4439870073468102</v>
      </c>
      <c r="G66" s="7">
        <v>66.429516034683701</v>
      </c>
      <c r="H66" s="10">
        <v>3.01714569734908</v>
      </c>
      <c r="I66" s="7">
        <v>-8.8262321199854092</v>
      </c>
      <c r="J66" s="10">
        <v>4.0492710231914097</v>
      </c>
      <c r="K66" s="7">
        <v>79.9444227797389</v>
      </c>
      <c r="L66" s="10">
        <v>4.1671969968190803</v>
      </c>
      <c r="M66" s="7">
        <v>71.177153502080998</v>
      </c>
      <c r="N66" s="10">
        <v>2.20428140298527</v>
      </c>
      <c r="O66" s="7">
        <v>65.446419401978204</v>
      </c>
      <c r="P66" s="10">
        <v>5.0010013733939598</v>
      </c>
      <c r="Q66" s="7">
        <v>-14.4980033777607</v>
      </c>
      <c r="R66" s="10">
        <v>6.7712820369062499</v>
      </c>
      <c r="S66" s="7">
        <v>68.909854343614597</v>
      </c>
      <c r="T66" s="10">
        <v>4.8219042354397299</v>
      </c>
      <c r="U66" s="7">
        <v>64.966821100694602</v>
      </c>
      <c r="V66" s="10">
        <v>4.68119577807808</v>
      </c>
      <c r="W66" s="7">
        <v>76.755540790006904</v>
      </c>
      <c r="X66" s="10">
        <v>2.2818922710829299</v>
      </c>
      <c r="Y66" s="7">
        <v>7.84568644639229</v>
      </c>
      <c r="Z66" s="10">
        <v>5.3864802298932197</v>
      </c>
      <c r="AA66" s="65"/>
      <c r="AB66" s="65"/>
      <c r="AC66" s="65"/>
      <c r="AD66" s="182"/>
    </row>
    <row r="67" spans="1:30" ht="13" customHeight="1" x14ac:dyDescent="0.2">
      <c r="A67" s="82" t="s">
        <v>392</v>
      </c>
      <c r="B67" s="110">
        <v>2</v>
      </c>
      <c r="C67" s="7">
        <v>53.249808196951001</v>
      </c>
      <c r="D67" s="10">
        <v>2.2304245854557698</v>
      </c>
      <c r="E67" s="7">
        <v>55.305079035464502</v>
      </c>
      <c r="F67" s="10">
        <v>2.63651254709715</v>
      </c>
      <c r="G67" s="7">
        <v>50.910073329102097</v>
      </c>
      <c r="H67" s="10">
        <v>3.1412132439615799</v>
      </c>
      <c r="I67" s="7">
        <v>-4.3950057063624</v>
      </c>
      <c r="J67" s="10">
        <v>3.7740729241976601</v>
      </c>
      <c r="K67" s="7">
        <v>69.930355741740101</v>
      </c>
      <c r="L67" s="10">
        <v>4.4575368256783801</v>
      </c>
      <c r="M67" s="7">
        <v>56.335852247984803</v>
      </c>
      <c r="N67" s="10">
        <v>3.3103282977917901</v>
      </c>
      <c r="O67" s="7">
        <v>38.010723628206598</v>
      </c>
      <c r="P67" s="10">
        <v>3.83042791605371</v>
      </c>
      <c r="Q67" s="7">
        <v>-31.919632113533499</v>
      </c>
      <c r="R67" s="10">
        <v>6.0361666385991102</v>
      </c>
      <c r="S67" s="7">
        <v>50.784415622630398</v>
      </c>
      <c r="T67" s="10">
        <v>4.1903351389643904</v>
      </c>
      <c r="U67" s="7">
        <v>53.680363315152</v>
      </c>
      <c r="V67" s="10">
        <v>4.3861472407402804</v>
      </c>
      <c r="W67" s="7">
        <v>54.080131588393499</v>
      </c>
      <c r="X67" s="10">
        <v>4.0085310527685998</v>
      </c>
      <c r="Y67" s="7">
        <v>3.2957159657631201</v>
      </c>
      <c r="Z67" s="10">
        <v>6.1485884764254699</v>
      </c>
      <c r="AA67" s="65"/>
      <c r="AB67" s="65"/>
      <c r="AC67" s="65"/>
      <c r="AD67" s="182"/>
    </row>
    <row r="68" spans="1:30" ht="13" customHeight="1" x14ac:dyDescent="0.2">
      <c r="A68" s="82" t="s">
        <v>393</v>
      </c>
      <c r="B68" s="110">
        <v>2</v>
      </c>
      <c r="C68" s="7">
        <v>56.890003337617102</v>
      </c>
      <c r="D68" s="10">
        <v>1.84654301970899</v>
      </c>
      <c r="E68" s="7">
        <v>60.546522708429002</v>
      </c>
      <c r="F68" s="10">
        <v>2.33259790976917</v>
      </c>
      <c r="G68" s="7">
        <v>50.166576375490799</v>
      </c>
      <c r="H68" s="10">
        <v>2.9374145157246998</v>
      </c>
      <c r="I68" s="7">
        <v>-10.3799463329382</v>
      </c>
      <c r="J68" s="10">
        <v>3.7663778563873902</v>
      </c>
      <c r="K68" s="7">
        <v>70.681279253194603</v>
      </c>
      <c r="L68" s="10">
        <v>4.3147776603554204</v>
      </c>
      <c r="M68" s="7">
        <v>57.164977254265601</v>
      </c>
      <c r="N68" s="10">
        <v>2.8601420662400501</v>
      </c>
      <c r="O68" s="7">
        <v>52.9383985323133</v>
      </c>
      <c r="P68" s="10">
        <v>2.9504984313046698</v>
      </c>
      <c r="Q68" s="7">
        <v>-17.742880720881399</v>
      </c>
      <c r="R68" s="10">
        <v>5.3834651968828604</v>
      </c>
      <c r="S68" s="7">
        <v>54.232380768867799</v>
      </c>
      <c r="T68" s="10">
        <v>4.2215003448301003</v>
      </c>
      <c r="U68" s="7">
        <v>40.6617219746907</v>
      </c>
      <c r="V68" s="10">
        <v>4.3639944312603598</v>
      </c>
      <c r="W68" s="7">
        <v>61.449663611381503</v>
      </c>
      <c r="X68" s="10">
        <v>2.2415898156862402</v>
      </c>
      <c r="Y68" s="7">
        <v>7.2172828425137201</v>
      </c>
      <c r="Z68" s="10">
        <v>4.7383596158698298</v>
      </c>
      <c r="AA68" s="65"/>
      <c r="AB68" s="65"/>
      <c r="AC68" s="65"/>
      <c r="AD68" s="182"/>
    </row>
    <row r="69" spans="1:30" ht="13" customHeight="1" x14ac:dyDescent="0.2">
      <c r="A69" s="4" t="s">
        <v>394</v>
      </c>
      <c r="B69" s="118">
        <v>2</v>
      </c>
      <c r="C69" s="169">
        <v>61.900915750742897</v>
      </c>
      <c r="D69" s="170">
        <v>1.8779051221980501</v>
      </c>
      <c r="E69" s="169">
        <v>58.475096069701003</v>
      </c>
      <c r="F69" s="170">
        <v>2.21386394357117</v>
      </c>
      <c r="G69" s="169">
        <v>68.318437946844995</v>
      </c>
      <c r="H69" s="170">
        <v>2.8751057255350498</v>
      </c>
      <c r="I69" s="169">
        <v>9.8433418771439793</v>
      </c>
      <c r="J69" s="170">
        <v>3.4308869296316802</v>
      </c>
      <c r="K69" s="169">
        <v>74.869529423193597</v>
      </c>
      <c r="L69" s="170">
        <v>4.6471690868809903</v>
      </c>
      <c r="M69" s="169">
        <v>62.909848561148998</v>
      </c>
      <c r="N69" s="170">
        <v>2.3923746410859299</v>
      </c>
      <c r="O69" s="169">
        <v>53.3818316823508</v>
      </c>
      <c r="P69" s="170">
        <v>3.5711659240575999</v>
      </c>
      <c r="Q69" s="169">
        <v>-21.487697740842801</v>
      </c>
      <c r="R69" s="170">
        <v>6.1028635062429002</v>
      </c>
      <c r="S69" s="169">
        <v>65.046113614801797</v>
      </c>
      <c r="T69" s="170">
        <v>3.90874216651524</v>
      </c>
      <c r="U69" s="169">
        <v>59.6627784361024</v>
      </c>
      <c r="V69" s="170">
        <v>4.2270497544765098</v>
      </c>
      <c r="W69" s="169">
        <v>62.090234615566899</v>
      </c>
      <c r="X69" s="170">
        <v>2.6678813200070199</v>
      </c>
      <c r="Y69" s="169">
        <v>-2.9558789992349799</v>
      </c>
      <c r="Z69" s="170">
        <v>5.0236743873937497</v>
      </c>
      <c r="AA69" s="178"/>
      <c r="AB69" s="178"/>
      <c r="AC69" s="178"/>
      <c r="AD69" s="183"/>
    </row>
    <row r="70" spans="1:30" ht="13" customHeight="1" x14ac:dyDescent="0.2">
      <c r="A70" s="82"/>
      <c r="B70" s="119"/>
      <c r="C70" s="7" t="s">
        <v>1384</v>
      </c>
      <c r="D70" s="10" t="s">
        <v>1385</v>
      </c>
      <c r="E70" s="7" t="s">
        <v>1386</v>
      </c>
      <c r="F70" s="10" t="s">
        <v>1387</v>
      </c>
      <c r="G70" s="7" t="s">
        <v>1388</v>
      </c>
      <c r="H70" s="10" t="s">
        <v>1389</v>
      </c>
      <c r="I70" s="7" t="s">
        <v>1390</v>
      </c>
      <c r="J70" s="10" t="s">
        <v>1391</v>
      </c>
      <c r="K70" s="7" t="s">
        <v>1400</v>
      </c>
      <c r="L70" s="10" t="s">
        <v>1401</v>
      </c>
      <c r="M70" s="7" t="s">
        <v>1402</v>
      </c>
      <c r="N70" s="10" t="s">
        <v>1403</v>
      </c>
      <c r="O70" s="7" t="s">
        <v>1404</v>
      </c>
      <c r="P70" s="10" t="s">
        <v>1405</v>
      </c>
      <c r="Q70" s="7" t="s">
        <v>1406</v>
      </c>
      <c r="R70" s="10" t="s">
        <v>1407</v>
      </c>
      <c r="S70" s="7" t="s">
        <v>1408</v>
      </c>
      <c r="T70" s="10" t="s">
        <v>1409</v>
      </c>
      <c r="U70" s="7" t="s">
        <v>1410</v>
      </c>
      <c r="V70" s="10" t="s">
        <v>1411</v>
      </c>
      <c r="W70" s="7" t="s">
        <v>1412</v>
      </c>
      <c r="X70" s="10" t="s">
        <v>1413</v>
      </c>
      <c r="Y70" s="7" t="s">
        <v>1414</v>
      </c>
      <c r="Z70" s="10" t="s">
        <v>1415</v>
      </c>
      <c r="AA70" s="7" t="s">
        <v>1392</v>
      </c>
      <c r="AB70" s="10" t="s">
        <v>1393</v>
      </c>
      <c r="AC70" s="65" t="s">
        <v>1394</v>
      </c>
      <c r="AD70" s="182" t="s">
        <v>1395</v>
      </c>
    </row>
    <row r="71" spans="1:30" ht="13" customHeight="1" x14ac:dyDescent="0.2">
      <c r="A71" s="82" t="s">
        <v>350</v>
      </c>
      <c r="B71" s="119">
        <v>1</v>
      </c>
      <c r="C71" s="7">
        <v>69.442841062852807</v>
      </c>
      <c r="D71" s="10">
        <v>1.25319102595924</v>
      </c>
      <c r="E71" s="7">
        <v>70.579826035489205</v>
      </c>
      <c r="F71" s="10">
        <v>1.39606583260413</v>
      </c>
      <c r="G71" s="7">
        <v>62.143988334777802</v>
      </c>
      <c r="H71" s="10">
        <v>2.6857225722924198</v>
      </c>
      <c r="I71" s="7">
        <v>-8.43583770071141</v>
      </c>
      <c r="J71" s="10">
        <v>3.06041493814423</v>
      </c>
      <c r="K71" s="7">
        <v>80.575424050853002</v>
      </c>
      <c r="L71" s="10">
        <v>2.2306558483389902</v>
      </c>
      <c r="M71" s="7">
        <v>69.523497143925297</v>
      </c>
      <c r="N71" s="10">
        <v>1.56408317315274</v>
      </c>
      <c r="O71" s="7">
        <v>62.8657527086188</v>
      </c>
      <c r="P71" s="10">
        <v>2.64767418546481</v>
      </c>
      <c r="Q71" s="7">
        <v>-17.709671342234198</v>
      </c>
      <c r="R71" s="10">
        <v>3.1025917931900402</v>
      </c>
      <c r="S71" s="7">
        <v>64.735502642202803</v>
      </c>
      <c r="T71" s="10">
        <v>2.5525810807764699</v>
      </c>
      <c r="U71" s="7">
        <v>68.228637884698301</v>
      </c>
      <c r="V71" s="10">
        <v>2.96248340686798</v>
      </c>
      <c r="W71" s="7">
        <v>72.964648024020605</v>
      </c>
      <c r="X71" s="10">
        <v>1.4884260147417001</v>
      </c>
      <c r="Y71" s="7">
        <v>8.2291453818177906</v>
      </c>
      <c r="Z71" s="10">
        <v>2.7487934030242398</v>
      </c>
      <c r="AA71" s="7">
        <v>11.3516703697859</v>
      </c>
      <c r="AB71" s="10">
        <v>1.7226473859604901</v>
      </c>
      <c r="AC71" s="65"/>
      <c r="AD71" s="182"/>
    </row>
    <row r="72" spans="1:30" ht="13" customHeight="1" x14ac:dyDescent="0.2">
      <c r="A72" s="82" t="s">
        <v>352</v>
      </c>
      <c r="B72" s="119">
        <v>1</v>
      </c>
      <c r="C72" s="7">
        <v>77.1633210474279</v>
      </c>
      <c r="D72" s="10">
        <v>0.95734317738733299</v>
      </c>
      <c r="E72" s="7">
        <v>78.224977722019403</v>
      </c>
      <c r="F72" s="10">
        <v>0.95262887477626101</v>
      </c>
      <c r="G72" s="7">
        <v>70.024955622812698</v>
      </c>
      <c r="H72" s="10">
        <v>2.2660555376104701</v>
      </c>
      <c r="I72" s="7">
        <v>-8.2000220992067092</v>
      </c>
      <c r="J72" s="10">
        <v>2.2148280065964898</v>
      </c>
      <c r="K72" s="7">
        <v>78.707049645043895</v>
      </c>
      <c r="L72" s="10">
        <v>1.53365996771894</v>
      </c>
      <c r="M72" s="7">
        <v>74.441688170221994</v>
      </c>
      <c r="N72" s="10">
        <v>1.3756225886487801</v>
      </c>
      <c r="O72" s="7">
        <v>82.447624566365803</v>
      </c>
      <c r="P72" s="10">
        <v>1.6675301197288801</v>
      </c>
      <c r="Q72" s="7">
        <v>3.7405749213219401</v>
      </c>
      <c r="R72" s="10">
        <v>2.1778212423982701</v>
      </c>
      <c r="S72" s="7">
        <v>63.239316866642298</v>
      </c>
      <c r="T72" s="10">
        <v>2.30443967360043</v>
      </c>
      <c r="U72" s="7">
        <v>75.536714481294595</v>
      </c>
      <c r="V72" s="10">
        <v>1.8375878328041499</v>
      </c>
      <c r="W72" s="7">
        <v>81.514353140623101</v>
      </c>
      <c r="X72" s="10">
        <v>1.01808632925109</v>
      </c>
      <c r="Y72" s="7">
        <v>18.275036273980799</v>
      </c>
      <c r="Z72" s="10">
        <v>2.2843755294958199</v>
      </c>
      <c r="AA72" s="7">
        <v>6.9573713296115898</v>
      </c>
      <c r="AB72" s="10">
        <v>1.3342633383326901</v>
      </c>
      <c r="AC72" s="65"/>
      <c r="AD72" s="182"/>
    </row>
    <row r="73" spans="1:30" ht="13" customHeight="1" x14ac:dyDescent="0.2">
      <c r="A73" s="111" t="s">
        <v>354</v>
      </c>
      <c r="B73" s="119">
        <v>1</v>
      </c>
      <c r="C73" s="7">
        <v>75.828138875413998</v>
      </c>
      <c r="D73" s="10">
        <v>1.22456223861407</v>
      </c>
      <c r="E73" s="7">
        <v>76.906631349849405</v>
      </c>
      <c r="F73" s="10">
        <v>1.2352987508106299</v>
      </c>
      <c r="G73" s="7">
        <v>69.004937575258097</v>
      </c>
      <c r="H73" s="10">
        <v>3.5214631703297901</v>
      </c>
      <c r="I73" s="7">
        <v>-7.9016937745912799</v>
      </c>
      <c r="J73" s="10">
        <v>3.5895227079583698</v>
      </c>
      <c r="K73" s="7">
        <v>74.159427751137301</v>
      </c>
      <c r="L73" s="10">
        <v>2.72063948745688</v>
      </c>
      <c r="M73" s="7">
        <v>73.9018423956757</v>
      </c>
      <c r="N73" s="10">
        <v>1.73516598189057</v>
      </c>
      <c r="O73" s="7">
        <v>81.666761320998503</v>
      </c>
      <c r="P73" s="10">
        <v>2.2755567121943598</v>
      </c>
      <c r="Q73" s="7">
        <v>7.5073335698611903</v>
      </c>
      <c r="R73" s="10">
        <v>3.2540372299089899</v>
      </c>
      <c r="S73" s="7">
        <v>59.854484820607198</v>
      </c>
      <c r="T73" s="10">
        <v>3.23634005236184</v>
      </c>
      <c r="U73" s="7">
        <v>73.137301821577495</v>
      </c>
      <c r="V73" s="10">
        <v>2.9529091328505701</v>
      </c>
      <c r="W73" s="7">
        <v>80.529195868240706</v>
      </c>
      <c r="X73" s="10">
        <v>1.32326749975416</v>
      </c>
      <c r="Y73" s="7">
        <v>20.674711047633501</v>
      </c>
      <c r="Z73" s="10">
        <v>3.3347971680613302</v>
      </c>
      <c r="AA73" s="7">
        <v>10.1673549029931</v>
      </c>
      <c r="AB73" s="10">
        <v>1.6671734126881299</v>
      </c>
      <c r="AC73" s="65"/>
      <c r="AD73" s="182"/>
    </row>
    <row r="74" spans="1:30" ht="13" customHeight="1" x14ac:dyDescent="0.2">
      <c r="A74" s="82" t="s">
        <v>355</v>
      </c>
      <c r="B74" s="119">
        <v>1</v>
      </c>
      <c r="C74" s="7">
        <v>73.309032265779095</v>
      </c>
      <c r="D74" s="10">
        <v>1.22021565856384</v>
      </c>
      <c r="E74" s="7">
        <v>74.599144308938705</v>
      </c>
      <c r="F74" s="10">
        <v>1.26367938896777</v>
      </c>
      <c r="G74" s="7">
        <v>64.005412651715901</v>
      </c>
      <c r="H74" s="10">
        <v>3.3436559557784902</v>
      </c>
      <c r="I74" s="7">
        <v>-10.5937316572229</v>
      </c>
      <c r="J74" s="10">
        <v>3.4122382996312299</v>
      </c>
      <c r="K74" s="7">
        <v>69.401294688508997</v>
      </c>
      <c r="L74" s="10">
        <v>4.8477678345722897</v>
      </c>
      <c r="M74" s="7">
        <v>71.953101940058502</v>
      </c>
      <c r="N74" s="10">
        <v>1.50747138449513</v>
      </c>
      <c r="O74" s="7">
        <v>78.252265273921594</v>
      </c>
      <c r="P74" s="10">
        <v>2.2961805772147601</v>
      </c>
      <c r="Q74" s="7">
        <v>8.85097058541254</v>
      </c>
      <c r="R74" s="10">
        <v>5.6371875166268399</v>
      </c>
      <c r="S74" s="7">
        <v>59.731642568365601</v>
      </c>
      <c r="T74" s="10">
        <v>2.9223540379913699</v>
      </c>
      <c r="U74" s="7">
        <v>63.2533445745905</v>
      </c>
      <c r="V74" s="10">
        <v>3.2213179618047101</v>
      </c>
      <c r="W74" s="7">
        <v>80.312455336606405</v>
      </c>
      <c r="X74" s="10">
        <v>1.5098110806993099</v>
      </c>
      <c r="Y74" s="7">
        <v>20.5808127682409</v>
      </c>
      <c r="Z74" s="10">
        <v>3.4758100298689301</v>
      </c>
      <c r="AA74" s="7">
        <v>4.7785102107739297</v>
      </c>
      <c r="AB74" s="10">
        <v>1.7248613103529</v>
      </c>
      <c r="AC74" s="65"/>
      <c r="AD74" s="182"/>
    </row>
    <row r="75" spans="1:30" ht="13" customHeight="1" x14ac:dyDescent="0.2">
      <c r="A75" s="82" t="s">
        <v>365</v>
      </c>
      <c r="B75" s="119">
        <v>1</v>
      </c>
      <c r="C75" s="7">
        <v>73.029127234349303</v>
      </c>
      <c r="D75" s="10">
        <v>1.4364028883106501</v>
      </c>
      <c r="E75" s="7">
        <v>73.274506037848099</v>
      </c>
      <c r="F75" s="10">
        <v>1.45265634969173</v>
      </c>
      <c r="G75" s="7">
        <v>72.417259941264803</v>
      </c>
      <c r="H75" s="10">
        <v>3.90246694759702</v>
      </c>
      <c r="I75" s="7">
        <v>-0.85724609658332396</v>
      </c>
      <c r="J75" s="10">
        <v>3.93939808311523</v>
      </c>
      <c r="K75" s="7">
        <v>66.991429555189995</v>
      </c>
      <c r="L75" s="10">
        <v>4.1341250286079596</v>
      </c>
      <c r="M75" s="7">
        <v>75.869964195467603</v>
      </c>
      <c r="N75" s="10">
        <v>1.8741835591109699</v>
      </c>
      <c r="O75" s="7">
        <v>69.560105860242402</v>
      </c>
      <c r="P75" s="10">
        <v>2.7300384588019502</v>
      </c>
      <c r="Q75" s="7">
        <v>2.56867630505239</v>
      </c>
      <c r="R75" s="10">
        <v>5.0820629921761196</v>
      </c>
      <c r="S75" s="7">
        <v>52.092065505339903</v>
      </c>
      <c r="T75" s="10">
        <v>3.9982179721995399</v>
      </c>
      <c r="U75" s="7">
        <v>60.819277840893399</v>
      </c>
      <c r="V75" s="10">
        <v>3.6308555666230302</v>
      </c>
      <c r="W75" s="7">
        <v>79.523214154892798</v>
      </c>
      <c r="X75" s="10">
        <v>1.4806184554224999</v>
      </c>
      <c r="Y75" s="7">
        <v>27.431148649552899</v>
      </c>
      <c r="Z75" s="10">
        <v>4.3645532662198203</v>
      </c>
      <c r="AA75" s="7">
        <v>0.92532437404524603</v>
      </c>
      <c r="AB75" s="10">
        <v>1.7915922522828001</v>
      </c>
      <c r="AC75" s="65"/>
      <c r="AD75" s="182"/>
    </row>
    <row r="76" spans="1:30" ht="13" customHeight="1" x14ac:dyDescent="0.2">
      <c r="A76" s="82" t="s">
        <v>370</v>
      </c>
      <c r="B76" s="119">
        <v>1</v>
      </c>
      <c r="C76" s="7">
        <v>83.614427952263199</v>
      </c>
      <c r="D76" s="10">
        <v>0.97984864680974504</v>
      </c>
      <c r="E76" s="7">
        <v>84.037050531735503</v>
      </c>
      <c r="F76" s="10">
        <v>1.29940380397718</v>
      </c>
      <c r="G76" s="7">
        <v>83.3160536865268</v>
      </c>
      <c r="H76" s="10">
        <v>1.4027580971017199</v>
      </c>
      <c r="I76" s="7">
        <v>-0.72099684520867402</v>
      </c>
      <c r="J76" s="10">
        <v>1.89921780942285</v>
      </c>
      <c r="K76" s="7">
        <v>87.023201626772504</v>
      </c>
      <c r="L76" s="10">
        <v>1.5282216762334</v>
      </c>
      <c r="M76" s="7">
        <v>80.298061008819005</v>
      </c>
      <c r="N76" s="10">
        <v>1.6130658687003101</v>
      </c>
      <c r="O76" s="7">
        <v>85.968224718178604</v>
      </c>
      <c r="P76" s="10">
        <v>1.67672212729187</v>
      </c>
      <c r="Q76" s="7">
        <v>-1.05497690859393</v>
      </c>
      <c r="R76" s="10">
        <v>2.4424657787883901</v>
      </c>
      <c r="S76" s="7">
        <v>82.346832198312001</v>
      </c>
      <c r="T76" s="10">
        <v>1.89956955413158</v>
      </c>
      <c r="U76" s="7">
        <v>79.258054752394798</v>
      </c>
      <c r="V76" s="10">
        <v>1.8751481112139301</v>
      </c>
      <c r="W76" s="7">
        <v>85.330508582920899</v>
      </c>
      <c r="X76" s="10">
        <v>1.43375850039361</v>
      </c>
      <c r="Y76" s="7">
        <v>2.98367638460893</v>
      </c>
      <c r="Z76" s="10">
        <v>2.4455809392060499</v>
      </c>
      <c r="AA76" s="7">
        <v>-0.17569877854829499</v>
      </c>
      <c r="AB76" s="10">
        <v>1.28775532685986</v>
      </c>
      <c r="AC76" s="65"/>
      <c r="AD76" s="182"/>
    </row>
    <row r="77" spans="1:30" ht="13" customHeight="1" x14ac:dyDescent="0.2">
      <c r="A77" s="82" t="s">
        <v>372</v>
      </c>
      <c r="B77" s="119">
        <v>1</v>
      </c>
      <c r="C77" s="7">
        <v>92.570020565043805</v>
      </c>
      <c r="D77" s="10">
        <v>0.733529281708725</v>
      </c>
      <c r="E77" s="7">
        <v>93.390215767838498</v>
      </c>
      <c r="F77" s="10">
        <v>0.79560774171085702</v>
      </c>
      <c r="G77" s="7">
        <v>89.907808150396306</v>
      </c>
      <c r="H77" s="10">
        <v>1.39349077763117</v>
      </c>
      <c r="I77" s="7">
        <v>-3.4824076174422598</v>
      </c>
      <c r="J77" s="10">
        <v>1.49425758237518</v>
      </c>
      <c r="K77" s="7">
        <v>98.972248328445204</v>
      </c>
      <c r="L77" s="10">
        <v>0.64132854506005299</v>
      </c>
      <c r="M77" s="7">
        <v>93.670629998912204</v>
      </c>
      <c r="N77" s="10">
        <v>0.76923572528577799</v>
      </c>
      <c r="O77" s="7">
        <v>86.580205296055496</v>
      </c>
      <c r="P77" s="10">
        <v>1.9664168319545201</v>
      </c>
      <c r="Q77" s="7">
        <v>-12.3920430323896</v>
      </c>
      <c r="R77" s="10">
        <v>2.0560515750926198</v>
      </c>
      <c r="S77" s="7">
        <v>94.001531921702096</v>
      </c>
      <c r="T77" s="10">
        <v>1.37116203044087</v>
      </c>
      <c r="U77" s="7">
        <v>92.3932519521139</v>
      </c>
      <c r="V77" s="10">
        <v>1.5119520248869001</v>
      </c>
      <c r="W77" s="7">
        <v>92.325369970313901</v>
      </c>
      <c r="X77" s="10">
        <v>0.93000140376690599</v>
      </c>
      <c r="Y77" s="7">
        <v>-1.67616195138827</v>
      </c>
      <c r="Z77" s="10">
        <v>1.5926495567019101</v>
      </c>
      <c r="AA77" s="7">
        <v>8.7370667587282806</v>
      </c>
      <c r="AB77" s="10">
        <v>1.2209174682513999</v>
      </c>
      <c r="AC77" s="65"/>
      <c r="AD77" s="182"/>
    </row>
    <row r="78" spans="1:30" ht="13" customHeight="1" x14ac:dyDescent="0.2">
      <c r="A78" s="82" t="s">
        <v>428</v>
      </c>
      <c r="B78" s="119">
        <v>1</v>
      </c>
      <c r="C78" s="7">
        <v>70.587344906998396</v>
      </c>
      <c r="D78" s="10">
        <v>1.06975316785182</v>
      </c>
      <c r="E78" s="7">
        <v>71.482954939015102</v>
      </c>
      <c r="F78" s="10">
        <v>1.2843598136733001</v>
      </c>
      <c r="G78" s="7">
        <v>68.924786030221298</v>
      </c>
      <c r="H78" s="10">
        <v>1.91184036513531</v>
      </c>
      <c r="I78" s="7">
        <v>-2.5581689087938</v>
      </c>
      <c r="J78" s="10">
        <v>2.2902696678141101</v>
      </c>
      <c r="K78" s="7">
        <v>69.945307452572393</v>
      </c>
      <c r="L78" s="10">
        <v>2.6817708100430999</v>
      </c>
      <c r="M78" s="7">
        <v>70.055048879150803</v>
      </c>
      <c r="N78" s="10">
        <v>1.36744139270438</v>
      </c>
      <c r="O78" s="7">
        <v>73.093140042739904</v>
      </c>
      <c r="P78" s="10">
        <v>2.4116795456745801</v>
      </c>
      <c r="Q78" s="7">
        <v>3.1478325901675501</v>
      </c>
      <c r="R78" s="10">
        <v>3.8316547146776201</v>
      </c>
      <c r="S78" s="7">
        <v>69.0844143719725</v>
      </c>
      <c r="T78" s="10">
        <v>2.5487092990975899</v>
      </c>
      <c r="U78" s="7">
        <v>71.250094064280304</v>
      </c>
      <c r="V78" s="10">
        <v>2.1340380565823001</v>
      </c>
      <c r="W78" s="7">
        <v>71.730855436376302</v>
      </c>
      <c r="X78" s="10">
        <v>1.5525262050139801</v>
      </c>
      <c r="Y78" s="7">
        <v>2.6464410644038501</v>
      </c>
      <c r="Z78" s="10">
        <v>3.0499854007413401</v>
      </c>
      <c r="AA78" s="7">
        <v>-6.9477029076131904</v>
      </c>
      <c r="AB78" s="10">
        <v>1.60323173651605</v>
      </c>
      <c r="AC78" s="65"/>
      <c r="AD78" s="182"/>
    </row>
    <row r="79" spans="1:30" ht="13" customHeight="1" x14ac:dyDescent="0.2">
      <c r="A79" s="82" t="s">
        <v>378</v>
      </c>
      <c r="B79" s="119">
        <v>1</v>
      </c>
      <c r="C79" s="7">
        <v>91.517585347982504</v>
      </c>
      <c r="D79" s="10">
        <v>0.52338667071932199</v>
      </c>
      <c r="E79" s="7">
        <v>93.769876713868697</v>
      </c>
      <c r="F79" s="10">
        <v>0.59218766806909395</v>
      </c>
      <c r="G79" s="7">
        <v>88.305707564206003</v>
      </c>
      <c r="H79" s="10">
        <v>1.0375832356767301</v>
      </c>
      <c r="I79" s="7">
        <v>-5.4641691496626796</v>
      </c>
      <c r="J79" s="10">
        <v>1.19377480973816</v>
      </c>
      <c r="K79" s="7">
        <v>87.990237797779699</v>
      </c>
      <c r="L79" s="10">
        <v>2.6121438938504702</v>
      </c>
      <c r="M79" s="7">
        <v>91.320104595934495</v>
      </c>
      <c r="N79" s="10">
        <v>0.57166448707348405</v>
      </c>
      <c r="O79" s="7">
        <v>93.955720258630507</v>
      </c>
      <c r="P79" s="10">
        <v>1.15151335807763</v>
      </c>
      <c r="Q79" s="7">
        <v>5.9654824608508203</v>
      </c>
      <c r="R79" s="10">
        <v>2.96724964412831</v>
      </c>
      <c r="S79" s="7">
        <v>89.629163938226895</v>
      </c>
      <c r="T79" s="10">
        <v>1.57273255883929</v>
      </c>
      <c r="U79" s="7">
        <v>85.058724699399903</v>
      </c>
      <c r="V79" s="10">
        <v>1.9537842210230301</v>
      </c>
      <c r="W79" s="7">
        <v>92.892382362002706</v>
      </c>
      <c r="X79" s="10">
        <v>0.64187656506739099</v>
      </c>
      <c r="Y79" s="7">
        <v>3.2632184237758302</v>
      </c>
      <c r="Z79" s="10">
        <v>1.7327180215732001</v>
      </c>
      <c r="AA79" s="7">
        <v>0.58772202681349495</v>
      </c>
      <c r="AB79" s="10">
        <v>0.87773132856185399</v>
      </c>
      <c r="AC79" s="65"/>
      <c r="AD79" s="182"/>
    </row>
    <row r="80" spans="1:30" ht="13" customHeight="1" x14ac:dyDescent="0.2">
      <c r="A80" s="82" t="s">
        <v>382</v>
      </c>
      <c r="B80" s="119">
        <v>1</v>
      </c>
      <c r="C80" s="7">
        <v>86.746182069109096</v>
      </c>
      <c r="D80" s="10">
        <v>0.82155649179635704</v>
      </c>
      <c r="E80" s="7">
        <v>88.138753638474796</v>
      </c>
      <c r="F80" s="10">
        <v>0.80026955066266703</v>
      </c>
      <c r="G80" s="7">
        <v>75.083203983460393</v>
      </c>
      <c r="H80" s="10">
        <v>3.0175115401017498</v>
      </c>
      <c r="I80" s="7">
        <v>-13.055549655014399</v>
      </c>
      <c r="J80" s="10">
        <v>3.07113117224127</v>
      </c>
      <c r="K80" s="7">
        <v>84.852780681457105</v>
      </c>
      <c r="L80" s="10">
        <v>3.0783405899749599</v>
      </c>
      <c r="M80" s="7">
        <v>85.646277260172496</v>
      </c>
      <c r="N80" s="10">
        <v>1.1309991144560101</v>
      </c>
      <c r="O80" s="7">
        <v>89.099121377587096</v>
      </c>
      <c r="P80" s="10">
        <v>1.25270994542214</v>
      </c>
      <c r="Q80" s="7">
        <v>4.2463406961299297</v>
      </c>
      <c r="R80" s="10">
        <v>3.3456831884838198</v>
      </c>
      <c r="S80" s="7">
        <v>80.580974016386904</v>
      </c>
      <c r="T80" s="10">
        <v>2.02015232382736</v>
      </c>
      <c r="U80" s="7">
        <v>85.575698418572202</v>
      </c>
      <c r="V80" s="10">
        <v>2.01587562615497</v>
      </c>
      <c r="W80" s="7">
        <v>88.426562257297306</v>
      </c>
      <c r="X80" s="10">
        <v>0.92121320159968201</v>
      </c>
      <c r="Y80" s="7">
        <v>7.8455882409103603</v>
      </c>
      <c r="Z80" s="10">
        <v>2.24142061096518</v>
      </c>
      <c r="AA80" s="7">
        <v>6.6870365037620401</v>
      </c>
      <c r="AB80" s="10">
        <v>1.3079025077258</v>
      </c>
      <c r="AC80" s="65"/>
      <c r="AD80" s="182"/>
    </row>
    <row r="81" spans="1:30" ht="13" customHeight="1" x14ac:dyDescent="0.2">
      <c r="A81" s="82" t="s">
        <v>384</v>
      </c>
      <c r="B81" s="119">
        <v>1</v>
      </c>
      <c r="C81" s="7">
        <v>79.940788810150593</v>
      </c>
      <c r="D81" s="10">
        <v>0.81150706207712098</v>
      </c>
      <c r="E81" s="7">
        <v>81.924947328155795</v>
      </c>
      <c r="F81" s="10">
        <v>0.84415047461512804</v>
      </c>
      <c r="G81" s="7">
        <v>74.464819735770007</v>
      </c>
      <c r="H81" s="10">
        <v>1.79121682352734</v>
      </c>
      <c r="I81" s="7">
        <v>-7.4601275923858301</v>
      </c>
      <c r="J81" s="10">
        <v>1.9560410491637901</v>
      </c>
      <c r="K81" s="7">
        <v>88.595033339728602</v>
      </c>
      <c r="L81" s="10">
        <v>2.4502962857646202</v>
      </c>
      <c r="M81" s="7">
        <v>78.883823136120199</v>
      </c>
      <c r="N81" s="10">
        <v>1.0128409694602001</v>
      </c>
      <c r="O81" s="7">
        <v>79.291676507453701</v>
      </c>
      <c r="P81" s="10">
        <v>1.64543520866108</v>
      </c>
      <c r="Q81" s="7">
        <v>-9.3033568322748899</v>
      </c>
      <c r="R81" s="10">
        <v>3.10484292269012</v>
      </c>
      <c r="S81" s="7">
        <v>81.616211737835698</v>
      </c>
      <c r="T81" s="10">
        <v>2.1214078571328998</v>
      </c>
      <c r="U81" s="7">
        <v>79.896260566368497</v>
      </c>
      <c r="V81" s="10">
        <v>2.0705026771347002</v>
      </c>
      <c r="W81" s="7">
        <v>79.366645665302599</v>
      </c>
      <c r="X81" s="10">
        <v>1.0454701879214101</v>
      </c>
      <c r="Y81" s="7">
        <v>-2.2495660725331601</v>
      </c>
      <c r="Z81" s="10">
        <v>2.53867260362922</v>
      </c>
      <c r="AA81" s="7">
        <v>19.407136554042701</v>
      </c>
      <c r="AB81" s="10">
        <v>1.1961628748605799</v>
      </c>
      <c r="AC81" s="65"/>
      <c r="AD81" s="182"/>
    </row>
    <row r="82" spans="1:30" ht="13" customHeight="1" x14ac:dyDescent="0.2">
      <c r="A82" s="82" t="s">
        <v>386</v>
      </c>
      <c r="B82" s="119">
        <v>1</v>
      </c>
      <c r="C82" s="7">
        <v>67.012462100440601</v>
      </c>
      <c r="D82" s="10">
        <v>1.08836143583168</v>
      </c>
      <c r="E82" s="7">
        <v>70.917414086148696</v>
      </c>
      <c r="F82" s="10">
        <v>1.2154607982650301</v>
      </c>
      <c r="G82" s="7">
        <v>58.920872238713898</v>
      </c>
      <c r="H82" s="10">
        <v>1.93156766700164</v>
      </c>
      <c r="I82" s="7">
        <v>-11.996541847434701</v>
      </c>
      <c r="J82" s="10">
        <v>2.18741003386438</v>
      </c>
      <c r="K82" s="7">
        <v>67.058345112564098</v>
      </c>
      <c r="L82" s="10">
        <v>3.6785140793022499</v>
      </c>
      <c r="M82" s="7">
        <v>68.729698198415804</v>
      </c>
      <c r="N82" s="10">
        <v>1.48639666309896</v>
      </c>
      <c r="O82" s="7">
        <v>62.868512105169899</v>
      </c>
      <c r="P82" s="10">
        <v>1.7225173689153599</v>
      </c>
      <c r="Q82" s="7">
        <v>-4.1898330073941299</v>
      </c>
      <c r="R82" s="10">
        <v>4.0218270167985404</v>
      </c>
      <c r="S82" s="7">
        <v>67.155349099323104</v>
      </c>
      <c r="T82" s="10">
        <v>2.8712705503804301</v>
      </c>
      <c r="U82" s="7">
        <v>70.380008564029694</v>
      </c>
      <c r="V82" s="10">
        <v>2.7193549654082299</v>
      </c>
      <c r="W82" s="7">
        <v>66.324371617085006</v>
      </c>
      <c r="X82" s="10">
        <v>1.28621379020551</v>
      </c>
      <c r="Y82" s="7">
        <v>-0.83097748223815404</v>
      </c>
      <c r="Z82" s="10">
        <v>3.1808378713847101</v>
      </c>
      <c r="AA82" s="7">
        <v>-2.84291124026316</v>
      </c>
      <c r="AB82" s="10">
        <v>1.5102362702734</v>
      </c>
      <c r="AC82" s="65"/>
      <c r="AD82" s="182"/>
    </row>
    <row r="83" spans="1:30" ht="13" customHeight="1" x14ac:dyDescent="0.2">
      <c r="A83" s="82" t="s">
        <v>387</v>
      </c>
      <c r="B83" s="119">
        <v>1</v>
      </c>
      <c r="C83" s="7">
        <v>82.142125853734896</v>
      </c>
      <c r="D83" s="10">
        <v>1.0451751033088501</v>
      </c>
      <c r="E83" s="7">
        <v>83.146811807479196</v>
      </c>
      <c r="F83" s="10">
        <v>1.0972189205645799</v>
      </c>
      <c r="G83" s="7">
        <v>75.228157001617703</v>
      </c>
      <c r="H83" s="10">
        <v>3.2497252444045199</v>
      </c>
      <c r="I83" s="7">
        <v>-7.9186548058614603</v>
      </c>
      <c r="J83" s="10">
        <v>3.4997090742563701</v>
      </c>
      <c r="K83" s="7">
        <v>83.027390992866501</v>
      </c>
      <c r="L83" s="10">
        <v>1.9867553069068999</v>
      </c>
      <c r="M83" s="7">
        <v>82.126457979845</v>
      </c>
      <c r="N83" s="10">
        <v>1.1704384241816199</v>
      </c>
      <c r="O83" s="7">
        <v>80.551560352443104</v>
      </c>
      <c r="P83" s="10">
        <v>3.47221262420666</v>
      </c>
      <c r="Q83" s="7">
        <v>-2.4758306404233799</v>
      </c>
      <c r="R83" s="10">
        <v>4.1118129794584704</v>
      </c>
      <c r="S83" s="7">
        <v>83.917342058526103</v>
      </c>
      <c r="T83" s="10">
        <v>2.2726949875781899</v>
      </c>
      <c r="U83" s="7">
        <v>78.961138918212598</v>
      </c>
      <c r="V83" s="10">
        <v>1.92078717758231</v>
      </c>
      <c r="W83" s="7">
        <v>83.154769518781507</v>
      </c>
      <c r="X83" s="10">
        <v>1.34966092332869</v>
      </c>
      <c r="Y83" s="7">
        <v>-0.76257253974452499</v>
      </c>
      <c r="Z83" s="10">
        <v>2.4603127499617901</v>
      </c>
      <c r="AA83" s="7">
        <v>1.9389810611740499</v>
      </c>
      <c r="AB83" s="10">
        <v>1.5745323574507</v>
      </c>
      <c r="AC83" s="65"/>
      <c r="AD83" s="182"/>
    </row>
    <row r="84" spans="1:30" ht="13" customHeight="1" x14ac:dyDescent="0.2">
      <c r="A84" s="5" t="s">
        <v>436</v>
      </c>
      <c r="B84" s="120">
        <v>1</v>
      </c>
      <c r="C84" s="87">
        <v>78.922938268010995</v>
      </c>
      <c r="D84" s="88">
        <v>0.295405413929751</v>
      </c>
      <c r="E84" s="87">
        <v>80.290539909751004</v>
      </c>
      <c r="F84" s="88">
        <v>0.321882069818271</v>
      </c>
      <c r="G84" s="87">
        <v>73.561918745123606</v>
      </c>
      <c r="H84" s="88">
        <v>0.71688057690101703</v>
      </c>
      <c r="I84" s="87">
        <v>-6.7286211646273504</v>
      </c>
      <c r="J84" s="88">
        <v>0.76482917094431402</v>
      </c>
      <c r="K84" s="87">
        <v>80.261645272648494</v>
      </c>
      <c r="L84" s="88">
        <v>0.82344352540133303</v>
      </c>
      <c r="M84" s="87">
        <v>78.543196042253598</v>
      </c>
      <c r="N84" s="88">
        <v>0.38548702947382602</v>
      </c>
      <c r="O84" s="87">
        <v>78.711159088950595</v>
      </c>
      <c r="P84" s="88">
        <v>0.62158416478623701</v>
      </c>
      <c r="Q84" s="87">
        <v>-1.55048618369791</v>
      </c>
      <c r="R84" s="88">
        <v>1.05267222172224</v>
      </c>
      <c r="S84" s="87">
        <v>74.010862243736298</v>
      </c>
      <c r="T84" s="88">
        <v>0.71102719535643399</v>
      </c>
      <c r="U84" s="87">
        <v>75.884267226404106</v>
      </c>
      <c r="V84" s="88">
        <v>0.693830249589655</v>
      </c>
      <c r="W84" s="87">
        <v>81.155511338851895</v>
      </c>
      <c r="X84" s="88">
        <v>0.36213251175726702</v>
      </c>
      <c r="Y84" s="87">
        <v>7.1446490951156001</v>
      </c>
      <c r="Z84" s="88">
        <v>0.80089633845419295</v>
      </c>
      <c r="AA84" s="87">
        <v>5.9656808283329701</v>
      </c>
      <c r="AB84" s="88">
        <v>0.428897952065601</v>
      </c>
      <c r="AC84" s="65"/>
      <c r="AD84" s="182"/>
    </row>
    <row r="85" spans="1:30" ht="13" customHeight="1" x14ac:dyDescent="0.2">
      <c r="A85" s="82" t="s">
        <v>93</v>
      </c>
      <c r="B85" s="119">
        <v>1</v>
      </c>
      <c r="C85" s="7">
        <v>78.080751958557698</v>
      </c>
      <c r="D85" s="10">
        <v>1.3007019673445901</v>
      </c>
      <c r="E85" s="7">
        <v>79.118118293970696</v>
      </c>
      <c r="F85" s="10">
        <v>1.26879444031105</v>
      </c>
      <c r="G85" s="7">
        <v>70.787591379007694</v>
      </c>
      <c r="H85" s="10">
        <v>3.3385365748126201</v>
      </c>
      <c r="I85" s="7">
        <v>-8.3305269149630892</v>
      </c>
      <c r="J85" s="10">
        <v>3.2240848653947198</v>
      </c>
      <c r="K85" s="7">
        <v>81.194653323630405</v>
      </c>
      <c r="L85" s="10">
        <v>1.86834045378853</v>
      </c>
      <c r="M85" s="7">
        <v>74.8304009908598</v>
      </c>
      <c r="N85" s="10">
        <v>1.8262128636663599</v>
      </c>
      <c r="O85" s="7">
        <v>83.023482002959696</v>
      </c>
      <c r="P85" s="10">
        <v>2.33740485255833</v>
      </c>
      <c r="Q85" s="7">
        <v>1.82882867932931</v>
      </c>
      <c r="R85" s="10">
        <v>2.8635104009469701</v>
      </c>
      <c r="S85" s="7">
        <v>65.197389011191405</v>
      </c>
      <c r="T85" s="10">
        <v>3.2961060132243798</v>
      </c>
      <c r="U85" s="7">
        <v>76.994480114696401</v>
      </c>
      <c r="V85" s="10">
        <v>2.3347315468212302</v>
      </c>
      <c r="W85" s="7">
        <v>82.244291253135302</v>
      </c>
      <c r="X85" s="10">
        <v>1.3822121215020799</v>
      </c>
      <c r="Y85" s="7">
        <v>17.046902241943801</v>
      </c>
      <c r="Z85" s="10">
        <v>3.2935663487762299</v>
      </c>
      <c r="AA85" s="7">
        <v>4.9591872735195004</v>
      </c>
      <c r="AB85" s="10">
        <v>1.7858071392007799</v>
      </c>
      <c r="AC85" s="65"/>
      <c r="AD85" s="182"/>
    </row>
    <row r="86" spans="1:30" ht="13" customHeight="1" x14ac:dyDescent="0.2">
      <c r="A86" s="82" t="s">
        <v>392</v>
      </c>
      <c r="B86" s="119">
        <v>1</v>
      </c>
      <c r="C86" s="7">
        <v>71.2268244379962</v>
      </c>
      <c r="D86" s="10">
        <v>2.14947912426579</v>
      </c>
      <c r="E86" s="7">
        <v>73.806462361395702</v>
      </c>
      <c r="F86" s="10">
        <v>2.2062591412505901</v>
      </c>
      <c r="G86" s="7">
        <v>60.182655893328501</v>
      </c>
      <c r="H86" s="10">
        <v>4.6348433525117398</v>
      </c>
      <c r="I86" s="7">
        <v>-13.623806468067199</v>
      </c>
      <c r="J86" s="10">
        <v>4.7666127412346597</v>
      </c>
      <c r="K86" s="7">
        <v>81.868705607972302</v>
      </c>
      <c r="L86" s="10">
        <v>2.71962703058434</v>
      </c>
      <c r="M86" s="7">
        <v>67.652320442141502</v>
      </c>
      <c r="N86" s="10">
        <v>2.8368881417023601</v>
      </c>
      <c r="O86" s="7">
        <v>70.998509517333304</v>
      </c>
      <c r="P86" s="10">
        <v>3.6158950321163399</v>
      </c>
      <c r="Q86" s="7">
        <v>-10.870196090639</v>
      </c>
      <c r="R86" s="10">
        <v>4.1765314910136899</v>
      </c>
      <c r="S86" s="7">
        <v>60.035293899029497</v>
      </c>
      <c r="T86" s="10">
        <v>3.8639936888673398</v>
      </c>
      <c r="U86" s="7">
        <v>79.844274110488797</v>
      </c>
      <c r="V86" s="10">
        <v>3.8623375899644099</v>
      </c>
      <c r="W86" s="7">
        <v>73.695690070939904</v>
      </c>
      <c r="X86" s="10">
        <v>2.6485485558937198</v>
      </c>
      <c r="Y86" s="7">
        <v>13.660396171910399</v>
      </c>
      <c r="Z86" s="10">
        <v>4.4780990600785904</v>
      </c>
      <c r="AA86" s="7">
        <v>17.977016241045099</v>
      </c>
      <c r="AB86" s="10">
        <v>3.0975884712240198</v>
      </c>
      <c r="AC86" s="65"/>
      <c r="AD86" s="182"/>
    </row>
    <row r="87" spans="1:30" ht="13" customHeight="1" x14ac:dyDescent="0.2">
      <c r="A87" s="4" t="s">
        <v>393</v>
      </c>
      <c r="B87" s="121">
        <v>1</v>
      </c>
      <c r="C87" s="169">
        <v>67.832831911074393</v>
      </c>
      <c r="D87" s="170">
        <v>1.67179974324314</v>
      </c>
      <c r="E87" s="169">
        <v>69.459956316053905</v>
      </c>
      <c r="F87" s="170">
        <v>1.7286816482223699</v>
      </c>
      <c r="G87" s="169">
        <v>54.027334400302003</v>
      </c>
      <c r="H87" s="170">
        <v>5.7339541486651697</v>
      </c>
      <c r="I87" s="169">
        <v>-15.432621915752</v>
      </c>
      <c r="J87" s="170">
        <v>6.16081246940014</v>
      </c>
      <c r="K87" s="169">
        <v>78.919656068040595</v>
      </c>
      <c r="L87" s="170">
        <v>4.3904610981530396</v>
      </c>
      <c r="M87" s="169">
        <v>65.920255046676502</v>
      </c>
      <c r="N87" s="170">
        <v>2.3270933986354598</v>
      </c>
      <c r="O87" s="169">
        <v>64.417316112395696</v>
      </c>
      <c r="P87" s="170">
        <v>2.9864546536791901</v>
      </c>
      <c r="Q87" s="169">
        <v>-14.502339955645001</v>
      </c>
      <c r="R87" s="170">
        <v>5.7107534613176796</v>
      </c>
      <c r="S87" s="169">
        <v>59.1695916223346</v>
      </c>
      <c r="T87" s="170">
        <v>3.9407495029050401</v>
      </c>
      <c r="U87" s="169">
        <v>56.699603475719698</v>
      </c>
      <c r="V87" s="170">
        <v>5.0313213785661004</v>
      </c>
      <c r="W87" s="169">
        <v>72.379715400300896</v>
      </c>
      <c r="X87" s="170">
        <v>1.96397431951741</v>
      </c>
      <c r="Y87" s="169">
        <v>13.2101237779664</v>
      </c>
      <c r="Z87" s="170">
        <v>4.6299473355017398</v>
      </c>
      <c r="AA87" s="169">
        <v>10.9428285734573</v>
      </c>
      <c r="AB87" s="170">
        <v>2.4909105775085201</v>
      </c>
      <c r="AC87" s="178"/>
      <c r="AD87" s="183"/>
    </row>
    <row r="88" spans="1:30" ht="13" customHeight="1" x14ac:dyDescent="0.2">
      <c r="A88" s="82"/>
      <c r="B88" s="122"/>
      <c r="C88" s="7" t="s">
        <v>1384</v>
      </c>
      <c r="D88" s="10" t="s">
        <v>1385</v>
      </c>
      <c r="E88" s="7" t="s">
        <v>1386</v>
      </c>
      <c r="F88" s="10" t="s">
        <v>1387</v>
      </c>
      <c r="G88" s="7" t="s">
        <v>1388</v>
      </c>
      <c r="H88" s="10" t="s">
        <v>1389</v>
      </c>
      <c r="I88" s="7" t="s">
        <v>1390</v>
      </c>
      <c r="J88" s="10" t="s">
        <v>1391</v>
      </c>
      <c r="K88" s="7" t="s">
        <v>1400</v>
      </c>
      <c r="L88" s="10" t="s">
        <v>1401</v>
      </c>
      <c r="M88" s="7" t="s">
        <v>1402</v>
      </c>
      <c r="N88" s="10" t="s">
        <v>1403</v>
      </c>
      <c r="O88" s="7" t="s">
        <v>1404</v>
      </c>
      <c r="P88" s="10" t="s">
        <v>1405</v>
      </c>
      <c r="Q88" s="7" t="s">
        <v>1406</v>
      </c>
      <c r="R88" s="10" t="s">
        <v>1407</v>
      </c>
      <c r="S88" s="7" t="s">
        <v>1408</v>
      </c>
      <c r="T88" s="10" t="s">
        <v>1409</v>
      </c>
      <c r="U88" s="7" t="s">
        <v>1410</v>
      </c>
      <c r="V88" s="10" t="s">
        <v>1411</v>
      </c>
      <c r="W88" s="7" t="s">
        <v>1412</v>
      </c>
      <c r="X88" s="10" t="s">
        <v>1413</v>
      </c>
      <c r="Y88" s="7" t="s">
        <v>1414</v>
      </c>
      <c r="Z88" s="10" t="s">
        <v>1415</v>
      </c>
      <c r="AA88" s="65" t="s">
        <v>1392</v>
      </c>
      <c r="AB88" s="65" t="s">
        <v>1393</v>
      </c>
      <c r="AC88" s="7" t="s">
        <v>1394</v>
      </c>
      <c r="AD88" s="123" t="s">
        <v>1395</v>
      </c>
    </row>
    <row r="89" spans="1:30" ht="13" customHeight="1" x14ac:dyDescent="0.2">
      <c r="A89" s="82" t="s">
        <v>359</v>
      </c>
      <c r="B89" s="122">
        <v>3</v>
      </c>
      <c r="C89" s="7">
        <v>55.804514347064199</v>
      </c>
      <c r="D89" s="10">
        <v>0.99338109883430403</v>
      </c>
      <c r="E89" s="7">
        <v>60.667281790044797</v>
      </c>
      <c r="F89" s="10">
        <v>1.3099837475027301</v>
      </c>
      <c r="G89" s="7">
        <v>44.664408835974903</v>
      </c>
      <c r="H89" s="10">
        <v>1.99622005047285</v>
      </c>
      <c r="I89" s="7">
        <v>-16.00287295407</v>
      </c>
      <c r="J89" s="10">
        <v>2.6377469868329899</v>
      </c>
      <c r="K89" s="7">
        <v>55.760928676988797</v>
      </c>
      <c r="L89" s="10">
        <v>5.4327001498045604</v>
      </c>
      <c r="M89" s="7">
        <v>58.367448072562297</v>
      </c>
      <c r="N89" s="10">
        <v>1.3518863745808201</v>
      </c>
      <c r="O89" s="7">
        <v>52.322090549791703</v>
      </c>
      <c r="P89" s="10">
        <v>1.85973984922014</v>
      </c>
      <c r="Q89" s="7">
        <v>-3.4388381271970698</v>
      </c>
      <c r="R89" s="10">
        <v>5.9096871292056798</v>
      </c>
      <c r="S89" s="7">
        <v>50.324115967790199</v>
      </c>
      <c r="T89" s="10">
        <v>2.9789865889507401</v>
      </c>
      <c r="U89" s="7">
        <v>49.171913860176097</v>
      </c>
      <c r="V89" s="10">
        <v>2.8706234834452902</v>
      </c>
      <c r="W89" s="7">
        <v>59.028565792486901</v>
      </c>
      <c r="X89" s="10">
        <v>1.27915560040716</v>
      </c>
      <c r="Y89" s="7">
        <v>8.7044498246966793</v>
      </c>
      <c r="Z89" s="10">
        <v>3.3475564754280498</v>
      </c>
      <c r="AA89" s="65"/>
      <c r="AB89" s="65"/>
      <c r="AC89" s="7">
        <v>-16.971482826202099</v>
      </c>
      <c r="AD89" s="123">
        <v>1.49113471937807</v>
      </c>
    </row>
    <row r="90" spans="1:30" ht="13" customHeight="1" x14ac:dyDescent="0.2">
      <c r="A90" s="82" t="s">
        <v>362</v>
      </c>
      <c r="B90" s="122">
        <v>3</v>
      </c>
      <c r="C90" s="7">
        <v>48.765539088562001</v>
      </c>
      <c r="D90" s="10">
        <v>2.0646992178894501</v>
      </c>
      <c r="E90" s="7">
        <v>53.853634390239897</v>
      </c>
      <c r="F90" s="10">
        <v>2.52516060240638</v>
      </c>
      <c r="G90" s="7">
        <v>42.927976199242103</v>
      </c>
      <c r="H90" s="10">
        <v>2.67443746455328</v>
      </c>
      <c r="I90" s="7">
        <v>-10.925658190997799</v>
      </c>
      <c r="J90" s="10">
        <v>3.1097658025468702</v>
      </c>
      <c r="K90" s="7">
        <v>72.689771278773193</v>
      </c>
      <c r="L90" s="10">
        <v>8.2872584642859302</v>
      </c>
      <c r="M90" s="7">
        <v>54.724582854462199</v>
      </c>
      <c r="N90" s="10">
        <v>2.1929432181713402</v>
      </c>
      <c r="O90" s="7">
        <v>38.900031168493499</v>
      </c>
      <c r="P90" s="10">
        <v>2.7341638837506301</v>
      </c>
      <c r="Q90" s="7">
        <v>-33.789740110279702</v>
      </c>
      <c r="R90" s="10">
        <v>7.5025647373214301</v>
      </c>
      <c r="S90" s="7">
        <v>44.383553212833803</v>
      </c>
      <c r="T90" s="10">
        <v>3.7684135657717701</v>
      </c>
      <c r="U90" s="7">
        <v>50.6406686750475</v>
      </c>
      <c r="V90" s="10">
        <v>4.2026660503325397</v>
      </c>
      <c r="W90" s="7">
        <v>50.1214061187396</v>
      </c>
      <c r="X90" s="10">
        <v>2.3811715304040999</v>
      </c>
      <c r="Y90" s="7">
        <v>5.7378529059057799</v>
      </c>
      <c r="Z90" s="10">
        <v>3.6494276330526101</v>
      </c>
      <c r="AA90" s="65"/>
      <c r="AB90" s="65"/>
      <c r="AC90" s="7">
        <v>-17.075360158476201</v>
      </c>
      <c r="AD90" s="123">
        <v>2.5663541540423398</v>
      </c>
    </row>
    <row r="91" spans="1:30" ht="13" customHeight="1" x14ac:dyDescent="0.2">
      <c r="A91" s="82" t="s">
        <v>84</v>
      </c>
      <c r="B91" s="122">
        <v>3</v>
      </c>
      <c r="C91" s="7">
        <v>55.1974305200388</v>
      </c>
      <c r="D91" s="10">
        <v>1.31109582336293</v>
      </c>
      <c r="E91" s="7">
        <v>57.0460496347727</v>
      </c>
      <c r="F91" s="10">
        <v>1.7114550390849499</v>
      </c>
      <c r="G91" s="7">
        <v>52.123118057765602</v>
      </c>
      <c r="H91" s="10">
        <v>2.08508204307762</v>
      </c>
      <c r="I91" s="7">
        <v>-4.9229315770071196</v>
      </c>
      <c r="J91" s="10">
        <v>2.7437192205775398</v>
      </c>
      <c r="K91" s="7">
        <v>60.382185693239798</v>
      </c>
      <c r="L91" s="10">
        <v>3.86863491637307</v>
      </c>
      <c r="M91" s="7">
        <v>55.732474310378798</v>
      </c>
      <c r="N91" s="10">
        <v>2.02270389507891</v>
      </c>
      <c r="O91" s="7">
        <v>51.182977318287698</v>
      </c>
      <c r="P91" s="10">
        <v>2.2584282439887802</v>
      </c>
      <c r="Q91" s="7">
        <v>-9.1992083749521498</v>
      </c>
      <c r="R91" s="10">
        <v>4.6167465904116698</v>
      </c>
      <c r="S91" s="7">
        <v>38.928528846328597</v>
      </c>
      <c r="T91" s="10">
        <v>2.4936094589644</v>
      </c>
      <c r="U91" s="7">
        <v>52.988232869248598</v>
      </c>
      <c r="V91" s="10">
        <v>3.35830462668096</v>
      </c>
      <c r="W91" s="7">
        <v>62.647450420333698</v>
      </c>
      <c r="X91" s="10">
        <v>1.5429553152070901</v>
      </c>
      <c r="Y91" s="7">
        <v>23.718921574005101</v>
      </c>
      <c r="Z91" s="10">
        <v>2.8601249160183801</v>
      </c>
      <c r="AA91" s="65"/>
      <c r="AB91" s="65"/>
      <c r="AC91" s="7">
        <v>-17.924134164999401</v>
      </c>
      <c r="AD91" s="123">
        <v>1.79339169971484</v>
      </c>
    </row>
    <row r="92" spans="1:30" ht="13" customHeight="1" x14ac:dyDescent="0.2">
      <c r="A92" s="82" t="s">
        <v>376</v>
      </c>
      <c r="B92" s="122">
        <v>3</v>
      </c>
      <c r="C92" s="7">
        <v>81.869781228899797</v>
      </c>
      <c r="D92" s="10">
        <v>0.78972817201138901</v>
      </c>
      <c r="E92" s="7">
        <v>83.349057758625605</v>
      </c>
      <c r="F92" s="10">
        <v>0.97388081993091002</v>
      </c>
      <c r="G92" s="7">
        <v>78.760268408306203</v>
      </c>
      <c r="H92" s="10">
        <v>1.30233702171235</v>
      </c>
      <c r="I92" s="7">
        <v>-4.5887893503193702</v>
      </c>
      <c r="J92" s="10">
        <v>1.62179187775031</v>
      </c>
      <c r="K92" s="7">
        <v>68.271812071625007</v>
      </c>
      <c r="L92" s="10">
        <v>8.1818861426745801</v>
      </c>
      <c r="M92" s="7">
        <v>79.080326192947695</v>
      </c>
      <c r="N92" s="10">
        <v>1.4584223023315399</v>
      </c>
      <c r="O92" s="7">
        <v>83.876336297283103</v>
      </c>
      <c r="P92" s="10">
        <v>0.87479216450437702</v>
      </c>
      <c r="Q92" s="7">
        <v>15.604524225658199</v>
      </c>
      <c r="R92" s="10">
        <v>8.27388313060138</v>
      </c>
      <c r="S92" s="7">
        <v>63.712548555656497</v>
      </c>
      <c r="T92" s="10">
        <v>4.3452408262119802</v>
      </c>
      <c r="U92" s="7">
        <v>71.750137884908298</v>
      </c>
      <c r="V92" s="10">
        <v>4.5367953780788097</v>
      </c>
      <c r="W92" s="7">
        <v>83.874630292123896</v>
      </c>
      <c r="X92" s="10">
        <v>0.77913962049639396</v>
      </c>
      <c r="Y92" s="7">
        <v>20.1620817364674</v>
      </c>
      <c r="Z92" s="10">
        <v>4.4505820931271201</v>
      </c>
      <c r="AA92" s="65"/>
      <c r="AB92" s="65"/>
      <c r="AC92" s="7">
        <v>-1.89713940171006</v>
      </c>
      <c r="AD92" s="123">
        <v>1.1434599890619199</v>
      </c>
    </row>
    <row r="93" spans="1:30" ht="13" customHeight="1" x14ac:dyDescent="0.2">
      <c r="A93" s="82" t="s">
        <v>378</v>
      </c>
      <c r="B93" s="122">
        <v>3</v>
      </c>
      <c r="C93" s="7">
        <v>87.797084775964606</v>
      </c>
      <c r="D93" s="10">
        <v>0.74898967142829198</v>
      </c>
      <c r="E93" s="7">
        <v>90.188083298241096</v>
      </c>
      <c r="F93" s="10">
        <v>0.97698330240432196</v>
      </c>
      <c r="G93" s="7">
        <v>84.8079957395382</v>
      </c>
      <c r="H93" s="10">
        <v>1.1314438564911899</v>
      </c>
      <c r="I93" s="7">
        <v>-5.3800875587029298</v>
      </c>
      <c r="J93" s="10">
        <v>1.4932264073469499</v>
      </c>
      <c r="K93" s="7">
        <v>85.278882442840498</v>
      </c>
      <c r="L93" s="10">
        <v>2.13844539450107</v>
      </c>
      <c r="M93" s="7">
        <v>87.947986841239498</v>
      </c>
      <c r="N93" s="10">
        <v>0.89011698475060397</v>
      </c>
      <c r="O93" s="7">
        <v>90.324552417288899</v>
      </c>
      <c r="P93" s="10">
        <v>1.78923849503106</v>
      </c>
      <c r="Q93" s="7">
        <v>5.0456699744484199</v>
      </c>
      <c r="R93" s="10">
        <v>2.8823893076539702</v>
      </c>
      <c r="S93" s="7">
        <v>89.864449402368507</v>
      </c>
      <c r="T93" s="10">
        <v>1.54460366715125</v>
      </c>
      <c r="U93" s="7">
        <v>86.991262088976399</v>
      </c>
      <c r="V93" s="10">
        <v>1.92410942353729</v>
      </c>
      <c r="W93" s="7">
        <v>87.380392630631803</v>
      </c>
      <c r="X93" s="10">
        <v>0.93972569152354601</v>
      </c>
      <c r="Y93" s="7">
        <v>-2.48405677173665</v>
      </c>
      <c r="Z93" s="10">
        <v>1.8175426885659201</v>
      </c>
      <c r="AA93" s="65"/>
      <c r="AB93" s="65"/>
      <c r="AC93" s="7">
        <v>-3.1327785452043901</v>
      </c>
      <c r="AD93" s="123">
        <v>1.02833078625439</v>
      </c>
    </row>
    <row r="94" spans="1:30" ht="13" customHeight="1" x14ac:dyDescent="0.2">
      <c r="A94" s="82" t="s">
        <v>382</v>
      </c>
      <c r="B94" s="122">
        <v>3</v>
      </c>
      <c r="C94" s="7">
        <v>65.5427723812018</v>
      </c>
      <c r="D94" s="10">
        <v>1.0757003331944901</v>
      </c>
      <c r="E94" s="7">
        <v>69.897922993141094</v>
      </c>
      <c r="F94" s="10">
        <v>1.28252290599899</v>
      </c>
      <c r="G94" s="7">
        <v>54.825164121516302</v>
      </c>
      <c r="H94" s="10">
        <v>2.243390746052</v>
      </c>
      <c r="I94" s="7">
        <v>-15.072758871624799</v>
      </c>
      <c r="J94" s="10">
        <v>2.7767918548075001</v>
      </c>
      <c r="K94" s="7">
        <v>64.527787932052405</v>
      </c>
      <c r="L94" s="10">
        <v>5.6436326294225196</v>
      </c>
      <c r="M94" s="7">
        <v>67.213007527394296</v>
      </c>
      <c r="N94" s="10">
        <v>1.7672466739415</v>
      </c>
      <c r="O94" s="7">
        <v>64.194959513361297</v>
      </c>
      <c r="P94" s="10">
        <v>1.55114411399158</v>
      </c>
      <c r="Q94" s="7">
        <v>-0.33282841869103702</v>
      </c>
      <c r="R94" s="10">
        <v>6.0452394550525499</v>
      </c>
      <c r="S94" s="7">
        <v>53.284961481926203</v>
      </c>
      <c r="T94" s="10">
        <v>2.7592901128833902</v>
      </c>
      <c r="U94" s="7">
        <v>59.2530738053362</v>
      </c>
      <c r="V94" s="10">
        <v>3.4007748074886401</v>
      </c>
      <c r="W94" s="7">
        <v>69.953629322400104</v>
      </c>
      <c r="X94" s="10">
        <v>1.50904051975514</v>
      </c>
      <c r="Y94" s="7">
        <v>16.668667840474001</v>
      </c>
      <c r="Z94" s="10">
        <v>3.4477382062654001</v>
      </c>
      <c r="AA94" s="65"/>
      <c r="AB94" s="65"/>
      <c r="AC94" s="7">
        <v>-14.5163731841452</v>
      </c>
      <c r="AD94" s="123">
        <v>1.48080556027368</v>
      </c>
    </row>
    <row r="95" spans="1:30" ht="13" customHeight="1" x14ac:dyDescent="0.2">
      <c r="A95" s="82" t="s">
        <v>386</v>
      </c>
      <c r="B95" s="122">
        <v>3</v>
      </c>
      <c r="C95" s="7">
        <v>69.027089250871398</v>
      </c>
      <c r="D95" s="10">
        <v>1.04065314724917</v>
      </c>
      <c r="E95" s="7">
        <v>74.352246372561297</v>
      </c>
      <c r="F95" s="10">
        <v>1.2959358122648501</v>
      </c>
      <c r="G95" s="7">
        <v>62.763110138722503</v>
      </c>
      <c r="H95" s="10">
        <v>1.4495978113530601</v>
      </c>
      <c r="I95" s="7">
        <v>-11.589136233838801</v>
      </c>
      <c r="J95" s="10">
        <v>1.72623760204209</v>
      </c>
      <c r="K95" s="7">
        <v>75.566067979393793</v>
      </c>
      <c r="L95" s="10">
        <v>2.5541891380045798</v>
      </c>
      <c r="M95" s="7">
        <v>68.577854915128796</v>
      </c>
      <c r="N95" s="10">
        <v>1.1883795597778399</v>
      </c>
      <c r="O95" s="7">
        <v>67.393019041864605</v>
      </c>
      <c r="P95" s="10">
        <v>2.3174607255336501</v>
      </c>
      <c r="Q95" s="7">
        <v>-8.1730489375291899</v>
      </c>
      <c r="R95" s="10">
        <v>3.5936845577190999</v>
      </c>
      <c r="S95" s="7">
        <v>70.605105840398593</v>
      </c>
      <c r="T95" s="10">
        <v>2.3511421162469199</v>
      </c>
      <c r="U95" s="7">
        <v>71.120796703720302</v>
      </c>
      <c r="V95" s="10">
        <v>1.71992207738544</v>
      </c>
      <c r="W95" s="7">
        <v>67.728793963935402</v>
      </c>
      <c r="X95" s="10">
        <v>1.3098882355750401</v>
      </c>
      <c r="Y95" s="7">
        <v>-2.8763118764631499</v>
      </c>
      <c r="Z95" s="10">
        <v>2.6911644110030299</v>
      </c>
      <c r="AA95" s="65"/>
      <c r="AB95" s="65"/>
      <c r="AC95" s="7">
        <v>-0.82828408983232304</v>
      </c>
      <c r="AD95" s="123">
        <v>1.4762255755552101</v>
      </c>
    </row>
    <row r="96" spans="1:30" ht="13" customHeight="1" x14ac:dyDescent="0.2">
      <c r="A96" s="82" t="s">
        <v>387</v>
      </c>
      <c r="B96" s="122">
        <v>3</v>
      </c>
      <c r="C96" s="7">
        <v>79.478380360307497</v>
      </c>
      <c r="D96" s="10">
        <v>1.23515713617969</v>
      </c>
      <c r="E96" s="7">
        <v>79.171150870091594</v>
      </c>
      <c r="F96" s="10">
        <v>1.53424309181486</v>
      </c>
      <c r="G96" s="7">
        <v>79.830226003095106</v>
      </c>
      <c r="H96" s="10">
        <v>1.6807499578151599</v>
      </c>
      <c r="I96" s="7">
        <v>0.65907513300348297</v>
      </c>
      <c r="J96" s="10">
        <v>2.0496337042990702</v>
      </c>
      <c r="K96" s="7">
        <v>75.669281280915001</v>
      </c>
      <c r="L96" s="10">
        <v>3.8035635189534802</v>
      </c>
      <c r="M96" s="7">
        <v>79.858886933624703</v>
      </c>
      <c r="N96" s="10">
        <v>1.5474758697328601</v>
      </c>
      <c r="O96" s="7">
        <v>79.366252782106599</v>
      </c>
      <c r="P96" s="10">
        <v>2.5808103103157198</v>
      </c>
      <c r="Q96" s="7">
        <v>3.69697150119157</v>
      </c>
      <c r="R96" s="10">
        <v>4.5022185134911998</v>
      </c>
      <c r="S96" s="7">
        <v>70.295680513506099</v>
      </c>
      <c r="T96" s="10">
        <v>3.0914942911000698</v>
      </c>
      <c r="U96" s="7">
        <v>79.050168117159402</v>
      </c>
      <c r="V96" s="10">
        <v>2.5182916070818</v>
      </c>
      <c r="W96" s="7">
        <v>81.363274829769395</v>
      </c>
      <c r="X96" s="10">
        <v>1.29244029645379</v>
      </c>
      <c r="Y96" s="7">
        <v>11.0675943162633</v>
      </c>
      <c r="Z96" s="10">
        <v>3.6367995892602298</v>
      </c>
      <c r="AA96" s="65"/>
      <c r="AB96" s="65"/>
      <c r="AC96" s="7">
        <v>-0.72476443225333798</v>
      </c>
      <c r="AD96" s="123">
        <v>1.7065679884312299</v>
      </c>
    </row>
    <row r="97" spans="1:30" ht="13" customHeight="1" x14ac:dyDescent="0.2">
      <c r="A97" s="6" t="s">
        <v>437</v>
      </c>
      <c r="B97" s="124">
        <v>3</v>
      </c>
      <c r="C97" s="180">
        <v>67.935323994113801</v>
      </c>
      <c r="D97" s="181">
        <v>0.43155099224807297</v>
      </c>
      <c r="E97" s="180">
        <v>71.065678388464804</v>
      </c>
      <c r="F97" s="181">
        <v>0.539136006738825</v>
      </c>
      <c r="G97" s="180">
        <v>62.587783438020097</v>
      </c>
      <c r="H97" s="181">
        <v>0.66638460837006996</v>
      </c>
      <c r="I97" s="180">
        <v>-8.4778949504446608</v>
      </c>
      <c r="J97" s="181">
        <v>0.828286533852854</v>
      </c>
      <c r="K97" s="180">
        <v>69.768339669478607</v>
      </c>
      <c r="L97" s="181">
        <v>1.92644830377691</v>
      </c>
      <c r="M97" s="180">
        <v>68.937820955967297</v>
      </c>
      <c r="N97" s="181">
        <v>0.56702788712296204</v>
      </c>
      <c r="O97" s="180">
        <v>65.945027386059706</v>
      </c>
      <c r="P97" s="181">
        <v>0.73355589895431195</v>
      </c>
      <c r="Q97" s="180">
        <v>-3.82331228341888</v>
      </c>
      <c r="R97" s="181">
        <v>2.0117700507541998</v>
      </c>
      <c r="S97" s="180">
        <v>60.174867977601103</v>
      </c>
      <c r="T97" s="181">
        <v>1.0698948290149299</v>
      </c>
      <c r="U97" s="180">
        <v>65.120781750571595</v>
      </c>
      <c r="V97" s="181">
        <v>1.1342053545189199</v>
      </c>
      <c r="W97" s="180">
        <v>70.262267921302595</v>
      </c>
      <c r="X97" s="181">
        <v>0.51296447451585303</v>
      </c>
      <c r="Y97" s="180">
        <v>10.0873999437016</v>
      </c>
      <c r="Z97" s="181">
        <v>1.173745934572</v>
      </c>
      <c r="AA97" s="178"/>
      <c r="AB97" s="178"/>
      <c r="AC97" s="180">
        <v>-9.1337896003528698</v>
      </c>
      <c r="AD97" s="185">
        <v>0.58195892913576497</v>
      </c>
    </row>
    <row r="99" spans="1:30" x14ac:dyDescent="0.2">
      <c r="A99" s="177" t="s">
        <v>398</v>
      </c>
    </row>
    <row r="100" spans="1:30" x14ac:dyDescent="0.2">
      <c r="A100" s="177" t="s">
        <v>400</v>
      </c>
    </row>
    <row r="101" spans="1:30" x14ac:dyDescent="0.2">
      <c r="A101" s="177" t="s">
        <v>401</v>
      </c>
    </row>
    <row r="102" spans="1:30" x14ac:dyDescent="0.2">
      <c r="A102" s="177" t="s">
        <v>402</v>
      </c>
    </row>
    <row r="103" spans="1:30" x14ac:dyDescent="0.2">
      <c r="A103" s="160" t="str">
        <f>HYPERLINK("https://oecdcode.org/disclaimers/cyprus.html", "Information on data for Cyprus: https://oecdcode.org/disclaimers/cyprus.html")</f>
        <v>Information on data for Cyprus: https://oecdcode.org/disclaimers/cyprus.html</v>
      </c>
    </row>
    <row r="104" spans="1:30" x14ac:dyDescent="0.2">
      <c r="A104"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320" priority="5">
      <formula>ABS(I1/J1)&gt;1.95996398454005</formula>
    </cfRule>
  </conditionalFormatting>
  <conditionalFormatting sqref="Q1:Q200">
    <cfRule type="expression" dxfId="319" priority="4">
      <formula>ABS(Q1/R1)&gt;1.95996398454005</formula>
    </cfRule>
  </conditionalFormatting>
  <conditionalFormatting sqref="Y1:Y200">
    <cfRule type="expression" dxfId="318" priority="3">
      <formula>ABS(Y1/Z1)&gt;1.95996398454005</formula>
    </cfRule>
  </conditionalFormatting>
  <conditionalFormatting sqref="AA1:AA200">
    <cfRule type="expression" dxfId="317" priority="2">
      <formula>ABS(AA1/AB1)&gt;1.95996398454005</formula>
    </cfRule>
  </conditionalFormatting>
  <conditionalFormatting sqref="AC1:AC200">
    <cfRule type="expression" dxfId="316"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11"/>
  <sheetViews>
    <sheetView showGridLines="0" topLeftCell="A28" zoomScale="112" workbookViewId="0">
      <selection activeCell="D89" sqref="D89"/>
    </sheetView>
  </sheetViews>
  <sheetFormatPr baseColWidth="10" defaultColWidth="10.83203125" defaultRowHeight="15" x14ac:dyDescent="0.2"/>
  <cols>
    <col min="1" max="1" width="30.6640625" customWidth="1"/>
    <col min="2" max="2" width="8.6640625" customWidth="1"/>
  </cols>
  <sheetData>
    <row r="1" spans="1:14" x14ac:dyDescent="0.2">
      <c r="A1" s="36" t="s">
        <v>251</v>
      </c>
    </row>
    <row r="2" spans="1:14" x14ac:dyDescent="0.2">
      <c r="A2" s="46" t="s">
        <v>252</v>
      </c>
    </row>
    <row r="3" spans="1:14" x14ac:dyDescent="0.2">
      <c r="A3" s="58" t="s">
        <v>341</v>
      </c>
    </row>
    <row r="4" spans="1:14" x14ac:dyDescent="0.2">
      <c r="A4" s="161" t="str">
        <f>HYPERLINK("#'TOC'!A1", "Back to TOC")</f>
        <v>Back to TOC</v>
      </c>
    </row>
    <row r="8" spans="1:14" ht="30" customHeight="1" x14ac:dyDescent="0.2">
      <c r="B8" s="235" t="s">
        <v>342</v>
      </c>
      <c r="C8" s="238" t="s">
        <v>567</v>
      </c>
      <c r="D8" s="238"/>
      <c r="E8" s="238" t="s">
        <v>567</v>
      </c>
      <c r="F8" s="238"/>
      <c r="G8" s="238" t="s">
        <v>567</v>
      </c>
      <c r="H8" s="238"/>
      <c r="I8" s="238" t="s">
        <v>567</v>
      </c>
      <c r="J8" s="238"/>
      <c r="K8" s="238" t="s">
        <v>567</v>
      </c>
      <c r="L8" s="238"/>
      <c r="M8" s="238" t="s">
        <v>567</v>
      </c>
      <c r="N8" s="239"/>
    </row>
    <row r="9" spans="1:14" ht="165" customHeight="1" x14ac:dyDescent="0.2">
      <c r="B9" s="236"/>
      <c r="C9" s="241" t="s">
        <v>469</v>
      </c>
      <c r="D9" s="241"/>
      <c r="E9" s="241" t="s">
        <v>470</v>
      </c>
      <c r="F9" s="241"/>
      <c r="G9" s="241" t="s">
        <v>471</v>
      </c>
      <c r="H9" s="241"/>
      <c r="I9" s="241" t="s">
        <v>551</v>
      </c>
      <c r="J9" s="241"/>
      <c r="K9" s="241" t="s">
        <v>552</v>
      </c>
      <c r="L9" s="241"/>
      <c r="M9" s="241" t="s">
        <v>553</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1416</v>
      </c>
      <c r="D11" s="199" t="s">
        <v>1417</v>
      </c>
      <c r="E11" s="198" t="s">
        <v>1418</v>
      </c>
      <c r="F11" s="199" t="s">
        <v>1419</v>
      </c>
      <c r="G11" s="198" t="s">
        <v>1420</v>
      </c>
      <c r="H11" s="199" t="s">
        <v>1421</v>
      </c>
      <c r="I11" s="198" t="s">
        <v>1422</v>
      </c>
      <c r="J11" s="199" t="s">
        <v>1423</v>
      </c>
      <c r="K11" s="198" t="s">
        <v>1424</v>
      </c>
      <c r="L11" s="199" t="s">
        <v>1425</v>
      </c>
      <c r="M11" s="198" t="s">
        <v>1426</v>
      </c>
      <c r="N11" s="208" t="s">
        <v>1427</v>
      </c>
    </row>
    <row r="12" spans="1:14" ht="13" customHeight="1" x14ac:dyDescent="0.2">
      <c r="A12" s="82" t="s">
        <v>422</v>
      </c>
      <c r="B12" s="110">
        <v>2</v>
      </c>
      <c r="C12" s="186">
        <v>0.55738821015947404</v>
      </c>
      <c r="D12" s="191">
        <v>0.32151471492528699</v>
      </c>
      <c r="E12" s="186">
        <v>0.41897543226158102</v>
      </c>
      <c r="F12" s="191">
        <v>0.24047644740935301</v>
      </c>
      <c r="G12" s="186">
        <v>0.43165890881809699</v>
      </c>
      <c r="H12" s="191">
        <v>0.23793636523015901</v>
      </c>
      <c r="I12" s="186">
        <v>0.48134857099608003</v>
      </c>
      <c r="J12" s="191">
        <v>0.29488977206047701</v>
      </c>
      <c r="K12" s="186">
        <v>0.479043752127986</v>
      </c>
      <c r="L12" s="191">
        <v>0.302025778530922</v>
      </c>
      <c r="M12" s="186">
        <v>0.39613852088648299</v>
      </c>
      <c r="N12" s="202">
        <v>0.230264632040073</v>
      </c>
    </row>
    <row r="13" spans="1:14" ht="13" customHeight="1" x14ac:dyDescent="0.2">
      <c r="A13" s="82" t="s">
        <v>350</v>
      </c>
      <c r="B13" s="110">
        <v>2</v>
      </c>
      <c r="C13" s="186">
        <v>0.58057698752465903</v>
      </c>
      <c r="D13" s="191">
        <v>0.181431903904643</v>
      </c>
      <c r="E13" s="186">
        <v>0.55674209349215498</v>
      </c>
      <c r="F13" s="191">
        <v>0.16993700977822901</v>
      </c>
      <c r="G13" s="186">
        <v>0.54131681768531803</v>
      </c>
      <c r="H13" s="191">
        <v>0.176022063165924</v>
      </c>
      <c r="I13" s="186">
        <v>0.64109284797468102</v>
      </c>
      <c r="J13" s="191">
        <v>0.215994390511106</v>
      </c>
      <c r="K13" s="186">
        <v>0.65782994458201705</v>
      </c>
      <c r="L13" s="191">
        <v>0.22527182523891501</v>
      </c>
      <c r="M13" s="186">
        <v>0.67698611711943901</v>
      </c>
      <c r="N13" s="202">
        <v>0.236109420781277</v>
      </c>
    </row>
    <row r="14" spans="1:14" ht="13" customHeight="1" x14ac:dyDescent="0.2">
      <c r="A14" s="82" t="s">
        <v>351</v>
      </c>
      <c r="B14" s="110">
        <v>2</v>
      </c>
      <c r="C14" s="186">
        <v>0.26145050865076702</v>
      </c>
      <c r="D14" s="191">
        <v>7.5169567914187094E-2</v>
      </c>
      <c r="E14" s="186">
        <v>0.33145451460494202</v>
      </c>
      <c r="F14" s="191">
        <v>0.13267908863824601</v>
      </c>
      <c r="G14" s="186">
        <v>0.36669509311836501</v>
      </c>
      <c r="H14" s="191">
        <v>0.13066456712295599</v>
      </c>
      <c r="I14" s="186">
        <v>0.38356396434824802</v>
      </c>
      <c r="J14" s="191">
        <v>0.14080844124664399</v>
      </c>
      <c r="K14" s="186">
        <v>0.388552123816852</v>
      </c>
      <c r="L14" s="191">
        <v>0.13987952197558101</v>
      </c>
      <c r="M14" s="186">
        <v>0.39686555351314101</v>
      </c>
      <c r="N14" s="202">
        <v>0.154507748820184</v>
      </c>
    </row>
    <row r="15" spans="1:14" ht="13" customHeight="1" x14ac:dyDescent="0.2">
      <c r="A15" s="82" t="s">
        <v>423</v>
      </c>
      <c r="B15" s="110">
        <v>2</v>
      </c>
      <c r="C15" s="186">
        <v>0.77148152885435295</v>
      </c>
      <c r="D15" s="191">
        <v>0.37327744002213398</v>
      </c>
      <c r="E15" s="186">
        <v>0.77379947489557699</v>
      </c>
      <c r="F15" s="191">
        <v>0.37825638803426997</v>
      </c>
      <c r="G15" s="186">
        <v>0.72964509146555101</v>
      </c>
      <c r="H15" s="191">
        <v>0.36349379602354198</v>
      </c>
      <c r="I15" s="186">
        <v>0.71918242554123502</v>
      </c>
      <c r="J15" s="191">
        <v>0.36268276144593498</v>
      </c>
      <c r="K15" s="186">
        <v>0.72476434384365396</v>
      </c>
      <c r="L15" s="191">
        <v>0.36612333675127401</v>
      </c>
      <c r="M15" s="186">
        <v>0.70519390344107102</v>
      </c>
      <c r="N15" s="202">
        <v>0.36331743386121501</v>
      </c>
    </row>
    <row r="16" spans="1:14" ht="13" customHeight="1" x14ac:dyDescent="0.2">
      <c r="A16" s="82" t="s">
        <v>424</v>
      </c>
      <c r="B16" s="110">
        <v>2</v>
      </c>
      <c r="C16" s="186">
        <v>0.22002325932292899</v>
      </c>
      <c r="D16" s="191">
        <v>5.7132580123978503E-2</v>
      </c>
      <c r="E16" s="186">
        <v>0.22229050723672</v>
      </c>
      <c r="F16" s="191">
        <v>6.0148059607929301E-2</v>
      </c>
      <c r="G16" s="186">
        <v>0.22928222162964801</v>
      </c>
      <c r="H16" s="191">
        <v>6.2972628124767893E-2</v>
      </c>
      <c r="I16" s="186">
        <v>0.25348573483971298</v>
      </c>
      <c r="J16" s="191">
        <v>7.3153268025160395E-2</v>
      </c>
      <c r="K16" s="186">
        <v>0.241212808242283</v>
      </c>
      <c r="L16" s="191">
        <v>6.9627838824904004E-2</v>
      </c>
      <c r="M16" s="186">
        <v>0.239201281077706</v>
      </c>
      <c r="N16" s="202">
        <v>7.0109995616815704E-2</v>
      </c>
    </row>
    <row r="17" spans="1:14" ht="13" customHeight="1" x14ac:dyDescent="0.2">
      <c r="A17" s="82" t="s">
        <v>352</v>
      </c>
      <c r="B17" s="110">
        <v>2</v>
      </c>
      <c r="C17" s="186">
        <v>0.37588546174920501</v>
      </c>
      <c r="D17" s="191">
        <v>0.131381952926479</v>
      </c>
      <c r="E17" s="186">
        <v>0.37991479414844198</v>
      </c>
      <c r="F17" s="191">
        <v>0.151941214596642</v>
      </c>
      <c r="G17" s="186">
        <v>0.41165234553409102</v>
      </c>
      <c r="H17" s="191">
        <v>0.16456151842672301</v>
      </c>
      <c r="I17" s="186">
        <v>0.49175374034339397</v>
      </c>
      <c r="J17" s="191">
        <v>0.19239108990484699</v>
      </c>
      <c r="K17" s="186">
        <v>0.47870036309853597</v>
      </c>
      <c r="L17" s="191">
        <v>0.18900600017508301</v>
      </c>
      <c r="M17" s="186">
        <v>0.45211789105198702</v>
      </c>
      <c r="N17" s="202">
        <v>0.179380127309994</v>
      </c>
    </row>
    <row r="18" spans="1:14" ht="13" customHeight="1" x14ac:dyDescent="0.2">
      <c r="A18" s="111" t="s">
        <v>353</v>
      </c>
      <c r="B18" s="110">
        <v>2</v>
      </c>
      <c r="C18" s="186">
        <v>0.43729727833656401</v>
      </c>
      <c r="D18" s="191">
        <v>0.20751486014154399</v>
      </c>
      <c r="E18" s="186">
        <v>0.42150508122658198</v>
      </c>
      <c r="F18" s="191">
        <v>0.26633596585853497</v>
      </c>
      <c r="G18" s="186">
        <v>0.43377334541628498</v>
      </c>
      <c r="H18" s="191">
        <v>0.25515782333065801</v>
      </c>
      <c r="I18" s="186">
        <v>0.45710531321970399</v>
      </c>
      <c r="J18" s="191">
        <v>0.28531058465750297</v>
      </c>
      <c r="K18" s="186">
        <v>0.422017568268509</v>
      </c>
      <c r="L18" s="191">
        <v>0.27721130094843199</v>
      </c>
      <c r="M18" s="186">
        <v>0.39770889787407399</v>
      </c>
      <c r="N18" s="202">
        <v>0.26139408730660002</v>
      </c>
    </row>
    <row r="19" spans="1:14" ht="13" customHeight="1" x14ac:dyDescent="0.2">
      <c r="A19" s="111" t="s">
        <v>354</v>
      </c>
      <c r="B19" s="110">
        <v>2</v>
      </c>
      <c r="C19" s="186">
        <v>0.30118130025136097</v>
      </c>
      <c r="D19" s="191">
        <v>0.15273089707444901</v>
      </c>
      <c r="E19" s="186">
        <v>0.31716956860248902</v>
      </c>
      <c r="F19" s="191">
        <v>0.16708766215218801</v>
      </c>
      <c r="G19" s="186">
        <v>0.32427384460428099</v>
      </c>
      <c r="H19" s="191">
        <v>0.16719406873356499</v>
      </c>
      <c r="I19" s="186">
        <v>0.42546202180475501</v>
      </c>
      <c r="J19" s="191">
        <v>0.20950464622397599</v>
      </c>
      <c r="K19" s="186">
        <v>0.40625184877652898</v>
      </c>
      <c r="L19" s="191">
        <v>0.215949248152461</v>
      </c>
      <c r="M19" s="186">
        <v>0.40275034434403001</v>
      </c>
      <c r="N19" s="202">
        <v>0.20709015158364899</v>
      </c>
    </row>
    <row r="20" spans="1:14" ht="13" customHeight="1" x14ac:dyDescent="0.2">
      <c r="A20" s="82" t="s">
        <v>355</v>
      </c>
      <c r="B20" s="110">
        <v>2</v>
      </c>
      <c r="C20" s="186">
        <v>0.27733966462919302</v>
      </c>
      <c r="D20" s="191">
        <v>0.103829483680125</v>
      </c>
      <c r="E20" s="186">
        <v>0.26309295137679001</v>
      </c>
      <c r="F20" s="191">
        <v>0.10029311118298199</v>
      </c>
      <c r="G20" s="186">
        <v>0.22521838641039801</v>
      </c>
      <c r="H20" s="191">
        <v>9.2764335405490297E-2</v>
      </c>
      <c r="I20" s="186">
        <v>0.29995763033054301</v>
      </c>
      <c r="J20" s="191">
        <v>0.12892580783072999</v>
      </c>
      <c r="K20" s="186">
        <v>0.29450944231493598</v>
      </c>
      <c r="L20" s="191">
        <v>0.125327550744077</v>
      </c>
      <c r="M20" s="186">
        <v>0.30972565357722398</v>
      </c>
      <c r="N20" s="202">
        <v>0.13154838930023199</v>
      </c>
    </row>
    <row r="21" spans="1:14" ht="13" customHeight="1" x14ac:dyDescent="0.2">
      <c r="A21" s="82" t="s">
        <v>356</v>
      </c>
      <c r="B21" s="110">
        <v>2</v>
      </c>
      <c r="C21" s="186">
        <v>0.45224490122946598</v>
      </c>
      <c r="D21" s="191">
        <v>0.214167539485044</v>
      </c>
      <c r="E21" s="186">
        <v>0.39909755572393202</v>
      </c>
      <c r="F21" s="191">
        <v>0.19288589223878799</v>
      </c>
      <c r="G21" s="186">
        <v>0.39651932683041402</v>
      </c>
      <c r="H21" s="191">
        <v>0.189122181903599</v>
      </c>
      <c r="I21" s="186">
        <v>0.67846272731081003</v>
      </c>
      <c r="J21" s="191">
        <v>0.37766476998242099</v>
      </c>
      <c r="K21" s="186">
        <v>0.64839532726506999</v>
      </c>
      <c r="L21" s="191">
        <v>0.37720011358421301</v>
      </c>
      <c r="M21" s="186">
        <v>0.63973127865302004</v>
      </c>
      <c r="N21" s="202">
        <v>0.39745119577848897</v>
      </c>
    </row>
    <row r="22" spans="1:14" ht="13" customHeight="1" x14ac:dyDescent="0.2">
      <c r="A22" s="82" t="s">
        <v>357</v>
      </c>
      <c r="B22" s="110">
        <v>2</v>
      </c>
      <c r="C22" s="186">
        <v>0.49388912956687703</v>
      </c>
      <c r="D22" s="191">
        <v>0.26212549650351902</v>
      </c>
      <c r="E22" s="186">
        <v>0.40625075925485499</v>
      </c>
      <c r="F22" s="191">
        <v>0.235791116151158</v>
      </c>
      <c r="G22" s="186">
        <v>0.31616361196934201</v>
      </c>
      <c r="H22" s="191">
        <v>0.18348585837578299</v>
      </c>
      <c r="I22" s="186">
        <v>0.32585738145058302</v>
      </c>
      <c r="J22" s="191">
        <v>0.190810749419694</v>
      </c>
      <c r="K22" s="186">
        <v>0.33593425916456598</v>
      </c>
      <c r="L22" s="191">
        <v>0.20340981974543401</v>
      </c>
      <c r="M22" s="186">
        <v>0.33204823824263102</v>
      </c>
      <c r="N22" s="202">
        <v>0.19099640143504201</v>
      </c>
    </row>
    <row r="23" spans="1:14" ht="13" customHeight="1" x14ac:dyDescent="0.2">
      <c r="A23" s="82" t="s">
        <v>358</v>
      </c>
      <c r="B23" s="110">
        <v>2</v>
      </c>
      <c r="C23" s="186">
        <v>1.10329109102134</v>
      </c>
      <c r="D23" s="191">
        <v>0.61982918886173499</v>
      </c>
      <c r="E23" s="186">
        <v>1.1693158688818299</v>
      </c>
      <c r="F23" s="191">
        <v>0.72826558899441596</v>
      </c>
      <c r="G23" s="186">
        <v>1.1083683355929099</v>
      </c>
      <c r="H23" s="191">
        <v>0.64804792804417199</v>
      </c>
      <c r="I23" s="186">
        <v>1.1875902819464701</v>
      </c>
      <c r="J23" s="191">
        <v>0.72438643790553203</v>
      </c>
      <c r="K23" s="186">
        <v>1.16563496632123</v>
      </c>
      <c r="L23" s="191">
        <v>0.80357078169815199</v>
      </c>
      <c r="M23" s="186">
        <v>1.2093831825574699</v>
      </c>
      <c r="N23" s="202">
        <v>0.81405771589148002</v>
      </c>
    </row>
    <row r="24" spans="1:14" ht="13" customHeight="1" x14ac:dyDescent="0.2">
      <c r="A24" s="82" t="s">
        <v>425</v>
      </c>
      <c r="B24" s="110">
        <v>2</v>
      </c>
      <c r="C24" s="186">
        <v>0.36618128609387401</v>
      </c>
      <c r="D24" s="191">
        <v>0.177004406857768</v>
      </c>
      <c r="E24" s="186">
        <v>0.29596283761483899</v>
      </c>
      <c r="F24" s="191">
        <v>0.13868990035706999</v>
      </c>
      <c r="G24" s="186">
        <v>0.26040668358746999</v>
      </c>
      <c r="H24" s="191">
        <v>0.14881715356713801</v>
      </c>
      <c r="I24" s="186">
        <v>0.34313811446065601</v>
      </c>
      <c r="J24" s="191">
        <v>0.223533196569559</v>
      </c>
      <c r="K24" s="186">
        <v>0.28495303799638</v>
      </c>
      <c r="L24" s="191">
        <v>0.16733530209543401</v>
      </c>
      <c r="M24" s="186">
        <v>0.13304537847503001</v>
      </c>
      <c r="N24" s="202">
        <v>8.80772728716777E-2</v>
      </c>
    </row>
    <row r="25" spans="1:14" ht="13" customHeight="1" x14ac:dyDescent="0.2">
      <c r="A25" s="82" t="s">
        <v>359</v>
      </c>
      <c r="B25" s="110">
        <v>2</v>
      </c>
      <c r="C25" s="186">
        <v>0.36279328854489901</v>
      </c>
      <c r="D25" s="191">
        <v>0.13792132189909401</v>
      </c>
      <c r="E25" s="186">
        <v>0.23471319984695099</v>
      </c>
      <c r="F25" s="191">
        <v>0.102050222353761</v>
      </c>
      <c r="G25" s="186">
        <v>0.20627042950156599</v>
      </c>
      <c r="H25" s="191">
        <v>0.10268924554962899</v>
      </c>
      <c r="I25" s="186">
        <v>0.22185861581461899</v>
      </c>
      <c r="J25" s="191">
        <v>0.109229627792855</v>
      </c>
      <c r="K25" s="186">
        <v>0.22616959890148</v>
      </c>
      <c r="L25" s="191">
        <v>0.116198069038672</v>
      </c>
      <c r="M25" s="186">
        <v>0.21515332812048599</v>
      </c>
      <c r="N25" s="202">
        <v>0.11578930605799199</v>
      </c>
    </row>
    <row r="26" spans="1:14" ht="13" customHeight="1" x14ac:dyDescent="0.2">
      <c r="A26" s="82" t="s">
        <v>360</v>
      </c>
      <c r="B26" s="110">
        <v>2</v>
      </c>
      <c r="C26" s="186">
        <v>0.16237318001123399</v>
      </c>
      <c r="D26" s="191">
        <v>0.1042586052131</v>
      </c>
      <c r="E26" s="186">
        <v>0.18278397423908099</v>
      </c>
      <c r="F26" s="191">
        <v>0.120548025102161</v>
      </c>
      <c r="G26" s="186">
        <v>0.15905962563734799</v>
      </c>
      <c r="H26" s="191">
        <v>0.10663491735875399</v>
      </c>
      <c r="I26" s="186">
        <v>0.36806303776007099</v>
      </c>
      <c r="J26" s="191">
        <v>0.27815618882300502</v>
      </c>
      <c r="K26" s="186">
        <v>0.36836414377507998</v>
      </c>
      <c r="L26" s="191">
        <v>0.27672676025558202</v>
      </c>
      <c r="M26" s="186">
        <v>0.34730052828656999</v>
      </c>
      <c r="N26" s="202">
        <v>0.26977948755898801</v>
      </c>
    </row>
    <row r="27" spans="1:14" ht="13" customHeight="1" x14ac:dyDescent="0.2">
      <c r="A27" s="82" t="s">
        <v>361</v>
      </c>
      <c r="B27" s="110">
        <v>2</v>
      </c>
      <c r="C27" s="186">
        <v>0.56401140836829899</v>
      </c>
      <c r="D27" s="191">
        <v>9.9373901643496201E-2</v>
      </c>
      <c r="E27" s="186">
        <v>0.54435504861249395</v>
      </c>
      <c r="F27" s="191">
        <v>0.118437350965943</v>
      </c>
      <c r="G27" s="186">
        <v>0.53493523831629997</v>
      </c>
      <c r="H27" s="191">
        <v>0.120439085059088</v>
      </c>
      <c r="I27" s="186">
        <v>0.54992547182866003</v>
      </c>
      <c r="J27" s="191">
        <v>0.13419363407106399</v>
      </c>
      <c r="K27" s="186">
        <v>0.56825460892734903</v>
      </c>
      <c r="L27" s="191">
        <v>0.14015735123273099</v>
      </c>
      <c r="M27" s="186">
        <v>0.57982103930087303</v>
      </c>
      <c r="N27" s="202">
        <v>0.146718505724796</v>
      </c>
    </row>
    <row r="28" spans="1:14" ht="13" customHeight="1" x14ac:dyDescent="0.2">
      <c r="A28" s="82" t="s">
        <v>362</v>
      </c>
      <c r="B28" s="110">
        <v>2</v>
      </c>
      <c r="C28" s="186">
        <v>0.31729329710244603</v>
      </c>
      <c r="D28" s="191">
        <v>0.103546765288345</v>
      </c>
      <c r="E28" s="186">
        <v>0.31219747318066898</v>
      </c>
      <c r="F28" s="191">
        <v>0.114678830641437</v>
      </c>
      <c r="G28" s="186">
        <v>0.27309143729435897</v>
      </c>
      <c r="H28" s="191">
        <v>0.104957832691739</v>
      </c>
      <c r="I28" s="186">
        <v>0.27374473444508302</v>
      </c>
      <c r="J28" s="191">
        <v>0.106759286008521</v>
      </c>
      <c r="K28" s="186">
        <v>0.25597248397137601</v>
      </c>
      <c r="L28" s="191">
        <v>0.10286976053503</v>
      </c>
      <c r="M28" s="186">
        <v>0.240404660731245</v>
      </c>
      <c r="N28" s="202">
        <v>0.106011654075251</v>
      </c>
    </row>
    <row r="29" spans="1:14" ht="13" customHeight="1" x14ac:dyDescent="0.2">
      <c r="A29" s="82" t="s">
        <v>363</v>
      </c>
      <c r="B29" s="110">
        <v>2</v>
      </c>
      <c r="C29" s="186">
        <v>0.46418924913689702</v>
      </c>
      <c r="D29" s="191">
        <v>0.13916382987543</v>
      </c>
      <c r="E29" s="186">
        <v>0.46486254119822201</v>
      </c>
      <c r="F29" s="191">
        <v>0.142893072338759</v>
      </c>
      <c r="G29" s="186">
        <v>0.46150000628813098</v>
      </c>
      <c r="H29" s="191">
        <v>0.13642638477615701</v>
      </c>
      <c r="I29" s="186">
        <v>0.474372830430565</v>
      </c>
      <c r="J29" s="191">
        <v>0.13787028302747301</v>
      </c>
      <c r="K29" s="186">
        <v>0.47532849366733199</v>
      </c>
      <c r="L29" s="191">
        <v>0.13747125205084601</v>
      </c>
      <c r="M29" s="186">
        <v>0.44451077680117101</v>
      </c>
      <c r="N29" s="202">
        <v>0.123181281588437</v>
      </c>
    </row>
    <row r="30" spans="1:14" ht="13" customHeight="1" x14ac:dyDescent="0.2">
      <c r="A30" s="82" t="s">
        <v>364</v>
      </c>
      <c r="B30" s="110">
        <v>2</v>
      </c>
      <c r="C30" s="186">
        <v>0.29792504562026501</v>
      </c>
      <c r="D30" s="191">
        <v>7.2238589639151002E-2</v>
      </c>
      <c r="E30" s="186">
        <v>0.30515701390514199</v>
      </c>
      <c r="F30" s="191">
        <v>8.4551063441131599E-2</v>
      </c>
      <c r="G30" s="186">
        <v>0.30814167009622001</v>
      </c>
      <c r="H30" s="191">
        <v>8.5710189520052493E-2</v>
      </c>
      <c r="I30" s="186">
        <v>0.31790879812228701</v>
      </c>
      <c r="J30" s="191">
        <v>9.6754453967799803E-2</v>
      </c>
      <c r="K30" s="186">
        <v>0.31717110575331697</v>
      </c>
      <c r="L30" s="191">
        <v>9.6417050097916596E-2</v>
      </c>
      <c r="M30" s="186">
        <v>0.31717932250844</v>
      </c>
      <c r="N30" s="202">
        <v>9.7263202965035905E-2</v>
      </c>
    </row>
    <row r="31" spans="1:14" ht="13" customHeight="1" x14ac:dyDescent="0.2">
      <c r="A31" s="82" t="s">
        <v>365</v>
      </c>
      <c r="B31" s="110">
        <v>2</v>
      </c>
      <c r="C31" s="186">
        <v>0.30275421477192399</v>
      </c>
      <c r="D31" s="191">
        <v>0.16473717334032101</v>
      </c>
      <c r="E31" s="186">
        <v>0.27851513505648701</v>
      </c>
      <c r="F31" s="191">
        <v>0.161953901336749</v>
      </c>
      <c r="G31" s="186">
        <v>0.295884308193542</v>
      </c>
      <c r="H31" s="191">
        <v>0.18330609196259501</v>
      </c>
      <c r="I31" s="186">
        <v>0.26483921653793002</v>
      </c>
      <c r="J31" s="191">
        <v>0.170133880382212</v>
      </c>
      <c r="K31" s="186">
        <v>0.284650628630637</v>
      </c>
      <c r="L31" s="191">
        <v>0.20043241751148999</v>
      </c>
      <c r="M31" s="186">
        <v>0.26348391140474697</v>
      </c>
      <c r="N31" s="202">
        <v>0.20163572773236599</v>
      </c>
    </row>
    <row r="32" spans="1:14" ht="13" customHeight="1" x14ac:dyDescent="0.2">
      <c r="A32" s="82" t="s">
        <v>366</v>
      </c>
      <c r="B32" s="110">
        <v>2</v>
      </c>
      <c r="C32" s="186">
        <v>0.617424478017224</v>
      </c>
      <c r="D32" s="191">
        <v>0.20331138804076401</v>
      </c>
      <c r="E32" s="186">
        <v>0.76415533613700104</v>
      </c>
      <c r="F32" s="191">
        <v>0.27544588107648799</v>
      </c>
      <c r="G32" s="186">
        <v>0.70631421997537702</v>
      </c>
      <c r="H32" s="191">
        <v>0.26404106186751702</v>
      </c>
      <c r="I32" s="186">
        <v>0.78709902774724005</v>
      </c>
      <c r="J32" s="191">
        <v>0.342755377372084</v>
      </c>
      <c r="K32" s="186">
        <v>0.76901833145750198</v>
      </c>
      <c r="L32" s="191">
        <v>0.33197269883499497</v>
      </c>
      <c r="M32" s="186">
        <v>0.77007351441456595</v>
      </c>
      <c r="N32" s="202">
        <v>0.348592504963737</v>
      </c>
    </row>
    <row r="33" spans="1:14" ht="13" customHeight="1" x14ac:dyDescent="0.2">
      <c r="A33" s="82" t="s">
        <v>367</v>
      </c>
      <c r="B33" s="110">
        <v>2</v>
      </c>
      <c r="C33" s="186">
        <v>0.17090575702991001</v>
      </c>
      <c r="D33" s="191">
        <v>6.9636896646871102E-2</v>
      </c>
      <c r="E33" s="186">
        <v>0.16750440806031799</v>
      </c>
      <c r="F33" s="191">
        <v>7.0424343406990303E-2</v>
      </c>
      <c r="G33" s="186">
        <v>0.17437662143476401</v>
      </c>
      <c r="H33" s="191">
        <v>8.2057076719723801E-2</v>
      </c>
      <c r="I33" s="186">
        <v>0.194458098741528</v>
      </c>
      <c r="J33" s="191">
        <v>0.105616738732841</v>
      </c>
      <c r="K33" s="186">
        <v>0.19227829224528101</v>
      </c>
      <c r="L33" s="191">
        <v>0.103007417521207</v>
      </c>
      <c r="M33" s="186">
        <v>0.15448327366226999</v>
      </c>
      <c r="N33" s="202">
        <v>8.5097304390926207E-2</v>
      </c>
    </row>
    <row r="34" spans="1:14" ht="13" customHeight="1" x14ac:dyDescent="0.2">
      <c r="A34" s="82" t="s">
        <v>368</v>
      </c>
      <c r="B34" s="110">
        <v>2</v>
      </c>
      <c r="C34" s="186">
        <v>0.286540978100709</v>
      </c>
      <c r="D34" s="191">
        <v>0.12887259923550101</v>
      </c>
      <c r="E34" s="186">
        <v>0.222101740913385</v>
      </c>
      <c r="F34" s="191">
        <v>0.10902615913955201</v>
      </c>
      <c r="G34" s="186">
        <v>0.21630859960263499</v>
      </c>
      <c r="H34" s="191">
        <v>0.104475688411267</v>
      </c>
      <c r="I34" s="186">
        <v>0.25499132209834002</v>
      </c>
      <c r="J34" s="191">
        <v>0.14007238066421401</v>
      </c>
      <c r="K34" s="186">
        <v>0.25860440372229998</v>
      </c>
      <c r="L34" s="191">
        <v>0.136653169788503</v>
      </c>
      <c r="M34" s="186">
        <v>0.29312590040410402</v>
      </c>
      <c r="N34" s="202">
        <v>0.16239898330838501</v>
      </c>
    </row>
    <row r="35" spans="1:14" ht="13" customHeight="1" x14ac:dyDescent="0.2">
      <c r="A35" s="82" t="s">
        <v>369</v>
      </c>
      <c r="B35" s="110">
        <v>2</v>
      </c>
      <c r="C35" s="186">
        <v>0.19832277175924901</v>
      </c>
      <c r="D35" s="191">
        <v>0.128205347601756</v>
      </c>
      <c r="E35" s="186">
        <v>0.13750411000658899</v>
      </c>
      <c r="F35" s="191">
        <v>0.110670895886871</v>
      </c>
      <c r="G35" s="186">
        <v>0.13132921264219999</v>
      </c>
      <c r="H35" s="191">
        <v>0.10572968049407901</v>
      </c>
      <c r="I35" s="186">
        <v>0.10923023989851099</v>
      </c>
      <c r="J35" s="191">
        <v>7.9859174488666904E-2</v>
      </c>
      <c r="K35" s="186">
        <v>0.110332203778694</v>
      </c>
      <c r="L35" s="191">
        <v>8.8862946701543696E-2</v>
      </c>
      <c r="M35" s="186">
        <v>0.10757249263911101</v>
      </c>
      <c r="N35" s="202">
        <v>8.4985684644391601E-2</v>
      </c>
    </row>
    <row r="36" spans="1:14" ht="13" customHeight="1" x14ac:dyDescent="0.2">
      <c r="A36" s="82" t="s">
        <v>370</v>
      </c>
      <c r="B36" s="110">
        <v>2</v>
      </c>
      <c r="C36" s="186">
        <v>0.27581174652245999</v>
      </c>
      <c r="D36" s="191">
        <v>7.9381071274334997E-2</v>
      </c>
      <c r="E36" s="186">
        <v>0.310604728753888</v>
      </c>
      <c r="F36" s="191">
        <v>0.10012032745403</v>
      </c>
      <c r="G36" s="186">
        <v>0.26919961740237103</v>
      </c>
      <c r="H36" s="191">
        <v>8.9568330064783694E-2</v>
      </c>
      <c r="I36" s="186">
        <v>0.26162018789151398</v>
      </c>
      <c r="J36" s="191">
        <v>9.7930063504490905E-2</v>
      </c>
      <c r="K36" s="186">
        <v>0.26220542715489298</v>
      </c>
      <c r="L36" s="191">
        <v>0.100082382948516</v>
      </c>
      <c r="M36" s="186">
        <v>0.27118039212297002</v>
      </c>
      <c r="N36" s="202">
        <v>0.104478854537239</v>
      </c>
    </row>
    <row r="37" spans="1:14" ht="13" customHeight="1" x14ac:dyDescent="0.2">
      <c r="A37" s="82" t="s">
        <v>371</v>
      </c>
      <c r="B37" s="110">
        <v>2</v>
      </c>
      <c r="C37" s="186">
        <v>0.50423437446303798</v>
      </c>
      <c r="D37" s="191">
        <v>9.4431861082531598E-2</v>
      </c>
      <c r="E37" s="186">
        <v>0.499468075837464</v>
      </c>
      <c r="F37" s="191">
        <v>9.1845968043795106E-2</v>
      </c>
      <c r="G37" s="186">
        <v>0.51640008465479204</v>
      </c>
      <c r="H37" s="191">
        <v>9.6564719364222507E-2</v>
      </c>
      <c r="I37" s="186">
        <v>0.62683627684384202</v>
      </c>
      <c r="J37" s="191">
        <v>0.12789100687848701</v>
      </c>
      <c r="K37" s="186">
        <v>0.63245140390478805</v>
      </c>
      <c r="L37" s="191">
        <v>0.12769740707393201</v>
      </c>
      <c r="M37" s="186">
        <v>0.64258441858981696</v>
      </c>
      <c r="N37" s="202">
        <v>0.12778930236331401</v>
      </c>
    </row>
    <row r="38" spans="1:14" ht="13" customHeight="1" x14ac:dyDescent="0.2">
      <c r="A38" s="82" t="s">
        <v>372</v>
      </c>
      <c r="B38" s="110">
        <v>2</v>
      </c>
      <c r="C38" s="186">
        <v>0.62332887203037801</v>
      </c>
      <c r="D38" s="191">
        <v>0.33950652838060502</v>
      </c>
      <c r="E38" s="186">
        <v>1.1570064959318</v>
      </c>
      <c r="F38" s="191">
        <v>0.67855232819911504</v>
      </c>
      <c r="G38" s="186">
        <v>1.0830868133329301</v>
      </c>
      <c r="H38" s="191">
        <v>0.61521539799426594</v>
      </c>
      <c r="I38" s="186">
        <v>1.07024938868435</v>
      </c>
      <c r="J38" s="191">
        <v>0.61716400276472905</v>
      </c>
      <c r="K38" s="186">
        <v>1.50730840717759</v>
      </c>
      <c r="L38" s="191">
        <v>0.878849840552405</v>
      </c>
      <c r="M38" s="186">
        <v>1.51599302401153</v>
      </c>
      <c r="N38" s="202">
        <v>0.88684138779170496</v>
      </c>
    </row>
    <row r="39" spans="1:14" ht="13" customHeight="1" x14ac:dyDescent="0.2">
      <c r="A39" s="82" t="s">
        <v>426</v>
      </c>
      <c r="B39" s="110">
        <v>2</v>
      </c>
      <c r="C39" s="186">
        <v>0.30049408377943698</v>
      </c>
      <c r="D39" s="191">
        <v>0.10202812942671199</v>
      </c>
      <c r="E39" s="186">
        <v>0.30518806528432801</v>
      </c>
      <c r="F39" s="191">
        <v>0.104339844532944</v>
      </c>
      <c r="G39" s="186">
        <v>0.37655009979957799</v>
      </c>
      <c r="H39" s="191">
        <v>0.13046079092799101</v>
      </c>
      <c r="I39" s="186">
        <v>0.47241337502903002</v>
      </c>
      <c r="J39" s="191">
        <v>0.192241874832558</v>
      </c>
      <c r="K39" s="186">
        <v>0.47848415463806399</v>
      </c>
      <c r="L39" s="191">
        <v>0.207816181280048</v>
      </c>
      <c r="M39" s="186">
        <v>0.47631872553974303</v>
      </c>
      <c r="N39" s="202">
        <v>0.20739484942776501</v>
      </c>
    </row>
    <row r="40" spans="1:14" ht="13" customHeight="1" x14ac:dyDescent="0.2">
      <c r="A40" s="82" t="s">
        <v>373</v>
      </c>
      <c r="B40" s="110">
        <v>2</v>
      </c>
      <c r="C40" s="186">
        <v>0.21127668006216599</v>
      </c>
      <c r="D40" s="191">
        <v>7.9355630929986098E-2</v>
      </c>
      <c r="E40" s="186">
        <v>0.19546288996761199</v>
      </c>
      <c r="F40" s="191">
        <v>7.9894950978607396E-2</v>
      </c>
      <c r="G40" s="186">
        <v>0.19044508804972499</v>
      </c>
      <c r="H40" s="191">
        <v>8.19656304705286E-2</v>
      </c>
      <c r="I40" s="186">
        <v>0.167340854706722</v>
      </c>
      <c r="J40" s="191">
        <v>7.7715168494306999E-2</v>
      </c>
      <c r="K40" s="186">
        <v>0.16834239255723299</v>
      </c>
      <c r="L40" s="191">
        <v>7.7769068281341003E-2</v>
      </c>
      <c r="M40" s="186">
        <v>0.17016312609633799</v>
      </c>
      <c r="N40" s="202">
        <v>8.1668394220966806E-2</v>
      </c>
    </row>
    <row r="41" spans="1:14" ht="13" customHeight="1" x14ac:dyDescent="0.2">
      <c r="A41" s="82" t="s">
        <v>374</v>
      </c>
      <c r="B41" s="110">
        <v>2</v>
      </c>
      <c r="C41" s="186">
        <v>0.83990482136504996</v>
      </c>
      <c r="D41" s="191">
        <v>0.219372384981114</v>
      </c>
      <c r="E41" s="186">
        <v>0.79913114253198902</v>
      </c>
      <c r="F41" s="191">
        <v>0.21180333536915799</v>
      </c>
      <c r="G41" s="186">
        <v>0.75789351308206698</v>
      </c>
      <c r="H41" s="191">
        <v>0.20336217165599599</v>
      </c>
      <c r="I41" s="186">
        <v>0.76823225920462301</v>
      </c>
      <c r="J41" s="191">
        <v>0.21531057456650499</v>
      </c>
      <c r="K41" s="186">
        <v>0.91857825493645795</v>
      </c>
      <c r="L41" s="191">
        <v>0.29017201186563901</v>
      </c>
      <c r="M41" s="186">
        <v>0.86654559831774902</v>
      </c>
      <c r="N41" s="202">
        <v>0.279774893287281</v>
      </c>
    </row>
    <row r="42" spans="1:14" ht="13" customHeight="1" x14ac:dyDescent="0.2">
      <c r="A42" s="82" t="s">
        <v>375</v>
      </c>
      <c r="B42" s="110">
        <v>2</v>
      </c>
      <c r="C42" s="186">
        <v>0.27579797241952902</v>
      </c>
      <c r="D42" s="191">
        <v>9.92261341937314E-2</v>
      </c>
      <c r="E42" s="186">
        <v>0.30521362809737601</v>
      </c>
      <c r="F42" s="191">
        <v>0.127741143718515</v>
      </c>
      <c r="G42" s="186">
        <v>0.30559730821447501</v>
      </c>
      <c r="H42" s="191">
        <v>0.13025985161138301</v>
      </c>
      <c r="I42" s="186">
        <v>0.35233656398652002</v>
      </c>
      <c r="J42" s="191">
        <v>0.15407949179132899</v>
      </c>
      <c r="K42" s="186">
        <v>0.37803841764644303</v>
      </c>
      <c r="L42" s="191">
        <v>0.17085978655804701</v>
      </c>
      <c r="M42" s="186">
        <v>0.35580122991012297</v>
      </c>
      <c r="N42" s="202">
        <v>0.156538549638506</v>
      </c>
    </row>
    <row r="43" spans="1:14" ht="13" customHeight="1" x14ac:dyDescent="0.2">
      <c r="A43" s="82" t="s">
        <v>427</v>
      </c>
      <c r="B43" s="110">
        <v>2</v>
      </c>
      <c r="C43" s="186">
        <v>0.68126869040235805</v>
      </c>
      <c r="D43" s="191">
        <v>0.41438111074862499</v>
      </c>
      <c r="E43" s="186">
        <v>0.74255335778623199</v>
      </c>
      <c r="F43" s="191">
        <v>0.496057151951868</v>
      </c>
      <c r="G43" s="186">
        <v>0.767751843062221</v>
      </c>
      <c r="H43" s="191">
        <v>0.54404974181297905</v>
      </c>
      <c r="I43" s="186">
        <v>1.55967875536254</v>
      </c>
      <c r="J43" s="191">
        <v>1.06288394321157</v>
      </c>
      <c r="K43" s="186">
        <v>1.4776190938315701</v>
      </c>
      <c r="L43" s="191">
        <v>0.95659424593298303</v>
      </c>
      <c r="M43" s="186">
        <v>1.5468145369438899</v>
      </c>
      <c r="N43" s="202">
        <v>1.0690847008406701</v>
      </c>
    </row>
    <row r="44" spans="1:14" ht="13" customHeight="1" x14ac:dyDescent="0.2">
      <c r="A44" s="82" t="s">
        <v>428</v>
      </c>
      <c r="B44" s="110">
        <v>2</v>
      </c>
      <c r="C44" s="186">
        <v>0.31829120842284703</v>
      </c>
      <c r="D44" s="191">
        <v>9.4248141406116107E-2</v>
      </c>
      <c r="E44" s="186">
        <v>0.320335667478857</v>
      </c>
      <c r="F44" s="191">
        <v>9.2447432103674607E-2</v>
      </c>
      <c r="G44" s="186">
        <v>0.29739301549108799</v>
      </c>
      <c r="H44" s="191">
        <v>8.2754764319046506E-2</v>
      </c>
      <c r="I44" s="186">
        <v>0.39932918690997099</v>
      </c>
      <c r="J44" s="191">
        <v>0.107196711598175</v>
      </c>
      <c r="K44" s="186">
        <v>0.38401665663509799</v>
      </c>
      <c r="L44" s="191">
        <v>0.100492274879133</v>
      </c>
      <c r="M44" s="186">
        <v>0.37663676103070098</v>
      </c>
      <c r="N44" s="202">
        <v>9.8470720051286903E-2</v>
      </c>
    </row>
    <row r="45" spans="1:14" ht="13" customHeight="1" x14ac:dyDescent="0.2">
      <c r="A45" s="82" t="s">
        <v>429</v>
      </c>
      <c r="B45" s="110">
        <v>2</v>
      </c>
      <c r="C45" s="186">
        <v>0.34544511352116503</v>
      </c>
      <c r="D45" s="191">
        <v>0.121391141624227</v>
      </c>
      <c r="E45" s="186">
        <v>0.36673060903119797</v>
      </c>
      <c r="F45" s="191">
        <v>0.13671942496009901</v>
      </c>
      <c r="G45" s="186">
        <v>0.36527249268450901</v>
      </c>
      <c r="H45" s="191">
        <v>0.135985656482288</v>
      </c>
      <c r="I45" s="186">
        <v>0.43847313166049301</v>
      </c>
      <c r="J45" s="191">
        <v>0.17771532679636301</v>
      </c>
      <c r="K45" s="186">
        <v>0.40248775545820897</v>
      </c>
      <c r="L45" s="191">
        <v>0.16417089255091299</v>
      </c>
      <c r="M45" s="186">
        <v>0.40661886398136898</v>
      </c>
      <c r="N45" s="202">
        <v>0.17524571357743901</v>
      </c>
    </row>
    <row r="46" spans="1:14" ht="13" customHeight="1" x14ac:dyDescent="0.2">
      <c r="A46" s="82" t="s">
        <v>430</v>
      </c>
      <c r="B46" s="110">
        <v>2</v>
      </c>
      <c r="C46" s="186">
        <v>0.47749430452723501</v>
      </c>
      <c r="D46" s="191">
        <v>0.282570468305751</v>
      </c>
      <c r="E46" s="186">
        <v>0.36045511698527799</v>
      </c>
      <c r="F46" s="191">
        <v>0.27132686397401801</v>
      </c>
      <c r="G46" s="186">
        <v>0.43752701032815899</v>
      </c>
      <c r="H46" s="191">
        <v>0.33035846486320097</v>
      </c>
      <c r="I46" s="186">
        <v>0.49147893013107302</v>
      </c>
      <c r="J46" s="191">
        <v>0.37179804336116001</v>
      </c>
      <c r="K46" s="186">
        <v>0.243149731718107</v>
      </c>
      <c r="L46" s="191">
        <v>0.203207521075772</v>
      </c>
      <c r="M46" s="186">
        <v>0.265185421849504</v>
      </c>
      <c r="N46" s="202">
        <v>0.24236289613024301</v>
      </c>
    </row>
    <row r="47" spans="1:14" ht="13" customHeight="1" x14ac:dyDescent="0.2">
      <c r="A47" s="82" t="s">
        <v>376</v>
      </c>
      <c r="B47" s="110">
        <v>2</v>
      </c>
      <c r="C47" s="186">
        <v>0.58214168091120599</v>
      </c>
      <c r="D47" s="191">
        <v>0.32979963553080699</v>
      </c>
      <c r="E47" s="186">
        <v>0.51441276113281198</v>
      </c>
      <c r="F47" s="191">
        <v>0.29116000181952101</v>
      </c>
      <c r="G47" s="186">
        <v>0.547045865444447</v>
      </c>
      <c r="H47" s="191">
        <v>0.30762872126080298</v>
      </c>
      <c r="I47" s="186">
        <v>0.65660359265596702</v>
      </c>
      <c r="J47" s="191">
        <v>0.41319229657967299</v>
      </c>
      <c r="K47" s="186">
        <v>0.62812489928525705</v>
      </c>
      <c r="L47" s="191">
        <v>0.401487061324661</v>
      </c>
      <c r="M47" s="186">
        <v>0.75501621182786904</v>
      </c>
      <c r="N47" s="202">
        <v>0.45568195489622298</v>
      </c>
    </row>
    <row r="48" spans="1:14" ht="13" customHeight="1" x14ac:dyDescent="0.2">
      <c r="A48" s="82" t="s">
        <v>377</v>
      </c>
      <c r="B48" s="110">
        <v>2</v>
      </c>
      <c r="C48" s="186">
        <v>0.72984316685141504</v>
      </c>
      <c r="D48" s="191">
        <v>0.306485831343631</v>
      </c>
      <c r="E48" s="186">
        <v>0.75928071424706201</v>
      </c>
      <c r="F48" s="191">
        <v>0.29585639415959902</v>
      </c>
      <c r="G48" s="186">
        <v>0.83117601290980703</v>
      </c>
      <c r="H48" s="191">
        <v>0.311237657311558</v>
      </c>
      <c r="I48" s="186">
        <v>1.12959572179958</v>
      </c>
      <c r="J48" s="191">
        <v>0.43110272544408301</v>
      </c>
      <c r="K48" s="186">
        <v>1.13964195041739</v>
      </c>
      <c r="L48" s="191">
        <v>0.43060513156304597</v>
      </c>
      <c r="M48" s="186">
        <v>1.1317729464898001</v>
      </c>
      <c r="N48" s="202">
        <v>0.46185236299851701</v>
      </c>
    </row>
    <row r="49" spans="1:14" ht="13" customHeight="1" x14ac:dyDescent="0.2">
      <c r="A49" s="82" t="s">
        <v>378</v>
      </c>
      <c r="B49" s="110">
        <v>2</v>
      </c>
      <c r="C49" s="186">
        <v>9.4622190676089998E-2</v>
      </c>
      <c r="D49" s="191">
        <v>8.5626705187142604E-2</v>
      </c>
      <c r="E49" s="186">
        <v>0.106889913925557</v>
      </c>
      <c r="F49" s="191">
        <v>9.2105979130188101E-2</v>
      </c>
      <c r="G49" s="186">
        <v>8.7277978062174896E-2</v>
      </c>
      <c r="H49" s="191">
        <v>8.4222116640279898E-2</v>
      </c>
      <c r="I49" s="186">
        <v>0.10494108069374</v>
      </c>
      <c r="J49" s="191">
        <v>0.108431835021471</v>
      </c>
      <c r="K49" s="186">
        <v>0.120667103637877</v>
      </c>
      <c r="L49" s="191">
        <v>0.13233990736057499</v>
      </c>
      <c r="M49" s="186">
        <v>0.13313617071165501</v>
      </c>
      <c r="N49" s="202">
        <v>0.15613221049421799</v>
      </c>
    </row>
    <row r="50" spans="1:14" ht="13" customHeight="1" x14ac:dyDescent="0.2">
      <c r="A50" s="82" t="s">
        <v>431</v>
      </c>
      <c r="B50" s="110">
        <v>2</v>
      </c>
      <c r="C50" s="186">
        <v>0.35425741026721103</v>
      </c>
      <c r="D50" s="191">
        <v>0.10318388002779801</v>
      </c>
      <c r="E50" s="186">
        <v>0.37585831547000498</v>
      </c>
      <c r="F50" s="191">
        <v>0.118904609311731</v>
      </c>
      <c r="G50" s="186">
        <v>0.35744478751034398</v>
      </c>
      <c r="H50" s="191">
        <v>0.114017240627085</v>
      </c>
      <c r="I50" s="186">
        <v>0.330987082834377</v>
      </c>
      <c r="J50" s="191">
        <v>0.113810381301128</v>
      </c>
      <c r="K50" s="186">
        <v>0.32866107578095999</v>
      </c>
      <c r="L50" s="191">
        <v>0.114866638392722</v>
      </c>
      <c r="M50" s="186">
        <v>0.31348224754346299</v>
      </c>
      <c r="N50" s="202">
        <v>0.11086890348473701</v>
      </c>
    </row>
    <row r="51" spans="1:14" ht="13" customHeight="1" x14ac:dyDescent="0.2">
      <c r="A51" s="82" t="s">
        <v>379</v>
      </c>
      <c r="B51" s="110">
        <v>2</v>
      </c>
      <c r="C51" s="186">
        <v>0.113977814440652</v>
      </c>
      <c r="D51" s="191">
        <v>5.1383449059630902E-2</v>
      </c>
      <c r="E51" s="186">
        <v>0.124602247968959</v>
      </c>
      <c r="F51" s="191">
        <v>6.0022024974643998E-2</v>
      </c>
      <c r="G51" s="186">
        <v>0.112707685747499</v>
      </c>
      <c r="H51" s="191">
        <v>5.6646354733171797E-2</v>
      </c>
      <c r="I51" s="186">
        <v>0.20804693475855601</v>
      </c>
      <c r="J51" s="191">
        <v>0.106593769228882</v>
      </c>
      <c r="K51" s="186">
        <v>0.22005636967422201</v>
      </c>
      <c r="L51" s="191">
        <v>0.110098432397429</v>
      </c>
      <c r="M51" s="186">
        <v>0.22738585938238601</v>
      </c>
      <c r="N51" s="202">
        <v>0.117051278366782</v>
      </c>
    </row>
    <row r="52" spans="1:14" ht="13" customHeight="1" x14ac:dyDescent="0.2">
      <c r="A52" s="82" t="s">
        <v>380</v>
      </c>
      <c r="B52" s="110">
        <v>2</v>
      </c>
      <c r="C52" s="186">
        <v>0.21934638879558599</v>
      </c>
      <c r="D52" s="191">
        <v>7.5763455252727305E-2</v>
      </c>
      <c r="E52" s="186">
        <v>0.180878222221354</v>
      </c>
      <c r="F52" s="191">
        <v>7.3333914770097097E-2</v>
      </c>
      <c r="G52" s="186">
        <v>0.15540339565224201</v>
      </c>
      <c r="H52" s="191">
        <v>6.1678728198295299E-2</v>
      </c>
      <c r="I52" s="186">
        <v>0.163265766434741</v>
      </c>
      <c r="J52" s="191">
        <v>6.5364651137384197E-2</v>
      </c>
      <c r="K52" s="186">
        <v>0.16138570247627201</v>
      </c>
      <c r="L52" s="191">
        <v>6.48565292726241E-2</v>
      </c>
      <c r="M52" s="186">
        <v>0.19616199778380999</v>
      </c>
      <c r="N52" s="202">
        <v>7.9588720709216798E-2</v>
      </c>
    </row>
    <row r="53" spans="1:14" ht="13" customHeight="1" x14ac:dyDescent="0.2">
      <c r="A53" s="82" t="s">
        <v>381</v>
      </c>
      <c r="B53" s="110">
        <v>2</v>
      </c>
      <c r="C53" s="186">
        <v>0.33329617895244301</v>
      </c>
      <c r="D53" s="191">
        <v>8.4964130963619502E-2</v>
      </c>
      <c r="E53" s="186">
        <v>0.32482080804227997</v>
      </c>
      <c r="F53" s="191">
        <v>8.5414942721579803E-2</v>
      </c>
      <c r="G53" s="186">
        <v>0.29608479816887301</v>
      </c>
      <c r="H53" s="191">
        <v>7.8716695139119705E-2</v>
      </c>
      <c r="I53" s="186">
        <v>0.32660821730065098</v>
      </c>
      <c r="J53" s="191">
        <v>9.5801263155130295E-2</v>
      </c>
      <c r="K53" s="186">
        <v>0.32931869897336202</v>
      </c>
      <c r="L53" s="191">
        <v>9.7561916964924694E-2</v>
      </c>
      <c r="M53" s="186">
        <v>0.34206002002240998</v>
      </c>
      <c r="N53" s="202">
        <v>0.104074562496086</v>
      </c>
    </row>
    <row r="54" spans="1:14" s="293" customFormat="1" ht="13" customHeight="1" x14ac:dyDescent="0.2">
      <c r="A54" s="287" t="s">
        <v>382</v>
      </c>
      <c r="B54" s="288">
        <v>2</v>
      </c>
      <c r="C54" s="304">
        <v>0.53854136849829903</v>
      </c>
      <c r="D54" s="305">
        <v>0.208258430419128</v>
      </c>
      <c r="E54" s="304">
        <v>0.57439504898773996</v>
      </c>
      <c r="F54" s="305">
        <v>0.23841396589177999</v>
      </c>
      <c r="G54" s="304">
        <v>0.63221440209784696</v>
      </c>
      <c r="H54" s="305">
        <v>0.24897537385591101</v>
      </c>
      <c r="I54" s="304">
        <v>0.95623880011629203</v>
      </c>
      <c r="J54" s="305">
        <v>0.45559534116642397</v>
      </c>
      <c r="K54" s="304">
        <v>1.18251722309846</v>
      </c>
      <c r="L54" s="305">
        <v>0.60407347705405801</v>
      </c>
      <c r="M54" s="304">
        <v>1.1449382599911599</v>
      </c>
      <c r="N54" s="306">
        <v>0.59917120128259604</v>
      </c>
    </row>
    <row r="55" spans="1:14" ht="13" customHeight="1" x14ac:dyDescent="0.2">
      <c r="A55" s="82" t="s">
        <v>383</v>
      </c>
      <c r="B55" s="110">
        <v>2</v>
      </c>
      <c r="C55" s="186">
        <v>0.21989326140440599</v>
      </c>
      <c r="D55" s="191">
        <v>6.4987846422237705E-2</v>
      </c>
      <c r="E55" s="186">
        <v>0.21108312343084501</v>
      </c>
      <c r="F55" s="191">
        <v>6.4438635228516394E-2</v>
      </c>
      <c r="G55" s="186">
        <v>0.227594118257953</v>
      </c>
      <c r="H55" s="191">
        <v>7.1450729864435E-2</v>
      </c>
      <c r="I55" s="186">
        <v>0.235327942506243</v>
      </c>
      <c r="J55" s="191">
        <v>7.4409845183842693E-2</v>
      </c>
      <c r="K55" s="186">
        <v>0.22766859213881699</v>
      </c>
      <c r="L55" s="191">
        <v>7.3029872975175103E-2</v>
      </c>
      <c r="M55" s="186">
        <v>0.22826980742255601</v>
      </c>
      <c r="N55" s="202">
        <v>7.7293922363470796E-2</v>
      </c>
    </row>
    <row r="56" spans="1:14" ht="13" customHeight="1" x14ac:dyDescent="0.2">
      <c r="A56" s="82" t="s">
        <v>384</v>
      </c>
      <c r="B56" s="110">
        <v>2</v>
      </c>
      <c r="C56" s="186">
        <v>0.76069137487460503</v>
      </c>
      <c r="D56" s="191">
        <v>0.29144778435554503</v>
      </c>
      <c r="E56" s="186">
        <v>1.04386146935299</v>
      </c>
      <c r="F56" s="191">
        <v>0.43506165625211302</v>
      </c>
      <c r="G56" s="186">
        <v>1.0382949146347</v>
      </c>
      <c r="H56" s="191">
        <v>0.42056015419694998</v>
      </c>
      <c r="I56" s="186">
        <v>1.34797384967024</v>
      </c>
      <c r="J56" s="191">
        <v>0.61172266121643804</v>
      </c>
      <c r="K56" s="186">
        <v>1.36317590853633</v>
      </c>
      <c r="L56" s="191">
        <v>0.62702703040778096</v>
      </c>
      <c r="M56" s="186">
        <v>1.34143892409804</v>
      </c>
      <c r="N56" s="202">
        <v>0.60295055899106698</v>
      </c>
    </row>
    <row r="57" spans="1:14" ht="13" customHeight="1" x14ac:dyDescent="0.2">
      <c r="A57" s="82" t="s">
        <v>385</v>
      </c>
      <c r="B57" s="110">
        <v>2</v>
      </c>
      <c r="C57" s="186">
        <v>0.39294100758859901</v>
      </c>
      <c r="D57" s="191">
        <v>0.22072122354993401</v>
      </c>
      <c r="E57" s="186">
        <v>0.584860872747483</v>
      </c>
      <c r="F57" s="191">
        <v>0.50158558872372205</v>
      </c>
      <c r="G57" s="186">
        <v>0.70324808398060901</v>
      </c>
      <c r="H57" s="191">
        <v>0.50131638850217297</v>
      </c>
      <c r="I57" s="186">
        <v>0.88516737598036999</v>
      </c>
      <c r="J57" s="191">
        <v>0.56173074098076403</v>
      </c>
      <c r="K57" s="186">
        <v>0.83333187314783996</v>
      </c>
      <c r="L57" s="191">
        <v>0.573515860829377</v>
      </c>
      <c r="M57" s="186">
        <v>0.80259028157248802</v>
      </c>
      <c r="N57" s="202">
        <v>0.58039432539277003</v>
      </c>
    </row>
    <row r="58" spans="1:14" ht="13" customHeight="1" x14ac:dyDescent="0.2">
      <c r="A58" s="82" t="s">
        <v>386</v>
      </c>
      <c r="B58" s="110">
        <v>2</v>
      </c>
      <c r="C58" s="186">
        <v>0.21946778184526</v>
      </c>
      <c r="D58" s="191">
        <v>0.103238226019228</v>
      </c>
      <c r="E58" s="186">
        <v>0.207422148638955</v>
      </c>
      <c r="F58" s="191">
        <v>9.7272947360794101E-2</v>
      </c>
      <c r="G58" s="186">
        <v>0.18325764066012801</v>
      </c>
      <c r="H58" s="191">
        <v>8.7618983523297306E-2</v>
      </c>
      <c r="I58" s="186">
        <v>0.244842482114944</v>
      </c>
      <c r="J58" s="191">
        <v>0.10403659219501001</v>
      </c>
      <c r="K58" s="186">
        <v>0.22667262908125799</v>
      </c>
      <c r="L58" s="191">
        <v>9.7568525191616198E-2</v>
      </c>
      <c r="M58" s="186">
        <v>0.233668842063777</v>
      </c>
      <c r="N58" s="202">
        <v>0.101185188793154</v>
      </c>
    </row>
    <row r="59" spans="1:14" ht="13" customHeight="1" x14ac:dyDescent="0.2">
      <c r="A59" s="82" t="s">
        <v>387</v>
      </c>
      <c r="B59" s="110">
        <v>2</v>
      </c>
      <c r="C59" s="186">
        <v>0.346680046316858</v>
      </c>
      <c r="D59" s="191">
        <v>0.130708892226164</v>
      </c>
      <c r="E59" s="186">
        <v>0.313514429645667</v>
      </c>
      <c r="F59" s="191">
        <v>0.119917003992174</v>
      </c>
      <c r="G59" s="186">
        <v>0.32442251943272299</v>
      </c>
      <c r="H59" s="191">
        <v>0.12819027523569401</v>
      </c>
      <c r="I59" s="186">
        <v>0.37521936471606898</v>
      </c>
      <c r="J59" s="191">
        <v>0.15214931910212701</v>
      </c>
      <c r="K59" s="186">
        <v>0.36304545761344098</v>
      </c>
      <c r="L59" s="191">
        <v>0.139998672181193</v>
      </c>
      <c r="M59" s="186">
        <v>0.40762429047040499</v>
      </c>
      <c r="N59" s="202">
        <v>0.17103891289307799</v>
      </c>
    </row>
    <row r="60" spans="1:14" ht="13" customHeight="1" x14ac:dyDescent="0.2">
      <c r="A60" s="82" t="s">
        <v>388</v>
      </c>
      <c r="B60" s="110">
        <v>2</v>
      </c>
      <c r="C60" s="186">
        <v>1.1998616797761199</v>
      </c>
      <c r="D60" s="191">
        <v>0.61841975068323696</v>
      </c>
      <c r="E60" s="186">
        <v>1.5159762222937401</v>
      </c>
      <c r="F60" s="191">
        <v>1.02722568571275</v>
      </c>
      <c r="G60" s="186">
        <v>1.3347399397061599</v>
      </c>
      <c r="H60" s="191">
        <v>0.85349963760564795</v>
      </c>
      <c r="I60" s="186">
        <v>1.3770700823062401</v>
      </c>
      <c r="J60" s="191">
        <v>0.85766682365253</v>
      </c>
      <c r="K60" s="186">
        <v>1.19799806504543</v>
      </c>
      <c r="L60" s="191">
        <v>0.78386289256069897</v>
      </c>
      <c r="M60" s="186">
        <v>1.2785314528170399</v>
      </c>
      <c r="N60" s="202">
        <v>0.78985292759817105</v>
      </c>
    </row>
    <row r="61" spans="1:14" ht="13" customHeight="1" x14ac:dyDescent="0.2">
      <c r="A61" s="82" t="s">
        <v>432</v>
      </c>
      <c r="B61" s="110">
        <v>2</v>
      </c>
      <c r="C61" s="186">
        <v>0.32671072783247102</v>
      </c>
      <c r="D61" s="191">
        <v>8.0459887100363406E-2</v>
      </c>
      <c r="E61" s="186">
        <v>0.36078169612564098</v>
      </c>
      <c r="F61" s="191">
        <v>8.9882806348756297E-2</v>
      </c>
      <c r="G61" s="186">
        <v>0.37736696397778802</v>
      </c>
      <c r="H61" s="191">
        <v>9.2873766490755905E-2</v>
      </c>
      <c r="I61" s="186">
        <v>0.39732414261606902</v>
      </c>
      <c r="J61" s="191">
        <v>0.101893889255791</v>
      </c>
      <c r="K61" s="186">
        <v>0.39251806307083897</v>
      </c>
      <c r="L61" s="191">
        <v>0.101224113708642</v>
      </c>
      <c r="M61" s="186">
        <v>0.42839048755655701</v>
      </c>
      <c r="N61" s="202">
        <v>0.115591273696641</v>
      </c>
    </row>
    <row r="62" spans="1:14" ht="13" customHeight="1" x14ac:dyDescent="0.2">
      <c r="A62" s="82" t="s">
        <v>389</v>
      </c>
      <c r="B62" s="110">
        <v>2</v>
      </c>
      <c r="C62" s="186">
        <v>1.35180987843434</v>
      </c>
      <c r="D62" s="191">
        <v>1.8038704411159701</v>
      </c>
      <c r="E62" s="186">
        <v>1.0996374238469699</v>
      </c>
      <c r="F62" s="191">
        <v>1.5712969926192699</v>
      </c>
      <c r="G62" s="186">
        <v>0.87956594542631905</v>
      </c>
      <c r="H62" s="191">
        <v>1.27540461965305</v>
      </c>
      <c r="I62" s="186">
        <v>0.49371740774466</v>
      </c>
      <c r="J62" s="191">
        <v>0.70085664005189596</v>
      </c>
      <c r="K62" s="186">
        <v>0.40439590483785198</v>
      </c>
      <c r="L62" s="191">
        <v>0.71692496979661202</v>
      </c>
      <c r="M62" s="186">
        <v>0.25964714570442399</v>
      </c>
      <c r="N62" s="202">
        <v>0.504912331042908</v>
      </c>
    </row>
    <row r="63" spans="1:14" ht="13" customHeight="1" x14ac:dyDescent="0.2">
      <c r="A63" s="112" t="s">
        <v>433</v>
      </c>
      <c r="B63" s="113">
        <v>2</v>
      </c>
      <c r="C63" s="187">
        <v>0.47612589486916601</v>
      </c>
      <c r="D63" s="192">
        <v>4.7337339875675802E-2</v>
      </c>
      <c r="E63" s="187">
        <v>0.51571864371977505</v>
      </c>
      <c r="F63" s="192">
        <v>6.5320390980249304E-2</v>
      </c>
      <c r="G63" s="187">
        <v>0.50294525511922294</v>
      </c>
      <c r="H63" s="192">
        <v>5.9782588758174798E-2</v>
      </c>
      <c r="I63" s="187">
        <v>0.56122192930137704</v>
      </c>
      <c r="J63" s="192">
        <v>6.7897179877607003E-2</v>
      </c>
      <c r="K63" s="187">
        <v>0.57051625029057695</v>
      </c>
      <c r="L63" s="192">
        <v>7.2791812095351904E-2</v>
      </c>
      <c r="M63" s="187">
        <v>0.56883010398581801</v>
      </c>
      <c r="N63" s="204">
        <v>7.3443783479700903E-2</v>
      </c>
    </row>
    <row r="64" spans="1:14" ht="13" customHeight="1" x14ac:dyDescent="0.2">
      <c r="A64" s="114" t="s">
        <v>434</v>
      </c>
      <c r="B64" s="115">
        <v>2</v>
      </c>
      <c r="C64" s="188">
        <v>0.47682819463689102</v>
      </c>
      <c r="D64" s="193">
        <v>8.1409845960965496E-2</v>
      </c>
      <c r="E64" s="188">
        <v>0.53402451226844305</v>
      </c>
      <c r="F64" s="193">
        <v>0.113211934582156</v>
      </c>
      <c r="G64" s="188">
        <v>0.54610354750562995</v>
      </c>
      <c r="H64" s="193">
        <v>0.11116256384760199</v>
      </c>
      <c r="I64" s="188">
        <v>0.65867391525483199</v>
      </c>
      <c r="J64" s="193">
        <v>0.156408600567361</v>
      </c>
      <c r="K64" s="188">
        <v>0.64782250039057498</v>
      </c>
      <c r="L64" s="193">
        <v>0.15882799913633899</v>
      </c>
      <c r="M64" s="188">
        <v>0.64156188685944604</v>
      </c>
      <c r="N64" s="205">
        <v>0.15392824056239601</v>
      </c>
    </row>
    <row r="65" spans="1:14" ht="13" customHeight="1" x14ac:dyDescent="0.2">
      <c r="A65" s="116" t="s">
        <v>435</v>
      </c>
      <c r="B65" s="117">
        <v>2</v>
      </c>
      <c r="C65" s="189">
        <v>0.44574929637237598</v>
      </c>
      <c r="D65" s="194">
        <v>4.8262606737976499E-2</v>
      </c>
      <c r="E65" s="189">
        <v>0.45900350951861402</v>
      </c>
      <c r="F65" s="194">
        <v>5.1268248104632902E-2</v>
      </c>
      <c r="G65" s="189">
        <v>0.44773673733460301</v>
      </c>
      <c r="H65" s="194">
        <v>4.5678965419118103E-2</v>
      </c>
      <c r="I65" s="189">
        <v>0.51964986872707497</v>
      </c>
      <c r="J65" s="194">
        <v>4.9316136757781001E-2</v>
      </c>
      <c r="K65" s="189">
        <v>0.52035787502199804</v>
      </c>
      <c r="L65" s="194">
        <v>5.0665389991379199E-2</v>
      </c>
      <c r="M65" s="189">
        <v>0.51717352634123204</v>
      </c>
      <c r="N65" s="206">
        <v>5.09156101840436E-2</v>
      </c>
    </row>
    <row r="66" spans="1:14" ht="13" customHeight="1" x14ac:dyDescent="0.2">
      <c r="A66" s="82" t="s">
        <v>391</v>
      </c>
      <c r="B66" s="110">
        <v>2</v>
      </c>
      <c r="C66" s="186">
        <v>0.758096904047872</v>
      </c>
      <c r="D66" s="191">
        <v>0.360925476571266</v>
      </c>
      <c r="E66" s="186">
        <v>0.52249113157049498</v>
      </c>
      <c r="F66" s="191">
        <v>0.235948963916391</v>
      </c>
      <c r="G66" s="186">
        <v>0.19251520064622599</v>
      </c>
      <c r="H66" s="191">
        <v>0.14962719223779999</v>
      </c>
      <c r="I66" s="186">
        <v>0.266385587541206</v>
      </c>
      <c r="J66" s="191">
        <v>0.195992082278407</v>
      </c>
      <c r="K66" s="186">
        <v>0.16898948994823501</v>
      </c>
      <c r="L66" s="191">
        <v>0.177896947431671</v>
      </c>
      <c r="M66" s="186">
        <v>0.26908005445094602</v>
      </c>
      <c r="N66" s="202">
        <v>0.25359902655250799</v>
      </c>
    </row>
    <row r="67" spans="1:14" ht="13" customHeight="1" x14ac:dyDescent="0.2">
      <c r="A67" s="82" t="s">
        <v>392</v>
      </c>
      <c r="B67" s="110">
        <v>2</v>
      </c>
      <c r="C67" s="186">
        <v>0.46886996138925102</v>
      </c>
      <c r="D67" s="191">
        <v>0.42972824802838799</v>
      </c>
      <c r="E67" s="186">
        <v>0.47516580704105299</v>
      </c>
      <c r="F67" s="191">
        <v>0.432565659301623</v>
      </c>
      <c r="G67" s="186">
        <v>0.36545673555073999</v>
      </c>
      <c r="H67" s="191">
        <v>0.36111865309095098</v>
      </c>
      <c r="I67" s="186">
        <v>0.31073928114726201</v>
      </c>
      <c r="J67" s="191">
        <v>0.32172977222834998</v>
      </c>
      <c r="K67" s="186">
        <v>0.112518828563582</v>
      </c>
      <c r="L67" s="191">
        <v>0.13180628014691101</v>
      </c>
      <c r="M67" s="186">
        <v>7.0123488112989393E-2</v>
      </c>
      <c r="N67" s="202">
        <v>8.3917922782645399E-2</v>
      </c>
    </row>
    <row r="68" spans="1:14" ht="13" customHeight="1" x14ac:dyDescent="0.2">
      <c r="A68" s="82" t="s">
        <v>393</v>
      </c>
      <c r="B68" s="110">
        <v>2</v>
      </c>
      <c r="C68" s="186">
        <v>2.3506482048633699</v>
      </c>
      <c r="D68" s="191">
        <v>1.67589059817321</v>
      </c>
      <c r="E68" s="186">
        <v>2.06757693914615</v>
      </c>
      <c r="F68" s="191">
        <v>1.77956531511045</v>
      </c>
      <c r="G68" s="186">
        <v>3.1445995891068801</v>
      </c>
      <c r="H68" s="191">
        <v>2.9886599625770498</v>
      </c>
      <c r="I68" s="186">
        <v>2.9153285490018299</v>
      </c>
      <c r="J68" s="191">
        <v>3.35556258320555</v>
      </c>
      <c r="K68" s="186">
        <v>2.7137978379421499</v>
      </c>
      <c r="L68" s="191">
        <v>3.4359142359655599</v>
      </c>
      <c r="M68" s="186">
        <v>3.0924308877091602</v>
      </c>
      <c r="N68" s="202">
        <v>3.8999511416577799</v>
      </c>
    </row>
    <row r="69" spans="1:14" ht="13" customHeight="1" x14ac:dyDescent="0.2">
      <c r="A69" s="4" t="s">
        <v>394</v>
      </c>
      <c r="B69" s="118">
        <v>2</v>
      </c>
      <c r="C69" s="196">
        <v>0.79668422534288896</v>
      </c>
      <c r="D69" s="197">
        <v>0.26054027626673698</v>
      </c>
      <c r="E69" s="196">
        <v>0.89819780434316998</v>
      </c>
      <c r="F69" s="197">
        <v>0.34535966407709801</v>
      </c>
      <c r="G69" s="196">
        <v>0.95372192564402503</v>
      </c>
      <c r="H69" s="197">
        <v>0.38949225907179702</v>
      </c>
      <c r="I69" s="196">
        <v>0.92800003621713201</v>
      </c>
      <c r="J69" s="197">
        <v>0.42699609976693198</v>
      </c>
      <c r="K69" s="196">
        <v>0.87850054675313005</v>
      </c>
      <c r="L69" s="197">
        <v>0.38952662875168997</v>
      </c>
      <c r="M69" s="196">
        <v>0.83285541605421798</v>
      </c>
      <c r="N69" s="207">
        <v>0.37368223574047099</v>
      </c>
    </row>
    <row r="70" spans="1:14" ht="13" customHeight="1" x14ac:dyDescent="0.2">
      <c r="A70" s="82"/>
      <c r="B70" s="119"/>
      <c r="C70" s="186" t="s">
        <v>1416</v>
      </c>
      <c r="D70" s="191" t="s">
        <v>1417</v>
      </c>
      <c r="E70" s="186" t="s">
        <v>1418</v>
      </c>
      <c r="F70" s="191" t="s">
        <v>1419</v>
      </c>
      <c r="G70" s="186" t="s">
        <v>1420</v>
      </c>
      <c r="H70" s="191" t="s">
        <v>1421</v>
      </c>
      <c r="I70" s="186" t="s">
        <v>1422</v>
      </c>
      <c r="J70" s="191" t="s">
        <v>1423</v>
      </c>
      <c r="K70" s="186" t="s">
        <v>1424</v>
      </c>
      <c r="L70" s="191" t="s">
        <v>1425</v>
      </c>
      <c r="M70" s="186" t="s">
        <v>1426</v>
      </c>
      <c r="N70" s="202" t="s">
        <v>1427</v>
      </c>
    </row>
    <row r="71" spans="1:14" ht="13" customHeight="1" x14ac:dyDescent="0.2">
      <c r="A71" s="82" t="s">
        <v>350</v>
      </c>
      <c r="B71" s="119">
        <v>1</v>
      </c>
      <c r="C71" s="186">
        <v>1.16512690798518</v>
      </c>
      <c r="D71" s="191">
        <v>0.53042256680631406</v>
      </c>
      <c r="E71" s="186">
        <v>1.0988932759833701</v>
      </c>
      <c r="F71" s="191">
        <v>0.46450421762869298</v>
      </c>
      <c r="G71" s="186">
        <v>1.0409763640721801</v>
      </c>
      <c r="H71" s="191">
        <v>0.48703623813466601</v>
      </c>
      <c r="I71" s="186">
        <v>1.24876838026396</v>
      </c>
      <c r="J71" s="191">
        <v>0.60358716470971097</v>
      </c>
      <c r="K71" s="186">
        <v>1.24322010161436</v>
      </c>
      <c r="L71" s="191">
        <v>0.59942624524705401</v>
      </c>
      <c r="M71" s="186">
        <v>1.2159203837135</v>
      </c>
      <c r="N71" s="202">
        <v>0.58168068863279099</v>
      </c>
    </row>
    <row r="72" spans="1:14" ht="13" customHeight="1" x14ac:dyDescent="0.2">
      <c r="A72" s="82" t="s">
        <v>352</v>
      </c>
      <c r="B72" s="119">
        <v>1</v>
      </c>
      <c r="C72" s="186">
        <v>0.52616301432555102</v>
      </c>
      <c r="D72" s="191">
        <v>0.216341194020302</v>
      </c>
      <c r="E72" s="186">
        <v>0.69994460337217601</v>
      </c>
      <c r="F72" s="191">
        <v>0.31472652342721102</v>
      </c>
      <c r="G72" s="186">
        <v>0.75563525893744699</v>
      </c>
      <c r="H72" s="191">
        <v>0.35044200603786102</v>
      </c>
      <c r="I72" s="186">
        <v>0.83348339468503896</v>
      </c>
      <c r="J72" s="191">
        <v>0.37129317939976902</v>
      </c>
      <c r="K72" s="186">
        <v>0.85295087210530096</v>
      </c>
      <c r="L72" s="191">
        <v>0.381654992208876</v>
      </c>
      <c r="M72" s="186">
        <v>0.86146509926495796</v>
      </c>
      <c r="N72" s="202">
        <v>0.408453541808736</v>
      </c>
    </row>
    <row r="73" spans="1:14" ht="13" customHeight="1" x14ac:dyDescent="0.2">
      <c r="A73" s="111" t="s">
        <v>354</v>
      </c>
      <c r="B73" s="119">
        <v>1</v>
      </c>
      <c r="C73" s="186">
        <v>0.64942721222972</v>
      </c>
      <c r="D73" s="191">
        <v>0.272733376327365</v>
      </c>
      <c r="E73" s="186">
        <v>0.78480766236775601</v>
      </c>
      <c r="F73" s="191">
        <v>0.378817173497419</v>
      </c>
      <c r="G73" s="186">
        <v>0.91709042578650302</v>
      </c>
      <c r="H73" s="191">
        <v>0.42674228354357302</v>
      </c>
      <c r="I73" s="186">
        <v>0.95357752559617004</v>
      </c>
      <c r="J73" s="191">
        <v>0.50954109655598401</v>
      </c>
      <c r="K73" s="186">
        <v>0.95233747303178995</v>
      </c>
      <c r="L73" s="191">
        <v>0.538024621642199</v>
      </c>
      <c r="M73" s="186">
        <v>0.92527133042929499</v>
      </c>
      <c r="N73" s="202">
        <v>0.52530192926286501</v>
      </c>
    </row>
    <row r="74" spans="1:14" ht="13" customHeight="1" x14ac:dyDescent="0.2">
      <c r="A74" s="82" t="s">
        <v>355</v>
      </c>
      <c r="B74" s="119">
        <v>1</v>
      </c>
      <c r="C74" s="186">
        <v>1.04689036989174</v>
      </c>
      <c r="D74" s="191">
        <v>0.46249768000451502</v>
      </c>
      <c r="E74" s="186">
        <v>1.0331321721286899</v>
      </c>
      <c r="F74" s="191">
        <v>0.50065918760570804</v>
      </c>
      <c r="G74" s="186">
        <v>0.99411293346907403</v>
      </c>
      <c r="H74" s="191">
        <v>0.50696155897399098</v>
      </c>
      <c r="I74" s="186">
        <v>1.01837584108436</v>
      </c>
      <c r="J74" s="191">
        <v>0.61791531164487801</v>
      </c>
      <c r="K74" s="186">
        <v>0.93601768224724102</v>
      </c>
      <c r="L74" s="191">
        <v>0.54320066742513795</v>
      </c>
      <c r="M74" s="186">
        <v>0.92013726928162598</v>
      </c>
      <c r="N74" s="202">
        <v>0.52187939725071897</v>
      </c>
    </row>
    <row r="75" spans="1:14" ht="13" customHeight="1" x14ac:dyDescent="0.2">
      <c r="A75" s="82" t="s">
        <v>365</v>
      </c>
      <c r="B75" s="119">
        <v>1</v>
      </c>
      <c r="C75" s="186">
        <v>0.33597896230415902</v>
      </c>
      <c r="D75" s="191">
        <v>0.25856402848507498</v>
      </c>
      <c r="E75" s="186">
        <v>0.291187259932633</v>
      </c>
      <c r="F75" s="191">
        <v>0.208529773864535</v>
      </c>
      <c r="G75" s="186">
        <v>0.27255541438695802</v>
      </c>
      <c r="H75" s="191">
        <v>0.24336388433987599</v>
      </c>
      <c r="I75" s="186">
        <v>0.21230537701865501</v>
      </c>
      <c r="J75" s="191">
        <v>0.19835056740078899</v>
      </c>
      <c r="K75" s="186">
        <v>0.255380633300827</v>
      </c>
      <c r="L75" s="191">
        <v>0.236354450335412</v>
      </c>
      <c r="M75" s="186">
        <v>0.22225685139711099</v>
      </c>
      <c r="N75" s="202">
        <v>0.238670957458956</v>
      </c>
    </row>
    <row r="76" spans="1:14" ht="13" customHeight="1" x14ac:dyDescent="0.2">
      <c r="A76" s="82" t="s">
        <v>370</v>
      </c>
      <c r="B76" s="119">
        <v>1</v>
      </c>
      <c r="C76" s="186">
        <v>0.38244581225431301</v>
      </c>
      <c r="D76" s="191">
        <v>9.6413326245294598E-2</v>
      </c>
      <c r="E76" s="186">
        <v>0.42333255090258298</v>
      </c>
      <c r="F76" s="191">
        <v>0.117517250029604</v>
      </c>
      <c r="G76" s="186">
        <v>0.41701254839850799</v>
      </c>
      <c r="H76" s="191">
        <v>0.118075156636335</v>
      </c>
      <c r="I76" s="186">
        <v>0.50178571861601196</v>
      </c>
      <c r="J76" s="191">
        <v>0.14852024719314499</v>
      </c>
      <c r="K76" s="186">
        <v>0.52799012084207297</v>
      </c>
      <c r="L76" s="191">
        <v>0.154472276794893</v>
      </c>
      <c r="M76" s="186">
        <v>0.51685430389676701</v>
      </c>
      <c r="N76" s="202">
        <v>0.15197623228416199</v>
      </c>
    </row>
    <row r="77" spans="1:14" ht="13" customHeight="1" x14ac:dyDescent="0.2">
      <c r="A77" s="82" t="s">
        <v>372</v>
      </c>
      <c r="B77" s="119">
        <v>1</v>
      </c>
      <c r="C77" s="186">
        <v>0.65501630783072995</v>
      </c>
      <c r="D77" s="191">
        <v>0.68800985062382303</v>
      </c>
      <c r="E77" s="186">
        <v>1.6538643433242699</v>
      </c>
      <c r="F77" s="191">
        <v>1.9673614590295501</v>
      </c>
      <c r="G77" s="186">
        <v>1.4523534570301899</v>
      </c>
      <c r="H77" s="191">
        <v>1.74051174027741</v>
      </c>
      <c r="I77" s="186">
        <v>1.0189435424942701</v>
      </c>
      <c r="J77" s="191">
        <v>1.43149452907287</v>
      </c>
      <c r="K77" s="186">
        <v>0.86098205768555902</v>
      </c>
      <c r="L77" s="191">
        <v>1.22176524200442</v>
      </c>
      <c r="M77" s="186">
        <v>0.84438821582210999</v>
      </c>
      <c r="N77" s="202">
        <v>1.1824798658656299</v>
      </c>
    </row>
    <row r="78" spans="1:14" ht="13" customHeight="1" x14ac:dyDescent="0.2">
      <c r="A78" s="82" t="s">
        <v>428</v>
      </c>
      <c r="B78" s="119">
        <v>1</v>
      </c>
      <c r="C78" s="186">
        <v>0.35415378794179903</v>
      </c>
      <c r="D78" s="191">
        <v>0.111701863773754</v>
      </c>
      <c r="E78" s="186">
        <v>0.36494186321461802</v>
      </c>
      <c r="F78" s="191">
        <v>0.11972400126828101</v>
      </c>
      <c r="G78" s="186">
        <v>0.38869937062161602</v>
      </c>
      <c r="H78" s="191">
        <v>0.12541170683990999</v>
      </c>
      <c r="I78" s="186">
        <v>0.43719674297053202</v>
      </c>
      <c r="J78" s="191">
        <v>0.15709248497480799</v>
      </c>
      <c r="K78" s="186">
        <v>0.409554479922701</v>
      </c>
      <c r="L78" s="191">
        <v>0.14983938162701199</v>
      </c>
      <c r="M78" s="186">
        <v>0.41330309282669903</v>
      </c>
      <c r="N78" s="202">
        <v>0.15048603408915801</v>
      </c>
    </row>
    <row r="79" spans="1:14" ht="13" customHeight="1" x14ac:dyDescent="0.2">
      <c r="A79" s="82" t="s">
        <v>378</v>
      </c>
      <c r="B79" s="119">
        <v>1</v>
      </c>
      <c r="C79" s="186">
        <v>0.2170716673178</v>
      </c>
      <c r="D79" s="191">
        <v>0.14277335288242099</v>
      </c>
      <c r="E79" s="186">
        <v>0.21167975202561801</v>
      </c>
      <c r="F79" s="191">
        <v>0.159182333946222</v>
      </c>
      <c r="G79" s="186">
        <v>0.25382241797838201</v>
      </c>
      <c r="H79" s="191">
        <v>0.21725046117528099</v>
      </c>
      <c r="I79" s="186">
        <v>0.28004089414133099</v>
      </c>
      <c r="J79" s="191">
        <v>0.215747728000762</v>
      </c>
      <c r="K79" s="186">
        <v>0.28643536198359798</v>
      </c>
      <c r="L79" s="191">
        <v>0.225590238885189</v>
      </c>
      <c r="M79" s="186">
        <v>0.329013826727867</v>
      </c>
      <c r="N79" s="202">
        <v>0.286974423175341</v>
      </c>
    </row>
    <row r="80" spans="1:14" s="293" customFormat="1" ht="13" customHeight="1" x14ac:dyDescent="0.2">
      <c r="A80" s="287" t="s">
        <v>382</v>
      </c>
      <c r="B80" s="288">
        <v>1</v>
      </c>
      <c r="C80" s="304">
        <v>0.28136830696089399</v>
      </c>
      <c r="D80" s="305">
        <v>0.10396578932865801</v>
      </c>
      <c r="E80" s="304">
        <v>0.33271374028422002</v>
      </c>
      <c r="F80" s="305">
        <v>0.139021059214927</v>
      </c>
      <c r="G80" s="304">
        <v>0.27733463212555698</v>
      </c>
      <c r="H80" s="305">
        <v>0.12944549850317599</v>
      </c>
      <c r="I80" s="304">
        <v>0.46409917192480898</v>
      </c>
      <c r="J80" s="305">
        <v>0.22533288976075699</v>
      </c>
      <c r="K80" s="304">
        <v>0.48380651329054603</v>
      </c>
      <c r="L80" s="305">
        <v>0.23103437184679601</v>
      </c>
      <c r="M80" s="304">
        <v>0.56169321638706404</v>
      </c>
      <c r="N80" s="306">
        <v>0.28304655817389901</v>
      </c>
    </row>
    <row r="81" spans="1:14" ht="13" customHeight="1" x14ac:dyDescent="0.2">
      <c r="A81" s="82" t="s">
        <v>384</v>
      </c>
      <c r="B81" s="119">
        <v>1</v>
      </c>
      <c r="C81" s="186">
        <v>0.27599533344104399</v>
      </c>
      <c r="D81" s="191">
        <v>0.19801303248664401</v>
      </c>
      <c r="E81" s="186">
        <v>0.51439549406316798</v>
      </c>
      <c r="F81" s="191">
        <v>0.33016396047140201</v>
      </c>
      <c r="G81" s="186">
        <v>0.49802873043088902</v>
      </c>
      <c r="H81" s="191">
        <v>0.39314130477055798</v>
      </c>
      <c r="I81" s="186">
        <v>0.72557071358623904</v>
      </c>
      <c r="J81" s="191">
        <v>0.666158143681435</v>
      </c>
      <c r="K81" s="186">
        <v>0.779323530907161</v>
      </c>
      <c r="L81" s="191">
        <v>0.71971033545720997</v>
      </c>
      <c r="M81" s="186">
        <v>0.76790234137298796</v>
      </c>
      <c r="N81" s="202">
        <v>0.70204651725184897</v>
      </c>
    </row>
    <row r="82" spans="1:14" ht="13" customHeight="1" x14ac:dyDescent="0.2">
      <c r="A82" s="82" t="s">
        <v>386</v>
      </c>
      <c r="B82" s="119">
        <v>1</v>
      </c>
      <c r="C82" s="186">
        <v>0.20996783021944901</v>
      </c>
      <c r="D82" s="191">
        <v>0.18144437988338399</v>
      </c>
      <c r="E82" s="186">
        <v>0.18775980811961199</v>
      </c>
      <c r="F82" s="191">
        <v>0.171806692985562</v>
      </c>
      <c r="G82" s="186">
        <v>0.156658951559035</v>
      </c>
      <c r="H82" s="191">
        <v>0.13541091615116699</v>
      </c>
      <c r="I82" s="186">
        <v>0.15581641197131901</v>
      </c>
      <c r="J82" s="191">
        <v>0.136087780320957</v>
      </c>
      <c r="K82" s="186">
        <v>0.144294265905719</v>
      </c>
      <c r="L82" s="191">
        <v>0.13691137856793101</v>
      </c>
      <c r="M82" s="186">
        <v>0.13869033044764001</v>
      </c>
      <c r="N82" s="202">
        <v>0.119316872122637</v>
      </c>
    </row>
    <row r="83" spans="1:14" ht="13" customHeight="1" x14ac:dyDescent="0.2">
      <c r="A83" s="82" t="s">
        <v>387</v>
      </c>
      <c r="B83" s="119">
        <v>1</v>
      </c>
      <c r="C83" s="186">
        <v>0.32256748406763203</v>
      </c>
      <c r="D83" s="191">
        <v>0.103628870707067</v>
      </c>
      <c r="E83" s="186">
        <v>0.30286673938466901</v>
      </c>
      <c r="F83" s="191">
        <v>0.102873952274215</v>
      </c>
      <c r="G83" s="186">
        <v>0.29571105705259698</v>
      </c>
      <c r="H83" s="191">
        <v>0.100628432275166</v>
      </c>
      <c r="I83" s="186">
        <v>0.32254617900743099</v>
      </c>
      <c r="J83" s="191">
        <v>0.109655962236545</v>
      </c>
      <c r="K83" s="186">
        <v>0.32633534255750701</v>
      </c>
      <c r="L83" s="191">
        <v>0.109565830878632</v>
      </c>
      <c r="M83" s="186">
        <v>0.36405180965939099</v>
      </c>
      <c r="N83" s="202">
        <v>0.126336554604743</v>
      </c>
    </row>
    <row r="84" spans="1:14" ht="13" customHeight="1" x14ac:dyDescent="0.2">
      <c r="A84" s="5" t="s">
        <v>436</v>
      </c>
      <c r="B84" s="120">
        <v>1</v>
      </c>
      <c r="C84" s="190">
        <v>0.48106214871169101</v>
      </c>
      <c r="D84" s="195">
        <v>9.1973152232995098E-2</v>
      </c>
      <c r="E84" s="190">
        <v>0.59289263356130195</v>
      </c>
      <c r="F84" s="195">
        <v>0.18068909749717799</v>
      </c>
      <c r="G84" s="190">
        <v>0.56690842800520302</v>
      </c>
      <c r="H84" s="195">
        <v>0.166297028420964</v>
      </c>
      <c r="I84" s="190">
        <v>0.60157769731366195</v>
      </c>
      <c r="J84" s="195">
        <v>0.15791357186055299</v>
      </c>
      <c r="K84" s="190">
        <v>0.59219091353021602</v>
      </c>
      <c r="L84" s="195">
        <v>0.145485938125964</v>
      </c>
      <c r="M84" s="190">
        <v>0.59630639506647698</v>
      </c>
      <c r="N84" s="203">
        <v>0.14347005427975601</v>
      </c>
    </row>
    <row r="85" spans="1:14" ht="13" customHeight="1" x14ac:dyDescent="0.2">
      <c r="A85" s="82" t="s">
        <v>93</v>
      </c>
      <c r="B85" s="119">
        <v>1</v>
      </c>
      <c r="C85" s="186">
        <v>0.47848297419882202</v>
      </c>
      <c r="D85" s="191">
        <v>0.293392355977798</v>
      </c>
      <c r="E85" s="186">
        <v>0.70512376027351797</v>
      </c>
      <c r="F85" s="191">
        <v>0.44748963705556599</v>
      </c>
      <c r="G85" s="186">
        <v>0.88802089076384905</v>
      </c>
      <c r="H85" s="191">
        <v>0.59311414231486004</v>
      </c>
      <c r="I85" s="186">
        <v>1.2388882643030901</v>
      </c>
      <c r="J85" s="191">
        <v>0.89459307788228104</v>
      </c>
      <c r="K85" s="186">
        <v>1.2457609617249501</v>
      </c>
      <c r="L85" s="191">
        <v>1.0317056597157299</v>
      </c>
      <c r="M85" s="186">
        <v>1.1994076191056</v>
      </c>
      <c r="N85" s="202">
        <v>1.0855660180555999</v>
      </c>
    </row>
    <row r="86" spans="1:14" ht="13" customHeight="1" x14ac:dyDescent="0.2">
      <c r="A86" s="82" t="s">
        <v>392</v>
      </c>
      <c r="B86" s="119">
        <v>1</v>
      </c>
      <c r="C86" s="186">
        <v>0.61875170224000298</v>
      </c>
      <c r="D86" s="191">
        <v>0.32024597734846699</v>
      </c>
      <c r="E86" s="186">
        <v>0.393586241236485</v>
      </c>
      <c r="F86" s="191">
        <v>0.272745125073307</v>
      </c>
      <c r="G86" s="186">
        <v>0.40824309138492099</v>
      </c>
      <c r="H86" s="191">
        <v>0.29728741532004699</v>
      </c>
      <c r="I86" s="186">
        <v>0.50733154770740196</v>
      </c>
      <c r="J86" s="191">
        <v>0.47765382087219099</v>
      </c>
      <c r="K86" s="186">
        <v>0.54569513439684203</v>
      </c>
      <c r="L86" s="191">
        <v>0.55744919550542305</v>
      </c>
      <c r="M86" s="186">
        <v>0.49374532015084099</v>
      </c>
      <c r="N86" s="202">
        <v>0.45897687406552601</v>
      </c>
    </row>
    <row r="87" spans="1:14" ht="13" customHeight="1" x14ac:dyDescent="0.2">
      <c r="A87" s="4" t="s">
        <v>393</v>
      </c>
      <c r="B87" s="121">
        <v>1</v>
      </c>
      <c r="C87" s="196">
        <v>1.1046607405581701</v>
      </c>
      <c r="D87" s="197">
        <v>0.65302754114426897</v>
      </c>
      <c r="E87" s="196">
        <v>0.905507674430024</v>
      </c>
      <c r="F87" s="197">
        <v>0.60055746036847801</v>
      </c>
      <c r="G87" s="196">
        <v>0.90402253728878201</v>
      </c>
      <c r="H87" s="197">
        <v>0.62547192605262603</v>
      </c>
      <c r="I87" s="196">
        <v>0.99444103673062401</v>
      </c>
      <c r="J87" s="197">
        <v>0.70481831647177395</v>
      </c>
      <c r="K87" s="196">
        <v>0.97077947637491102</v>
      </c>
      <c r="L87" s="197">
        <v>0.706526349198079</v>
      </c>
      <c r="M87" s="196">
        <v>1.00825426108123</v>
      </c>
      <c r="N87" s="207">
        <v>0.76888227384690999</v>
      </c>
    </row>
    <row r="88" spans="1:14" ht="13" customHeight="1" x14ac:dyDescent="0.2">
      <c r="A88" s="82"/>
      <c r="B88" s="122"/>
      <c r="C88" s="186" t="s">
        <v>1416</v>
      </c>
      <c r="D88" s="191" t="s">
        <v>1417</v>
      </c>
      <c r="E88" s="186" t="s">
        <v>1418</v>
      </c>
      <c r="F88" s="191" t="s">
        <v>1419</v>
      </c>
      <c r="G88" s="186" t="s">
        <v>1420</v>
      </c>
      <c r="H88" s="191" t="s">
        <v>1421</v>
      </c>
      <c r="I88" s="186" t="s">
        <v>1422</v>
      </c>
      <c r="J88" s="191" t="s">
        <v>1423</v>
      </c>
      <c r="K88" s="186" t="s">
        <v>1424</v>
      </c>
      <c r="L88" s="191" t="s">
        <v>1425</v>
      </c>
      <c r="M88" s="186" t="s">
        <v>1426</v>
      </c>
      <c r="N88" s="202" t="s">
        <v>1427</v>
      </c>
    </row>
    <row r="89" spans="1:14" ht="13" customHeight="1" x14ac:dyDescent="0.2">
      <c r="A89" s="82" t="s">
        <v>359</v>
      </c>
      <c r="B89" s="122">
        <v>3</v>
      </c>
      <c r="C89" s="186">
        <v>0.18970735085989199</v>
      </c>
      <c r="D89" s="191">
        <v>6.2867869760970294E-2</v>
      </c>
      <c r="E89" s="186">
        <v>0.165446609583589</v>
      </c>
      <c r="F89" s="191">
        <v>6.0269092728486698E-2</v>
      </c>
      <c r="G89" s="186">
        <v>0.164439646051774</v>
      </c>
      <c r="H89" s="191">
        <v>6.00935996435197E-2</v>
      </c>
      <c r="I89" s="186">
        <v>0.255591386791791</v>
      </c>
      <c r="J89" s="191">
        <v>0.106113455222605</v>
      </c>
      <c r="K89" s="186">
        <v>0.25306342985837199</v>
      </c>
      <c r="L89" s="191">
        <v>0.104297717361775</v>
      </c>
      <c r="M89" s="186">
        <v>0.25048332335003898</v>
      </c>
      <c r="N89" s="202">
        <v>0.107138381993463</v>
      </c>
    </row>
    <row r="90" spans="1:14" ht="13" customHeight="1" x14ac:dyDescent="0.2">
      <c r="A90" s="82" t="s">
        <v>362</v>
      </c>
      <c r="B90" s="122">
        <v>3</v>
      </c>
      <c r="C90" s="186">
        <v>0.30665765619926499</v>
      </c>
      <c r="D90" s="191">
        <v>0.182184966884372</v>
      </c>
      <c r="E90" s="186">
        <v>0.175219065245202</v>
      </c>
      <c r="F90" s="191">
        <v>0.11424581133683</v>
      </c>
      <c r="G90" s="186">
        <v>0.140631592066502</v>
      </c>
      <c r="H90" s="191">
        <v>9.5467301774627505E-2</v>
      </c>
      <c r="I90" s="186">
        <v>0.19660910247395499</v>
      </c>
      <c r="J90" s="191">
        <v>0.149078480661549</v>
      </c>
      <c r="K90" s="186">
        <v>0.189124368207263</v>
      </c>
      <c r="L90" s="191">
        <v>0.14593254219961499</v>
      </c>
      <c r="M90" s="186">
        <v>0.17812825066110699</v>
      </c>
      <c r="N90" s="202">
        <v>0.14011620123308399</v>
      </c>
    </row>
    <row r="91" spans="1:14" ht="13" customHeight="1" x14ac:dyDescent="0.2">
      <c r="A91" s="82" t="s">
        <v>84</v>
      </c>
      <c r="B91" s="122">
        <v>3</v>
      </c>
      <c r="C91" s="186">
        <v>0.342040787839478</v>
      </c>
      <c r="D91" s="191">
        <v>0.130109286634607</v>
      </c>
      <c r="E91" s="186">
        <v>0.30650673915410898</v>
      </c>
      <c r="F91" s="191">
        <v>0.12032776403600901</v>
      </c>
      <c r="G91" s="186">
        <v>0.29923495171797598</v>
      </c>
      <c r="H91" s="191">
        <v>0.112420953308452</v>
      </c>
      <c r="I91" s="186">
        <v>0.32199305397135403</v>
      </c>
      <c r="J91" s="191">
        <v>0.141342526647109</v>
      </c>
      <c r="K91" s="186">
        <v>0.31879874393869301</v>
      </c>
      <c r="L91" s="191">
        <v>0.14172254334826301</v>
      </c>
      <c r="M91" s="186">
        <v>0.33608942330652503</v>
      </c>
      <c r="N91" s="202">
        <v>0.14970843990801</v>
      </c>
    </row>
    <row r="92" spans="1:14" ht="13" customHeight="1" x14ac:dyDescent="0.2">
      <c r="A92" s="82" t="s">
        <v>376</v>
      </c>
      <c r="B92" s="122">
        <v>3</v>
      </c>
      <c r="C92" s="186">
        <v>0.63313612461736601</v>
      </c>
      <c r="D92" s="191">
        <v>0.29646758686770502</v>
      </c>
      <c r="E92" s="186">
        <v>0.61889993539921495</v>
      </c>
      <c r="F92" s="191">
        <v>0.28329517423199702</v>
      </c>
      <c r="G92" s="186">
        <v>0.53041844692262996</v>
      </c>
      <c r="H92" s="191">
        <v>0.25443459310060201</v>
      </c>
      <c r="I92" s="186">
        <v>0.53710632290938098</v>
      </c>
      <c r="J92" s="191">
        <v>0.28825961402755301</v>
      </c>
      <c r="K92" s="186">
        <v>0.55790166180981904</v>
      </c>
      <c r="L92" s="191">
        <v>0.31285875829001503</v>
      </c>
      <c r="M92" s="186">
        <v>0.55321595977201798</v>
      </c>
      <c r="N92" s="202">
        <v>0.30724615378016101</v>
      </c>
    </row>
    <row r="93" spans="1:14" ht="13" customHeight="1" x14ac:dyDescent="0.2">
      <c r="A93" s="82" t="s">
        <v>378</v>
      </c>
      <c r="B93" s="122">
        <v>3</v>
      </c>
      <c r="C93" s="186">
        <v>0.36824051100892402</v>
      </c>
      <c r="D93" s="191">
        <v>0.179866521837351</v>
      </c>
      <c r="E93" s="186">
        <v>0.35669152964504602</v>
      </c>
      <c r="F93" s="191">
        <v>0.189974837638169</v>
      </c>
      <c r="G93" s="186">
        <v>0.50936814231651495</v>
      </c>
      <c r="H93" s="191">
        <v>0.33655270607341098</v>
      </c>
      <c r="I93" s="186">
        <v>0.60795971007755401</v>
      </c>
      <c r="J93" s="191">
        <v>0.39507668187451001</v>
      </c>
      <c r="K93" s="186">
        <v>0.622086503419783</v>
      </c>
      <c r="L93" s="191">
        <v>0.36762812938233103</v>
      </c>
      <c r="M93" s="186">
        <v>0.64449208151809101</v>
      </c>
      <c r="N93" s="202">
        <v>0.40085239992654897</v>
      </c>
    </row>
    <row r="94" spans="1:14" s="293" customFormat="1" ht="13" customHeight="1" x14ac:dyDescent="0.2">
      <c r="A94" s="287" t="s">
        <v>382</v>
      </c>
      <c r="B94" s="288">
        <v>3</v>
      </c>
      <c r="C94" s="304">
        <v>1.00478135580593</v>
      </c>
      <c r="D94" s="305">
        <v>0.40831589943527102</v>
      </c>
      <c r="E94" s="304">
        <v>1.0705466537999599</v>
      </c>
      <c r="F94" s="305">
        <v>0.40825143395005098</v>
      </c>
      <c r="G94" s="304">
        <v>1.08343389280728</v>
      </c>
      <c r="H94" s="305">
        <v>0.42734763920922297</v>
      </c>
      <c r="I94" s="304">
        <v>1.41848543953466</v>
      </c>
      <c r="J94" s="305">
        <v>0.58930842923314197</v>
      </c>
      <c r="K94" s="304">
        <v>1.4696943249829699</v>
      </c>
      <c r="L94" s="305">
        <v>0.63110780898701202</v>
      </c>
      <c r="M94" s="304">
        <v>1.57996576577569</v>
      </c>
      <c r="N94" s="306">
        <v>0.69577900423275596</v>
      </c>
    </row>
    <row r="95" spans="1:14" ht="13" customHeight="1" x14ac:dyDescent="0.2">
      <c r="A95" s="82" t="s">
        <v>386</v>
      </c>
      <c r="B95" s="122">
        <v>3</v>
      </c>
      <c r="C95" s="186">
        <v>0.41059461905667199</v>
      </c>
      <c r="D95" s="191">
        <v>0.17576498279172101</v>
      </c>
      <c r="E95" s="186">
        <v>0.369015562537022</v>
      </c>
      <c r="F95" s="191">
        <v>0.16715317375349001</v>
      </c>
      <c r="G95" s="186">
        <v>0.33861000628378202</v>
      </c>
      <c r="H95" s="191">
        <v>0.15802281433798701</v>
      </c>
      <c r="I95" s="186">
        <v>0.34296706715062403</v>
      </c>
      <c r="J95" s="191">
        <v>0.160978504378746</v>
      </c>
      <c r="K95" s="186">
        <v>0.32121880686608301</v>
      </c>
      <c r="L95" s="191">
        <v>0.14236125775869801</v>
      </c>
      <c r="M95" s="186">
        <v>0.31970337028655499</v>
      </c>
      <c r="N95" s="202">
        <v>0.148008979197636</v>
      </c>
    </row>
    <row r="96" spans="1:14" ht="13" customHeight="1" x14ac:dyDescent="0.2">
      <c r="A96" s="82" t="s">
        <v>387</v>
      </c>
      <c r="B96" s="122">
        <v>3</v>
      </c>
      <c r="C96" s="186">
        <v>0.230653589692423</v>
      </c>
      <c r="D96" s="191">
        <v>0.11403455220223201</v>
      </c>
      <c r="E96" s="186">
        <v>0.21824070171590301</v>
      </c>
      <c r="F96" s="191">
        <v>0.10275310362790301</v>
      </c>
      <c r="G96" s="186">
        <v>0.23970456480636099</v>
      </c>
      <c r="H96" s="191">
        <v>0.112660519228101</v>
      </c>
      <c r="I96" s="186">
        <v>0.30745356316115302</v>
      </c>
      <c r="J96" s="191">
        <v>0.13150921636296001</v>
      </c>
      <c r="K96" s="186">
        <v>0.29291537952477997</v>
      </c>
      <c r="L96" s="191">
        <v>0.124168674983356</v>
      </c>
      <c r="M96" s="186">
        <v>0.29248416004673999</v>
      </c>
      <c r="N96" s="202">
        <v>0.124569499291642</v>
      </c>
    </row>
    <row r="97" spans="1:14" ht="13" customHeight="1" x14ac:dyDescent="0.2">
      <c r="A97" s="6" t="s">
        <v>437</v>
      </c>
      <c r="B97" s="124">
        <v>3</v>
      </c>
      <c r="C97" s="200">
        <v>0.43572649938499303</v>
      </c>
      <c r="D97" s="201">
        <v>7.7554037151111796E-2</v>
      </c>
      <c r="E97" s="200">
        <v>0.41007084963500501</v>
      </c>
      <c r="F97" s="201">
        <v>7.4233315838720698E-2</v>
      </c>
      <c r="G97" s="200">
        <v>0.41323015537160301</v>
      </c>
      <c r="H97" s="201">
        <v>8.1361270969589797E-2</v>
      </c>
      <c r="I97" s="200">
        <v>0.49852070575880902</v>
      </c>
      <c r="J97" s="201">
        <v>0.103314941432175</v>
      </c>
      <c r="K97" s="200">
        <v>0.50310040232596998</v>
      </c>
      <c r="L97" s="201">
        <v>0.106012403334387</v>
      </c>
      <c r="M97" s="200">
        <v>0.51932029183959605</v>
      </c>
      <c r="N97" s="209">
        <v>0.11388997473380399</v>
      </c>
    </row>
    <row r="99" spans="1:14" x14ac:dyDescent="0.2">
      <c r="A99" s="177" t="s">
        <v>502</v>
      </c>
    </row>
    <row r="100" spans="1:14" x14ac:dyDescent="0.2">
      <c r="A100" s="177" t="s">
        <v>568</v>
      </c>
    </row>
    <row r="101" spans="1:14" x14ac:dyDescent="0.2">
      <c r="A101" s="177" t="s">
        <v>474</v>
      </c>
    </row>
    <row r="102" spans="1:14" x14ac:dyDescent="0.2">
      <c r="A102" s="177" t="s">
        <v>569</v>
      </c>
    </row>
    <row r="103" spans="1:14" x14ac:dyDescent="0.2">
      <c r="A103" s="177" t="s">
        <v>476</v>
      </c>
    </row>
    <row r="104" spans="1:14" x14ac:dyDescent="0.2">
      <c r="A104" s="177" t="s">
        <v>555</v>
      </c>
    </row>
    <row r="105" spans="1:14" x14ac:dyDescent="0.2">
      <c r="A105" s="177" t="s">
        <v>522</v>
      </c>
    </row>
    <row r="106" spans="1:14" x14ac:dyDescent="0.2">
      <c r="A106" s="177" t="s">
        <v>398</v>
      </c>
    </row>
    <row r="107" spans="1:14" x14ac:dyDescent="0.2">
      <c r="A107" s="177" t="s">
        <v>400</v>
      </c>
    </row>
    <row r="108" spans="1:14" x14ac:dyDescent="0.2">
      <c r="A108" s="177" t="s">
        <v>401</v>
      </c>
    </row>
    <row r="109" spans="1:14" x14ac:dyDescent="0.2">
      <c r="A109" s="177" t="s">
        <v>402</v>
      </c>
    </row>
    <row r="110" spans="1:14" x14ac:dyDescent="0.2">
      <c r="A110" s="160" t="str">
        <f>HYPERLINK("https://oecdcode.org/disclaimers/cyprus.html", "Information on data for Cyprus: https://oecdcode.org/disclaimers/cyprus.html")</f>
        <v>Information on data for Cyprus: https://oecdcode.org/disclaimers/cyprus.html</v>
      </c>
    </row>
    <row r="111" spans="1:14" x14ac:dyDescent="0.2">
      <c r="A111" s="177" t="s">
        <v>440</v>
      </c>
    </row>
  </sheetData>
  <mergeCells count="8">
    <mergeCell ref="K9:L9"/>
    <mergeCell ref="M9:N9"/>
    <mergeCell ref="C8:N8"/>
    <mergeCell ref="B8:B10"/>
    <mergeCell ref="C9:D9"/>
    <mergeCell ref="E9:F9"/>
    <mergeCell ref="G9:H9"/>
    <mergeCell ref="I9:J9"/>
  </mergeCells>
  <conditionalFormatting sqref="C1:C200">
    <cfRule type="expression" dxfId="315" priority="6">
      <formula>ABS(LN(C1)/(D1/C1))&gt;1.95996398454005</formula>
    </cfRule>
  </conditionalFormatting>
  <conditionalFormatting sqref="E1:E200">
    <cfRule type="expression" dxfId="314" priority="5">
      <formula>ABS(LN(E1)/(F1/E1))&gt;1.95996398454005</formula>
    </cfRule>
  </conditionalFormatting>
  <conditionalFormatting sqref="G1:G200">
    <cfRule type="expression" dxfId="313" priority="4">
      <formula>ABS(LN(G1)/(H1/G1))&gt;1.95996398454005</formula>
    </cfRule>
  </conditionalFormatting>
  <conditionalFormatting sqref="I1:I200">
    <cfRule type="expression" dxfId="312" priority="3">
      <formula>ABS(LN(I1)/(J1/I1))&gt;1.95996398454005</formula>
    </cfRule>
  </conditionalFormatting>
  <conditionalFormatting sqref="K1:K200">
    <cfRule type="expression" dxfId="311" priority="2">
      <formula>ABS(LN(K1)/(L1/K1))&gt;1.95996398454005</formula>
    </cfRule>
  </conditionalFormatting>
  <conditionalFormatting sqref="M1:M200">
    <cfRule type="expression" dxfId="310"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10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0" x14ac:dyDescent="0.2">
      <c r="A1" s="36" t="s">
        <v>253</v>
      </c>
    </row>
    <row r="2" spans="1:20" x14ac:dyDescent="0.2">
      <c r="A2" s="46" t="s">
        <v>254</v>
      </c>
    </row>
    <row r="3" spans="1:20" x14ac:dyDescent="0.2">
      <c r="A3" s="58" t="s">
        <v>341</v>
      </c>
    </row>
    <row r="4" spans="1:20" x14ac:dyDescent="0.2">
      <c r="A4" s="161" t="str">
        <f>HYPERLINK("#'TOC'!A1", "Back to TOC")</f>
        <v>Back to TOC</v>
      </c>
    </row>
    <row r="7" spans="1:20" ht="16" customHeight="1" x14ac:dyDescent="0.2">
      <c r="B7" s="235" t="s">
        <v>342</v>
      </c>
      <c r="C7" s="238" t="s">
        <v>570</v>
      </c>
      <c r="D7" s="238"/>
      <c r="E7" s="238"/>
      <c r="F7" s="238"/>
      <c r="G7" s="238"/>
      <c r="H7" s="238"/>
      <c r="I7" s="238"/>
      <c r="J7" s="238"/>
      <c r="K7" s="238"/>
      <c r="L7" s="238"/>
      <c r="M7" s="238"/>
      <c r="N7" s="238"/>
      <c r="O7" s="238"/>
      <c r="P7" s="238"/>
      <c r="Q7" s="238"/>
      <c r="R7" s="238"/>
      <c r="S7" s="238"/>
      <c r="T7" s="239"/>
    </row>
    <row r="8" spans="1:20" ht="32" customHeight="1" x14ac:dyDescent="0.2">
      <c r="B8" s="236"/>
      <c r="C8" s="240" t="s">
        <v>573</v>
      </c>
      <c r="D8" s="240"/>
      <c r="E8" s="240" t="s">
        <v>571</v>
      </c>
      <c r="F8" s="240"/>
      <c r="G8" s="240" t="s">
        <v>572</v>
      </c>
      <c r="H8" s="240"/>
      <c r="I8" s="223" t="s">
        <v>420</v>
      </c>
      <c r="J8" s="223"/>
      <c r="K8" s="223"/>
      <c r="L8" s="223"/>
      <c r="M8" s="223"/>
      <c r="N8" s="223"/>
      <c r="O8" s="223" t="s">
        <v>421</v>
      </c>
      <c r="P8" s="223"/>
      <c r="Q8" s="223"/>
      <c r="R8" s="223"/>
      <c r="S8" s="223"/>
      <c r="T8" s="254"/>
    </row>
    <row r="9" spans="1:20" ht="32" customHeight="1" x14ac:dyDescent="0.2">
      <c r="B9" s="236"/>
      <c r="C9" s="241"/>
      <c r="D9" s="241"/>
      <c r="E9" s="241"/>
      <c r="F9" s="241"/>
      <c r="G9" s="241"/>
      <c r="H9" s="241"/>
      <c r="I9" s="253" t="s">
        <v>573</v>
      </c>
      <c r="J9" s="253"/>
      <c r="K9" s="253" t="s">
        <v>571</v>
      </c>
      <c r="L9" s="253"/>
      <c r="M9" s="253" t="s">
        <v>572</v>
      </c>
      <c r="N9" s="253"/>
      <c r="O9" s="253" t="s">
        <v>573</v>
      </c>
      <c r="P9" s="253"/>
      <c r="Q9" s="253" t="s">
        <v>571</v>
      </c>
      <c r="R9" s="253"/>
      <c r="S9" s="253" t="s">
        <v>572</v>
      </c>
      <c r="T9" s="255"/>
    </row>
    <row r="10" spans="1:20" ht="16" customHeight="1" x14ac:dyDescent="0.2">
      <c r="B10" s="237"/>
      <c r="C10" s="135" t="s">
        <v>346</v>
      </c>
      <c r="D10" s="135" t="s">
        <v>345</v>
      </c>
      <c r="E10" s="135" t="s">
        <v>346</v>
      </c>
      <c r="F10" s="135" t="s">
        <v>345</v>
      </c>
      <c r="G10" s="135" t="s">
        <v>346</v>
      </c>
      <c r="H10" s="135" t="s">
        <v>345</v>
      </c>
      <c r="I10" s="135" t="s">
        <v>349</v>
      </c>
      <c r="J10" s="135" t="s">
        <v>345</v>
      </c>
      <c r="K10" s="135" t="s">
        <v>349</v>
      </c>
      <c r="L10" s="135" t="s">
        <v>345</v>
      </c>
      <c r="M10" s="135" t="s">
        <v>349</v>
      </c>
      <c r="N10" s="135" t="s">
        <v>345</v>
      </c>
      <c r="O10" s="135" t="s">
        <v>349</v>
      </c>
      <c r="P10" s="135" t="s">
        <v>345</v>
      </c>
      <c r="Q10" s="135" t="s">
        <v>349</v>
      </c>
      <c r="R10" s="135" t="s">
        <v>345</v>
      </c>
      <c r="S10" s="135" t="s">
        <v>349</v>
      </c>
      <c r="T10" s="162" t="s">
        <v>345</v>
      </c>
    </row>
    <row r="11" spans="1:20" ht="13" customHeight="1" x14ac:dyDescent="0.2">
      <c r="A11" s="136"/>
      <c r="B11" s="107"/>
      <c r="C11" s="108" t="s">
        <v>1428</v>
      </c>
      <c r="D11" s="109" t="s">
        <v>1429</v>
      </c>
      <c r="E11" s="108" t="s">
        <v>1430</v>
      </c>
      <c r="F11" s="109" t="s">
        <v>1431</v>
      </c>
      <c r="G11" s="108" t="s">
        <v>1432</v>
      </c>
      <c r="H11" s="109" t="s">
        <v>1433</v>
      </c>
      <c r="I11" s="179" t="s">
        <v>1434</v>
      </c>
      <c r="J11" s="179" t="s">
        <v>1435</v>
      </c>
      <c r="K11" s="179" t="s">
        <v>1436</v>
      </c>
      <c r="L11" s="179" t="s">
        <v>1437</v>
      </c>
      <c r="M11" s="179" t="s">
        <v>1438</v>
      </c>
      <c r="N11" s="179" t="s">
        <v>1439</v>
      </c>
      <c r="O11" s="179" t="s">
        <v>1440</v>
      </c>
      <c r="P11" s="179" t="s">
        <v>1441</v>
      </c>
      <c r="Q11" s="179" t="s">
        <v>1442</v>
      </c>
      <c r="R11" s="179" t="s">
        <v>1443</v>
      </c>
      <c r="S11" s="179" t="s">
        <v>1444</v>
      </c>
      <c r="T11" s="184" t="s">
        <v>1445</v>
      </c>
    </row>
    <row r="12" spans="1:20" ht="13" customHeight="1" x14ac:dyDescent="0.2">
      <c r="A12" s="82" t="s">
        <v>422</v>
      </c>
      <c r="B12" s="110">
        <v>2</v>
      </c>
      <c r="C12" s="7">
        <v>86.995132112482196</v>
      </c>
      <c r="D12" s="10">
        <v>1.07441040637378</v>
      </c>
      <c r="E12" s="7">
        <v>4.3050910395392297</v>
      </c>
      <c r="F12" s="10">
        <v>0.55639940298859802</v>
      </c>
      <c r="G12" s="7">
        <v>8.69977684797861</v>
      </c>
      <c r="H12" s="10">
        <v>0.77163498177155598</v>
      </c>
      <c r="I12" s="65"/>
      <c r="J12" s="65"/>
      <c r="K12" s="65"/>
      <c r="L12" s="65"/>
      <c r="M12" s="65"/>
      <c r="N12" s="65"/>
      <c r="O12" s="65"/>
      <c r="P12" s="65"/>
      <c r="Q12" s="65"/>
      <c r="R12" s="65"/>
      <c r="S12" s="65"/>
      <c r="T12" s="182"/>
    </row>
    <row r="13" spans="1:20" ht="13" customHeight="1" x14ac:dyDescent="0.2">
      <c r="A13" s="82" t="s">
        <v>350</v>
      </c>
      <c r="B13" s="110">
        <v>2</v>
      </c>
      <c r="C13" s="7">
        <v>88.736273136472803</v>
      </c>
      <c r="D13" s="10">
        <v>0.89706741133513002</v>
      </c>
      <c r="E13" s="7">
        <v>2.9282457494075902</v>
      </c>
      <c r="F13" s="10">
        <v>0.41936007703679901</v>
      </c>
      <c r="G13" s="7">
        <v>8.3354811141196397</v>
      </c>
      <c r="H13" s="10">
        <v>0.75603551029072702</v>
      </c>
      <c r="I13" s="65"/>
      <c r="J13" s="65"/>
      <c r="K13" s="65"/>
      <c r="L13" s="65"/>
      <c r="M13" s="65"/>
      <c r="N13" s="65"/>
      <c r="O13" s="65"/>
      <c r="P13" s="65"/>
      <c r="Q13" s="65"/>
      <c r="R13" s="65"/>
      <c r="S13" s="65"/>
      <c r="T13" s="182"/>
    </row>
    <row r="14" spans="1:20" ht="13" customHeight="1" x14ac:dyDescent="0.2">
      <c r="A14" s="82" t="s">
        <v>351</v>
      </c>
      <c r="B14" s="110">
        <v>2</v>
      </c>
      <c r="C14" s="7">
        <v>77.487056496764893</v>
      </c>
      <c r="D14" s="10">
        <v>0.95713016584654398</v>
      </c>
      <c r="E14" s="7">
        <v>4.3766809451223398</v>
      </c>
      <c r="F14" s="10">
        <v>0.35767109325533603</v>
      </c>
      <c r="G14" s="7">
        <v>18.136262558112801</v>
      </c>
      <c r="H14" s="10">
        <v>0.93582759750108002</v>
      </c>
      <c r="I14" s="65"/>
      <c r="J14" s="65"/>
      <c r="K14" s="65"/>
      <c r="L14" s="65"/>
      <c r="M14" s="65"/>
      <c r="N14" s="65"/>
      <c r="O14" s="65"/>
      <c r="P14" s="65"/>
      <c r="Q14" s="65"/>
      <c r="R14" s="65"/>
      <c r="S14" s="65"/>
      <c r="T14" s="182"/>
    </row>
    <row r="15" spans="1:20" ht="13" customHeight="1" x14ac:dyDescent="0.2">
      <c r="A15" s="82" t="s">
        <v>423</v>
      </c>
      <c r="B15" s="110">
        <v>2</v>
      </c>
      <c r="C15" s="7">
        <v>89.664096506711104</v>
      </c>
      <c r="D15" s="10">
        <v>0.70719585855942602</v>
      </c>
      <c r="E15" s="7">
        <v>6.0581759095982504</v>
      </c>
      <c r="F15" s="10">
        <v>0.50179784287896501</v>
      </c>
      <c r="G15" s="7">
        <v>4.2777275836906696</v>
      </c>
      <c r="H15" s="10">
        <v>0.51512802492685195</v>
      </c>
      <c r="I15" s="65"/>
      <c r="J15" s="65"/>
      <c r="K15" s="65"/>
      <c r="L15" s="65"/>
      <c r="M15" s="65"/>
      <c r="N15" s="65"/>
      <c r="O15" s="65"/>
      <c r="P15" s="65"/>
      <c r="Q15" s="65"/>
      <c r="R15" s="65"/>
      <c r="S15" s="65"/>
      <c r="T15" s="182"/>
    </row>
    <row r="16" spans="1:20" ht="13" customHeight="1" x14ac:dyDescent="0.2">
      <c r="A16" s="82" t="s">
        <v>424</v>
      </c>
      <c r="B16" s="110">
        <v>2</v>
      </c>
      <c r="C16" s="7">
        <v>55.257433354100897</v>
      </c>
      <c r="D16" s="10">
        <v>1.0819046776537999</v>
      </c>
      <c r="E16" s="7">
        <v>30.4116573495598</v>
      </c>
      <c r="F16" s="10">
        <v>0.97368138543007199</v>
      </c>
      <c r="G16" s="7">
        <v>14.3309092963393</v>
      </c>
      <c r="H16" s="10">
        <v>0.67143156086005096</v>
      </c>
      <c r="I16" s="65"/>
      <c r="J16" s="65"/>
      <c r="K16" s="65"/>
      <c r="L16" s="65"/>
      <c r="M16" s="65"/>
      <c r="N16" s="65"/>
      <c r="O16" s="65"/>
      <c r="P16" s="65"/>
      <c r="Q16" s="65"/>
      <c r="R16" s="65"/>
      <c r="S16" s="65"/>
      <c r="T16" s="182"/>
    </row>
    <row r="17" spans="1:20" ht="13" customHeight="1" x14ac:dyDescent="0.2">
      <c r="A17" s="82" t="s">
        <v>352</v>
      </c>
      <c r="B17" s="110">
        <v>2</v>
      </c>
      <c r="C17" s="7">
        <v>82.465195057383497</v>
      </c>
      <c r="D17" s="10">
        <v>0.81425867163784305</v>
      </c>
      <c r="E17" s="7">
        <v>1.7076825974662799</v>
      </c>
      <c r="F17" s="10">
        <v>0.24719003752195401</v>
      </c>
      <c r="G17" s="7">
        <v>15.8271223451503</v>
      </c>
      <c r="H17" s="10">
        <v>0.77576493969163896</v>
      </c>
      <c r="I17" s="65"/>
      <c r="J17" s="65"/>
      <c r="K17" s="65"/>
      <c r="L17" s="65"/>
      <c r="M17" s="65"/>
      <c r="N17" s="65"/>
      <c r="O17" s="65"/>
      <c r="P17" s="65"/>
      <c r="Q17" s="65"/>
      <c r="R17" s="65"/>
      <c r="S17" s="65"/>
      <c r="T17" s="182"/>
    </row>
    <row r="18" spans="1:20" ht="13" customHeight="1" x14ac:dyDescent="0.2">
      <c r="A18" s="111" t="s">
        <v>353</v>
      </c>
      <c r="B18" s="110">
        <v>2</v>
      </c>
      <c r="C18" s="7">
        <v>87.2090513748484</v>
      </c>
      <c r="D18" s="10">
        <v>0.98834697663627002</v>
      </c>
      <c r="E18" s="7">
        <v>2.8037822201955702</v>
      </c>
      <c r="F18" s="10">
        <v>0.40227741278463203</v>
      </c>
      <c r="G18" s="7">
        <v>9.98716640495606</v>
      </c>
      <c r="H18" s="10">
        <v>0.89982830423037696</v>
      </c>
      <c r="I18" s="65"/>
      <c r="J18" s="65"/>
      <c r="K18" s="65"/>
      <c r="L18" s="65"/>
      <c r="M18" s="65"/>
      <c r="N18" s="65"/>
      <c r="O18" s="65"/>
      <c r="P18" s="65"/>
      <c r="Q18" s="65"/>
      <c r="R18" s="65"/>
      <c r="S18" s="65"/>
      <c r="T18" s="182"/>
    </row>
    <row r="19" spans="1:20" ht="13" customHeight="1" x14ac:dyDescent="0.2">
      <c r="A19" s="111" t="s">
        <v>354</v>
      </c>
      <c r="B19" s="110">
        <v>2</v>
      </c>
      <c r="C19" s="7">
        <v>75.074442693064796</v>
      </c>
      <c r="D19" s="10">
        <v>1.2814645328094101</v>
      </c>
      <c r="E19" s="7">
        <v>0</v>
      </c>
      <c r="F19" s="10">
        <v>0</v>
      </c>
      <c r="G19" s="7">
        <v>24.9255573069352</v>
      </c>
      <c r="H19" s="10">
        <v>1.2814645328094101</v>
      </c>
      <c r="I19" s="65"/>
      <c r="J19" s="65"/>
      <c r="K19" s="65"/>
      <c r="L19" s="65"/>
      <c r="M19" s="65"/>
      <c r="N19" s="65"/>
      <c r="O19" s="65"/>
      <c r="P19" s="65"/>
      <c r="Q19" s="65"/>
      <c r="R19" s="65"/>
      <c r="S19" s="65"/>
      <c r="T19" s="182"/>
    </row>
    <row r="20" spans="1:20" ht="13" customHeight="1" x14ac:dyDescent="0.2">
      <c r="A20" s="82" t="s">
        <v>355</v>
      </c>
      <c r="B20" s="110">
        <v>2</v>
      </c>
      <c r="C20" s="7">
        <v>63.5261791249726</v>
      </c>
      <c r="D20" s="10">
        <v>1.95197236332626</v>
      </c>
      <c r="E20" s="7">
        <v>18.656740346573599</v>
      </c>
      <c r="F20" s="10">
        <v>1.7457959650125101</v>
      </c>
      <c r="G20" s="7">
        <v>17.817080528453801</v>
      </c>
      <c r="H20" s="10">
        <v>1.4415193093872301</v>
      </c>
      <c r="I20" s="65"/>
      <c r="J20" s="65"/>
      <c r="K20" s="65"/>
      <c r="L20" s="65"/>
      <c r="M20" s="65"/>
      <c r="N20" s="65"/>
      <c r="O20" s="65"/>
      <c r="P20" s="65"/>
      <c r="Q20" s="65"/>
      <c r="R20" s="65"/>
      <c r="S20" s="65"/>
      <c r="T20" s="182"/>
    </row>
    <row r="21" spans="1:20" ht="13" customHeight="1" x14ac:dyDescent="0.2">
      <c r="A21" s="82" t="s">
        <v>356</v>
      </c>
      <c r="B21" s="110">
        <v>2</v>
      </c>
      <c r="C21" s="7">
        <v>90.686075245638193</v>
      </c>
      <c r="D21" s="10">
        <v>0.91894500678558699</v>
      </c>
      <c r="E21" s="7">
        <v>3.8395291590027099</v>
      </c>
      <c r="F21" s="10">
        <v>0.45666133429216998</v>
      </c>
      <c r="G21" s="7">
        <v>5.4743955953590904</v>
      </c>
      <c r="H21" s="10">
        <v>0.67021607610155598</v>
      </c>
      <c r="I21" s="65"/>
      <c r="J21" s="65"/>
      <c r="K21" s="65"/>
      <c r="L21" s="65"/>
      <c r="M21" s="65"/>
      <c r="N21" s="65"/>
      <c r="O21" s="65"/>
      <c r="P21" s="65"/>
      <c r="Q21" s="65"/>
      <c r="R21" s="65"/>
      <c r="S21" s="65"/>
      <c r="T21" s="182"/>
    </row>
    <row r="22" spans="1:20" ht="13" customHeight="1" x14ac:dyDescent="0.2">
      <c r="A22" s="82" t="s">
        <v>357</v>
      </c>
      <c r="B22" s="110">
        <v>2</v>
      </c>
      <c r="C22" s="7">
        <v>71.380515016177597</v>
      </c>
      <c r="D22" s="10">
        <v>1.81059906859998</v>
      </c>
      <c r="E22" s="7">
        <v>10.2249723439252</v>
      </c>
      <c r="F22" s="10">
        <v>1.1131543236200001</v>
      </c>
      <c r="G22" s="7">
        <v>18.3945126398973</v>
      </c>
      <c r="H22" s="10">
        <v>1.48401708614438</v>
      </c>
      <c r="I22" s="65"/>
      <c r="J22" s="65"/>
      <c r="K22" s="65"/>
      <c r="L22" s="65"/>
      <c r="M22" s="65"/>
      <c r="N22" s="65"/>
      <c r="O22" s="65"/>
      <c r="P22" s="65"/>
      <c r="Q22" s="65"/>
      <c r="R22" s="65"/>
      <c r="S22" s="65"/>
      <c r="T22" s="182"/>
    </row>
    <row r="23" spans="1:20" ht="13" customHeight="1" x14ac:dyDescent="0.2">
      <c r="A23" s="82" t="s">
        <v>358</v>
      </c>
      <c r="B23" s="110">
        <v>2</v>
      </c>
      <c r="C23" s="7">
        <v>70.2911610327765</v>
      </c>
      <c r="D23" s="10">
        <v>2.3054784476233401</v>
      </c>
      <c r="E23" s="7">
        <v>8.4413067835755609</v>
      </c>
      <c r="F23" s="10">
        <v>1.29011304535418</v>
      </c>
      <c r="G23" s="7">
        <v>21.267532183647901</v>
      </c>
      <c r="H23" s="10">
        <v>2.1961740482879302</v>
      </c>
      <c r="I23" s="65"/>
      <c r="J23" s="65"/>
      <c r="K23" s="65"/>
      <c r="L23" s="65"/>
      <c r="M23" s="65"/>
      <c r="N23" s="65"/>
      <c r="O23" s="65"/>
      <c r="P23" s="65"/>
      <c r="Q23" s="65"/>
      <c r="R23" s="65"/>
      <c r="S23" s="65"/>
      <c r="T23" s="182"/>
    </row>
    <row r="24" spans="1:20" ht="13" customHeight="1" x14ac:dyDescent="0.2">
      <c r="A24" s="82" t="s">
        <v>425</v>
      </c>
      <c r="B24" s="110">
        <v>2</v>
      </c>
      <c r="C24" s="7">
        <v>55.774209135826098</v>
      </c>
      <c r="D24" s="10">
        <v>1.6802004928871701</v>
      </c>
      <c r="E24" s="7">
        <v>22.161458000179799</v>
      </c>
      <c r="F24" s="10">
        <v>1.27059341610539</v>
      </c>
      <c r="G24" s="7">
        <v>22.0643328639941</v>
      </c>
      <c r="H24" s="10">
        <v>1.4277021811819199</v>
      </c>
      <c r="I24" s="65"/>
      <c r="J24" s="65"/>
      <c r="K24" s="65"/>
      <c r="L24" s="65"/>
      <c r="M24" s="65"/>
      <c r="N24" s="65"/>
      <c r="O24" s="65"/>
      <c r="P24" s="65"/>
      <c r="Q24" s="65"/>
      <c r="R24" s="65"/>
      <c r="S24" s="65"/>
      <c r="T24" s="182"/>
    </row>
    <row r="25" spans="1:20" ht="13" customHeight="1" x14ac:dyDescent="0.2">
      <c r="A25" s="82" t="s">
        <v>359</v>
      </c>
      <c r="B25" s="110">
        <v>2</v>
      </c>
      <c r="C25" s="7">
        <v>92.210360487783305</v>
      </c>
      <c r="D25" s="10">
        <v>0.73207353788219998</v>
      </c>
      <c r="E25" s="7">
        <v>3.7600207046582601</v>
      </c>
      <c r="F25" s="10">
        <v>0.468213337531521</v>
      </c>
      <c r="G25" s="7">
        <v>4.0296188075585002</v>
      </c>
      <c r="H25" s="10">
        <v>0.59918318270131798</v>
      </c>
      <c r="I25" s="65"/>
      <c r="J25" s="65"/>
      <c r="K25" s="65"/>
      <c r="L25" s="65"/>
      <c r="M25" s="65"/>
      <c r="N25" s="65"/>
      <c r="O25" s="65"/>
      <c r="P25" s="65"/>
      <c r="Q25" s="65"/>
      <c r="R25" s="65"/>
      <c r="S25" s="65"/>
      <c r="T25" s="182"/>
    </row>
    <row r="26" spans="1:20" ht="13" customHeight="1" x14ac:dyDescent="0.2">
      <c r="A26" s="82" t="s">
        <v>360</v>
      </c>
      <c r="B26" s="110">
        <v>2</v>
      </c>
      <c r="C26" s="7">
        <v>71.832765169368699</v>
      </c>
      <c r="D26" s="10">
        <v>1.4098558302059701</v>
      </c>
      <c r="E26" s="7">
        <v>8.7666046173896905</v>
      </c>
      <c r="F26" s="10">
        <v>0.87571708596779496</v>
      </c>
      <c r="G26" s="7">
        <v>19.400630213241602</v>
      </c>
      <c r="H26" s="10">
        <v>1.11432272239201</v>
      </c>
      <c r="I26" s="65"/>
      <c r="J26" s="65"/>
      <c r="K26" s="65"/>
      <c r="L26" s="65"/>
      <c r="M26" s="65"/>
      <c r="N26" s="65"/>
      <c r="O26" s="65"/>
      <c r="P26" s="65"/>
      <c r="Q26" s="65"/>
      <c r="R26" s="65"/>
      <c r="S26" s="65"/>
      <c r="T26" s="182"/>
    </row>
    <row r="27" spans="1:20" ht="13" customHeight="1" x14ac:dyDescent="0.2">
      <c r="A27" s="82" t="s">
        <v>361</v>
      </c>
      <c r="B27" s="110">
        <v>2</v>
      </c>
      <c r="C27" s="7">
        <v>80.899184054318994</v>
      </c>
      <c r="D27" s="10">
        <v>0.76835674023291201</v>
      </c>
      <c r="E27" s="7">
        <v>4.7217395962329203</v>
      </c>
      <c r="F27" s="10">
        <v>0.39633741193237698</v>
      </c>
      <c r="G27" s="7">
        <v>14.379076349448001</v>
      </c>
      <c r="H27" s="10">
        <v>0.70123013086825803</v>
      </c>
      <c r="I27" s="65"/>
      <c r="J27" s="65"/>
      <c r="K27" s="65"/>
      <c r="L27" s="65"/>
      <c r="M27" s="65"/>
      <c r="N27" s="65"/>
      <c r="O27" s="65"/>
      <c r="P27" s="65"/>
      <c r="Q27" s="65"/>
      <c r="R27" s="65"/>
      <c r="S27" s="65"/>
      <c r="T27" s="182"/>
    </row>
    <row r="28" spans="1:20" ht="13" customHeight="1" x14ac:dyDescent="0.2">
      <c r="A28" s="82" t="s">
        <v>362</v>
      </c>
      <c r="B28" s="110">
        <v>2</v>
      </c>
      <c r="C28" s="7">
        <v>97.028832455560604</v>
      </c>
      <c r="D28" s="10">
        <v>0.53931994825149399</v>
      </c>
      <c r="E28" s="7">
        <v>0.49053758790730401</v>
      </c>
      <c r="F28" s="10">
        <v>0.18831960302554801</v>
      </c>
      <c r="G28" s="7">
        <v>2.4806299565321202</v>
      </c>
      <c r="H28" s="10">
        <v>0.50077409812115103</v>
      </c>
      <c r="I28" s="65"/>
      <c r="J28" s="65"/>
      <c r="K28" s="65"/>
      <c r="L28" s="65"/>
      <c r="M28" s="65"/>
      <c r="N28" s="65"/>
      <c r="O28" s="65"/>
      <c r="P28" s="65"/>
      <c r="Q28" s="65"/>
      <c r="R28" s="65"/>
      <c r="S28" s="65"/>
      <c r="T28" s="182"/>
    </row>
    <row r="29" spans="1:20" ht="13" customHeight="1" x14ac:dyDescent="0.2">
      <c r="A29" s="82" t="s">
        <v>363</v>
      </c>
      <c r="B29" s="110">
        <v>2</v>
      </c>
      <c r="C29" s="7">
        <v>79.429304417922793</v>
      </c>
      <c r="D29" s="10">
        <v>1.03612340364469</v>
      </c>
      <c r="E29" s="7">
        <v>2.76458435587949</v>
      </c>
      <c r="F29" s="10">
        <v>0.36138133760148</v>
      </c>
      <c r="G29" s="7">
        <v>17.8061112261977</v>
      </c>
      <c r="H29" s="10">
        <v>0.98626223954015002</v>
      </c>
      <c r="I29" s="65"/>
      <c r="J29" s="65"/>
      <c r="K29" s="65"/>
      <c r="L29" s="65"/>
      <c r="M29" s="65"/>
      <c r="N29" s="65"/>
      <c r="O29" s="65"/>
      <c r="P29" s="65"/>
      <c r="Q29" s="65"/>
      <c r="R29" s="65"/>
      <c r="S29" s="65"/>
      <c r="T29" s="182"/>
    </row>
    <row r="30" spans="1:20" ht="13" customHeight="1" x14ac:dyDescent="0.2">
      <c r="A30" s="82" t="s">
        <v>364</v>
      </c>
      <c r="B30" s="110">
        <v>2</v>
      </c>
      <c r="C30" s="7">
        <v>76.752649674893505</v>
      </c>
      <c r="D30" s="10">
        <v>0.88399778598284595</v>
      </c>
      <c r="E30" s="7">
        <v>4.5124530516541403</v>
      </c>
      <c r="F30" s="10">
        <v>0.47738144858919601</v>
      </c>
      <c r="G30" s="7">
        <v>18.734897273452301</v>
      </c>
      <c r="H30" s="10">
        <v>0.85648795162907598</v>
      </c>
      <c r="I30" s="65"/>
      <c r="J30" s="65"/>
      <c r="K30" s="65"/>
      <c r="L30" s="65"/>
      <c r="M30" s="65"/>
      <c r="N30" s="65"/>
      <c r="O30" s="65"/>
      <c r="P30" s="65"/>
      <c r="Q30" s="65"/>
      <c r="R30" s="65"/>
      <c r="S30" s="65"/>
      <c r="T30" s="182"/>
    </row>
    <row r="31" spans="1:20" ht="13" customHeight="1" x14ac:dyDescent="0.2">
      <c r="A31" s="82" t="s">
        <v>365</v>
      </c>
      <c r="B31" s="110">
        <v>2</v>
      </c>
      <c r="C31" s="7">
        <v>93.682775442127905</v>
      </c>
      <c r="D31" s="10">
        <v>0.68802850414129602</v>
      </c>
      <c r="E31" s="7">
        <v>1.1595097855905401</v>
      </c>
      <c r="F31" s="10">
        <v>0.26357776855545501</v>
      </c>
      <c r="G31" s="7">
        <v>5.1577147722815404</v>
      </c>
      <c r="H31" s="10">
        <v>0.55915295484384298</v>
      </c>
      <c r="I31" s="65"/>
      <c r="J31" s="65"/>
      <c r="K31" s="65"/>
      <c r="L31" s="65"/>
      <c r="M31" s="65"/>
      <c r="N31" s="65"/>
      <c r="O31" s="65"/>
      <c r="P31" s="65"/>
      <c r="Q31" s="65"/>
      <c r="R31" s="65"/>
      <c r="S31" s="65"/>
      <c r="T31" s="182"/>
    </row>
    <row r="32" spans="1:20" ht="13" customHeight="1" x14ac:dyDescent="0.2">
      <c r="A32" s="82" t="s">
        <v>366</v>
      </c>
      <c r="B32" s="110">
        <v>2</v>
      </c>
      <c r="C32" s="7">
        <v>88.044048979833903</v>
      </c>
      <c r="D32" s="10">
        <v>0.750754346641614</v>
      </c>
      <c r="E32" s="7">
        <v>3.6845874941174102</v>
      </c>
      <c r="F32" s="10">
        <v>0.44556291910644003</v>
      </c>
      <c r="G32" s="7">
        <v>8.2713635260486598</v>
      </c>
      <c r="H32" s="10">
        <v>0.67000091622243696</v>
      </c>
      <c r="I32" s="65"/>
      <c r="J32" s="65"/>
      <c r="K32" s="65"/>
      <c r="L32" s="65"/>
      <c r="M32" s="65"/>
      <c r="N32" s="65"/>
      <c r="O32" s="65"/>
      <c r="P32" s="65"/>
      <c r="Q32" s="65"/>
      <c r="R32" s="65"/>
      <c r="S32" s="65"/>
      <c r="T32" s="182"/>
    </row>
    <row r="33" spans="1:20" ht="13" customHeight="1" x14ac:dyDescent="0.2">
      <c r="A33" s="82" t="s">
        <v>367</v>
      </c>
      <c r="B33" s="110">
        <v>2</v>
      </c>
      <c r="C33" s="7">
        <v>81.443163437868407</v>
      </c>
      <c r="D33" s="10">
        <v>1.2559968987971299</v>
      </c>
      <c r="E33" s="7">
        <v>4.6982877696222802</v>
      </c>
      <c r="F33" s="10">
        <v>0.68944642184338401</v>
      </c>
      <c r="G33" s="7">
        <v>13.8585487925093</v>
      </c>
      <c r="H33" s="10">
        <v>1.0873347126660799</v>
      </c>
      <c r="I33" s="65"/>
      <c r="J33" s="65"/>
      <c r="K33" s="65"/>
      <c r="L33" s="65"/>
      <c r="M33" s="65"/>
      <c r="N33" s="65"/>
      <c r="O33" s="65"/>
      <c r="P33" s="65"/>
      <c r="Q33" s="65"/>
      <c r="R33" s="65"/>
      <c r="S33" s="65"/>
      <c r="T33" s="182"/>
    </row>
    <row r="34" spans="1:20" ht="13" customHeight="1" x14ac:dyDescent="0.2">
      <c r="A34" s="82" t="s">
        <v>368</v>
      </c>
      <c r="B34" s="110">
        <v>2</v>
      </c>
      <c r="C34" s="7">
        <v>81.832790022607</v>
      </c>
      <c r="D34" s="10">
        <v>1.07302755081887</v>
      </c>
      <c r="E34" s="7">
        <v>5.1325353388144501</v>
      </c>
      <c r="F34" s="10">
        <v>0.63509731684271098</v>
      </c>
      <c r="G34" s="7">
        <v>13.034674638578601</v>
      </c>
      <c r="H34" s="10">
        <v>0.99966274382488296</v>
      </c>
      <c r="I34" s="65"/>
      <c r="J34" s="65"/>
      <c r="K34" s="65"/>
      <c r="L34" s="65"/>
      <c r="M34" s="65"/>
      <c r="N34" s="65"/>
      <c r="O34" s="65"/>
      <c r="P34" s="65"/>
      <c r="Q34" s="65"/>
      <c r="R34" s="65"/>
      <c r="S34" s="65"/>
      <c r="T34" s="182"/>
    </row>
    <row r="35" spans="1:20" ht="13" customHeight="1" x14ac:dyDescent="0.2">
      <c r="A35" s="82" t="s">
        <v>369</v>
      </c>
      <c r="B35" s="110">
        <v>2</v>
      </c>
      <c r="C35" s="7">
        <v>78.821954024609695</v>
      </c>
      <c r="D35" s="10">
        <v>1.01005286467022</v>
      </c>
      <c r="E35" s="7">
        <v>0</v>
      </c>
      <c r="F35" s="10">
        <v>0</v>
      </c>
      <c r="G35" s="7">
        <v>21.178045975390301</v>
      </c>
      <c r="H35" s="10">
        <v>1.01005286467022</v>
      </c>
      <c r="I35" s="65"/>
      <c r="J35" s="65"/>
      <c r="K35" s="65"/>
      <c r="L35" s="65"/>
      <c r="M35" s="65"/>
      <c r="N35" s="65"/>
      <c r="O35" s="65"/>
      <c r="P35" s="65"/>
      <c r="Q35" s="65"/>
      <c r="R35" s="65"/>
      <c r="S35" s="65"/>
      <c r="T35" s="182"/>
    </row>
    <row r="36" spans="1:20" ht="13" customHeight="1" x14ac:dyDescent="0.2">
      <c r="A36" s="82" t="s">
        <v>370</v>
      </c>
      <c r="B36" s="110">
        <v>2</v>
      </c>
      <c r="C36" s="7">
        <v>73.845369480480102</v>
      </c>
      <c r="D36" s="10">
        <v>1.0606717709886</v>
      </c>
      <c r="E36" s="7">
        <v>9.8121206025824108</v>
      </c>
      <c r="F36" s="10">
        <v>0.70903593806353005</v>
      </c>
      <c r="G36" s="7">
        <v>16.342509916937502</v>
      </c>
      <c r="H36" s="10">
        <v>1.0146025868528199</v>
      </c>
      <c r="I36" s="65"/>
      <c r="J36" s="65"/>
      <c r="K36" s="65"/>
      <c r="L36" s="65"/>
      <c r="M36" s="65"/>
      <c r="N36" s="65"/>
      <c r="O36" s="65"/>
      <c r="P36" s="65"/>
      <c r="Q36" s="65"/>
      <c r="R36" s="65"/>
      <c r="S36" s="65"/>
      <c r="T36" s="182"/>
    </row>
    <row r="37" spans="1:20" ht="13" customHeight="1" x14ac:dyDescent="0.2">
      <c r="A37" s="82" t="s">
        <v>371</v>
      </c>
      <c r="B37" s="110">
        <v>2</v>
      </c>
      <c r="C37" s="7">
        <v>84.763575863580201</v>
      </c>
      <c r="D37" s="10">
        <v>0.75064641832613599</v>
      </c>
      <c r="E37" s="7">
        <v>9.8741973254001802</v>
      </c>
      <c r="F37" s="10">
        <v>0.62922585596275804</v>
      </c>
      <c r="G37" s="7">
        <v>5.3622268110195899</v>
      </c>
      <c r="H37" s="10">
        <v>0.50888106311335801</v>
      </c>
      <c r="I37" s="65"/>
      <c r="J37" s="65"/>
      <c r="K37" s="65"/>
      <c r="L37" s="65"/>
      <c r="M37" s="65"/>
      <c r="N37" s="65"/>
      <c r="O37" s="65"/>
      <c r="P37" s="65"/>
      <c r="Q37" s="65"/>
      <c r="R37" s="65"/>
      <c r="S37" s="65"/>
      <c r="T37" s="182"/>
    </row>
    <row r="38" spans="1:20" ht="13" customHeight="1" x14ac:dyDescent="0.2">
      <c r="A38" s="82" t="s">
        <v>372</v>
      </c>
      <c r="B38" s="110">
        <v>2</v>
      </c>
      <c r="C38" s="7">
        <v>74.990322817498907</v>
      </c>
      <c r="D38" s="10">
        <v>1.1177312309962399</v>
      </c>
      <c r="E38" s="7">
        <v>12.2769651402373</v>
      </c>
      <c r="F38" s="10">
        <v>0.80411380316918801</v>
      </c>
      <c r="G38" s="7">
        <v>12.732712042263801</v>
      </c>
      <c r="H38" s="10">
        <v>0.73638830310206904</v>
      </c>
      <c r="I38" s="65"/>
      <c r="J38" s="65"/>
      <c r="K38" s="65"/>
      <c r="L38" s="65"/>
      <c r="M38" s="65"/>
      <c r="N38" s="65"/>
      <c r="O38" s="65"/>
      <c r="P38" s="65"/>
      <c r="Q38" s="65"/>
      <c r="R38" s="65"/>
      <c r="S38" s="65"/>
      <c r="T38" s="182"/>
    </row>
    <row r="39" spans="1:20" ht="13" customHeight="1" x14ac:dyDescent="0.2">
      <c r="A39" s="82" t="s">
        <v>426</v>
      </c>
      <c r="B39" s="110">
        <v>2</v>
      </c>
      <c r="C39" s="7">
        <v>82.857238885937505</v>
      </c>
      <c r="D39" s="10">
        <v>1.61555085407322</v>
      </c>
      <c r="E39" s="7">
        <v>9.56687349644052</v>
      </c>
      <c r="F39" s="10">
        <v>1.10687317061016</v>
      </c>
      <c r="G39" s="7">
        <v>7.5758876176219596</v>
      </c>
      <c r="H39" s="10">
        <v>0.85922314086791296</v>
      </c>
      <c r="I39" s="65"/>
      <c r="J39" s="65"/>
      <c r="K39" s="65"/>
      <c r="L39" s="65"/>
      <c r="M39" s="65"/>
      <c r="N39" s="65"/>
      <c r="O39" s="65"/>
      <c r="P39" s="65"/>
      <c r="Q39" s="65"/>
      <c r="R39" s="65"/>
      <c r="S39" s="65"/>
      <c r="T39" s="182"/>
    </row>
    <row r="40" spans="1:20" ht="13" customHeight="1" x14ac:dyDescent="0.2">
      <c r="A40" s="82" t="s">
        <v>373</v>
      </c>
      <c r="B40" s="110">
        <v>2</v>
      </c>
      <c r="C40" s="7">
        <v>96.217006187360795</v>
      </c>
      <c r="D40" s="10">
        <v>0.43790729572634002</v>
      </c>
      <c r="E40" s="7">
        <v>2.1577793652788899</v>
      </c>
      <c r="F40" s="10">
        <v>0.33180554827952602</v>
      </c>
      <c r="G40" s="7">
        <v>1.6252144473602701</v>
      </c>
      <c r="H40" s="10">
        <v>0.308941723435399</v>
      </c>
      <c r="I40" s="65"/>
      <c r="J40" s="65"/>
      <c r="K40" s="65"/>
      <c r="L40" s="65"/>
      <c r="M40" s="65"/>
      <c r="N40" s="65"/>
      <c r="O40" s="65"/>
      <c r="P40" s="65"/>
      <c r="Q40" s="65"/>
      <c r="R40" s="65"/>
      <c r="S40" s="65"/>
      <c r="T40" s="182"/>
    </row>
    <row r="41" spans="1:20" ht="13" customHeight="1" x14ac:dyDescent="0.2">
      <c r="A41" s="82" t="s">
        <v>374</v>
      </c>
      <c r="B41" s="110">
        <v>2</v>
      </c>
      <c r="C41" s="7">
        <v>92.416507102182095</v>
      </c>
      <c r="D41" s="10">
        <v>0.69728875748336006</v>
      </c>
      <c r="E41" s="7">
        <v>5.1710437594602503</v>
      </c>
      <c r="F41" s="10">
        <v>0.54819082836914701</v>
      </c>
      <c r="G41" s="7">
        <v>2.4124491383576299</v>
      </c>
      <c r="H41" s="10">
        <v>0.35561783526218199</v>
      </c>
      <c r="I41" s="65"/>
      <c r="J41" s="65"/>
      <c r="K41" s="65"/>
      <c r="L41" s="65"/>
      <c r="M41" s="65"/>
      <c r="N41" s="65"/>
      <c r="O41" s="65"/>
      <c r="P41" s="65"/>
      <c r="Q41" s="65"/>
      <c r="R41" s="65"/>
      <c r="S41" s="65"/>
      <c r="T41" s="182"/>
    </row>
    <row r="42" spans="1:20" ht="13" customHeight="1" x14ac:dyDescent="0.2">
      <c r="A42" s="82" t="s">
        <v>375</v>
      </c>
      <c r="B42" s="110">
        <v>2</v>
      </c>
      <c r="C42" s="7">
        <v>91.642116859900597</v>
      </c>
      <c r="D42" s="10">
        <v>0.69943796378309797</v>
      </c>
      <c r="E42" s="7">
        <v>3.6192156720656699</v>
      </c>
      <c r="F42" s="10">
        <v>0.47906546907717701</v>
      </c>
      <c r="G42" s="7">
        <v>4.7386674680337304</v>
      </c>
      <c r="H42" s="10">
        <v>0.53643687734992096</v>
      </c>
      <c r="I42" s="65"/>
      <c r="J42" s="65"/>
      <c r="K42" s="65"/>
      <c r="L42" s="65"/>
      <c r="M42" s="65"/>
      <c r="N42" s="65"/>
      <c r="O42" s="65"/>
      <c r="P42" s="65"/>
      <c r="Q42" s="65"/>
      <c r="R42" s="65"/>
      <c r="S42" s="65"/>
      <c r="T42" s="182"/>
    </row>
    <row r="43" spans="1:20" ht="13" customHeight="1" x14ac:dyDescent="0.2">
      <c r="A43" s="82" t="s">
        <v>427</v>
      </c>
      <c r="B43" s="110">
        <v>2</v>
      </c>
      <c r="C43" s="7">
        <v>88.292636800988404</v>
      </c>
      <c r="D43" s="10">
        <v>1.0171406882407401</v>
      </c>
      <c r="E43" s="7">
        <v>2.1918786578925298</v>
      </c>
      <c r="F43" s="10">
        <v>0.46182107435643799</v>
      </c>
      <c r="G43" s="7">
        <v>9.51548454111912</v>
      </c>
      <c r="H43" s="10">
        <v>0.97760298383861899</v>
      </c>
      <c r="I43" s="65"/>
      <c r="J43" s="65"/>
      <c r="K43" s="65"/>
      <c r="L43" s="65"/>
      <c r="M43" s="65"/>
      <c r="N43" s="65"/>
      <c r="O43" s="65"/>
      <c r="P43" s="65"/>
      <c r="Q43" s="65"/>
      <c r="R43" s="65"/>
      <c r="S43" s="65"/>
      <c r="T43" s="182"/>
    </row>
    <row r="44" spans="1:20" ht="13" customHeight="1" x14ac:dyDescent="0.2">
      <c r="A44" s="82" t="s">
        <v>428</v>
      </c>
      <c r="B44" s="110">
        <v>2</v>
      </c>
      <c r="C44" s="7">
        <v>88.338014167325198</v>
      </c>
      <c r="D44" s="10">
        <v>1.33488524606616</v>
      </c>
      <c r="E44" s="7">
        <v>7.0153497804233798</v>
      </c>
      <c r="F44" s="10">
        <v>1.16324253397652</v>
      </c>
      <c r="G44" s="7">
        <v>4.6466360522514698</v>
      </c>
      <c r="H44" s="10">
        <v>0.97773740383914798</v>
      </c>
      <c r="I44" s="65"/>
      <c r="J44" s="65"/>
      <c r="K44" s="65"/>
      <c r="L44" s="65"/>
      <c r="M44" s="65"/>
      <c r="N44" s="65"/>
      <c r="O44" s="65"/>
      <c r="P44" s="65"/>
      <c r="Q44" s="65"/>
      <c r="R44" s="65"/>
      <c r="S44" s="65"/>
      <c r="T44" s="182"/>
    </row>
    <row r="45" spans="1:20" ht="13" customHeight="1" x14ac:dyDescent="0.2">
      <c r="A45" s="82" t="s">
        <v>429</v>
      </c>
      <c r="B45" s="110">
        <v>2</v>
      </c>
      <c r="C45" s="7">
        <v>76.7174444819168</v>
      </c>
      <c r="D45" s="10">
        <v>1.0239268454507</v>
      </c>
      <c r="E45" s="7">
        <v>9.8776492005569203</v>
      </c>
      <c r="F45" s="10">
        <v>0.73610963072512403</v>
      </c>
      <c r="G45" s="7">
        <v>13.404906317526301</v>
      </c>
      <c r="H45" s="10">
        <v>0.77761860202428201</v>
      </c>
      <c r="I45" s="65"/>
      <c r="J45" s="65"/>
      <c r="K45" s="65"/>
      <c r="L45" s="65"/>
      <c r="M45" s="65"/>
      <c r="N45" s="65"/>
      <c r="O45" s="65"/>
      <c r="P45" s="65"/>
      <c r="Q45" s="65"/>
      <c r="R45" s="65"/>
      <c r="S45" s="65"/>
      <c r="T45" s="182"/>
    </row>
    <row r="46" spans="1:20" ht="13" customHeight="1" x14ac:dyDescent="0.2">
      <c r="A46" s="82" t="s">
        <v>430</v>
      </c>
      <c r="B46" s="110">
        <v>2</v>
      </c>
      <c r="C46" s="7">
        <v>87.552444294087493</v>
      </c>
      <c r="D46" s="10">
        <v>1.0160104999558399</v>
      </c>
      <c r="E46" s="7">
        <v>3.5906452121235</v>
      </c>
      <c r="F46" s="10">
        <v>0.57630258810542601</v>
      </c>
      <c r="G46" s="7">
        <v>8.856910493789</v>
      </c>
      <c r="H46" s="10">
        <v>0.86052036809285204</v>
      </c>
      <c r="I46" s="65"/>
      <c r="J46" s="65"/>
      <c r="K46" s="65"/>
      <c r="L46" s="65"/>
      <c r="M46" s="65"/>
      <c r="N46" s="65"/>
      <c r="O46" s="65"/>
      <c r="P46" s="65"/>
      <c r="Q46" s="65"/>
      <c r="R46" s="65"/>
      <c r="S46" s="65"/>
      <c r="T46" s="182"/>
    </row>
    <row r="47" spans="1:20" ht="13" customHeight="1" x14ac:dyDescent="0.2">
      <c r="A47" s="82" t="s">
        <v>376</v>
      </c>
      <c r="B47" s="110">
        <v>2</v>
      </c>
      <c r="C47" s="7">
        <v>67.415017501400996</v>
      </c>
      <c r="D47" s="10">
        <v>1.0262237392371201</v>
      </c>
      <c r="E47" s="7">
        <v>11.8749299499784</v>
      </c>
      <c r="F47" s="10">
        <v>0.67879058306367102</v>
      </c>
      <c r="G47" s="7">
        <v>20.710052548620599</v>
      </c>
      <c r="H47" s="10">
        <v>0.99714643520661295</v>
      </c>
      <c r="I47" s="65"/>
      <c r="J47" s="65"/>
      <c r="K47" s="65"/>
      <c r="L47" s="65"/>
      <c r="M47" s="65"/>
      <c r="N47" s="65"/>
      <c r="O47" s="65"/>
      <c r="P47" s="65"/>
      <c r="Q47" s="65"/>
      <c r="R47" s="65"/>
      <c r="S47" s="65"/>
      <c r="T47" s="182"/>
    </row>
    <row r="48" spans="1:20" ht="13" customHeight="1" x14ac:dyDescent="0.2">
      <c r="A48" s="82" t="s">
        <v>377</v>
      </c>
      <c r="B48" s="110">
        <v>2</v>
      </c>
      <c r="C48" s="7">
        <v>73.1617857126339</v>
      </c>
      <c r="D48" s="10">
        <v>1.34769753985412</v>
      </c>
      <c r="E48" s="7">
        <v>6.9420758945055399</v>
      </c>
      <c r="F48" s="10">
        <v>0.61228583341693299</v>
      </c>
      <c r="G48" s="7">
        <v>19.8961383928606</v>
      </c>
      <c r="H48" s="10">
        <v>1.1373479926285099</v>
      </c>
      <c r="I48" s="65"/>
      <c r="J48" s="65"/>
      <c r="K48" s="65"/>
      <c r="L48" s="65"/>
      <c r="M48" s="65"/>
      <c r="N48" s="65"/>
      <c r="O48" s="65"/>
      <c r="P48" s="65"/>
      <c r="Q48" s="65"/>
      <c r="R48" s="65"/>
      <c r="S48" s="65"/>
      <c r="T48" s="182"/>
    </row>
    <row r="49" spans="1:20" ht="13" customHeight="1" x14ac:dyDescent="0.2">
      <c r="A49" s="82" t="s">
        <v>378</v>
      </c>
      <c r="B49" s="110">
        <v>2</v>
      </c>
      <c r="C49" s="7">
        <v>89.879823625551396</v>
      </c>
      <c r="D49" s="10">
        <v>0.90964146725746597</v>
      </c>
      <c r="E49" s="7">
        <v>3.71340956472114</v>
      </c>
      <c r="F49" s="10">
        <v>0.60041614247698105</v>
      </c>
      <c r="G49" s="7">
        <v>6.4067668097274897</v>
      </c>
      <c r="H49" s="10">
        <v>0.66072556347533395</v>
      </c>
      <c r="I49" s="65"/>
      <c r="J49" s="65"/>
      <c r="K49" s="65"/>
      <c r="L49" s="65"/>
      <c r="M49" s="65"/>
      <c r="N49" s="65"/>
      <c r="O49" s="65"/>
      <c r="P49" s="65"/>
      <c r="Q49" s="65"/>
      <c r="R49" s="65"/>
      <c r="S49" s="65"/>
      <c r="T49" s="182"/>
    </row>
    <row r="50" spans="1:20" ht="13" customHeight="1" x14ac:dyDescent="0.2">
      <c r="A50" s="82" t="s">
        <v>431</v>
      </c>
      <c r="B50" s="110">
        <v>2</v>
      </c>
      <c r="C50" s="7">
        <v>73.062242009487093</v>
      </c>
      <c r="D50" s="10">
        <v>1.0454426432438499</v>
      </c>
      <c r="E50" s="7">
        <v>7.8784945479825703</v>
      </c>
      <c r="F50" s="10">
        <v>0.50713484324897296</v>
      </c>
      <c r="G50" s="7">
        <v>19.059263442530401</v>
      </c>
      <c r="H50" s="10">
        <v>0.97391451215292102</v>
      </c>
      <c r="I50" s="65"/>
      <c r="J50" s="65"/>
      <c r="K50" s="65"/>
      <c r="L50" s="65"/>
      <c r="M50" s="65"/>
      <c r="N50" s="65"/>
      <c r="O50" s="65"/>
      <c r="P50" s="65"/>
      <c r="Q50" s="65"/>
      <c r="R50" s="65"/>
      <c r="S50" s="65"/>
      <c r="T50" s="182"/>
    </row>
    <row r="51" spans="1:20" ht="13" customHeight="1" x14ac:dyDescent="0.2">
      <c r="A51" s="82" t="s">
        <v>379</v>
      </c>
      <c r="B51" s="110">
        <v>2</v>
      </c>
      <c r="C51" s="7">
        <v>33.260239786281602</v>
      </c>
      <c r="D51" s="10">
        <v>1.57300404281393</v>
      </c>
      <c r="E51" s="7">
        <v>65.627205383119801</v>
      </c>
      <c r="F51" s="10">
        <v>1.5191562682968001</v>
      </c>
      <c r="G51" s="7">
        <v>1.1125548305986399</v>
      </c>
      <c r="H51" s="10">
        <v>0.23258159922908</v>
      </c>
      <c r="I51" s="65"/>
      <c r="J51" s="65"/>
      <c r="K51" s="65"/>
      <c r="L51" s="65"/>
      <c r="M51" s="65"/>
      <c r="N51" s="65"/>
      <c r="O51" s="65"/>
      <c r="P51" s="65"/>
      <c r="Q51" s="65"/>
      <c r="R51" s="65"/>
      <c r="S51" s="65"/>
      <c r="T51" s="182"/>
    </row>
    <row r="52" spans="1:20" ht="13" customHeight="1" x14ac:dyDescent="0.2">
      <c r="A52" s="82" t="s">
        <v>380</v>
      </c>
      <c r="B52" s="110">
        <v>2</v>
      </c>
      <c r="C52" s="7">
        <v>82.761869016665997</v>
      </c>
      <c r="D52" s="10">
        <v>1.53521586064854</v>
      </c>
      <c r="E52" s="7">
        <v>14.0107986618924</v>
      </c>
      <c r="F52" s="10">
        <v>1.5036182110793801</v>
      </c>
      <c r="G52" s="7">
        <v>3.2273323214416001</v>
      </c>
      <c r="H52" s="10">
        <v>0.43086777944410898</v>
      </c>
      <c r="I52" s="65"/>
      <c r="J52" s="65"/>
      <c r="K52" s="65"/>
      <c r="L52" s="65"/>
      <c r="M52" s="65"/>
      <c r="N52" s="65"/>
      <c r="O52" s="65"/>
      <c r="P52" s="65"/>
      <c r="Q52" s="65"/>
      <c r="R52" s="65"/>
      <c r="S52" s="65"/>
      <c r="T52" s="182"/>
    </row>
    <row r="53" spans="1:20" ht="13" customHeight="1" x14ac:dyDescent="0.2">
      <c r="A53" s="82" t="s">
        <v>381</v>
      </c>
      <c r="B53" s="110">
        <v>2</v>
      </c>
      <c r="C53" s="7">
        <v>82.165919671195894</v>
      </c>
      <c r="D53" s="10">
        <v>0.95597054886668897</v>
      </c>
      <c r="E53" s="7">
        <v>5.4464799897243799</v>
      </c>
      <c r="F53" s="10">
        <v>0.60666195818977198</v>
      </c>
      <c r="G53" s="7">
        <v>12.3876003390797</v>
      </c>
      <c r="H53" s="10">
        <v>0.74288797543739904</v>
      </c>
      <c r="I53" s="65"/>
      <c r="J53" s="65"/>
      <c r="K53" s="65"/>
      <c r="L53" s="65"/>
      <c r="M53" s="65"/>
      <c r="N53" s="65"/>
      <c r="O53" s="65"/>
      <c r="P53" s="65"/>
      <c r="Q53" s="65"/>
      <c r="R53" s="65"/>
      <c r="S53" s="65"/>
      <c r="T53" s="182"/>
    </row>
    <row r="54" spans="1:20" ht="13" customHeight="1" x14ac:dyDescent="0.2">
      <c r="A54" s="82" t="s">
        <v>382</v>
      </c>
      <c r="B54" s="110">
        <v>2</v>
      </c>
      <c r="C54" s="7">
        <v>88.2470510722125</v>
      </c>
      <c r="D54" s="10">
        <v>0.88393207946232499</v>
      </c>
      <c r="E54" s="7">
        <v>3.2944971933749798</v>
      </c>
      <c r="F54" s="10">
        <v>0.45676592887244299</v>
      </c>
      <c r="G54" s="7">
        <v>8.45845173441257</v>
      </c>
      <c r="H54" s="10">
        <v>0.78687695345529396</v>
      </c>
      <c r="I54" s="65"/>
      <c r="J54" s="65"/>
      <c r="K54" s="65"/>
      <c r="L54" s="65"/>
      <c r="M54" s="65"/>
      <c r="N54" s="65"/>
      <c r="O54" s="65"/>
      <c r="P54" s="65"/>
      <c r="Q54" s="65"/>
      <c r="R54" s="65"/>
      <c r="S54" s="65"/>
      <c r="T54" s="182"/>
    </row>
    <row r="55" spans="1:20" ht="13" customHeight="1" x14ac:dyDescent="0.2">
      <c r="A55" s="82" t="s">
        <v>383</v>
      </c>
      <c r="B55" s="110">
        <v>2</v>
      </c>
      <c r="C55" s="7">
        <v>88.513961842821203</v>
      </c>
      <c r="D55" s="10">
        <v>0.935373271977467</v>
      </c>
      <c r="E55" s="7">
        <v>4.8938296764923601</v>
      </c>
      <c r="F55" s="10">
        <v>0.59731640184059698</v>
      </c>
      <c r="G55" s="7">
        <v>6.5922084806864696</v>
      </c>
      <c r="H55" s="10">
        <v>0.64233665672581097</v>
      </c>
      <c r="I55" s="65"/>
      <c r="J55" s="65"/>
      <c r="K55" s="65"/>
      <c r="L55" s="65"/>
      <c r="M55" s="65"/>
      <c r="N55" s="65"/>
      <c r="O55" s="65"/>
      <c r="P55" s="65"/>
      <c r="Q55" s="65"/>
      <c r="R55" s="65"/>
      <c r="S55" s="65"/>
      <c r="T55" s="182"/>
    </row>
    <row r="56" spans="1:20" ht="13" customHeight="1" x14ac:dyDescent="0.2">
      <c r="A56" s="82" t="s">
        <v>384</v>
      </c>
      <c r="B56" s="110">
        <v>2</v>
      </c>
      <c r="C56" s="7">
        <v>69.193301448841495</v>
      </c>
      <c r="D56" s="10">
        <v>0.98089657405558695</v>
      </c>
      <c r="E56" s="7">
        <v>6.1758459612934704</v>
      </c>
      <c r="F56" s="10">
        <v>0.39654285874162098</v>
      </c>
      <c r="G56" s="7">
        <v>24.630852589865</v>
      </c>
      <c r="H56" s="10">
        <v>0.82209016233643495</v>
      </c>
      <c r="I56" s="65"/>
      <c r="J56" s="65"/>
      <c r="K56" s="65"/>
      <c r="L56" s="65"/>
      <c r="M56" s="65"/>
      <c r="N56" s="65"/>
      <c r="O56" s="65"/>
      <c r="P56" s="65"/>
      <c r="Q56" s="65"/>
      <c r="R56" s="65"/>
      <c r="S56" s="65"/>
      <c r="T56" s="182"/>
    </row>
    <row r="57" spans="1:20" ht="13" customHeight="1" x14ac:dyDescent="0.2">
      <c r="A57" s="82" t="s">
        <v>385</v>
      </c>
      <c r="B57" s="110">
        <v>2</v>
      </c>
      <c r="C57" s="7">
        <v>91.001271142114604</v>
      </c>
      <c r="D57" s="10">
        <v>0.86700795713454504</v>
      </c>
      <c r="E57" s="7">
        <v>1.83401809097822</v>
      </c>
      <c r="F57" s="10">
        <v>0.40642983042046599</v>
      </c>
      <c r="G57" s="7">
        <v>7.1647107669071604</v>
      </c>
      <c r="H57" s="10">
        <v>0.767491527349075</v>
      </c>
      <c r="I57" s="65"/>
      <c r="J57" s="65"/>
      <c r="K57" s="65"/>
      <c r="L57" s="65"/>
      <c r="M57" s="65"/>
      <c r="N57" s="65"/>
      <c r="O57" s="65"/>
      <c r="P57" s="65"/>
      <c r="Q57" s="65"/>
      <c r="R57" s="65"/>
      <c r="S57" s="65"/>
      <c r="T57" s="182"/>
    </row>
    <row r="58" spans="1:20" ht="13" customHeight="1" x14ac:dyDescent="0.2">
      <c r="A58" s="82" t="s">
        <v>386</v>
      </c>
      <c r="B58" s="110">
        <v>2</v>
      </c>
      <c r="C58" s="7">
        <v>87.432562454011006</v>
      </c>
      <c r="D58" s="10">
        <v>0.96793369030448095</v>
      </c>
      <c r="E58" s="7">
        <v>5.4528009035174696</v>
      </c>
      <c r="F58" s="10">
        <v>0.59319851220660802</v>
      </c>
      <c r="G58" s="7">
        <v>7.1146366424714902</v>
      </c>
      <c r="H58" s="10">
        <v>0.88163060322185505</v>
      </c>
      <c r="I58" s="65"/>
      <c r="J58" s="65"/>
      <c r="K58" s="65"/>
      <c r="L58" s="65"/>
      <c r="M58" s="65"/>
      <c r="N58" s="65"/>
      <c r="O58" s="65"/>
      <c r="P58" s="65"/>
      <c r="Q58" s="65"/>
      <c r="R58" s="65"/>
      <c r="S58" s="65"/>
      <c r="T58" s="182"/>
    </row>
    <row r="59" spans="1:20" ht="13" customHeight="1" x14ac:dyDescent="0.2">
      <c r="A59" s="82" t="s">
        <v>387</v>
      </c>
      <c r="B59" s="110">
        <v>2</v>
      </c>
      <c r="C59" s="7">
        <v>33.756496193891103</v>
      </c>
      <c r="D59" s="10">
        <v>2.0751862763214501</v>
      </c>
      <c r="E59" s="7">
        <v>53.987412882791901</v>
      </c>
      <c r="F59" s="10">
        <v>2.0060648473298501</v>
      </c>
      <c r="G59" s="7">
        <v>12.256090923317</v>
      </c>
      <c r="H59" s="10">
        <v>1.2019193256302101</v>
      </c>
      <c r="I59" s="65"/>
      <c r="J59" s="65"/>
      <c r="K59" s="65"/>
      <c r="L59" s="65"/>
      <c r="M59" s="65"/>
      <c r="N59" s="65"/>
      <c r="O59" s="65"/>
      <c r="P59" s="65"/>
      <c r="Q59" s="65"/>
      <c r="R59" s="65"/>
      <c r="S59" s="65"/>
      <c r="T59" s="182"/>
    </row>
    <row r="60" spans="1:20" ht="13" customHeight="1" x14ac:dyDescent="0.2">
      <c r="A60" s="82" t="s">
        <v>388</v>
      </c>
      <c r="B60" s="110">
        <v>2</v>
      </c>
      <c r="C60" s="7">
        <v>65.556337274806594</v>
      </c>
      <c r="D60" s="10">
        <v>2.3637451577214699</v>
      </c>
      <c r="E60" s="7">
        <v>8.9364562474420595</v>
      </c>
      <c r="F60" s="10">
        <v>1.3372302051728999</v>
      </c>
      <c r="G60" s="7">
        <v>25.507206477751399</v>
      </c>
      <c r="H60" s="10">
        <v>2.3195433013045399</v>
      </c>
      <c r="I60" s="65"/>
      <c r="J60" s="65"/>
      <c r="K60" s="65"/>
      <c r="L60" s="65"/>
      <c r="M60" s="65"/>
      <c r="N60" s="65"/>
      <c r="O60" s="65"/>
      <c r="P60" s="65"/>
      <c r="Q60" s="65"/>
      <c r="R60" s="65"/>
      <c r="S60" s="65"/>
      <c r="T60" s="182"/>
    </row>
    <row r="61" spans="1:20" ht="13" customHeight="1" x14ac:dyDescent="0.2">
      <c r="A61" s="82" t="s">
        <v>432</v>
      </c>
      <c r="B61" s="110">
        <v>2</v>
      </c>
      <c r="C61" s="7">
        <v>71.440659341848601</v>
      </c>
      <c r="D61" s="10">
        <v>1.36745797143046</v>
      </c>
      <c r="E61" s="7">
        <v>21.2510431686262</v>
      </c>
      <c r="F61" s="10">
        <v>1.1425825407079999</v>
      </c>
      <c r="G61" s="7">
        <v>7.3082974895251898</v>
      </c>
      <c r="H61" s="10">
        <v>0.67918549770029302</v>
      </c>
      <c r="I61" s="65"/>
      <c r="J61" s="65"/>
      <c r="K61" s="65"/>
      <c r="L61" s="65"/>
      <c r="M61" s="65"/>
      <c r="N61" s="65"/>
      <c r="O61" s="65"/>
      <c r="P61" s="65"/>
      <c r="Q61" s="65"/>
      <c r="R61" s="65"/>
      <c r="S61" s="65"/>
      <c r="T61" s="182"/>
    </row>
    <row r="62" spans="1:20" ht="13" customHeight="1" x14ac:dyDescent="0.2">
      <c r="A62" s="82" t="s">
        <v>389</v>
      </c>
      <c r="B62" s="110">
        <v>2</v>
      </c>
      <c r="C62" s="7">
        <v>91.483518760826499</v>
      </c>
      <c r="D62" s="10">
        <v>0.89135953848139404</v>
      </c>
      <c r="E62" s="7">
        <v>5.5039587391693798</v>
      </c>
      <c r="F62" s="10">
        <v>0.76513281408332001</v>
      </c>
      <c r="G62" s="7">
        <v>3.0125225000041098</v>
      </c>
      <c r="H62" s="10">
        <v>0.47653182380370901</v>
      </c>
      <c r="I62" s="65"/>
      <c r="J62" s="65"/>
      <c r="K62" s="65"/>
      <c r="L62" s="65"/>
      <c r="M62" s="65"/>
      <c r="N62" s="65"/>
      <c r="O62" s="65"/>
      <c r="P62" s="65"/>
      <c r="Q62" s="65"/>
      <c r="R62" s="65"/>
      <c r="S62" s="65"/>
      <c r="T62" s="182"/>
    </row>
    <row r="63" spans="1:20" ht="13" customHeight="1" x14ac:dyDescent="0.2">
      <c r="A63" s="112" t="s">
        <v>433</v>
      </c>
      <c r="B63" s="113">
        <v>2</v>
      </c>
      <c r="C63" s="34">
        <v>80.744526771531</v>
      </c>
      <c r="D63" s="35">
        <v>0.22343433951045899</v>
      </c>
      <c r="E63" s="34">
        <v>5.6677097709439499</v>
      </c>
      <c r="F63" s="35">
        <v>0.128153086504876</v>
      </c>
      <c r="G63" s="34">
        <v>13.587763457525099</v>
      </c>
      <c r="H63" s="35">
        <v>0.201663313387419</v>
      </c>
      <c r="I63" s="65"/>
      <c r="J63" s="65"/>
      <c r="K63" s="65"/>
      <c r="L63" s="65"/>
      <c r="M63" s="65"/>
      <c r="N63" s="65"/>
      <c r="O63" s="65"/>
      <c r="P63" s="65"/>
      <c r="Q63" s="65"/>
      <c r="R63" s="65"/>
      <c r="S63" s="65"/>
      <c r="T63" s="182"/>
    </row>
    <row r="64" spans="1:20" ht="13" customHeight="1" x14ac:dyDescent="0.2">
      <c r="A64" s="114" t="s">
        <v>434</v>
      </c>
      <c r="B64" s="115">
        <v>2</v>
      </c>
      <c r="C64" s="38">
        <v>82.301845444113894</v>
      </c>
      <c r="D64" s="39">
        <v>0.302372612601088</v>
      </c>
      <c r="E64" s="38">
        <v>3.5426234339402498</v>
      </c>
      <c r="F64" s="39">
        <v>0.14570863273472401</v>
      </c>
      <c r="G64" s="38">
        <v>14.1555311219459</v>
      </c>
      <c r="H64" s="39">
        <v>0.26587652077566498</v>
      </c>
      <c r="I64" s="65"/>
      <c r="J64" s="65"/>
      <c r="K64" s="65"/>
      <c r="L64" s="65"/>
      <c r="M64" s="65"/>
      <c r="N64" s="65"/>
      <c r="O64" s="65"/>
      <c r="P64" s="65"/>
      <c r="Q64" s="65"/>
      <c r="R64" s="65"/>
      <c r="S64" s="65"/>
      <c r="T64" s="182"/>
    </row>
    <row r="65" spans="1:20" ht="13" customHeight="1" x14ac:dyDescent="0.2">
      <c r="A65" s="116" t="s">
        <v>435</v>
      </c>
      <c r="B65" s="117">
        <v>2</v>
      </c>
      <c r="C65" s="48">
        <v>79.187875269021404</v>
      </c>
      <c r="D65" s="49">
        <v>0.17115915190147099</v>
      </c>
      <c r="E65" s="48">
        <v>9.2812117468140496</v>
      </c>
      <c r="F65" s="49">
        <v>0.118149979960643</v>
      </c>
      <c r="G65" s="48">
        <v>11.5309129841645</v>
      </c>
      <c r="H65" s="49">
        <v>0.13591262004275201</v>
      </c>
      <c r="I65" s="65"/>
      <c r="J65" s="65"/>
      <c r="K65" s="65"/>
      <c r="L65" s="65"/>
      <c r="M65" s="65"/>
      <c r="N65" s="65"/>
      <c r="O65" s="65"/>
      <c r="P65" s="65"/>
      <c r="Q65" s="65"/>
      <c r="R65" s="65"/>
      <c r="S65" s="65"/>
      <c r="T65" s="182"/>
    </row>
    <row r="66" spans="1:20" ht="13" customHeight="1" x14ac:dyDescent="0.2">
      <c r="A66" s="82" t="s">
        <v>391</v>
      </c>
      <c r="B66" s="110">
        <v>2</v>
      </c>
      <c r="C66" s="7">
        <v>80.351761421996898</v>
      </c>
      <c r="D66" s="10">
        <v>2.2876154132164199</v>
      </c>
      <c r="E66" s="7">
        <v>2.7689459267870999</v>
      </c>
      <c r="F66" s="10">
        <v>0.61575005490316503</v>
      </c>
      <c r="G66" s="7">
        <v>16.879292651216002</v>
      </c>
      <c r="H66" s="10">
        <v>2.29723962346903</v>
      </c>
      <c r="I66" s="65"/>
      <c r="J66" s="65"/>
      <c r="K66" s="65"/>
      <c r="L66" s="65"/>
      <c r="M66" s="65"/>
      <c r="N66" s="65"/>
      <c r="O66" s="65"/>
      <c r="P66" s="65"/>
      <c r="Q66" s="65"/>
      <c r="R66" s="65"/>
      <c r="S66" s="65"/>
      <c r="T66" s="182"/>
    </row>
    <row r="67" spans="1:20" ht="13" customHeight="1" x14ac:dyDescent="0.2">
      <c r="A67" s="82" t="s">
        <v>392</v>
      </c>
      <c r="B67" s="110">
        <v>2</v>
      </c>
      <c r="C67" s="7">
        <v>82.052281823388299</v>
      </c>
      <c r="D67" s="10">
        <v>1.73999183388975</v>
      </c>
      <c r="E67" s="7">
        <v>3.62305700031978</v>
      </c>
      <c r="F67" s="10">
        <v>0.89996162908688904</v>
      </c>
      <c r="G67" s="7">
        <v>14.324661176292</v>
      </c>
      <c r="H67" s="10">
        <v>1.37901740021417</v>
      </c>
      <c r="I67" s="65"/>
      <c r="J67" s="65"/>
      <c r="K67" s="65"/>
      <c r="L67" s="65"/>
      <c r="M67" s="65"/>
      <c r="N67" s="65"/>
      <c r="O67" s="65"/>
      <c r="P67" s="65"/>
      <c r="Q67" s="65"/>
      <c r="R67" s="65"/>
      <c r="S67" s="65"/>
      <c r="T67" s="182"/>
    </row>
    <row r="68" spans="1:20" ht="13" customHeight="1" x14ac:dyDescent="0.2">
      <c r="A68" s="82" t="s">
        <v>393</v>
      </c>
      <c r="B68" s="110">
        <v>2</v>
      </c>
      <c r="C68" s="7">
        <v>92.903133233446894</v>
      </c>
      <c r="D68" s="10">
        <v>0.86509467938084395</v>
      </c>
      <c r="E68" s="7">
        <v>1.8198436132620699</v>
      </c>
      <c r="F68" s="10">
        <v>0.49196232392433698</v>
      </c>
      <c r="G68" s="7">
        <v>5.2770231532910703</v>
      </c>
      <c r="H68" s="10">
        <v>0.692383013670261</v>
      </c>
      <c r="I68" s="65"/>
      <c r="J68" s="65"/>
      <c r="K68" s="65"/>
      <c r="L68" s="65"/>
      <c r="M68" s="65"/>
      <c r="N68" s="65"/>
      <c r="O68" s="65"/>
      <c r="P68" s="65"/>
      <c r="Q68" s="65"/>
      <c r="R68" s="65"/>
      <c r="S68" s="65"/>
      <c r="T68" s="182"/>
    </row>
    <row r="69" spans="1:20" ht="13" customHeight="1" x14ac:dyDescent="0.2">
      <c r="A69" s="4" t="s">
        <v>394</v>
      </c>
      <c r="B69" s="118">
        <v>2</v>
      </c>
      <c r="C69" s="169">
        <v>92.146278058488605</v>
      </c>
      <c r="D69" s="170">
        <v>0.89481507692783002</v>
      </c>
      <c r="E69" s="169">
        <v>2.2960342958282798</v>
      </c>
      <c r="F69" s="170">
        <v>0.42830917144910702</v>
      </c>
      <c r="G69" s="169">
        <v>5.5576876456831004</v>
      </c>
      <c r="H69" s="170">
        <v>0.75582283065343703</v>
      </c>
      <c r="I69" s="178"/>
      <c r="J69" s="178"/>
      <c r="K69" s="178"/>
      <c r="L69" s="178"/>
      <c r="M69" s="178"/>
      <c r="N69" s="178"/>
      <c r="O69" s="178"/>
      <c r="P69" s="178"/>
      <c r="Q69" s="178"/>
      <c r="R69" s="178"/>
      <c r="S69" s="178"/>
      <c r="T69" s="183"/>
    </row>
    <row r="70" spans="1:20" ht="13" customHeight="1" x14ac:dyDescent="0.2">
      <c r="A70" s="82"/>
      <c r="B70" s="119"/>
      <c r="C70" s="7" t="s">
        <v>1428</v>
      </c>
      <c r="D70" s="10" t="s">
        <v>1429</v>
      </c>
      <c r="E70" s="7" t="s">
        <v>1430</v>
      </c>
      <c r="F70" s="10" t="s">
        <v>1431</v>
      </c>
      <c r="G70" s="7" t="s">
        <v>1432</v>
      </c>
      <c r="H70" s="10" t="s">
        <v>1433</v>
      </c>
      <c r="I70" s="7" t="s">
        <v>1434</v>
      </c>
      <c r="J70" s="10" t="s">
        <v>1435</v>
      </c>
      <c r="K70" s="7" t="s">
        <v>1436</v>
      </c>
      <c r="L70" s="10" t="s">
        <v>1437</v>
      </c>
      <c r="M70" s="7" t="s">
        <v>1438</v>
      </c>
      <c r="N70" s="10" t="s">
        <v>1439</v>
      </c>
      <c r="O70" s="65" t="s">
        <v>1440</v>
      </c>
      <c r="P70" s="65" t="s">
        <v>1441</v>
      </c>
      <c r="Q70" s="65" t="s">
        <v>1442</v>
      </c>
      <c r="R70" s="65" t="s">
        <v>1443</v>
      </c>
      <c r="S70" s="65" t="s">
        <v>1444</v>
      </c>
      <c r="T70" s="182" t="s">
        <v>1445</v>
      </c>
    </row>
    <row r="71" spans="1:20" ht="13" customHeight="1" x14ac:dyDescent="0.2">
      <c r="A71" s="82" t="s">
        <v>350</v>
      </c>
      <c r="B71" s="119">
        <v>1</v>
      </c>
      <c r="C71" s="7">
        <v>77.222197611843598</v>
      </c>
      <c r="D71" s="10">
        <v>1.5442246642245501</v>
      </c>
      <c r="E71" s="7">
        <v>4.8352289489046596</v>
      </c>
      <c r="F71" s="10">
        <v>0.76097878932302798</v>
      </c>
      <c r="G71" s="7">
        <v>17.942573439251699</v>
      </c>
      <c r="H71" s="10">
        <v>1.3322189093236001</v>
      </c>
      <c r="I71" s="7">
        <v>-11.514075524629099</v>
      </c>
      <c r="J71" s="10">
        <v>1.78587786650681</v>
      </c>
      <c r="K71" s="7">
        <v>1.9069831994970701</v>
      </c>
      <c r="L71" s="10">
        <v>0.86887950373561695</v>
      </c>
      <c r="M71" s="7">
        <v>9.6070923251320703</v>
      </c>
      <c r="N71" s="10">
        <v>1.5317953241800699</v>
      </c>
      <c r="O71" s="65"/>
      <c r="P71" s="65"/>
      <c r="Q71" s="65"/>
      <c r="R71" s="65"/>
      <c r="S71" s="65"/>
      <c r="T71" s="182"/>
    </row>
    <row r="72" spans="1:20" ht="13" customHeight="1" x14ac:dyDescent="0.2">
      <c r="A72" s="82" t="s">
        <v>352</v>
      </c>
      <c r="B72" s="119">
        <v>1</v>
      </c>
      <c r="C72" s="7">
        <v>81.878820385641006</v>
      </c>
      <c r="D72" s="10">
        <v>0.71582651481182702</v>
      </c>
      <c r="E72" s="7">
        <v>1.3705469666615799</v>
      </c>
      <c r="F72" s="10">
        <v>0.28574572320775699</v>
      </c>
      <c r="G72" s="7">
        <v>16.750632647697401</v>
      </c>
      <c r="H72" s="10">
        <v>0.61456452793162597</v>
      </c>
      <c r="I72" s="7">
        <v>-0.58637467174240498</v>
      </c>
      <c r="J72" s="10">
        <v>1.08417008981297</v>
      </c>
      <c r="K72" s="7">
        <v>-0.33713563080469799</v>
      </c>
      <c r="L72" s="10">
        <v>0.37782738516633402</v>
      </c>
      <c r="M72" s="7">
        <v>0.92351030254710098</v>
      </c>
      <c r="N72" s="10">
        <v>0.98969732779602604</v>
      </c>
      <c r="O72" s="65"/>
      <c r="P72" s="65"/>
      <c r="Q72" s="65"/>
      <c r="R72" s="65"/>
      <c r="S72" s="65"/>
      <c r="T72" s="182"/>
    </row>
    <row r="73" spans="1:20" ht="13" customHeight="1" x14ac:dyDescent="0.2">
      <c r="A73" s="111" t="s">
        <v>354</v>
      </c>
      <c r="B73" s="119">
        <v>1</v>
      </c>
      <c r="C73" s="7">
        <v>69.455790340362995</v>
      </c>
      <c r="D73" s="10">
        <v>1.15954227336672</v>
      </c>
      <c r="E73" s="7">
        <v>0</v>
      </c>
      <c r="F73" s="10">
        <v>0</v>
      </c>
      <c r="G73" s="7">
        <v>30.544209659637001</v>
      </c>
      <c r="H73" s="10">
        <v>1.15954227336672</v>
      </c>
      <c r="I73" s="7">
        <v>-5.61865235270177</v>
      </c>
      <c r="J73" s="10">
        <v>1.72820416403066</v>
      </c>
      <c r="K73" s="7">
        <v>0</v>
      </c>
      <c r="L73" s="10">
        <v>0</v>
      </c>
      <c r="M73" s="7">
        <v>5.6186523527017904</v>
      </c>
      <c r="N73" s="10">
        <v>1.72820416403066</v>
      </c>
      <c r="O73" s="65"/>
      <c r="P73" s="65"/>
      <c r="Q73" s="65"/>
      <c r="R73" s="65"/>
      <c r="S73" s="65"/>
      <c r="T73" s="182"/>
    </row>
    <row r="74" spans="1:20" ht="13" customHeight="1" x14ac:dyDescent="0.2">
      <c r="A74" s="82" t="s">
        <v>355</v>
      </c>
      <c r="B74" s="119">
        <v>1</v>
      </c>
      <c r="C74" s="7">
        <v>68.149374585168601</v>
      </c>
      <c r="D74" s="10">
        <v>1.82736352363034</v>
      </c>
      <c r="E74" s="7">
        <v>13.088110796318499</v>
      </c>
      <c r="F74" s="10">
        <v>1.1537990043024</v>
      </c>
      <c r="G74" s="7">
        <v>18.762514618512899</v>
      </c>
      <c r="H74" s="10">
        <v>1.61644748507766</v>
      </c>
      <c r="I74" s="7">
        <v>4.6231954601959799</v>
      </c>
      <c r="J74" s="10">
        <v>2.6738462099911802</v>
      </c>
      <c r="K74" s="7">
        <v>-5.56862955025513</v>
      </c>
      <c r="L74" s="10">
        <v>2.0926193380027698</v>
      </c>
      <c r="M74" s="7">
        <v>0.94543409005914103</v>
      </c>
      <c r="N74" s="10">
        <v>2.16584403670951</v>
      </c>
      <c r="O74" s="65"/>
      <c r="P74" s="65"/>
      <c r="Q74" s="65"/>
      <c r="R74" s="65"/>
      <c r="S74" s="65"/>
      <c r="T74" s="182"/>
    </row>
    <row r="75" spans="1:20" ht="13" customHeight="1" x14ac:dyDescent="0.2">
      <c r="A75" s="82" t="s">
        <v>365</v>
      </c>
      <c r="B75" s="119">
        <v>1</v>
      </c>
      <c r="C75" s="7">
        <v>96.566748404264004</v>
      </c>
      <c r="D75" s="10">
        <v>0.85385472644537597</v>
      </c>
      <c r="E75" s="7">
        <v>1.11297544771644</v>
      </c>
      <c r="F75" s="10">
        <v>0.31206070437092198</v>
      </c>
      <c r="G75" s="7">
        <v>2.3202761480195599</v>
      </c>
      <c r="H75" s="10">
        <v>0.67164548747369202</v>
      </c>
      <c r="I75" s="7">
        <v>2.8839729621360801</v>
      </c>
      <c r="J75" s="10">
        <v>1.09656332073621</v>
      </c>
      <c r="K75" s="7">
        <v>-4.6534337874103902E-2</v>
      </c>
      <c r="L75" s="10">
        <v>0.40847903653571899</v>
      </c>
      <c r="M75" s="7">
        <v>-2.83743862426198</v>
      </c>
      <c r="N75" s="10">
        <v>0.87393345728057203</v>
      </c>
      <c r="O75" s="65"/>
      <c r="P75" s="65"/>
      <c r="Q75" s="65"/>
      <c r="R75" s="65"/>
      <c r="S75" s="65"/>
      <c r="T75" s="182"/>
    </row>
    <row r="76" spans="1:20" ht="13" customHeight="1" x14ac:dyDescent="0.2">
      <c r="A76" s="82" t="s">
        <v>370</v>
      </c>
      <c r="B76" s="119">
        <v>1</v>
      </c>
      <c r="C76" s="7">
        <v>71.078268082514697</v>
      </c>
      <c r="D76" s="10">
        <v>0.949933501326924</v>
      </c>
      <c r="E76" s="7">
        <v>12.212353522958299</v>
      </c>
      <c r="F76" s="10">
        <v>0.72998665483053604</v>
      </c>
      <c r="G76" s="7">
        <v>16.709378394527</v>
      </c>
      <c r="H76" s="10">
        <v>0.80396941945761802</v>
      </c>
      <c r="I76" s="7">
        <v>-2.76710139796536</v>
      </c>
      <c r="J76" s="10">
        <v>1.4238673613491299</v>
      </c>
      <c r="K76" s="7">
        <v>2.4002329203759101</v>
      </c>
      <c r="L76" s="10">
        <v>1.01765046931464</v>
      </c>
      <c r="M76" s="7">
        <v>0.36686847758944202</v>
      </c>
      <c r="N76" s="10">
        <v>1.29452123840108</v>
      </c>
      <c r="O76" s="65"/>
      <c r="P76" s="65"/>
      <c r="Q76" s="65"/>
      <c r="R76" s="65"/>
      <c r="S76" s="65"/>
      <c r="T76" s="182"/>
    </row>
    <row r="77" spans="1:20" ht="13" customHeight="1" x14ac:dyDescent="0.2">
      <c r="A77" s="82" t="s">
        <v>372</v>
      </c>
      <c r="B77" s="119">
        <v>1</v>
      </c>
      <c r="C77" s="7">
        <v>95.314910305382597</v>
      </c>
      <c r="D77" s="10">
        <v>0.65078537783715995</v>
      </c>
      <c r="E77" s="7">
        <v>1.1591663319402901</v>
      </c>
      <c r="F77" s="10">
        <v>0.31160662759031099</v>
      </c>
      <c r="G77" s="7">
        <v>3.5259233626770801</v>
      </c>
      <c r="H77" s="10">
        <v>0.51729928575999695</v>
      </c>
      <c r="I77" s="7">
        <v>20.324587487883701</v>
      </c>
      <c r="J77" s="10">
        <v>1.2933849824205601</v>
      </c>
      <c r="K77" s="7">
        <v>-11.117798808297</v>
      </c>
      <c r="L77" s="10">
        <v>0.86237909228217202</v>
      </c>
      <c r="M77" s="7">
        <v>-9.2067886795867206</v>
      </c>
      <c r="N77" s="10">
        <v>0.89992571026354595</v>
      </c>
      <c r="O77" s="65"/>
      <c r="P77" s="65"/>
      <c r="Q77" s="65"/>
      <c r="R77" s="65"/>
      <c r="S77" s="65"/>
      <c r="T77" s="182"/>
    </row>
    <row r="78" spans="1:20" ht="13" customHeight="1" x14ac:dyDescent="0.2">
      <c r="A78" s="82" t="s">
        <v>428</v>
      </c>
      <c r="B78" s="119">
        <v>1</v>
      </c>
      <c r="C78" s="7">
        <v>89.0484645272184</v>
      </c>
      <c r="D78" s="10">
        <v>1.0276339250297899</v>
      </c>
      <c r="E78" s="7">
        <v>5.3105189381880802</v>
      </c>
      <c r="F78" s="10">
        <v>0.63807168092038802</v>
      </c>
      <c r="G78" s="7">
        <v>5.6410165345935397</v>
      </c>
      <c r="H78" s="10">
        <v>0.82638583933795795</v>
      </c>
      <c r="I78" s="7">
        <v>0.71045035989323002</v>
      </c>
      <c r="J78" s="10">
        <v>1.6846216501153199</v>
      </c>
      <c r="K78" s="7">
        <v>-1.70483084223529</v>
      </c>
      <c r="L78" s="10">
        <v>1.32675116839771</v>
      </c>
      <c r="M78" s="7">
        <v>0.99438048234207599</v>
      </c>
      <c r="N78" s="10">
        <v>1.28018904319808</v>
      </c>
      <c r="O78" s="65"/>
      <c r="P78" s="65"/>
      <c r="Q78" s="65"/>
      <c r="R78" s="65"/>
      <c r="S78" s="65"/>
      <c r="T78" s="182"/>
    </row>
    <row r="79" spans="1:20" ht="13" customHeight="1" x14ac:dyDescent="0.2">
      <c r="A79" s="82" t="s">
        <v>378</v>
      </c>
      <c r="B79" s="119">
        <v>1</v>
      </c>
      <c r="C79" s="7">
        <v>85.010817921809604</v>
      </c>
      <c r="D79" s="10">
        <v>1.0034496957421499</v>
      </c>
      <c r="E79" s="7">
        <v>4.4333329570559803</v>
      </c>
      <c r="F79" s="10">
        <v>0.519956517538532</v>
      </c>
      <c r="G79" s="7">
        <v>10.5558491211345</v>
      </c>
      <c r="H79" s="10">
        <v>1.0951344897249</v>
      </c>
      <c r="I79" s="7">
        <v>-4.8690057037418102</v>
      </c>
      <c r="J79" s="10">
        <v>1.35438506003253</v>
      </c>
      <c r="K79" s="7">
        <v>0.71992339233483604</v>
      </c>
      <c r="L79" s="10">
        <v>0.79426338470166002</v>
      </c>
      <c r="M79" s="7">
        <v>4.1490823114069801</v>
      </c>
      <c r="N79" s="10">
        <v>1.27901439429539</v>
      </c>
      <c r="O79" s="65"/>
      <c r="P79" s="65"/>
      <c r="Q79" s="65"/>
      <c r="R79" s="65"/>
      <c r="S79" s="65"/>
      <c r="T79" s="182"/>
    </row>
    <row r="80" spans="1:20" ht="13" customHeight="1" x14ac:dyDescent="0.2">
      <c r="A80" s="82" t="s">
        <v>382</v>
      </c>
      <c r="B80" s="119">
        <v>1</v>
      </c>
      <c r="C80" s="7">
        <v>88.303615566126695</v>
      </c>
      <c r="D80" s="10">
        <v>0.72589643130973902</v>
      </c>
      <c r="E80" s="7">
        <v>3.1748915998144698</v>
      </c>
      <c r="F80" s="10">
        <v>0.39688765927339598</v>
      </c>
      <c r="G80" s="7">
        <v>8.5214928340588791</v>
      </c>
      <c r="H80" s="10">
        <v>0.67620122952902495</v>
      </c>
      <c r="I80" s="7">
        <v>5.65644939141947E-2</v>
      </c>
      <c r="J80" s="10">
        <v>1.14379261673207</v>
      </c>
      <c r="K80" s="7">
        <v>-0.119605593560517</v>
      </c>
      <c r="L80" s="10">
        <v>0.60510736887119498</v>
      </c>
      <c r="M80" s="7">
        <v>6.3041099646312701E-2</v>
      </c>
      <c r="N80" s="10">
        <v>1.0375082856033699</v>
      </c>
      <c r="O80" s="65"/>
      <c r="P80" s="65"/>
      <c r="Q80" s="65"/>
      <c r="R80" s="65"/>
      <c r="S80" s="65"/>
      <c r="T80" s="182"/>
    </row>
    <row r="81" spans="1:20" ht="13" customHeight="1" x14ac:dyDescent="0.2">
      <c r="A81" s="82" t="s">
        <v>384</v>
      </c>
      <c r="B81" s="119">
        <v>1</v>
      </c>
      <c r="C81" s="7">
        <v>71.0835728848554</v>
      </c>
      <c r="D81" s="10">
        <v>0.95483296159258402</v>
      </c>
      <c r="E81" s="7">
        <v>5.3515696263758299</v>
      </c>
      <c r="F81" s="10">
        <v>0.50505174090911198</v>
      </c>
      <c r="G81" s="7">
        <v>23.564857488768801</v>
      </c>
      <c r="H81" s="10">
        <v>0.94776313609887497</v>
      </c>
      <c r="I81" s="7">
        <v>1.8902714360138999</v>
      </c>
      <c r="J81" s="10">
        <v>1.3688915492242799</v>
      </c>
      <c r="K81" s="7">
        <v>-0.82427633491764196</v>
      </c>
      <c r="L81" s="10">
        <v>0.64212420902369105</v>
      </c>
      <c r="M81" s="7">
        <v>-1.06599510109628</v>
      </c>
      <c r="N81" s="10">
        <v>1.2546263177370101</v>
      </c>
      <c r="O81" s="65"/>
      <c r="P81" s="65"/>
      <c r="Q81" s="65"/>
      <c r="R81" s="65"/>
      <c r="S81" s="65"/>
      <c r="T81" s="182"/>
    </row>
    <row r="82" spans="1:20" ht="13" customHeight="1" x14ac:dyDescent="0.2">
      <c r="A82" s="82" t="s">
        <v>386</v>
      </c>
      <c r="B82" s="119">
        <v>1</v>
      </c>
      <c r="C82" s="7">
        <v>88.197847997094598</v>
      </c>
      <c r="D82" s="10">
        <v>0.89737864836182102</v>
      </c>
      <c r="E82" s="7">
        <v>4.9907458993243701</v>
      </c>
      <c r="F82" s="10">
        <v>0.58837559731229006</v>
      </c>
      <c r="G82" s="7">
        <v>6.8114061035810503</v>
      </c>
      <c r="H82" s="10">
        <v>0.80071979297903895</v>
      </c>
      <c r="I82" s="7">
        <v>0.76528554308353602</v>
      </c>
      <c r="J82" s="10">
        <v>1.3199182047998801</v>
      </c>
      <c r="K82" s="7">
        <v>-0.46205500419310103</v>
      </c>
      <c r="L82" s="10">
        <v>0.83550602535034302</v>
      </c>
      <c r="M82" s="7">
        <v>-0.30323053889044099</v>
      </c>
      <c r="N82" s="10">
        <v>1.19097636727423</v>
      </c>
      <c r="O82" s="65"/>
      <c r="P82" s="65"/>
      <c r="Q82" s="65"/>
      <c r="R82" s="65"/>
      <c r="S82" s="65"/>
      <c r="T82" s="182"/>
    </row>
    <row r="83" spans="1:20" ht="13" customHeight="1" x14ac:dyDescent="0.2">
      <c r="A83" s="82" t="s">
        <v>387</v>
      </c>
      <c r="B83" s="119">
        <v>1</v>
      </c>
      <c r="C83" s="7">
        <v>39.174873443767297</v>
      </c>
      <c r="D83" s="10">
        <v>2.7443862497282998</v>
      </c>
      <c r="E83" s="7">
        <v>52.769785268651901</v>
      </c>
      <c r="F83" s="10">
        <v>2.6434912958394099</v>
      </c>
      <c r="G83" s="7">
        <v>8.0553412875808093</v>
      </c>
      <c r="H83" s="10">
        <v>1.01377896594141</v>
      </c>
      <c r="I83" s="7">
        <v>5.4183772498761398</v>
      </c>
      <c r="J83" s="10">
        <v>3.4406473183298898</v>
      </c>
      <c r="K83" s="7">
        <v>-1.21762761413998</v>
      </c>
      <c r="L83" s="10">
        <v>3.3184849559507201</v>
      </c>
      <c r="M83" s="7">
        <v>-4.20074963573615</v>
      </c>
      <c r="N83" s="10">
        <v>1.5723733198921299</v>
      </c>
      <c r="O83" s="65"/>
      <c r="P83" s="65"/>
      <c r="Q83" s="65"/>
      <c r="R83" s="65"/>
      <c r="S83" s="65"/>
      <c r="T83" s="182"/>
    </row>
    <row r="84" spans="1:20" ht="13" customHeight="1" x14ac:dyDescent="0.2">
      <c r="A84" s="5" t="s">
        <v>436</v>
      </c>
      <c r="B84" s="120">
        <v>1</v>
      </c>
      <c r="C84" s="87">
        <v>79.2524593096405</v>
      </c>
      <c r="D84" s="88">
        <v>0.37388516447369602</v>
      </c>
      <c r="E84" s="87">
        <v>9.1507688586592</v>
      </c>
      <c r="F84" s="88">
        <v>0.27818449074304402</v>
      </c>
      <c r="G84" s="87">
        <v>11.5967718317003</v>
      </c>
      <c r="H84" s="88">
        <v>0.27685119903144201</v>
      </c>
      <c r="I84" s="87">
        <v>0.82613979390000702</v>
      </c>
      <c r="J84" s="88">
        <v>0.43921129730373698</v>
      </c>
      <c r="K84" s="87">
        <v>-0.94143542791411705</v>
      </c>
      <c r="L84" s="88">
        <v>0.30957913550951999</v>
      </c>
      <c r="M84" s="87">
        <v>0.115295634014108</v>
      </c>
      <c r="N84" s="88">
        <v>0.34132440257883601</v>
      </c>
      <c r="O84" s="65"/>
      <c r="P84" s="65"/>
      <c r="Q84" s="65"/>
      <c r="R84" s="65"/>
      <c r="S84" s="65"/>
      <c r="T84" s="182"/>
    </row>
    <row r="85" spans="1:20" ht="13" customHeight="1" x14ac:dyDescent="0.2">
      <c r="A85" s="82" t="s">
        <v>93</v>
      </c>
      <c r="B85" s="119">
        <v>1</v>
      </c>
      <c r="C85" s="7">
        <v>90.454137084993505</v>
      </c>
      <c r="D85" s="10">
        <v>0.92893386114059595</v>
      </c>
      <c r="E85" s="7">
        <v>2.3166023370200501</v>
      </c>
      <c r="F85" s="10">
        <v>0.49058419582294799</v>
      </c>
      <c r="G85" s="7">
        <v>7.2292605779864596</v>
      </c>
      <c r="H85" s="10">
        <v>0.72489961280087101</v>
      </c>
      <c r="I85" s="7">
        <v>3.2450857101451001</v>
      </c>
      <c r="J85" s="10">
        <v>1.35637305509938</v>
      </c>
      <c r="K85" s="7">
        <v>-0.48717988317552202</v>
      </c>
      <c r="L85" s="10">
        <v>0.63442885340118804</v>
      </c>
      <c r="M85" s="7">
        <v>-2.7579058269696</v>
      </c>
      <c r="N85" s="10">
        <v>1.15549574890303</v>
      </c>
      <c r="O85" s="65"/>
      <c r="P85" s="65"/>
      <c r="Q85" s="65"/>
      <c r="R85" s="65"/>
      <c r="S85" s="65"/>
      <c r="T85" s="182"/>
    </row>
    <row r="86" spans="1:20" ht="13" customHeight="1" x14ac:dyDescent="0.2">
      <c r="A86" s="82" t="s">
        <v>392</v>
      </c>
      <c r="B86" s="119">
        <v>1</v>
      </c>
      <c r="C86" s="7">
        <v>90.471608564152106</v>
      </c>
      <c r="D86" s="10">
        <v>0.92375936405056003</v>
      </c>
      <c r="E86" s="7">
        <v>2.7576606549579998</v>
      </c>
      <c r="F86" s="10">
        <v>0.56958179316816104</v>
      </c>
      <c r="G86" s="7">
        <v>6.7707307808898598</v>
      </c>
      <c r="H86" s="10">
        <v>0.77961072040233104</v>
      </c>
      <c r="I86" s="7">
        <v>8.4193267407638803</v>
      </c>
      <c r="J86" s="10">
        <v>1.9700007473790699</v>
      </c>
      <c r="K86" s="7">
        <v>-0.86539634536177801</v>
      </c>
      <c r="L86" s="10">
        <v>1.0650607273472199</v>
      </c>
      <c r="M86" s="7">
        <v>-7.5539303954020998</v>
      </c>
      <c r="N86" s="10">
        <v>1.5841344215247899</v>
      </c>
      <c r="O86" s="65"/>
      <c r="P86" s="65"/>
      <c r="Q86" s="65"/>
      <c r="R86" s="65"/>
      <c r="S86" s="65"/>
      <c r="T86" s="182"/>
    </row>
    <row r="87" spans="1:20" ht="13" customHeight="1" x14ac:dyDescent="0.2">
      <c r="A87" s="4" t="s">
        <v>393</v>
      </c>
      <c r="B87" s="121">
        <v>1</v>
      </c>
      <c r="C87" s="169">
        <v>83.139462142721698</v>
      </c>
      <c r="D87" s="170">
        <v>1.44109202221342</v>
      </c>
      <c r="E87" s="169">
        <v>4.4808071992431104</v>
      </c>
      <c r="F87" s="170">
        <v>0.80809914416587003</v>
      </c>
      <c r="G87" s="169">
        <v>12.3797306580352</v>
      </c>
      <c r="H87" s="170">
        <v>1.19650346728987</v>
      </c>
      <c r="I87" s="169">
        <v>-9.7636710907251398</v>
      </c>
      <c r="J87" s="170">
        <v>1.6808137971768899</v>
      </c>
      <c r="K87" s="169">
        <v>2.6609635859810399</v>
      </c>
      <c r="L87" s="170">
        <v>0.94607143227276802</v>
      </c>
      <c r="M87" s="169">
        <v>7.10270750474408</v>
      </c>
      <c r="N87" s="170">
        <v>1.38239458363225</v>
      </c>
      <c r="O87" s="178"/>
      <c r="P87" s="178"/>
      <c r="Q87" s="178"/>
      <c r="R87" s="178"/>
      <c r="S87" s="178"/>
      <c r="T87" s="183"/>
    </row>
    <row r="88" spans="1:20" ht="13" customHeight="1" x14ac:dyDescent="0.2">
      <c r="A88" s="82"/>
      <c r="B88" s="122"/>
      <c r="C88" s="7" t="s">
        <v>1428</v>
      </c>
      <c r="D88" s="10" t="s">
        <v>1429</v>
      </c>
      <c r="E88" s="7" t="s">
        <v>1430</v>
      </c>
      <c r="F88" s="10" t="s">
        <v>1431</v>
      </c>
      <c r="G88" s="7" t="s">
        <v>1432</v>
      </c>
      <c r="H88" s="10" t="s">
        <v>1433</v>
      </c>
      <c r="I88" s="65" t="s">
        <v>1434</v>
      </c>
      <c r="J88" s="65" t="s">
        <v>1435</v>
      </c>
      <c r="K88" s="65" t="s">
        <v>1436</v>
      </c>
      <c r="L88" s="65" t="s">
        <v>1437</v>
      </c>
      <c r="M88" s="65" t="s">
        <v>1438</v>
      </c>
      <c r="N88" s="65" t="s">
        <v>1439</v>
      </c>
      <c r="O88" s="7" t="s">
        <v>1440</v>
      </c>
      <c r="P88" s="10" t="s">
        <v>1441</v>
      </c>
      <c r="Q88" s="7" t="s">
        <v>1442</v>
      </c>
      <c r="R88" s="10" t="s">
        <v>1443</v>
      </c>
      <c r="S88" s="7" t="s">
        <v>1444</v>
      </c>
      <c r="T88" s="123" t="s">
        <v>1445</v>
      </c>
    </row>
    <row r="89" spans="1:20" ht="13" customHeight="1" x14ac:dyDescent="0.2">
      <c r="A89" s="82" t="s">
        <v>359</v>
      </c>
      <c r="B89" s="122">
        <v>3</v>
      </c>
      <c r="C89" s="7">
        <v>93.179041329814297</v>
      </c>
      <c r="D89" s="10">
        <v>0.61083961740852299</v>
      </c>
      <c r="E89" s="7">
        <v>3.5769077806612102</v>
      </c>
      <c r="F89" s="10">
        <v>0.41009724693866301</v>
      </c>
      <c r="G89" s="7">
        <v>3.2440508895245501</v>
      </c>
      <c r="H89" s="10">
        <v>0.45050169654880001</v>
      </c>
      <c r="I89" s="65"/>
      <c r="J89" s="65"/>
      <c r="K89" s="65"/>
      <c r="L89" s="65"/>
      <c r="M89" s="65"/>
      <c r="N89" s="65"/>
      <c r="O89" s="7">
        <v>0.96868084203099203</v>
      </c>
      <c r="P89" s="10">
        <v>0.95344465128456801</v>
      </c>
      <c r="Q89" s="7">
        <v>-0.18311292399705001</v>
      </c>
      <c r="R89" s="10">
        <v>0.62241744945741695</v>
      </c>
      <c r="S89" s="7">
        <v>-0.78556791803394399</v>
      </c>
      <c r="T89" s="123">
        <v>0.74964809412512201</v>
      </c>
    </row>
    <row r="90" spans="1:20" ht="13" customHeight="1" x14ac:dyDescent="0.2">
      <c r="A90" s="82" t="s">
        <v>362</v>
      </c>
      <c r="B90" s="122">
        <v>3</v>
      </c>
      <c r="C90" s="7">
        <v>94.212791490385399</v>
      </c>
      <c r="D90" s="10">
        <v>0.85894218416389601</v>
      </c>
      <c r="E90" s="7">
        <v>0.574640577095478</v>
      </c>
      <c r="F90" s="10">
        <v>0.202389433300279</v>
      </c>
      <c r="G90" s="7">
        <v>5.2125679325191303</v>
      </c>
      <c r="H90" s="10">
        <v>0.81858632113444796</v>
      </c>
      <c r="I90" s="65"/>
      <c r="J90" s="65"/>
      <c r="K90" s="65"/>
      <c r="L90" s="65"/>
      <c r="M90" s="65"/>
      <c r="N90" s="65"/>
      <c r="O90" s="7">
        <v>-2.8160409651751799</v>
      </c>
      <c r="P90" s="10">
        <v>1.01422269858165</v>
      </c>
      <c r="Q90" s="7">
        <v>8.4102989188174104E-2</v>
      </c>
      <c r="R90" s="10">
        <v>0.276452085532571</v>
      </c>
      <c r="S90" s="7">
        <v>2.7319379759870102</v>
      </c>
      <c r="T90" s="123">
        <v>0.95961360062135603</v>
      </c>
    </row>
    <row r="91" spans="1:20" ht="13" customHeight="1" x14ac:dyDescent="0.2">
      <c r="A91" s="82" t="s">
        <v>84</v>
      </c>
      <c r="B91" s="122">
        <v>3</v>
      </c>
      <c r="C91" s="7">
        <v>83.882713631379801</v>
      </c>
      <c r="D91" s="10">
        <v>0.98584235855082802</v>
      </c>
      <c r="E91" s="7">
        <v>3.5430478804314198</v>
      </c>
      <c r="F91" s="10">
        <v>0.46858815907469697</v>
      </c>
      <c r="G91" s="7">
        <v>12.574238488188801</v>
      </c>
      <c r="H91" s="10">
        <v>0.892409016393375</v>
      </c>
      <c r="I91" s="65"/>
      <c r="J91" s="65"/>
      <c r="K91" s="65"/>
      <c r="L91" s="65"/>
      <c r="M91" s="65"/>
      <c r="N91" s="65"/>
      <c r="O91" s="7">
        <v>-3.3263377434686001</v>
      </c>
      <c r="P91" s="10">
        <v>1.39596378969482</v>
      </c>
      <c r="Q91" s="7">
        <v>0.73926566023584905</v>
      </c>
      <c r="R91" s="10">
        <v>0.617577509031628</v>
      </c>
      <c r="S91" s="7">
        <v>2.5870720832327501</v>
      </c>
      <c r="T91" s="123">
        <v>1.26731402171455</v>
      </c>
    </row>
    <row r="92" spans="1:20" ht="13" customHeight="1" x14ac:dyDescent="0.2">
      <c r="A92" s="82" t="s">
        <v>376</v>
      </c>
      <c r="B92" s="122">
        <v>3</v>
      </c>
      <c r="C92" s="7">
        <v>68.439001734629102</v>
      </c>
      <c r="D92" s="10">
        <v>1.2621703570778999</v>
      </c>
      <c r="E92" s="7">
        <v>12.425614171972301</v>
      </c>
      <c r="F92" s="10">
        <v>0.74446605488327799</v>
      </c>
      <c r="G92" s="7">
        <v>19.135384093398599</v>
      </c>
      <c r="H92" s="10">
        <v>1.1454837298300899</v>
      </c>
      <c r="I92" s="65"/>
      <c r="J92" s="65"/>
      <c r="K92" s="65"/>
      <c r="L92" s="65"/>
      <c r="M92" s="65"/>
      <c r="N92" s="65"/>
      <c r="O92" s="7">
        <v>1.0239842332281299</v>
      </c>
      <c r="P92" s="10">
        <v>1.6267172997358701</v>
      </c>
      <c r="Q92" s="7">
        <v>0.55068422199392197</v>
      </c>
      <c r="R92" s="10">
        <v>1.00746531579474</v>
      </c>
      <c r="S92" s="7">
        <v>-1.57466845522205</v>
      </c>
      <c r="T92" s="123">
        <v>1.51869483061961</v>
      </c>
    </row>
    <row r="93" spans="1:20" ht="13" customHeight="1" x14ac:dyDescent="0.2">
      <c r="A93" s="82" t="s">
        <v>378</v>
      </c>
      <c r="B93" s="122">
        <v>3</v>
      </c>
      <c r="C93" s="7">
        <v>87.577805901027901</v>
      </c>
      <c r="D93" s="10">
        <v>0.67194842837928204</v>
      </c>
      <c r="E93" s="7">
        <v>4.3177718752999201</v>
      </c>
      <c r="F93" s="10">
        <v>0.48063111104004402</v>
      </c>
      <c r="G93" s="7">
        <v>8.1044222236721701</v>
      </c>
      <c r="H93" s="10">
        <v>0.61501581647472803</v>
      </c>
      <c r="I93" s="65"/>
      <c r="J93" s="65"/>
      <c r="K93" s="65"/>
      <c r="L93" s="65"/>
      <c r="M93" s="65"/>
      <c r="N93" s="65"/>
      <c r="O93" s="7">
        <v>-2.3020177245234499</v>
      </c>
      <c r="P93" s="10">
        <v>1.1309121492652301</v>
      </c>
      <c r="Q93" s="7">
        <v>0.60436231057877299</v>
      </c>
      <c r="R93" s="10">
        <v>0.769094148363207</v>
      </c>
      <c r="S93" s="7">
        <v>1.69765541394467</v>
      </c>
      <c r="T93" s="123">
        <v>0.90266423699173604</v>
      </c>
    </row>
    <row r="94" spans="1:20" ht="13" customHeight="1" x14ac:dyDescent="0.2">
      <c r="A94" s="82" t="s">
        <v>382</v>
      </c>
      <c r="B94" s="122">
        <v>3</v>
      </c>
      <c r="C94" s="7">
        <v>87.388092969494195</v>
      </c>
      <c r="D94" s="10">
        <v>0.888119686157822</v>
      </c>
      <c r="E94" s="7">
        <v>4.0704068478865496</v>
      </c>
      <c r="F94" s="10">
        <v>0.55880427947036004</v>
      </c>
      <c r="G94" s="7">
        <v>8.5415001826192292</v>
      </c>
      <c r="H94" s="10">
        <v>0.72793911536674705</v>
      </c>
      <c r="I94" s="65"/>
      <c r="J94" s="65"/>
      <c r="K94" s="65"/>
      <c r="L94" s="65"/>
      <c r="M94" s="65"/>
      <c r="N94" s="65"/>
      <c r="O94" s="7">
        <v>-0.85895810271823303</v>
      </c>
      <c r="P94" s="10">
        <v>1.2530333188082701</v>
      </c>
      <c r="Q94" s="7">
        <v>0.77590965451156502</v>
      </c>
      <c r="R94" s="10">
        <v>0.72173217784237198</v>
      </c>
      <c r="S94" s="7">
        <v>8.3048448206659103E-2</v>
      </c>
      <c r="T94" s="123">
        <v>1.0719471514771599</v>
      </c>
    </row>
    <row r="95" spans="1:20" ht="13" customHeight="1" x14ac:dyDescent="0.2">
      <c r="A95" s="82" t="s">
        <v>386</v>
      </c>
      <c r="B95" s="122">
        <v>3</v>
      </c>
      <c r="C95" s="7">
        <v>83.520766837368996</v>
      </c>
      <c r="D95" s="10">
        <v>1.11419625138262</v>
      </c>
      <c r="E95" s="7">
        <v>6.6772611264867701</v>
      </c>
      <c r="F95" s="10">
        <v>0.58249208081460302</v>
      </c>
      <c r="G95" s="7">
        <v>9.8019720361441802</v>
      </c>
      <c r="H95" s="10">
        <v>0.84819207527140905</v>
      </c>
      <c r="I95" s="65"/>
      <c r="J95" s="65"/>
      <c r="K95" s="65"/>
      <c r="L95" s="65"/>
      <c r="M95" s="65"/>
      <c r="N95" s="65"/>
      <c r="O95" s="7">
        <v>-3.91179561664201</v>
      </c>
      <c r="P95" s="10">
        <v>1.4759162968886601</v>
      </c>
      <c r="Q95" s="7">
        <v>1.2244602229693</v>
      </c>
      <c r="R95" s="10">
        <v>0.83137326099403697</v>
      </c>
      <c r="S95" s="7">
        <v>2.6873353936726998</v>
      </c>
      <c r="T95" s="123">
        <v>1.22339785723637</v>
      </c>
    </row>
    <row r="96" spans="1:20" ht="13" customHeight="1" x14ac:dyDescent="0.2">
      <c r="A96" s="82" t="s">
        <v>387</v>
      </c>
      <c r="B96" s="122">
        <v>3</v>
      </c>
      <c r="C96" s="7">
        <v>37.415969027283801</v>
      </c>
      <c r="D96" s="10">
        <v>3.2671249760640499</v>
      </c>
      <c r="E96" s="7">
        <v>49.416305121228099</v>
      </c>
      <c r="F96" s="10">
        <v>3.1617558559558301</v>
      </c>
      <c r="G96" s="7">
        <v>13.1677258514881</v>
      </c>
      <c r="H96" s="10">
        <v>2.4601522084227199</v>
      </c>
      <c r="I96" s="65"/>
      <c r="J96" s="65"/>
      <c r="K96" s="65"/>
      <c r="L96" s="65"/>
      <c r="M96" s="65"/>
      <c r="N96" s="65"/>
      <c r="O96" s="7">
        <v>3.65947283339269</v>
      </c>
      <c r="P96" s="10">
        <v>3.87046556510382</v>
      </c>
      <c r="Q96" s="7">
        <v>-4.5711077615638303</v>
      </c>
      <c r="R96" s="10">
        <v>3.7444620794399199</v>
      </c>
      <c r="S96" s="7">
        <v>0.911634928171139</v>
      </c>
      <c r="T96" s="123">
        <v>2.7380575147228998</v>
      </c>
    </row>
    <row r="97" spans="1:20" ht="13" customHeight="1" x14ac:dyDescent="0.2">
      <c r="A97" s="6" t="s">
        <v>437</v>
      </c>
      <c r="B97" s="124">
        <v>3</v>
      </c>
      <c r="C97" s="180">
        <v>79.452022865172907</v>
      </c>
      <c r="D97" s="181">
        <v>0.51283032103846105</v>
      </c>
      <c r="E97" s="180">
        <v>10.5752444226327</v>
      </c>
      <c r="F97" s="181">
        <v>0.43051951554367501</v>
      </c>
      <c r="G97" s="180">
        <v>9.9727327121943397</v>
      </c>
      <c r="H97" s="181">
        <v>0.40814903579572698</v>
      </c>
      <c r="I97" s="178"/>
      <c r="J97" s="178"/>
      <c r="K97" s="178"/>
      <c r="L97" s="178"/>
      <c r="M97" s="178"/>
      <c r="N97" s="178"/>
      <c r="O97" s="180">
        <v>-0.94537653048445702</v>
      </c>
      <c r="P97" s="181">
        <v>0.643968601892007</v>
      </c>
      <c r="Q97" s="180">
        <v>-9.6929453260412093E-2</v>
      </c>
      <c r="R97" s="181">
        <v>0.52566622145459496</v>
      </c>
      <c r="S97" s="180">
        <v>1.04230598374487</v>
      </c>
      <c r="T97" s="185">
        <v>0.505483741656089</v>
      </c>
    </row>
    <row r="99" spans="1:20" x14ac:dyDescent="0.2">
      <c r="A99" s="177" t="s">
        <v>574</v>
      </c>
    </row>
    <row r="100" spans="1:20" x14ac:dyDescent="0.2">
      <c r="A100" s="177" t="s">
        <v>398</v>
      </c>
    </row>
    <row r="101" spans="1:20" x14ac:dyDescent="0.2">
      <c r="A101" s="177" t="s">
        <v>400</v>
      </c>
    </row>
    <row r="102" spans="1:20" x14ac:dyDescent="0.2">
      <c r="A102" s="177" t="s">
        <v>401</v>
      </c>
    </row>
    <row r="103" spans="1:20" x14ac:dyDescent="0.2">
      <c r="A103" s="177" t="s">
        <v>402</v>
      </c>
    </row>
    <row r="104" spans="1:20" x14ac:dyDescent="0.2">
      <c r="A104" s="160" t="str">
        <f>HYPERLINK("https://oecdcode.org/disclaimers/cyprus.html", "Information on data for Cyprus: https://oecdcode.org/disclaimers/cyprus.html")</f>
        <v>Information on data for Cyprus: https://oecdcode.org/disclaimers/cyprus.html</v>
      </c>
    </row>
    <row r="105" spans="1:20" x14ac:dyDescent="0.2">
      <c r="A105" s="177" t="s">
        <v>440</v>
      </c>
    </row>
  </sheetData>
  <mergeCells count="13">
    <mergeCell ref="B7:B10"/>
    <mergeCell ref="C7:T7"/>
    <mergeCell ref="C8:D9"/>
    <mergeCell ref="E8:F9"/>
    <mergeCell ref="G8:H9"/>
    <mergeCell ref="I8:N8"/>
    <mergeCell ref="I9:J9"/>
    <mergeCell ref="K9:L9"/>
    <mergeCell ref="M9:N9"/>
    <mergeCell ref="O8:T8"/>
    <mergeCell ref="O9:P9"/>
    <mergeCell ref="Q9:R9"/>
    <mergeCell ref="S9:T9"/>
  </mergeCells>
  <conditionalFormatting sqref="I1:I200">
    <cfRule type="expression" dxfId="309" priority="6">
      <formula>ABS(I1/J1)&gt;1.95996398454005</formula>
    </cfRule>
  </conditionalFormatting>
  <conditionalFormatting sqref="K1:K200">
    <cfRule type="expression" dxfId="308" priority="5">
      <formula>ABS(K1/L1)&gt;1.95996398454005</formula>
    </cfRule>
  </conditionalFormatting>
  <conditionalFormatting sqref="M1:M200">
    <cfRule type="expression" dxfId="307" priority="4">
      <formula>ABS(M1/N1)&gt;1.95996398454005</formula>
    </cfRule>
  </conditionalFormatting>
  <conditionalFormatting sqref="O1:O200">
    <cfRule type="expression" dxfId="306" priority="3">
      <formula>ABS(O1/P1)&gt;1.95996398454005</formula>
    </cfRule>
  </conditionalFormatting>
  <conditionalFormatting sqref="Q1:Q200">
    <cfRule type="expression" dxfId="305" priority="2">
      <formula>ABS(Q1/R1)&gt;1.95996398454005</formula>
    </cfRule>
  </conditionalFormatting>
  <conditionalFormatting sqref="S1:S200">
    <cfRule type="expression" dxfId="304"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8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4" x14ac:dyDescent="0.2">
      <c r="A1" s="36" t="s">
        <v>255</v>
      </c>
    </row>
    <row r="2" spans="1:44" x14ac:dyDescent="0.2">
      <c r="A2" s="46" t="s">
        <v>256</v>
      </c>
    </row>
    <row r="3" spans="1:44" x14ac:dyDescent="0.2">
      <c r="A3" s="58" t="s">
        <v>341</v>
      </c>
    </row>
    <row r="4" spans="1:44" x14ac:dyDescent="0.2">
      <c r="A4" s="161" t="str">
        <f>HYPERLINK("#'TOC'!A1", "Back to TOC")</f>
        <v>Back to TOC</v>
      </c>
    </row>
    <row r="6" spans="1:44" ht="16" customHeight="1" x14ac:dyDescent="0.2">
      <c r="B6" s="235" t="s">
        <v>342</v>
      </c>
      <c r="C6" s="238" t="s">
        <v>570</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9"/>
    </row>
    <row r="7" spans="1:44" ht="16" customHeight="1" x14ac:dyDescent="0.2">
      <c r="B7" s="236"/>
      <c r="C7" s="240" t="s">
        <v>573</v>
      </c>
      <c r="D7" s="240"/>
      <c r="E7" s="240"/>
      <c r="F7" s="240"/>
      <c r="G7" s="240"/>
      <c r="H7" s="240"/>
      <c r="I7" s="240"/>
      <c r="J7" s="240"/>
      <c r="K7" s="240"/>
      <c r="L7" s="240"/>
      <c r="M7" s="240"/>
      <c r="N7" s="240"/>
      <c r="O7" s="240"/>
      <c r="P7" s="240"/>
      <c r="Q7" s="240" t="s">
        <v>571</v>
      </c>
      <c r="R7" s="240"/>
      <c r="S7" s="240"/>
      <c r="T7" s="240"/>
      <c r="U7" s="240"/>
      <c r="V7" s="240"/>
      <c r="W7" s="240"/>
      <c r="X7" s="240"/>
      <c r="Y7" s="240"/>
      <c r="Z7" s="240"/>
      <c r="AA7" s="240"/>
      <c r="AB7" s="240"/>
      <c r="AC7" s="240"/>
      <c r="AD7" s="240"/>
      <c r="AE7" s="240" t="s">
        <v>572</v>
      </c>
      <c r="AF7" s="240"/>
      <c r="AG7" s="240"/>
      <c r="AH7" s="240"/>
      <c r="AI7" s="240"/>
      <c r="AJ7" s="240"/>
      <c r="AK7" s="240"/>
      <c r="AL7" s="240"/>
      <c r="AM7" s="240"/>
      <c r="AN7" s="240"/>
      <c r="AO7" s="240"/>
      <c r="AP7" s="240"/>
      <c r="AQ7" s="240"/>
      <c r="AR7" s="242"/>
    </row>
    <row r="8" spans="1:44" ht="32" customHeight="1" x14ac:dyDescent="0.2">
      <c r="B8" s="236"/>
      <c r="C8" s="241" t="s">
        <v>575</v>
      </c>
      <c r="D8" s="241"/>
      <c r="E8" s="241" t="s">
        <v>558</v>
      </c>
      <c r="F8" s="241"/>
      <c r="G8" s="241" t="s">
        <v>344</v>
      </c>
      <c r="H8" s="241"/>
      <c r="I8" s="241" t="s">
        <v>347</v>
      </c>
      <c r="J8" s="241"/>
      <c r="K8" s="241" t="s">
        <v>576</v>
      </c>
      <c r="L8" s="241"/>
      <c r="M8" s="241" t="s">
        <v>559</v>
      </c>
      <c r="N8" s="241"/>
      <c r="O8" s="241" t="s">
        <v>348</v>
      </c>
      <c r="P8" s="241"/>
      <c r="Q8" s="241" t="s">
        <v>575</v>
      </c>
      <c r="R8" s="241"/>
      <c r="S8" s="241" t="s">
        <v>558</v>
      </c>
      <c r="T8" s="241"/>
      <c r="U8" s="241" t="s">
        <v>344</v>
      </c>
      <c r="V8" s="241"/>
      <c r="W8" s="241" t="s">
        <v>347</v>
      </c>
      <c r="X8" s="241"/>
      <c r="Y8" s="241" t="s">
        <v>576</v>
      </c>
      <c r="Z8" s="241"/>
      <c r="AA8" s="241" t="s">
        <v>559</v>
      </c>
      <c r="AB8" s="241"/>
      <c r="AC8" s="241" t="s">
        <v>348</v>
      </c>
      <c r="AD8" s="241"/>
      <c r="AE8" s="241" t="s">
        <v>575</v>
      </c>
      <c r="AF8" s="241"/>
      <c r="AG8" s="241" t="s">
        <v>558</v>
      </c>
      <c r="AH8" s="241"/>
      <c r="AI8" s="241" t="s">
        <v>344</v>
      </c>
      <c r="AJ8" s="241"/>
      <c r="AK8" s="241" t="s">
        <v>347</v>
      </c>
      <c r="AL8" s="241"/>
      <c r="AM8" s="241" t="s">
        <v>576</v>
      </c>
      <c r="AN8" s="241"/>
      <c r="AO8" s="241" t="s">
        <v>559</v>
      </c>
      <c r="AP8" s="241"/>
      <c r="AQ8" s="241" t="s">
        <v>348</v>
      </c>
      <c r="AR8" s="256"/>
    </row>
    <row r="9" spans="1:44" ht="15" customHeight="1" x14ac:dyDescent="0.2">
      <c r="B9" s="236"/>
      <c r="C9" s="248"/>
      <c r="D9" s="248"/>
      <c r="E9" s="248"/>
      <c r="F9" s="248"/>
      <c r="G9" s="248"/>
      <c r="H9" s="248"/>
      <c r="I9" s="248"/>
      <c r="J9" s="248"/>
      <c r="K9" s="241"/>
      <c r="L9" s="241"/>
      <c r="M9" s="241"/>
      <c r="N9" s="241"/>
      <c r="O9" s="241"/>
      <c r="P9" s="241"/>
      <c r="Q9" s="248"/>
      <c r="R9" s="248"/>
      <c r="S9" s="248"/>
      <c r="T9" s="248"/>
      <c r="U9" s="248"/>
      <c r="V9" s="248"/>
      <c r="W9" s="248"/>
      <c r="X9" s="248"/>
      <c r="Y9" s="241"/>
      <c r="Z9" s="241"/>
      <c r="AA9" s="241"/>
      <c r="AB9" s="241"/>
      <c r="AC9" s="241"/>
      <c r="AD9" s="241"/>
      <c r="AE9" s="248"/>
      <c r="AF9" s="248"/>
      <c r="AG9" s="248"/>
      <c r="AH9" s="248"/>
      <c r="AI9" s="248"/>
      <c r="AJ9" s="248"/>
      <c r="AK9" s="248"/>
      <c r="AL9" s="248"/>
      <c r="AM9" s="241"/>
      <c r="AN9" s="241"/>
      <c r="AO9" s="241"/>
      <c r="AP9" s="241"/>
      <c r="AQ9" s="241"/>
      <c r="AR9" s="256"/>
    </row>
    <row r="10" spans="1:44"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349</v>
      </c>
      <c r="N10" s="135" t="s">
        <v>345</v>
      </c>
      <c r="O10" s="135" t="s">
        <v>349</v>
      </c>
      <c r="P10" s="135" t="s">
        <v>345</v>
      </c>
      <c r="Q10" s="135" t="s">
        <v>346</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35" t="s">
        <v>345</v>
      </c>
      <c r="AE10" s="135" t="s">
        <v>346</v>
      </c>
      <c r="AF10" s="135" t="s">
        <v>345</v>
      </c>
      <c r="AG10" s="135" t="s">
        <v>346</v>
      </c>
      <c r="AH10" s="135" t="s">
        <v>345</v>
      </c>
      <c r="AI10" s="135" t="s">
        <v>346</v>
      </c>
      <c r="AJ10" s="135" t="s">
        <v>345</v>
      </c>
      <c r="AK10" s="135" t="s">
        <v>346</v>
      </c>
      <c r="AL10" s="135" t="s">
        <v>345</v>
      </c>
      <c r="AM10" s="135" t="s">
        <v>349</v>
      </c>
      <c r="AN10" s="135" t="s">
        <v>345</v>
      </c>
      <c r="AO10" s="135" t="s">
        <v>349</v>
      </c>
      <c r="AP10" s="135" t="s">
        <v>345</v>
      </c>
      <c r="AQ10" s="135" t="s">
        <v>349</v>
      </c>
      <c r="AR10" s="162" t="s">
        <v>345</v>
      </c>
    </row>
    <row r="11" spans="1:44" ht="13" customHeight="1" x14ac:dyDescent="0.2">
      <c r="A11" s="136"/>
      <c r="B11" s="107"/>
      <c r="C11" s="108" t="s">
        <v>1446</v>
      </c>
      <c r="D11" s="109" t="s">
        <v>1447</v>
      </c>
      <c r="E11" s="108" t="s">
        <v>1448</v>
      </c>
      <c r="F11" s="109" t="s">
        <v>1449</v>
      </c>
      <c r="G11" s="108" t="s">
        <v>1450</v>
      </c>
      <c r="H11" s="109" t="s">
        <v>1451</v>
      </c>
      <c r="I11" s="108" t="s">
        <v>1428</v>
      </c>
      <c r="J11" s="109" t="s">
        <v>1429</v>
      </c>
      <c r="K11" s="108" t="s">
        <v>1452</v>
      </c>
      <c r="L11" s="109" t="s">
        <v>1453</v>
      </c>
      <c r="M11" s="108" t="s">
        <v>1454</v>
      </c>
      <c r="N11" s="109" t="s">
        <v>1455</v>
      </c>
      <c r="O11" s="108" t="s">
        <v>1456</v>
      </c>
      <c r="P11" s="109" t="s">
        <v>1457</v>
      </c>
      <c r="Q11" s="108" t="s">
        <v>1458</v>
      </c>
      <c r="R11" s="109" t="s">
        <v>1459</v>
      </c>
      <c r="S11" s="108" t="s">
        <v>1460</v>
      </c>
      <c r="T11" s="109" t="s">
        <v>1461</v>
      </c>
      <c r="U11" s="108" t="s">
        <v>1462</v>
      </c>
      <c r="V11" s="109" t="s">
        <v>1463</v>
      </c>
      <c r="W11" s="108" t="s">
        <v>1430</v>
      </c>
      <c r="X11" s="109" t="s">
        <v>1431</v>
      </c>
      <c r="Y11" s="108" t="s">
        <v>1464</v>
      </c>
      <c r="Z11" s="109" t="s">
        <v>1465</v>
      </c>
      <c r="AA11" s="108" t="s">
        <v>1466</v>
      </c>
      <c r="AB11" s="109" t="s">
        <v>1467</v>
      </c>
      <c r="AC11" s="108" t="s">
        <v>1468</v>
      </c>
      <c r="AD11" s="109" t="s">
        <v>1469</v>
      </c>
      <c r="AE11" s="108" t="s">
        <v>1470</v>
      </c>
      <c r="AF11" s="109" t="s">
        <v>1471</v>
      </c>
      <c r="AG11" s="108" t="s">
        <v>1472</v>
      </c>
      <c r="AH11" s="109" t="s">
        <v>1473</v>
      </c>
      <c r="AI11" s="108" t="s">
        <v>1474</v>
      </c>
      <c r="AJ11" s="109" t="s">
        <v>1475</v>
      </c>
      <c r="AK11" s="108" t="s">
        <v>1432</v>
      </c>
      <c r="AL11" s="109" t="s">
        <v>1433</v>
      </c>
      <c r="AM11" s="108" t="s">
        <v>1476</v>
      </c>
      <c r="AN11" s="109" t="s">
        <v>1477</v>
      </c>
      <c r="AO11" s="108" t="s">
        <v>1478</v>
      </c>
      <c r="AP11" s="109" t="s">
        <v>1479</v>
      </c>
      <c r="AQ11" s="108" t="s">
        <v>1480</v>
      </c>
      <c r="AR11" s="126" t="s">
        <v>1481</v>
      </c>
    </row>
    <row r="12" spans="1:44" ht="13" customHeight="1" x14ac:dyDescent="0.2">
      <c r="A12" s="82" t="s">
        <v>350</v>
      </c>
      <c r="B12" s="110">
        <v>2</v>
      </c>
      <c r="C12" s="7">
        <v>86.820739301159705</v>
      </c>
      <c r="D12" s="10">
        <v>1.00355324051808</v>
      </c>
      <c r="E12" s="7">
        <v>87.391832440083206</v>
      </c>
      <c r="F12" s="10">
        <v>1.1280230478520299</v>
      </c>
      <c r="G12" s="7">
        <v>85.764656267055898</v>
      </c>
      <c r="H12" s="10">
        <v>0.69972376667941005</v>
      </c>
      <c r="I12" s="7">
        <v>88.736273136472803</v>
      </c>
      <c r="J12" s="10">
        <v>0.89706741133513002</v>
      </c>
      <c r="K12" s="7">
        <v>1.91553383531301</v>
      </c>
      <c r="L12" s="10">
        <v>1.34604942221073</v>
      </c>
      <c r="M12" s="7">
        <v>1.3444406963895299</v>
      </c>
      <c r="N12" s="10">
        <v>1.44123764069805</v>
      </c>
      <c r="O12" s="7">
        <v>2.9716168694168799</v>
      </c>
      <c r="P12" s="10">
        <v>1.13769208933504</v>
      </c>
      <c r="Q12" s="7">
        <v>4.2686533449310797</v>
      </c>
      <c r="R12" s="10">
        <v>0.72814023953055795</v>
      </c>
      <c r="S12" s="7">
        <v>3.75411955688935</v>
      </c>
      <c r="T12" s="10">
        <v>0.49153063950266501</v>
      </c>
      <c r="U12" s="7">
        <v>4.5741792679576401</v>
      </c>
      <c r="V12" s="10">
        <v>0.451440246266609</v>
      </c>
      <c r="W12" s="7">
        <v>2.9282457494075902</v>
      </c>
      <c r="X12" s="10">
        <v>0.41936007703679901</v>
      </c>
      <c r="Y12" s="7">
        <v>-1.3404075955235</v>
      </c>
      <c r="Z12" s="10">
        <v>0.84026845867016098</v>
      </c>
      <c r="AA12" s="7">
        <v>-0.82587380748176897</v>
      </c>
      <c r="AB12" s="10">
        <v>0.64611550343743396</v>
      </c>
      <c r="AC12" s="7">
        <v>-1.6459335185500501</v>
      </c>
      <c r="AD12" s="10">
        <v>0.61616651171705705</v>
      </c>
      <c r="AE12" s="7">
        <v>8.9106073539091799</v>
      </c>
      <c r="AF12" s="10">
        <v>0.71217932770550196</v>
      </c>
      <c r="AG12" s="7">
        <v>8.85404800302741</v>
      </c>
      <c r="AH12" s="10">
        <v>0.89836726581700799</v>
      </c>
      <c r="AI12" s="7">
        <v>9.6611644649864807</v>
      </c>
      <c r="AJ12" s="10">
        <v>0.58573849464942895</v>
      </c>
      <c r="AK12" s="7">
        <v>8.3354811141196397</v>
      </c>
      <c r="AL12" s="10">
        <v>0.75603551029072702</v>
      </c>
      <c r="AM12" s="7">
        <v>-0.57512623978954402</v>
      </c>
      <c r="AN12" s="10">
        <v>1.03864772065971</v>
      </c>
      <c r="AO12" s="7">
        <v>-0.51856688890776903</v>
      </c>
      <c r="AP12" s="10">
        <v>1.1741607373405401</v>
      </c>
      <c r="AQ12" s="7">
        <v>-1.32568335086684</v>
      </c>
      <c r="AR12" s="123">
        <v>0.95638866416051804</v>
      </c>
    </row>
    <row r="13" spans="1:44" ht="13" customHeight="1" x14ac:dyDescent="0.2">
      <c r="A13" s="82" t="s">
        <v>351</v>
      </c>
      <c r="B13" s="110">
        <v>2</v>
      </c>
      <c r="C13" s="7">
        <v>89.267712572923799</v>
      </c>
      <c r="D13" s="10">
        <v>0.637693119078792</v>
      </c>
      <c r="E13" s="7" t="s">
        <v>562</v>
      </c>
      <c r="F13" s="10" t="s">
        <v>562</v>
      </c>
      <c r="G13" s="7">
        <v>74.717765359888602</v>
      </c>
      <c r="H13" s="10">
        <v>0.83209850065789903</v>
      </c>
      <c r="I13" s="7">
        <v>77.487056496764893</v>
      </c>
      <c r="J13" s="10">
        <v>0.95713016584654398</v>
      </c>
      <c r="K13" s="7">
        <v>-11.7806560761589</v>
      </c>
      <c r="L13" s="10">
        <v>1.15010898113782</v>
      </c>
      <c r="M13" s="7" t="s">
        <v>562</v>
      </c>
      <c r="N13" s="10" t="s">
        <v>562</v>
      </c>
      <c r="O13" s="7">
        <v>2.76929113687628</v>
      </c>
      <c r="P13" s="10">
        <v>1.2682610414147999</v>
      </c>
      <c r="Q13" s="7">
        <v>2.0335671621136702</v>
      </c>
      <c r="R13" s="10">
        <v>0.28074003891570598</v>
      </c>
      <c r="S13" s="7" t="s">
        <v>562</v>
      </c>
      <c r="T13" s="10" t="s">
        <v>562</v>
      </c>
      <c r="U13" s="7">
        <v>4.9137003576449496</v>
      </c>
      <c r="V13" s="10">
        <v>0.37947071538405502</v>
      </c>
      <c r="W13" s="7">
        <v>4.3766809451223398</v>
      </c>
      <c r="X13" s="10">
        <v>0.35767109325533603</v>
      </c>
      <c r="Y13" s="7">
        <v>2.3431137830086599</v>
      </c>
      <c r="Z13" s="10">
        <v>0.45469064252616798</v>
      </c>
      <c r="AA13" s="7" t="s">
        <v>562</v>
      </c>
      <c r="AB13" s="10" t="s">
        <v>562</v>
      </c>
      <c r="AC13" s="7">
        <v>-0.53701941252260998</v>
      </c>
      <c r="AD13" s="10">
        <v>0.52146585198318995</v>
      </c>
      <c r="AE13" s="7">
        <v>8.6987202649625495</v>
      </c>
      <c r="AF13" s="10">
        <v>0.54790692705700395</v>
      </c>
      <c r="AG13" s="7" t="s">
        <v>562</v>
      </c>
      <c r="AH13" s="10" t="s">
        <v>562</v>
      </c>
      <c r="AI13" s="7">
        <v>20.368534282466499</v>
      </c>
      <c r="AJ13" s="10">
        <v>0.78262289239390403</v>
      </c>
      <c r="AK13" s="7">
        <v>18.136262558112801</v>
      </c>
      <c r="AL13" s="10">
        <v>0.93582759750108002</v>
      </c>
      <c r="AM13" s="7">
        <v>9.4375422931502602</v>
      </c>
      <c r="AN13" s="10">
        <v>1.08442394521778</v>
      </c>
      <c r="AO13" s="7" t="s">
        <v>562</v>
      </c>
      <c r="AP13" s="10" t="s">
        <v>562</v>
      </c>
      <c r="AQ13" s="7">
        <v>-2.2322717243536601</v>
      </c>
      <c r="AR13" s="123">
        <v>1.2199474922895801</v>
      </c>
    </row>
    <row r="14" spans="1:44" ht="13" customHeight="1" x14ac:dyDescent="0.2">
      <c r="A14" s="82" t="s">
        <v>352</v>
      </c>
      <c r="B14" s="110">
        <v>2</v>
      </c>
      <c r="C14" s="7" t="s">
        <v>562</v>
      </c>
      <c r="D14" s="10" t="s">
        <v>562</v>
      </c>
      <c r="E14" s="7" t="s">
        <v>562</v>
      </c>
      <c r="F14" s="10" t="s">
        <v>562</v>
      </c>
      <c r="G14" s="7">
        <v>78.004221982036398</v>
      </c>
      <c r="H14" s="10">
        <v>0.84959871099449402</v>
      </c>
      <c r="I14" s="7">
        <v>82.465195057383497</v>
      </c>
      <c r="J14" s="10">
        <v>0.81425867163784305</v>
      </c>
      <c r="K14" s="7" t="s">
        <v>562</v>
      </c>
      <c r="L14" s="10" t="s">
        <v>562</v>
      </c>
      <c r="M14" s="7" t="s">
        <v>562</v>
      </c>
      <c r="N14" s="10" t="s">
        <v>562</v>
      </c>
      <c r="O14" s="7">
        <v>4.4609730753470602</v>
      </c>
      <c r="P14" s="10">
        <v>1.17679019118147</v>
      </c>
      <c r="Q14" s="7" t="s">
        <v>562</v>
      </c>
      <c r="R14" s="10" t="s">
        <v>562</v>
      </c>
      <c r="S14" s="7" t="s">
        <v>562</v>
      </c>
      <c r="T14" s="10" t="s">
        <v>562</v>
      </c>
      <c r="U14" s="7">
        <v>5.3962219796588</v>
      </c>
      <c r="V14" s="10">
        <v>0.444080578685494</v>
      </c>
      <c r="W14" s="7">
        <v>1.7076825974662799</v>
      </c>
      <c r="X14" s="10">
        <v>0.24719003752195401</v>
      </c>
      <c r="Y14" s="7" t="s">
        <v>562</v>
      </c>
      <c r="Z14" s="10" t="s">
        <v>562</v>
      </c>
      <c r="AA14" s="7" t="s">
        <v>562</v>
      </c>
      <c r="AB14" s="10" t="s">
        <v>562</v>
      </c>
      <c r="AC14" s="7">
        <v>-3.6885393821925199</v>
      </c>
      <c r="AD14" s="10">
        <v>0.50824253562226396</v>
      </c>
      <c r="AE14" s="7" t="s">
        <v>562</v>
      </c>
      <c r="AF14" s="10" t="s">
        <v>562</v>
      </c>
      <c r="AG14" s="7" t="s">
        <v>562</v>
      </c>
      <c r="AH14" s="10" t="s">
        <v>562</v>
      </c>
      <c r="AI14" s="7">
        <v>16.599556038304801</v>
      </c>
      <c r="AJ14" s="10">
        <v>0.68759752789501005</v>
      </c>
      <c r="AK14" s="7">
        <v>15.8271223451503</v>
      </c>
      <c r="AL14" s="10">
        <v>0.77576493969163896</v>
      </c>
      <c r="AM14" s="7" t="s">
        <v>562</v>
      </c>
      <c r="AN14" s="10" t="s">
        <v>562</v>
      </c>
      <c r="AO14" s="7" t="s">
        <v>562</v>
      </c>
      <c r="AP14" s="10" t="s">
        <v>562</v>
      </c>
      <c r="AQ14" s="7">
        <v>-0.77243369315453603</v>
      </c>
      <c r="AR14" s="123">
        <v>1.0366299252974001</v>
      </c>
    </row>
    <row r="15" spans="1:44" ht="13" customHeight="1" x14ac:dyDescent="0.2">
      <c r="A15" s="111" t="s">
        <v>353</v>
      </c>
      <c r="B15" s="110">
        <v>2</v>
      </c>
      <c r="C15" s="7">
        <v>80.658599134101607</v>
      </c>
      <c r="D15" s="10">
        <v>0.89782561486409695</v>
      </c>
      <c r="E15" s="7">
        <v>83.231002383242696</v>
      </c>
      <c r="F15" s="10">
        <v>0.96255170882971597</v>
      </c>
      <c r="G15" s="7">
        <v>81.966764186242003</v>
      </c>
      <c r="H15" s="10">
        <v>1.0290570122518301</v>
      </c>
      <c r="I15" s="7">
        <v>87.2090513748484</v>
      </c>
      <c r="J15" s="10">
        <v>0.98834697663627002</v>
      </c>
      <c r="K15" s="7">
        <v>6.5504522407467496</v>
      </c>
      <c r="L15" s="10">
        <v>1.33526049178883</v>
      </c>
      <c r="M15" s="7">
        <v>3.97804899160572</v>
      </c>
      <c r="N15" s="10">
        <v>1.3796142715980699</v>
      </c>
      <c r="O15" s="7">
        <v>5.2422871886063396</v>
      </c>
      <c r="P15" s="10">
        <v>1.4268104571703699</v>
      </c>
      <c r="Q15" s="7">
        <v>4.7845190606598198</v>
      </c>
      <c r="R15" s="10">
        <v>0.414578294644115</v>
      </c>
      <c r="S15" s="7">
        <v>4.1743564741683103</v>
      </c>
      <c r="T15" s="10">
        <v>0.52224076728707802</v>
      </c>
      <c r="U15" s="7">
        <v>4.1360218316702504</v>
      </c>
      <c r="V15" s="10">
        <v>0.45685516530835601</v>
      </c>
      <c r="W15" s="7">
        <v>2.8037822201955702</v>
      </c>
      <c r="X15" s="10">
        <v>0.40227741278463203</v>
      </c>
      <c r="Y15" s="7">
        <v>-1.98073684046425</v>
      </c>
      <c r="Z15" s="10">
        <v>0.57766969734158602</v>
      </c>
      <c r="AA15" s="7">
        <v>-1.3705742539727399</v>
      </c>
      <c r="AB15" s="10">
        <v>0.65921357377809897</v>
      </c>
      <c r="AC15" s="7">
        <v>-1.33223961147467</v>
      </c>
      <c r="AD15" s="10">
        <v>0.608723055999706</v>
      </c>
      <c r="AE15" s="7">
        <v>14.5568818052386</v>
      </c>
      <c r="AF15" s="10">
        <v>0.82619600795433501</v>
      </c>
      <c r="AG15" s="7">
        <v>12.594641142588999</v>
      </c>
      <c r="AH15" s="10">
        <v>0.73877655955814903</v>
      </c>
      <c r="AI15" s="7">
        <v>13.897213982087701</v>
      </c>
      <c r="AJ15" s="10">
        <v>0.82701256532718903</v>
      </c>
      <c r="AK15" s="7">
        <v>9.98716640495606</v>
      </c>
      <c r="AL15" s="10">
        <v>0.89982830423037696</v>
      </c>
      <c r="AM15" s="7">
        <v>-4.5697154002824902</v>
      </c>
      <c r="AN15" s="10">
        <v>1.2215935578799499</v>
      </c>
      <c r="AO15" s="7">
        <v>-2.6074747376329901</v>
      </c>
      <c r="AP15" s="10">
        <v>1.16425159739924</v>
      </c>
      <c r="AQ15" s="7">
        <v>-3.9100475771316501</v>
      </c>
      <c r="AR15" s="123">
        <v>1.2221459652198601</v>
      </c>
    </row>
    <row r="16" spans="1:44" ht="13" customHeight="1" x14ac:dyDescent="0.2">
      <c r="A16" s="111" t="s">
        <v>354</v>
      </c>
      <c r="B16" s="110">
        <v>2</v>
      </c>
      <c r="C16" s="7" t="s">
        <v>562</v>
      </c>
      <c r="D16" s="10" t="s">
        <v>562</v>
      </c>
      <c r="E16" s="7" t="s">
        <v>562</v>
      </c>
      <c r="F16" s="10" t="s">
        <v>562</v>
      </c>
      <c r="G16" s="7">
        <v>73.370266984151598</v>
      </c>
      <c r="H16" s="10">
        <v>1.25696171699862</v>
      </c>
      <c r="I16" s="7">
        <v>75.074442693064796</v>
      </c>
      <c r="J16" s="10">
        <v>1.2814645328094101</v>
      </c>
      <c r="K16" s="7" t="s">
        <v>562</v>
      </c>
      <c r="L16" s="10" t="s">
        <v>562</v>
      </c>
      <c r="M16" s="7" t="s">
        <v>562</v>
      </c>
      <c r="N16" s="10" t="s">
        <v>562</v>
      </c>
      <c r="O16" s="7">
        <v>1.7041757089132099</v>
      </c>
      <c r="P16" s="10">
        <v>1.7950220351986099</v>
      </c>
      <c r="Q16" s="7" t="s">
        <v>562</v>
      </c>
      <c r="R16" s="10" t="s">
        <v>562</v>
      </c>
      <c r="S16" s="7" t="s">
        <v>562</v>
      </c>
      <c r="T16" s="10" t="s">
        <v>562</v>
      </c>
      <c r="U16" s="7">
        <v>6.8699503270588096</v>
      </c>
      <c r="V16" s="10">
        <v>0.69411470969270705</v>
      </c>
      <c r="W16" s="7">
        <v>0</v>
      </c>
      <c r="X16" s="10">
        <v>0</v>
      </c>
      <c r="Y16" s="7" t="s">
        <v>562</v>
      </c>
      <c r="Z16" s="10" t="s">
        <v>562</v>
      </c>
      <c r="AA16" s="7" t="s">
        <v>562</v>
      </c>
      <c r="AB16" s="10" t="s">
        <v>562</v>
      </c>
      <c r="AC16" s="7">
        <v>-6.8699503270588096</v>
      </c>
      <c r="AD16" s="10">
        <v>0.69411470969270705</v>
      </c>
      <c r="AE16" s="7" t="s">
        <v>562</v>
      </c>
      <c r="AF16" s="10" t="s">
        <v>562</v>
      </c>
      <c r="AG16" s="7" t="s">
        <v>562</v>
      </c>
      <c r="AH16" s="10" t="s">
        <v>562</v>
      </c>
      <c r="AI16" s="7">
        <v>19.759782688789599</v>
      </c>
      <c r="AJ16" s="10">
        <v>1.04819025073668</v>
      </c>
      <c r="AK16" s="7">
        <v>24.9255573069352</v>
      </c>
      <c r="AL16" s="10">
        <v>1.2814645328094101</v>
      </c>
      <c r="AM16" s="7" t="s">
        <v>562</v>
      </c>
      <c r="AN16" s="10" t="s">
        <v>562</v>
      </c>
      <c r="AO16" s="7" t="s">
        <v>562</v>
      </c>
      <c r="AP16" s="10" t="s">
        <v>562</v>
      </c>
      <c r="AQ16" s="7">
        <v>5.1657746181456003</v>
      </c>
      <c r="AR16" s="123">
        <v>1.6555525212411299</v>
      </c>
    </row>
    <row r="17" spans="1:44" ht="13" customHeight="1" x14ac:dyDescent="0.2">
      <c r="A17" s="82" t="s">
        <v>355</v>
      </c>
      <c r="B17" s="110">
        <v>2</v>
      </c>
      <c r="C17" s="7">
        <v>74.237947382041199</v>
      </c>
      <c r="D17" s="10">
        <v>1.4601614575672099</v>
      </c>
      <c r="E17" s="7">
        <v>76.513782914261498</v>
      </c>
      <c r="F17" s="10">
        <v>0.93176161907800203</v>
      </c>
      <c r="G17" s="7">
        <v>79.474043567703703</v>
      </c>
      <c r="H17" s="10">
        <v>1.8982075182993601</v>
      </c>
      <c r="I17" s="7">
        <v>63.5261791249726</v>
      </c>
      <c r="J17" s="10">
        <v>1.95197236332626</v>
      </c>
      <c r="K17" s="7">
        <v>-10.7117682570686</v>
      </c>
      <c r="L17" s="10">
        <v>2.4376766785926098</v>
      </c>
      <c r="M17" s="7">
        <v>-12.9876037892888</v>
      </c>
      <c r="N17" s="10">
        <v>2.1629553444249301</v>
      </c>
      <c r="O17" s="7">
        <v>-15.947864442730999</v>
      </c>
      <c r="P17" s="10">
        <v>2.7227537328443301</v>
      </c>
      <c r="Q17" s="7">
        <v>7.0933442188990403</v>
      </c>
      <c r="R17" s="10">
        <v>0.78884195855629102</v>
      </c>
      <c r="S17" s="7">
        <v>7.7806468390978498</v>
      </c>
      <c r="T17" s="10">
        <v>0.47422682015844603</v>
      </c>
      <c r="U17" s="7">
        <v>8.4090979189304402</v>
      </c>
      <c r="V17" s="10">
        <v>1.0979750295263999</v>
      </c>
      <c r="W17" s="7">
        <v>18.656740346573599</v>
      </c>
      <c r="X17" s="10">
        <v>1.7457959650125101</v>
      </c>
      <c r="Y17" s="7">
        <v>11.563396127674499</v>
      </c>
      <c r="Z17" s="10">
        <v>1.91574402962214</v>
      </c>
      <c r="AA17" s="7">
        <v>10.8760935074757</v>
      </c>
      <c r="AB17" s="10">
        <v>1.80905904503185</v>
      </c>
      <c r="AC17" s="7">
        <v>10.2476424276431</v>
      </c>
      <c r="AD17" s="10">
        <v>2.06236580579621</v>
      </c>
      <c r="AE17" s="7">
        <v>18.668708399059799</v>
      </c>
      <c r="AF17" s="10">
        <v>1.40739298470879</v>
      </c>
      <c r="AG17" s="7">
        <v>15.705570246640701</v>
      </c>
      <c r="AH17" s="10">
        <v>0.76847860513029598</v>
      </c>
      <c r="AI17" s="7">
        <v>12.1168585133659</v>
      </c>
      <c r="AJ17" s="10">
        <v>1.2875815770680099</v>
      </c>
      <c r="AK17" s="7">
        <v>17.817080528453801</v>
      </c>
      <c r="AL17" s="10">
        <v>1.4415193093872301</v>
      </c>
      <c r="AM17" s="7">
        <v>-0.85162787060599898</v>
      </c>
      <c r="AN17" s="10">
        <v>2.01462972596548</v>
      </c>
      <c r="AO17" s="7">
        <v>2.1115102818131199</v>
      </c>
      <c r="AP17" s="10">
        <v>1.63356581926754</v>
      </c>
      <c r="AQ17" s="7">
        <v>5.7002220150878697</v>
      </c>
      <c r="AR17" s="123">
        <v>1.9328332149829099</v>
      </c>
    </row>
    <row r="18" spans="1:44" ht="13" customHeight="1" x14ac:dyDescent="0.2">
      <c r="A18" s="82" t="s">
        <v>356</v>
      </c>
      <c r="B18" s="110">
        <v>2</v>
      </c>
      <c r="C18" s="7">
        <v>84.592011596416199</v>
      </c>
      <c r="D18" s="10">
        <v>1.24908211497196</v>
      </c>
      <c r="E18" s="7">
        <v>87.105917216471397</v>
      </c>
      <c r="F18" s="10">
        <v>1.05544990989534</v>
      </c>
      <c r="G18" s="7">
        <v>86.538451938404506</v>
      </c>
      <c r="H18" s="10">
        <v>1.1269604756337901</v>
      </c>
      <c r="I18" s="7">
        <v>90.686075245638193</v>
      </c>
      <c r="J18" s="10">
        <v>0.91894500678558699</v>
      </c>
      <c r="K18" s="7">
        <v>6.0940636492220497</v>
      </c>
      <c r="L18" s="10">
        <v>1.5506985701415299</v>
      </c>
      <c r="M18" s="7">
        <v>3.58015802916684</v>
      </c>
      <c r="N18" s="10">
        <v>1.39944075894417</v>
      </c>
      <c r="O18" s="7">
        <v>4.1476233072337001</v>
      </c>
      <c r="P18" s="10">
        <v>1.45413198821046</v>
      </c>
      <c r="Q18" s="7">
        <v>4.4150961968122804</v>
      </c>
      <c r="R18" s="10">
        <v>0.67167166122633903</v>
      </c>
      <c r="S18" s="7">
        <v>4.4828485467134396</v>
      </c>
      <c r="T18" s="10">
        <v>0.47725311196185899</v>
      </c>
      <c r="U18" s="7">
        <v>5.6843561828488998</v>
      </c>
      <c r="V18" s="10">
        <v>0.55611604029591699</v>
      </c>
      <c r="W18" s="7">
        <v>3.8395291590027099</v>
      </c>
      <c r="X18" s="10">
        <v>0.45666133429216998</v>
      </c>
      <c r="Y18" s="7">
        <v>-0.57556703780957497</v>
      </c>
      <c r="Z18" s="10">
        <v>0.81220834441173695</v>
      </c>
      <c r="AA18" s="7">
        <v>-0.64331938771073005</v>
      </c>
      <c r="AB18" s="10">
        <v>0.66053774087086303</v>
      </c>
      <c r="AC18" s="7">
        <v>-1.8448270238461899</v>
      </c>
      <c r="AD18" s="10">
        <v>0.71958642601977596</v>
      </c>
      <c r="AE18" s="7">
        <v>10.9928922067716</v>
      </c>
      <c r="AF18" s="10">
        <v>1.0992006299048001</v>
      </c>
      <c r="AG18" s="7">
        <v>8.41123423681519</v>
      </c>
      <c r="AH18" s="10">
        <v>0.82561456014929901</v>
      </c>
      <c r="AI18" s="7">
        <v>7.7771918787466001</v>
      </c>
      <c r="AJ18" s="10">
        <v>0.87583234921974695</v>
      </c>
      <c r="AK18" s="7">
        <v>5.4743955953590904</v>
      </c>
      <c r="AL18" s="10">
        <v>0.67021607610155598</v>
      </c>
      <c r="AM18" s="7">
        <v>-5.5184966114124903</v>
      </c>
      <c r="AN18" s="10">
        <v>1.2874127595484199</v>
      </c>
      <c r="AO18" s="7">
        <v>-2.9368386414561001</v>
      </c>
      <c r="AP18" s="10">
        <v>1.0634044341620399</v>
      </c>
      <c r="AQ18" s="7">
        <v>-2.30279628338752</v>
      </c>
      <c r="AR18" s="123">
        <v>1.1028471755437099</v>
      </c>
    </row>
    <row r="19" spans="1:44" ht="13" customHeight="1" x14ac:dyDescent="0.2">
      <c r="A19" s="82" t="s">
        <v>357</v>
      </c>
      <c r="B19" s="110">
        <v>2</v>
      </c>
      <c r="C19" s="7" t="s">
        <v>562</v>
      </c>
      <c r="D19" s="10" t="s">
        <v>562</v>
      </c>
      <c r="E19" s="7">
        <v>62.893626839171198</v>
      </c>
      <c r="F19" s="10">
        <v>1.71048205491598</v>
      </c>
      <c r="G19" s="7">
        <v>61.884668635109001</v>
      </c>
      <c r="H19" s="10">
        <v>1.5136329539539799</v>
      </c>
      <c r="I19" s="7">
        <v>71.380515016177597</v>
      </c>
      <c r="J19" s="10">
        <v>1.81059906859998</v>
      </c>
      <c r="K19" s="7" t="s">
        <v>562</v>
      </c>
      <c r="L19" s="10" t="s">
        <v>562</v>
      </c>
      <c r="M19" s="7">
        <v>8.4868881770063496</v>
      </c>
      <c r="N19" s="10">
        <v>2.4907865921039298</v>
      </c>
      <c r="O19" s="7">
        <v>9.4958463810685707</v>
      </c>
      <c r="P19" s="10">
        <v>2.3599478185990801</v>
      </c>
      <c r="Q19" s="7" t="s">
        <v>562</v>
      </c>
      <c r="R19" s="10" t="s">
        <v>562</v>
      </c>
      <c r="S19" s="7">
        <v>18.563272569882098</v>
      </c>
      <c r="T19" s="10">
        <v>1.4328112679628699</v>
      </c>
      <c r="U19" s="7">
        <v>16.255624825856199</v>
      </c>
      <c r="V19" s="10">
        <v>1.03184635737285</v>
      </c>
      <c r="W19" s="7">
        <v>10.2249723439252</v>
      </c>
      <c r="X19" s="10">
        <v>1.1131543236200001</v>
      </c>
      <c r="Y19" s="7" t="s">
        <v>562</v>
      </c>
      <c r="Z19" s="10" t="s">
        <v>562</v>
      </c>
      <c r="AA19" s="7">
        <v>-8.3383002259569405</v>
      </c>
      <c r="AB19" s="10">
        <v>1.8144036700236399</v>
      </c>
      <c r="AC19" s="7">
        <v>-6.0306524819310399</v>
      </c>
      <c r="AD19" s="10">
        <v>1.51783380296313</v>
      </c>
      <c r="AE19" s="7" t="s">
        <v>562</v>
      </c>
      <c r="AF19" s="10" t="s">
        <v>562</v>
      </c>
      <c r="AG19" s="7">
        <v>18.543100590946601</v>
      </c>
      <c r="AH19" s="10">
        <v>1.35939132610543</v>
      </c>
      <c r="AI19" s="7">
        <v>21.8597065390348</v>
      </c>
      <c r="AJ19" s="10">
        <v>1.2849332381335099</v>
      </c>
      <c r="AK19" s="7">
        <v>18.3945126398973</v>
      </c>
      <c r="AL19" s="10">
        <v>1.48401708614438</v>
      </c>
      <c r="AM19" s="7" t="s">
        <v>562</v>
      </c>
      <c r="AN19" s="10" t="s">
        <v>562</v>
      </c>
      <c r="AO19" s="7">
        <v>-0.14858795104939701</v>
      </c>
      <c r="AP19" s="10">
        <v>2.0125236618383302</v>
      </c>
      <c r="AQ19" s="7">
        <v>-3.46519389913751</v>
      </c>
      <c r="AR19" s="123">
        <v>1.9629977428486101</v>
      </c>
    </row>
    <row r="20" spans="1:44" ht="13" customHeight="1" x14ac:dyDescent="0.2">
      <c r="A20" s="82" t="s">
        <v>358</v>
      </c>
      <c r="B20" s="110">
        <v>2</v>
      </c>
      <c r="C20" s="7" t="s">
        <v>562</v>
      </c>
      <c r="D20" s="10" t="s">
        <v>562</v>
      </c>
      <c r="E20" s="7" t="s">
        <v>562</v>
      </c>
      <c r="F20" s="10" t="s">
        <v>562</v>
      </c>
      <c r="G20" s="7">
        <v>75.893839515870894</v>
      </c>
      <c r="H20" s="10">
        <v>1.9150199556893801</v>
      </c>
      <c r="I20" s="7">
        <v>70.2911610327765</v>
      </c>
      <c r="J20" s="10">
        <v>2.3054784476233401</v>
      </c>
      <c r="K20" s="7" t="s">
        <v>562</v>
      </c>
      <c r="L20" s="10" t="s">
        <v>562</v>
      </c>
      <c r="M20" s="7" t="s">
        <v>562</v>
      </c>
      <c r="N20" s="10" t="s">
        <v>562</v>
      </c>
      <c r="O20" s="7">
        <v>-5.6026784830944099</v>
      </c>
      <c r="P20" s="10">
        <v>2.9970873032236298</v>
      </c>
      <c r="Q20" s="7" t="s">
        <v>562</v>
      </c>
      <c r="R20" s="10" t="s">
        <v>562</v>
      </c>
      <c r="S20" s="7" t="s">
        <v>562</v>
      </c>
      <c r="T20" s="10" t="s">
        <v>562</v>
      </c>
      <c r="U20" s="7">
        <v>7.0288927345504302</v>
      </c>
      <c r="V20" s="10">
        <v>0.83906121702918701</v>
      </c>
      <c r="W20" s="7">
        <v>8.4413067835755609</v>
      </c>
      <c r="X20" s="10">
        <v>1.29011304535418</v>
      </c>
      <c r="Y20" s="7" t="s">
        <v>562</v>
      </c>
      <c r="Z20" s="10" t="s">
        <v>562</v>
      </c>
      <c r="AA20" s="7" t="s">
        <v>562</v>
      </c>
      <c r="AB20" s="10" t="s">
        <v>562</v>
      </c>
      <c r="AC20" s="7">
        <v>1.41241404902513</v>
      </c>
      <c r="AD20" s="10">
        <v>1.5389656902333899</v>
      </c>
      <c r="AE20" s="7" t="s">
        <v>562</v>
      </c>
      <c r="AF20" s="10" t="s">
        <v>562</v>
      </c>
      <c r="AG20" s="7" t="s">
        <v>562</v>
      </c>
      <c r="AH20" s="10" t="s">
        <v>562</v>
      </c>
      <c r="AI20" s="7">
        <v>17.077267749578699</v>
      </c>
      <c r="AJ20" s="10">
        <v>1.77441186353071</v>
      </c>
      <c r="AK20" s="7">
        <v>21.267532183647901</v>
      </c>
      <c r="AL20" s="10">
        <v>2.1961740482879302</v>
      </c>
      <c r="AM20" s="7" t="s">
        <v>562</v>
      </c>
      <c r="AN20" s="10" t="s">
        <v>562</v>
      </c>
      <c r="AO20" s="7" t="s">
        <v>562</v>
      </c>
      <c r="AP20" s="10" t="s">
        <v>562</v>
      </c>
      <c r="AQ20" s="7">
        <v>4.1902644340692703</v>
      </c>
      <c r="AR20" s="123">
        <v>2.82342308409702</v>
      </c>
    </row>
    <row r="21" spans="1:44" ht="13" customHeight="1" x14ac:dyDescent="0.2">
      <c r="A21" s="82" t="s">
        <v>359</v>
      </c>
      <c r="B21" s="110">
        <v>2</v>
      </c>
      <c r="C21" s="7" t="s">
        <v>562</v>
      </c>
      <c r="D21" s="10" t="s">
        <v>562</v>
      </c>
      <c r="E21" s="7">
        <v>92.497205105840493</v>
      </c>
      <c r="F21" s="10">
        <v>0.58551609571607199</v>
      </c>
      <c r="G21" s="7">
        <v>90.919246251790895</v>
      </c>
      <c r="H21" s="10">
        <v>0.618236479135987</v>
      </c>
      <c r="I21" s="7">
        <v>92.210360487783305</v>
      </c>
      <c r="J21" s="10">
        <v>0.73207353788219998</v>
      </c>
      <c r="K21" s="7" t="s">
        <v>562</v>
      </c>
      <c r="L21" s="10" t="s">
        <v>562</v>
      </c>
      <c r="M21" s="7">
        <v>-0.28684461805721601</v>
      </c>
      <c r="N21" s="10">
        <v>0.93742240383401998</v>
      </c>
      <c r="O21" s="7">
        <v>1.29111423599234</v>
      </c>
      <c r="P21" s="10">
        <v>0.95820040127408701</v>
      </c>
      <c r="Q21" s="7" t="s">
        <v>562</v>
      </c>
      <c r="R21" s="10" t="s">
        <v>562</v>
      </c>
      <c r="S21" s="7">
        <v>3.53883254210325</v>
      </c>
      <c r="T21" s="10">
        <v>0.37763801775908401</v>
      </c>
      <c r="U21" s="7">
        <v>5.5985803667215599</v>
      </c>
      <c r="V21" s="10">
        <v>0.52136431469635303</v>
      </c>
      <c r="W21" s="7">
        <v>3.7600207046582601</v>
      </c>
      <c r="X21" s="10">
        <v>0.468213337531521</v>
      </c>
      <c r="Y21" s="7" t="s">
        <v>562</v>
      </c>
      <c r="Z21" s="10" t="s">
        <v>562</v>
      </c>
      <c r="AA21" s="7">
        <v>0.22118816255501</v>
      </c>
      <c r="AB21" s="10">
        <v>0.60152655959601298</v>
      </c>
      <c r="AC21" s="7">
        <v>-1.83855966206331</v>
      </c>
      <c r="AD21" s="10">
        <v>0.70074565862458504</v>
      </c>
      <c r="AE21" s="7" t="s">
        <v>562</v>
      </c>
      <c r="AF21" s="10" t="s">
        <v>562</v>
      </c>
      <c r="AG21" s="7">
        <v>3.9639623520562699</v>
      </c>
      <c r="AH21" s="10">
        <v>0.40817468061261297</v>
      </c>
      <c r="AI21" s="7">
        <v>3.48217338148751</v>
      </c>
      <c r="AJ21" s="10">
        <v>0.41316737330467601</v>
      </c>
      <c r="AK21" s="7">
        <v>4.0296188075585002</v>
      </c>
      <c r="AL21" s="10">
        <v>0.59918318270131798</v>
      </c>
      <c r="AM21" s="7" t="s">
        <v>562</v>
      </c>
      <c r="AN21" s="10" t="s">
        <v>562</v>
      </c>
      <c r="AO21" s="7">
        <v>6.5656455502226804E-2</v>
      </c>
      <c r="AP21" s="10">
        <v>0.725001418153985</v>
      </c>
      <c r="AQ21" s="7">
        <v>0.547445426070992</v>
      </c>
      <c r="AR21" s="123">
        <v>0.727823993006253</v>
      </c>
    </row>
    <row r="22" spans="1:44" ht="13" customHeight="1" x14ac:dyDescent="0.2">
      <c r="A22" s="82" t="s">
        <v>360</v>
      </c>
      <c r="B22" s="110">
        <v>2</v>
      </c>
      <c r="C22" s="7" t="s">
        <v>562</v>
      </c>
      <c r="D22" s="10" t="s">
        <v>562</v>
      </c>
      <c r="E22" s="7">
        <v>73.054275261284701</v>
      </c>
      <c r="F22" s="10">
        <v>1.0112647552925</v>
      </c>
      <c r="G22" s="7">
        <v>78.991277062203295</v>
      </c>
      <c r="H22" s="10">
        <v>1.59604148619227</v>
      </c>
      <c r="I22" s="7">
        <v>71.832765169368699</v>
      </c>
      <c r="J22" s="10">
        <v>1.4098558302059701</v>
      </c>
      <c r="K22" s="7" t="s">
        <v>562</v>
      </c>
      <c r="L22" s="10" t="s">
        <v>562</v>
      </c>
      <c r="M22" s="7">
        <v>-1.221510091916</v>
      </c>
      <c r="N22" s="10">
        <v>1.73503598442873</v>
      </c>
      <c r="O22" s="7">
        <v>-7.1585118928345803</v>
      </c>
      <c r="P22" s="10">
        <v>2.1295637787144601</v>
      </c>
      <c r="Q22" s="7" t="s">
        <v>562</v>
      </c>
      <c r="R22" s="10" t="s">
        <v>562</v>
      </c>
      <c r="S22" s="7">
        <v>6.8468500181835701</v>
      </c>
      <c r="T22" s="10">
        <v>0.507389202840694</v>
      </c>
      <c r="U22" s="7">
        <v>5.8619265870999904</v>
      </c>
      <c r="V22" s="10">
        <v>0.65894242427892302</v>
      </c>
      <c r="W22" s="7">
        <v>8.7666046173896905</v>
      </c>
      <c r="X22" s="10">
        <v>0.87571708596779496</v>
      </c>
      <c r="Y22" s="7" t="s">
        <v>562</v>
      </c>
      <c r="Z22" s="10" t="s">
        <v>562</v>
      </c>
      <c r="AA22" s="7">
        <v>1.91975459920612</v>
      </c>
      <c r="AB22" s="10">
        <v>1.0120890365058</v>
      </c>
      <c r="AC22" s="7">
        <v>2.9046780302897002</v>
      </c>
      <c r="AD22" s="10">
        <v>1.09594047884477</v>
      </c>
      <c r="AE22" s="7" t="s">
        <v>562</v>
      </c>
      <c r="AF22" s="10" t="s">
        <v>562</v>
      </c>
      <c r="AG22" s="7">
        <v>20.0988747205318</v>
      </c>
      <c r="AH22" s="10">
        <v>0.97497573790087499</v>
      </c>
      <c r="AI22" s="7">
        <v>15.1467963506967</v>
      </c>
      <c r="AJ22" s="10">
        <v>1.45026447164076</v>
      </c>
      <c r="AK22" s="7">
        <v>19.400630213241602</v>
      </c>
      <c r="AL22" s="10">
        <v>1.11432272239201</v>
      </c>
      <c r="AM22" s="7" t="s">
        <v>562</v>
      </c>
      <c r="AN22" s="10" t="s">
        <v>562</v>
      </c>
      <c r="AO22" s="7">
        <v>-0.698244507290116</v>
      </c>
      <c r="AP22" s="10">
        <v>1.48063932783595</v>
      </c>
      <c r="AQ22" s="7">
        <v>4.2538338625448997</v>
      </c>
      <c r="AR22" s="123">
        <v>1.8289292406603901</v>
      </c>
    </row>
    <row r="23" spans="1:44" ht="13" customHeight="1" x14ac:dyDescent="0.2">
      <c r="A23" s="82" t="s">
        <v>361</v>
      </c>
      <c r="B23" s="110">
        <v>2</v>
      </c>
      <c r="C23" s="7" t="s">
        <v>562</v>
      </c>
      <c r="D23" s="10" t="s">
        <v>562</v>
      </c>
      <c r="E23" s="7">
        <v>82.340778736026905</v>
      </c>
      <c r="F23" s="10">
        <v>0.88646404092200204</v>
      </c>
      <c r="G23" s="7">
        <v>82.078802473662904</v>
      </c>
      <c r="H23" s="10">
        <v>0.93210058581584498</v>
      </c>
      <c r="I23" s="7">
        <v>80.899184054318994</v>
      </c>
      <c r="J23" s="10">
        <v>0.76835674023291201</v>
      </c>
      <c r="K23" s="7" t="s">
        <v>562</v>
      </c>
      <c r="L23" s="10" t="s">
        <v>562</v>
      </c>
      <c r="M23" s="7">
        <v>-1.4415946817078999</v>
      </c>
      <c r="N23" s="10">
        <v>1.1731114934690201</v>
      </c>
      <c r="O23" s="7">
        <v>-1.1796184193438799</v>
      </c>
      <c r="P23" s="10">
        <v>1.20796671408594</v>
      </c>
      <c r="Q23" s="7" t="s">
        <v>562</v>
      </c>
      <c r="R23" s="10" t="s">
        <v>562</v>
      </c>
      <c r="S23" s="7">
        <v>5.18481921228644</v>
      </c>
      <c r="T23" s="10">
        <v>0.46057305315255997</v>
      </c>
      <c r="U23" s="7">
        <v>6.6710694333152301</v>
      </c>
      <c r="V23" s="10">
        <v>0.63541111150452401</v>
      </c>
      <c r="W23" s="7">
        <v>4.7217395962329203</v>
      </c>
      <c r="X23" s="10">
        <v>0.39633741193237698</v>
      </c>
      <c r="Y23" s="7" t="s">
        <v>562</v>
      </c>
      <c r="Z23" s="10" t="s">
        <v>562</v>
      </c>
      <c r="AA23" s="7">
        <v>-0.463079616053518</v>
      </c>
      <c r="AB23" s="10">
        <v>0.60762725530338602</v>
      </c>
      <c r="AC23" s="7">
        <v>-1.94932983708231</v>
      </c>
      <c r="AD23" s="10">
        <v>0.74888625619694105</v>
      </c>
      <c r="AE23" s="7" t="s">
        <v>562</v>
      </c>
      <c r="AF23" s="10" t="s">
        <v>562</v>
      </c>
      <c r="AG23" s="7">
        <v>12.474402051686599</v>
      </c>
      <c r="AH23" s="10">
        <v>0.77389974463466604</v>
      </c>
      <c r="AI23" s="7">
        <v>11.2501280930219</v>
      </c>
      <c r="AJ23" s="10">
        <v>0.78523638404029295</v>
      </c>
      <c r="AK23" s="7">
        <v>14.379076349448001</v>
      </c>
      <c r="AL23" s="10">
        <v>0.70123013086825803</v>
      </c>
      <c r="AM23" s="7" t="s">
        <v>562</v>
      </c>
      <c r="AN23" s="10" t="s">
        <v>562</v>
      </c>
      <c r="AO23" s="7">
        <v>1.9046742977614199</v>
      </c>
      <c r="AP23" s="10">
        <v>1.0443392701527201</v>
      </c>
      <c r="AQ23" s="7">
        <v>3.1289482564261801</v>
      </c>
      <c r="AR23" s="123">
        <v>1.0527677214173099</v>
      </c>
    </row>
    <row r="24" spans="1:44" ht="13" customHeight="1" x14ac:dyDescent="0.2">
      <c r="A24" s="82" t="s">
        <v>362</v>
      </c>
      <c r="B24" s="110">
        <v>2</v>
      </c>
      <c r="C24" s="7">
        <v>96.586994987957695</v>
      </c>
      <c r="D24" s="10">
        <v>0.62885566902031897</v>
      </c>
      <c r="E24" s="7">
        <v>95.695283043500993</v>
      </c>
      <c r="F24" s="10">
        <v>0.585771599027194</v>
      </c>
      <c r="G24" s="7">
        <v>96.841342061601296</v>
      </c>
      <c r="H24" s="10">
        <v>0.50673048798592302</v>
      </c>
      <c r="I24" s="7">
        <v>97.028832455560604</v>
      </c>
      <c r="J24" s="10">
        <v>0.53931994825149399</v>
      </c>
      <c r="K24" s="7">
        <v>0.44183746760292297</v>
      </c>
      <c r="L24" s="10">
        <v>0.82844761997424199</v>
      </c>
      <c r="M24" s="7">
        <v>1.3335494120595801</v>
      </c>
      <c r="N24" s="10">
        <v>0.79623763589073704</v>
      </c>
      <c r="O24" s="7">
        <v>0.18749039395926601</v>
      </c>
      <c r="P24" s="10">
        <v>0.74002823867501599</v>
      </c>
      <c r="Q24" s="7">
        <v>0.31711409326484902</v>
      </c>
      <c r="R24" s="10">
        <v>0.14561506012641601</v>
      </c>
      <c r="S24" s="7">
        <v>0.96561736224993799</v>
      </c>
      <c r="T24" s="10">
        <v>0.26610345255962797</v>
      </c>
      <c r="U24" s="7">
        <v>0.74422062602887395</v>
      </c>
      <c r="V24" s="10">
        <v>0.232945663611028</v>
      </c>
      <c r="W24" s="7">
        <v>0.49053758790730401</v>
      </c>
      <c r="X24" s="10">
        <v>0.18831960302554801</v>
      </c>
      <c r="Y24" s="7">
        <v>0.17342349464245599</v>
      </c>
      <c r="Z24" s="10">
        <v>0.23805045393638699</v>
      </c>
      <c r="AA24" s="7">
        <v>-0.47507977434263299</v>
      </c>
      <c r="AB24" s="10">
        <v>0.32599895758706599</v>
      </c>
      <c r="AC24" s="7">
        <v>-0.253683038121569</v>
      </c>
      <c r="AD24" s="10">
        <v>0.299546248647654</v>
      </c>
      <c r="AE24" s="7">
        <v>3.0958909187775001</v>
      </c>
      <c r="AF24" s="10">
        <v>0.61729326440978505</v>
      </c>
      <c r="AG24" s="7">
        <v>3.33909959424907</v>
      </c>
      <c r="AH24" s="10">
        <v>0.55431236501913606</v>
      </c>
      <c r="AI24" s="7">
        <v>2.41443731236981</v>
      </c>
      <c r="AJ24" s="10">
        <v>0.46201309317056699</v>
      </c>
      <c r="AK24" s="7">
        <v>2.4806299565321202</v>
      </c>
      <c r="AL24" s="10">
        <v>0.50077409812115103</v>
      </c>
      <c r="AM24" s="7">
        <v>-0.61526096224537596</v>
      </c>
      <c r="AN24" s="10">
        <v>0.79487462636238504</v>
      </c>
      <c r="AO24" s="7">
        <v>-0.85846963771694895</v>
      </c>
      <c r="AP24" s="10">
        <v>0.74701867136113798</v>
      </c>
      <c r="AQ24" s="7">
        <v>6.6192644162309702E-2</v>
      </c>
      <c r="AR24" s="123">
        <v>0.68134484338702395</v>
      </c>
    </row>
    <row r="25" spans="1:44" ht="13" customHeight="1" x14ac:dyDescent="0.2">
      <c r="A25" s="82" t="s">
        <v>363</v>
      </c>
      <c r="B25" s="110">
        <v>2</v>
      </c>
      <c r="C25" s="7">
        <v>84.234281865546293</v>
      </c>
      <c r="D25" s="10">
        <v>1.11914350461144</v>
      </c>
      <c r="E25" s="7">
        <v>84.467088984071196</v>
      </c>
      <c r="F25" s="10">
        <v>0.83883700637424197</v>
      </c>
      <c r="G25" s="7">
        <v>85.377914423844601</v>
      </c>
      <c r="H25" s="10">
        <v>0.82452313622740103</v>
      </c>
      <c r="I25" s="7">
        <v>79.429304417922793</v>
      </c>
      <c r="J25" s="10">
        <v>1.03612340364469</v>
      </c>
      <c r="K25" s="7">
        <v>-4.8049774476235401</v>
      </c>
      <c r="L25" s="10">
        <v>1.52513405689278</v>
      </c>
      <c r="M25" s="7">
        <v>-5.0377845661483702</v>
      </c>
      <c r="N25" s="10">
        <v>1.33311636057891</v>
      </c>
      <c r="O25" s="7">
        <v>-5.9486100059217604</v>
      </c>
      <c r="P25" s="10">
        <v>1.3241563766241999</v>
      </c>
      <c r="Q25" s="7">
        <v>4.9591494603818198</v>
      </c>
      <c r="R25" s="10">
        <v>0.45850010566935101</v>
      </c>
      <c r="S25" s="7">
        <v>5.9936736218905997</v>
      </c>
      <c r="T25" s="10">
        <v>0.55390236077322197</v>
      </c>
      <c r="U25" s="7">
        <v>4.5766907870834697</v>
      </c>
      <c r="V25" s="10">
        <v>0.45778079935407301</v>
      </c>
      <c r="W25" s="7">
        <v>2.76458435587949</v>
      </c>
      <c r="X25" s="10">
        <v>0.36138133760148</v>
      </c>
      <c r="Y25" s="7">
        <v>-2.1945651045023302</v>
      </c>
      <c r="Z25" s="10">
        <v>0.58379689795804901</v>
      </c>
      <c r="AA25" s="7">
        <v>-3.2290892660111101</v>
      </c>
      <c r="AB25" s="10">
        <v>0.66136547871565199</v>
      </c>
      <c r="AC25" s="7">
        <v>-1.8121064312039801</v>
      </c>
      <c r="AD25" s="10">
        <v>0.58323214196740703</v>
      </c>
      <c r="AE25" s="7">
        <v>10.8065686740718</v>
      </c>
      <c r="AF25" s="10">
        <v>0.90577506426870702</v>
      </c>
      <c r="AG25" s="7">
        <v>9.5392373940382296</v>
      </c>
      <c r="AH25" s="10">
        <v>0.61105261346218598</v>
      </c>
      <c r="AI25" s="7">
        <v>10.045394789072001</v>
      </c>
      <c r="AJ25" s="10">
        <v>0.652883817941453</v>
      </c>
      <c r="AK25" s="7">
        <v>17.8061112261977</v>
      </c>
      <c r="AL25" s="10">
        <v>0.98626223954015002</v>
      </c>
      <c r="AM25" s="7">
        <v>6.9995425521258801</v>
      </c>
      <c r="AN25" s="10">
        <v>1.3390823993293799</v>
      </c>
      <c r="AO25" s="7">
        <v>8.2668738321594901</v>
      </c>
      <c r="AP25" s="10">
        <v>1.16021485146576</v>
      </c>
      <c r="AQ25" s="7">
        <v>7.7607164371257404</v>
      </c>
      <c r="AR25" s="123">
        <v>1.182780827065</v>
      </c>
    </row>
    <row r="26" spans="1:44" ht="13" customHeight="1" x14ac:dyDescent="0.2">
      <c r="A26" s="82" t="s">
        <v>364</v>
      </c>
      <c r="B26" s="110">
        <v>2</v>
      </c>
      <c r="C26" s="7" t="s">
        <v>562</v>
      </c>
      <c r="D26" s="10" t="s">
        <v>562</v>
      </c>
      <c r="E26" s="7">
        <v>76.895820516050094</v>
      </c>
      <c r="F26" s="10">
        <v>1.0539289734147901</v>
      </c>
      <c r="G26" s="7">
        <v>78.122964741197606</v>
      </c>
      <c r="H26" s="10">
        <v>1.0025869295043499</v>
      </c>
      <c r="I26" s="7">
        <v>76.752649674893505</v>
      </c>
      <c r="J26" s="10">
        <v>0.88399778598284595</v>
      </c>
      <c r="K26" s="7" t="s">
        <v>562</v>
      </c>
      <c r="L26" s="10" t="s">
        <v>562</v>
      </c>
      <c r="M26" s="7">
        <v>-0.143170841156604</v>
      </c>
      <c r="N26" s="10">
        <v>1.3755792840202801</v>
      </c>
      <c r="O26" s="7">
        <v>-1.37031506630404</v>
      </c>
      <c r="P26" s="10">
        <v>1.33664978092077</v>
      </c>
      <c r="Q26" s="7" t="s">
        <v>562</v>
      </c>
      <c r="R26" s="10" t="s">
        <v>562</v>
      </c>
      <c r="S26" s="7">
        <v>3.94056268526941</v>
      </c>
      <c r="T26" s="10">
        <v>0.39206624170407001</v>
      </c>
      <c r="U26" s="7">
        <v>5.0880361649359998</v>
      </c>
      <c r="V26" s="10">
        <v>0.44890079397919203</v>
      </c>
      <c r="W26" s="7">
        <v>4.5124530516541403</v>
      </c>
      <c r="X26" s="10">
        <v>0.47738144858919601</v>
      </c>
      <c r="Y26" s="7" t="s">
        <v>562</v>
      </c>
      <c r="Z26" s="10" t="s">
        <v>562</v>
      </c>
      <c r="AA26" s="7">
        <v>0.57189036638472901</v>
      </c>
      <c r="AB26" s="10">
        <v>0.61774508119536897</v>
      </c>
      <c r="AC26" s="7">
        <v>-0.57558311328185197</v>
      </c>
      <c r="AD26" s="10">
        <v>0.65528998946441097</v>
      </c>
      <c r="AE26" s="7" t="s">
        <v>562</v>
      </c>
      <c r="AF26" s="10" t="s">
        <v>562</v>
      </c>
      <c r="AG26" s="7">
        <v>19.163616798680501</v>
      </c>
      <c r="AH26" s="10">
        <v>0.93954660900660802</v>
      </c>
      <c r="AI26" s="7">
        <v>16.788999093866401</v>
      </c>
      <c r="AJ26" s="10">
        <v>0.90596115403935296</v>
      </c>
      <c r="AK26" s="7">
        <v>18.734897273452301</v>
      </c>
      <c r="AL26" s="10">
        <v>0.85648795162907598</v>
      </c>
      <c r="AM26" s="7" t="s">
        <v>562</v>
      </c>
      <c r="AN26" s="10" t="s">
        <v>562</v>
      </c>
      <c r="AO26" s="7">
        <v>-0.428719525228136</v>
      </c>
      <c r="AP26" s="10">
        <v>1.2713455241520999</v>
      </c>
      <c r="AQ26" s="7">
        <v>1.9458981795859001</v>
      </c>
      <c r="AR26" s="123">
        <v>1.24673061401174</v>
      </c>
    </row>
    <row r="27" spans="1:44" ht="13" customHeight="1" x14ac:dyDescent="0.2">
      <c r="A27" s="82" t="s">
        <v>365</v>
      </c>
      <c r="B27" s="110">
        <v>2</v>
      </c>
      <c r="C27" s="7" t="s">
        <v>562</v>
      </c>
      <c r="D27" s="10" t="s">
        <v>562</v>
      </c>
      <c r="E27" s="7">
        <v>95.790475315131204</v>
      </c>
      <c r="F27" s="10">
        <v>0.45449333936254599</v>
      </c>
      <c r="G27" s="7">
        <v>92.646821494698003</v>
      </c>
      <c r="H27" s="10">
        <v>1.03195006015388</v>
      </c>
      <c r="I27" s="7">
        <v>93.682775442127905</v>
      </c>
      <c r="J27" s="10">
        <v>0.68802850414129602</v>
      </c>
      <c r="K27" s="7" t="s">
        <v>562</v>
      </c>
      <c r="L27" s="10" t="s">
        <v>562</v>
      </c>
      <c r="M27" s="7">
        <v>-2.1076998730033099</v>
      </c>
      <c r="N27" s="10">
        <v>0.82458924200830297</v>
      </c>
      <c r="O27" s="7">
        <v>1.03595394742987</v>
      </c>
      <c r="P27" s="10">
        <v>1.2402838986145499</v>
      </c>
      <c r="Q27" s="7" t="s">
        <v>562</v>
      </c>
      <c r="R27" s="10" t="s">
        <v>562</v>
      </c>
      <c r="S27" s="7">
        <v>0.425667346284818</v>
      </c>
      <c r="T27" s="10">
        <v>0.132515921209964</v>
      </c>
      <c r="U27" s="7">
        <v>1.3618003883880101</v>
      </c>
      <c r="V27" s="10">
        <v>0.345369906522142</v>
      </c>
      <c r="W27" s="7">
        <v>1.1595097855905401</v>
      </c>
      <c r="X27" s="10">
        <v>0.26357776855545501</v>
      </c>
      <c r="Y27" s="7" t="s">
        <v>562</v>
      </c>
      <c r="Z27" s="10" t="s">
        <v>562</v>
      </c>
      <c r="AA27" s="7">
        <v>0.73384243930572202</v>
      </c>
      <c r="AB27" s="10">
        <v>0.29501476141169403</v>
      </c>
      <c r="AC27" s="7">
        <v>-0.20229060279746799</v>
      </c>
      <c r="AD27" s="10">
        <v>0.434457837318866</v>
      </c>
      <c r="AE27" s="7" t="s">
        <v>562</v>
      </c>
      <c r="AF27" s="10" t="s">
        <v>562</v>
      </c>
      <c r="AG27" s="7">
        <v>3.78385733858395</v>
      </c>
      <c r="AH27" s="10">
        <v>0.42704534460631499</v>
      </c>
      <c r="AI27" s="7">
        <v>5.9913781169139497</v>
      </c>
      <c r="AJ27" s="10">
        <v>0.74472099348847898</v>
      </c>
      <c r="AK27" s="7">
        <v>5.1577147722815404</v>
      </c>
      <c r="AL27" s="10">
        <v>0.55915295484384298</v>
      </c>
      <c r="AM27" s="7" t="s">
        <v>562</v>
      </c>
      <c r="AN27" s="10" t="s">
        <v>562</v>
      </c>
      <c r="AO27" s="7">
        <v>1.3738574336975899</v>
      </c>
      <c r="AP27" s="10">
        <v>0.70357640186445103</v>
      </c>
      <c r="AQ27" s="7">
        <v>-0.83366334463240899</v>
      </c>
      <c r="AR27" s="123">
        <v>0.93126869648510602</v>
      </c>
    </row>
    <row r="28" spans="1:44" ht="13" customHeight="1" x14ac:dyDescent="0.2">
      <c r="A28" s="82" t="s">
        <v>366</v>
      </c>
      <c r="B28" s="110">
        <v>2</v>
      </c>
      <c r="C28" s="7">
        <v>86.093948287577206</v>
      </c>
      <c r="D28" s="10">
        <v>1.7479532538303499</v>
      </c>
      <c r="E28" s="7" t="s">
        <v>562</v>
      </c>
      <c r="F28" s="10" t="s">
        <v>562</v>
      </c>
      <c r="G28" s="7">
        <v>87.6816795419372</v>
      </c>
      <c r="H28" s="10">
        <v>0.88489283649482497</v>
      </c>
      <c r="I28" s="7">
        <v>88.044048979833903</v>
      </c>
      <c r="J28" s="10">
        <v>0.750754346641614</v>
      </c>
      <c r="K28" s="7">
        <v>1.9501006922566799</v>
      </c>
      <c r="L28" s="10">
        <v>1.9023597626572599</v>
      </c>
      <c r="M28" s="7" t="s">
        <v>562</v>
      </c>
      <c r="N28" s="10" t="s">
        <v>562</v>
      </c>
      <c r="O28" s="7">
        <v>0.362369437896774</v>
      </c>
      <c r="P28" s="10">
        <v>1.1604600040850801</v>
      </c>
      <c r="Q28" s="7">
        <v>2.9187988440041801</v>
      </c>
      <c r="R28" s="10">
        <v>0.49191090202353199</v>
      </c>
      <c r="S28" s="7" t="s">
        <v>562</v>
      </c>
      <c r="T28" s="10" t="s">
        <v>562</v>
      </c>
      <c r="U28" s="7">
        <v>5.1181017077415403</v>
      </c>
      <c r="V28" s="10">
        <v>0.469653457739167</v>
      </c>
      <c r="W28" s="7">
        <v>3.6845874941174102</v>
      </c>
      <c r="X28" s="10">
        <v>0.44556291910644003</v>
      </c>
      <c r="Y28" s="7">
        <v>0.76578865011323305</v>
      </c>
      <c r="Z28" s="10">
        <v>0.66370373692804896</v>
      </c>
      <c r="AA28" s="7" t="s">
        <v>562</v>
      </c>
      <c r="AB28" s="10" t="s">
        <v>562</v>
      </c>
      <c r="AC28" s="7">
        <v>-1.4335142136241199</v>
      </c>
      <c r="AD28" s="10">
        <v>0.64737986163380701</v>
      </c>
      <c r="AE28" s="7">
        <v>10.987252868418601</v>
      </c>
      <c r="AF28" s="10">
        <v>1.5215704448799801</v>
      </c>
      <c r="AG28" s="7" t="s">
        <v>562</v>
      </c>
      <c r="AH28" s="10" t="s">
        <v>562</v>
      </c>
      <c r="AI28" s="7">
        <v>7.2002187503213104</v>
      </c>
      <c r="AJ28" s="10">
        <v>0.61906776427280796</v>
      </c>
      <c r="AK28" s="7">
        <v>8.2713635260486598</v>
      </c>
      <c r="AL28" s="10">
        <v>0.67000091622243696</v>
      </c>
      <c r="AM28" s="7">
        <v>-2.71588934236991</v>
      </c>
      <c r="AN28" s="10">
        <v>1.66255160716026</v>
      </c>
      <c r="AO28" s="7" t="s">
        <v>562</v>
      </c>
      <c r="AP28" s="10" t="s">
        <v>562</v>
      </c>
      <c r="AQ28" s="7">
        <v>1.07114477572736</v>
      </c>
      <c r="AR28" s="123">
        <v>0.91222043635331795</v>
      </c>
    </row>
    <row r="29" spans="1:44" ht="13" customHeight="1" x14ac:dyDescent="0.2">
      <c r="A29" s="82" t="s">
        <v>367</v>
      </c>
      <c r="B29" s="110">
        <v>2</v>
      </c>
      <c r="C29" s="7">
        <v>74.604212395239799</v>
      </c>
      <c r="D29" s="10">
        <v>1.12024212844042</v>
      </c>
      <c r="E29" s="7">
        <v>85.135248412693997</v>
      </c>
      <c r="F29" s="10">
        <v>0.90563859389776702</v>
      </c>
      <c r="G29" s="7">
        <v>84.048203713945796</v>
      </c>
      <c r="H29" s="10">
        <v>1.1025751083870501</v>
      </c>
      <c r="I29" s="7">
        <v>81.443163437868407</v>
      </c>
      <c r="J29" s="10">
        <v>1.2559968987971299</v>
      </c>
      <c r="K29" s="7">
        <v>6.8389510426285796</v>
      </c>
      <c r="L29" s="10">
        <v>1.6829945442932199</v>
      </c>
      <c r="M29" s="7">
        <v>-3.6920849748256499</v>
      </c>
      <c r="N29" s="10">
        <v>1.5484538974555</v>
      </c>
      <c r="O29" s="7">
        <v>-2.6050402760774198</v>
      </c>
      <c r="P29" s="10">
        <v>1.6712869530462799</v>
      </c>
      <c r="Q29" s="7">
        <v>6.1926142358567304</v>
      </c>
      <c r="R29" s="10">
        <v>0.67319205816690897</v>
      </c>
      <c r="S29" s="7">
        <v>5.1104598116632403</v>
      </c>
      <c r="T29" s="10">
        <v>0.59967072167163704</v>
      </c>
      <c r="U29" s="7">
        <v>3.6525177044602501</v>
      </c>
      <c r="V29" s="10">
        <v>0.52907213528306296</v>
      </c>
      <c r="W29" s="7">
        <v>4.6982877696222802</v>
      </c>
      <c r="X29" s="10">
        <v>0.68944642184338401</v>
      </c>
      <c r="Y29" s="7">
        <v>-1.49432646623445</v>
      </c>
      <c r="Z29" s="10">
        <v>0.96359945816280201</v>
      </c>
      <c r="AA29" s="7">
        <v>-0.41217204204096303</v>
      </c>
      <c r="AB29" s="10">
        <v>0.91375124789125595</v>
      </c>
      <c r="AC29" s="7">
        <v>1.0457700651620301</v>
      </c>
      <c r="AD29" s="10">
        <v>0.86905333146224395</v>
      </c>
      <c r="AE29" s="7">
        <v>19.203173368903499</v>
      </c>
      <c r="AF29" s="10">
        <v>0.98117279780517497</v>
      </c>
      <c r="AG29" s="7">
        <v>9.7542917756427308</v>
      </c>
      <c r="AH29" s="10">
        <v>0.74992195626135705</v>
      </c>
      <c r="AI29" s="7">
        <v>12.299278581594001</v>
      </c>
      <c r="AJ29" s="10">
        <v>1.0321817667252899</v>
      </c>
      <c r="AK29" s="7">
        <v>13.8585487925093</v>
      </c>
      <c r="AL29" s="10">
        <v>1.0873347126660799</v>
      </c>
      <c r="AM29" s="7">
        <v>-5.34462457639414</v>
      </c>
      <c r="AN29" s="10">
        <v>1.46458077159352</v>
      </c>
      <c r="AO29" s="7">
        <v>4.1042570168666197</v>
      </c>
      <c r="AP29" s="10">
        <v>1.3208632472180799</v>
      </c>
      <c r="AQ29" s="7">
        <v>1.55927021091538</v>
      </c>
      <c r="AR29" s="123">
        <v>1.4992317955969201</v>
      </c>
    </row>
    <row r="30" spans="1:44" ht="13" customHeight="1" x14ac:dyDescent="0.2">
      <c r="A30" s="82" t="s">
        <v>368</v>
      </c>
      <c r="B30" s="110">
        <v>2</v>
      </c>
      <c r="C30" s="7" t="s">
        <v>562</v>
      </c>
      <c r="D30" s="10" t="s">
        <v>562</v>
      </c>
      <c r="E30" s="7">
        <v>78.555568570887203</v>
      </c>
      <c r="F30" s="10">
        <v>1.3635618262674101</v>
      </c>
      <c r="G30" s="7">
        <v>79.454240323012399</v>
      </c>
      <c r="H30" s="10">
        <v>1.2436767637872499</v>
      </c>
      <c r="I30" s="7">
        <v>81.832790022607</v>
      </c>
      <c r="J30" s="10">
        <v>1.07302755081887</v>
      </c>
      <c r="K30" s="7" t="s">
        <v>562</v>
      </c>
      <c r="L30" s="10" t="s">
        <v>562</v>
      </c>
      <c r="M30" s="7">
        <v>3.2772214517198099</v>
      </c>
      <c r="N30" s="10">
        <v>1.7351337063379499</v>
      </c>
      <c r="O30" s="7">
        <v>2.3785496995945601</v>
      </c>
      <c r="P30" s="10">
        <v>1.6425955124742899</v>
      </c>
      <c r="Q30" s="7" t="s">
        <v>562</v>
      </c>
      <c r="R30" s="10" t="s">
        <v>562</v>
      </c>
      <c r="S30" s="7">
        <v>4.7211030717587397</v>
      </c>
      <c r="T30" s="10">
        <v>0.53773937120554205</v>
      </c>
      <c r="U30" s="7">
        <v>5.8798463392266003</v>
      </c>
      <c r="V30" s="10">
        <v>0.51207509880972502</v>
      </c>
      <c r="W30" s="7">
        <v>5.1325353388144501</v>
      </c>
      <c r="X30" s="10">
        <v>0.63509731684271098</v>
      </c>
      <c r="Y30" s="7" t="s">
        <v>562</v>
      </c>
      <c r="Z30" s="10" t="s">
        <v>562</v>
      </c>
      <c r="AA30" s="7">
        <v>0.41143226705571601</v>
      </c>
      <c r="AB30" s="10">
        <v>0.83217319904292897</v>
      </c>
      <c r="AC30" s="7">
        <v>-0.74731100041215204</v>
      </c>
      <c r="AD30" s="10">
        <v>0.81582443496245005</v>
      </c>
      <c r="AE30" s="7" t="s">
        <v>562</v>
      </c>
      <c r="AF30" s="10" t="s">
        <v>562</v>
      </c>
      <c r="AG30" s="7">
        <v>16.723328357354099</v>
      </c>
      <c r="AH30" s="10">
        <v>1.32724453817386</v>
      </c>
      <c r="AI30" s="7">
        <v>14.665913337760999</v>
      </c>
      <c r="AJ30" s="10">
        <v>1.0194501601880499</v>
      </c>
      <c r="AK30" s="7">
        <v>13.034674638578601</v>
      </c>
      <c r="AL30" s="10">
        <v>0.99966274382488296</v>
      </c>
      <c r="AM30" s="7" t="s">
        <v>562</v>
      </c>
      <c r="AN30" s="10" t="s">
        <v>562</v>
      </c>
      <c r="AO30" s="7">
        <v>-3.68865371877552</v>
      </c>
      <c r="AP30" s="10">
        <v>1.6615967216818399</v>
      </c>
      <c r="AQ30" s="7">
        <v>-1.6312386991823999</v>
      </c>
      <c r="AR30" s="123">
        <v>1.42779698504337</v>
      </c>
    </row>
    <row r="31" spans="1:44" ht="13" customHeight="1" x14ac:dyDescent="0.2">
      <c r="A31" s="82" t="s">
        <v>369</v>
      </c>
      <c r="B31" s="110">
        <v>2</v>
      </c>
      <c r="C31" s="7">
        <v>80.615353678196499</v>
      </c>
      <c r="D31" s="10">
        <v>0.84861268481146801</v>
      </c>
      <c r="E31" s="7">
        <v>81.547289676058796</v>
      </c>
      <c r="F31" s="10">
        <v>0.89351947270063004</v>
      </c>
      <c r="G31" s="7">
        <v>74.672565572339295</v>
      </c>
      <c r="H31" s="10">
        <v>0.91833329298439403</v>
      </c>
      <c r="I31" s="7">
        <v>78.821954024609695</v>
      </c>
      <c r="J31" s="10">
        <v>1.01005286467022</v>
      </c>
      <c r="K31" s="7">
        <v>-1.79339965358675</v>
      </c>
      <c r="L31" s="10">
        <v>1.31922336177443</v>
      </c>
      <c r="M31" s="7">
        <v>-2.7253356514490599</v>
      </c>
      <c r="N31" s="10">
        <v>1.34854878944876</v>
      </c>
      <c r="O31" s="7">
        <v>4.1493884522704301</v>
      </c>
      <c r="P31" s="10">
        <v>1.3651164149742201</v>
      </c>
      <c r="Q31" s="7">
        <v>0</v>
      </c>
      <c r="R31" s="10">
        <v>0</v>
      </c>
      <c r="S31" s="7">
        <v>0</v>
      </c>
      <c r="T31" s="10">
        <v>0</v>
      </c>
      <c r="U31" s="7">
        <v>0</v>
      </c>
      <c r="V31" s="10">
        <v>0</v>
      </c>
      <c r="W31" s="7">
        <v>0</v>
      </c>
      <c r="X31" s="10">
        <v>0</v>
      </c>
      <c r="Y31" s="7">
        <v>0</v>
      </c>
      <c r="Z31" s="10">
        <v>0</v>
      </c>
      <c r="AA31" s="7">
        <v>0</v>
      </c>
      <c r="AB31" s="10">
        <v>0</v>
      </c>
      <c r="AC31" s="7">
        <v>0</v>
      </c>
      <c r="AD31" s="10">
        <v>0</v>
      </c>
      <c r="AE31" s="7">
        <v>19.384646321803501</v>
      </c>
      <c r="AF31" s="10">
        <v>0.84861268481147101</v>
      </c>
      <c r="AG31" s="7">
        <v>18.452710323941201</v>
      </c>
      <c r="AH31" s="10">
        <v>0.89351947270063004</v>
      </c>
      <c r="AI31" s="7">
        <v>25.327434427660702</v>
      </c>
      <c r="AJ31" s="10">
        <v>0.91833329298439204</v>
      </c>
      <c r="AK31" s="7">
        <v>21.178045975390301</v>
      </c>
      <c r="AL31" s="10">
        <v>1.01005286467022</v>
      </c>
      <c r="AM31" s="7">
        <v>1.79339965358676</v>
      </c>
      <c r="AN31" s="10">
        <v>1.31922336177444</v>
      </c>
      <c r="AO31" s="7">
        <v>2.7253356514490599</v>
      </c>
      <c r="AP31" s="10">
        <v>1.34854878944876</v>
      </c>
      <c r="AQ31" s="7">
        <v>-4.1493884522704203</v>
      </c>
      <c r="AR31" s="123">
        <v>1.3651164149742201</v>
      </c>
    </row>
    <row r="32" spans="1:44" ht="13" customHeight="1" x14ac:dyDescent="0.2">
      <c r="A32" s="82" t="s">
        <v>370</v>
      </c>
      <c r="B32" s="110">
        <v>2</v>
      </c>
      <c r="C32" s="7" t="s">
        <v>562</v>
      </c>
      <c r="D32" s="10" t="s">
        <v>562</v>
      </c>
      <c r="E32" s="7">
        <v>80.149106482483106</v>
      </c>
      <c r="F32" s="10">
        <v>0.89660687953998497</v>
      </c>
      <c r="G32" s="7">
        <v>75.290779962240293</v>
      </c>
      <c r="H32" s="10">
        <v>0.89418644903014299</v>
      </c>
      <c r="I32" s="7">
        <v>73.845369480480102</v>
      </c>
      <c r="J32" s="10">
        <v>1.0606717709886</v>
      </c>
      <c r="K32" s="7" t="s">
        <v>562</v>
      </c>
      <c r="L32" s="10" t="s">
        <v>562</v>
      </c>
      <c r="M32" s="7">
        <v>-6.3037370020029799</v>
      </c>
      <c r="N32" s="10">
        <v>1.3888587049122501</v>
      </c>
      <c r="O32" s="7">
        <v>-1.44541048176025</v>
      </c>
      <c r="P32" s="10">
        <v>1.38729737670091</v>
      </c>
      <c r="Q32" s="7" t="s">
        <v>562</v>
      </c>
      <c r="R32" s="10" t="s">
        <v>562</v>
      </c>
      <c r="S32" s="7">
        <v>6.2671260710784598</v>
      </c>
      <c r="T32" s="10">
        <v>0.54038007621334205</v>
      </c>
      <c r="U32" s="7">
        <v>6.5129045135990697</v>
      </c>
      <c r="V32" s="10">
        <v>0.540821795137995</v>
      </c>
      <c r="W32" s="7">
        <v>9.8121206025824108</v>
      </c>
      <c r="X32" s="10">
        <v>0.70903593806353005</v>
      </c>
      <c r="Y32" s="7" t="s">
        <v>562</v>
      </c>
      <c r="Z32" s="10" t="s">
        <v>562</v>
      </c>
      <c r="AA32" s="7">
        <v>3.5449945315039502</v>
      </c>
      <c r="AB32" s="10">
        <v>0.89148336396927097</v>
      </c>
      <c r="AC32" s="7">
        <v>3.2992160889833402</v>
      </c>
      <c r="AD32" s="10">
        <v>0.89175118478301596</v>
      </c>
      <c r="AE32" s="7" t="s">
        <v>562</v>
      </c>
      <c r="AF32" s="10" t="s">
        <v>562</v>
      </c>
      <c r="AG32" s="7">
        <v>13.5837674464385</v>
      </c>
      <c r="AH32" s="10">
        <v>0.70622431121955198</v>
      </c>
      <c r="AI32" s="7">
        <v>18.1963155241606</v>
      </c>
      <c r="AJ32" s="10">
        <v>0.76938849475581195</v>
      </c>
      <c r="AK32" s="7">
        <v>16.342509916937502</v>
      </c>
      <c r="AL32" s="10">
        <v>1.0146025868528199</v>
      </c>
      <c r="AM32" s="7" t="s">
        <v>562</v>
      </c>
      <c r="AN32" s="10" t="s">
        <v>562</v>
      </c>
      <c r="AO32" s="7">
        <v>2.75874247049904</v>
      </c>
      <c r="AP32" s="10">
        <v>1.23619221280753</v>
      </c>
      <c r="AQ32" s="7">
        <v>-1.85380560722308</v>
      </c>
      <c r="AR32" s="123">
        <v>1.27333305349035</v>
      </c>
    </row>
    <row r="33" spans="1:44" ht="13" customHeight="1" x14ac:dyDescent="0.2">
      <c r="A33" s="82" t="s">
        <v>371</v>
      </c>
      <c r="B33" s="110">
        <v>2</v>
      </c>
      <c r="C33" s="7" t="s">
        <v>562</v>
      </c>
      <c r="D33" s="10" t="s">
        <v>562</v>
      </c>
      <c r="E33" s="7" t="s">
        <v>562</v>
      </c>
      <c r="F33" s="10" t="s">
        <v>562</v>
      </c>
      <c r="G33" s="7">
        <v>84.328636724926895</v>
      </c>
      <c r="H33" s="10">
        <v>0.90802392411628297</v>
      </c>
      <c r="I33" s="7">
        <v>84.763575863580201</v>
      </c>
      <c r="J33" s="10">
        <v>0.75064641832613599</v>
      </c>
      <c r="K33" s="7" t="s">
        <v>562</v>
      </c>
      <c r="L33" s="10" t="s">
        <v>562</v>
      </c>
      <c r="M33" s="7" t="s">
        <v>562</v>
      </c>
      <c r="N33" s="10" t="s">
        <v>562</v>
      </c>
      <c r="O33" s="7">
        <v>0.43493913865334799</v>
      </c>
      <c r="P33" s="10">
        <v>1.1781245656183399</v>
      </c>
      <c r="Q33" s="7" t="s">
        <v>562</v>
      </c>
      <c r="R33" s="10" t="s">
        <v>562</v>
      </c>
      <c r="S33" s="7" t="s">
        <v>562</v>
      </c>
      <c r="T33" s="10" t="s">
        <v>562</v>
      </c>
      <c r="U33" s="7">
        <v>10.069465903853301</v>
      </c>
      <c r="V33" s="10">
        <v>0.70888051861387402</v>
      </c>
      <c r="W33" s="7">
        <v>9.8741973254001802</v>
      </c>
      <c r="X33" s="10">
        <v>0.62922585596275804</v>
      </c>
      <c r="Y33" s="7" t="s">
        <v>562</v>
      </c>
      <c r="Z33" s="10" t="s">
        <v>562</v>
      </c>
      <c r="AA33" s="7" t="s">
        <v>562</v>
      </c>
      <c r="AB33" s="10" t="s">
        <v>562</v>
      </c>
      <c r="AC33" s="7">
        <v>-0.195268578453094</v>
      </c>
      <c r="AD33" s="10">
        <v>0.94785904410009303</v>
      </c>
      <c r="AE33" s="7" t="s">
        <v>562</v>
      </c>
      <c r="AF33" s="10" t="s">
        <v>562</v>
      </c>
      <c r="AG33" s="7" t="s">
        <v>562</v>
      </c>
      <c r="AH33" s="10" t="s">
        <v>562</v>
      </c>
      <c r="AI33" s="7">
        <v>5.6018973712198301</v>
      </c>
      <c r="AJ33" s="10">
        <v>0.48152258013279498</v>
      </c>
      <c r="AK33" s="7">
        <v>5.3622268110195899</v>
      </c>
      <c r="AL33" s="10">
        <v>0.50888106311335801</v>
      </c>
      <c r="AM33" s="7" t="s">
        <v>562</v>
      </c>
      <c r="AN33" s="10" t="s">
        <v>562</v>
      </c>
      <c r="AO33" s="7" t="s">
        <v>562</v>
      </c>
      <c r="AP33" s="10" t="s">
        <v>562</v>
      </c>
      <c r="AQ33" s="7">
        <v>-0.239670560200239</v>
      </c>
      <c r="AR33" s="123">
        <v>0.70058827536087498</v>
      </c>
    </row>
    <row r="34" spans="1:44" ht="13" customHeight="1" x14ac:dyDescent="0.2">
      <c r="A34" s="82" t="s">
        <v>372</v>
      </c>
      <c r="B34" s="110">
        <v>2</v>
      </c>
      <c r="C34" s="7">
        <v>95.605566611902105</v>
      </c>
      <c r="D34" s="10">
        <v>0.41337633027213999</v>
      </c>
      <c r="E34" s="7">
        <v>82.599172442393396</v>
      </c>
      <c r="F34" s="10">
        <v>0.85630615469785998</v>
      </c>
      <c r="G34" s="7">
        <v>88.086605309462698</v>
      </c>
      <c r="H34" s="10">
        <v>1.0022194331001999</v>
      </c>
      <c r="I34" s="7">
        <v>74.990322817498907</v>
      </c>
      <c r="J34" s="10">
        <v>1.1177312309962399</v>
      </c>
      <c r="K34" s="7">
        <v>-20.615243794403099</v>
      </c>
      <c r="L34" s="10">
        <v>1.1917227425763299</v>
      </c>
      <c r="M34" s="7">
        <v>-7.6088496248944599</v>
      </c>
      <c r="N34" s="10">
        <v>1.40804237696094</v>
      </c>
      <c r="O34" s="7">
        <v>-13.0962824919637</v>
      </c>
      <c r="P34" s="10">
        <v>1.50125510717802</v>
      </c>
      <c r="Q34" s="7">
        <v>4.2128806103584804</v>
      </c>
      <c r="R34" s="10">
        <v>0.41541663780042898</v>
      </c>
      <c r="S34" s="7">
        <v>11.9655364170243</v>
      </c>
      <c r="T34" s="10">
        <v>0.78372282474205202</v>
      </c>
      <c r="U34" s="7">
        <v>5.7345761877096999</v>
      </c>
      <c r="V34" s="10">
        <v>0.53934612097574097</v>
      </c>
      <c r="W34" s="7">
        <v>12.2769651402373</v>
      </c>
      <c r="X34" s="10">
        <v>0.80411380316918801</v>
      </c>
      <c r="Y34" s="7">
        <v>8.0640845298787802</v>
      </c>
      <c r="Z34" s="10">
        <v>0.90508010220567103</v>
      </c>
      <c r="AA34" s="7">
        <v>0.31142872321293202</v>
      </c>
      <c r="AB34" s="10">
        <v>1.1228626249318601</v>
      </c>
      <c r="AC34" s="7">
        <v>6.5423889525275598</v>
      </c>
      <c r="AD34" s="10">
        <v>0.96824234913517104</v>
      </c>
      <c r="AE34" s="7">
        <v>0.181552777739455</v>
      </c>
      <c r="AF34" s="10">
        <v>7.9154479865701302E-2</v>
      </c>
      <c r="AG34" s="7">
        <v>5.4352911405822697</v>
      </c>
      <c r="AH34" s="10">
        <v>0.48275369045022698</v>
      </c>
      <c r="AI34" s="7">
        <v>6.1788185028276299</v>
      </c>
      <c r="AJ34" s="10">
        <v>0.61584232334233502</v>
      </c>
      <c r="AK34" s="7">
        <v>12.732712042263801</v>
      </c>
      <c r="AL34" s="10">
        <v>0.73638830310206904</v>
      </c>
      <c r="AM34" s="7">
        <v>12.5511592645243</v>
      </c>
      <c r="AN34" s="10">
        <v>0.74063024825371104</v>
      </c>
      <c r="AO34" s="7">
        <v>7.2974209016815204</v>
      </c>
      <c r="AP34" s="10">
        <v>0.88052192396831197</v>
      </c>
      <c r="AQ34" s="7">
        <v>6.5538935394361699</v>
      </c>
      <c r="AR34" s="123">
        <v>0.95996328063381098</v>
      </c>
    </row>
    <row r="35" spans="1:44" ht="13" customHeight="1" x14ac:dyDescent="0.2">
      <c r="A35" s="82" t="s">
        <v>373</v>
      </c>
      <c r="B35" s="110">
        <v>2</v>
      </c>
      <c r="C35" s="7" t="s">
        <v>562</v>
      </c>
      <c r="D35" s="10" t="s">
        <v>562</v>
      </c>
      <c r="E35" s="7">
        <v>93.105200679902296</v>
      </c>
      <c r="F35" s="10">
        <v>0.55355164221151498</v>
      </c>
      <c r="G35" s="7">
        <v>92.878054650787007</v>
      </c>
      <c r="H35" s="10">
        <v>0.89780457467142605</v>
      </c>
      <c r="I35" s="7">
        <v>96.217006187360795</v>
      </c>
      <c r="J35" s="10">
        <v>0.43790729572634002</v>
      </c>
      <c r="K35" s="7" t="s">
        <v>562</v>
      </c>
      <c r="L35" s="10" t="s">
        <v>562</v>
      </c>
      <c r="M35" s="7">
        <v>3.1118055074585</v>
      </c>
      <c r="N35" s="10">
        <v>0.70582024641222996</v>
      </c>
      <c r="O35" s="7">
        <v>3.33895153657387</v>
      </c>
      <c r="P35" s="10">
        <v>0.99890733001179599</v>
      </c>
      <c r="Q35" s="7" t="s">
        <v>562</v>
      </c>
      <c r="R35" s="10" t="s">
        <v>562</v>
      </c>
      <c r="S35" s="7">
        <v>4.0973497188519703</v>
      </c>
      <c r="T35" s="10">
        <v>0.44324071016035699</v>
      </c>
      <c r="U35" s="7">
        <v>4.7995357271522598</v>
      </c>
      <c r="V35" s="10">
        <v>0.87741988007027505</v>
      </c>
      <c r="W35" s="7">
        <v>2.1577793652788899</v>
      </c>
      <c r="X35" s="10">
        <v>0.33180554827952602</v>
      </c>
      <c r="Y35" s="7" t="s">
        <v>562</v>
      </c>
      <c r="Z35" s="10" t="s">
        <v>562</v>
      </c>
      <c r="AA35" s="7">
        <v>-1.9395703535730799</v>
      </c>
      <c r="AB35" s="10">
        <v>0.55367612284848799</v>
      </c>
      <c r="AC35" s="7">
        <v>-2.6417563618733699</v>
      </c>
      <c r="AD35" s="10">
        <v>0.93806213430220697</v>
      </c>
      <c r="AE35" s="7" t="s">
        <v>562</v>
      </c>
      <c r="AF35" s="10" t="s">
        <v>562</v>
      </c>
      <c r="AG35" s="7">
        <v>2.7974496012456802</v>
      </c>
      <c r="AH35" s="10">
        <v>0.45189665734965401</v>
      </c>
      <c r="AI35" s="7">
        <v>2.32240962206077</v>
      </c>
      <c r="AJ35" s="10">
        <v>0.31343392988354002</v>
      </c>
      <c r="AK35" s="7">
        <v>1.6252144473602701</v>
      </c>
      <c r="AL35" s="10">
        <v>0.308941723435399</v>
      </c>
      <c r="AM35" s="7" t="s">
        <v>562</v>
      </c>
      <c r="AN35" s="10" t="s">
        <v>562</v>
      </c>
      <c r="AO35" s="7">
        <v>-1.1722351538854101</v>
      </c>
      <c r="AP35" s="10">
        <v>0.54740805383463698</v>
      </c>
      <c r="AQ35" s="7">
        <v>-0.69719517470049697</v>
      </c>
      <c r="AR35" s="123">
        <v>0.44009750837908002</v>
      </c>
    </row>
    <row r="36" spans="1:44" ht="13" customHeight="1" x14ac:dyDescent="0.2">
      <c r="A36" s="82" t="s">
        <v>374</v>
      </c>
      <c r="B36" s="110">
        <v>2</v>
      </c>
      <c r="C36" s="7">
        <v>92.382292112578</v>
      </c>
      <c r="D36" s="10">
        <v>0.56287555433637404</v>
      </c>
      <c r="E36" s="7" t="s">
        <v>562</v>
      </c>
      <c r="F36" s="10" t="s">
        <v>562</v>
      </c>
      <c r="G36" s="7">
        <v>92.4245033961611</v>
      </c>
      <c r="H36" s="10">
        <v>0.56156424620365897</v>
      </c>
      <c r="I36" s="7">
        <v>92.416507102182095</v>
      </c>
      <c r="J36" s="10">
        <v>0.69728875748336006</v>
      </c>
      <c r="K36" s="7">
        <v>3.4214989604095102E-2</v>
      </c>
      <c r="L36" s="10">
        <v>0.89612527080881199</v>
      </c>
      <c r="M36" s="7" t="s">
        <v>562</v>
      </c>
      <c r="N36" s="10" t="s">
        <v>562</v>
      </c>
      <c r="O36" s="7">
        <v>-7.9962939789481897E-3</v>
      </c>
      <c r="P36" s="10">
        <v>0.89530219140074196</v>
      </c>
      <c r="Q36" s="7">
        <v>4.1727233125559398</v>
      </c>
      <c r="R36" s="10">
        <v>0.39975335844313298</v>
      </c>
      <c r="S36" s="7" t="s">
        <v>562</v>
      </c>
      <c r="T36" s="10" t="s">
        <v>562</v>
      </c>
      <c r="U36" s="7">
        <v>4.8548241749962102</v>
      </c>
      <c r="V36" s="10">
        <v>0.483636418771622</v>
      </c>
      <c r="W36" s="7">
        <v>5.1710437594602503</v>
      </c>
      <c r="X36" s="10">
        <v>0.54819082836914701</v>
      </c>
      <c r="Y36" s="7">
        <v>0.99832044690431099</v>
      </c>
      <c r="Z36" s="10">
        <v>0.67846586641821305</v>
      </c>
      <c r="AA36" s="7" t="s">
        <v>562</v>
      </c>
      <c r="AB36" s="10" t="s">
        <v>562</v>
      </c>
      <c r="AC36" s="7">
        <v>0.31621958446404302</v>
      </c>
      <c r="AD36" s="10">
        <v>0.73103855566604103</v>
      </c>
      <c r="AE36" s="7">
        <v>3.4449845748660199</v>
      </c>
      <c r="AF36" s="10">
        <v>0.37999135959099101</v>
      </c>
      <c r="AG36" s="7" t="s">
        <v>562</v>
      </c>
      <c r="AH36" s="10" t="s">
        <v>562</v>
      </c>
      <c r="AI36" s="7">
        <v>2.7206724288427302</v>
      </c>
      <c r="AJ36" s="10">
        <v>0.25997164084100499</v>
      </c>
      <c r="AK36" s="7">
        <v>2.4124491383576299</v>
      </c>
      <c r="AL36" s="10">
        <v>0.35561783526218199</v>
      </c>
      <c r="AM36" s="7">
        <v>-1.0325354365083901</v>
      </c>
      <c r="AN36" s="10">
        <v>0.52043969691057401</v>
      </c>
      <c r="AO36" s="7" t="s">
        <v>562</v>
      </c>
      <c r="AP36" s="10" t="s">
        <v>562</v>
      </c>
      <c r="AQ36" s="7">
        <v>-0.308223290485102</v>
      </c>
      <c r="AR36" s="123">
        <v>0.440510270933749</v>
      </c>
    </row>
    <row r="37" spans="1:44" ht="13" customHeight="1" x14ac:dyDescent="0.2">
      <c r="A37" s="82" t="s">
        <v>375</v>
      </c>
      <c r="B37" s="110">
        <v>2</v>
      </c>
      <c r="C37" s="7">
        <v>96.324760469962598</v>
      </c>
      <c r="D37" s="10">
        <v>0.54847883935631603</v>
      </c>
      <c r="E37" s="7" t="s">
        <v>562</v>
      </c>
      <c r="F37" s="10" t="s">
        <v>562</v>
      </c>
      <c r="G37" s="7">
        <v>92.272464357735103</v>
      </c>
      <c r="H37" s="10">
        <v>0.91510553730065702</v>
      </c>
      <c r="I37" s="7">
        <v>91.642116859900597</v>
      </c>
      <c r="J37" s="10">
        <v>0.69943796378309797</v>
      </c>
      <c r="K37" s="7">
        <v>-4.6826436100620299</v>
      </c>
      <c r="L37" s="10">
        <v>0.88884335087949995</v>
      </c>
      <c r="M37" s="7" t="s">
        <v>562</v>
      </c>
      <c r="N37" s="10" t="s">
        <v>562</v>
      </c>
      <c r="O37" s="7">
        <v>-0.63034749783453503</v>
      </c>
      <c r="P37" s="10">
        <v>1.15179495118679</v>
      </c>
      <c r="Q37" s="7">
        <v>1.1828407180326901</v>
      </c>
      <c r="R37" s="10">
        <v>0.34074462982118098</v>
      </c>
      <c r="S37" s="7" t="s">
        <v>562</v>
      </c>
      <c r="T37" s="10" t="s">
        <v>562</v>
      </c>
      <c r="U37" s="7">
        <v>2.5340803973791801</v>
      </c>
      <c r="V37" s="10">
        <v>0.65524398462153899</v>
      </c>
      <c r="W37" s="7">
        <v>3.6192156720656699</v>
      </c>
      <c r="X37" s="10">
        <v>0.47906546907717701</v>
      </c>
      <c r="Y37" s="7">
        <v>2.43637495403298</v>
      </c>
      <c r="Z37" s="10">
        <v>0.58788657614722695</v>
      </c>
      <c r="AA37" s="7" t="s">
        <v>562</v>
      </c>
      <c r="AB37" s="10" t="s">
        <v>562</v>
      </c>
      <c r="AC37" s="7">
        <v>1.08513527468649</v>
      </c>
      <c r="AD37" s="10">
        <v>0.81169477209407204</v>
      </c>
      <c r="AE37" s="7">
        <v>2.4923988120046601</v>
      </c>
      <c r="AF37" s="10">
        <v>0.45730597854827099</v>
      </c>
      <c r="AG37" s="7" t="s">
        <v>562</v>
      </c>
      <c r="AH37" s="10" t="s">
        <v>562</v>
      </c>
      <c r="AI37" s="7">
        <v>5.1934552448856799</v>
      </c>
      <c r="AJ37" s="10">
        <v>0.55431789115209296</v>
      </c>
      <c r="AK37" s="7">
        <v>4.7386674680337304</v>
      </c>
      <c r="AL37" s="10">
        <v>0.53643687734992096</v>
      </c>
      <c r="AM37" s="7">
        <v>2.2462686560290699</v>
      </c>
      <c r="AN37" s="10">
        <v>0.70490657636095699</v>
      </c>
      <c r="AO37" s="7" t="s">
        <v>562</v>
      </c>
      <c r="AP37" s="10" t="s">
        <v>562</v>
      </c>
      <c r="AQ37" s="7">
        <v>-0.45478777685195598</v>
      </c>
      <c r="AR37" s="123">
        <v>0.77138372282038503</v>
      </c>
    </row>
    <row r="38" spans="1:44" ht="13" customHeight="1" x14ac:dyDescent="0.2">
      <c r="A38" s="82" t="s">
        <v>430</v>
      </c>
      <c r="B38" s="110">
        <v>2</v>
      </c>
      <c r="C38" s="7">
        <v>77.081233574989298</v>
      </c>
      <c r="D38" s="10">
        <v>1.1095144766590399</v>
      </c>
      <c r="E38" s="7">
        <v>84.493028457889395</v>
      </c>
      <c r="F38" s="10">
        <v>1.57353839980348</v>
      </c>
      <c r="G38" s="7" t="s">
        <v>562</v>
      </c>
      <c r="H38" s="10" t="s">
        <v>562</v>
      </c>
      <c r="I38" s="7">
        <v>87.552444294087493</v>
      </c>
      <c r="J38" s="10">
        <v>1.0160104999558399</v>
      </c>
      <c r="K38" s="7">
        <v>10.471210719098201</v>
      </c>
      <c r="L38" s="10">
        <v>1.50442670474055</v>
      </c>
      <c r="M38" s="7">
        <v>3.0594158361980801</v>
      </c>
      <c r="N38" s="10">
        <v>1.8730457633695501</v>
      </c>
      <c r="O38" s="7" t="s">
        <v>562</v>
      </c>
      <c r="P38" s="10" t="s">
        <v>562</v>
      </c>
      <c r="Q38" s="7">
        <v>5.12593842327031</v>
      </c>
      <c r="R38" s="10">
        <v>0.66634500853815903</v>
      </c>
      <c r="S38" s="7">
        <v>2.2751376372989198</v>
      </c>
      <c r="T38" s="10">
        <v>0.36164257856620302</v>
      </c>
      <c r="U38" s="7" t="s">
        <v>562</v>
      </c>
      <c r="V38" s="10" t="s">
        <v>562</v>
      </c>
      <c r="W38" s="7">
        <v>3.5906452121235</v>
      </c>
      <c r="X38" s="10">
        <v>0.57630258810542601</v>
      </c>
      <c r="Y38" s="7">
        <v>-1.5352932111468101</v>
      </c>
      <c r="Z38" s="10">
        <v>0.88098827657394696</v>
      </c>
      <c r="AA38" s="7">
        <v>1.3155075748245699</v>
      </c>
      <c r="AB38" s="10">
        <v>0.68037491700460595</v>
      </c>
      <c r="AC38" s="7" t="s">
        <v>562</v>
      </c>
      <c r="AD38" s="10" t="s">
        <v>562</v>
      </c>
      <c r="AE38" s="7">
        <v>17.7928280017404</v>
      </c>
      <c r="AF38" s="10">
        <v>0.927453810113951</v>
      </c>
      <c r="AG38" s="7">
        <v>13.2318339048116</v>
      </c>
      <c r="AH38" s="10">
        <v>1.58462242396129</v>
      </c>
      <c r="AI38" s="7" t="s">
        <v>562</v>
      </c>
      <c r="AJ38" s="10" t="s">
        <v>562</v>
      </c>
      <c r="AK38" s="7">
        <v>8.856910493789</v>
      </c>
      <c r="AL38" s="10">
        <v>0.86052036809285204</v>
      </c>
      <c r="AM38" s="7">
        <v>-8.9359175079514106</v>
      </c>
      <c r="AN38" s="10">
        <v>1.2651742464172799</v>
      </c>
      <c r="AO38" s="7">
        <v>-4.3749234110226398</v>
      </c>
      <c r="AP38" s="10">
        <v>1.8031981395353101</v>
      </c>
      <c r="AQ38" s="7" t="s">
        <v>562</v>
      </c>
      <c r="AR38" s="123" t="s">
        <v>562</v>
      </c>
    </row>
    <row r="39" spans="1:44" ht="13" customHeight="1" x14ac:dyDescent="0.2">
      <c r="A39" s="82" t="s">
        <v>376</v>
      </c>
      <c r="B39" s="110">
        <v>2</v>
      </c>
      <c r="C39" s="7">
        <v>67.617619044494603</v>
      </c>
      <c r="D39" s="10">
        <v>1.3937788678349401</v>
      </c>
      <c r="E39" s="7">
        <v>75.698211323967698</v>
      </c>
      <c r="F39" s="10">
        <v>1.00419751435992</v>
      </c>
      <c r="G39" s="7">
        <v>73.836914253167095</v>
      </c>
      <c r="H39" s="10">
        <v>0.95443362825704003</v>
      </c>
      <c r="I39" s="7">
        <v>67.415017501400996</v>
      </c>
      <c r="J39" s="10">
        <v>1.0262237392371201</v>
      </c>
      <c r="K39" s="7">
        <v>-0.20260154309362099</v>
      </c>
      <c r="L39" s="10">
        <v>1.73082485982755</v>
      </c>
      <c r="M39" s="7">
        <v>-8.2831938225666999</v>
      </c>
      <c r="N39" s="10">
        <v>1.43580911364306</v>
      </c>
      <c r="O39" s="7">
        <v>-6.4218967517661403</v>
      </c>
      <c r="P39" s="10">
        <v>1.40145592642855</v>
      </c>
      <c r="Q39" s="7">
        <v>14.9861141939608</v>
      </c>
      <c r="R39" s="10">
        <v>0.87832646395500702</v>
      </c>
      <c r="S39" s="7">
        <v>9.1044581520172692</v>
      </c>
      <c r="T39" s="10">
        <v>0.48272709869306601</v>
      </c>
      <c r="U39" s="7">
        <v>9.6235419657100305</v>
      </c>
      <c r="V39" s="10">
        <v>0.66765733141987105</v>
      </c>
      <c r="W39" s="7">
        <v>11.8749299499784</v>
      </c>
      <c r="X39" s="10">
        <v>0.67879058306367102</v>
      </c>
      <c r="Y39" s="7">
        <v>-3.11118424398243</v>
      </c>
      <c r="Z39" s="10">
        <v>1.1100513650005699</v>
      </c>
      <c r="AA39" s="7">
        <v>2.77047179796114</v>
      </c>
      <c r="AB39" s="10">
        <v>0.83293583634547996</v>
      </c>
      <c r="AC39" s="7">
        <v>2.2513879842683799</v>
      </c>
      <c r="AD39" s="10">
        <v>0.952114997179764</v>
      </c>
      <c r="AE39" s="7">
        <v>17.396266761544599</v>
      </c>
      <c r="AF39" s="10">
        <v>0.99263017366204798</v>
      </c>
      <c r="AG39" s="7">
        <v>15.197330524015101</v>
      </c>
      <c r="AH39" s="10">
        <v>0.93390403323474103</v>
      </c>
      <c r="AI39" s="7">
        <v>16.539543781122902</v>
      </c>
      <c r="AJ39" s="10">
        <v>0.80541336089875604</v>
      </c>
      <c r="AK39" s="7">
        <v>20.710052548620599</v>
      </c>
      <c r="AL39" s="10">
        <v>0.99714643520661295</v>
      </c>
      <c r="AM39" s="7">
        <v>3.3137857870760601</v>
      </c>
      <c r="AN39" s="10">
        <v>1.4069881573451899</v>
      </c>
      <c r="AO39" s="7">
        <v>5.5127220246055399</v>
      </c>
      <c r="AP39" s="10">
        <v>1.36619096635038</v>
      </c>
      <c r="AQ39" s="7">
        <v>4.1705087674977603</v>
      </c>
      <c r="AR39" s="123">
        <v>1.2817923759952301</v>
      </c>
    </row>
    <row r="40" spans="1:44" ht="13" customHeight="1" x14ac:dyDescent="0.2">
      <c r="A40" s="82" t="s">
        <v>377</v>
      </c>
      <c r="B40" s="110">
        <v>2</v>
      </c>
      <c r="C40" s="7" t="s">
        <v>562</v>
      </c>
      <c r="D40" s="10" t="s">
        <v>562</v>
      </c>
      <c r="E40" s="7">
        <v>69.455084462896806</v>
      </c>
      <c r="F40" s="10">
        <v>1.3443588603666099</v>
      </c>
      <c r="G40" s="7">
        <v>73.079546395715198</v>
      </c>
      <c r="H40" s="10">
        <v>1.2967614616762999</v>
      </c>
      <c r="I40" s="7">
        <v>73.1617857126339</v>
      </c>
      <c r="J40" s="10">
        <v>1.34769753985412</v>
      </c>
      <c r="K40" s="7" t="s">
        <v>562</v>
      </c>
      <c r="L40" s="10" t="s">
        <v>562</v>
      </c>
      <c r="M40" s="7">
        <v>3.7067012497370699</v>
      </c>
      <c r="N40" s="10">
        <v>1.9035727998621601</v>
      </c>
      <c r="O40" s="7">
        <v>8.2239316918688105E-2</v>
      </c>
      <c r="P40" s="10">
        <v>1.87026173232992</v>
      </c>
      <c r="Q40" s="7" t="s">
        <v>562</v>
      </c>
      <c r="R40" s="10" t="s">
        <v>562</v>
      </c>
      <c r="S40" s="7">
        <v>5.5555393896676497</v>
      </c>
      <c r="T40" s="10">
        <v>0.52940372455455798</v>
      </c>
      <c r="U40" s="7">
        <v>6.2970852256354304</v>
      </c>
      <c r="V40" s="10">
        <v>0.53319644211943795</v>
      </c>
      <c r="W40" s="7">
        <v>6.9420758945055399</v>
      </c>
      <c r="X40" s="10">
        <v>0.61228583341693299</v>
      </c>
      <c r="Y40" s="7" t="s">
        <v>562</v>
      </c>
      <c r="Z40" s="10" t="s">
        <v>562</v>
      </c>
      <c r="AA40" s="7">
        <v>1.3865365048378899</v>
      </c>
      <c r="AB40" s="10">
        <v>0.80942093213315602</v>
      </c>
      <c r="AC40" s="7">
        <v>0.64499066887011103</v>
      </c>
      <c r="AD40" s="10">
        <v>0.81190663730006196</v>
      </c>
      <c r="AE40" s="7" t="s">
        <v>562</v>
      </c>
      <c r="AF40" s="10" t="s">
        <v>562</v>
      </c>
      <c r="AG40" s="7">
        <v>24.9893761474355</v>
      </c>
      <c r="AH40" s="10">
        <v>1.26897515686895</v>
      </c>
      <c r="AI40" s="7">
        <v>20.6233683786493</v>
      </c>
      <c r="AJ40" s="10">
        <v>0.99664343729093596</v>
      </c>
      <c r="AK40" s="7">
        <v>19.8961383928606</v>
      </c>
      <c r="AL40" s="10">
        <v>1.1373479926285099</v>
      </c>
      <c r="AM40" s="7" t="s">
        <v>562</v>
      </c>
      <c r="AN40" s="10" t="s">
        <v>562</v>
      </c>
      <c r="AO40" s="7">
        <v>-5.0932377545749503</v>
      </c>
      <c r="AP40" s="10">
        <v>1.7040711267686799</v>
      </c>
      <c r="AQ40" s="7">
        <v>-0.72722998578879605</v>
      </c>
      <c r="AR40" s="123">
        <v>1.51223629021102</v>
      </c>
    </row>
    <row r="41" spans="1:44" ht="13" customHeight="1" x14ac:dyDescent="0.2">
      <c r="A41" s="82" t="s">
        <v>378</v>
      </c>
      <c r="B41" s="110">
        <v>2</v>
      </c>
      <c r="C41" s="7" t="s">
        <v>562</v>
      </c>
      <c r="D41" s="10" t="s">
        <v>562</v>
      </c>
      <c r="E41" s="7" t="s">
        <v>562</v>
      </c>
      <c r="F41" s="10" t="s">
        <v>562</v>
      </c>
      <c r="G41" s="7">
        <v>99.5834176035887</v>
      </c>
      <c r="H41" s="10">
        <v>0.14676746849146199</v>
      </c>
      <c r="I41" s="7">
        <v>89.879823625551396</v>
      </c>
      <c r="J41" s="10">
        <v>0.90964146725746597</v>
      </c>
      <c r="K41" s="7" t="s">
        <v>562</v>
      </c>
      <c r="L41" s="10" t="s">
        <v>562</v>
      </c>
      <c r="M41" s="7" t="s">
        <v>562</v>
      </c>
      <c r="N41" s="10" t="s">
        <v>562</v>
      </c>
      <c r="O41" s="7">
        <v>-9.70359397803729</v>
      </c>
      <c r="P41" s="10">
        <v>0.92140560491116397</v>
      </c>
      <c r="Q41" s="7" t="s">
        <v>562</v>
      </c>
      <c r="R41" s="10" t="s">
        <v>562</v>
      </c>
      <c r="S41" s="7" t="s">
        <v>562</v>
      </c>
      <c r="T41" s="10" t="s">
        <v>562</v>
      </c>
      <c r="U41" s="7">
        <v>0.27623156107841701</v>
      </c>
      <c r="V41" s="10">
        <v>0.11927794024831601</v>
      </c>
      <c r="W41" s="7">
        <v>3.71340956472114</v>
      </c>
      <c r="X41" s="10">
        <v>0.60041614247698105</v>
      </c>
      <c r="Y41" s="7" t="s">
        <v>562</v>
      </c>
      <c r="Z41" s="10" t="s">
        <v>562</v>
      </c>
      <c r="AA41" s="7" t="s">
        <v>562</v>
      </c>
      <c r="AB41" s="10" t="s">
        <v>562</v>
      </c>
      <c r="AC41" s="7">
        <v>3.43717800364273</v>
      </c>
      <c r="AD41" s="10">
        <v>0.61214930464456097</v>
      </c>
      <c r="AE41" s="7" t="s">
        <v>562</v>
      </c>
      <c r="AF41" s="10" t="s">
        <v>562</v>
      </c>
      <c r="AG41" s="7" t="s">
        <v>562</v>
      </c>
      <c r="AH41" s="10" t="s">
        <v>562</v>
      </c>
      <c r="AI41" s="7">
        <v>0.14035083533293</v>
      </c>
      <c r="AJ41" s="10">
        <v>7.53067130198838E-2</v>
      </c>
      <c r="AK41" s="7">
        <v>6.4067668097274897</v>
      </c>
      <c r="AL41" s="10">
        <v>0.66072556347533395</v>
      </c>
      <c r="AM41" s="7" t="s">
        <v>562</v>
      </c>
      <c r="AN41" s="10" t="s">
        <v>562</v>
      </c>
      <c r="AO41" s="7" t="s">
        <v>562</v>
      </c>
      <c r="AP41" s="10" t="s">
        <v>562</v>
      </c>
      <c r="AQ41" s="7">
        <v>6.26641597439456</v>
      </c>
      <c r="AR41" s="123">
        <v>0.66500328665026698</v>
      </c>
    </row>
    <row r="42" spans="1:44" ht="13" customHeight="1" x14ac:dyDescent="0.2">
      <c r="A42" s="82" t="s">
        <v>431</v>
      </c>
      <c r="B42" s="110">
        <v>2</v>
      </c>
      <c r="C42" s="7" t="s">
        <v>562</v>
      </c>
      <c r="D42" s="10" t="s">
        <v>562</v>
      </c>
      <c r="E42" s="7">
        <v>82.052615661459697</v>
      </c>
      <c r="F42" s="10">
        <v>1.0343745750807101</v>
      </c>
      <c r="G42" s="7" t="s">
        <v>562</v>
      </c>
      <c r="H42" s="10" t="s">
        <v>562</v>
      </c>
      <c r="I42" s="7">
        <v>73.062242009487093</v>
      </c>
      <c r="J42" s="10">
        <v>1.0454426432438499</v>
      </c>
      <c r="K42" s="7" t="s">
        <v>562</v>
      </c>
      <c r="L42" s="10" t="s">
        <v>562</v>
      </c>
      <c r="M42" s="7">
        <v>-8.9903736519726607</v>
      </c>
      <c r="N42" s="10">
        <v>1.47067368300588</v>
      </c>
      <c r="O42" s="7" t="s">
        <v>562</v>
      </c>
      <c r="P42" s="10" t="s">
        <v>562</v>
      </c>
      <c r="Q42" s="7" t="s">
        <v>562</v>
      </c>
      <c r="R42" s="10" t="s">
        <v>562</v>
      </c>
      <c r="S42" s="7">
        <v>4.3985591116872298</v>
      </c>
      <c r="T42" s="10">
        <v>0.432931142648732</v>
      </c>
      <c r="U42" s="7" t="s">
        <v>562</v>
      </c>
      <c r="V42" s="10" t="s">
        <v>562</v>
      </c>
      <c r="W42" s="7">
        <v>7.8784945479825703</v>
      </c>
      <c r="X42" s="10">
        <v>0.50713484324897296</v>
      </c>
      <c r="Y42" s="7" t="s">
        <v>562</v>
      </c>
      <c r="Z42" s="10" t="s">
        <v>562</v>
      </c>
      <c r="AA42" s="7">
        <v>3.4799354362953401</v>
      </c>
      <c r="AB42" s="10">
        <v>0.66679466368012996</v>
      </c>
      <c r="AC42" s="7" t="s">
        <v>562</v>
      </c>
      <c r="AD42" s="10" t="s">
        <v>562</v>
      </c>
      <c r="AE42" s="7" t="s">
        <v>562</v>
      </c>
      <c r="AF42" s="10" t="s">
        <v>562</v>
      </c>
      <c r="AG42" s="7">
        <v>13.548825226852999</v>
      </c>
      <c r="AH42" s="10">
        <v>0.89145318845577504</v>
      </c>
      <c r="AI42" s="7" t="s">
        <v>562</v>
      </c>
      <c r="AJ42" s="10" t="s">
        <v>562</v>
      </c>
      <c r="AK42" s="7">
        <v>19.059263442530401</v>
      </c>
      <c r="AL42" s="10">
        <v>0.97391451215292102</v>
      </c>
      <c r="AM42" s="7" t="s">
        <v>562</v>
      </c>
      <c r="AN42" s="10" t="s">
        <v>562</v>
      </c>
      <c r="AO42" s="7">
        <v>5.5104382156773104</v>
      </c>
      <c r="AP42" s="10">
        <v>1.32030233817487</v>
      </c>
      <c r="AQ42" s="7" t="s">
        <v>562</v>
      </c>
      <c r="AR42" s="123" t="s">
        <v>562</v>
      </c>
    </row>
    <row r="43" spans="1:44" ht="13" customHeight="1" x14ac:dyDescent="0.2">
      <c r="A43" s="82" t="s">
        <v>379</v>
      </c>
      <c r="B43" s="110">
        <v>2</v>
      </c>
      <c r="C43" s="7" t="s">
        <v>562</v>
      </c>
      <c r="D43" s="10" t="s">
        <v>562</v>
      </c>
      <c r="E43" s="7">
        <v>26.3537714008447</v>
      </c>
      <c r="F43" s="10">
        <v>1.49483430139229</v>
      </c>
      <c r="G43" s="7">
        <v>30.418017137499501</v>
      </c>
      <c r="H43" s="10">
        <v>1.46446695618899</v>
      </c>
      <c r="I43" s="7">
        <v>33.260239786281602</v>
      </c>
      <c r="J43" s="10">
        <v>1.57300404281393</v>
      </c>
      <c r="K43" s="7" t="s">
        <v>562</v>
      </c>
      <c r="L43" s="10" t="s">
        <v>562</v>
      </c>
      <c r="M43" s="7">
        <v>6.9064683854368498</v>
      </c>
      <c r="N43" s="10">
        <v>2.1699933887751701</v>
      </c>
      <c r="O43" s="7">
        <v>2.8422226487820299</v>
      </c>
      <c r="P43" s="10">
        <v>2.1491870985278201</v>
      </c>
      <c r="Q43" s="7" t="s">
        <v>562</v>
      </c>
      <c r="R43" s="10" t="s">
        <v>562</v>
      </c>
      <c r="S43" s="7">
        <v>71.697593153092001</v>
      </c>
      <c r="T43" s="10">
        <v>1.5958313882379001</v>
      </c>
      <c r="U43" s="7">
        <v>68.369647267536706</v>
      </c>
      <c r="V43" s="10">
        <v>1.4421843283990801</v>
      </c>
      <c r="W43" s="7">
        <v>65.627205383119801</v>
      </c>
      <c r="X43" s="10">
        <v>1.5191562682968001</v>
      </c>
      <c r="Y43" s="7" t="s">
        <v>562</v>
      </c>
      <c r="Z43" s="10" t="s">
        <v>562</v>
      </c>
      <c r="AA43" s="7">
        <v>-6.0703877699721698</v>
      </c>
      <c r="AB43" s="10">
        <v>2.2032960734297</v>
      </c>
      <c r="AC43" s="7">
        <v>-2.7424418844168899</v>
      </c>
      <c r="AD43" s="10">
        <v>2.0946912432588598</v>
      </c>
      <c r="AE43" s="7" t="s">
        <v>562</v>
      </c>
      <c r="AF43" s="10" t="s">
        <v>562</v>
      </c>
      <c r="AG43" s="7">
        <v>1.9486354460633</v>
      </c>
      <c r="AH43" s="10">
        <v>0.728647801812074</v>
      </c>
      <c r="AI43" s="7">
        <v>1.21233559496379</v>
      </c>
      <c r="AJ43" s="10">
        <v>0.246383883813419</v>
      </c>
      <c r="AK43" s="7">
        <v>1.1125548305986399</v>
      </c>
      <c r="AL43" s="10">
        <v>0.23258159922908</v>
      </c>
      <c r="AM43" s="7" t="s">
        <v>562</v>
      </c>
      <c r="AN43" s="10" t="s">
        <v>562</v>
      </c>
      <c r="AO43" s="7">
        <v>-0.83608061546466095</v>
      </c>
      <c r="AP43" s="10">
        <v>0.76486719068445097</v>
      </c>
      <c r="AQ43" s="7">
        <v>-9.9780764365146005E-2</v>
      </c>
      <c r="AR43" s="123">
        <v>0.33882033366216502</v>
      </c>
    </row>
    <row r="44" spans="1:44" ht="13" customHeight="1" x14ac:dyDescent="0.2">
      <c r="A44" s="82" t="s">
        <v>380</v>
      </c>
      <c r="B44" s="110">
        <v>2</v>
      </c>
      <c r="C44" s="7" t="s">
        <v>562</v>
      </c>
      <c r="D44" s="10" t="s">
        <v>562</v>
      </c>
      <c r="E44" s="7">
        <v>90.127969055946807</v>
      </c>
      <c r="F44" s="10">
        <v>0.52715931669079896</v>
      </c>
      <c r="G44" s="7">
        <v>83.571320660052393</v>
      </c>
      <c r="H44" s="10">
        <v>0.53792441983699402</v>
      </c>
      <c r="I44" s="7">
        <v>82.761869016665997</v>
      </c>
      <c r="J44" s="10">
        <v>1.53521586064854</v>
      </c>
      <c r="K44" s="7" t="s">
        <v>562</v>
      </c>
      <c r="L44" s="10" t="s">
        <v>562</v>
      </c>
      <c r="M44" s="7">
        <v>-7.36610003928085</v>
      </c>
      <c r="N44" s="10">
        <v>1.6232019849546599</v>
      </c>
      <c r="O44" s="7">
        <v>-0.80945164338640996</v>
      </c>
      <c r="P44" s="10">
        <v>1.62672997766802</v>
      </c>
      <c r="Q44" s="7" t="s">
        <v>562</v>
      </c>
      <c r="R44" s="10" t="s">
        <v>562</v>
      </c>
      <c r="S44" s="7">
        <v>7.0713486619933299</v>
      </c>
      <c r="T44" s="10">
        <v>0.45112828575442998</v>
      </c>
      <c r="U44" s="7">
        <v>11.654386433138701</v>
      </c>
      <c r="V44" s="10">
        <v>0.49639965881436998</v>
      </c>
      <c r="W44" s="7">
        <v>14.0107986618924</v>
      </c>
      <c r="X44" s="10">
        <v>1.5036182110793801</v>
      </c>
      <c r="Y44" s="7" t="s">
        <v>562</v>
      </c>
      <c r="Z44" s="10" t="s">
        <v>562</v>
      </c>
      <c r="AA44" s="7">
        <v>6.9394499998991099</v>
      </c>
      <c r="AB44" s="10">
        <v>1.5698358050755701</v>
      </c>
      <c r="AC44" s="7">
        <v>2.3564122287537002</v>
      </c>
      <c r="AD44" s="10">
        <v>1.5834394039433799</v>
      </c>
      <c r="AE44" s="7" t="s">
        <v>562</v>
      </c>
      <c r="AF44" s="10" t="s">
        <v>562</v>
      </c>
      <c r="AG44" s="7">
        <v>2.8006822820598698</v>
      </c>
      <c r="AH44" s="10">
        <v>0.31667197494286697</v>
      </c>
      <c r="AI44" s="7">
        <v>4.7742929068088804</v>
      </c>
      <c r="AJ44" s="10">
        <v>0.44831423478094501</v>
      </c>
      <c r="AK44" s="7">
        <v>3.2273323214416001</v>
      </c>
      <c r="AL44" s="10">
        <v>0.43086777944410898</v>
      </c>
      <c r="AM44" s="7" t="s">
        <v>562</v>
      </c>
      <c r="AN44" s="10" t="s">
        <v>562</v>
      </c>
      <c r="AO44" s="7">
        <v>0.42665003938173102</v>
      </c>
      <c r="AP44" s="10">
        <v>0.53472252905344497</v>
      </c>
      <c r="AQ44" s="7">
        <v>-1.5469605853672801</v>
      </c>
      <c r="AR44" s="123">
        <v>0.62179795470097998</v>
      </c>
    </row>
    <row r="45" spans="1:44" ht="13" customHeight="1" x14ac:dyDescent="0.2">
      <c r="A45" s="82" t="s">
        <v>381</v>
      </c>
      <c r="B45" s="110">
        <v>2</v>
      </c>
      <c r="C45" s="7">
        <v>82.096956978582298</v>
      </c>
      <c r="D45" s="10">
        <v>1.0892632688892701</v>
      </c>
      <c r="E45" s="7">
        <v>80.918133444992804</v>
      </c>
      <c r="F45" s="10">
        <v>1.09872899004019</v>
      </c>
      <c r="G45" s="7">
        <v>82.466283810650594</v>
      </c>
      <c r="H45" s="10">
        <v>0.790056832183338</v>
      </c>
      <c r="I45" s="7">
        <v>82.165919671195894</v>
      </c>
      <c r="J45" s="10">
        <v>0.95597054886668897</v>
      </c>
      <c r="K45" s="7">
        <v>6.8962692613652593E-2</v>
      </c>
      <c r="L45" s="10">
        <v>1.4492667660758001</v>
      </c>
      <c r="M45" s="7">
        <v>1.2477862262031201</v>
      </c>
      <c r="N45" s="10">
        <v>1.45639454951439</v>
      </c>
      <c r="O45" s="7">
        <v>-0.300364139454672</v>
      </c>
      <c r="P45" s="10">
        <v>1.24018929538198</v>
      </c>
      <c r="Q45" s="7">
        <v>3.7672963184788202</v>
      </c>
      <c r="R45" s="10">
        <v>0.47974577720484901</v>
      </c>
      <c r="S45" s="7">
        <v>4.6117645590079999</v>
      </c>
      <c r="T45" s="10">
        <v>0.50379248808978805</v>
      </c>
      <c r="U45" s="7">
        <v>6.5705113337641503</v>
      </c>
      <c r="V45" s="10">
        <v>0.53440626146855197</v>
      </c>
      <c r="W45" s="7">
        <v>5.4464799897243799</v>
      </c>
      <c r="X45" s="10">
        <v>0.60666195818977198</v>
      </c>
      <c r="Y45" s="7">
        <v>1.6791836712455599</v>
      </c>
      <c r="Z45" s="10">
        <v>0.77343050254081203</v>
      </c>
      <c r="AA45" s="7">
        <v>0.83471543071637599</v>
      </c>
      <c r="AB45" s="10">
        <v>0.788571875335627</v>
      </c>
      <c r="AC45" s="7">
        <v>-1.12403134403977</v>
      </c>
      <c r="AD45" s="10">
        <v>0.80847311879334705</v>
      </c>
      <c r="AE45" s="7">
        <v>14.135746702938899</v>
      </c>
      <c r="AF45" s="10">
        <v>1.0180415607245401</v>
      </c>
      <c r="AG45" s="7">
        <v>14.470101995999199</v>
      </c>
      <c r="AH45" s="10">
        <v>0.86542172668264505</v>
      </c>
      <c r="AI45" s="7">
        <v>10.9632048555853</v>
      </c>
      <c r="AJ45" s="10">
        <v>0.68005662024282298</v>
      </c>
      <c r="AK45" s="7">
        <v>12.3876003390797</v>
      </c>
      <c r="AL45" s="10">
        <v>0.74288797543739904</v>
      </c>
      <c r="AM45" s="7">
        <v>-1.7481463638592001</v>
      </c>
      <c r="AN45" s="10">
        <v>1.26027424135064</v>
      </c>
      <c r="AO45" s="7">
        <v>-2.0825016569194998</v>
      </c>
      <c r="AP45" s="10">
        <v>1.14054255030834</v>
      </c>
      <c r="AQ45" s="7">
        <v>1.4243954834944299</v>
      </c>
      <c r="AR45" s="123">
        <v>1.0071541842168801</v>
      </c>
    </row>
    <row r="46" spans="1:44" ht="13" customHeight="1" x14ac:dyDescent="0.2">
      <c r="A46" s="82" t="s">
        <v>382</v>
      </c>
      <c r="B46" s="110">
        <v>2</v>
      </c>
      <c r="C46" s="7">
        <v>82.758383401915296</v>
      </c>
      <c r="D46" s="10">
        <v>0.79095005342085101</v>
      </c>
      <c r="E46" s="7" t="s">
        <v>562</v>
      </c>
      <c r="F46" s="10" t="s">
        <v>562</v>
      </c>
      <c r="G46" s="7">
        <v>91.095348122511496</v>
      </c>
      <c r="H46" s="10">
        <v>0.77789033456127299</v>
      </c>
      <c r="I46" s="7">
        <v>88.2470510722125</v>
      </c>
      <c r="J46" s="10">
        <v>0.88393207946232499</v>
      </c>
      <c r="K46" s="7">
        <v>5.4886676702971604</v>
      </c>
      <c r="L46" s="10">
        <v>1.18614413462658</v>
      </c>
      <c r="M46" s="7" t="s">
        <v>562</v>
      </c>
      <c r="N46" s="10" t="s">
        <v>562</v>
      </c>
      <c r="O46" s="7">
        <v>-2.8482970502990401</v>
      </c>
      <c r="P46" s="10">
        <v>1.1774758144889601</v>
      </c>
      <c r="Q46" s="7">
        <v>2.2395917953931299</v>
      </c>
      <c r="R46" s="10">
        <v>0.33829965340698398</v>
      </c>
      <c r="S46" s="7" t="s">
        <v>562</v>
      </c>
      <c r="T46" s="10" t="s">
        <v>562</v>
      </c>
      <c r="U46" s="7">
        <v>3.0935696247951601</v>
      </c>
      <c r="V46" s="10">
        <v>0.44625564850637001</v>
      </c>
      <c r="W46" s="7">
        <v>3.2944971933749798</v>
      </c>
      <c r="X46" s="10">
        <v>0.45676592887244299</v>
      </c>
      <c r="Y46" s="7">
        <v>1.0549053979818599</v>
      </c>
      <c r="Z46" s="10">
        <v>0.56840282307003998</v>
      </c>
      <c r="AA46" s="7" t="s">
        <v>562</v>
      </c>
      <c r="AB46" s="10" t="s">
        <v>562</v>
      </c>
      <c r="AC46" s="7">
        <v>0.200927568579823</v>
      </c>
      <c r="AD46" s="10">
        <v>0.63857592939488905</v>
      </c>
      <c r="AE46" s="7">
        <v>15.002024802691601</v>
      </c>
      <c r="AF46" s="10">
        <v>0.78209444250686999</v>
      </c>
      <c r="AG46" s="7" t="s">
        <v>562</v>
      </c>
      <c r="AH46" s="10" t="s">
        <v>562</v>
      </c>
      <c r="AI46" s="7">
        <v>5.8110822526933399</v>
      </c>
      <c r="AJ46" s="10">
        <v>0.58833250596455999</v>
      </c>
      <c r="AK46" s="7">
        <v>8.45845173441257</v>
      </c>
      <c r="AL46" s="10">
        <v>0.78687695345529396</v>
      </c>
      <c r="AM46" s="7">
        <v>-6.5435730682790201</v>
      </c>
      <c r="AN46" s="10">
        <v>1.10943546764975</v>
      </c>
      <c r="AO46" s="7" t="s">
        <v>562</v>
      </c>
      <c r="AP46" s="10" t="s">
        <v>562</v>
      </c>
      <c r="AQ46" s="7">
        <v>2.6473694817192199</v>
      </c>
      <c r="AR46" s="123">
        <v>0.98250215137353403</v>
      </c>
    </row>
    <row r="47" spans="1:44" ht="13" customHeight="1" x14ac:dyDescent="0.2">
      <c r="A47" s="82" t="s">
        <v>383</v>
      </c>
      <c r="B47" s="110">
        <v>2</v>
      </c>
      <c r="C47" s="7" t="s">
        <v>562</v>
      </c>
      <c r="D47" s="10" t="s">
        <v>562</v>
      </c>
      <c r="E47" s="7" t="s">
        <v>562</v>
      </c>
      <c r="F47" s="10" t="s">
        <v>562</v>
      </c>
      <c r="G47" s="7">
        <v>83.970729603933805</v>
      </c>
      <c r="H47" s="10">
        <v>1.2883482375711499</v>
      </c>
      <c r="I47" s="7">
        <v>88.513961842821203</v>
      </c>
      <c r="J47" s="10">
        <v>0.935373271977467</v>
      </c>
      <c r="K47" s="7" t="s">
        <v>562</v>
      </c>
      <c r="L47" s="10" t="s">
        <v>562</v>
      </c>
      <c r="M47" s="7" t="s">
        <v>562</v>
      </c>
      <c r="N47" s="10" t="s">
        <v>562</v>
      </c>
      <c r="O47" s="7">
        <v>4.5432322388873798</v>
      </c>
      <c r="P47" s="10">
        <v>1.5920943248383601</v>
      </c>
      <c r="Q47" s="7" t="s">
        <v>562</v>
      </c>
      <c r="R47" s="10" t="s">
        <v>562</v>
      </c>
      <c r="S47" s="7" t="s">
        <v>562</v>
      </c>
      <c r="T47" s="10" t="s">
        <v>562</v>
      </c>
      <c r="U47" s="7">
        <v>8.1649814472788496</v>
      </c>
      <c r="V47" s="10">
        <v>0.79861664805411103</v>
      </c>
      <c r="W47" s="7">
        <v>4.8938296764923601</v>
      </c>
      <c r="X47" s="10">
        <v>0.59731640184059698</v>
      </c>
      <c r="Y47" s="7" t="s">
        <v>562</v>
      </c>
      <c r="Z47" s="10" t="s">
        <v>562</v>
      </c>
      <c r="AA47" s="7" t="s">
        <v>562</v>
      </c>
      <c r="AB47" s="10" t="s">
        <v>562</v>
      </c>
      <c r="AC47" s="7">
        <v>-3.2711517707865001</v>
      </c>
      <c r="AD47" s="10">
        <v>0.99728402897919799</v>
      </c>
      <c r="AE47" s="7" t="s">
        <v>562</v>
      </c>
      <c r="AF47" s="10" t="s">
        <v>562</v>
      </c>
      <c r="AG47" s="7" t="s">
        <v>562</v>
      </c>
      <c r="AH47" s="10" t="s">
        <v>562</v>
      </c>
      <c r="AI47" s="7">
        <v>7.8642889487873697</v>
      </c>
      <c r="AJ47" s="10">
        <v>0.83435391384651703</v>
      </c>
      <c r="AK47" s="7">
        <v>6.5922084806864696</v>
      </c>
      <c r="AL47" s="10">
        <v>0.64233665672581097</v>
      </c>
      <c r="AM47" s="7" t="s">
        <v>562</v>
      </c>
      <c r="AN47" s="10" t="s">
        <v>562</v>
      </c>
      <c r="AO47" s="7" t="s">
        <v>562</v>
      </c>
      <c r="AP47" s="10" t="s">
        <v>562</v>
      </c>
      <c r="AQ47" s="7">
        <v>-1.2720804681008999</v>
      </c>
      <c r="AR47" s="123">
        <v>1.05296858173675</v>
      </c>
    </row>
    <row r="48" spans="1:44" ht="13" customHeight="1" x14ac:dyDescent="0.2">
      <c r="A48" s="82" t="s">
        <v>384</v>
      </c>
      <c r="B48" s="110">
        <v>2</v>
      </c>
      <c r="C48" s="7">
        <v>75.576836280707397</v>
      </c>
      <c r="D48" s="10">
        <v>1.0608320669128499</v>
      </c>
      <c r="E48" s="7">
        <v>81.497507229376595</v>
      </c>
      <c r="F48" s="10">
        <v>0.96301276224413801</v>
      </c>
      <c r="G48" s="7">
        <v>66.579022076075205</v>
      </c>
      <c r="H48" s="10">
        <v>1.1193110133659201</v>
      </c>
      <c r="I48" s="7">
        <v>69.193301448841495</v>
      </c>
      <c r="J48" s="10">
        <v>0.98089657405558695</v>
      </c>
      <c r="K48" s="7">
        <v>-6.3835348318658998</v>
      </c>
      <c r="L48" s="10">
        <v>1.44482620518337</v>
      </c>
      <c r="M48" s="7">
        <v>-12.304205780535099</v>
      </c>
      <c r="N48" s="10">
        <v>1.37460964249458</v>
      </c>
      <c r="O48" s="7">
        <v>2.61427937276633</v>
      </c>
      <c r="P48" s="10">
        <v>1.4882927244451001</v>
      </c>
      <c r="Q48" s="7">
        <v>6.4840611937260197</v>
      </c>
      <c r="R48" s="10">
        <v>0.40613200353774298</v>
      </c>
      <c r="S48" s="7">
        <v>2.6836391006734299</v>
      </c>
      <c r="T48" s="10">
        <v>0.30859591373365802</v>
      </c>
      <c r="U48" s="7">
        <v>6.46462711629216</v>
      </c>
      <c r="V48" s="10">
        <v>0.45450268743296401</v>
      </c>
      <c r="W48" s="7">
        <v>6.1758459612934704</v>
      </c>
      <c r="X48" s="10">
        <v>0.39654285874162098</v>
      </c>
      <c r="Y48" s="7">
        <v>-0.308215232432555</v>
      </c>
      <c r="Z48" s="10">
        <v>0.56761733863277897</v>
      </c>
      <c r="AA48" s="7">
        <v>3.4922068606200298</v>
      </c>
      <c r="AB48" s="10">
        <v>0.50247156814300298</v>
      </c>
      <c r="AC48" s="7">
        <v>-0.288781154998693</v>
      </c>
      <c r="AD48" s="10">
        <v>0.60317404760380999</v>
      </c>
      <c r="AE48" s="7">
        <v>17.9391025255666</v>
      </c>
      <c r="AF48" s="10">
        <v>1.0058903293399599</v>
      </c>
      <c r="AG48" s="7">
        <v>15.81885366995</v>
      </c>
      <c r="AH48" s="10">
        <v>0.98140365060572399</v>
      </c>
      <c r="AI48" s="7">
        <v>26.956350807632699</v>
      </c>
      <c r="AJ48" s="10">
        <v>1.16589052382634</v>
      </c>
      <c r="AK48" s="7">
        <v>24.630852589865</v>
      </c>
      <c r="AL48" s="10">
        <v>0.82209016233643495</v>
      </c>
      <c r="AM48" s="7">
        <v>6.6917500642984598</v>
      </c>
      <c r="AN48" s="10">
        <v>1.2990949117250801</v>
      </c>
      <c r="AO48" s="7">
        <v>8.8119989199150197</v>
      </c>
      <c r="AP48" s="10">
        <v>1.2802286359992801</v>
      </c>
      <c r="AQ48" s="7">
        <v>-2.32549821776762</v>
      </c>
      <c r="AR48" s="123">
        <v>1.4265808594532601</v>
      </c>
    </row>
    <row r="49" spans="1:44" ht="13" customHeight="1" x14ac:dyDescent="0.2">
      <c r="A49" s="82" t="s">
        <v>385</v>
      </c>
      <c r="B49" s="110">
        <v>2</v>
      </c>
      <c r="C49" s="7" t="s">
        <v>562</v>
      </c>
      <c r="D49" s="10" t="s">
        <v>562</v>
      </c>
      <c r="E49" s="7">
        <v>89.085047935768998</v>
      </c>
      <c r="F49" s="10">
        <v>0.65931551903879104</v>
      </c>
      <c r="G49" s="7">
        <v>87.630297872333799</v>
      </c>
      <c r="H49" s="10">
        <v>0.68546905713967998</v>
      </c>
      <c r="I49" s="7">
        <v>91.001271142114604</v>
      </c>
      <c r="J49" s="10">
        <v>0.86700795713454504</v>
      </c>
      <c r="K49" s="7" t="s">
        <v>562</v>
      </c>
      <c r="L49" s="10" t="s">
        <v>562</v>
      </c>
      <c r="M49" s="7">
        <v>1.9162232063456199</v>
      </c>
      <c r="N49" s="10">
        <v>1.0892197902076499</v>
      </c>
      <c r="O49" s="7">
        <v>3.3709732697808601</v>
      </c>
      <c r="P49" s="10">
        <v>1.1052468620315501</v>
      </c>
      <c r="Q49" s="7" t="s">
        <v>562</v>
      </c>
      <c r="R49" s="10" t="s">
        <v>562</v>
      </c>
      <c r="S49" s="7">
        <v>1.83726370977772</v>
      </c>
      <c r="T49" s="10">
        <v>0.25832282387355798</v>
      </c>
      <c r="U49" s="7">
        <v>2.70181059688375</v>
      </c>
      <c r="V49" s="10">
        <v>0.33060270061849301</v>
      </c>
      <c r="W49" s="7">
        <v>1.83401809097822</v>
      </c>
      <c r="X49" s="10">
        <v>0.40642983042046599</v>
      </c>
      <c r="Y49" s="7" t="s">
        <v>562</v>
      </c>
      <c r="Z49" s="10" t="s">
        <v>562</v>
      </c>
      <c r="AA49" s="7">
        <v>-3.2456187995013601E-3</v>
      </c>
      <c r="AB49" s="10">
        <v>0.48157646162329998</v>
      </c>
      <c r="AC49" s="7">
        <v>-0.86779250590553003</v>
      </c>
      <c r="AD49" s="10">
        <v>0.523911588640536</v>
      </c>
      <c r="AE49" s="7" t="s">
        <v>562</v>
      </c>
      <c r="AF49" s="10" t="s">
        <v>562</v>
      </c>
      <c r="AG49" s="7">
        <v>9.0776883544532794</v>
      </c>
      <c r="AH49" s="10">
        <v>0.56392083594633602</v>
      </c>
      <c r="AI49" s="7">
        <v>9.6678915307824909</v>
      </c>
      <c r="AJ49" s="10">
        <v>0.578224373554311</v>
      </c>
      <c r="AK49" s="7">
        <v>7.1647107669071604</v>
      </c>
      <c r="AL49" s="10">
        <v>0.767491527349075</v>
      </c>
      <c r="AM49" s="7" t="s">
        <v>562</v>
      </c>
      <c r="AN49" s="10" t="s">
        <v>562</v>
      </c>
      <c r="AO49" s="7">
        <v>-1.9129775875461299</v>
      </c>
      <c r="AP49" s="10">
        <v>0.95239170185750299</v>
      </c>
      <c r="AQ49" s="7">
        <v>-2.5031807638753301</v>
      </c>
      <c r="AR49" s="123">
        <v>0.96093010709670801</v>
      </c>
    </row>
    <row r="50" spans="1:44" ht="13" customHeight="1" x14ac:dyDescent="0.2">
      <c r="A50" s="82" t="s">
        <v>386</v>
      </c>
      <c r="B50" s="110">
        <v>2</v>
      </c>
      <c r="C50" s="7">
        <v>88.307774575739103</v>
      </c>
      <c r="D50" s="10">
        <v>1.3163440314963799</v>
      </c>
      <c r="E50" s="7" t="s">
        <v>562</v>
      </c>
      <c r="F50" s="10" t="s">
        <v>562</v>
      </c>
      <c r="G50" s="7">
        <v>89.066178108602301</v>
      </c>
      <c r="H50" s="10">
        <v>0.54915054817609499</v>
      </c>
      <c r="I50" s="7">
        <v>87.432562454011006</v>
      </c>
      <c r="J50" s="10">
        <v>0.96793369030448095</v>
      </c>
      <c r="K50" s="7">
        <v>-0.87521212172809704</v>
      </c>
      <c r="L50" s="10">
        <v>1.63390857702706</v>
      </c>
      <c r="M50" s="7" t="s">
        <v>562</v>
      </c>
      <c r="N50" s="10" t="s">
        <v>562</v>
      </c>
      <c r="O50" s="7">
        <v>-1.6336156545912099</v>
      </c>
      <c r="P50" s="10">
        <v>1.11286205496843</v>
      </c>
      <c r="Q50" s="7">
        <v>4.6460946626165098</v>
      </c>
      <c r="R50" s="10">
        <v>0.78585027778741101</v>
      </c>
      <c r="S50" s="7" t="s">
        <v>562</v>
      </c>
      <c r="T50" s="10" t="s">
        <v>562</v>
      </c>
      <c r="U50" s="7">
        <v>6.02907410694662</v>
      </c>
      <c r="V50" s="10">
        <v>0.47158899925842901</v>
      </c>
      <c r="W50" s="7">
        <v>5.4528009035174696</v>
      </c>
      <c r="X50" s="10">
        <v>0.59319851220660802</v>
      </c>
      <c r="Y50" s="7">
        <v>0.806706240900956</v>
      </c>
      <c r="Z50" s="10">
        <v>0.98460404934302603</v>
      </c>
      <c r="AA50" s="7" t="s">
        <v>562</v>
      </c>
      <c r="AB50" s="10" t="s">
        <v>562</v>
      </c>
      <c r="AC50" s="7">
        <v>-0.57627320342915</v>
      </c>
      <c r="AD50" s="10">
        <v>0.75781307662622199</v>
      </c>
      <c r="AE50" s="7">
        <v>7.0461307616443403</v>
      </c>
      <c r="AF50" s="10">
        <v>0.95117235945357403</v>
      </c>
      <c r="AG50" s="7" t="s">
        <v>562</v>
      </c>
      <c r="AH50" s="10" t="s">
        <v>562</v>
      </c>
      <c r="AI50" s="7">
        <v>4.9047477844511196</v>
      </c>
      <c r="AJ50" s="10">
        <v>0.44113750576383298</v>
      </c>
      <c r="AK50" s="7">
        <v>7.1146366424714902</v>
      </c>
      <c r="AL50" s="10">
        <v>0.88163060322185505</v>
      </c>
      <c r="AM50" s="7">
        <v>6.8505880827144594E-2</v>
      </c>
      <c r="AN50" s="10">
        <v>1.2969199581800801</v>
      </c>
      <c r="AO50" s="7" t="s">
        <v>562</v>
      </c>
      <c r="AP50" s="10" t="s">
        <v>562</v>
      </c>
      <c r="AQ50" s="7">
        <v>2.2098888580203599</v>
      </c>
      <c r="AR50" s="123">
        <v>0.98583711612460001</v>
      </c>
    </row>
    <row r="51" spans="1:44" ht="13" customHeight="1" x14ac:dyDescent="0.2">
      <c r="A51" s="82" t="s">
        <v>387</v>
      </c>
      <c r="B51" s="110">
        <v>2</v>
      </c>
      <c r="C51" s="7" t="s">
        <v>562</v>
      </c>
      <c r="D51" s="10" t="s">
        <v>562</v>
      </c>
      <c r="E51" s="7" t="s">
        <v>562</v>
      </c>
      <c r="F51" s="10" t="s">
        <v>562</v>
      </c>
      <c r="G51" s="7">
        <v>39.1333946963125</v>
      </c>
      <c r="H51" s="10">
        <v>0.61102343378643997</v>
      </c>
      <c r="I51" s="7">
        <v>33.756496193891103</v>
      </c>
      <c r="J51" s="10">
        <v>2.0751862763214501</v>
      </c>
      <c r="K51" s="7" t="s">
        <v>562</v>
      </c>
      <c r="L51" s="10" t="s">
        <v>562</v>
      </c>
      <c r="M51" s="7" t="s">
        <v>562</v>
      </c>
      <c r="N51" s="10" t="s">
        <v>562</v>
      </c>
      <c r="O51" s="7">
        <v>-5.3768985024213203</v>
      </c>
      <c r="P51" s="10">
        <v>2.16327245581066</v>
      </c>
      <c r="Q51" s="7" t="s">
        <v>562</v>
      </c>
      <c r="R51" s="10" t="s">
        <v>562</v>
      </c>
      <c r="S51" s="7" t="s">
        <v>562</v>
      </c>
      <c r="T51" s="10" t="s">
        <v>562</v>
      </c>
      <c r="U51" s="7">
        <v>40.765940007221801</v>
      </c>
      <c r="V51" s="10">
        <v>0.63181178641247604</v>
      </c>
      <c r="W51" s="7">
        <v>53.987412882791901</v>
      </c>
      <c r="X51" s="10">
        <v>2.0060648473298501</v>
      </c>
      <c r="Y51" s="7" t="s">
        <v>562</v>
      </c>
      <c r="Z51" s="10" t="s">
        <v>562</v>
      </c>
      <c r="AA51" s="7" t="s">
        <v>562</v>
      </c>
      <c r="AB51" s="10" t="s">
        <v>562</v>
      </c>
      <c r="AC51" s="7">
        <v>13.2214728755701</v>
      </c>
      <c r="AD51" s="10">
        <v>2.1032076229279499</v>
      </c>
      <c r="AE51" s="7" t="s">
        <v>562</v>
      </c>
      <c r="AF51" s="10" t="s">
        <v>562</v>
      </c>
      <c r="AG51" s="7" t="s">
        <v>562</v>
      </c>
      <c r="AH51" s="10" t="s">
        <v>562</v>
      </c>
      <c r="AI51" s="7">
        <v>20.100665296465699</v>
      </c>
      <c r="AJ51" s="10">
        <v>0.474902510282391</v>
      </c>
      <c r="AK51" s="7">
        <v>12.256090923317</v>
      </c>
      <c r="AL51" s="10">
        <v>1.2019193256302101</v>
      </c>
      <c r="AM51" s="7" t="s">
        <v>562</v>
      </c>
      <c r="AN51" s="10" t="s">
        <v>562</v>
      </c>
      <c r="AO51" s="7" t="s">
        <v>562</v>
      </c>
      <c r="AP51" s="10" t="s">
        <v>562</v>
      </c>
      <c r="AQ51" s="7">
        <v>-7.8445743731487703</v>
      </c>
      <c r="AR51" s="123">
        <v>1.2923399164290701</v>
      </c>
    </row>
    <row r="52" spans="1:44" ht="13" customHeight="1" x14ac:dyDescent="0.2">
      <c r="A52" s="82" t="s">
        <v>388</v>
      </c>
      <c r="B52" s="110">
        <v>2</v>
      </c>
      <c r="C52" s="7" t="s">
        <v>562</v>
      </c>
      <c r="D52" s="10" t="s">
        <v>562</v>
      </c>
      <c r="E52" s="7" t="s">
        <v>562</v>
      </c>
      <c r="F52" s="10" t="s">
        <v>562</v>
      </c>
      <c r="G52" s="7">
        <v>61.816379996448703</v>
      </c>
      <c r="H52" s="10">
        <v>3.0821037788082801</v>
      </c>
      <c r="I52" s="7">
        <v>65.556337274806594</v>
      </c>
      <c r="J52" s="10">
        <v>2.3637451577214699</v>
      </c>
      <c r="K52" s="7" t="s">
        <v>562</v>
      </c>
      <c r="L52" s="10" t="s">
        <v>562</v>
      </c>
      <c r="M52" s="7" t="s">
        <v>562</v>
      </c>
      <c r="N52" s="10" t="s">
        <v>562</v>
      </c>
      <c r="O52" s="7">
        <v>3.7399572783578701</v>
      </c>
      <c r="P52" s="10">
        <v>3.88415433189722</v>
      </c>
      <c r="Q52" s="7" t="s">
        <v>562</v>
      </c>
      <c r="R52" s="10" t="s">
        <v>562</v>
      </c>
      <c r="S52" s="7" t="s">
        <v>562</v>
      </c>
      <c r="T52" s="10" t="s">
        <v>562</v>
      </c>
      <c r="U52" s="7">
        <v>12.121409496416099</v>
      </c>
      <c r="V52" s="10">
        <v>1.36233064209315</v>
      </c>
      <c r="W52" s="7">
        <v>8.9364562474420595</v>
      </c>
      <c r="X52" s="10">
        <v>1.3372302051728999</v>
      </c>
      <c r="Y52" s="7" t="s">
        <v>562</v>
      </c>
      <c r="Z52" s="10" t="s">
        <v>562</v>
      </c>
      <c r="AA52" s="7" t="s">
        <v>562</v>
      </c>
      <c r="AB52" s="10" t="s">
        <v>562</v>
      </c>
      <c r="AC52" s="7">
        <v>-3.18495324897401</v>
      </c>
      <c r="AD52" s="10">
        <v>1.9089602929376699</v>
      </c>
      <c r="AE52" s="7" t="s">
        <v>562</v>
      </c>
      <c r="AF52" s="10" t="s">
        <v>562</v>
      </c>
      <c r="AG52" s="7" t="s">
        <v>562</v>
      </c>
      <c r="AH52" s="10" t="s">
        <v>562</v>
      </c>
      <c r="AI52" s="7">
        <v>26.062210507135301</v>
      </c>
      <c r="AJ52" s="10">
        <v>2.52221019460905</v>
      </c>
      <c r="AK52" s="7">
        <v>25.507206477751399</v>
      </c>
      <c r="AL52" s="10">
        <v>2.3195433013045399</v>
      </c>
      <c r="AM52" s="7" t="s">
        <v>562</v>
      </c>
      <c r="AN52" s="10" t="s">
        <v>562</v>
      </c>
      <c r="AO52" s="7" t="s">
        <v>562</v>
      </c>
      <c r="AP52" s="10" t="s">
        <v>562</v>
      </c>
      <c r="AQ52" s="7">
        <v>-0.55500402938386995</v>
      </c>
      <c r="AR52" s="123">
        <v>3.4266347036730598</v>
      </c>
    </row>
    <row r="53" spans="1:44" ht="13" customHeight="1" x14ac:dyDescent="0.2">
      <c r="A53" s="82" t="s">
        <v>389</v>
      </c>
      <c r="B53" s="110">
        <v>2</v>
      </c>
      <c r="C53" s="7" t="s">
        <v>562</v>
      </c>
      <c r="D53" s="10" t="s">
        <v>562</v>
      </c>
      <c r="E53" s="7" t="s">
        <v>562</v>
      </c>
      <c r="F53" s="10" t="s">
        <v>562</v>
      </c>
      <c r="G53" s="7">
        <v>93.8763448148365</v>
      </c>
      <c r="H53" s="10">
        <v>0.95121088033627099</v>
      </c>
      <c r="I53" s="7">
        <v>91.483518760826499</v>
      </c>
      <c r="J53" s="10">
        <v>0.89135953848139404</v>
      </c>
      <c r="K53" s="7" t="s">
        <v>562</v>
      </c>
      <c r="L53" s="10" t="s">
        <v>562</v>
      </c>
      <c r="M53" s="7" t="s">
        <v>562</v>
      </c>
      <c r="N53" s="10" t="s">
        <v>562</v>
      </c>
      <c r="O53" s="7">
        <v>-2.3928260540099999</v>
      </c>
      <c r="P53" s="10">
        <v>1.3035812079467299</v>
      </c>
      <c r="Q53" s="7" t="s">
        <v>562</v>
      </c>
      <c r="R53" s="10" t="s">
        <v>562</v>
      </c>
      <c r="S53" s="7" t="s">
        <v>562</v>
      </c>
      <c r="T53" s="10" t="s">
        <v>562</v>
      </c>
      <c r="U53" s="7">
        <v>2.6509954586607498</v>
      </c>
      <c r="V53" s="10">
        <v>0.57711252708875505</v>
      </c>
      <c r="W53" s="7">
        <v>5.5039587391693798</v>
      </c>
      <c r="X53" s="10">
        <v>0.76513281408332001</v>
      </c>
      <c r="Y53" s="7" t="s">
        <v>562</v>
      </c>
      <c r="Z53" s="10" t="s">
        <v>562</v>
      </c>
      <c r="AA53" s="7" t="s">
        <v>562</v>
      </c>
      <c r="AB53" s="10" t="s">
        <v>562</v>
      </c>
      <c r="AC53" s="7">
        <v>2.85296328050863</v>
      </c>
      <c r="AD53" s="10">
        <v>0.95837732241003604</v>
      </c>
      <c r="AE53" s="7" t="s">
        <v>562</v>
      </c>
      <c r="AF53" s="10" t="s">
        <v>562</v>
      </c>
      <c r="AG53" s="7" t="s">
        <v>562</v>
      </c>
      <c r="AH53" s="10" t="s">
        <v>562</v>
      </c>
      <c r="AI53" s="7">
        <v>3.4726597265027199</v>
      </c>
      <c r="AJ53" s="10">
        <v>0.58057974827108805</v>
      </c>
      <c r="AK53" s="7">
        <v>3.0125225000041098</v>
      </c>
      <c r="AL53" s="10">
        <v>0.47653182380370901</v>
      </c>
      <c r="AM53" s="7" t="s">
        <v>562</v>
      </c>
      <c r="AN53" s="10" t="s">
        <v>562</v>
      </c>
      <c r="AO53" s="7" t="s">
        <v>562</v>
      </c>
      <c r="AP53" s="10" t="s">
        <v>562</v>
      </c>
      <c r="AQ53" s="7">
        <v>-0.46013722649861</v>
      </c>
      <c r="AR53" s="123">
        <v>0.75110280468136204</v>
      </c>
    </row>
    <row r="54" spans="1:44" ht="13" customHeight="1" x14ac:dyDescent="0.2">
      <c r="A54" s="112" t="s">
        <v>390</v>
      </c>
      <c r="B54" s="113">
        <v>2</v>
      </c>
      <c r="C54" s="34" t="s">
        <v>562</v>
      </c>
      <c r="D54" s="35" t="s">
        <v>562</v>
      </c>
      <c r="E54" s="34" t="s">
        <v>562</v>
      </c>
      <c r="F54" s="35" t="s">
        <v>562</v>
      </c>
      <c r="G54" s="34">
        <v>81.534402146585606</v>
      </c>
      <c r="H54" s="35">
        <v>0.228791014026823</v>
      </c>
      <c r="I54" s="34">
        <v>81.471022776056898</v>
      </c>
      <c r="J54" s="35">
        <v>0.228169922773412</v>
      </c>
      <c r="K54" s="34" t="s">
        <v>562</v>
      </c>
      <c r="L54" s="35" t="s">
        <v>562</v>
      </c>
      <c r="M54" s="34" t="s">
        <v>562</v>
      </c>
      <c r="N54" s="35" t="s">
        <v>562</v>
      </c>
      <c r="O54" s="34">
        <v>-6.3379370528675205E-2</v>
      </c>
      <c r="P54" s="35">
        <v>0.32312047560909302</v>
      </c>
      <c r="Q54" s="34" t="s">
        <v>562</v>
      </c>
      <c r="R54" s="35" t="s">
        <v>562</v>
      </c>
      <c r="S54" s="34" t="s">
        <v>562</v>
      </c>
      <c r="T54" s="35" t="s">
        <v>562</v>
      </c>
      <c r="U54" s="34">
        <v>5.5906914864445296</v>
      </c>
      <c r="V54" s="35">
        <v>0.119844420374664</v>
      </c>
      <c r="W54" s="34">
        <v>5.0910424241273304</v>
      </c>
      <c r="X54" s="35">
        <v>0.12665537745073099</v>
      </c>
      <c r="Y54" s="34" t="s">
        <v>562</v>
      </c>
      <c r="Z54" s="35" t="s">
        <v>562</v>
      </c>
      <c r="AA54" s="34" t="s">
        <v>562</v>
      </c>
      <c r="AB54" s="35" t="s">
        <v>562</v>
      </c>
      <c r="AC54" s="34">
        <v>-0.49964906231719602</v>
      </c>
      <c r="AD54" s="35">
        <v>0.17436820160833899</v>
      </c>
      <c r="AE54" s="34" t="s">
        <v>562</v>
      </c>
      <c r="AF54" s="35" t="s">
        <v>562</v>
      </c>
      <c r="AG54" s="34" t="s">
        <v>562</v>
      </c>
      <c r="AH54" s="35" t="s">
        <v>562</v>
      </c>
      <c r="AI54" s="34">
        <v>12.874906366969901</v>
      </c>
      <c r="AJ54" s="35">
        <v>0.19197938535310299</v>
      </c>
      <c r="AK54" s="34">
        <v>13.4379347998157</v>
      </c>
      <c r="AL54" s="35">
        <v>0.20733821730282401</v>
      </c>
      <c r="AM54" s="34" t="s">
        <v>562</v>
      </c>
      <c r="AN54" s="35" t="s">
        <v>562</v>
      </c>
      <c r="AO54" s="34" t="s">
        <v>562</v>
      </c>
      <c r="AP54" s="35" t="s">
        <v>562</v>
      </c>
      <c r="AQ54" s="34">
        <v>0.56302843284587101</v>
      </c>
      <c r="AR54" s="127">
        <v>0.282568966369041</v>
      </c>
    </row>
    <row r="55" spans="1:44" ht="13" customHeight="1" x14ac:dyDescent="0.2">
      <c r="A55" s="82" t="s">
        <v>391</v>
      </c>
      <c r="B55" s="110">
        <v>2</v>
      </c>
      <c r="C55" s="7" t="s">
        <v>562</v>
      </c>
      <c r="D55" s="10" t="s">
        <v>562</v>
      </c>
      <c r="E55" s="7">
        <v>80.236674327794105</v>
      </c>
      <c r="F55" s="10">
        <v>1.2590346029733701</v>
      </c>
      <c r="G55" s="7">
        <v>75.124671003053393</v>
      </c>
      <c r="H55" s="10">
        <v>2.5867950360890499</v>
      </c>
      <c r="I55" s="7">
        <v>80.351761421996898</v>
      </c>
      <c r="J55" s="10">
        <v>2.2876154132164199</v>
      </c>
      <c r="K55" s="7" t="s">
        <v>562</v>
      </c>
      <c r="L55" s="10" t="s">
        <v>562</v>
      </c>
      <c r="M55" s="7">
        <v>0.115087094202806</v>
      </c>
      <c r="N55" s="10">
        <v>2.6111975050290002</v>
      </c>
      <c r="O55" s="7">
        <v>5.2270904189435301</v>
      </c>
      <c r="P55" s="10">
        <v>3.4532148553949402</v>
      </c>
      <c r="Q55" s="7" t="s">
        <v>562</v>
      </c>
      <c r="R55" s="10" t="s">
        <v>562</v>
      </c>
      <c r="S55" s="7">
        <v>3.0770053593859199</v>
      </c>
      <c r="T55" s="10">
        <v>0.44985253485687599</v>
      </c>
      <c r="U55" s="7">
        <v>5.1303474783087202</v>
      </c>
      <c r="V55" s="10">
        <v>0.73290195345160103</v>
      </c>
      <c r="W55" s="7">
        <v>2.7689459267870999</v>
      </c>
      <c r="X55" s="10">
        <v>0.61575005490316503</v>
      </c>
      <c r="Y55" s="7" t="s">
        <v>562</v>
      </c>
      <c r="Z55" s="10" t="s">
        <v>562</v>
      </c>
      <c r="AA55" s="7">
        <v>-0.30805943259881302</v>
      </c>
      <c r="AB55" s="10">
        <v>0.76257159219997706</v>
      </c>
      <c r="AC55" s="7">
        <v>-2.3614015515216198</v>
      </c>
      <c r="AD55" s="10">
        <v>0.95723215757016</v>
      </c>
      <c r="AE55" s="7" t="s">
        <v>562</v>
      </c>
      <c r="AF55" s="10" t="s">
        <v>562</v>
      </c>
      <c r="AG55" s="7">
        <v>16.686320312819898</v>
      </c>
      <c r="AH55" s="10">
        <v>1.2478495344364999</v>
      </c>
      <c r="AI55" s="7">
        <v>19.7449815186379</v>
      </c>
      <c r="AJ55" s="10">
        <v>2.59872873261493</v>
      </c>
      <c r="AK55" s="7">
        <v>16.879292651216002</v>
      </c>
      <c r="AL55" s="10">
        <v>2.29723962346903</v>
      </c>
      <c r="AM55" s="7" t="s">
        <v>562</v>
      </c>
      <c r="AN55" s="10" t="s">
        <v>562</v>
      </c>
      <c r="AO55" s="7">
        <v>0.19297233839601799</v>
      </c>
      <c r="AP55" s="10">
        <v>2.6142758745452799</v>
      </c>
      <c r="AQ55" s="7">
        <v>-2.8656888674219001</v>
      </c>
      <c r="AR55" s="123">
        <v>3.46853007963814</v>
      </c>
    </row>
    <row r="56" spans="1:44" ht="13" customHeight="1" x14ac:dyDescent="0.2">
      <c r="A56" s="82" t="s">
        <v>392</v>
      </c>
      <c r="B56" s="110">
        <v>2</v>
      </c>
      <c r="C56" s="7">
        <v>87.041737278579603</v>
      </c>
      <c r="D56" s="10">
        <v>1.77143880786202</v>
      </c>
      <c r="E56" s="7">
        <v>83.990952355942497</v>
      </c>
      <c r="F56" s="10">
        <v>1.0031160824519201</v>
      </c>
      <c r="G56" s="7">
        <v>86.675644258044599</v>
      </c>
      <c r="H56" s="10">
        <v>1.21188246172051</v>
      </c>
      <c r="I56" s="7">
        <v>82.052281823388299</v>
      </c>
      <c r="J56" s="10">
        <v>1.73999183388975</v>
      </c>
      <c r="K56" s="7">
        <v>-4.9894554551913304</v>
      </c>
      <c r="L56" s="10">
        <v>2.4830559864817001</v>
      </c>
      <c r="M56" s="7">
        <v>-1.9386705325542</v>
      </c>
      <c r="N56" s="10">
        <v>2.0084355744899298</v>
      </c>
      <c r="O56" s="7">
        <v>-4.6233624346563102</v>
      </c>
      <c r="P56" s="10">
        <v>2.1204317209070398</v>
      </c>
      <c r="Q56" s="7">
        <v>3.71348892409492</v>
      </c>
      <c r="R56" s="10">
        <v>1.16065903228492</v>
      </c>
      <c r="S56" s="7">
        <v>2.5440361107480798</v>
      </c>
      <c r="T56" s="10">
        <v>0.46223500415576102</v>
      </c>
      <c r="U56" s="7">
        <v>3.6745817052450902</v>
      </c>
      <c r="V56" s="10">
        <v>0.59048398295479998</v>
      </c>
      <c r="W56" s="7">
        <v>3.62305700031978</v>
      </c>
      <c r="X56" s="10">
        <v>0.89996162908688904</v>
      </c>
      <c r="Y56" s="7">
        <v>-9.0431923775147596E-2</v>
      </c>
      <c r="Z56" s="10">
        <v>1.4686934067576101</v>
      </c>
      <c r="AA56" s="7">
        <v>1.0790208895716999</v>
      </c>
      <c r="AB56" s="10">
        <v>1.0117273016458601</v>
      </c>
      <c r="AC56" s="7">
        <v>-5.1524704925316002E-2</v>
      </c>
      <c r="AD56" s="10">
        <v>1.07638388503121</v>
      </c>
      <c r="AE56" s="7">
        <v>9.2447737973254895</v>
      </c>
      <c r="AF56" s="10">
        <v>1.4525704522277001</v>
      </c>
      <c r="AG56" s="7">
        <v>13.4650115333095</v>
      </c>
      <c r="AH56" s="10">
        <v>1.04742226095908</v>
      </c>
      <c r="AI56" s="7">
        <v>9.6497740367103209</v>
      </c>
      <c r="AJ56" s="10">
        <v>1.0559352938345099</v>
      </c>
      <c r="AK56" s="7">
        <v>14.324661176292</v>
      </c>
      <c r="AL56" s="10">
        <v>1.37901740021417</v>
      </c>
      <c r="AM56" s="7">
        <v>5.0798873789664798</v>
      </c>
      <c r="AN56" s="10">
        <v>2.0029103596462901</v>
      </c>
      <c r="AO56" s="7">
        <v>0.85964964298250202</v>
      </c>
      <c r="AP56" s="10">
        <v>1.7316992761002299</v>
      </c>
      <c r="AQ56" s="7">
        <v>4.6748871395816396</v>
      </c>
      <c r="AR56" s="123">
        <v>1.7368616337690299</v>
      </c>
    </row>
    <row r="57" spans="1:44" ht="13" customHeight="1" x14ac:dyDescent="0.2">
      <c r="A57" s="82" t="s">
        <v>393</v>
      </c>
      <c r="B57" s="110">
        <v>2</v>
      </c>
      <c r="C57" s="7" t="s">
        <v>562</v>
      </c>
      <c r="D57" s="10" t="s">
        <v>562</v>
      </c>
      <c r="E57" s="7">
        <v>86.420909907066502</v>
      </c>
      <c r="F57" s="10">
        <v>0.90408434429696505</v>
      </c>
      <c r="G57" s="7">
        <v>86.355024156481704</v>
      </c>
      <c r="H57" s="10">
        <v>1.3151220265172601</v>
      </c>
      <c r="I57" s="7">
        <v>92.903133233446894</v>
      </c>
      <c r="J57" s="10">
        <v>0.86509467938084395</v>
      </c>
      <c r="K57" s="7" t="s">
        <v>562</v>
      </c>
      <c r="L57" s="10" t="s">
        <v>562</v>
      </c>
      <c r="M57" s="7">
        <v>6.4822233263803497</v>
      </c>
      <c r="N57" s="10">
        <v>1.2513022440225701</v>
      </c>
      <c r="O57" s="7">
        <v>6.5481090769651296</v>
      </c>
      <c r="P57" s="10">
        <v>1.5741457203588001</v>
      </c>
      <c r="Q57" s="7" t="s">
        <v>562</v>
      </c>
      <c r="R57" s="10" t="s">
        <v>562</v>
      </c>
      <c r="S57" s="7">
        <v>4.1017268228883799</v>
      </c>
      <c r="T57" s="10">
        <v>0.52295550492343101</v>
      </c>
      <c r="U57" s="7">
        <v>4.7509910016380204</v>
      </c>
      <c r="V57" s="10">
        <v>1.2564836493639799</v>
      </c>
      <c r="W57" s="7">
        <v>1.8198436132620699</v>
      </c>
      <c r="X57" s="10">
        <v>0.49196232392433698</v>
      </c>
      <c r="Y57" s="7" t="s">
        <v>562</v>
      </c>
      <c r="Z57" s="10" t="s">
        <v>562</v>
      </c>
      <c r="AA57" s="7">
        <v>-2.2818832096263102</v>
      </c>
      <c r="AB57" s="10">
        <v>0.71798982464290895</v>
      </c>
      <c r="AC57" s="7">
        <v>-2.9311473883759498</v>
      </c>
      <c r="AD57" s="10">
        <v>1.3493621045813</v>
      </c>
      <c r="AE57" s="7" t="s">
        <v>562</v>
      </c>
      <c r="AF57" s="10" t="s">
        <v>562</v>
      </c>
      <c r="AG57" s="7">
        <v>9.4773632700451191</v>
      </c>
      <c r="AH57" s="10">
        <v>0.66865062616659898</v>
      </c>
      <c r="AI57" s="7">
        <v>8.8939848418802594</v>
      </c>
      <c r="AJ57" s="10">
        <v>0.74108908464013501</v>
      </c>
      <c r="AK57" s="7">
        <v>5.2770231532910703</v>
      </c>
      <c r="AL57" s="10">
        <v>0.692383013670261</v>
      </c>
      <c r="AM57" s="7" t="s">
        <v>562</v>
      </c>
      <c r="AN57" s="10" t="s">
        <v>562</v>
      </c>
      <c r="AO57" s="7">
        <v>-4.2003401167540497</v>
      </c>
      <c r="AP57" s="10">
        <v>0.96254241334711999</v>
      </c>
      <c r="AQ57" s="7">
        <v>-3.61696168858919</v>
      </c>
      <c r="AR57" s="123">
        <v>1.01420277508586</v>
      </c>
    </row>
    <row r="58" spans="1:44" ht="13" customHeight="1" x14ac:dyDescent="0.2">
      <c r="A58" s="4" t="s">
        <v>394</v>
      </c>
      <c r="B58" s="118">
        <v>2</v>
      </c>
      <c r="C58" s="169">
        <v>89.873528784849995</v>
      </c>
      <c r="D58" s="170">
        <v>0.88030017441273001</v>
      </c>
      <c r="E58" s="169">
        <v>87.103618308938195</v>
      </c>
      <c r="F58" s="170">
        <v>1.0288995105076899</v>
      </c>
      <c r="G58" s="169">
        <v>89.930909779119901</v>
      </c>
      <c r="H58" s="170">
        <v>0.57179575672112604</v>
      </c>
      <c r="I58" s="169">
        <v>92.146278058488605</v>
      </c>
      <c r="J58" s="170">
        <v>0.89481507692783002</v>
      </c>
      <c r="K58" s="169">
        <v>2.2727492736386501</v>
      </c>
      <c r="L58" s="170">
        <v>1.2552379929592801</v>
      </c>
      <c r="M58" s="169">
        <v>5.0426597495504204</v>
      </c>
      <c r="N58" s="170">
        <v>1.3635718626534901</v>
      </c>
      <c r="O58" s="169">
        <v>2.2153682793687199</v>
      </c>
      <c r="P58" s="170">
        <v>1.06190602658693</v>
      </c>
      <c r="Q58" s="169">
        <v>1.8216002863113501</v>
      </c>
      <c r="R58" s="170">
        <v>0.34703242709669802</v>
      </c>
      <c r="S58" s="169">
        <v>3.3350327072378598</v>
      </c>
      <c r="T58" s="170">
        <v>0.52620033385615295</v>
      </c>
      <c r="U58" s="169">
        <v>2.8693872816941699</v>
      </c>
      <c r="V58" s="170">
        <v>0.302861334537049</v>
      </c>
      <c r="W58" s="169">
        <v>2.2960342958282798</v>
      </c>
      <c r="X58" s="170">
        <v>0.42830917144910702</v>
      </c>
      <c r="Y58" s="169">
        <v>0.47443400951693299</v>
      </c>
      <c r="Z58" s="170">
        <v>0.551253346297368</v>
      </c>
      <c r="AA58" s="169">
        <v>-1.03899841140958</v>
      </c>
      <c r="AB58" s="170">
        <v>0.67848031489332705</v>
      </c>
      <c r="AC58" s="169">
        <v>-0.57335298586588501</v>
      </c>
      <c r="AD58" s="170">
        <v>0.52457004709093202</v>
      </c>
      <c r="AE58" s="169">
        <v>8.3048709288386693</v>
      </c>
      <c r="AF58" s="170">
        <v>0.79973354512960204</v>
      </c>
      <c r="AG58" s="169">
        <v>9.5613489838239296</v>
      </c>
      <c r="AH58" s="170">
        <v>0.79907566392296103</v>
      </c>
      <c r="AI58" s="169">
        <v>7.1997029391859204</v>
      </c>
      <c r="AJ58" s="170">
        <v>0.51174838667320099</v>
      </c>
      <c r="AK58" s="169">
        <v>5.5576876456831004</v>
      </c>
      <c r="AL58" s="170">
        <v>0.75582283065343703</v>
      </c>
      <c r="AM58" s="169">
        <v>-2.74718328315558</v>
      </c>
      <c r="AN58" s="170">
        <v>1.1003826127954499</v>
      </c>
      <c r="AO58" s="169">
        <v>-4.0036613381408399</v>
      </c>
      <c r="AP58" s="170">
        <v>1.0999045722292899</v>
      </c>
      <c r="AQ58" s="169">
        <v>-1.64201529350283</v>
      </c>
      <c r="AR58" s="176">
        <v>0.91277300715982901</v>
      </c>
    </row>
    <row r="59" spans="1:44" ht="13" customHeight="1" x14ac:dyDescent="0.2">
      <c r="A59" s="172"/>
      <c r="B59" s="163"/>
      <c r="C59" s="164" t="s">
        <v>1446</v>
      </c>
      <c r="D59" s="165" t="s">
        <v>1447</v>
      </c>
      <c r="E59" s="164" t="s">
        <v>1448</v>
      </c>
      <c r="F59" s="165" t="s">
        <v>1449</v>
      </c>
      <c r="G59" s="164" t="s">
        <v>1450</v>
      </c>
      <c r="H59" s="165" t="s">
        <v>1451</v>
      </c>
      <c r="I59" s="164" t="s">
        <v>1428</v>
      </c>
      <c r="J59" s="165" t="s">
        <v>1429</v>
      </c>
      <c r="K59" s="164" t="s">
        <v>1452</v>
      </c>
      <c r="L59" s="165" t="s">
        <v>1453</v>
      </c>
      <c r="M59" s="164" t="s">
        <v>1454</v>
      </c>
      <c r="N59" s="165" t="s">
        <v>1455</v>
      </c>
      <c r="O59" s="164" t="s">
        <v>1456</v>
      </c>
      <c r="P59" s="165" t="s">
        <v>1457</v>
      </c>
      <c r="Q59" s="164" t="s">
        <v>1458</v>
      </c>
      <c r="R59" s="165" t="s">
        <v>1459</v>
      </c>
      <c r="S59" s="164" t="s">
        <v>1460</v>
      </c>
      <c r="T59" s="165" t="s">
        <v>1461</v>
      </c>
      <c r="U59" s="164" t="s">
        <v>1462</v>
      </c>
      <c r="V59" s="165" t="s">
        <v>1463</v>
      </c>
      <c r="W59" s="164" t="s">
        <v>1430</v>
      </c>
      <c r="X59" s="165" t="s">
        <v>1431</v>
      </c>
      <c r="Y59" s="164" t="s">
        <v>1464</v>
      </c>
      <c r="Z59" s="165" t="s">
        <v>1465</v>
      </c>
      <c r="AA59" s="164" t="s">
        <v>1466</v>
      </c>
      <c r="AB59" s="165" t="s">
        <v>1467</v>
      </c>
      <c r="AC59" s="164" t="s">
        <v>1468</v>
      </c>
      <c r="AD59" s="165" t="s">
        <v>1469</v>
      </c>
      <c r="AE59" s="164" t="s">
        <v>1470</v>
      </c>
      <c r="AF59" s="165" t="s">
        <v>1471</v>
      </c>
      <c r="AG59" s="164" t="s">
        <v>1472</v>
      </c>
      <c r="AH59" s="165" t="s">
        <v>1473</v>
      </c>
      <c r="AI59" s="164" t="s">
        <v>1474</v>
      </c>
      <c r="AJ59" s="165" t="s">
        <v>1475</v>
      </c>
      <c r="AK59" s="164" t="s">
        <v>1432</v>
      </c>
      <c r="AL59" s="165" t="s">
        <v>1433</v>
      </c>
      <c r="AM59" s="164" t="s">
        <v>1476</v>
      </c>
      <c r="AN59" s="165" t="s">
        <v>1477</v>
      </c>
      <c r="AO59" s="164" t="s">
        <v>1478</v>
      </c>
      <c r="AP59" s="165" t="s">
        <v>1479</v>
      </c>
      <c r="AQ59" s="164" t="s">
        <v>1480</v>
      </c>
      <c r="AR59" s="174" t="s">
        <v>1481</v>
      </c>
    </row>
    <row r="60" spans="1:44" ht="13" customHeight="1" x14ac:dyDescent="0.2">
      <c r="A60" s="82" t="s">
        <v>365</v>
      </c>
      <c r="B60" s="119">
        <v>1</v>
      </c>
      <c r="C60" s="7" t="s">
        <v>562</v>
      </c>
      <c r="D60" s="10" t="s">
        <v>562</v>
      </c>
      <c r="E60" s="7" t="s">
        <v>562</v>
      </c>
      <c r="F60" s="10" t="s">
        <v>562</v>
      </c>
      <c r="G60" s="7">
        <v>96.116206217004404</v>
      </c>
      <c r="H60" s="10">
        <v>0.60410239599404303</v>
      </c>
      <c r="I60" s="7">
        <v>96.566748404264004</v>
      </c>
      <c r="J60" s="10">
        <v>0.85385472644537597</v>
      </c>
      <c r="K60" s="7" t="s">
        <v>562</v>
      </c>
      <c r="L60" s="10" t="s">
        <v>562</v>
      </c>
      <c r="M60" s="7" t="s">
        <v>562</v>
      </c>
      <c r="N60" s="10" t="s">
        <v>562</v>
      </c>
      <c r="O60" s="7">
        <v>0.45054218725964301</v>
      </c>
      <c r="P60" s="10">
        <v>1.0459481816604701</v>
      </c>
      <c r="Q60" s="7" t="s">
        <v>562</v>
      </c>
      <c r="R60" s="10" t="s">
        <v>562</v>
      </c>
      <c r="S60" s="7" t="s">
        <v>562</v>
      </c>
      <c r="T60" s="10" t="s">
        <v>562</v>
      </c>
      <c r="U60" s="7">
        <v>1.0688368584829</v>
      </c>
      <c r="V60" s="10">
        <v>0.35180291976399403</v>
      </c>
      <c r="W60" s="7">
        <v>1.11297544771644</v>
      </c>
      <c r="X60" s="10">
        <v>0.31206070437092198</v>
      </c>
      <c r="Y60" s="7" t="s">
        <v>562</v>
      </c>
      <c r="Z60" s="10" t="s">
        <v>562</v>
      </c>
      <c r="AA60" s="7" t="s">
        <v>562</v>
      </c>
      <c r="AB60" s="10" t="s">
        <v>562</v>
      </c>
      <c r="AC60" s="7">
        <v>4.4138589233534899E-2</v>
      </c>
      <c r="AD60" s="10">
        <v>0.47026288134079602</v>
      </c>
      <c r="AE60" s="7" t="s">
        <v>562</v>
      </c>
      <c r="AF60" s="10" t="s">
        <v>562</v>
      </c>
      <c r="AG60" s="7" t="s">
        <v>562</v>
      </c>
      <c r="AH60" s="10" t="s">
        <v>562</v>
      </c>
      <c r="AI60" s="7">
        <v>2.8149569245127402</v>
      </c>
      <c r="AJ60" s="10">
        <v>0.49456537602748701</v>
      </c>
      <c r="AK60" s="7">
        <v>2.3202761480195599</v>
      </c>
      <c r="AL60" s="10">
        <v>0.67164548747369202</v>
      </c>
      <c r="AM60" s="7" t="s">
        <v>562</v>
      </c>
      <c r="AN60" s="10" t="s">
        <v>562</v>
      </c>
      <c r="AO60" s="7" t="s">
        <v>562</v>
      </c>
      <c r="AP60" s="10" t="s">
        <v>562</v>
      </c>
      <c r="AQ60" s="7">
        <v>-0.49468077649317499</v>
      </c>
      <c r="AR60" s="123">
        <v>0.83408786827826598</v>
      </c>
    </row>
    <row r="61" spans="1:44" ht="13" customHeight="1" x14ac:dyDescent="0.2">
      <c r="A61" s="82" t="s">
        <v>370</v>
      </c>
      <c r="B61" s="119">
        <v>1</v>
      </c>
      <c r="C61" s="7" t="s">
        <v>562</v>
      </c>
      <c r="D61" s="10" t="s">
        <v>562</v>
      </c>
      <c r="E61" s="7" t="s">
        <v>562</v>
      </c>
      <c r="F61" s="10" t="s">
        <v>562</v>
      </c>
      <c r="G61" s="7">
        <v>77.474111181342295</v>
      </c>
      <c r="H61" s="10">
        <v>0.63742766143104601</v>
      </c>
      <c r="I61" s="7">
        <v>71.078268082514697</v>
      </c>
      <c r="J61" s="10">
        <v>0.949933501326924</v>
      </c>
      <c r="K61" s="7" t="s">
        <v>562</v>
      </c>
      <c r="L61" s="10" t="s">
        <v>562</v>
      </c>
      <c r="M61" s="7" t="s">
        <v>562</v>
      </c>
      <c r="N61" s="10" t="s">
        <v>562</v>
      </c>
      <c r="O61" s="7">
        <v>-6.3958430988275303</v>
      </c>
      <c r="P61" s="10">
        <v>1.14397888114278</v>
      </c>
      <c r="Q61" s="7" t="s">
        <v>562</v>
      </c>
      <c r="R61" s="10" t="s">
        <v>562</v>
      </c>
      <c r="S61" s="7" t="s">
        <v>562</v>
      </c>
      <c r="T61" s="10" t="s">
        <v>562</v>
      </c>
      <c r="U61" s="7">
        <v>5.6245385375067203</v>
      </c>
      <c r="V61" s="10">
        <v>0.43991253297764699</v>
      </c>
      <c r="W61" s="7">
        <v>12.212353522958299</v>
      </c>
      <c r="X61" s="10">
        <v>0.72998665483053604</v>
      </c>
      <c r="Y61" s="7" t="s">
        <v>562</v>
      </c>
      <c r="Z61" s="10" t="s">
        <v>562</v>
      </c>
      <c r="AA61" s="7" t="s">
        <v>562</v>
      </c>
      <c r="AB61" s="10" t="s">
        <v>562</v>
      </c>
      <c r="AC61" s="7">
        <v>6.5878149854516002</v>
      </c>
      <c r="AD61" s="10">
        <v>0.85229311442806199</v>
      </c>
      <c r="AE61" s="7" t="s">
        <v>562</v>
      </c>
      <c r="AF61" s="10" t="s">
        <v>562</v>
      </c>
      <c r="AG61" s="7" t="s">
        <v>562</v>
      </c>
      <c r="AH61" s="10" t="s">
        <v>562</v>
      </c>
      <c r="AI61" s="7">
        <v>16.901350281151</v>
      </c>
      <c r="AJ61" s="10">
        <v>0.49318153294460898</v>
      </c>
      <c r="AK61" s="7">
        <v>16.709378394527</v>
      </c>
      <c r="AL61" s="10">
        <v>0.80396941945761802</v>
      </c>
      <c r="AM61" s="7" t="s">
        <v>562</v>
      </c>
      <c r="AN61" s="10" t="s">
        <v>562</v>
      </c>
      <c r="AO61" s="7" t="s">
        <v>562</v>
      </c>
      <c r="AP61" s="10" t="s">
        <v>562</v>
      </c>
      <c r="AQ61" s="7">
        <v>-0.191971886624064</v>
      </c>
      <c r="AR61" s="123">
        <v>0.94318336067840602</v>
      </c>
    </row>
    <row r="62" spans="1:44" ht="13" customHeight="1" x14ac:dyDescent="0.2">
      <c r="A62" s="82" t="s">
        <v>372</v>
      </c>
      <c r="B62" s="119">
        <v>1</v>
      </c>
      <c r="C62" s="7" t="s">
        <v>562</v>
      </c>
      <c r="D62" s="10" t="s">
        <v>562</v>
      </c>
      <c r="E62" s="7" t="s">
        <v>562</v>
      </c>
      <c r="F62" s="10" t="s">
        <v>562</v>
      </c>
      <c r="G62" s="7">
        <v>98.581685276261894</v>
      </c>
      <c r="H62" s="10">
        <v>0.238826416233231</v>
      </c>
      <c r="I62" s="7">
        <v>95.314910305382597</v>
      </c>
      <c r="J62" s="10">
        <v>0.65078537783715995</v>
      </c>
      <c r="K62" s="7" t="s">
        <v>562</v>
      </c>
      <c r="L62" s="10" t="s">
        <v>562</v>
      </c>
      <c r="M62" s="7" t="s">
        <v>562</v>
      </c>
      <c r="N62" s="10" t="s">
        <v>562</v>
      </c>
      <c r="O62" s="7">
        <v>-3.2667749708793101</v>
      </c>
      <c r="P62" s="10">
        <v>0.69322410885475105</v>
      </c>
      <c r="Q62" s="7" t="s">
        <v>562</v>
      </c>
      <c r="R62" s="10" t="s">
        <v>562</v>
      </c>
      <c r="S62" s="7" t="s">
        <v>562</v>
      </c>
      <c r="T62" s="10" t="s">
        <v>562</v>
      </c>
      <c r="U62" s="7">
        <v>0.42847606500046298</v>
      </c>
      <c r="V62" s="10">
        <v>0.15106499129269399</v>
      </c>
      <c r="W62" s="7">
        <v>1.1591663319402901</v>
      </c>
      <c r="X62" s="10">
        <v>0.31160662759031099</v>
      </c>
      <c r="Y62" s="7" t="s">
        <v>562</v>
      </c>
      <c r="Z62" s="10" t="s">
        <v>562</v>
      </c>
      <c r="AA62" s="7" t="s">
        <v>562</v>
      </c>
      <c r="AB62" s="10" t="s">
        <v>562</v>
      </c>
      <c r="AC62" s="7">
        <v>0.73069026693982797</v>
      </c>
      <c r="AD62" s="10">
        <v>0.34629369320342601</v>
      </c>
      <c r="AE62" s="7" t="s">
        <v>562</v>
      </c>
      <c r="AF62" s="10" t="s">
        <v>562</v>
      </c>
      <c r="AG62" s="7" t="s">
        <v>562</v>
      </c>
      <c r="AH62" s="10" t="s">
        <v>562</v>
      </c>
      <c r="AI62" s="7">
        <v>0.98983865873759103</v>
      </c>
      <c r="AJ62" s="10">
        <v>0.19782286861365</v>
      </c>
      <c r="AK62" s="7">
        <v>3.5259233626770801</v>
      </c>
      <c r="AL62" s="10">
        <v>0.51729928575999695</v>
      </c>
      <c r="AM62" s="7" t="s">
        <v>562</v>
      </c>
      <c r="AN62" s="10" t="s">
        <v>562</v>
      </c>
      <c r="AO62" s="7" t="s">
        <v>562</v>
      </c>
      <c r="AP62" s="10" t="s">
        <v>562</v>
      </c>
      <c r="AQ62" s="7">
        <v>2.53608470393949</v>
      </c>
      <c r="AR62" s="123">
        <v>0.55383430590234894</v>
      </c>
    </row>
    <row r="63" spans="1:44" ht="13" customHeight="1" x14ac:dyDescent="0.2">
      <c r="A63" s="82" t="s">
        <v>384</v>
      </c>
      <c r="B63" s="119">
        <v>1</v>
      </c>
      <c r="C63" s="7" t="s">
        <v>562</v>
      </c>
      <c r="D63" s="10" t="s">
        <v>562</v>
      </c>
      <c r="E63" s="7" t="s">
        <v>562</v>
      </c>
      <c r="F63" s="10" t="s">
        <v>562</v>
      </c>
      <c r="G63" s="7">
        <v>71.699920340276606</v>
      </c>
      <c r="H63" s="10">
        <v>0.98920035481414903</v>
      </c>
      <c r="I63" s="7">
        <v>71.0835728848554</v>
      </c>
      <c r="J63" s="10">
        <v>0.95483296159258402</v>
      </c>
      <c r="K63" s="7" t="s">
        <v>562</v>
      </c>
      <c r="L63" s="10" t="s">
        <v>562</v>
      </c>
      <c r="M63" s="7" t="s">
        <v>562</v>
      </c>
      <c r="N63" s="10" t="s">
        <v>562</v>
      </c>
      <c r="O63" s="7">
        <v>-0.61634745542116298</v>
      </c>
      <c r="P63" s="10">
        <v>1.37485392915324</v>
      </c>
      <c r="Q63" s="7" t="s">
        <v>562</v>
      </c>
      <c r="R63" s="10" t="s">
        <v>562</v>
      </c>
      <c r="S63" s="7" t="s">
        <v>562</v>
      </c>
      <c r="T63" s="10" t="s">
        <v>562</v>
      </c>
      <c r="U63" s="7">
        <v>6.0056327688884297</v>
      </c>
      <c r="V63" s="10">
        <v>0.38533566587654899</v>
      </c>
      <c r="W63" s="7">
        <v>5.3515696263758299</v>
      </c>
      <c r="X63" s="10">
        <v>0.50505174090911198</v>
      </c>
      <c r="Y63" s="7" t="s">
        <v>562</v>
      </c>
      <c r="Z63" s="10" t="s">
        <v>562</v>
      </c>
      <c r="AA63" s="7" t="s">
        <v>562</v>
      </c>
      <c r="AB63" s="10" t="s">
        <v>562</v>
      </c>
      <c r="AC63" s="7">
        <v>-0.6540631425126</v>
      </c>
      <c r="AD63" s="10">
        <v>0.63526438306570199</v>
      </c>
      <c r="AE63" s="7" t="s">
        <v>562</v>
      </c>
      <c r="AF63" s="10" t="s">
        <v>562</v>
      </c>
      <c r="AG63" s="7" t="s">
        <v>562</v>
      </c>
      <c r="AH63" s="10" t="s">
        <v>562</v>
      </c>
      <c r="AI63" s="7">
        <v>22.294446890835001</v>
      </c>
      <c r="AJ63" s="10">
        <v>0.79388821130579501</v>
      </c>
      <c r="AK63" s="7">
        <v>23.564857488768801</v>
      </c>
      <c r="AL63" s="10">
        <v>0.94776313609887497</v>
      </c>
      <c r="AM63" s="7" t="s">
        <v>562</v>
      </c>
      <c r="AN63" s="10" t="s">
        <v>562</v>
      </c>
      <c r="AO63" s="7" t="s">
        <v>562</v>
      </c>
      <c r="AP63" s="10" t="s">
        <v>562</v>
      </c>
      <c r="AQ63" s="7">
        <v>1.2704105979337601</v>
      </c>
      <c r="AR63" s="123">
        <v>1.2363306411305599</v>
      </c>
    </row>
    <row r="64" spans="1:44" ht="13" customHeight="1" x14ac:dyDescent="0.2">
      <c r="A64" s="82" t="s">
        <v>386</v>
      </c>
      <c r="B64" s="119">
        <v>1</v>
      </c>
      <c r="C64" s="7" t="s">
        <v>562</v>
      </c>
      <c r="D64" s="10" t="s">
        <v>562</v>
      </c>
      <c r="E64" s="7" t="s">
        <v>562</v>
      </c>
      <c r="F64" s="10" t="s">
        <v>562</v>
      </c>
      <c r="G64" s="7">
        <v>92.179679560460698</v>
      </c>
      <c r="H64" s="10">
        <v>0.80894314689298596</v>
      </c>
      <c r="I64" s="7">
        <v>88.197847997094598</v>
      </c>
      <c r="J64" s="10">
        <v>0.89737864836182102</v>
      </c>
      <c r="K64" s="7" t="s">
        <v>562</v>
      </c>
      <c r="L64" s="10" t="s">
        <v>562</v>
      </c>
      <c r="M64" s="7" t="s">
        <v>562</v>
      </c>
      <c r="N64" s="10" t="s">
        <v>562</v>
      </c>
      <c r="O64" s="7">
        <v>-3.9818315633660699</v>
      </c>
      <c r="P64" s="10">
        <v>1.20817111927111</v>
      </c>
      <c r="Q64" s="7" t="s">
        <v>562</v>
      </c>
      <c r="R64" s="10" t="s">
        <v>562</v>
      </c>
      <c r="S64" s="7" t="s">
        <v>562</v>
      </c>
      <c r="T64" s="10" t="s">
        <v>562</v>
      </c>
      <c r="U64" s="7">
        <v>4.4473885349193703</v>
      </c>
      <c r="V64" s="10">
        <v>0.622887148637014</v>
      </c>
      <c r="W64" s="7">
        <v>4.9907458993243701</v>
      </c>
      <c r="X64" s="10">
        <v>0.58837559731229006</v>
      </c>
      <c r="Y64" s="7" t="s">
        <v>562</v>
      </c>
      <c r="Z64" s="10" t="s">
        <v>562</v>
      </c>
      <c r="AA64" s="7" t="s">
        <v>562</v>
      </c>
      <c r="AB64" s="10" t="s">
        <v>562</v>
      </c>
      <c r="AC64" s="7">
        <v>0.54335736440499205</v>
      </c>
      <c r="AD64" s="10">
        <v>0.856839683633843</v>
      </c>
      <c r="AE64" s="7" t="s">
        <v>562</v>
      </c>
      <c r="AF64" s="10" t="s">
        <v>562</v>
      </c>
      <c r="AG64" s="7" t="s">
        <v>562</v>
      </c>
      <c r="AH64" s="10" t="s">
        <v>562</v>
      </c>
      <c r="AI64" s="7">
        <v>3.3729319046199802</v>
      </c>
      <c r="AJ64" s="10">
        <v>0.62721373467692798</v>
      </c>
      <c r="AK64" s="7">
        <v>6.8114061035810503</v>
      </c>
      <c r="AL64" s="10">
        <v>0.80071979297903895</v>
      </c>
      <c r="AM64" s="7" t="s">
        <v>562</v>
      </c>
      <c r="AN64" s="10" t="s">
        <v>562</v>
      </c>
      <c r="AO64" s="7" t="s">
        <v>562</v>
      </c>
      <c r="AP64" s="10" t="s">
        <v>562</v>
      </c>
      <c r="AQ64" s="7">
        <v>3.4384741989610701</v>
      </c>
      <c r="AR64" s="123">
        <v>1.01712794467352</v>
      </c>
    </row>
    <row r="65" spans="1:44" ht="13" customHeight="1" x14ac:dyDescent="0.2">
      <c r="A65" s="173" t="s">
        <v>387</v>
      </c>
      <c r="B65" s="166">
        <v>1</v>
      </c>
      <c r="C65" s="167" t="s">
        <v>562</v>
      </c>
      <c r="D65" s="168" t="s">
        <v>562</v>
      </c>
      <c r="E65" s="167" t="s">
        <v>562</v>
      </c>
      <c r="F65" s="168" t="s">
        <v>562</v>
      </c>
      <c r="G65" s="167">
        <v>44.694959494277299</v>
      </c>
      <c r="H65" s="168">
        <v>0.607520036009354</v>
      </c>
      <c r="I65" s="167">
        <v>39.174873443767297</v>
      </c>
      <c r="J65" s="168">
        <v>2.7443862497282998</v>
      </c>
      <c r="K65" s="167" t="s">
        <v>562</v>
      </c>
      <c r="L65" s="168" t="s">
        <v>562</v>
      </c>
      <c r="M65" s="167" t="s">
        <v>562</v>
      </c>
      <c r="N65" s="168" t="s">
        <v>562</v>
      </c>
      <c r="O65" s="167">
        <v>-5.52008605051007</v>
      </c>
      <c r="P65" s="168">
        <v>2.8108248756993999</v>
      </c>
      <c r="Q65" s="167" t="s">
        <v>562</v>
      </c>
      <c r="R65" s="168" t="s">
        <v>562</v>
      </c>
      <c r="S65" s="167" t="s">
        <v>562</v>
      </c>
      <c r="T65" s="168" t="s">
        <v>562</v>
      </c>
      <c r="U65" s="167">
        <v>41.178030024150097</v>
      </c>
      <c r="V65" s="168">
        <v>0.66475341424839496</v>
      </c>
      <c r="W65" s="167">
        <v>52.769785268651901</v>
      </c>
      <c r="X65" s="168">
        <v>2.6434912958394099</v>
      </c>
      <c r="Y65" s="167" t="s">
        <v>562</v>
      </c>
      <c r="Z65" s="168" t="s">
        <v>562</v>
      </c>
      <c r="AA65" s="167" t="s">
        <v>562</v>
      </c>
      <c r="AB65" s="168" t="s">
        <v>562</v>
      </c>
      <c r="AC65" s="167">
        <v>11.591755244501901</v>
      </c>
      <c r="AD65" s="168">
        <v>2.7257922395027898</v>
      </c>
      <c r="AE65" s="167" t="s">
        <v>562</v>
      </c>
      <c r="AF65" s="168" t="s">
        <v>562</v>
      </c>
      <c r="AG65" s="167" t="s">
        <v>562</v>
      </c>
      <c r="AH65" s="168" t="s">
        <v>562</v>
      </c>
      <c r="AI65" s="167">
        <v>14.127010481572601</v>
      </c>
      <c r="AJ65" s="168">
        <v>0.44351052798419499</v>
      </c>
      <c r="AK65" s="167">
        <v>8.0553412875808093</v>
      </c>
      <c r="AL65" s="168">
        <v>1.01377896594141</v>
      </c>
      <c r="AM65" s="167" t="s">
        <v>562</v>
      </c>
      <c r="AN65" s="168" t="s">
        <v>562</v>
      </c>
      <c r="AO65" s="167" t="s">
        <v>562</v>
      </c>
      <c r="AP65" s="168" t="s">
        <v>562</v>
      </c>
      <c r="AQ65" s="167">
        <v>-6.0716691939918004</v>
      </c>
      <c r="AR65" s="175">
        <v>1.1065484084386199</v>
      </c>
    </row>
    <row r="66" spans="1:44" ht="13" customHeight="1" x14ac:dyDescent="0.2">
      <c r="A66" s="82" t="s">
        <v>395</v>
      </c>
      <c r="B66" s="119">
        <v>1</v>
      </c>
      <c r="C66" s="7" t="s">
        <v>562</v>
      </c>
      <c r="D66" s="10" t="s">
        <v>562</v>
      </c>
      <c r="E66" s="7" t="s">
        <v>562</v>
      </c>
      <c r="F66" s="10" t="s">
        <v>562</v>
      </c>
      <c r="G66" s="7">
        <v>75.909668342432695</v>
      </c>
      <c r="H66" s="10">
        <v>0.874252293997967</v>
      </c>
      <c r="I66" s="7">
        <v>77.222197611843598</v>
      </c>
      <c r="J66" s="10">
        <v>1.5442246642245501</v>
      </c>
      <c r="K66" s="7" t="s">
        <v>562</v>
      </c>
      <c r="L66" s="10" t="s">
        <v>562</v>
      </c>
      <c r="M66" s="7" t="s">
        <v>562</v>
      </c>
      <c r="N66" s="10" t="s">
        <v>562</v>
      </c>
      <c r="O66" s="7">
        <v>1.31252926941099</v>
      </c>
      <c r="P66" s="10">
        <v>1.7745272291965899</v>
      </c>
      <c r="Q66" s="7" t="s">
        <v>562</v>
      </c>
      <c r="R66" s="10" t="s">
        <v>562</v>
      </c>
      <c r="S66" s="7" t="s">
        <v>562</v>
      </c>
      <c r="T66" s="10" t="s">
        <v>562</v>
      </c>
      <c r="U66" s="7">
        <v>7.8330377886011</v>
      </c>
      <c r="V66" s="10">
        <v>0.54242771643906496</v>
      </c>
      <c r="W66" s="7">
        <v>4.8352289489046596</v>
      </c>
      <c r="X66" s="10">
        <v>0.76097878932302798</v>
      </c>
      <c r="Y66" s="7" t="s">
        <v>562</v>
      </c>
      <c r="Z66" s="10" t="s">
        <v>562</v>
      </c>
      <c r="AA66" s="7" t="s">
        <v>562</v>
      </c>
      <c r="AB66" s="10" t="s">
        <v>562</v>
      </c>
      <c r="AC66" s="7">
        <v>-2.99780883969644</v>
      </c>
      <c r="AD66" s="10">
        <v>0.93451406910802604</v>
      </c>
      <c r="AE66" s="7" t="s">
        <v>562</v>
      </c>
      <c r="AF66" s="10" t="s">
        <v>562</v>
      </c>
      <c r="AG66" s="7" t="s">
        <v>562</v>
      </c>
      <c r="AH66" s="10" t="s">
        <v>562</v>
      </c>
      <c r="AI66" s="7">
        <v>16.257293868966201</v>
      </c>
      <c r="AJ66" s="10">
        <v>0.73482508270652702</v>
      </c>
      <c r="AK66" s="7">
        <v>17.942573439251699</v>
      </c>
      <c r="AL66" s="10">
        <v>1.3322189093236001</v>
      </c>
      <c r="AM66" s="7" t="s">
        <v>562</v>
      </c>
      <c r="AN66" s="10" t="s">
        <v>562</v>
      </c>
      <c r="AO66" s="7" t="s">
        <v>562</v>
      </c>
      <c r="AP66" s="10" t="s">
        <v>562</v>
      </c>
      <c r="AQ66" s="7">
        <v>1.6852795702854699</v>
      </c>
      <c r="AR66" s="123">
        <v>1.5214385050122801</v>
      </c>
    </row>
    <row r="67" spans="1:44" ht="13" customHeight="1" x14ac:dyDescent="0.2">
      <c r="A67" s="82" t="s">
        <v>396</v>
      </c>
      <c r="B67" s="119">
        <v>1</v>
      </c>
      <c r="C67" s="7" t="s">
        <v>562</v>
      </c>
      <c r="D67" s="10" t="s">
        <v>562</v>
      </c>
      <c r="E67" s="7">
        <v>83.552043428514807</v>
      </c>
      <c r="F67" s="10">
        <v>0.82713009120521896</v>
      </c>
      <c r="G67" s="7">
        <v>83.059634182866006</v>
      </c>
      <c r="H67" s="10">
        <v>0.59941241486190799</v>
      </c>
      <c r="I67" s="7">
        <v>90.454137084993505</v>
      </c>
      <c r="J67" s="10">
        <v>0.92893386114059595</v>
      </c>
      <c r="K67" s="7" t="s">
        <v>562</v>
      </c>
      <c r="L67" s="10" t="s">
        <v>562</v>
      </c>
      <c r="M67" s="7">
        <v>6.9020936564787103</v>
      </c>
      <c r="N67" s="10">
        <v>1.24380959400976</v>
      </c>
      <c r="O67" s="7">
        <v>7.39450290212746</v>
      </c>
      <c r="P67" s="10">
        <v>1.1055375893492501</v>
      </c>
      <c r="Q67" s="7" t="s">
        <v>562</v>
      </c>
      <c r="R67" s="10" t="s">
        <v>562</v>
      </c>
      <c r="S67" s="7">
        <v>3.9067722074869402</v>
      </c>
      <c r="T67" s="10">
        <v>0.48866778729523203</v>
      </c>
      <c r="U67" s="7">
        <v>4.8162567099494096</v>
      </c>
      <c r="V67" s="10">
        <v>0.40279942741587499</v>
      </c>
      <c r="W67" s="7">
        <v>2.3166023370200501</v>
      </c>
      <c r="X67" s="10">
        <v>0.49058419582294799</v>
      </c>
      <c r="Y67" s="7" t="s">
        <v>562</v>
      </c>
      <c r="Z67" s="10" t="s">
        <v>562</v>
      </c>
      <c r="AA67" s="7">
        <v>-1.5901698704668901</v>
      </c>
      <c r="AB67" s="10">
        <v>0.69243704373124604</v>
      </c>
      <c r="AC67" s="7">
        <v>-2.4996543729293599</v>
      </c>
      <c r="AD67" s="10">
        <v>0.63475997977015397</v>
      </c>
      <c r="AE67" s="7" t="s">
        <v>562</v>
      </c>
      <c r="AF67" s="10" t="s">
        <v>562</v>
      </c>
      <c r="AG67" s="7">
        <v>12.541184363998299</v>
      </c>
      <c r="AH67" s="10">
        <v>0.72331211163468601</v>
      </c>
      <c r="AI67" s="7">
        <v>12.1241091071846</v>
      </c>
      <c r="AJ67" s="10">
        <v>0.60568449492000098</v>
      </c>
      <c r="AK67" s="7">
        <v>7.2292605779864596</v>
      </c>
      <c r="AL67" s="10">
        <v>0.72489961280087101</v>
      </c>
      <c r="AM67" s="7" t="s">
        <v>562</v>
      </c>
      <c r="AN67" s="10" t="s">
        <v>562</v>
      </c>
      <c r="AO67" s="7">
        <v>-5.3119237860118496</v>
      </c>
      <c r="AP67" s="10">
        <v>1.0240409461912601</v>
      </c>
      <c r="AQ67" s="7">
        <v>-4.8948485291980903</v>
      </c>
      <c r="AR67" s="123">
        <v>0.94463387406198296</v>
      </c>
    </row>
    <row r="68" spans="1:44" ht="13" customHeight="1" x14ac:dyDescent="0.2">
      <c r="A68" s="4" t="s">
        <v>397</v>
      </c>
      <c r="B68" s="121">
        <v>1</v>
      </c>
      <c r="C68" s="169" t="s">
        <v>562</v>
      </c>
      <c r="D68" s="170" t="s">
        <v>562</v>
      </c>
      <c r="E68" s="169" t="s">
        <v>562</v>
      </c>
      <c r="F68" s="170" t="s">
        <v>562</v>
      </c>
      <c r="G68" s="169">
        <v>92.376464741334203</v>
      </c>
      <c r="H68" s="170">
        <v>0.83270995099757095</v>
      </c>
      <c r="I68" s="169">
        <v>90.471608564152106</v>
      </c>
      <c r="J68" s="170">
        <v>0.92375936405056003</v>
      </c>
      <c r="K68" s="169" t="s">
        <v>562</v>
      </c>
      <c r="L68" s="170" t="s">
        <v>562</v>
      </c>
      <c r="M68" s="169" t="s">
        <v>562</v>
      </c>
      <c r="N68" s="170" t="s">
        <v>562</v>
      </c>
      <c r="O68" s="169">
        <v>-1.90485617718204</v>
      </c>
      <c r="P68" s="170">
        <v>1.2436789075808401</v>
      </c>
      <c r="Q68" s="169" t="s">
        <v>562</v>
      </c>
      <c r="R68" s="170" t="s">
        <v>562</v>
      </c>
      <c r="S68" s="169" t="s">
        <v>562</v>
      </c>
      <c r="T68" s="170" t="s">
        <v>562</v>
      </c>
      <c r="U68" s="169">
        <v>2.1828996074659099</v>
      </c>
      <c r="V68" s="170">
        <v>0.447895080558322</v>
      </c>
      <c r="W68" s="169">
        <v>2.7576606549579998</v>
      </c>
      <c r="X68" s="170">
        <v>0.56958179316816104</v>
      </c>
      <c r="Y68" s="169" t="s">
        <v>562</v>
      </c>
      <c r="Z68" s="170" t="s">
        <v>562</v>
      </c>
      <c r="AA68" s="169" t="s">
        <v>562</v>
      </c>
      <c r="AB68" s="170" t="s">
        <v>562</v>
      </c>
      <c r="AC68" s="169">
        <v>0.57476104749209</v>
      </c>
      <c r="AD68" s="170">
        <v>0.72459190051849398</v>
      </c>
      <c r="AE68" s="169" t="s">
        <v>562</v>
      </c>
      <c r="AF68" s="170" t="s">
        <v>562</v>
      </c>
      <c r="AG68" s="169" t="s">
        <v>562</v>
      </c>
      <c r="AH68" s="170" t="s">
        <v>562</v>
      </c>
      <c r="AI68" s="169">
        <v>5.4406356511999201</v>
      </c>
      <c r="AJ68" s="170">
        <v>0.68760599170164904</v>
      </c>
      <c r="AK68" s="169">
        <v>6.7707307808898598</v>
      </c>
      <c r="AL68" s="170">
        <v>0.77961072040233104</v>
      </c>
      <c r="AM68" s="169" t="s">
        <v>562</v>
      </c>
      <c r="AN68" s="170" t="s">
        <v>562</v>
      </c>
      <c r="AO68" s="169" t="s">
        <v>562</v>
      </c>
      <c r="AP68" s="170" t="s">
        <v>562</v>
      </c>
      <c r="AQ68" s="169">
        <v>1.3300951296899399</v>
      </c>
      <c r="AR68" s="176">
        <v>1.0395166545997501</v>
      </c>
    </row>
    <row r="69" spans="1:44" ht="13" customHeight="1" x14ac:dyDescent="0.2">
      <c r="A69" s="82"/>
      <c r="B69" s="122"/>
      <c r="C69" s="7" t="s">
        <v>1446</v>
      </c>
      <c r="D69" s="10" t="s">
        <v>1447</v>
      </c>
      <c r="E69" s="7" t="s">
        <v>1448</v>
      </c>
      <c r="F69" s="10" t="s">
        <v>1449</v>
      </c>
      <c r="G69" s="7" t="s">
        <v>1450</v>
      </c>
      <c r="H69" s="10" t="s">
        <v>1451</v>
      </c>
      <c r="I69" s="7" t="s">
        <v>1428</v>
      </c>
      <c r="J69" s="10" t="s">
        <v>1429</v>
      </c>
      <c r="K69" s="7" t="s">
        <v>1452</v>
      </c>
      <c r="L69" s="10" t="s">
        <v>1453</v>
      </c>
      <c r="M69" s="7" t="s">
        <v>1454</v>
      </c>
      <c r="N69" s="10" t="s">
        <v>1455</v>
      </c>
      <c r="O69" s="7" t="s">
        <v>1456</v>
      </c>
      <c r="P69" s="10" t="s">
        <v>1457</v>
      </c>
      <c r="Q69" s="7" t="s">
        <v>1458</v>
      </c>
      <c r="R69" s="10" t="s">
        <v>1459</v>
      </c>
      <c r="S69" s="7" t="s">
        <v>1460</v>
      </c>
      <c r="T69" s="10" t="s">
        <v>1461</v>
      </c>
      <c r="U69" s="7" t="s">
        <v>1462</v>
      </c>
      <c r="V69" s="10" t="s">
        <v>1463</v>
      </c>
      <c r="W69" s="7" t="s">
        <v>1430</v>
      </c>
      <c r="X69" s="10" t="s">
        <v>1431</v>
      </c>
      <c r="Y69" s="7" t="s">
        <v>1464</v>
      </c>
      <c r="Z69" s="10" t="s">
        <v>1465</v>
      </c>
      <c r="AA69" s="7" t="s">
        <v>1466</v>
      </c>
      <c r="AB69" s="10" t="s">
        <v>1467</v>
      </c>
      <c r="AC69" s="7" t="s">
        <v>1468</v>
      </c>
      <c r="AD69" s="10" t="s">
        <v>1469</v>
      </c>
      <c r="AE69" s="7" t="s">
        <v>1470</v>
      </c>
      <c r="AF69" s="10" t="s">
        <v>1471</v>
      </c>
      <c r="AG69" s="7" t="s">
        <v>1472</v>
      </c>
      <c r="AH69" s="10" t="s">
        <v>1473</v>
      </c>
      <c r="AI69" s="7" t="s">
        <v>1474</v>
      </c>
      <c r="AJ69" s="10" t="s">
        <v>1475</v>
      </c>
      <c r="AK69" s="7" t="s">
        <v>1432</v>
      </c>
      <c r="AL69" s="10" t="s">
        <v>1433</v>
      </c>
      <c r="AM69" s="7" t="s">
        <v>1476</v>
      </c>
      <c r="AN69" s="10" t="s">
        <v>1477</v>
      </c>
      <c r="AO69" s="7" t="s">
        <v>1478</v>
      </c>
      <c r="AP69" s="10" t="s">
        <v>1479</v>
      </c>
      <c r="AQ69" s="7" t="s">
        <v>1480</v>
      </c>
      <c r="AR69" s="123" t="s">
        <v>1481</v>
      </c>
    </row>
    <row r="70" spans="1:44" ht="13" customHeight="1" x14ac:dyDescent="0.2">
      <c r="A70" s="82" t="s">
        <v>359</v>
      </c>
      <c r="B70" s="122">
        <v>3</v>
      </c>
      <c r="C70" s="7" t="s">
        <v>562</v>
      </c>
      <c r="D70" s="10" t="s">
        <v>562</v>
      </c>
      <c r="E70" s="7" t="s">
        <v>562</v>
      </c>
      <c r="F70" s="10" t="s">
        <v>562</v>
      </c>
      <c r="G70" s="7">
        <v>92.2025812603177</v>
      </c>
      <c r="H70" s="10">
        <v>1.4806148887839501</v>
      </c>
      <c r="I70" s="7">
        <v>93.179041329814297</v>
      </c>
      <c r="J70" s="10">
        <v>0.61083961740852299</v>
      </c>
      <c r="K70" s="7" t="s">
        <v>562</v>
      </c>
      <c r="L70" s="10" t="s">
        <v>562</v>
      </c>
      <c r="M70" s="7" t="s">
        <v>562</v>
      </c>
      <c r="N70" s="10" t="s">
        <v>562</v>
      </c>
      <c r="O70" s="7">
        <v>0.97646006949659603</v>
      </c>
      <c r="P70" s="10">
        <v>1.60166959360678</v>
      </c>
      <c r="Q70" s="7" t="s">
        <v>562</v>
      </c>
      <c r="R70" s="10" t="s">
        <v>562</v>
      </c>
      <c r="S70" s="7" t="s">
        <v>562</v>
      </c>
      <c r="T70" s="10" t="s">
        <v>562</v>
      </c>
      <c r="U70" s="7">
        <v>3.4791610280116299</v>
      </c>
      <c r="V70" s="10">
        <v>0.35727943541569002</v>
      </c>
      <c r="W70" s="7">
        <v>3.5769077806612102</v>
      </c>
      <c r="X70" s="10">
        <v>0.41009724693866301</v>
      </c>
      <c r="Y70" s="7" t="s">
        <v>562</v>
      </c>
      <c r="Z70" s="10" t="s">
        <v>562</v>
      </c>
      <c r="AA70" s="7" t="s">
        <v>562</v>
      </c>
      <c r="AB70" s="10" t="s">
        <v>562</v>
      </c>
      <c r="AC70" s="7">
        <v>9.7746752649574095E-2</v>
      </c>
      <c r="AD70" s="10">
        <v>0.54390104515217197</v>
      </c>
      <c r="AE70" s="7" t="s">
        <v>562</v>
      </c>
      <c r="AF70" s="10" t="s">
        <v>562</v>
      </c>
      <c r="AG70" s="7" t="s">
        <v>562</v>
      </c>
      <c r="AH70" s="10" t="s">
        <v>562</v>
      </c>
      <c r="AI70" s="7">
        <v>4.3182577116707197</v>
      </c>
      <c r="AJ70" s="10">
        <v>1.3844325591415101</v>
      </c>
      <c r="AK70" s="7">
        <v>3.2440508895245501</v>
      </c>
      <c r="AL70" s="10">
        <v>0.45050169654880001</v>
      </c>
      <c r="AM70" s="7" t="s">
        <v>562</v>
      </c>
      <c r="AN70" s="10" t="s">
        <v>562</v>
      </c>
      <c r="AO70" s="7" t="s">
        <v>562</v>
      </c>
      <c r="AP70" s="10" t="s">
        <v>562</v>
      </c>
      <c r="AQ70" s="7">
        <v>-1.07420682214617</v>
      </c>
      <c r="AR70" s="123">
        <v>1.45588642737147</v>
      </c>
    </row>
    <row r="71" spans="1:44" ht="13" customHeight="1" x14ac:dyDescent="0.2">
      <c r="A71" s="82" t="s">
        <v>362</v>
      </c>
      <c r="B71" s="122">
        <v>3</v>
      </c>
      <c r="C71" s="7" t="s">
        <v>562</v>
      </c>
      <c r="D71" s="10" t="s">
        <v>562</v>
      </c>
      <c r="E71" s="7">
        <v>92.035026050243005</v>
      </c>
      <c r="F71" s="10">
        <v>0.78820475113117106</v>
      </c>
      <c r="G71" s="7">
        <v>93.307180032927405</v>
      </c>
      <c r="H71" s="10">
        <v>0.93620819177567705</v>
      </c>
      <c r="I71" s="7">
        <v>94.212791490385399</v>
      </c>
      <c r="J71" s="10">
        <v>0.85894218416389601</v>
      </c>
      <c r="K71" s="7" t="s">
        <v>562</v>
      </c>
      <c r="L71" s="10" t="s">
        <v>562</v>
      </c>
      <c r="M71" s="7">
        <v>2.17776544014241</v>
      </c>
      <c r="N71" s="10">
        <v>1.16578231477493</v>
      </c>
      <c r="O71" s="7">
        <v>0.90561145745799398</v>
      </c>
      <c r="P71" s="10">
        <v>1.27053825368783</v>
      </c>
      <c r="Q71" s="7" t="s">
        <v>562</v>
      </c>
      <c r="R71" s="10" t="s">
        <v>562</v>
      </c>
      <c r="S71" s="7">
        <v>1.05508153343267</v>
      </c>
      <c r="T71" s="10">
        <v>0.28294975436827102</v>
      </c>
      <c r="U71" s="7">
        <v>0.58702127668778004</v>
      </c>
      <c r="V71" s="10">
        <v>0.169209310161272</v>
      </c>
      <c r="W71" s="7">
        <v>0.574640577095478</v>
      </c>
      <c r="X71" s="10">
        <v>0.202389433300279</v>
      </c>
      <c r="Y71" s="7" t="s">
        <v>562</v>
      </c>
      <c r="Z71" s="10" t="s">
        <v>562</v>
      </c>
      <c r="AA71" s="7">
        <v>-0.48044095633719602</v>
      </c>
      <c r="AB71" s="10">
        <v>0.34788223037210902</v>
      </c>
      <c r="AC71" s="7">
        <v>-1.2380699592301401E-2</v>
      </c>
      <c r="AD71" s="10">
        <v>0.26380537021990602</v>
      </c>
      <c r="AE71" s="7" t="s">
        <v>562</v>
      </c>
      <c r="AF71" s="10" t="s">
        <v>562</v>
      </c>
      <c r="AG71" s="7">
        <v>6.9098924163243298</v>
      </c>
      <c r="AH71" s="10">
        <v>0.75400480998098596</v>
      </c>
      <c r="AI71" s="7">
        <v>6.1057986903848098</v>
      </c>
      <c r="AJ71" s="10">
        <v>0.92216238163813402</v>
      </c>
      <c r="AK71" s="7">
        <v>5.2125679325191303</v>
      </c>
      <c r="AL71" s="10">
        <v>0.81858632113444796</v>
      </c>
      <c r="AM71" s="7" t="s">
        <v>562</v>
      </c>
      <c r="AN71" s="10" t="s">
        <v>562</v>
      </c>
      <c r="AO71" s="7">
        <v>-1.6973244838052</v>
      </c>
      <c r="AP71" s="10">
        <v>1.11292713985368</v>
      </c>
      <c r="AQ71" s="7">
        <v>-0.89323075786567696</v>
      </c>
      <c r="AR71" s="123">
        <v>1.2330721889885199</v>
      </c>
    </row>
    <row r="72" spans="1:44" ht="13" customHeight="1" x14ac:dyDescent="0.2">
      <c r="A72" s="82" t="s">
        <v>376</v>
      </c>
      <c r="B72" s="122">
        <v>3</v>
      </c>
      <c r="C72" s="7" t="s">
        <v>562</v>
      </c>
      <c r="D72" s="10" t="s">
        <v>562</v>
      </c>
      <c r="E72" s="7" t="s">
        <v>562</v>
      </c>
      <c r="F72" s="10" t="s">
        <v>562</v>
      </c>
      <c r="G72" s="7">
        <v>72.116006631366403</v>
      </c>
      <c r="H72" s="10">
        <v>0.72087409054803897</v>
      </c>
      <c r="I72" s="7">
        <v>68.439001734629102</v>
      </c>
      <c r="J72" s="10">
        <v>1.2621703570778999</v>
      </c>
      <c r="K72" s="7" t="s">
        <v>562</v>
      </c>
      <c r="L72" s="10" t="s">
        <v>562</v>
      </c>
      <c r="M72" s="7" t="s">
        <v>562</v>
      </c>
      <c r="N72" s="10" t="s">
        <v>562</v>
      </c>
      <c r="O72" s="7">
        <v>-3.6770048967373201</v>
      </c>
      <c r="P72" s="10">
        <v>1.45352449745769</v>
      </c>
      <c r="Q72" s="7" t="s">
        <v>562</v>
      </c>
      <c r="R72" s="10" t="s">
        <v>562</v>
      </c>
      <c r="S72" s="7" t="s">
        <v>562</v>
      </c>
      <c r="T72" s="10" t="s">
        <v>562</v>
      </c>
      <c r="U72" s="7">
        <v>9.6472316615568499</v>
      </c>
      <c r="V72" s="10">
        <v>0.56786748555156197</v>
      </c>
      <c r="W72" s="7">
        <v>12.425614171972301</v>
      </c>
      <c r="X72" s="10">
        <v>0.74446605488327799</v>
      </c>
      <c r="Y72" s="7" t="s">
        <v>562</v>
      </c>
      <c r="Z72" s="10" t="s">
        <v>562</v>
      </c>
      <c r="AA72" s="7" t="s">
        <v>562</v>
      </c>
      <c r="AB72" s="10" t="s">
        <v>562</v>
      </c>
      <c r="AC72" s="7">
        <v>2.7783825104154798</v>
      </c>
      <c r="AD72" s="10">
        <v>0.93632429639528403</v>
      </c>
      <c r="AE72" s="7" t="s">
        <v>562</v>
      </c>
      <c r="AF72" s="10" t="s">
        <v>562</v>
      </c>
      <c r="AG72" s="7" t="s">
        <v>562</v>
      </c>
      <c r="AH72" s="10" t="s">
        <v>562</v>
      </c>
      <c r="AI72" s="7">
        <v>18.236761707076699</v>
      </c>
      <c r="AJ72" s="10">
        <v>0.60939542417847903</v>
      </c>
      <c r="AK72" s="7">
        <v>19.135384093398599</v>
      </c>
      <c r="AL72" s="10">
        <v>1.1454837298300899</v>
      </c>
      <c r="AM72" s="7" t="s">
        <v>562</v>
      </c>
      <c r="AN72" s="10" t="s">
        <v>562</v>
      </c>
      <c r="AO72" s="7" t="s">
        <v>562</v>
      </c>
      <c r="AP72" s="10" t="s">
        <v>562</v>
      </c>
      <c r="AQ72" s="7">
        <v>0.898622386321829</v>
      </c>
      <c r="AR72" s="123">
        <v>1.29749595695521</v>
      </c>
    </row>
    <row r="73" spans="1:44" ht="13" customHeight="1" x14ac:dyDescent="0.2">
      <c r="A73" s="82" t="s">
        <v>382</v>
      </c>
      <c r="B73" s="122">
        <v>3</v>
      </c>
      <c r="C73" s="7" t="s">
        <v>562</v>
      </c>
      <c r="D73" s="10" t="s">
        <v>562</v>
      </c>
      <c r="E73" s="7" t="s">
        <v>562</v>
      </c>
      <c r="F73" s="10" t="s">
        <v>562</v>
      </c>
      <c r="G73" s="7">
        <v>91.101395463601605</v>
      </c>
      <c r="H73" s="10">
        <v>0.73264164811728105</v>
      </c>
      <c r="I73" s="7">
        <v>87.388092969494195</v>
      </c>
      <c r="J73" s="10">
        <v>0.888119686157822</v>
      </c>
      <c r="K73" s="7" t="s">
        <v>562</v>
      </c>
      <c r="L73" s="10" t="s">
        <v>562</v>
      </c>
      <c r="M73" s="7" t="s">
        <v>562</v>
      </c>
      <c r="N73" s="10" t="s">
        <v>562</v>
      </c>
      <c r="O73" s="7">
        <v>-3.71330249410738</v>
      </c>
      <c r="P73" s="10">
        <v>1.1513124517250199</v>
      </c>
      <c r="Q73" s="7" t="s">
        <v>562</v>
      </c>
      <c r="R73" s="10" t="s">
        <v>562</v>
      </c>
      <c r="S73" s="7" t="s">
        <v>562</v>
      </c>
      <c r="T73" s="10" t="s">
        <v>562</v>
      </c>
      <c r="U73" s="7">
        <v>2.4729604557264899</v>
      </c>
      <c r="V73" s="10">
        <v>0.38087384047207101</v>
      </c>
      <c r="W73" s="7">
        <v>4.0704068478865496</v>
      </c>
      <c r="X73" s="10">
        <v>0.55880427947036004</v>
      </c>
      <c r="Y73" s="7" t="s">
        <v>562</v>
      </c>
      <c r="Z73" s="10" t="s">
        <v>562</v>
      </c>
      <c r="AA73" s="7" t="s">
        <v>562</v>
      </c>
      <c r="AB73" s="10" t="s">
        <v>562</v>
      </c>
      <c r="AC73" s="7">
        <v>1.5974463921600599</v>
      </c>
      <c r="AD73" s="10">
        <v>0.67625964326605603</v>
      </c>
      <c r="AE73" s="7" t="s">
        <v>562</v>
      </c>
      <c r="AF73" s="10" t="s">
        <v>562</v>
      </c>
      <c r="AG73" s="7" t="s">
        <v>562</v>
      </c>
      <c r="AH73" s="10" t="s">
        <v>562</v>
      </c>
      <c r="AI73" s="7">
        <v>6.4256440806719004</v>
      </c>
      <c r="AJ73" s="10">
        <v>0.60118257934862196</v>
      </c>
      <c r="AK73" s="7">
        <v>8.5415001826192292</v>
      </c>
      <c r="AL73" s="10">
        <v>0.72793911536674705</v>
      </c>
      <c r="AM73" s="7" t="s">
        <v>562</v>
      </c>
      <c r="AN73" s="10" t="s">
        <v>562</v>
      </c>
      <c r="AO73" s="7" t="s">
        <v>562</v>
      </c>
      <c r="AP73" s="10" t="s">
        <v>562</v>
      </c>
      <c r="AQ73" s="7">
        <v>2.1158561019473199</v>
      </c>
      <c r="AR73" s="123">
        <v>0.94409525440666398</v>
      </c>
    </row>
    <row r="74" spans="1:44" ht="13" customHeight="1" x14ac:dyDescent="0.2">
      <c r="A74" s="82" t="s">
        <v>386</v>
      </c>
      <c r="B74" s="122">
        <v>3</v>
      </c>
      <c r="C74" s="7" t="s">
        <v>562</v>
      </c>
      <c r="D74" s="10" t="s">
        <v>562</v>
      </c>
      <c r="E74" s="7" t="s">
        <v>562</v>
      </c>
      <c r="F74" s="10" t="s">
        <v>562</v>
      </c>
      <c r="G74" s="7">
        <v>85.571331060456799</v>
      </c>
      <c r="H74" s="10">
        <v>0.81740537812824898</v>
      </c>
      <c r="I74" s="7">
        <v>83.520766837368996</v>
      </c>
      <c r="J74" s="10">
        <v>1.11419625138262</v>
      </c>
      <c r="K74" s="7" t="s">
        <v>562</v>
      </c>
      <c r="L74" s="10" t="s">
        <v>562</v>
      </c>
      <c r="M74" s="7" t="s">
        <v>562</v>
      </c>
      <c r="N74" s="10" t="s">
        <v>562</v>
      </c>
      <c r="O74" s="7">
        <v>-2.0505642230877501</v>
      </c>
      <c r="P74" s="10">
        <v>1.38187728789067</v>
      </c>
      <c r="Q74" s="7" t="s">
        <v>562</v>
      </c>
      <c r="R74" s="10" t="s">
        <v>562</v>
      </c>
      <c r="S74" s="7" t="s">
        <v>562</v>
      </c>
      <c r="T74" s="10" t="s">
        <v>562</v>
      </c>
      <c r="U74" s="7">
        <v>7.5160785538992601</v>
      </c>
      <c r="V74" s="10">
        <v>0.55520276644267996</v>
      </c>
      <c r="W74" s="7">
        <v>6.6772611264867701</v>
      </c>
      <c r="X74" s="10">
        <v>0.58249208081460302</v>
      </c>
      <c r="Y74" s="7" t="s">
        <v>562</v>
      </c>
      <c r="Z74" s="10" t="s">
        <v>562</v>
      </c>
      <c r="AA74" s="7" t="s">
        <v>562</v>
      </c>
      <c r="AB74" s="10" t="s">
        <v>562</v>
      </c>
      <c r="AC74" s="7">
        <v>-0.83881742741249299</v>
      </c>
      <c r="AD74" s="10">
        <v>0.80470313537187799</v>
      </c>
      <c r="AE74" s="7" t="s">
        <v>562</v>
      </c>
      <c r="AF74" s="10" t="s">
        <v>562</v>
      </c>
      <c r="AG74" s="7" t="s">
        <v>562</v>
      </c>
      <c r="AH74" s="10" t="s">
        <v>562</v>
      </c>
      <c r="AI74" s="7">
        <v>6.9125903856439601</v>
      </c>
      <c r="AJ74" s="10">
        <v>0.72303242074738205</v>
      </c>
      <c r="AK74" s="7">
        <v>9.8019720361441802</v>
      </c>
      <c r="AL74" s="10">
        <v>0.84819207527140905</v>
      </c>
      <c r="AM74" s="7" t="s">
        <v>562</v>
      </c>
      <c r="AN74" s="10" t="s">
        <v>562</v>
      </c>
      <c r="AO74" s="7" t="s">
        <v>562</v>
      </c>
      <c r="AP74" s="10" t="s">
        <v>562</v>
      </c>
      <c r="AQ74" s="7">
        <v>2.8893816505002299</v>
      </c>
      <c r="AR74" s="123">
        <v>1.11454281120334</v>
      </c>
    </row>
    <row r="75" spans="1:44" ht="13" customHeight="1" x14ac:dyDescent="0.2">
      <c r="A75" s="4" t="s">
        <v>387</v>
      </c>
      <c r="B75" s="171">
        <v>3</v>
      </c>
      <c r="C75" s="169" t="s">
        <v>562</v>
      </c>
      <c r="D75" s="170" t="s">
        <v>562</v>
      </c>
      <c r="E75" s="169" t="s">
        <v>562</v>
      </c>
      <c r="F75" s="170" t="s">
        <v>562</v>
      </c>
      <c r="G75" s="169">
        <v>38.414924977957597</v>
      </c>
      <c r="H75" s="170">
        <v>0.63738294361329795</v>
      </c>
      <c r="I75" s="169">
        <v>37.415969027283801</v>
      </c>
      <c r="J75" s="170">
        <v>3.2671249760640499</v>
      </c>
      <c r="K75" s="169" t="s">
        <v>562</v>
      </c>
      <c r="L75" s="170" t="s">
        <v>562</v>
      </c>
      <c r="M75" s="169" t="s">
        <v>562</v>
      </c>
      <c r="N75" s="170" t="s">
        <v>562</v>
      </c>
      <c r="O75" s="169">
        <v>-0.99895595067376097</v>
      </c>
      <c r="P75" s="170">
        <v>3.3287178651893399</v>
      </c>
      <c r="Q75" s="169" t="s">
        <v>562</v>
      </c>
      <c r="R75" s="170" t="s">
        <v>562</v>
      </c>
      <c r="S75" s="169" t="s">
        <v>562</v>
      </c>
      <c r="T75" s="170" t="s">
        <v>562</v>
      </c>
      <c r="U75" s="169">
        <v>35.6411914572505</v>
      </c>
      <c r="V75" s="170">
        <v>0.67789814893520906</v>
      </c>
      <c r="W75" s="169">
        <v>49.416305121228099</v>
      </c>
      <c r="X75" s="170">
        <v>3.1617558559558301</v>
      </c>
      <c r="Y75" s="169" t="s">
        <v>562</v>
      </c>
      <c r="Z75" s="170" t="s">
        <v>562</v>
      </c>
      <c r="AA75" s="169" t="s">
        <v>562</v>
      </c>
      <c r="AB75" s="170" t="s">
        <v>562</v>
      </c>
      <c r="AC75" s="169">
        <v>13.7751136639775</v>
      </c>
      <c r="AD75" s="170">
        <v>3.2336119113153901</v>
      </c>
      <c r="AE75" s="169" t="s">
        <v>562</v>
      </c>
      <c r="AF75" s="170" t="s">
        <v>562</v>
      </c>
      <c r="AG75" s="169" t="s">
        <v>562</v>
      </c>
      <c r="AH75" s="170" t="s">
        <v>562</v>
      </c>
      <c r="AI75" s="169">
        <v>25.9438835647919</v>
      </c>
      <c r="AJ75" s="170">
        <v>0.55141758618623604</v>
      </c>
      <c r="AK75" s="169">
        <v>13.1677258514881</v>
      </c>
      <c r="AL75" s="170">
        <v>2.4601522084227199</v>
      </c>
      <c r="AM75" s="169" t="s">
        <v>562</v>
      </c>
      <c r="AN75" s="170" t="s">
        <v>562</v>
      </c>
      <c r="AO75" s="169" t="s">
        <v>562</v>
      </c>
      <c r="AP75" s="170" t="s">
        <v>562</v>
      </c>
      <c r="AQ75" s="169">
        <v>-12.7761577133038</v>
      </c>
      <c r="AR75" s="176">
        <v>2.52119222649972</v>
      </c>
    </row>
    <row r="77" spans="1:44" x14ac:dyDescent="0.2">
      <c r="A77" s="177" t="s">
        <v>574</v>
      </c>
    </row>
    <row r="78" spans="1:44" x14ac:dyDescent="0.2">
      <c r="A78" s="177" t="s">
        <v>398</v>
      </c>
    </row>
    <row r="79" spans="1:44" x14ac:dyDescent="0.2">
      <c r="A79" s="177" t="s">
        <v>560</v>
      </c>
    </row>
    <row r="80" spans="1:44" x14ac:dyDescent="0.2">
      <c r="A80" s="177" t="s">
        <v>399</v>
      </c>
    </row>
    <row r="81" spans="1:1" x14ac:dyDescent="0.2">
      <c r="A81" s="177" t="s">
        <v>400</v>
      </c>
    </row>
    <row r="82" spans="1:1" x14ac:dyDescent="0.2">
      <c r="A82" s="177" t="s">
        <v>401</v>
      </c>
    </row>
    <row r="83" spans="1:1" x14ac:dyDescent="0.2">
      <c r="A83" s="177" t="s">
        <v>402</v>
      </c>
    </row>
    <row r="84" spans="1:1" x14ac:dyDescent="0.2">
      <c r="A84" s="160" t="str">
        <f>HYPERLINK("https://oecdcode.org/disclaimers/cyprus.html", "Information on data for Cyprus: https://oecdcode.org/disclaimers/cyprus.html")</f>
        <v>Information on data for Cyprus: https://oecdcode.org/disclaimers/cyprus.html</v>
      </c>
    </row>
    <row r="85" spans="1:1" x14ac:dyDescent="0.2">
      <c r="A85" s="177" t="s">
        <v>577</v>
      </c>
    </row>
  </sheetData>
  <mergeCells count="26">
    <mergeCell ref="B6:B10"/>
    <mergeCell ref="C6:AR6"/>
    <mergeCell ref="C7:P7"/>
    <mergeCell ref="C8:D9"/>
    <mergeCell ref="E8:F9"/>
    <mergeCell ref="G8:H9"/>
    <mergeCell ref="I8:J9"/>
    <mergeCell ref="K8:L9"/>
    <mergeCell ref="M8:N9"/>
    <mergeCell ref="O8:P9"/>
    <mergeCell ref="Q7:AD7"/>
    <mergeCell ref="Q8:R9"/>
    <mergeCell ref="S8:T9"/>
    <mergeCell ref="U8:V9"/>
    <mergeCell ref="W8:X9"/>
    <mergeCell ref="Y8:Z9"/>
    <mergeCell ref="AA8:AB9"/>
    <mergeCell ref="AC8:AD9"/>
    <mergeCell ref="AE7:AR7"/>
    <mergeCell ref="AE8:AF9"/>
    <mergeCell ref="AG8:AH9"/>
    <mergeCell ref="AI8:AJ9"/>
    <mergeCell ref="AK8:AL9"/>
    <mergeCell ref="AM8:AN9"/>
    <mergeCell ref="AO8:AP9"/>
    <mergeCell ref="AQ8:AR9"/>
  </mergeCells>
  <conditionalFormatting sqref="K1:K200">
    <cfRule type="expression" dxfId="303" priority="9">
      <formula>ABS(K1/L1)&gt;1.95996398454005</formula>
    </cfRule>
  </conditionalFormatting>
  <conditionalFormatting sqref="M1:M200">
    <cfRule type="expression" dxfId="302" priority="8">
      <formula>ABS(M1/N1)&gt;1.95996398454005</formula>
    </cfRule>
  </conditionalFormatting>
  <conditionalFormatting sqref="O1:O200">
    <cfRule type="expression" dxfId="301" priority="7">
      <formula>ABS(O1/P1)&gt;1.95996398454005</formula>
    </cfRule>
  </conditionalFormatting>
  <conditionalFormatting sqref="Y1:Y200">
    <cfRule type="expression" dxfId="300" priority="6">
      <formula>ABS(Y1/Z1)&gt;1.95996398454005</formula>
    </cfRule>
  </conditionalFormatting>
  <conditionalFormatting sqref="AA1:AA200">
    <cfRule type="expression" dxfId="299" priority="5">
      <formula>ABS(AA1/AB1)&gt;1.95996398454005</formula>
    </cfRule>
  </conditionalFormatting>
  <conditionalFormatting sqref="AC1:AC200">
    <cfRule type="expression" dxfId="298" priority="4">
      <formula>ABS(AC1/AD1)&gt;1.95996398454005</formula>
    </cfRule>
  </conditionalFormatting>
  <conditionalFormatting sqref="AM1:AM200">
    <cfRule type="expression" dxfId="297" priority="3">
      <formula>ABS(AM1/AN1)&gt;1.95996398454005</formula>
    </cfRule>
  </conditionalFormatting>
  <conditionalFormatting sqref="AO1:AO200">
    <cfRule type="expression" dxfId="296" priority="2">
      <formula>ABS(AO1/AP1)&gt;1.95996398454005</formula>
    </cfRule>
  </conditionalFormatting>
  <conditionalFormatting sqref="AQ1:AQ200">
    <cfRule type="expression" dxfId="295"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257</v>
      </c>
    </row>
    <row r="2" spans="1:30" x14ac:dyDescent="0.2">
      <c r="A2" s="46" t="s">
        <v>258</v>
      </c>
    </row>
    <row r="3" spans="1:30" x14ac:dyDescent="0.2">
      <c r="A3" s="58" t="s">
        <v>341</v>
      </c>
    </row>
    <row r="4" spans="1:30" x14ac:dyDescent="0.2">
      <c r="A4" s="161" t="str">
        <f>HYPERLINK("#'TOC'!A1", "Back to TOC")</f>
        <v>Back to TOC</v>
      </c>
    </row>
    <row r="7" spans="1:30" ht="16" customHeight="1" x14ac:dyDescent="0.2">
      <c r="B7" s="235" t="s">
        <v>342</v>
      </c>
      <c r="C7" s="238" t="s">
        <v>578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1482</v>
      </c>
      <c r="D11" s="109" t="s">
        <v>1483</v>
      </c>
      <c r="E11" s="108" t="s">
        <v>1484</v>
      </c>
      <c r="F11" s="109" t="s">
        <v>1485</v>
      </c>
      <c r="G11" s="108" t="s">
        <v>1486</v>
      </c>
      <c r="H11" s="109" t="s">
        <v>1487</v>
      </c>
      <c r="I11" s="108" t="s">
        <v>1488</v>
      </c>
      <c r="J11" s="109" t="s">
        <v>1489</v>
      </c>
      <c r="K11" s="108" t="s">
        <v>1490</v>
      </c>
      <c r="L11" s="109" t="s">
        <v>1491</v>
      </c>
      <c r="M11" s="108" t="s">
        <v>1492</v>
      </c>
      <c r="N11" s="109" t="s">
        <v>1493</v>
      </c>
      <c r="O11" s="108" t="s">
        <v>1494</v>
      </c>
      <c r="P11" s="109" t="s">
        <v>1495</v>
      </c>
      <c r="Q11" s="108" t="s">
        <v>1496</v>
      </c>
      <c r="R11" s="109" t="s">
        <v>1497</v>
      </c>
      <c r="S11" s="108" t="s">
        <v>1498</v>
      </c>
      <c r="T11" s="109" t="s">
        <v>1499</v>
      </c>
      <c r="U11" s="108" t="s">
        <v>1500</v>
      </c>
      <c r="V11" s="109" t="s">
        <v>1501</v>
      </c>
      <c r="W11" s="108" t="s">
        <v>1502</v>
      </c>
      <c r="X11" s="109" t="s">
        <v>1503</v>
      </c>
      <c r="Y11" s="108" t="s">
        <v>1504</v>
      </c>
      <c r="Z11" s="109" t="s">
        <v>1505</v>
      </c>
      <c r="AA11" s="179" t="s">
        <v>1506</v>
      </c>
      <c r="AB11" s="179" t="s">
        <v>1507</v>
      </c>
      <c r="AC11" s="179" t="s">
        <v>1508</v>
      </c>
      <c r="AD11" s="184" t="s">
        <v>1509</v>
      </c>
    </row>
    <row r="12" spans="1:30" ht="13" customHeight="1" x14ac:dyDescent="0.2">
      <c r="A12" s="82" t="s">
        <v>422</v>
      </c>
      <c r="B12" s="110">
        <v>2</v>
      </c>
      <c r="C12" s="7">
        <v>13.004867887517801</v>
      </c>
      <c r="D12" s="10">
        <v>1.07441040637378</v>
      </c>
      <c r="E12" s="7">
        <v>13.6790840637776</v>
      </c>
      <c r="F12" s="10">
        <v>1.16663299314128</v>
      </c>
      <c r="G12" s="7">
        <v>10.978558115973501</v>
      </c>
      <c r="H12" s="10">
        <v>2.0647480024123999</v>
      </c>
      <c r="I12" s="7">
        <v>-2.7005259478040702</v>
      </c>
      <c r="J12" s="10">
        <v>2.2052950103863602</v>
      </c>
      <c r="K12" s="7">
        <v>50.108808670247299</v>
      </c>
      <c r="L12" s="10">
        <v>4.55121847773058</v>
      </c>
      <c r="M12" s="7">
        <v>11.550696410038601</v>
      </c>
      <c r="N12" s="10">
        <v>1.1101855193569099</v>
      </c>
      <c r="O12" s="7">
        <v>5.4423279719853399</v>
      </c>
      <c r="P12" s="10">
        <v>1.28164763207513</v>
      </c>
      <c r="Q12" s="7">
        <v>-44.6664806982619</v>
      </c>
      <c r="R12" s="10">
        <v>4.4593776138033201</v>
      </c>
      <c r="S12" s="7">
        <v>44.394505503895402</v>
      </c>
      <c r="T12" s="10">
        <v>3.1046359311231999</v>
      </c>
      <c r="U12" s="7">
        <v>13.7353534329753</v>
      </c>
      <c r="V12" s="10">
        <v>2.0290866171842401</v>
      </c>
      <c r="W12" s="7">
        <v>5.0021025298475701</v>
      </c>
      <c r="X12" s="10">
        <v>0.88567412846879101</v>
      </c>
      <c r="Y12" s="7">
        <v>-39.392402974047798</v>
      </c>
      <c r="Z12" s="10">
        <v>3.0468554495224098</v>
      </c>
      <c r="AA12" s="65"/>
      <c r="AB12" s="65"/>
      <c r="AC12" s="65"/>
      <c r="AD12" s="182"/>
    </row>
    <row r="13" spans="1:30" ht="13" customHeight="1" x14ac:dyDescent="0.2">
      <c r="A13" s="82" t="s">
        <v>350</v>
      </c>
      <c r="B13" s="110">
        <v>2</v>
      </c>
      <c r="C13" s="7">
        <v>11.2637268635272</v>
      </c>
      <c r="D13" s="10">
        <v>0.89706741133512402</v>
      </c>
      <c r="E13" s="7">
        <v>10.674709574305901</v>
      </c>
      <c r="F13" s="10">
        <v>1.03125866815859</v>
      </c>
      <c r="G13" s="7">
        <v>12.283041351771701</v>
      </c>
      <c r="H13" s="10">
        <v>1.52985568338742</v>
      </c>
      <c r="I13" s="7">
        <v>1.6083317774658099</v>
      </c>
      <c r="J13" s="10">
        <v>1.76909808841396</v>
      </c>
      <c r="K13" s="7">
        <v>23.818806553068001</v>
      </c>
      <c r="L13" s="10">
        <v>2.7881189337255901</v>
      </c>
      <c r="M13" s="7">
        <v>8.7649533738666801</v>
      </c>
      <c r="N13" s="10">
        <v>0.96082074251712002</v>
      </c>
      <c r="O13" s="7">
        <v>9.0366301506299003</v>
      </c>
      <c r="P13" s="10">
        <v>1.3105351090114199</v>
      </c>
      <c r="Q13" s="7">
        <v>-14.7821764024381</v>
      </c>
      <c r="R13" s="10">
        <v>2.9913828369903199</v>
      </c>
      <c r="S13" s="7">
        <v>24.5678305045504</v>
      </c>
      <c r="T13" s="10">
        <v>2.2654184503636499</v>
      </c>
      <c r="U13" s="7">
        <v>7.8886770112584097</v>
      </c>
      <c r="V13" s="10">
        <v>1.53136352920812</v>
      </c>
      <c r="W13" s="7">
        <v>7.7965373435283798</v>
      </c>
      <c r="X13" s="10">
        <v>0.95135022716734896</v>
      </c>
      <c r="Y13" s="7">
        <v>-16.771293161022001</v>
      </c>
      <c r="Z13" s="10">
        <v>2.3279816100364701</v>
      </c>
      <c r="AA13" s="65"/>
      <c r="AB13" s="65"/>
      <c r="AC13" s="65"/>
      <c r="AD13" s="182"/>
    </row>
    <row r="14" spans="1:30" ht="13" customHeight="1" x14ac:dyDescent="0.2">
      <c r="A14" s="82" t="s">
        <v>351</v>
      </c>
      <c r="B14" s="110">
        <v>2</v>
      </c>
      <c r="C14" s="7">
        <v>22.5129435032351</v>
      </c>
      <c r="D14" s="10">
        <v>0.95713016584654398</v>
      </c>
      <c r="E14" s="7">
        <v>20.769727561471701</v>
      </c>
      <c r="F14" s="10">
        <v>0.97529169866014098</v>
      </c>
      <c r="G14" s="7">
        <v>26.491073895076202</v>
      </c>
      <c r="H14" s="10">
        <v>1.8767853255242899</v>
      </c>
      <c r="I14" s="7">
        <v>5.7213463336044601</v>
      </c>
      <c r="J14" s="10">
        <v>1.98170447085222</v>
      </c>
      <c r="K14" s="7">
        <v>67.604721495662005</v>
      </c>
      <c r="L14" s="10">
        <v>2.5189413058287</v>
      </c>
      <c r="M14" s="7">
        <v>19.537045027322701</v>
      </c>
      <c r="N14" s="10">
        <v>1.14999031794074</v>
      </c>
      <c r="O14" s="7">
        <v>4.44079589362895</v>
      </c>
      <c r="P14" s="10">
        <v>0.71897662381673499</v>
      </c>
      <c r="Q14" s="7">
        <v>-63.163925602033103</v>
      </c>
      <c r="R14" s="10">
        <v>2.62669416648068</v>
      </c>
      <c r="S14" s="7">
        <v>66.3959013760782</v>
      </c>
      <c r="T14" s="10">
        <v>1.99086149758397</v>
      </c>
      <c r="U14" s="7">
        <v>7.3859458927421997</v>
      </c>
      <c r="V14" s="10">
        <v>1.0202988795188701</v>
      </c>
      <c r="W14" s="7">
        <v>2.5742469112364601</v>
      </c>
      <c r="X14" s="10">
        <v>0.39897819507815202</v>
      </c>
      <c r="Y14" s="7">
        <v>-63.8216544648417</v>
      </c>
      <c r="Z14" s="10">
        <v>2.0626111324294101</v>
      </c>
      <c r="AA14" s="65"/>
      <c r="AB14" s="65"/>
      <c r="AC14" s="65"/>
      <c r="AD14" s="182"/>
    </row>
    <row r="15" spans="1:30" ht="13" customHeight="1" x14ac:dyDescent="0.2">
      <c r="A15" s="82" t="s">
        <v>423</v>
      </c>
      <c r="B15" s="110">
        <v>2</v>
      </c>
      <c r="C15" s="7">
        <v>10.3359034932889</v>
      </c>
      <c r="D15" s="10">
        <v>0.70719585855942702</v>
      </c>
      <c r="E15" s="7">
        <v>9.1149740462667506</v>
      </c>
      <c r="F15" s="10">
        <v>0.67704007464313798</v>
      </c>
      <c r="G15" s="7">
        <v>14.6210966308716</v>
      </c>
      <c r="H15" s="10">
        <v>1.77484154261386</v>
      </c>
      <c r="I15" s="7">
        <v>5.5061225846048698</v>
      </c>
      <c r="J15" s="10">
        <v>1.77802957913472</v>
      </c>
      <c r="K15" s="7">
        <v>15.4364458272811</v>
      </c>
      <c r="L15" s="10">
        <v>1.71338681918817</v>
      </c>
      <c r="M15" s="7">
        <v>9.0060223558299395</v>
      </c>
      <c r="N15" s="10">
        <v>0.85568461492430004</v>
      </c>
      <c r="O15" s="7">
        <v>10.225793642824399</v>
      </c>
      <c r="P15" s="10">
        <v>1.3215639975351201</v>
      </c>
      <c r="Q15" s="7">
        <v>-5.2106521844566904</v>
      </c>
      <c r="R15" s="10">
        <v>2.3347862476964401</v>
      </c>
      <c r="S15" s="7">
        <v>15.135891514657001</v>
      </c>
      <c r="T15" s="10">
        <v>1.53125862967492</v>
      </c>
      <c r="U15" s="7">
        <v>8.1591977122337696</v>
      </c>
      <c r="V15" s="10">
        <v>1.5518095796554201</v>
      </c>
      <c r="W15" s="7">
        <v>9.3089869515047692</v>
      </c>
      <c r="X15" s="10">
        <v>0.93918373467710403</v>
      </c>
      <c r="Y15" s="7">
        <v>-5.8269045631522696</v>
      </c>
      <c r="Z15" s="10">
        <v>1.68174226610213</v>
      </c>
      <c r="AA15" s="65"/>
      <c r="AB15" s="65"/>
      <c r="AC15" s="65"/>
      <c r="AD15" s="182"/>
    </row>
    <row r="16" spans="1:30" ht="13" customHeight="1" x14ac:dyDescent="0.2">
      <c r="A16" s="82" t="s">
        <v>424</v>
      </c>
      <c r="B16" s="110">
        <v>2</v>
      </c>
      <c r="C16" s="7">
        <v>44.742566645899103</v>
      </c>
      <c r="D16" s="10">
        <v>1.0819046776537899</v>
      </c>
      <c r="E16" s="7">
        <v>38.590428179195399</v>
      </c>
      <c r="F16" s="10">
        <v>1.34372155890554</v>
      </c>
      <c r="G16" s="7">
        <v>53.012316797712998</v>
      </c>
      <c r="H16" s="10">
        <v>1.75595105228683</v>
      </c>
      <c r="I16" s="7">
        <v>14.421888618517499</v>
      </c>
      <c r="J16" s="10">
        <v>2.1849292380635199</v>
      </c>
      <c r="K16" s="7">
        <v>27.581931978616598</v>
      </c>
      <c r="L16" s="10">
        <v>2.4691717657730501</v>
      </c>
      <c r="M16" s="7">
        <v>42.715106279944997</v>
      </c>
      <c r="N16" s="10">
        <v>1.3752609547560899</v>
      </c>
      <c r="O16" s="7">
        <v>69.420040589743806</v>
      </c>
      <c r="P16" s="10">
        <v>2.85037837540398</v>
      </c>
      <c r="Q16" s="7">
        <v>41.838108611127197</v>
      </c>
      <c r="R16" s="10">
        <v>3.8330270575437999</v>
      </c>
      <c r="S16" s="7">
        <v>26.564509603651199</v>
      </c>
      <c r="T16" s="10">
        <v>2.0774015263028298</v>
      </c>
      <c r="U16" s="7">
        <v>34.410407894171001</v>
      </c>
      <c r="V16" s="10">
        <v>2.38406110285724</v>
      </c>
      <c r="W16" s="7">
        <v>55.639147722225204</v>
      </c>
      <c r="X16" s="10">
        <v>1.64641878027515</v>
      </c>
      <c r="Y16" s="7">
        <v>29.074638118574001</v>
      </c>
      <c r="Z16" s="10">
        <v>2.70352965304934</v>
      </c>
      <c r="AA16" s="65"/>
      <c r="AB16" s="65"/>
      <c r="AC16" s="65"/>
      <c r="AD16" s="182"/>
    </row>
    <row r="17" spans="1:30" ht="13" customHeight="1" x14ac:dyDescent="0.2">
      <c r="A17" s="82" t="s">
        <v>352</v>
      </c>
      <c r="B17" s="110">
        <v>2</v>
      </c>
      <c r="C17" s="7">
        <v>17.5348049426165</v>
      </c>
      <c r="D17" s="10">
        <v>0.81425867163784604</v>
      </c>
      <c r="E17" s="7">
        <v>16.825696591710901</v>
      </c>
      <c r="F17" s="10">
        <v>0.90353263282094298</v>
      </c>
      <c r="G17" s="7">
        <v>19.163472106559102</v>
      </c>
      <c r="H17" s="10">
        <v>1.24900903084824</v>
      </c>
      <c r="I17" s="7">
        <v>2.33777551484817</v>
      </c>
      <c r="J17" s="10">
        <v>1.33547309388039</v>
      </c>
      <c r="K17" s="7">
        <v>44.174996234934497</v>
      </c>
      <c r="L17" s="10">
        <v>3.0645717555691099</v>
      </c>
      <c r="M17" s="7">
        <v>13.2738339885525</v>
      </c>
      <c r="N17" s="10">
        <v>0.84786814990260895</v>
      </c>
      <c r="O17" s="7">
        <v>7.5884220910223901</v>
      </c>
      <c r="P17" s="10">
        <v>1.1302491763082201</v>
      </c>
      <c r="Q17" s="7">
        <v>-36.586574143912102</v>
      </c>
      <c r="R17" s="10">
        <v>3.2683370700552299</v>
      </c>
      <c r="S17" s="7">
        <v>58.360045544532198</v>
      </c>
      <c r="T17" s="10">
        <v>2.3909449246569099</v>
      </c>
      <c r="U17" s="7">
        <v>18.017574830071599</v>
      </c>
      <c r="V17" s="10">
        <v>1.89750610835525</v>
      </c>
      <c r="W17" s="7">
        <v>2.9318786675616701</v>
      </c>
      <c r="X17" s="10">
        <v>0.41701878078528498</v>
      </c>
      <c r="Y17" s="7">
        <v>-55.428166876970501</v>
      </c>
      <c r="Z17" s="10">
        <v>2.3675729322324401</v>
      </c>
      <c r="AA17" s="65"/>
      <c r="AB17" s="65"/>
      <c r="AC17" s="65"/>
      <c r="AD17" s="182"/>
    </row>
    <row r="18" spans="1:30" ht="13" customHeight="1" x14ac:dyDescent="0.2">
      <c r="A18" s="111" t="s">
        <v>353</v>
      </c>
      <c r="B18" s="110">
        <v>2</v>
      </c>
      <c r="C18" s="7">
        <v>12.7909486251516</v>
      </c>
      <c r="D18" s="10">
        <v>0.98834697663627202</v>
      </c>
      <c r="E18" s="7">
        <v>12.159995486830301</v>
      </c>
      <c r="F18" s="10">
        <v>1.08038907826061</v>
      </c>
      <c r="G18" s="7">
        <v>14.131653598615101</v>
      </c>
      <c r="H18" s="10">
        <v>1.57713010172045</v>
      </c>
      <c r="I18" s="7">
        <v>1.97165811178484</v>
      </c>
      <c r="J18" s="10">
        <v>1.6714822605219699</v>
      </c>
      <c r="K18" s="7">
        <v>28.600217947092901</v>
      </c>
      <c r="L18" s="10">
        <v>3.2329496897007002</v>
      </c>
      <c r="M18" s="7">
        <v>9.8335143396270297</v>
      </c>
      <c r="N18" s="10">
        <v>1.10291074387043</v>
      </c>
      <c r="O18" s="7">
        <v>7.5645470503390797</v>
      </c>
      <c r="P18" s="10">
        <v>1.5704294914011101</v>
      </c>
      <c r="Q18" s="7">
        <v>-21.035670896753899</v>
      </c>
      <c r="R18" s="10">
        <v>3.7353002418856498</v>
      </c>
      <c r="S18" s="7">
        <v>44.843538198458198</v>
      </c>
      <c r="T18" s="10">
        <v>2.9530324851241101</v>
      </c>
      <c r="U18" s="7">
        <v>6.4137053964805499</v>
      </c>
      <c r="V18" s="10">
        <v>1.6758077933618101</v>
      </c>
      <c r="W18" s="7">
        <v>2.5317405749138402</v>
      </c>
      <c r="X18" s="10">
        <v>0.54596096291919005</v>
      </c>
      <c r="Y18" s="7">
        <v>-42.3117976235444</v>
      </c>
      <c r="Z18" s="10">
        <v>2.8726052006382701</v>
      </c>
      <c r="AA18" s="65"/>
      <c r="AB18" s="65"/>
      <c r="AC18" s="65"/>
      <c r="AD18" s="182"/>
    </row>
    <row r="19" spans="1:30" ht="13" customHeight="1" x14ac:dyDescent="0.2">
      <c r="A19" s="111" t="s">
        <v>354</v>
      </c>
      <c r="B19" s="110">
        <v>2</v>
      </c>
      <c r="C19" s="7">
        <v>24.9255573069352</v>
      </c>
      <c r="D19" s="10">
        <v>1.2814645328094101</v>
      </c>
      <c r="E19" s="7">
        <v>23.783277483016199</v>
      </c>
      <c r="F19" s="10">
        <v>1.61130657991521</v>
      </c>
      <c r="G19" s="7">
        <v>27.804490799307199</v>
      </c>
      <c r="H19" s="10">
        <v>1.71291151324039</v>
      </c>
      <c r="I19" s="7">
        <v>4.02121331629096</v>
      </c>
      <c r="J19" s="10">
        <v>2.2367604404052801</v>
      </c>
      <c r="K19" s="7">
        <v>70.757816527188496</v>
      </c>
      <c r="L19" s="10">
        <v>3.3139743915726698</v>
      </c>
      <c r="M19" s="7">
        <v>18.531417539497198</v>
      </c>
      <c r="N19" s="10">
        <v>1.3111300691438299</v>
      </c>
      <c r="O19" s="7">
        <v>7.6244456678785602</v>
      </c>
      <c r="P19" s="10">
        <v>1.6040953396617701</v>
      </c>
      <c r="Q19" s="7">
        <v>-63.133370859309899</v>
      </c>
      <c r="R19" s="10">
        <v>3.4562094712384299</v>
      </c>
      <c r="S19" s="7">
        <v>82.925464884616602</v>
      </c>
      <c r="T19" s="10">
        <v>2.0498747653297098</v>
      </c>
      <c r="U19" s="7">
        <v>33.242859592450799</v>
      </c>
      <c r="V19" s="10">
        <v>3.1642627308332401</v>
      </c>
      <c r="W19" s="7">
        <v>3.5485272407632502</v>
      </c>
      <c r="X19" s="10">
        <v>0.58139878408235401</v>
      </c>
      <c r="Y19" s="7">
        <v>-79.376937643853395</v>
      </c>
      <c r="Z19" s="10">
        <v>2.2073516011335799</v>
      </c>
      <c r="AA19" s="65"/>
      <c r="AB19" s="65"/>
      <c r="AC19" s="65"/>
      <c r="AD19" s="182"/>
    </row>
    <row r="20" spans="1:30" ht="13" customHeight="1" x14ac:dyDescent="0.2">
      <c r="A20" s="82" t="s">
        <v>355</v>
      </c>
      <c r="B20" s="110">
        <v>2</v>
      </c>
      <c r="C20" s="7">
        <v>36.4738208750274</v>
      </c>
      <c r="D20" s="10">
        <v>1.95197236332626</v>
      </c>
      <c r="E20" s="7">
        <v>38.350381472192602</v>
      </c>
      <c r="F20" s="10">
        <v>2.2193452213702201</v>
      </c>
      <c r="G20" s="7">
        <v>33.519372095781499</v>
      </c>
      <c r="H20" s="10">
        <v>2.6501612638682701</v>
      </c>
      <c r="I20" s="7">
        <v>-4.8310093764111501</v>
      </c>
      <c r="J20" s="10">
        <v>2.8193844362780398</v>
      </c>
      <c r="K20" s="7">
        <v>60.4587550829172</v>
      </c>
      <c r="L20" s="10">
        <v>4.3961848401766002</v>
      </c>
      <c r="M20" s="7">
        <v>35.778433578613402</v>
      </c>
      <c r="N20" s="10">
        <v>2.0712478218708701</v>
      </c>
      <c r="O20" s="7">
        <v>22.571629821845899</v>
      </c>
      <c r="P20" s="10">
        <v>2.94126308600107</v>
      </c>
      <c r="Q20" s="7">
        <v>-37.887125261071297</v>
      </c>
      <c r="R20" s="10">
        <v>4.9308917943311101</v>
      </c>
      <c r="S20" s="7">
        <v>69.652975145297702</v>
      </c>
      <c r="T20" s="10">
        <v>3.4382003692087499</v>
      </c>
      <c r="U20" s="7">
        <v>45.945159593239602</v>
      </c>
      <c r="V20" s="10">
        <v>3.4176125675785398</v>
      </c>
      <c r="W20" s="7">
        <v>22.724610852745201</v>
      </c>
      <c r="X20" s="10">
        <v>1.83681800817256</v>
      </c>
      <c r="Y20" s="7">
        <v>-46.928364292552502</v>
      </c>
      <c r="Z20" s="10">
        <v>3.3908627322204299</v>
      </c>
      <c r="AA20" s="65"/>
      <c r="AB20" s="65"/>
      <c r="AC20" s="65"/>
      <c r="AD20" s="182"/>
    </row>
    <row r="21" spans="1:30" ht="13" customHeight="1" x14ac:dyDescent="0.2">
      <c r="A21" s="82" t="s">
        <v>356</v>
      </c>
      <c r="B21" s="110">
        <v>2</v>
      </c>
      <c r="C21" s="7">
        <v>9.3139247543617998</v>
      </c>
      <c r="D21" s="10">
        <v>0.91894500678558699</v>
      </c>
      <c r="E21" s="7">
        <v>8.4488214859582005</v>
      </c>
      <c r="F21" s="10">
        <v>0.964139233477318</v>
      </c>
      <c r="G21" s="7">
        <v>12.5007319385551</v>
      </c>
      <c r="H21" s="10">
        <v>1.91706009664745</v>
      </c>
      <c r="I21" s="7">
        <v>4.0519104525968999</v>
      </c>
      <c r="J21" s="10">
        <v>2.0146384559909798</v>
      </c>
      <c r="K21" s="7">
        <v>29.7226533940573</v>
      </c>
      <c r="L21" s="10">
        <v>4.5648967661196398</v>
      </c>
      <c r="M21" s="7">
        <v>9.6816067434039699</v>
      </c>
      <c r="N21" s="10">
        <v>1.47560033707858</v>
      </c>
      <c r="O21" s="7">
        <v>6.2226632741551402</v>
      </c>
      <c r="P21" s="10">
        <v>0.91585342500404199</v>
      </c>
      <c r="Q21" s="7">
        <v>-23.499990119902201</v>
      </c>
      <c r="R21" s="10">
        <v>4.6244631816413797</v>
      </c>
      <c r="S21" s="7">
        <v>24.348023081055601</v>
      </c>
      <c r="T21" s="10">
        <v>2.8070727671013</v>
      </c>
      <c r="U21" s="7">
        <v>6.5306067960915604</v>
      </c>
      <c r="V21" s="10">
        <v>1.7554477438154501</v>
      </c>
      <c r="W21" s="7">
        <v>4.4025126254215596</v>
      </c>
      <c r="X21" s="10">
        <v>0.78154607376593699</v>
      </c>
      <c r="Y21" s="7">
        <v>-19.9455104556341</v>
      </c>
      <c r="Z21" s="10">
        <v>2.8899207638428899</v>
      </c>
      <c r="AA21" s="65"/>
      <c r="AB21" s="65"/>
      <c r="AC21" s="65"/>
      <c r="AD21" s="182"/>
    </row>
    <row r="22" spans="1:30" ht="13" customHeight="1" x14ac:dyDescent="0.2">
      <c r="A22" s="82" t="s">
        <v>357</v>
      </c>
      <c r="B22" s="110">
        <v>2</v>
      </c>
      <c r="C22" s="7">
        <v>28.619484983822499</v>
      </c>
      <c r="D22" s="10">
        <v>1.81059906859998</v>
      </c>
      <c r="E22" s="7">
        <v>24.841974217207799</v>
      </c>
      <c r="F22" s="10">
        <v>2.1036636762196599</v>
      </c>
      <c r="G22" s="7">
        <v>33.791239831318997</v>
      </c>
      <c r="H22" s="10">
        <v>2.91025949431334</v>
      </c>
      <c r="I22" s="7">
        <v>8.94926561411115</v>
      </c>
      <c r="J22" s="10">
        <v>3.3073860747916002</v>
      </c>
      <c r="K22" s="7">
        <v>70.784634123951705</v>
      </c>
      <c r="L22" s="10">
        <v>4.38108032960863</v>
      </c>
      <c r="M22" s="7">
        <v>25.427282619072798</v>
      </c>
      <c r="N22" s="10">
        <v>2.2281513250593701</v>
      </c>
      <c r="O22" s="7">
        <v>12.017507009534899</v>
      </c>
      <c r="P22" s="10">
        <v>2.8731575752096101</v>
      </c>
      <c r="Q22" s="7">
        <v>-58.767127114416802</v>
      </c>
      <c r="R22" s="10">
        <v>4.9637742968746599</v>
      </c>
      <c r="S22" s="7">
        <v>74.748006618748803</v>
      </c>
      <c r="T22" s="10">
        <v>3.6888137448676099</v>
      </c>
      <c r="U22" s="7">
        <v>28.925688182007701</v>
      </c>
      <c r="V22" s="10">
        <v>3.4451285710364901</v>
      </c>
      <c r="W22" s="7">
        <v>11.1295258230065</v>
      </c>
      <c r="X22" s="10">
        <v>1.69743250641275</v>
      </c>
      <c r="Y22" s="7">
        <v>-63.6184807957423</v>
      </c>
      <c r="Z22" s="10">
        <v>3.7186400846280501</v>
      </c>
      <c r="AA22" s="65"/>
      <c r="AB22" s="65"/>
      <c r="AC22" s="65"/>
      <c r="AD22" s="182"/>
    </row>
    <row r="23" spans="1:30" ht="13" customHeight="1" x14ac:dyDescent="0.2">
      <c r="A23" s="82" t="s">
        <v>358</v>
      </c>
      <c r="B23" s="110">
        <v>2</v>
      </c>
      <c r="C23" s="7">
        <v>29.7088389672235</v>
      </c>
      <c r="D23" s="10">
        <v>2.3054784476233401</v>
      </c>
      <c r="E23" s="7">
        <v>32.942587065857403</v>
      </c>
      <c r="F23" s="10">
        <v>2.9073837998040699</v>
      </c>
      <c r="G23" s="7">
        <v>26.226938173436899</v>
      </c>
      <c r="H23" s="10">
        <v>2.7312616964787302</v>
      </c>
      <c r="I23" s="7">
        <v>-6.7156488924204503</v>
      </c>
      <c r="J23" s="10">
        <v>3.36037931024791</v>
      </c>
      <c r="K23" s="7">
        <v>66.480279802889896</v>
      </c>
      <c r="L23" s="10">
        <v>4.8560277446886397</v>
      </c>
      <c r="M23" s="7">
        <v>31.191774711382401</v>
      </c>
      <c r="N23" s="10">
        <v>2.9097465003523899</v>
      </c>
      <c r="O23" s="7">
        <v>12.927465773060501</v>
      </c>
      <c r="P23" s="10">
        <v>2.6088075935448298</v>
      </c>
      <c r="Q23" s="7">
        <v>-53.552814029829399</v>
      </c>
      <c r="R23" s="10">
        <v>5.6775038601511296</v>
      </c>
      <c r="S23" s="7">
        <v>61.337237954437001</v>
      </c>
      <c r="T23" s="10">
        <v>4.2289031299772901</v>
      </c>
      <c r="U23" s="7">
        <v>39.968535253718002</v>
      </c>
      <c r="V23" s="10">
        <v>4.3773108654402897</v>
      </c>
      <c r="W23" s="7">
        <v>15.9002909902997</v>
      </c>
      <c r="X23" s="10">
        <v>1.98126724090478</v>
      </c>
      <c r="Y23" s="7">
        <v>-45.436946964137199</v>
      </c>
      <c r="Z23" s="10">
        <v>4.6479506369722898</v>
      </c>
      <c r="AA23" s="65"/>
      <c r="AB23" s="65"/>
      <c r="AC23" s="65"/>
      <c r="AD23" s="182"/>
    </row>
    <row r="24" spans="1:30" ht="13" customHeight="1" x14ac:dyDescent="0.2">
      <c r="A24" s="82" t="s">
        <v>425</v>
      </c>
      <c r="B24" s="110">
        <v>2</v>
      </c>
      <c r="C24" s="7">
        <v>44.225790864173902</v>
      </c>
      <c r="D24" s="10">
        <v>1.6802004928871701</v>
      </c>
      <c r="E24" s="7">
        <v>46.1142899104618</v>
      </c>
      <c r="F24" s="10">
        <v>2.3094384870825699</v>
      </c>
      <c r="G24" s="7">
        <v>41.545233911683297</v>
      </c>
      <c r="H24" s="10">
        <v>2.3057637794727199</v>
      </c>
      <c r="I24" s="7">
        <v>-4.5690559987785004</v>
      </c>
      <c r="J24" s="10">
        <v>3.1332783806958799</v>
      </c>
      <c r="K24" s="7">
        <v>65.343422720887006</v>
      </c>
      <c r="L24" s="10">
        <v>4.8960359164794198</v>
      </c>
      <c r="M24" s="7">
        <v>47.138478836838601</v>
      </c>
      <c r="N24" s="10">
        <v>1.7922041316241599</v>
      </c>
      <c r="O24" s="7">
        <v>20.098770878687901</v>
      </c>
      <c r="P24" s="10">
        <v>2.6757577696424302</v>
      </c>
      <c r="Q24" s="7">
        <v>-45.244651842199097</v>
      </c>
      <c r="R24" s="10">
        <v>4.7289675628665702</v>
      </c>
      <c r="S24" s="7">
        <v>71.865999708295206</v>
      </c>
      <c r="T24" s="10">
        <v>3.51215216995312</v>
      </c>
      <c r="U24" s="7">
        <v>67.871174046459402</v>
      </c>
      <c r="V24" s="10">
        <v>3.58224847800488</v>
      </c>
      <c r="W24" s="7">
        <v>31.281794994200201</v>
      </c>
      <c r="X24" s="10">
        <v>2.09281359519641</v>
      </c>
      <c r="Y24" s="7">
        <v>-40.584204714095002</v>
      </c>
      <c r="Z24" s="10">
        <v>4.1269186511285003</v>
      </c>
      <c r="AA24" s="65"/>
      <c r="AB24" s="65"/>
      <c r="AC24" s="65"/>
      <c r="AD24" s="182"/>
    </row>
    <row r="25" spans="1:30" ht="13" customHeight="1" x14ac:dyDescent="0.2">
      <c r="A25" s="82" t="s">
        <v>359</v>
      </c>
      <c r="B25" s="110">
        <v>2</v>
      </c>
      <c r="C25" s="7">
        <v>7.7896395122167599</v>
      </c>
      <c r="D25" s="10">
        <v>0.73207353788219298</v>
      </c>
      <c r="E25" s="7">
        <v>7.54518785631815</v>
      </c>
      <c r="F25" s="10">
        <v>0.79587501368510805</v>
      </c>
      <c r="G25" s="7">
        <v>8.4646964992098805</v>
      </c>
      <c r="H25" s="10">
        <v>1.6246828981914001</v>
      </c>
      <c r="I25" s="7">
        <v>0.91950864289173295</v>
      </c>
      <c r="J25" s="10">
        <v>1.7726282258558099</v>
      </c>
      <c r="K25" s="7">
        <v>27.923779869546902</v>
      </c>
      <c r="L25" s="10">
        <v>4.3002780827278597</v>
      </c>
      <c r="M25" s="7">
        <v>7.8788467195246996</v>
      </c>
      <c r="N25" s="10">
        <v>0.93663916467117203</v>
      </c>
      <c r="O25" s="7">
        <v>2.9498218231912299</v>
      </c>
      <c r="P25" s="10">
        <v>0.88730855508392703</v>
      </c>
      <c r="Q25" s="7">
        <v>-24.973958046355701</v>
      </c>
      <c r="R25" s="10">
        <v>4.5744643647743297</v>
      </c>
      <c r="S25" s="7">
        <v>32.505583986523597</v>
      </c>
      <c r="T25" s="10">
        <v>3.2746964600589701</v>
      </c>
      <c r="U25" s="7">
        <v>13.882007917320101</v>
      </c>
      <c r="V25" s="10">
        <v>2.5829935248557199</v>
      </c>
      <c r="W25" s="7">
        <v>1.4058386760591699</v>
      </c>
      <c r="X25" s="10">
        <v>0.40914517461677902</v>
      </c>
      <c r="Y25" s="7">
        <v>-31.099745310464399</v>
      </c>
      <c r="Z25" s="10">
        <v>3.2961025232707999</v>
      </c>
      <c r="AA25" s="65"/>
      <c r="AB25" s="65"/>
      <c r="AC25" s="65"/>
      <c r="AD25" s="182"/>
    </row>
    <row r="26" spans="1:30" ht="13" customHeight="1" x14ac:dyDescent="0.2">
      <c r="A26" s="82" t="s">
        <v>360</v>
      </c>
      <c r="B26" s="110">
        <v>2</v>
      </c>
      <c r="C26" s="7">
        <v>28.167234830631301</v>
      </c>
      <c r="D26" s="10">
        <v>1.4098558302059701</v>
      </c>
      <c r="E26" s="7">
        <v>29.808741308857002</v>
      </c>
      <c r="F26" s="10">
        <v>1.71168431304793</v>
      </c>
      <c r="G26" s="7">
        <v>23.925022180510101</v>
      </c>
      <c r="H26" s="10">
        <v>2.70309396082299</v>
      </c>
      <c r="I26" s="7">
        <v>-5.8837191283469004</v>
      </c>
      <c r="J26" s="10">
        <v>3.2719322126122901</v>
      </c>
      <c r="K26" s="7">
        <v>70.163399159634693</v>
      </c>
      <c r="L26" s="10">
        <v>7.1385594032925601</v>
      </c>
      <c r="M26" s="7">
        <v>36.349537789415002</v>
      </c>
      <c r="N26" s="10">
        <v>1.96958398330157</v>
      </c>
      <c r="O26" s="7">
        <v>7.9291378605622302</v>
      </c>
      <c r="P26" s="10">
        <v>1.5896546954242301</v>
      </c>
      <c r="Q26" s="7">
        <v>-62.234261299072401</v>
      </c>
      <c r="R26" s="10">
        <v>7.4143411439630498</v>
      </c>
      <c r="S26" s="7">
        <v>66.002817625997096</v>
      </c>
      <c r="T26" s="10">
        <v>3.1838100453039</v>
      </c>
      <c r="U26" s="7">
        <v>35.977498814285298</v>
      </c>
      <c r="V26" s="10">
        <v>4.0987063082924404</v>
      </c>
      <c r="W26" s="7">
        <v>15.7015909947106</v>
      </c>
      <c r="X26" s="10">
        <v>1.43361443820971</v>
      </c>
      <c r="Y26" s="7">
        <v>-50.301226631286497</v>
      </c>
      <c r="Z26" s="10">
        <v>3.5255366384039299</v>
      </c>
      <c r="AA26" s="65"/>
      <c r="AB26" s="65"/>
      <c r="AC26" s="65"/>
      <c r="AD26" s="182"/>
    </row>
    <row r="27" spans="1:30" ht="13" customHeight="1" x14ac:dyDescent="0.2">
      <c r="A27" s="82" t="s">
        <v>361</v>
      </c>
      <c r="B27" s="110">
        <v>2</v>
      </c>
      <c r="C27" s="7">
        <v>19.100815945680999</v>
      </c>
      <c r="D27" s="10">
        <v>0.768356740232915</v>
      </c>
      <c r="E27" s="7">
        <v>18.965386182796099</v>
      </c>
      <c r="F27" s="10">
        <v>0.86586671977062801</v>
      </c>
      <c r="G27" s="7">
        <v>19.5547177929583</v>
      </c>
      <c r="H27" s="10">
        <v>1.2349452883232599</v>
      </c>
      <c r="I27" s="7">
        <v>0.58933161016220104</v>
      </c>
      <c r="J27" s="10">
        <v>1.3682422033924</v>
      </c>
      <c r="K27" s="7">
        <v>54.448166018149799</v>
      </c>
      <c r="L27" s="10">
        <v>2.4285310281002399</v>
      </c>
      <c r="M27" s="7">
        <v>18.609084467470002</v>
      </c>
      <c r="N27" s="10">
        <v>1.03942795319074</v>
      </c>
      <c r="O27" s="7">
        <v>9.1986937460176392</v>
      </c>
      <c r="P27" s="10">
        <v>0.799879993608544</v>
      </c>
      <c r="Q27" s="7">
        <v>-45.249472272132202</v>
      </c>
      <c r="R27" s="10">
        <v>2.5400009219273301</v>
      </c>
      <c r="S27" s="7">
        <v>51.004063709743598</v>
      </c>
      <c r="T27" s="10">
        <v>1.8210031140582099</v>
      </c>
      <c r="U27" s="7">
        <v>16.531707143714701</v>
      </c>
      <c r="V27" s="10">
        <v>1.7145154141201</v>
      </c>
      <c r="W27" s="7">
        <v>7.3450862283951901</v>
      </c>
      <c r="X27" s="10">
        <v>0.65654310197507304</v>
      </c>
      <c r="Y27" s="7">
        <v>-43.658977481348401</v>
      </c>
      <c r="Z27" s="10">
        <v>1.8954454155904601</v>
      </c>
      <c r="AA27" s="65"/>
      <c r="AB27" s="65"/>
      <c r="AC27" s="65"/>
      <c r="AD27" s="182"/>
    </row>
    <row r="28" spans="1:30" ht="13" customHeight="1" x14ac:dyDescent="0.2">
      <c r="A28" s="82" t="s">
        <v>362</v>
      </c>
      <c r="B28" s="110">
        <v>2</v>
      </c>
      <c r="C28" s="7">
        <v>2.9711675444394299</v>
      </c>
      <c r="D28" s="10">
        <v>0.53931994825149498</v>
      </c>
      <c r="E28" s="7">
        <v>2.94503116015817</v>
      </c>
      <c r="F28" s="10">
        <v>0.68971834483811401</v>
      </c>
      <c r="G28" s="7">
        <v>3.0201832105031499</v>
      </c>
      <c r="H28" s="10">
        <v>0.59223860019864505</v>
      </c>
      <c r="I28" s="7">
        <v>7.5152050344982096E-2</v>
      </c>
      <c r="J28" s="10">
        <v>0.73447794234863495</v>
      </c>
      <c r="K28" s="7">
        <v>14.6505960546467</v>
      </c>
      <c r="L28" s="10">
        <v>3.4517783241097</v>
      </c>
      <c r="M28" s="7">
        <v>2.1718065706937599</v>
      </c>
      <c r="N28" s="10">
        <v>0.89483481167957202</v>
      </c>
      <c r="O28" s="7">
        <v>1.53909657053291</v>
      </c>
      <c r="P28" s="10">
        <v>0.53941449584441403</v>
      </c>
      <c r="Q28" s="7">
        <v>-13.1114994841138</v>
      </c>
      <c r="R28" s="10">
        <v>3.4941135849892602</v>
      </c>
      <c r="S28" s="7">
        <v>12.0293425300887</v>
      </c>
      <c r="T28" s="10">
        <v>2.0706236544318699</v>
      </c>
      <c r="U28" s="7">
        <v>3.1251073640694198</v>
      </c>
      <c r="V28" s="10">
        <v>1.5983099454740199</v>
      </c>
      <c r="W28" s="7">
        <v>0.75719277633397297</v>
      </c>
      <c r="X28" s="10">
        <v>0.26894197225565297</v>
      </c>
      <c r="Y28" s="7">
        <v>-11.2721497537548</v>
      </c>
      <c r="Z28" s="10">
        <v>2.0843624606781002</v>
      </c>
      <c r="AA28" s="65"/>
      <c r="AB28" s="65"/>
      <c r="AC28" s="65"/>
      <c r="AD28" s="182"/>
    </row>
    <row r="29" spans="1:30" ht="13" customHeight="1" x14ac:dyDescent="0.2">
      <c r="A29" s="82" t="s">
        <v>363</v>
      </c>
      <c r="B29" s="110">
        <v>2</v>
      </c>
      <c r="C29" s="7">
        <v>20.5706955820772</v>
      </c>
      <c r="D29" s="10">
        <v>1.03612340364469</v>
      </c>
      <c r="E29" s="7">
        <v>17.937966324316498</v>
      </c>
      <c r="F29" s="10">
        <v>1.1630356983309</v>
      </c>
      <c r="G29" s="7">
        <v>34.134325190881498</v>
      </c>
      <c r="H29" s="10">
        <v>2.2045433287802401</v>
      </c>
      <c r="I29" s="7">
        <v>16.196358866564999</v>
      </c>
      <c r="J29" s="10">
        <v>2.4262564742856001</v>
      </c>
      <c r="K29" s="7">
        <v>59.512262118455702</v>
      </c>
      <c r="L29" s="10">
        <v>3.6350496112867199</v>
      </c>
      <c r="M29" s="7">
        <v>22.188145328627801</v>
      </c>
      <c r="N29" s="10">
        <v>1.61401666393329</v>
      </c>
      <c r="O29" s="7">
        <v>12.7297192106673</v>
      </c>
      <c r="P29" s="10">
        <v>1.03820385990092</v>
      </c>
      <c r="Q29" s="7">
        <v>-46.782542907788503</v>
      </c>
      <c r="R29" s="10">
        <v>3.7308402113214698</v>
      </c>
      <c r="S29" s="7">
        <v>58.719832880526099</v>
      </c>
      <c r="T29" s="10">
        <v>2.6955283388992601</v>
      </c>
      <c r="U29" s="7">
        <v>28.607574789772301</v>
      </c>
      <c r="V29" s="10">
        <v>3.1051010969678998</v>
      </c>
      <c r="W29" s="7">
        <v>8.9158754529289901</v>
      </c>
      <c r="X29" s="10">
        <v>0.86063099189853198</v>
      </c>
      <c r="Y29" s="7">
        <v>-49.803957427597098</v>
      </c>
      <c r="Z29" s="10">
        <v>2.81060817236511</v>
      </c>
      <c r="AA29" s="65"/>
      <c r="AB29" s="65"/>
      <c r="AC29" s="65"/>
      <c r="AD29" s="182"/>
    </row>
    <row r="30" spans="1:30" ht="13" customHeight="1" x14ac:dyDescent="0.2">
      <c r="A30" s="82" t="s">
        <v>364</v>
      </c>
      <c r="B30" s="110">
        <v>2</v>
      </c>
      <c r="C30" s="7">
        <v>23.247350325106499</v>
      </c>
      <c r="D30" s="10">
        <v>0.88399778598284295</v>
      </c>
      <c r="E30" s="7">
        <v>21.3804514388002</v>
      </c>
      <c r="F30" s="10">
        <v>1.0034878951703901</v>
      </c>
      <c r="G30" s="7">
        <v>27.976420091032001</v>
      </c>
      <c r="H30" s="10">
        <v>1.5836436811286501</v>
      </c>
      <c r="I30" s="7">
        <v>6.5959686522318899</v>
      </c>
      <c r="J30" s="10">
        <v>1.7461491883548601</v>
      </c>
      <c r="K30" s="7">
        <v>65.860816731016499</v>
      </c>
      <c r="L30" s="10">
        <v>3.5323512511844402</v>
      </c>
      <c r="M30" s="7">
        <v>24.051482184534098</v>
      </c>
      <c r="N30" s="10">
        <v>1.3385637232819501</v>
      </c>
      <c r="O30" s="7">
        <v>13.1304771935913</v>
      </c>
      <c r="P30" s="10">
        <v>1.05268241025403</v>
      </c>
      <c r="Q30" s="7">
        <v>-52.730339537425202</v>
      </c>
      <c r="R30" s="10">
        <v>3.7393022069748101</v>
      </c>
      <c r="S30" s="7">
        <v>67.034685523962807</v>
      </c>
      <c r="T30" s="10">
        <v>2.3086807372848002</v>
      </c>
      <c r="U30" s="7">
        <v>29.1526309987219</v>
      </c>
      <c r="V30" s="10">
        <v>2.7121791237505302</v>
      </c>
      <c r="W30" s="7">
        <v>8.4690575778281101</v>
      </c>
      <c r="X30" s="10">
        <v>0.74708787139078103</v>
      </c>
      <c r="Y30" s="7">
        <v>-58.565627946134697</v>
      </c>
      <c r="Z30" s="10">
        <v>2.4071084938017702</v>
      </c>
      <c r="AA30" s="65"/>
      <c r="AB30" s="65"/>
      <c r="AC30" s="65"/>
      <c r="AD30" s="182"/>
    </row>
    <row r="31" spans="1:30" ht="13" customHeight="1" x14ac:dyDescent="0.2">
      <c r="A31" s="82" t="s">
        <v>365</v>
      </c>
      <c r="B31" s="110">
        <v>2</v>
      </c>
      <c r="C31" s="7">
        <v>6.3172245578720796</v>
      </c>
      <c r="D31" s="10">
        <v>0.68802850414129801</v>
      </c>
      <c r="E31" s="7">
        <v>5.8288198459902603</v>
      </c>
      <c r="F31" s="10">
        <v>0.77138400298391996</v>
      </c>
      <c r="G31" s="7">
        <v>7.1959638471362997</v>
      </c>
      <c r="H31" s="10">
        <v>1.18167116193554</v>
      </c>
      <c r="I31" s="7">
        <v>1.3671440011460501</v>
      </c>
      <c r="J31" s="10">
        <v>1.26085573918692</v>
      </c>
      <c r="K31" s="7">
        <v>29.5026012658378</v>
      </c>
      <c r="L31" s="10">
        <v>4.3949416650054696</v>
      </c>
      <c r="M31" s="7">
        <v>5.6141524616941201</v>
      </c>
      <c r="N31" s="10">
        <v>0.78049348748380898</v>
      </c>
      <c r="O31" s="7">
        <v>2.0478443246194802</v>
      </c>
      <c r="P31" s="10">
        <v>0.60090437092997695</v>
      </c>
      <c r="Q31" s="7">
        <v>-27.454756941218299</v>
      </c>
      <c r="R31" s="10">
        <v>4.3238872032485398</v>
      </c>
      <c r="S31" s="7">
        <v>33.795056241153603</v>
      </c>
      <c r="T31" s="10">
        <v>3.59033105357569</v>
      </c>
      <c r="U31" s="7">
        <v>7.5412413711581001</v>
      </c>
      <c r="V31" s="10">
        <v>1.40673913455052</v>
      </c>
      <c r="W31" s="7">
        <v>1.4922181934061201</v>
      </c>
      <c r="X31" s="10">
        <v>0.330874650034155</v>
      </c>
      <c r="Y31" s="7">
        <v>-32.3028380477474</v>
      </c>
      <c r="Z31" s="10">
        <v>3.60071923133067</v>
      </c>
      <c r="AA31" s="65"/>
      <c r="AB31" s="65"/>
      <c r="AC31" s="65"/>
      <c r="AD31" s="182"/>
    </row>
    <row r="32" spans="1:30" ht="13" customHeight="1" x14ac:dyDescent="0.2">
      <c r="A32" s="82" t="s">
        <v>366</v>
      </c>
      <c r="B32" s="110">
        <v>2</v>
      </c>
      <c r="C32" s="7">
        <v>11.955951020166101</v>
      </c>
      <c r="D32" s="10">
        <v>0.750754346641614</v>
      </c>
      <c r="E32" s="7">
        <v>11.547947683170699</v>
      </c>
      <c r="F32" s="10">
        <v>0.85061326578144503</v>
      </c>
      <c r="G32" s="7">
        <v>13.542229468196</v>
      </c>
      <c r="H32" s="10">
        <v>1.7934016428789099</v>
      </c>
      <c r="I32" s="7">
        <v>1.9942817850253101</v>
      </c>
      <c r="J32" s="10">
        <v>2.0277495262707301</v>
      </c>
      <c r="K32" s="7">
        <v>26.293054293576599</v>
      </c>
      <c r="L32" s="10">
        <v>4.6057453139888898</v>
      </c>
      <c r="M32" s="7">
        <v>9.2498832224900607</v>
      </c>
      <c r="N32" s="10">
        <v>0.95411864518588296</v>
      </c>
      <c r="O32" s="7">
        <v>12.780875051585699</v>
      </c>
      <c r="P32" s="10">
        <v>1.04176557498433</v>
      </c>
      <c r="Q32" s="7">
        <v>-13.5121792419909</v>
      </c>
      <c r="R32" s="10">
        <v>4.7579032511537296</v>
      </c>
      <c r="S32" s="7">
        <v>22.8706734646155</v>
      </c>
      <c r="T32" s="10">
        <v>2.8733946263232402</v>
      </c>
      <c r="U32" s="7">
        <v>10.780027209101</v>
      </c>
      <c r="V32" s="10">
        <v>1.9203452178128499</v>
      </c>
      <c r="W32" s="7">
        <v>10.001342969035001</v>
      </c>
      <c r="X32" s="10">
        <v>0.77282744751660704</v>
      </c>
      <c r="Y32" s="7">
        <v>-12.8693304955804</v>
      </c>
      <c r="Z32" s="10">
        <v>2.89149042453875</v>
      </c>
      <c r="AA32" s="65"/>
      <c r="AB32" s="65"/>
      <c r="AC32" s="65"/>
      <c r="AD32" s="182"/>
    </row>
    <row r="33" spans="1:30" ht="13" customHeight="1" x14ac:dyDescent="0.2">
      <c r="A33" s="82" t="s">
        <v>367</v>
      </c>
      <c r="B33" s="110">
        <v>2</v>
      </c>
      <c r="C33" s="7">
        <v>18.5568365621316</v>
      </c>
      <c r="D33" s="10">
        <v>1.2559968987971299</v>
      </c>
      <c r="E33" s="7">
        <v>17.803268497106199</v>
      </c>
      <c r="F33" s="10">
        <v>1.5500154481638899</v>
      </c>
      <c r="G33" s="7">
        <v>20.958808363022701</v>
      </c>
      <c r="H33" s="10">
        <v>2.2923166973897402</v>
      </c>
      <c r="I33" s="7">
        <v>3.1555398659165101</v>
      </c>
      <c r="J33" s="10">
        <v>2.8481623091547799</v>
      </c>
      <c r="K33" s="7">
        <v>58.249866065984101</v>
      </c>
      <c r="L33" s="10">
        <v>6.6387563249704904</v>
      </c>
      <c r="M33" s="7">
        <v>20.022192352644399</v>
      </c>
      <c r="N33" s="10">
        <v>1.86195502093114</v>
      </c>
      <c r="O33" s="7">
        <v>9.2230554799508706</v>
      </c>
      <c r="P33" s="10">
        <v>1.5935365476071901</v>
      </c>
      <c r="Q33" s="7">
        <v>-49.0268105860332</v>
      </c>
      <c r="R33" s="10">
        <v>6.7353237024443198</v>
      </c>
      <c r="S33" s="7">
        <v>44.988971115925601</v>
      </c>
      <c r="T33" s="10">
        <v>3.2632409001505698</v>
      </c>
      <c r="U33" s="7">
        <v>17.034879985265601</v>
      </c>
      <c r="V33" s="10">
        <v>3.0893456698595698</v>
      </c>
      <c r="W33" s="7">
        <v>5.9594894389938302</v>
      </c>
      <c r="X33" s="10">
        <v>1.01957785509456</v>
      </c>
      <c r="Y33" s="7">
        <v>-39.029481676931702</v>
      </c>
      <c r="Z33" s="10">
        <v>3.5785361323516698</v>
      </c>
      <c r="AA33" s="65"/>
      <c r="AB33" s="65"/>
      <c r="AC33" s="65"/>
      <c r="AD33" s="182"/>
    </row>
    <row r="34" spans="1:30" ht="13" customHeight="1" x14ac:dyDescent="0.2">
      <c r="A34" s="82" t="s">
        <v>368</v>
      </c>
      <c r="B34" s="110">
        <v>2</v>
      </c>
      <c r="C34" s="7">
        <v>18.167209977393</v>
      </c>
      <c r="D34" s="10">
        <v>1.07302755081887</v>
      </c>
      <c r="E34" s="7">
        <v>16.815757995027798</v>
      </c>
      <c r="F34" s="10">
        <v>1.45684662589683</v>
      </c>
      <c r="G34" s="7">
        <v>23.1606719963786</v>
      </c>
      <c r="H34" s="10">
        <v>2.1790100438309099</v>
      </c>
      <c r="I34" s="7">
        <v>6.3449140013507899</v>
      </c>
      <c r="J34" s="10">
        <v>2.9452381254023599</v>
      </c>
      <c r="K34" s="7">
        <v>56.363640863688303</v>
      </c>
      <c r="L34" s="10">
        <v>4.0820965774215896</v>
      </c>
      <c r="M34" s="7">
        <v>15.3246517561196</v>
      </c>
      <c r="N34" s="10">
        <v>1.36398161011908</v>
      </c>
      <c r="O34" s="7">
        <v>7.9545454940357798</v>
      </c>
      <c r="P34" s="10">
        <v>1.4865290309177499</v>
      </c>
      <c r="Q34" s="7">
        <v>-48.409095369652597</v>
      </c>
      <c r="R34" s="10">
        <v>4.4995467341335997</v>
      </c>
      <c r="S34" s="7">
        <v>66.3226445001592</v>
      </c>
      <c r="T34" s="10">
        <v>2.8285015758551499</v>
      </c>
      <c r="U34" s="7">
        <v>13.264443278852999</v>
      </c>
      <c r="V34" s="10">
        <v>2.6665860350445598</v>
      </c>
      <c r="W34" s="7">
        <v>5.6246460085788401</v>
      </c>
      <c r="X34" s="10">
        <v>0.86146275382579496</v>
      </c>
      <c r="Y34" s="7">
        <v>-60.6979984915804</v>
      </c>
      <c r="Z34" s="10">
        <v>2.9648067406323699</v>
      </c>
      <c r="AA34" s="65"/>
      <c r="AB34" s="65"/>
      <c r="AC34" s="65"/>
      <c r="AD34" s="182"/>
    </row>
    <row r="35" spans="1:30" ht="13" customHeight="1" x14ac:dyDescent="0.2">
      <c r="A35" s="82" t="s">
        <v>369</v>
      </c>
      <c r="B35" s="110">
        <v>2</v>
      </c>
      <c r="C35" s="7">
        <v>21.178045975390301</v>
      </c>
      <c r="D35" s="10">
        <v>1.01005286467022</v>
      </c>
      <c r="E35" s="7">
        <v>19.661120611514999</v>
      </c>
      <c r="F35" s="10">
        <v>1.00851129103752</v>
      </c>
      <c r="G35" s="7">
        <v>25.5737870811029</v>
      </c>
      <c r="H35" s="10">
        <v>1.68647070695479</v>
      </c>
      <c r="I35" s="7">
        <v>5.9126664695879301</v>
      </c>
      <c r="J35" s="10">
        <v>1.5097326632642101</v>
      </c>
      <c r="K35" s="7">
        <v>72.205831685757104</v>
      </c>
      <c r="L35" s="10">
        <v>4.8632673288795596</v>
      </c>
      <c r="M35" s="7">
        <v>31.267781569224098</v>
      </c>
      <c r="N35" s="10">
        <v>1.6313295259737599</v>
      </c>
      <c r="O35" s="7">
        <v>7.0786992522850101</v>
      </c>
      <c r="P35" s="10">
        <v>0.79354636468122597</v>
      </c>
      <c r="Q35" s="7">
        <v>-65.127132433472099</v>
      </c>
      <c r="R35" s="10">
        <v>4.9646998632836103</v>
      </c>
      <c r="S35" s="7">
        <v>65.160909066979798</v>
      </c>
      <c r="T35" s="10">
        <v>2.35797466165182</v>
      </c>
      <c r="U35" s="7">
        <v>31.936428659496901</v>
      </c>
      <c r="V35" s="10">
        <v>2.4829950323471</v>
      </c>
      <c r="W35" s="7">
        <v>5.4337554237133796</v>
      </c>
      <c r="X35" s="10">
        <v>0.68007240871539598</v>
      </c>
      <c r="Y35" s="7">
        <v>-59.727153643266398</v>
      </c>
      <c r="Z35" s="10">
        <v>2.5217523639879502</v>
      </c>
      <c r="AA35" s="65"/>
      <c r="AB35" s="65"/>
      <c r="AC35" s="65"/>
      <c r="AD35" s="182"/>
    </row>
    <row r="36" spans="1:30" ht="13" customHeight="1" x14ac:dyDescent="0.2">
      <c r="A36" s="82" t="s">
        <v>370</v>
      </c>
      <c r="B36" s="110">
        <v>2</v>
      </c>
      <c r="C36" s="7">
        <v>26.154630519519898</v>
      </c>
      <c r="D36" s="10">
        <v>1.0606717709886</v>
      </c>
      <c r="E36" s="7">
        <v>27.520447380760402</v>
      </c>
      <c r="F36" s="10">
        <v>1.5200278183549201</v>
      </c>
      <c r="G36" s="7">
        <v>25.2888698616479</v>
      </c>
      <c r="H36" s="10">
        <v>1.30068997209672</v>
      </c>
      <c r="I36" s="7">
        <v>-2.2315775191124501</v>
      </c>
      <c r="J36" s="10">
        <v>1.8030089251333901</v>
      </c>
      <c r="K36" s="7">
        <v>35.928494941510301</v>
      </c>
      <c r="L36" s="10">
        <v>2.3432047074953801</v>
      </c>
      <c r="M36" s="7">
        <v>16.084233476052098</v>
      </c>
      <c r="N36" s="10">
        <v>1.2655652446068499</v>
      </c>
      <c r="O36" s="7">
        <v>34.970298344255099</v>
      </c>
      <c r="P36" s="10">
        <v>2.3779381318052502</v>
      </c>
      <c r="Q36" s="7">
        <v>-0.95819659725523798</v>
      </c>
      <c r="R36" s="10">
        <v>3.4565721877461799</v>
      </c>
      <c r="S36" s="7">
        <v>40.650744523375899</v>
      </c>
      <c r="T36" s="10">
        <v>2.5310901604038101</v>
      </c>
      <c r="U36" s="7">
        <v>19.496837939229099</v>
      </c>
      <c r="V36" s="10">
        <v>2.33099535705046</v>
      </c>
      <c r="W36" s="7">
        <v>23.543212764495301</v>
      </c>
      <c r="X36" s="10">
        <v>1.3629632617327101</v>
      </c>
      <c r="Y36" s="7">
        <v>-17.107531758880601</v>
      </c>
      <c r="Z36" s="10">
        <v>3.0095701216892601</v>
      </c>
      <c r="AA36" s="65"/>
      <c r="AB36" s="65"/>
      <c r="AC36" s="65"/>
      <c r="AD36" s="182"/>
    </row>
    <row r="37" spans="1:30" ht="13" customHeight="1" x14ac:dyDescent="0.2">
      <c r="A37" s="82" t="s">
        <v>371</v>
      </c>
      <c r="B37" s="110">
        <v>2</v>
      </c>
      <c r="C37" s="7">
        <v>15.236424136419799</v>
      </c>
      <c r="D37" s="10">
        <v>0.75064641832613599</v>
      </c>
      <c r="E37" s="7">
        <v>14.0218896327381</v>
      </c>
      <c r="F37" s="10">
        <v>0.72930865836152403</v>
      </c>
      <c r="G37" s="7">
        <v>19.484150064740799</v>
      </c>
      <c r="H37" s="10">
        <v>1.7725037146188201</v>
      </c>
      <c r="I37" s="7">
        <v>5.4622604320026698</v>
      </c>
      <c r="J37" s="10">
        <v>1.7728809723905401</v>
      </c>
      <c r="K37" s="7">
        <v>25.181469227922101</v>
      </c>
      <c r="L37" s="10">
        <v>1.7683659241342899</v>
      </c>
      <c r="M37" s="7">
        <v>13.258660498044399</v>
      </c>
      <c r="N37" s="10">
        <v>0.89734050601897797</v>
      </c>
      <c r="O37" s="7">
        <v>12.1890652291377</v>
      </c>
      <c r="P37" s="10">
        <v>0.99557129735757</v>
      </c>
      <c r="Q37" s="7">
        <v>-12.9924039987844</v>
      </c>
      <c r="R37" s="10">
        <v>1.9103021930875701</v>
      </c>
      <c r="S37" s="7">
        <v>23.9123273528363</v>
      </c>
      <c r="T37" s="10">
        <v>1.7641068334094001</v>
      </c>
      <c r="U37" s="7">
        <v>13.343070196538401</v>
      </c>
      <c r="V37" s="10">
        <v>1.36584337913632</v>
      </c>
      <c r="W37" s="7">
        <v>11.402714720187699</v>
      </c>
      <c r="X37" s="10">
        <v>0.87853521301405202</v>
      </c>
      <c r="Y37" s="7">
        <v>-12.5096126326487</v>
      </c>
      <c r="Z37" s="10">
        <v>1.8909706342447901</v>
      </c>
      <c r="AA37" s="65"/>
      <c r="AB37" s="65"/>
      <c r="AC37" s="65"/>
      <c r="AD37" s="182"/>
    </row>
    <row r="38" spans="1:30" ht="13" customHeight="1" x14ac:dyDescent="0.2">
      <c r="A38" s="82" t="s">
        <v>372</v>
      </c>
      <c r="B38" s="110">
        <v>2</v>
      </c>
      <c r="C38" s="7">
        <v>25.0096771825011</v>
      </c>
      <c r="D38" s="10">
        <v>1.1177312309962399</v>
      </c>
      <c r="E38" s="7">
        <v>24.061414721536099</v>
      </c>
      <c r="F38" s="10">
        <v>1.2535953852216699</v>
      </c>
      <c r="G38" s="7">
        <v>27.599967125418601</v>
      </c>
      <c r="H38" s="10">
        <v>1.92005709351314</v>
      </c>
      <c r="I38" s="7">
        <v>3.53855240388254</v>
      </c>
      <c r="J38" s="10">
        <v>2.1041727843124298</v>
      </c>
      <c r="K38" s="7">
        <v>28.107251950434801</v>
      </c>
      <c r="L38" s="10">
        <v>3.3566152510340901</v>
      </c>
      <c r="M38" s="7">
        <v>29.079787865864802</v>
      </c>
      <c r="N38" s="10">
        <v>1.5228484936763</v>
      </c>
      <c r="O38" s="7">
        <v>12.3225353007669</v>
      </c>
      <c r="P38" s="10">
        <v>1.8538431447514501</v>
      </c>
      <c r="Q38" s="7">
        <v>-15.784716649668001</v>
      </c>
      <c r="R38" s="10">
        <v>4.1761465940508797</v>
      </c>
      <c r="S38" s="7">
        <v>43.565793059068199</v>
      </c>
      <c r="T38" s="10">
        <v>2.8473111064854799</v>
      </c>
      <c r="U38" s="7">
        <v>31.718920366889598</v>
      </c>
      <c r="V38" s="10">
        <v>2.7612674602193099</v>
      </c>
      <c r="W38" s="7">
        <v>13.260176813261999</v>
      </c>
      <c r="X38" s="10">
        <v>1.2130230958249399</v>
      </c>
      <c r="Y38" s="7">
        <v>-30.305616245806199</v>
      </c>
      <c r="Z38" s="10">
        <v>3.1846968347895701</v>
      </c>
      <c r="AA38" s="65"/>
      <c r="AB38" s="65"/>
      <c r="AC38" s="65"/>
      <c r="AD38" s="182"/>
    </row>
    <row r="39" spans="1:30" ht="13" customHeight="1" x14ac:dyDescent="0.2">
      <c r="A39" s="82" t="s">
        <v>426</v>
      </c>
      <c r="B39" s="110">
        <v>2</v>
      </c>
      <c r="C39" s="7">
        <v>17.142761114062498</v>
      </c>
      <c r="D39" s="10">
        <v>1.61555085407322</v>
      </c>
      <c r="E39" s="7">
        <v>19.360301314357201</v>
      </c>
      <c r="F39" s="10">
        <v>1.90153087523632</v>
      </c>
      <c r="G39" s="7">
        <v>14.0069987327948</v>
      </c>
      <c r="H39" s="10">
        <v>2.0020664461659701</v>
      </c>
      <c r="I39" s="7">
        <v>-5.35330258156241</v>
      </c>
      <c r="J39" s="10">
        <v>2.1690286899237701</v>
      </c>
      <c r="K39" s="7">
        <v>52.216781456022296</v>
      </c>
      <c r="L39" s="10">
        <v>5.2782143515615001</v>
      </c>
      <c r="M39" s="7">
        <v>19.0912889417515</v>
      </c>
      <c r="N39" s="10">
        <v>1.8139747405173601</v>
      </c>
      <c r="O39" s="7">
        <v>4.1809812886412203</v>
      </c>
      <c r="P39" s="10">
        <v>0.81941778305498003</v>
      </c>
      <c r="Q39" s="7">
        <v>-48.035800167381097</v>
      </c>
      <c r="R39" s="10">
        <v>5.2437144195501197</v>
      </c>
      <c r="S39" s="7">
        <v>50.136840688340399</v>
      </c>
      <c r="T39" s="10">
        <v>3.6345732395883799</v>
      </c>
      <c r="U39" s="7">
        <v>19.838026123044301</v>
      </c>
      <c r="V39" s="10">
        <v>3.3774281718689299</v>
      </c>
      <c r="W39" s="7">
        <v>5.7475835146637504</v>
      </c>
      <c r="X39" s="10">
        <v>0.88560471398525897</v>
      </c>
      <c r="Y39" s="7">
        <v>-44.389257173676697</v>
      </c>
      <c r="Z39" s="10">
        <v>3.5114906479292101</v>
      </c>
      <c r="AA39" s="65"/>
      <c r="AB39" s="65"/>
      <c r="AC39" s="65"/>
      <c r="AD39" s="182"/>
    </row>
    <row r="40" spans="1:30" ht="13" customHeight="1" x14ac:dyDescent="0.2">
      <c r="A40" s="82" t="s">
        <v>373</v>
      </c>
      <c r="B40" s="110">
        <v>2</v>
      </c>
      <c r="C40" s="7">
        <v>3.7829938126391598</v>
      </c>
      <c r="D40" s="10">
        <v>0.43790729572634102</v>
      </c>
      <c r="E40" s="7">
        <v>3.6028598561298502</v>
      </c>
      <c r="F40" s="10">
        <v>0.45817050219605499</v>
      </c>
      <c r="G40" s="7">
        <v>4.9167790385178503</v>
      </c>
      <c r="H40" s="10">
        <v>1.42815450799054</v>
      </c>
      <c r="I40" s="7">
        <v>1.3139191823879901</v>
      </c>
      <c r="J40" s="10">
        <v>1.50643217043766</v>
      </c>
      <c r="K40" s="7">
        <v>8.5126590961349997</v>
      </c>
      <c r="L40" s="10">
        <v>2.2559272370050798</v>
      </c>
      <c r="M40" s="7">
        <v>3.50900697208287</v>
      </c>
      <c r="N40" s="10">
        <v>0.60381911574985603</v>
      </c>
      <c r="O40" s="7">
        <v>3.3202824837634699</v>
      </c>
      <c r="P40" s="10">
        <v>0.57273370024512804</v>
      </c>
      <c r="Q40" s="7">
        <v>-5.1923766123715298</v>
      </c>
      <c r="R40" s="10">
        <v>2.25632930613224</v>
      </c>
      <c r="S40" s="7">
        <v>8.7987656978720992</v>
      </c>
      <c r="T40" s="10">
        <v>1.8143363235388701</v>
      </c>
      <c r="U40" s="7">
        <v>5.9461982491935803</v>
      </c>
      <c r="V40" s="10">
        <v>1.69754168310041</v>
      </c>
      <c r="W40" s="7">
        <v>2.58883909472851</v>
      </c>
      <c r="X40" s="10">
        <v>0.42282770024618599</v>
      </c>
      <c r="Y40" s="7">
        <v>-6.2099266031435798</v>
      </c>
      <c r="Z40" s="10">
        <v>1.8860349473059801</v>
      </c>
      <c r="AA40" s="65"/>
      <c r="AB40" s="65"/>
      <c r="AC40" s="65"/>
      <c r="AD40" s="182"/>
    </row>
    <row r="41" spans="1:30" ht="13" customHeight="1" x14ac:dyDescent="0.2">
      <c r="A41" s="82" t="s">
        <v>374</v>
      </c>
      <c r="B41" s="110">
        <v>2</v>
      </c>
      <c r="C41" s="7">
        <v>7.5834928978178802</v>
      </c>
      <c r="D41" s="10">
        <v>0.69728875748336006</v>
      </c>
      <c r="E41" s="7">
        <v>7.2003894368899397</v>
      </c>
      <c r="F41" s="10">
        <v>0.734498646362023</v>
      </c>
      <c r="G41" s="7">
        <v>9.9293003077016309</v>
      </c>
      <c r="H41" s="10">
        <v>1.5199402014251699</v>
      </c>
      <c r="I41" s="7">
        <v>2.72891087081168</v>
      </c>
      <c r="J41" s="10">
        <v>1.56595773119763</v>
      </c>
      <c r="K41" s="7">
        <v>12.1057202815142</v>
      </c>
      <c r="L41" s="10">
        <v>3.7097073654319601</v>
      </c>
      <c r="M41" s="7">
        <v>9.50213475654291</v>
      </c>
      <c r="N41" s="10">
        <v>1.3882378068324599</v>
      </c>
      <c r="O41" s="7">
        <v>6.1370879804762897</v>
      </c>
      <c r="P41" s="10">
        <v>0.78971775939452604</v>
      </c>
      <c r="Q41" s="7">
        <v>-5.9686323010379603</v>
      </c>
      <c r="R41" s="10">
        <v>3.8105148293553102</v>
      </c>
      <c r="S41" s="7">
        <v>18.027878322514901</v>
      </c>
      <c r="T41" s="10">
        <v>2.5763844630361499</v>
      </c>
      <c r="U41" s="7">
        <v>12.2947932301528</v>
      </c>
      <c r="V41" s="10">
        <v>3.2837862840852301</v>
      </c>
      <c r="W41" s="7">
        <v>5.8167378699052197</v>
      </c>
      <c r="X41" s="10">
        <v>0.67139248716216404</v>
      </c>
      <c r="Y41" s="7">
        <v>-12.211140452609699</v>
      </c>
      <c r="Z41" s="10">
        <v>2.6025172856848799</v>
      </c>
      <c r="AA41" s="65"/>
      <c r="AB41" s="65"/>
      <c r="AC41" s="65"/>
      <c r="AD41" s="182"/>
    </row>
    <row r="42" spans="1:30" ht="13" customHeight="1" x14ac:dyDescent="0.2">
      <c r="A42" s="82" t="s">
        <v>375</v>
      </c>
      <c r="B42" s="110">
        <v>2</v>
      </c>
      <c r="C42" s="7">
        <v>8.3578831400993998</v>
      </c>
      <c r="D42" s="10">
        <v>0.69943796378309997</v>
      </c>
      <c r="E42" s="7">
        <v>8.1311966886292808</v>
      </c>
      <c r="F42" s="10">
        <v>0.86508884207990699</v>
      </c>
      <c r="G42" s="7">
        <v>8.8216458718818593</v>
      </c>
      <c r="H42" s="10">
        <v>1.5108910018399899</v>
      </c>
      <c r="I42" s="7">
        <v>0.69044918325257898</v>
      </c>
      <c r="J42" s="10">
        <v>1.8447999863493301</v>
      </c>
      <c r="K42" s="7">
        <v>14.6419158970299</v>
      </c>
      <c r="L42" s="10">
        <v>2.56445011348577</v>
      </c>
      <c r="M42" s="7">
        <v>7.20306512012636</v>
      </c>
      <c r="N42" s="10">
        <v>0.80456570156417095</v>
      </c>
      <c r="O42" s="7">
        <v>6.4667880501382999</v>
      </c>
      <c r="P42" s="10">
        <v>1.5113408228694201</v>
      </c>
      <c r="Q42" s="7">
        <v>-8.1751278468916002</v>
      </c>
      <c r="R42" s="10">
        <v>2.7729042576994298</v>
      </c>
      <c r="S42" s="7">
        <v>23.542047601610498</v>
      </c>
      <c r="T42" s="10">
        <v>2.7954149773745902</v>
      </c>
      <c r="U42" s="7">
        <v>7.1353941195061301</v>
      </c>
      <c r="V42" s="10">
        <v>1.5616904225771699</v>
      </c>
      <c r="W42" s="7">
        <v>3.8723103494835902</v>
      </c>
      <c r="X42" s="10">
        <v>0.64218682933660598</v>
      </c>
      <c r="Y42" s="7">
        <v>-19.6697372521269</v>
      </c>
      <c r="Z42" s="10">
        <v>2.87029703736756</v>
      </c>
      <c r="AA42" s="65"/>
      <c r="AB42" s="65"/>
      <c r="AC42" s="65"/>
      <c r="AD42" s="182"/>
    </row>
    <row r="43" spans="1:30" ht="13" customHeight="1" x14ac:dyDescent="0.2">
      <c r="A43" s="82" t="s">
        <v>427</v>
      </c>
      <c r="B43" s="110">
        <v>2</v>
      </c>
      <c r="C43" s="7">
        <v>11.7073631990117</v>
      </c>
      <c r="D43" s="10">
        <v>1.0171406882407401</v>
      </c>
      <c r="E43" s="7">
        <v>9.2117308774278399</v>
      </c>
      <c r="F43" s="10">
        <v>1.1884273398990901</v>
      </c>
      <c r="G43" s="7">
        <v>17.8957737289515</v>
      </c>
      <c r="H43" s="10">
        <v>2.3033590421062602</v>
      </c>
      <c r="I43" s="7">
        <v>8.6840428515236194</v>
      </c>
      <c r="J43" s="10">
        <v>2.6337294770340201</v>
      </c>
      <c r="K43" s="7">
        <v>49.639327219798901</v>
      </c>
      <c r="L43" s="10">
        <v>8.2938777840043603</v>
      </c>
      <c r="M43" s="7">
        <v>12.830812356032199</v>
      </c>
      <c r="N43" s="10">
        <v>1.3613222512262999</v>
      </c>
      <c r="O43" s="7">
        <v>5.4141802827974104</v>
      </c>
      <c r="P43" s="10">
        <v>1.1344276431153899</v>
      </c>
      <c r="Q43" s="7">
        <v>-44.225146937001497</v>
      </c>
      <c r="R43" s="10">
        <v>8.3215081189844007</v>
      </c>
      <c r="S43" s="7">
        <v>41.0532310717781</v>
      </c>
      <c r="T43" s="10">
        <v>4.4565059852067099</v>
      </c>
      <c r="U43" s="7">
        <v>17.594142716202199</v>
      </c>
      <c r="V43" s="10">
        <v>2.8568521818902499</v>
      </c>
      <c r="W43" s="7">
        <v>3.96870749130971</v>
      </c>
      <c r="X43" s="10">
        <v>0.77327607463847303</v>
      </c>
      <c r="Y43" s="7">
        <v>-37.084523580468399</v>
      </c>
      <c r="Z43" s="10">
        <v>4.5978913955333498</v>
      </c>
      <c r="AA43" s="65"/>
      <c r="AB43" s="65"/>
      <c r="AC43" s="65"/>
      <c r="AD43" s="182"/>
    </row>
    <row r="44" spans="1:30" ht="13" customHeight="1" x14ac:dyDescent="0.2">
      <c r="A44" s="82" t="s">
        <v>428</v>
      </c>
      <c r="B44" s="110">
        <v>2</v>
      </c>
      <c r="C44" s="7">
        <v>11.6619858326748</v>
      </c>
      <c r="D44" s="10">
        <v>1.33488524606616</v>
      </c>
      <c r="E44" s="7">
        <v>12.789881842132401</v>
      </c>
      <c r="F44" s="10">
        <v>1.9222237794294601</v>
      </c>
      <c r="G44" s="7">
        <v>10.788038970060001</v>
      </c>
      <c r="H44" s="10">
        <v>2.09036367685172</v>
      </c>
      <c r="I44" s="7">
        <v>-2.00184287207238</v>
      </c>
      <c r="J44" s="10">
        <v>3.0097821689979298</v>
      </c>
      <c r="K44" s="7">
        <v>13.115107528425</v>
      </c>
      <c r="L44" s="10">
        <v>2.6983222985136002</v>
      </c>
      <c r="M44" s="7">
        <v>8.97711213809594</v>
      </c>
      <c r="N44" s="10">
        <v>1.47536028906409</v>
      </c>
      <c r="O44" s="7">
        <v>16.820656094903899</v>
      </c>
      <c r="P44" s="10">
        <v>4.0446592335353104</v>
      </c>
      <c r="Q44" s="7">
        <v>3.7055485664788401</v>
      </c>
      <c r="R44" s="10">
        <v>4.9119817774223797</v>
      </c>
      <c r="S44" s="7">
        <v>12.7570590308015</v>
      </c>
      <c r="T44" s="10">
        <v>1.64448920715346</v>
      </c>
      <c r="U44" s="7">
        <v>13.1648588703129</v>
      </c>
      <c r="V44" s="10">
        <v>2.3763729197130399</v>
      </c>
      <c r="W44" s="7">
        <v>9.0589835818829894</v>
      </c>
      <c r="X44" s="10">
        <v>2.1642274921898799</v>
      </c>
      <c r="Y44" s="7">
        <v>-3.6980754489185199</v>
      </c>
      <c r="Z44" s="10">
        <v>2.47621363913647</v>
      </c>
      <c r="AA44" s="65"/>
      <c r="AB44" s="65"/>
      <c r="AC44" s="65"/>
      <c r="AD44" s="182"/>
    </row>
    <row r="45" spans="1:30" ht="13" customHeight="1" x14ac:dyDescent="0.2">
      <c r="A45" s="82" t="s">
        <v>429</v>
      </c>
      <c r="B45" s="110">
        <v>2</v>
      </c>
      <c r="C45" s="7">
        <v>23.282555518083299</v>
      </c>
      <c r="D45" s="10">
        <v>1.02392684545071</v>
      </c>
      <c r="E45" s="7">
        <v>22.018692367482299</v>
      </c>
      <c r="F45" s="10">
        <v>1.11072385516223</v>
      </c>
      <c r="G45" s="7">
        <v>25.726267251388801</v>
      </c>
      <c r="H45" s="10">
        <v>1.8740434351792901</v>
      </c>
      <c r="I45" s="7">
        <v>3.7075748839065099</v>
      </c>
      <c r="J45" s="10">
        <v>2.0471959956046</v>
      </c>
      <c r="K45" s="7">
        <v>69.788084391010898</v>
      </c>
      <c r="L45" s="10">
        <v>3.33291391482387</v>
      </c>
      <c r="M45" s="7">
        <v>23.305667880629901</v>
      </c>
      <c r="N45" s="10">
        <v>1.2076283296097099</v>
      </c>
      <c r="O45" s="7">
        <v>7.9076292001074204</v>
      </c>
      <c r="P45" s="10">
        <v>1.00533260404955</v>
      </c>
      <c r="Q45" s="7">
        <v>-61.880455190903398</v>
      </c>
      <c r="R45" s="10">
        <v>3.5545356430360702</v>
      </c>
      <c r="S45" s="7">
        <v>67.120320566858496</v>
      </c>
      <c r="T45" s="10">
        <v>2.1721422360433702</v>
      </c>
      <c r="U45" s="7">
        <v>25.2481152845209</v>
      </c>
      <c r="V45" s="10">
        <v>2.4388357494594799</v>
      </c>
      <c r="W45" s="7">
        <v>6.7267587677537604</v>
      </c>
      <c r="X45" s="10">
        <v>0.71672665903131305</v>
      </c>
      <c r="Y45" s="7">
        <v>-60.393561799104802</v>
      </c>
      <c r="Z45" s="10">
        <v>2.28034916759455</v>
      </c>
      <c r="AA45" s="65"/>
      <c r="AB45" s="65"/>
      <c r="AC45" s="65"/>
      <c r="AD45" s="182"/>
    </row>
    <row r="46" spans="1:30" ht="13" customHeight="1" x14ac:dyDescent="0.2">
      <c r="A46" s="82" t="s">
        <v>430</v>
      </c>
      <c r="B46" s="110">
        <v>2</v>
      </c>
      <c r="C46" s="7">
        <v>12.447555705912499</v>
      </c>
      <c r="D46" s="10">
        <v>1.0160104999558399</v>
      </c>
      <c r="E46" s="7">
        <v>12.5814869674545</v>
      </c>
      <c r="F46" s="10">
        <v>1.1534817746010899</v>
      </c>
      <c r="G46" s="7">
        <v>12.0086552307476</v>
      </c>
      <c r="H46" s="10">
        <v>1.6578269296282699</v>
      </c>
      <c r="I46" s="7">
        <v>-0.57283173670694199</v>
      </c>
      <c r="J46" s="10">
        <v>1.86722436944854</v>
      </c>
      <c r="K46" s="7">
        <v>33.614312433101098</v>
      </c>
      <c r="L46" s="10">
        <v>7.9314429831797204</v>
      </c>
      <c r="M46" s="7">
        <v>13.1455258792497</v>
      </c>
      <c r="N46" s="10">
        <v>1.28617354118994</v>
      </c>
      <c r="O46" s="7">
        <v>10.2141243497241</v>
      </c>
      <c r="P46" s="10">
        <v>1.2757628626480799</v>
      </c>
      <c r="Q46" s="7">
        <v>-23.400188083377</v>
      </c>
      <c r="R46" s="10">
        <v>8.2037956376790309</v>
      </c>
      <c r="S46" s="7">
        <v>54.807272083613597</v>
      </c>
      <c r="T46" s="10">
        <v>5.1053966878277697</v>
      </c>
      <c r="U46" s="7">
        <v>8.3961931455961594</v>
      </c>
      <c r="V46" s="10">
        <v>1.9084038371845999</v>
      </c>
      <c r="W46" s="7">
        <v>9.0511069312174506</v>
      </c>
      <c r="X46" s="10">
        <v>0.96965364426522505</v>
      </c>
      <c r="Y46" s="7">
        <v>-45.7561651523961</v>
      </c>
      <c r="Z46" s="10">
        <v>5.2697652390129903</v>
      </c>
      <c r="AA46" s="65"/>
      <c r="AB46" s="65"/>
      <c r="AC46" s="65"/>
      <c r="AD46" s="182"/>
    </row>
    <row r="47" spans="1:30" ht="13" customHeight="1" x14ac:dyDescent="0.2">
      <c r="A47" s="82" t="s">
        <v>376</v>
      </c>
      <c r="B47" s="110">
        <v>2</v>
      </c>
      <c r="C47" s="7">
        <v>32.584982498598997</v>
      </c>
      <c r="D47" s="10">
        <v>1.0262237392371201</v>
      </c>
      <c r="E47" s="7">
        <v>31.718797293918598</v>
      </c>
      <c r="F47" s="10">
        <v>1.2126070742791499</v>
      </c>
      <c r="G47" s="7">
        <v>35.249298003648804</v>
      </c>
      <c r="H47" s="10">
        <v>2.1110762171038</v>
      </c>
      <c r="I47" s="7">
        <v>3.5305007097302501</v>
      </c>
      <c r="J47" s="10">
        <v>2.4827985172385998</v>
      </c>
      <c r="K47" s="7">
        <v>92.601875029434893</v>
      </c>
      <c r="L47" s="10">
        <v>3.2311404917030901</v>
      </c>
      <c r="M47" s="7">
        <v>56.858948337582198</v>
      </c>
      <c r="N47" s="10">
        <v>2.0433617920400202</v>
      </c>
      <c r="O47" s="7">
        <v>15.029746001410899</v>
      </c>
      <c r="P47" s="10">
        <v>0.95253150214949001</v>
      </c>
      <c r="Q47" s="7">
        <v>-77.572129028023994</v>
      </c>
      <c r="R47" s="10">
        <v>3.3554191142432699</v>
      </c>
      <c r="S47" s="7">
        <v>90.8611578275911</v>
      </c>
      <c r="T47" s="10">
        <v>2.3110903265882898</v>
      </c>
      <c r="U47" s="7">
        <v>74.538744484056494</v>
      </c>
      <c r="V47" s="10">
        <v>4.2263752685214202</v>
      </c>
      <c r="W47" s="7">
        <v>23.976373448988699</v>
      </c>
      <c r="X47" s="10">
        <v>0.92193332257551197</v>
      </c>
      <c r="Y47" s="7">
        <v>-66.884784378602404</v>
      </c>
      <c r="Z47" s="10">
        <v>2.3442755472756001</v>
      </c>
      <c r="AA47" s="65"/>
      <c r="AB47" s="65"/>
      <c r="AC47" s="65"/>
      <c r="AD47" s="182"/>
    </row>
    <row r="48" spans="1:30" ht="13" customHeight="1" x14ac:dyDescent="0.2">
      <c r="A48" s="82" t="s">
        <v>377</v>
      </c>
      <c r="B48" s="110">
        <v>2</v>
      </c>
      <c r="C48" s="7">
        <v>26.8382142873661</v>
      </c>
      <c r="D48" s="10">
        <v>1.34769753985412</v>
      </c>
      <c r="E48" s="7">
        <v>24.554254514673001</v>
      </c>
      <c r="F48" s="10">
        <v>1.49818074398954</v>
      </c>
      <c r="G48" s="7">
        <v>34.210700039098903</v>
      </c>
      <c r="H48" s="10">
        <v>2.5698251388048501</v>
      </c>
      <c r="I48" s="7">
        <v>9.6564455244259104</v>
      </c>
      <c r="J48" s="10">
        <v>2.9097963163562701</v>
      </c>
      <c r="K48" s="7">
        <v>75.829657658983805</v>
      </c>
      <c r="L48" s="10">
        <v>3.4370595176493501</v>
      </c>
      <c r="M48" s="7">
        <v>22.5893537112429</v>
      </c>
      <c r="N48" s="10">
        <v>1.4157086870437401</v>
      </c>
      <c r="O48" s="7">
        <v>19.1923087647505</v>
      </c>
      <c r="P48" s="10">
        <v>1.7011431455232899</v>
      </c>
      <c r="Q48" s="7">
        <v>-56.637348894233398</v>
      </c>
      <c r="R48" s="10">
        <v>3.8248034093110501</v>
      </c>
      <c r="S48" s="7">
        <v>78.463833438460597</v>
      </c>
      <c r="T48" s="10">
        <v>2.7577000483119698</v>
      </c>
      <c r="U48" s="7">
        <v>44.440916936811497</v>
      </c>
      <c r="V48" s="10">
        <v>2.9007818603823599</v>
      </c>
      <c r="W48" s="7">
        <v>13.7513655743359</v>
      </c>
      <c r="X48" s="10">
        <v>1.0269593509680599</v>
      </c>
      <c r="Y48" s="7">
        <v>-64.712467864124605</v>
      </c>
      <c r="Z48" s="10">
        <v>2.9457721240937702</v>
      </c>
      <c r="AA48" s="65"/>
      <c r="AB48" s="65"/>
      <c r="AC48" s="65"/>
      <c r="AD48" s="182"/>
    </row>
    <row r="49" spans="1:30" ht="13" customHeight="1" x14ac:dyDescent="0.2">
      <c r="A49" s="82" t="s">
        <v>378</v>
      </c>
      <c r="B49" s="110">
        <v>2</v>
      </c>
      <c r="C49" s="7">
        <v>10.120176374448601</v>
      </c>
      <c r="D49" s="10">
        <v>0.90964146725746597</v>
      </c>
      <c r="E49" s="7">
        <v>9.5748606489139902</v>
      </c>
      <c r="F49" s="10">
        <v>1.54491559924072</v>
      </c>
      <c r="G49" s="7">
        <v>10.4680556282794</v>
      </c>
      <c r="H49" s="10">
        <v>0.91542512225497397</v>
      </c>
      <c r="I49" s="7">
        <v>0.89319497936543402</v>
      </c>
      <c r="J49" s="10">
        <v>1.7768417906117999</v>
      </c>
      <c r="K49" s="7">
        <v>59.636760738727901</v>
      </c>
      <c r="L49" s="10">
        <v>5.2758408567817696</v>
      </c>
      <c r="M49" s="7">
        <v>8.5557106268802894</v>
      </c>
      <c r="N49" s="10">
        <v>1.1882784081311699</v>
      </c>
      <c r="O49" s="7">
        <v>4.6465750964782</v>
      </c>
      <c r="P49" s="10">
        <v>1.4211693358856501</v>
      </c>
      <c r="Q49" s="7">
        <v>-54.990185642249699</v>
      </c>
      <c r="R49" s="10">
        <v>5.4774441231277402</v>
      </c>
      <c r="S49" s="7">
        <v>35.6446383390956</v>
      </c>
      <c r="T49" s="10">
        <v>3.6662087525151099</v>
      </c>
      <c r="U49" s="7">
        <v>14.8858447118059</v>
      </c>
      <c r="V49" s="10">
        <v>2.49829169470026</v>
      </c>
      <c r="W49" s="7">
        <v>5.6137019592915296</v>
      </c>
      <c r="X49" s="10">
        <v>0.815250964993394</v>
      </c>
      <c r="Y49" s="7">
        <v>-30.0309363798041</v>
      </c>
      <c r="Z49" s="10">
        <v>3.6619973676249802</v>
      </c>
      <c r="AA49" s="65"/>
      <c r="AB49" s="65"/>
      <c r="AC49" s="65"/>
      <c r="AD49" s="182"/>
    </row>
    <row r="50" spans="1:30" ht="13" customHeight="1" x14ac:dyDescent="0.2">
      <c r="A50" s="82" t="s">
        <v>431</v>
      </c>
      <c r="B50" s="110">
        <v>2</v>
      </c>
      <c r="C50" s="7">
        <v>26.9377579905129</v>
      </c>
      <c r="D50" s="10">
        <v>1.0454426432438499</v>
      </c>
      <c r="E50" s="7">
        <v>23.081872453477398</v>
      </c>
      <c r="F50" s="10">
        <v>1.1673289752470799</v>
      </c>
      <c r="G50" s="7">
        <v>36.438551787425297</v>
      </c>
      <c r="H50" s="10">
        <v>1.8016174065235799</v>
      </c>
      <c r="I50" s="7">
        <v>13.3566793339479</v>
      </c>
      <c r="J50" s="10">
        <v>2.0486442833620702</v>
      </c>
      <c r="K50" s="7">
        <v>89.520185228124504</v>
      </c>
      <c r="L50" s="10">
        <v>2.4237354992111499</v>
      </c>
      <c r="M50" s="7">
        <v>32.943349993353699</v>
      </c>
      <c r="N50" s="10">
        <v>1.40935443340046</v>
      </c>
      <c r="O50" s="7">
        <v>8.7632686237464092</v>
      </c>
      <c r="P50" s="10">
        <v>0.91158131053994895</v>
      </c>
      <c r="Q50" s="7">
        <v>-80.756916604378105</v>
      </c>
      <c r="R50" s="10">
        <v>2.7160657717523402</v>
      </c>
      <c r="S50" s="7">
        <v>84.732674334303795</v>
      </c>
      <c r="T50" s="10">
        <v>2.1763094837644101</v>
      </c>
      <c r="U50" s="7">
        <v>53.322860101984098</v>
      </c>
      <c r="V50" s="10">
        <v>2.7845000610220301</v>
      </c>
      <c r="W50" s="7">
        <v>8.8611439146723807</v>
      </c>
      <c r="X50" s="10">
        <v>0.63215974579168999</v>
      </c>
      <c r="Y50" s="7">
        <v>-75.871530419631398</v>
      </c>
      <c r="Z50" s="10">
        <v>2.21818372660888</v>
      </c>
      <c r="AA50" s="65"/>
      <c r="AB50" s="65"/>
      <c r="AC50" s="65"/>
      <c r="AD50" s="182"/>
    </row>
    <row r="51" spans="1:30" ht="13" customHeight="1" x14ac:dyDescent="0.2">
      <c r="A51" s="82" t="s">
        <v>379</v>
      </c>
      <c r="B51" s="110">
        <v>2</v>
      </c>
      <c r="C51" s="7">
        <v>66.739760213718398</v>
      </c>
      <c r="D51" s="10">
        <v>1.57300404281393</v>
      </c>
      <c r="E51" s="7">
        <v>67.824723634521504</v>
      </c>
      <c r="F51" s="10">
        <v>1.5713430673915401</v>
      </c>
      <c r="G51" s="7">
        <v>63.7395786729262</v>
      </c>
      <c r="H51" s="10">
        <v>2.3899357682778599</v>
      </c>
      <c r="I51" s="7">
        <v>-4.08514496159526</v>
      </c>
      <c r="J51" s="10">
        <v>2.1248185275934199</v>
      </c>
      <c r="K51" s="7">
        <v>89.985640700992107</v>
      </c>
      <c r="L51" s="10">
        <v>1.5596601831648</v>
      </c>
      <c r="M51" s="7">
        <v>71.966965857470996</v>
      </c>
      <c r="N51" s="10">
        <v>1.79876509265148</v>
      </c>
      <c r="O51" s="7">
        <v>28.1293701051361</v>
      </c>
      <c r="P51" s="10">
        <v>2.5524629781775801</v>
      </c>
      <c r="Q51" s="7">
        <v>-61.856270595856003</v>
      </c>
      <c r="R51" s="10">
        <v>2.8533459422910599</v>
      </c>
      <c r="S51" s="7">
        <v>87.812546504030706</v>
      </c>
      <c r="T51" s="10">
        <v>1.6629034944794301</v>
      </c>
      <c r="U51" s="7">
        <v>87.502758045258503</v>
      </c>
      <c r="V51" s="10">
        <v>1.6257262390703</v>
      </c>
      <c r="W51" s="7">
        <v>54.0150147098582</v>
      </c>
      <c r="X51" s="10">
        <v>1.9397060981329399</v>
      </c>
      <c r="Y51" s="7">
        <v>-33.7975317941725</v>
      </c>
      <c r="Z51" s="10">
        <v>2.14657765772836</v>
      </c>
      <c r="AA51" s="65"/>
      <c r="AB51" s="65"/>
      <c r="AC51" s="65"/>
      <c r="AD51" s="182"/>
    </row>
    <row r="52" spans="1:30" ht="13" customHeight="1" x14ac:dyDescent="0.2">
      <c r="A52" s="82" t="s">
        <v>380</v>
      </c>
      <c r="B52" s="110">
        <v>2</v>
      </c>
      <c r="C52" s="7">
        <v>17.238130983333999</v>
      </c>
      <c r="D52" s="10">
        <v>1.53521586064854</v>
      </c>
      <c r="E52" s="7">
        <v>16.095289752749899</v>
      </c>
      <c r="F52" s="10">
        <v>1.0880047114161899</v>
      </c>
      <c r="G52" s="7">
        <v>18.944174834742</v>
      </c>
      <c r="H52" s="10">
        <v>2.8659103834939499</v>
      </c>
      <c r="I52" s="7">
        <v>2.8488850819920102</v>
      </c>
      <c r="J52" s="10">
        <v>2.5345110722979398</v>
      </c>
      <c r="K52" s="7">
        <v>14.804548058646301</v>
      </c>
      <c r="L52" s="10">
        <v>4.2018337982018599</v>
      </c>
      <c r="M52" s="7">
        <v>17.352438230778301</v>
      </c>
      <c r="N52" s="10">
        <v>1.2309061256503999</v>
      </c>
      <c r="O52" s="7">
        <v>22.239949198055001</v>
      </c>
      <c r="P52" s="10">
        <v>2.7715870949527899</v>
      </c>
      <c r="Q52" s="7">
        <v>7.4354011394086603</v>
      </c>
      <c r="R52" s="10">
        <v>4.66317961794946</v>
      </c>
      <c r="S52" s="7">
        <v>21.504164440265001</v>
      </c>
      <c r="T52" s="10">
        <v>5.1549850332273897</v>
      </c>
      <c r="U52" s="7">
        <v>18.646819883206899</v>
      </c>
      <c r="V52" s="10">
        <v>3.0490254193663602</v>
      </c>
      <c r="W52" s="7">
        <v>18.444728303894099</v>
      </c>
      <c r="X52" s="10">
        <v>1.89269064869022</v>
      </c>
      <c r="Y52" s="7">
        <v>-3.0594361363709299</v>
      </c>
      <c r="Z52" s="10">
        <v>5.0846186175888102</v>
      </c>
      <c r="AA52" s="65"/>
      <c r="AB52" s="65"/>
      <c r="AC52" s="65"/>
      <c r="AD52" s="182"/>
    </row>
    <row r="53" spans="1:30" ht="13" customHeight="1" x14ac:dyDescent="0.2">
      <c r="A53" s="82" t="s">
        <v>381</v>
      </c>
      <c r="B53" s="110">
        <v>2</v>
      </c>
      <c r="C53" s="7">
        <v>17.834080328804099</v>
      </c>
      <c r="D53" s="10">
        <v>0.95597054886668997</v>
      </c>
      <c r="E53" s="7">
        <v>17.034682736990199</v>
      </c>
      <c r="F53" s="10">
        <v>0.98634752945931603</v>
      </c>
      <c r="G53" s="7">
        <v>21.353384555833198</v>
      </c>
      <c r="H53" s="10">
        <v>2.3251489214460701</v>
      </c>
      <c r="I53" s="7">
        <v>4.31870181884298</v>
      </c>
      <c r="J53" s="10">
        <v>2.4268868233780201</v>
      </c>
      <c r="K53" s="7">
        <v>51.894491526957097</v>
      </c>
      <c r="L53" s="10">
        <v>3.8591718560044401</v>
      </c>
      <c r="M53" s="7">
        <v>16.266713115836101</v>
      </c>
      <c r="N53" s="10">
        <v>1.1239447126455699</v>
      </c>
      <c r="O53" s="7">
        <v>13.2247658664259</v>
      </c>
      <c r="P53" s="10">
        <v>1.57907572044737</v>
      </c>
      <c r="Q53" s="7">
        <v>-38.669725660531199</v>
      </c>
      <c r="R53" s="10">
        <v>3.8707133149516002</v>
      </c>
      <c r="S53" s="7">
        <v>49.746272124431101</v>
      </c>
      <c r="T53" s="10">
        <v>2.73406797220172</v>
      </c>
      <c r="U53" s="7">
        <v>20.2266987821681</v>
      </c>
      <c r="V53" s="10">
        <v>2.1428528740992299</v>
      </c>
      <c r="W53" s="7">
        <v>9.2716632387846403</v>
      </c>
      <c r="X53" s="10">
        <v>0.92209165495802503</v>
      </c>
      <c r="Y53" s="7">
        <v>-40.474608885646497</v>
      </c>
      <c r="Z53" s="10">
        <v>2.8213884144199901</v>
      </c>
      <c r="AA53" s="65"/>
      <c r="AB53" s="65"/>
      <c r="AC53" s="65"/>
      <c r="AD53" s="182"/>
    </row>
    <row r="54" spans="1:30" ht="13" customHeight="1" x14ac:dyDescent="0.2">
      <c r="A54" s="82" t="s">
        <v>382</v>
      </c>
      <c r="B54" s="110">
        <v>2</v>
      </c>
      <c r="C54" s="7">
        <v>11.7529489277875</v>
      </c>
      <c r="D54" s="10">
        <v>0.88393207946232499</v>
      </c>
      <c r="E54" s="7">
        <v>11.1685301075845</v>
      </c>
      <c r="F54" s="10">
        <v>0.93089533356047505</v>
      </c>
      <c r="G54" s="7">
        <v>14.0280241035434</v>
      </c>
      <c r="H54" s="10">
        <v>1.95071847491659</v>
      </c>
      <c r="I54" s="7">
        <v>2.8594939959588901</v>
      </c>
      <c r="J54" s="10">
        <v>2.06068887866879</v>
      </c>
      <c r="K54" s="7">
        <v>61.070461740478599</v>
      </c>
      <c r="L54" s="10">
        <v>4.4697528669554201</v>
      </c>
      <c r="M54" s="7">
        <v>10.9604000320439</v>
      </c>
      <c r="N54" s="10">
        <v>1.1364873465402401</v>
      </c>
      <c r="O54" s="7">
        <v>4.3104343519047799</v>
      </c>
      <c r="P54" s="10">
        <v>0.83365895322722805</v>
      </c>
      <c r="Q54" s="7">
        <v>-56.760027388573803</v>
      </c>
      <c r="R54" s="10">
        <v>4.5032256197014</v>
      </c>
      <c r="S54" s="7">
        <v>49.846428755884901</v>
      </c>
      <c r="T54" s="10">
        <v>3.0126412671306202</v>
      </c>
      <c r="U54" s="7">
        <v>8.3458403128783196</v>
      </c>
      <c r="V54" s="10">
        <v>2.02237500808919</v>
      </c>
      <c r="W54" s="7">
        <v>2.5126208892603601</v>
      </c>
      <c r="X54" s="10">
        <v>0.48610361321136603</v>
      </c>
      <c r="Y54" s="7">
        <v>-47.333807866624497</v>
      </c>
      <c r="Z54" s="10">
        <v>3.0080027632174602</v>
      </c>
      <c r="AA54" s="65"/>
      <c r="AB54" s="65"/>
      <c r="AC54" s="65"/>
      <c r="AD54" s="182"/>
    </row>
    <row r="55" spans="1:30" ht="13" customHeight="1" x14ac:dyDescent="0.2">
      <c r="A55" s="82" t="s">
        <v>383</v>
      </c>
      <c r="B55" s="110">
        <v>2</v>
      </c>
      <c r="C55" s="7">
        <v>11.4860381571788</v>
      </c>
      <c r="D55" s="10">
        <v>0.935373271977467</v>
      </c>
      <c r="E55" s="7">
        <v>12.20265365251</v>
      </c>
      <c r="F55" s="10">
        <v>1.2620134644608101</v>
      </c>
      <c r="G55" s="7">
        <v>10.5728681700412</v>
      </c>
      <c r="H55" s="10">
        <v>1.15427309805888</v>
      </c>
      <c r="I55" s="7">
        <v>-1.62978548246882</v>
      </c>
      <c r="J55" s="10">
        <v>1.56912670806058</v>
      </c>
      <c r="K55" s="7">
        <v>22.715187303988198</v>
      </c>
      <c r="L55" s="10">
        <v>2.2291394422613799</v>
      </c>
      <c r="M55" s="7">
        <v>10.4176774803278</v>
      </c>
      <c r="N55" s="10">
        <v>1.31867102036919</v>
      </c>
      <c r="O55" s="7">
        <v>4.9673907650378997</v>
      </c>
      <c r="P55" s="10">
        <v>0.94283886561111696</v>
      </c>
      <c r="Q55" s="7">
        <v>-17.747796538950301</v>
      </c>
      <c r="R55" s="10">
        <v>2.3037145759602802</v>
      </c>
      <c r="S55" s="7">
        <v>22.877606010460902</v>
      </c>
      <c r="T55" s="10">
        <v>2.1410692385226202</v>
      </c>
      <c r="U55" s="7">
        <v>5.5928374683342001</v>
      </c>
      <c r="V55" s="10">
        <v>1.1836191285420501</v>
      </c>
      <c r="W55" s="7">
        <v>6.7014244929370701</v>
      </c>
      <c r="X55" s="10">
        <v>0.99766499701098799</v>
      </c>
      <c r="Y55" s="7">
        <v>-16.176181517523801</v>
      </c>
      <c r="Z55" s="10">
        <v>2.1261663153158499</v>
      </c>
      <c r="AA55" s="65"/>
      <c r="AB55" s="65"/>
      <c r="AC55" s="65"/>
      <c r="AD55" s="182"/>
    </row>
    <row r="56" spans="1:30" ht="13" customHeight="1" x14ac:dyDescent="0.2">
      <c r="A56" s="82" t="s">
        <v>384</v>
      </c>
      <c r="B56" s="110">
        <v>2</v>
      </c>
      <c r="C56" s="7">
        <v>30.806698551158501</v>
      </c>
      <c r="D56" s="10">
        <v>0.98089657405558595</v>
      </c>
      <c r="E56" s="7">
        <v>30.5706370080837</v>
      </c>
      <c r="F56" s="10">
        <v>1.14905288902414</v>
      </c>
      <c r="G56" s="7">
        <v>30.973587493359901</v>
      </c>
      <c r="H56" s="10">
        <v>1.4534297247504799</v>
      </c>
      <c r="I56" s="7">
        <v>0.40295048527623201</v>
      </c>
      <c r="J56" s="10">
        <v>1.69103843548592</v>
      </c>
      <c r="K56" s="7">
        <v>59.1515921184617</v>
      </c>
      <c r="L56" s="10">
        <v>3.7853924706226301</v>
      </c>
      <c r="M56" s="7">
        <v>36.670558986914898</v>
      </c>
      <c r="N56" s="10">
        <v>1.31475337211668</v>
      </c>
      <c r="O56" s="7">
        <v>15.499473640804499</v>
      </c>
      <c r="P56" s="10">
        <v>1.18252975723194</v>
      </c>
      <c r="Q56" s="7">
        <v>-43.652118477657197</v>
      </c>
      <c r="R56" s="10">
        <v>4.0953101703190997</v>
      </c>
      <c r="S56" s="7">
        <v>63.748371530049802</v>
      </c>
      <c r="T56" s="10">
        <v>2.0448943768287098</v>
      </c>
      <c r="U56" s="7">
        <v>46.443556429860301</v>
      </c>
      <c r="V56" s="10">
        <v>2.2967977781779201</v>
      </c>
      <c r="W56" s="7">
        <v>12.638834535858001</v>
      </c>
      <c r="X56" s="10">
        <v>0.79061434043146495</v>
      </c>
      <c r="Y56" s="7">
        <v>-51.109536994191799</v>
      </c>
      <c r="Z56" s="10">
        <v>2.3127997479329201</v>
      </c>
      <c r="AA56" s="65"/>
      <c r="AB56" s="65"/>
      <c r="AC56" s="65"/>
      <c r="AD56" s="182"/>
    </row>
    <row r="57" spans="1:30" ht="13" customHeight="1" x14ac:dyDescent="0.2">
      <c r="A57" s="82" t="s">
        <v>385</v>
      </c>
      <c r="B57" s="110">
        <v>2</v>
      </c>
      <c r="C57" s="7">
        <v>8.9987288578853697</v>
      </c>
      <c r="D57" s="10">
        <v>0.86700795713454604</v>
      </c>
      <c r="E57" s="7">
        <v>7.5419967969677399</v>
      </c>
      <c r="F57" s="10">
        <v>0.93332053221448297</v>
      </c>
      <c r="G57" s="7">
        <v>11.733581119017201</v>
      </c>
      <c r="H57" s="10">
        <v>1.38614389918355</v>
      </c>
      <c r="I57" s="7">
        <v>4.1915843220494402</v>
      </c>
      <c r="J57" s="10">
        <v>1.4478031975466801</v>
      </c>
      <c r="K57" s="7">
        <v>16.586425617794202</v>
      </c>
      <c r="L57" s="10">
        <v>3.9659125333267502</v>
      </c>
      <c r="M57" s="7">
        <v>8.4189003352046292</v>
      </c>
      <c r="N57" s="10">
        <v>1.0819776689362901</v>
      </c>
      <c r="O57" s="7">
        <v>8.8557966811781998</v>
      </c>
      <c r="P57" s="10">
        <v>1.4421014404599</v>
      </c>
      <c r="Q57" s="7">
        <v>-7.7306289366160303</v>
      </c>
      <c r="R57" s="10">
        <v>4.07739831397092</v>
      </c>
      <c r="S57" s="7">
        <v>24.687982292069002</v>
      </c>
      <c r="T57" s="10">
        <v>3.03676246533891</v>
      </c>
      <c r="U57" s="7">
        <v>12.4444915242116</v>
      </c>
      <c r="V57" s="10">
        <v>2.4526031067171798</v>
      </c>
      <c r="W57" s="7">
        <v>4.0910363503736704</v>
      </c>
      <c r="X57" s="10">
        <v>0.56130690507500203</v>
      </c>
      <c r="Y57" s="7">
        <v>-20.596945941695399</v>
      </c>
      <c r="Z57" s="10">
        <v>3.0500453944555699</v>
      </c>
      <c r="AA57" s="65"/>
      <c r="AB57" s="65"/>
      <c r="AC57" s="65"/>
      <c r="AD57" s="182"/>
    </row>
    <row r="58" spans="1:30" ht="13" customHeight="1" x14ac:dyDescent="0.2">
      <c r="A58" s="82" t="s">
        <v>386</v>
      </c>
      <c r="B58" s="110">
        <v>2</v>
      </c>
      <c r="C58" s="7">
        <v>12.567437545989</v>
      </c>
      <c r="D58" s="10">
        <v>0.96793369030447896</v>
      </c>
      <c r="E58" s="7">
        <v>14.5562227890629</v>
      </c>
      <c r="F58" s="10">
        <v>1.25740013423041</v>
      </c>
      <c r="G58" s="7">
        <v>9.3724852203400708</v>
      </c>
      <c r="H58" s="10">
        <v>1.05033295230475</v>
      </c>
      <c r="I58" s="7">
        <v>-5.1837375687227798</v>
      </c>
      <c r="J58" s="10">
        <v>1.3931720018773299</v>
      </c>
      <c r="K58" s="7">
        <v>36.241042335518202</v>
      </c>
      <c r="L58" s="10">
        <v>3.6368348542803299</v>
      </c>
      <c r="M58" s="7">
        <v>9.1928102440892996</v>
      </c>
      <c r="N58" s="10">
        <v>0.72762620262669697</v>
      </c>
      <c r="O58" s="7">
        <v>1.2055770957388801</v>
      </c>
      <c r="P58" s="10">
        <v>0.38122466321189802</v>
      </c>
      <c r="Q58" s="7">
        <v>-35.035465239779299</v>
      </c>
      <c r="R58" s="10">
        <v>3.6850751657187</v>
      </c>
      <c r="S58" s="7">
        <v>33.874707603469602</v>
      </c>
      <c r="T58" s="10">
        <v>2.9726538857376399</v>
      </c>
      <c r="U58" s="7">
        <v>12.7032941714857</v>
      </c>
      <c r="V58" s="10">
        <v>1.80225978435127</v>
      </c>
      <c r="W58" s="7">
        <v>5.3624033489245804</v>
      </c>
      <c r="X58" s="10">
        <v>0.63202395743753603</v>
      </c>
      <c r="Y58" s="7">
        <v>-28.512304254545001</v>
      </c>
      <c r="Z58" s="10">
        <v>3.0222765293212199</v>
      </c>
      <c r="AA58" s="65"/>
      <c r="AB58" s="65"/>
      <c r="AC58" s="65"/>
      <c r="AD58" s="182"/>
    </row>
    <row r="59" spans="1:30" ht="13" customHeight="1" x14ac:dyDescent="0.2">
      <c r="A59" s="82" t="s">
        <v>387</v>
      </c>
      <c r="B59" s="110">
        <v>2</v>
      </c>
      <c r="C59" s="7">
        <v>66.243503806108905</v>
      </c>
      <c r="D59" s="10">
        <v>2.0751862763214501</v>
      </c>
      <c r="E59" s="7">
        <v>62.191011088127603</v>
      </c>
      <c r="F59" s="10">
        <v>2.4406503134943098</v>
      </c>
      <c r="G59" s="7">
        <v>76.063233648684104</v>
      </c>
      <c r="H59" s="10">
        <v>2.2664682160213401</v>
      </c>
      <c r="I59" s="7">
        <v>13.8722225605565</v>
      </c>
      <c r="J59" s="10">
        <v>2.7099848564038198</v>
      </c>
      <c r="K59" s="7">
        <v>78.189048474086803</v>
      </c>
      <c r="L59" s="10">
        <v>2.64832120978416</v>
      </c>
      <c r="M59" s="7">
        <v>64.810424212188195</v>
      </c>
      <c r="N59" s="10">
        <v>2.24760797272473</v>
      </c>
      <c r="O59" s="7">
        <v>58.636740160230701</v>
      </c>
      <c r="P59" s="10">
        <v>4.1042314010726901</v>
      </c>
      <c r="Q59" s="7">
        <v>-19.552308313856201</v>
      </c>
      <c r="R59" s="10">
        <v>4.4708303512734604</v>
      </c>
      <c r="S59" s="7">
        <v>75.170737768189895</v>
      </c>
      <c r="T59" s="10">
        <v>2.72815755020738</v>
      </c>
      <c r="U59" s="7">
        <v>66.8634851599884</v>
      </c>
      <c r="V59" s="10">
        <v>2.5878433438233701</v>
      </c>
      <c r="W59" s="7">
        <v>62.880638378001201</v>
      </c>
      <c r="X59" s="10">
        <v>2.8083074022835501</v>
      </c>
      <c r="Y59" s="7">
        <v>-12.290099390188701</v>
      </c>
      <c r="Z59" s="10">
        <v>3.339082507574</v>
      </c>
      <c r="AA59" s="65"/>
      <c r="AB59" s="65"/>
      <c r="AC59" s="65"/>
      <c r="AD59" s="182"/>
    </row>
    <row r="60" spans="1:30" ht="13" customHeight="1" x14ac:dyDescent="0.2">
      <c r="A60" s="82" t="s">
        <v>388</v>
      </c>
      <c r="B60" s="110">
        <v>2</v>
      </c>
      <c r="C60" s="7">
        <v>34.443662725193398</v>
      </c>
      <c r="D60" s="10">
        <v>2.3637451577214699</v>
      </c>
      <c r="E60" s="7">
        <v>30.394968121742199</v>
      </c>
      <c r="F60" s="10">
        <v>2.8692551365580399</v>
      </c>
      <c r="G60" s="7">
        <v>41.026982281631</v>
      </c>
      <c r="H60" s="10">
        <v>3.4348734797856899</v>
      </c>
      <c r="I60" s="7">
        <v>10.632014159888801</v>
      </c>
      <c r="J60" s="10">
        <v>4.0555236306137603</v>
      </c>
      <c r="K60" s="7">
        <v>51.395625180085098</v>
      </c>
      <c r="L60" s="10">
        <v>3.9804902996290599</v>
      </c>
      <c r="M60" s="7">
        <v>34.525687308144697</v>
      </c>
      <c r="N60" s="10">
        <v>2.9372392895233701</v>
      </c>
      <c r="O60" s="7">
        <v>26.701776379597</v>
      </c>
      <c r="P60" s="10">
        <v>4.1702595348343197</v>
      </c>
      <c r="Q60" s="7">
        <v>-24.693848800488102</v>
      </c>
      <c r="R60" s="10">
        <v>5.6790555676497299</v>
      </c>
      <c r="S60" s="7">
        <v>61.862879720300597</v>
      </c>
      <c r="T60" s="10">
        <v>5.0062245910207297</v>
      </c>
      <c r="U60" s="7">
        <v>36.618265230919498</v>
      </c>
      <c r="V60" s="10">
        <v>5.3435360055254097</v>
      </c>
      <c r="W60" s="7">
        <v>25.126380248286001</v>
      </c>
      <c r="X60" s="10">
        <v>3.6760600429936998</v>
      </c>
      <c r="Y60" s="7">
        <v>-36.7364994720146</v>
      </c>
      <c r="Z60" s="10">
        <v>6.7095212789579399</v>
      </c>
      <c r="AA60" s="65"/>
      <c r="AB60" s="65"/>
      <c r="AC60" s="65"/>
      <c r="AD60" s="182"/>
    </row>
    <row r="61" spans="1:30" ht="13" customHeight="1" x14ac:dyDescent="0.2">
      <c r="A61" s="82" t="s">
        <v>432</v>
      </c>
      <c r="B61" s="110">
        <v>2</v>
      </c>
      <c r="C61" s="7">
        <v>28.559340658151399</v>
      </c>
      <c r="D61" s="10">
        <v>1.36745797143046</v>
      </c>
      <c r="E61" s="7">
        <v>28.123385044719701</v>
      </c>
      <c r="F61" s="10">
        <v>1.55996015297615</v>
      </c>
      <c r="G61" s="7">
        <v>29.227440918118901</v>
      </c>
      <c r="H61" s="10">
        <v>1.7623537334680399</v>
      </c>
      <c r="I61" s="7">
        <v>1.1040558733992001</v>
      </c>
      <c r="J61" s="10">
        <v>1.8939193605067399</v>
      </c>
      <c r="K61" s="7">
        <v>32.296572239922398</v>
      </c>
      <c r="L61" s="10">
        <v>2.2976782260959601</v>
      </c>
      <c r="M61" s="7">
        <v>26.764073500675899</v>
      </c>
      <c r="N61" s="10">
        <v>1.63746055812132</v>
      </c>
      <c r="O61" s="7">
        <v>29.5281436090246</v>
      </c>
      <c r="P61" s="10">
        <v>2.2081873946065498</v>
      </c>
      <c r="Q61" s="7">
        <v>-2.7684286308978399</v>
      </c>
      <c r="R61" s="10">
        <v>3.0942320572817201</v>
      </c>
      <c r="S61" s="7">
        <v>29.806838396587999</v>
      </c>
      <c r="T61" s="10">
        <v>1.8752445552900201</v>
      </c>
      <c r="U61" s="7">
        <v>25.039560983990398</v>
      </c>
      <c r="V61" s="10">
        <v>2.5113810427116401</v>
      </c>
      <c r="W61" s="7">
        <v>28.850892157467499</v>
      </c>
      <c r="X61" s="10">
        <v>1.64827709200512</v>
      </c>
      <c r="Y61" s="7">
        <v>-0.95594623912048604</v>
      </c>
      <c r="Z61" s="10">
        <v>2.1466460448942302</v>
      </c>
      <c r="AA61" s="65"/>
      <c r="AB61" s="65"/>
      <c r="AC61" s="65"/>
      <c r="AD61" s="182"/>
    </row>
    <row r="62" spans="1:30" ht="13" customHeight="1" x14ac:dyDescent="0.2">
      <c r="A62" s="82" t="s">
        <v>389</v>
      </c>
      <c r="B62" s="110">
        <v>2</v>
      </c>
      <c r="C62" s="7">
        <v>8.5164812391734905</v>
      </c>
      <c r="D62" s="10">
        <v>0.89135953848139404</v>
      </c>
      <c r="E62" s="7">
        <v>9.85804698587636</v>
      </c>
      <c r="F62" s="10">
        <v>1.0195971753248401</v>
      </c>
      <c r="G62" s="7">
        <v>5.3694562432730004</v>
      </c>
      <c r="H62" s="10">
        <v>1.0589465758508401</v>
      </c>
      <c r="I62" s="7">
        <v>-4.4885907426033604</v>
      </c>
      <c r="J62" s="10">
        <v>1.1558093632290001</v>
      </c>
      <c r="K62" s="7">
        <v>54.210254145085202</v>
      </c>
      <c r="L62" s="10">
        <v>4.3058594395596197</v>
      </c>
      <c r="M62" s="7">
        <v>5.8779051315576796</v>
      </c>
      <c r="N62" s="10">
        <v>0.80492576702108298</v>
      </c>
      <c r="O62" s="7">
        <v>2.7700677893846701</v>
      </c>
      <c r="P62" s="10">
        <v>1.1271232268945299</v>
      </c>
      <c r="Q62" s="7">
        <v>-51.440186355700597</v>
      </c>
      <c r="R62" s="10">
        <v>4.36475180973635</v>
      </c>
      <c r="S62" s="7">
        <v>48.746383098225998</v>
      </c>
      <c r="T62" s="10">
        <v>3.8771390575012399</v>
      </c>
      <c r="U62" s="7">
        <v>15.5801831743811</v>
      </c>
      <c r="V62" s="10">
        <v>2.54997794208573</v>
      </c>
      <c r="W62" s="7">
        <v>3.5847671095576001</v>
      </c>
      <c r="X62" s="10">
        <v>0.72866852343868205</v>
      </c>
      <c r="Y62" s="7">
        <v>-45.161615988668402</v>
      </c>
      <c r="Z62" s="10">
        <v>3.8957293181235202</v>
      </c>
      <c r="AA62" s="65"/>
      <c r="AB62" s="65"/>
      <c r="AC62" s="65"/>
      <c r="AD62" s="182"/>
    </row>
    <row r="63" spans="1:30" ht="13" customHeight="1" x14ac:dyDescent="0.2">
      <c r="A63" s="112" t="s">
        <v>433</v>
      </c>
      <c r="B63" s="113">
        <v>2</v>
      </c>
      <c r="C63" s="34">
        <v>19.255473228469</v>
      </c>
      <c r="D63" s="35">
        <v>0.22343433951045899</v>
      </c>
      <c r="E63" s="34">
        <v>18.629895106556202</v>
      </c>
      <c r="F63" s="35">
        <v>0.26903631530093502</v>
      </c>
      <c r="G63" s="34">
        <v>21.411074838980198</v>
      </c>
      <c r="H63" s="35">
        <v>0.36749339261858299</v>
      </c>
      <c r="I63" s="34">
        <v>2.781179732424</v>
      </c>
      <c r="J63" s="35">
        <v>0.42638338575533202</v>
      </c>
      <c r="K63" s="34">
        <v>46.7593943807382</v>
      </c>
      <c r="L63" s="35">
        <v>0.79576502692040596</v>
      </c>
      <c r="M63" s="34">
        <v>19.9276761400053</v>
      </c>
      <c r="N63" s="35">
        <v>0.29174006805379099</v>
      </c>
      <c r="O63" s="34">
        <v>10.8734998739221</v>
      </c>
      <c r="P63" s="35">
        <v>0.31526168494742501</v>
      </c>
      <c r="Q63" s="34">
        <v>-35.885894506816101</v>
      </c>
      <c r="R63" s="35">
        <v>0.84940908406958904</v>
      </c>
      <c r="S63" s="34">
        <v>48.877016825186601</v>
      </c>
      <c r="T63" s="35">
        <v>0.57841481906616599</v>
      </c>
      <c r="U63" s="34">
        <v>22.8594618475204</v>
      </c>
      <c r="V63" s="35">
        <v>0.52617158721994906</v>
      </c>
      <c r="W63" s="34">
        <v>9.7352712715974405</v>
      </c>
      <c r="X63" s="35">
        <v>0.23089916069954999</v>
      </c>
      <c r="Y63" s="34">
        <v>-39.141745553589097</v>
      </c>
      <c r="Z63" s="35">
        <v>0.62773418368243294</v>
      </c>
      <c r="AA63" s="65"/>
      <c r="AB63" s="65"/>
      <c r="AC63" s="65"/>
      <c r="AD63" s="182"/>
    </row>
    <row r="64" spans="1:30" ht="13" customHeight="1" x14ac:dyDescent="0.2">
      <c r="A64" s="114" t="s">
        <v>434</v>
      </c>
      <c r="B64" s="115">
        <v>2</v>
      </c>
      <c r="C64" s="38">
        <v>17.698154555886099</v>
      </c>
      <c r="D64" s="39">
        <v>0.302372612601088</v>
      </c>
      <c r="E64" s="38">
        <v>16.9937329469115</v>
      </c>
      <c r="F64" s="39">
        <v>0.33619097214415</v>
      </c>
      <c r="G64" s="38">
        <v>19.596949288698202</v>
      </c>
      <c r="H64" s="39">
        <v>0.49942354335539402</v>
      </c>
      <c r="I64" s="38">
        <v>2.6032163417867502</v>
      </c>
      <c r="J64" s="39">
        <v>0.53833127491625599</v>
      </c>
      <c r="K64" s="38">
        <v>48.643770793641401</v>
      </c>
      <c r="L64" s="39">
        <v>1.6706105100781301</v>
      </c>
      <c r="M64" s="38">
        <v>20.243942734173</v>
      </c>
      <c r="N64" s="39">
        <v>0.408762630159475</v>
      </c>
      <c r="O64" s="38">
        <v>9.2688101468600994</v>
      </c>
      <c r="P64" s="39">
        <v>0.33224817020950798</v>
      </c>
      <c r="Q64" s="38">
        <v>-39.374960646781297</v>
      </c>
      <c r="R64" s="39">
        <v>1.72161264991026</v>
      </c>
      <c r="S64" s="38">
        <v>52.689409823865397</v>
      </c>
      <c r="T64" s="39">
        <v>1.0851508499064899</v>
      </c>
      <c r="U64" s="38">
        <v>23.547610754482001</v>
      </c>
      <c r="V64" s="39">
        <v>0.682415581519215</v>
      </c>
      <c r="W64" s="38">
        <v>7.5342070155067402</v>
      </c>
      <c r="X64" s="39">
        <v>0.23452926546258701</v>
      </c>
      <c r="Y64" s="38">
        <v>-45.155202808358702</v>
      </c>
      <c r="Z64" s="39">
        <v>1.1252561793311</v>
      </c>
      <c r="AA64" s="65"/>
      <c r="AB64" s="65"/>
      <c r="AC64" s="65"/>
      <c r="AD64" s="182"/>
    </row>
    <row r="65" spans="1:30" ht="13" customHeight="1" x14ac:dyDescent="0.2">
      <c r="A65" s="116" t="s">
        <v>435</v>
      </c>
      <c r="B65" s="117">
        <v>2</v>
      </c>
      <c r="C65" s="48">
        <v>20.812124730978599</v>
      </c>
      <c r="D65" s="49">
        <v>0.17115915190147099</v>
      </c>
      <c r="E65" s="48">
        <v>20.154787281386099</v>
      </c>
      <c r="F65" s="49">
        <v>0.20173673364199299</v>
      </c>
      <c r="G65" s="48">
        <v>22.7934234586426</v>
      </c>
      <c r="H65" s="49">
        <v>0.27946769448653602</v>
      </c>
      <c r="I65" s="48">
        <v>2.6386361772564699</v>
      </c>
      <c r="J65" s="49">
        <v>0.318860392595122</v>
      </c>
      <c r="K65" s="48">
        <v>46.646325765938698</v>
      </c>
      <c r="L65" s="49">
        <v>0.58694285979062399</v>
      </c>
      <c r="M65" s="48">
        <v>21.1622859456341</v>
      </c>
      <c r="N65" s="49">
        <v>0.21172545738536799</v>
      </c>
      <c r="O65" s="48">
        <v>13.269367874240301</v>
      </c>
      <c r="P65" s="49">
        <v>0.26071247748943699</v>
      </c>
      <c r="Q65" s="48">
        <v>-33.376957891698503</v>
      </c>
      <c r="R65" s="49">
        <v>0.63503764796523698</v>
      </c>
      <c r="S65" s="48">
        <v>46.970714477203302</v>
      </c>
      <c r="T65" s="49">
        <v>0.427049756064938</v>
      </c>
      <c r="U65" s="48">
        <v>24.572338282025601</v>
      </c>
      <c r="V65" s="49">
        <v>0.37796159626058201</v>
      </c>
      <c r="W65" s="48">
        <v>12.663629585937599</v>
      </c>
      <c r="X65" s="49">
        <v>0.18117134722633699</v>
      </c>
      <c r="Y65" s="48">
        <v>-34.307084891265703</v>
      </c>
      <c r="Z65" s="49">
        <v>0.45605183850231801</v>
      </c>
      <c r="AA65" s="65"/>
      <c r="AB65" s="65"/>
      <c r="AC65" s="65"/>
      <c r="AD65" s="182"/>
    </row>
    <row r="66" spans="1:30" ht="13" customHeight="1" x14ac:dyDescent="0.2">
      <c r="A66" s="82" t="s">
        <v>391</v>
      </c>
      <c r="B66" s="110">
        <v>2</v>
      </c>
      <c r="C66" s="7">
        <v>19.648238578003099</v>
      </c>
      <c r="D66" s="10">
        <v>2.2876154132164199</v>
      </c>
      <c r="E66" s="7">
        <v>19.733942681193</v>
      </c>
      <c r="F66" s="10">
        <v>2.8024400538998302</v>
      </c>
      <c r="G66" s="7">
        <v>19.818486104335602</v>
      </c>
      <c r="H66" s="10">
        <v>2.4940957018056</v>
      </c>
      <c r="I66" s="7">
        <v>8.4543423142537905E-2</v>
      </c>
      <c r="J66" s="10">
        <v>2.8434107162228699</v>
      </c>
      <c r="K66" s="7">
        <v>41.787627102032502</v>
      </c>
      <c r="L66" s="10">
        <v>5.1196536866016702</v>
      </c>
      <c r="M66" s="7">
        <v>17.967838090190899</v>
      </c>
      <c r="N66" s="10">
        <v>2.2175602208271301</v>
      </c>
      <c r="O66" s="7">
        <v>5.7770154280703201</v>
      </c>
      <c r="P66" s="10">
        <v>2.02721743194481</v>
      </c>
      <c r="Q66" s="7">
        <v>-36.010611673962202</v>
      </c>
      <c r="R66" s="10">
        <v>5.41729541064635</v>
      </c>
      <c r="S66" s="7">
        <v>50.614107312876499</v>
      </c>
      <c r="T66" s="10">
        <v>4.3951709418146896</v>
      </c>
      <c r="U66" s="7">
        <v>17.0972639080967</v>
      </c>
      <c r="V66" s="10">
        <v>4.6642126741871399</v>
      </c>
      <c r="W66" s="7">
        <v>8.0316900613088507</v>
      </c>
      <c r="X66" s="10">
        <v>2.0118421059954601</v>
      </c>
      <c r="Y66" s="7">
        <v>-42.582417251567598</v>
      </c>
      <c r="Z66" s="10">
        <v>4.9358224230014196</v>
      </c>
      <c r="AA66" s="65"/>
      <c r="AB66" s="65"/>
      <c r="AC66" s="65"/>
      <c r="AD66" s="182"/>
    </row>
    <row r="67" spans="1:30" ht="13" customHeight="1" x14ac:dyDescent="0.2">
      <c r="A67" s="82" t="s">
        <v>392</v>
      </c>
      <c r="B67" s="110">
        <v>2</v>
      </c>
      <c r="C67" s="7">
        <v>17.947718176611701</v>
      </c>
      <c r="D67" s="10">
        <v>1.73999183388975</v>
      </c>
      <c r="E67" s="7">
        <v>18.619869926040199</v>
      </c>
      <c r="F67" s="10">
        <v>1.88469531569384</v>
      </c>
      <c r="G67" s="7">
        <v>17.241065304118599</v>
      </c>
      <c r="H67" s="10">
        <v>2.6215457654917902</v>
      </c>
      <c r="I67" s="7">
        <v>-1.3788046219215899</v>
      </c>
      <c r="J67" s="10">
        <v>2.8206936475894899</v>
      </c>
      <c r="K67" s="7">
        <v>32.534701853459403</v>
      </c>
      <c r="L67" s="10">
        <v>5.2965417810075301</v>
      </c>
      <c r="M67" s="7">
        <v>17.602447035975501</v>
      </c>
      <c r="N67" s="10">
        <v>2.3332599014721498</v>
      </c>
      <c r="O67" s="7">
        <v>10.2612579889551</v>
      </c>
      <c r="P67" s="10">
        <v>2.6164470826096902</v>
      </c>
      <c r="Q67" s="7">
        <v>-22.273443864504301</v>
      </c>
      <c r="R67" s="10">
        <v>6.10444014748313</v>
      </c>
      <c r="S67" s="7">
        <v>47.368128654302197</v>
      </c>
      <c r="T67" s="10">
        <v>4.3007518117147896</v>
      </c>
      <c r="U67" s="7">
        <v>15.102165230215601</v>
      </c>
      <c r="V67" s="10">
        <v>3.4050318433608902</v>
      </c>
      <c r="W67" s="7">
        <v>8.4816119601751705</v>
      </c>
      <c r="X67" s="10">
        <v>1.5190453214930799</v>
      </c>
      <c r="Y67" s="7">
        <v>-38.886516694127003</v>
      </c>
      <c r="Z67" s="10">
        <v>4.6016216908459002</v>
      </c>
      <c r="AA67" s="65"/>
      <c r="AB67" s="65"/>
      <c r="AC67" s="65"/>
      <c r="AD67" s="182"/>
    </row>
    <row r="68" spans="1:30" ht="13" customHeight="1" x14ac:dyDescent="0.2">
      <c r="A68" s="82" t="s">
        <v>393</v>
      </c>
      <c r="B68" s="110">
        <v>2</v>
      </c>
      <c r="C68" s="7">
        <v>7.0968667665531404</v>
      </c>
      <c r="D68" s="10">
        <v>0.86509467938084395</v>
      </c>
      <c r="E68" s="7">
        <v>7.7042763281775999</v>
      </c>
      <c r="F68" s="10">
        <v>0.97431477926836996</v>
      </c>
      <c r="G68" s="7">
        <v>5.6677770653811299</v>
      </c>
      <c r="H68" s="10">
        <v>1.3745524673454299</v>
      </c>
      <c r="I68" s="7">
        <v>-2.03649926279647</v>
      </c>
      <c r="J68" s="10">
        <v>1.5742921585757601</v>
      </c>
      <c r="K68" s="7">
        <v>14.918391483297301</v>
      </c>
      <c r="L68" s="10">
        <v>3.0106868408237801</v>
      </c>
      <c r="M68" s="7">
        <v>5.2277128028629196</v>
      </c>
      <c r="N68" s="10">
        <v>1.10442306389381</v>
      </c>
      <c r="O68" s="7">
        <v>7.0016257444642402</v>
      </c>
      <c r="P68" s="10">
        <v>1.4958520261202</v>
      </c>
      <c r="Q68" s="7">
        <v>-7.9167657388330399</v>
      </c>
      <c r="R68" s="10">
        <v>3.43903705064956</v>
      </c>
      <c r="S68" s="7">
        <v>16.864795300424799</v>
      </c>
      <c r="T68" s="10">
        <v>2.7264924891332201</v>
      </c>
      <c r="U68" s="7">
        <v>6.3107642840573597</v>
      </c>
      <c r="V68" s="10">
        <v>2.1437092328004699</v>
      </c>
      <c r="W68" s="7">
        <v>4.5272240780125497</v>
      </c>
      <c r="X68" s="10">
        <v>0.935900134368017</v>
      </c>
      <c r="Y68" s="7">
        <v>-12.337571222412301</v>
      </c>
      <c r="Z68" s="10">
        <v>2.7985871356202101</v>
      </c>
      <c r="AA68" s="65"/>
      <c r="AB68" s="65"/>
      <c r="AC68" s="65"/>
      <c r="AD68" s="182"/>
    </row>
    <row r="69" spans="1:30" ht="13" customHeight="1" x14ac:dyDescent="0.2">
      <c r="A69" s="4" t="s">
        <v>394</v>
      </c>
      <c r="B69" s="118">
        <v>2</v>
      </c>
      <c r="C69" s="169">
        <v>7.8537219415113801</v>
      </c>
      <c r="D69" s="170">
        <v>0.89481507692782503</v>
      </c>
      <c r="E69" s="169">
        <v>7.8053369393701999</v>
      </c>
      <c r="F69" s="170">
        <v>1.1027929389053199</v>
      </c>
      <c r="G69" s="169">
        <v>7.7175603619524598</v>
      </c>
      <c r="H69" s="170">
        <v>1.4638280645504</v>
      </c>
      <c r="I69" s="169">
        <v>-8.7776577417744597E-2</v>
      </c>
      <c r="J69" s="170">
        <v>1.8084160497906101</v>
      </c>
      <c r="K69" s="169">
        <v>29.6621592301715</v>
      </c>
      <c r="L69" s="170">
        <v>4.3126493078054402</v>
      </c>
      <c r="M69" s="169">
        <v>5.02109413709048</v>
      </c>
      <c r="N69" s="170">
        <v>0.91551899709882201</v>
      </c>
      <c r="O69" s="169">
        <v>2.2600441180286901</v>
      </c>
      <c r="P69" s="170">
        <v>0.78647773885286498</v>
      </c>
      <c r="Q69" s="169">
        <v>-27.402115112142798</v>
      </c>
      <c r="R69" s="170">
        <v>4.3108399487814397</v>
      </c>
      <c r="S69" s="169">
        <v>30.4689102579643</v>
      </c>
      <c r="T69" s="170">
        <v>3.61391818953238</v>
      </c>
      <c r="U69" s="169">
        <v>3.5659875201384801</v>
      </c>
      <c r="V69" s="170">
        <v>1.27745708100293</v>
      </c>
      <c r="W69" s="169">
        <v>0.66666013254565004</v>
      </c>
      <c r="X69" s="170">
        <v>0.31614852721678799</v>
      </c>
      <c r="Y69" s="169">
        <v>-29.802250125418599</v>
      </c>
      <c r="Z69" s="170">
        <v>3.62845201655401</v>
      </c>
      <c r="AA69" s="178"/>
      <c r="AB69" s="178"/>
      <c r="AC69" s="178"/>
      <c r="AD69" s="183"/>
    </row>
    <row r="70" spans="1:30" ht="13" customHeight="1" x14ac:dyDescent="0.2">
      <c r="A70" s="82"/>
      <c r="B70" s="119"/>
      <c r="C70" s="7" t="s">
        <v>1482</v>
      </c>
      <c r="D70" s="10" t="s">
        <v>1483</v>
      </c>
      <c r="E70" s="7" t="s">
        <v>1484</v>
      </c>
      <c r="F70" s="10" t="s">
        <v>1485</v>
      </c>
      <c r="G70" s="7" t="s">
        <v>1486</v>
      </c>
      <c r="H70" s="10" t="s">
        <v>1487</v>
      </c>
      <c r="I70" s="7" t="s">
        <v>1488</v>
      </c>
      <c r="J70" s="10" t="s">
        <v>1489</v>
      </c>
      <c r="K70" s="7" t="s">
        <v>1490</v>
      </c>
      <c r="L70" s="10" t="s">
        <v>1491</v>
      </c>
      <c r="M70" s="7" t="s">
        <v>1492</v>
      </c>
      <c r="N70" s="10" t="s">
        <v>1493</v>
      </c>
      <c r="O70" s="7" t="s">
        <v>1494</v>
      </c>
      <c r="P70" s="10" t="s">
        <v>1495</v>
      </c>
      <c r="Q70" s="7" t="s">
        <v>1496</v>
      </c>
      <c r="R70" s="10" t="s">
        <v>1497</v>
      </c>
      <c r="S70" s="7" t="s">
        <v>1498</v>
      </c>
      <c r="T70" s="10" t="s">
        <v>1499</v>
      </c>
      <c r="U70" s="7" t="s">
        <v>1500</v>
      </c>
      <c r="V70" s="10" t="s">
        <v>1501</v>
      </c>
      <c r="W70" s="7" t="s">
        <v>1502</v>
      </c>
      <c r="X70" s="10" t="s">
        <v>1503</v>
      </c>
      <c r="Y70" s="7" t="s">
        <v>1504</v>
      </c>
      <c r="Z70" s="10" t="s">
        <v>1505</v>
      </c>
      <c r="AA70" s="7" t="s">
        <v>1506</v>
      </c>
      <c r="AB70" s="10" t="s">
        <v>1507</v>
      </c>
      <c r="AC70" s="65" t="s">
        <v>1508</v>
      </c>
      <c r="AD70" s="182" t="s">
        <v>1509</v>
      </c>
    </row>
    <row r="71" spans="1:30" ht="13" customHeight="1" x14ac:dyDescent="0.2">
      <c r="A71" s="82" t="s">
        <v>350</v>
      </c>
      <c r="B71" s="119">
        <v>1</v>
      </c>
      <c r="C71" s="7">
        <v>22.777802388156399</v>
      </c>
      <c r="D71" s="10">
        <v>1.5442246642245501</v>
      </c>
      <c r="E71" s="7">
        <v>22.651693768306899</v>
      </c>
      <c r="F71" s="10">
        <v>1.5512317694309401</v>
      </c>
      <c r="G71" s="7">
        <v>24.2129912511705</v>
      </c>
      <c r="H71" s="10">
        <v>3.1786846655568</v>
      </c>
      <c r="I71" s="7">
        <v>1.5612974828636099</v>
      </c>
      <c r="J71" s="10">
        <v>2.9899723604144199</v>
      </c>
      <c r="K71" s="7">
        <v>38.375247168690102</v>
      </c>
      <c r="L71" s="10">
        <v>3.8027735065320001</v>
      </c>
      <c r="M71" s="7">
        <v>20.900930099716799</v>
      </c>
      <c r="N71" s="10">
        <v>1.8023548214266101</v>
      </c>
      <c r="O71" s="7">
        <v>15.071678939682</v>
      </c>
      <c r="P71" s="10">
        <v>2.2887233993716198</v>
      </c>
      <c r="Q71" s="7">
        <v>-23.3035682290081</v>
      </c>
      <c r="R71" s="10">
        <v>4.2822285468391703</v>
      </c>
      <c r="S71" s="7">
        <v>47.557377142707097</v>
      </c>
      <c r="T71" s="10">
        <v>3.5667594469335699</v>
      </c>
      <c r="U71" s="7">
        <v>21.163446194116201</v>
      </c>
      <c r="V71" s="10">
        <v>2.6769658050045302</v>
      </c>
      <c r="W71" s="7">
        <v>14.2597439151562</v>
      </c>
      <c r="X71" s="10">
        <v>1.45166989598645</v>
      </c>
      <c r="Y71" s="7">
        <v>-33.297633227550897</v>
      </c>
      <c r="Z71" s="10">
        <v>3.75063077896939</v>
      </c>
      <c r="AA71" s="7">
        <v>11.514075524629099</v>
      </c>
      <c r="AB71" s="10">
        <v>1.78587786650681</v>
      </c>
      <c r="AC71" s="65"/>
      <c r="AD71" s="182"/>
    </row>
    <row r="72" spans="1:30" ht="13" customHeight="1" x14ac:dyDescent="0.2">
      <c r="A72" s="82" t="s">
        <v>352</v>
      </c>
      <c r="B72" s="119">
        <v>1</v>
      </c>
      <c r="C72" s="7">
        <v>18.121179614358901</v>
      </c>
      <c r="D72" s="10">
        <v>0.71582651481182502</v>
      </c>
      <c r="E72" s="7">
        <v>17.695216618240501</v>
      </c>
      <c r="F72" s="10">
        <v>0.80536976958859696</v>
      </c>
      <c r="G72" s="7">
        <v>21.0171104733923</v>
      </c>
      <c r="H72" s="10">
        <v>2.0885467996173102</v>
      </c>
      <c r="I72" s="7">
        <v>3.3218938551518198</v>
      </c>
      <c r="J72" s="10">
        <v>2.34434583407291</v>
      </c>
      <c r="K72" s="7">
        <v>45.070111937917801</v>
      </c>
      <c r="L72" s="10">
        <v>2.3493101382753299</v>
      </c>
      <c r="M72" s="7">
        <v>15.0648743912933</v>
      </c>
      <c r="N72" s="10">
        <v>0.99913861019723404</v>
      </c>
      <c r="O72" s="7">
        <v>3.2412392362434401</v>
      </c>
      <c r="P72" s="10">
        <v>0.65969604467877696</v>
      </c>
      <c r="Q72" s="7">
        <v>-41.8288727016743</v>
      </c>
      <c r="R72" s="10">
        <v>2.58166461088768</v>
      </c>
      <c r="S72" s="7">
        <v>58.3561535019779</v>
      </c>
      <c r="T72" s="10">
        <v>2.3351336355655001</v>
      </c>
      <c r="U72" s="7">
        <v>25.060565539971002</v>
      </c>
      <c r="V72" s="10">
        <v>2.08649673252014</v>
      </c>
      <c r="W72" s="7">
        <v>5.3833140915745501</v>
      </c>
      <c r="X72" s="10">
        <v>0.50914573345184699</v>
      </c>
      <c r="Y72" s="7">
        <v>-52.972839410403303</v>
      </c>
      <c r="Z72" s="10">
        <v>2.4762849681380401</v>
      </c>
      <c r="AA72" s="7">
        <v>0.58637467174239799</v>
      </c>
      <c r="AB72" s="10">
        <v>1.08417008981297</v>
      </c>
      <c r="AC72" s="65"/>
      <c r="AD72" s="182"/>
    </row>
    <row r="73" spans="1:30" ht="13" customHeight="1" x14ac:dyDescent="0.2">
      <c r="A73" s="111" t="s">
        <v>354</v>
      </c>
      <c r="B73" s="119">
        <v>1</v>
      </c>
      <c r="C73" s="7">
        <v>30.544209659637001</v>
      </c>
      <c r="D73" s="10">
        <v>1.15954227336672</v>
      </c>
      <c r="E73" s="7">
        <v>30.4680400505103</v>
      </c>
      <c r="F73" s="10">
        <v>1.3244941162495401</v>
      </c>
      <c r="G73" s="7">
        <v>31.234001022213999</v>
      </c>
      <c r="H73" s="10">
        <v>3.35868556169244</v>
      </c>
      <c r="I73" s="7">
        <v>0.76596097170371602</v>
      </c>
      <c r="J73" s="10">
        <v>3.7907287503335301</v>
      </c>
      <c r="K73" s="7">
        <v>83.355814541317997</v>
      </c>
      <c r="L73" s="10">
        <v>2.6425805608253898</v>
      </c>
      <c r="M73" s="7">
        <v>25.762257287583701</v>
      </c>
      <c r="N73" s="10">
        <v>1.6421918610380499</v>
      </c>
      <c r="O73" s="7">
        <v>5.4718760082636004</v>
      </c>
      <c r="P73" s="10">
        <v>1.1524132219626799</v>
      </c>
      <c r="Q73" s="7">
        <v>-77.883938533054405</v>
      </c>
      <c r="R73" s="10">
        <v>2.9941383624279498</v>
      </c>
      <c r="S73" s="7">
        <v>91.461679006580695</v>
      </c>
      <c r="T73" s="10">
        <v>1.9400708328284799</v>
      </c>
      <c r="U73" s="7">
        <v>58.810469391304203</v>
      </c>
      <c r="V73" s="10">
        <v>3.9172525183086102</v>
      </c>
      <c r="W73" s="7">
        <v>9.6268389035943507</v>
      </c>
      <c r="X73" s="10">
        <v>0.97907194529589703</v>
      </c>
      <c r="Y73" s="7">
        <v>-81.834840102986306</v>
      </c>
      <c r="Z73" s="10">
        <v>2.1565185368735902</v>
      </c>
      <c r="AA73" s="7">
        <v>5.6186523527017904</v>
      </c>
      <c r="AB73" s="10">
        <v>1.72820416403066</v>
      </c>
      <c r="AC73" s="65"/>
      <c r="AD73" s="182"/>
    </row>
    <row r="74" spans="1:30" ht="13" customHeight="1" x14ac:dyDescent="0.2">
      <c r="A74" s="82" t="s">
        <v>355</v>
      </c>
      <c r="B74" s="119">
        <v>1</v>
      </c>
      <c r="C74" s="7">
        <v>31.850625414831399</v>
      </c>
      <c r="D74" s="10">
        <v>1.82736352363034</v>
      </c>
      <c r="E74" s="7">
        <v>31.588308301505101</v>
      </c>
      <c r="F74" s="10">
        <v>1.87645338358044</v>
      </c>
      <c r="G74" s="7">
        <v>34.722671209121302</v>
      </c>
      <c r="H74" s="10">
        <v>4.5924653070542698</v>
      </c>
      <c r="I74" s="7">
        <v>3.1343629076161301</v>
      </c>
      <c r="J74" s="10">
        <v>4.5965920289895701</v>
      </c>
      <c r="K74" s="7">
        <v>47.441506335275697</v>
      </c>
      <c r="L74" s="10">
        <v>4.08790957218734</v>
      </c>
      <c r="M74" s="7">
        <v>32.918458586583</v>
      </c>
      <c r="N74" s="10">
        <v>2.2280751514909198</v>
      </c>
      <c r="O74" s="7">
        <v>21.7085335480613</v>
      </c>
      <c r="P74" s="10">
        <v>2.6961125833860602</v>
      </c>
      <c r="Q74" s="7">
        <v>-25.732972787214301</v>
      </c>
      <c r="R74" s="10">
        <v>4.7111238574078298</v>
      </c>
      <c r="S74" s="7">
        <v>54.998293250809503</v>
      </c>
      <c r="T74" s="10">
        <v>3.3323715413655801</v>
      </c>
      <c r="U74" s="7">
        <v>35.926875990370498</v>
      </c>
      <c r="V74" s="10">
        <v>3.4674348903716599</v>
      </c>
      <c r="W74" s="7">
        <v>23.1691281819799</v>
      </c>
      <c r="X74" s="10">
        <v>2.0887554257543899</v>
      </c>
      <c r="Y74" s="7">
        <v>-31.829165068829699</v>
      </c>
      <c r="Z74" s="10">
        <v>3.5774171550226299</v>
      </c>
      <c r="AA74" s="7">
        <v>-4.6231954601959897</v>
      </c>
      <c r="AB74" s="10">
        <v>2.6738462099911802</v>
      </c>
      <c r="AC74" s="65"/>
      <c r="AD74" s="182"/>
    </row>
    <row r="75" spans="1:30" ht="13" customHeight="1" x14ac:dyDescent="0.2">
      <c r="A75" s="82" t="s">
        <v>365</v>
      </c>
      <c r="B75" s="119">
        <v>1</v>
      </c>
      <c r="C75" s="7">
        <v>3.4332515957359999</v>
      </c>
      <c r="D75" s="10">
        <v>0.85385472644537697</v>
      </c>
      <c r="E75" s="7">
        <v>3.4528522937144901</v>
      </c>
      <c r="F75" s="10">
        <v>0.86335661459589896</v>
      </c>
      <c r="G75" s="7">
        <v>3.4242073600227099</v>
      </c>
      <c r="H75" s="10">
        <v>1.4080239389456699</v>
      </c>
      <c r="I75" s="7">
        <v>-2.8644933691775301E-2</v>
      </c>
      <c r="J75" s="10">
        <v>1.22443687243289</v>
      </c>
      <c r="K75" s="7">
        <v>13.6942130931498</v>
      </c>
      <c r="L75" s="10">
        <v>4.1540553897696704</v>
      </c>
      <c r="M75" s="7">
        <v>2.5078455246230602</v>
      </c>
      <c r="N75" s="10">
        <v>0.88205018828825599</v>
      </c>
      <c r="O75" s="7">
        <v>2.2556802532126201</v>
      </c>
      <c r="P75" s="10">
        <v>0.75752136976096396</v>
      </c>
      <c r="Q75" s="7">
        <v>-11.438532839937199</v>
      </c>
      <c r="R75" s="10">
        <v>4.1927363348544402</v>
      </c>
      <c r="S75" s="7">
        <v>17.4011624485181</v>
      </c>
      <c r="T75" s="10">
        <v>4.4968949732589101</v>
      </c>
      <c r="U75" s="7">
        <v>5.4649063030710696</v>
      </c>
      <c r="V75" s="10">
        <v>1.9568590215900501</v>
      </c>
      <c r="W75" s="7">
        <v>0.68296789043953199</v>
      </c>
      <c r="X75" s="10">
        <v>0.30305871272466101</v>
      </c>
      <c r="Y75" s="7">
        <v>-16.718194558078601</v>
      </c>
      <c r="Z75" s="10">
        <v>4.4614036190218203</v>
      </c>
      <c r="AA75" s="7">
        <v>-2.8839729621360899</v>
      </c>
      <c r="AB75" s="10">
        <v>1.09656332073621</v>
      </c>
      <c r="AC75" s="65"/>
      <c r="AD75" s="182"/>
    </row>
    <row r="76" spans="1:30" ht="13" customHeight="1" x14ac:dyDescent="0.2">
      <c r="A76" s="82" t="s">
        <v>370</v>
      </c>
      <c r="B76" s="119">
        <v>1</v>
      </c>
      <c r="C76" s="7">
        <v>28.9217319174853</v>
      </c>
      <c r="D76" s="10">
        <v>0.949933501326921</v>
      </c>
      <c r="E76" s="7">
        <v>31.1406210396568</v>
      </c>
      <c r="F76" s="10">
        <v>1.2569419889181901</v>
      </c>
      <c r="G76" s="7">
        <v>25.304081829266</v>
      </c>
      <c r="H76" s="10">
        <v>1.82430582677625</v>
      </c>
      <c r="I76" s="7">
        <v>-5.8365392103907796</v>
      </c>
      <c r="J76" s="10">
        <v>2.3382630847519001</v>
      </c>
      <c r="K76" s="7">
        <v>26.9102831985644</v>
      </c>
      <c r="L76" s="10">
        <v>2.2564587958081499</v>
      </c>
      <c r="M76" s="7">
        <v>20.820214275438801</v>
      </c>
      <c r="N76" s="10">
        <v>1.29993154023891</v>
      </c>
      <c r="O76" s="7">
        <v>41.733875288328498</v>
      </c>
      <c r="P76" s="10">
        <v>1.7979322577199901</v>
      </c>
      <c r="Q76" s="7">
        <v>14.823592089764</v>
      </c>
      <c r="R76" s="10">
        <v>3.0009276216453702</v>
      </c>
      <c r="S76" s="7">
        <v>35.811476107274999</v>
      </c>
      <c r="T76" s="10">
        <v>2.2619688989284401</v>
      </c>
      <c r="U76" s="7">
        <v>24.2131439649574</v>
      </c>
      <c r="V76" s="10">
        <v>2.2947410177974898</v>
      </c>
      <c r="W76" s="7">
        <v>27.799939650249001</v>
      </c>
      <c r="X76" s="10">
        <v>1.18021530314448</v>
      </c>
      <c r="Y76" s="7">
        <v>-8.0115364570259295</v>
      </c>
      <c r="Z76" s="10">
        <v>2.6581925943390101</v>
      </c>
      <c r="AA76" s="7">
        <v>2.7671013979653498</v>
      </c>
      <c r="AB76" s="10">
        <v>1.4238673613491299</v>
      </c>
      <c r="AC76" s="65"/>
      <c r="AD76" s="182"/>
    </row>
    <row r="77" spans="1:30" ht="13" customHeight="1" x14ac:dyDescent="0.2">
      <c r="A77" s="82" t="s">
        <v>372</v>
      </c>
      <c r="B77" s="119">
        <v>1</v>
      </c>
      <c r="C77" s="7">
        <v>4.6850896946173703</v>
      </c>
      <c r="D77" s="10">
        <v>0.65078537783715495</v>
      </c>
      <c r="E77" s="7">
        <v>4.2472961765928003</v>
      </c>
      <c r="F77" s="10">
        <v>0.68209642167642304</v>
      </c>
      <c r="G77" s="7">
        <v>6.1360421418724602</v>
      </c>
      <c r="H77" s="10">
        <v>1.3438896227091199</v>
      </c>
      <c r="I77" s="7">
        <v>1.8887459652796601</v>
      </c>
      <c r="J77" s="10">
        <v>1.42406217253311</v>
      </c>
      <c r="K77" s="7">
        <v>9.7895405373141493</v>
      </c>
      <c r="L77" s="10">
        <v>2.0248877419597502</v>
      </c>
      <c r="M77" s="7">
        <v>2.2689387822187301</v>
      </c>
      <c r="N77" s="10">
        <v>0.46651166068120298</v>
      </c>
      <c r="O77" s="7">
        <v>8.1274094593653494</v>
      </c>
      <c r="P77" s="10">
        <v>1.41709545151918</v>
      </c>
      <c r="Q77" s="7">
        <v>-1.6621310779488101</v>
      </c>
      <c r="R77" s="10">
        <v>2.2216396897643902</v>
      </c>
      <c r="S77" s="7">
        <v>13.1904934948054</v>
      </c>
      <c r="T77" s="10">
        <v>2.36290069703794</v>
      </c>
      <c r="U77" s="7">
        <v>3.0815398858574898</v>
      </c>
      <c r="V77" s="10">
        <v>0.98409472543668697</v>
      </c>
      <c r="W77" s="7">
        <v>3.22867698783437</v>
      </c>
      <c r="X77" s="10">
        <v>0.60820482775515305</v>
      </c>
      <c r="Y77" s="7">
        <v>-9.9618165069710205</v>
      </c>
      <c r="Z77" s="10">
        <v>2.27502946657961</v>
      </c>
      <c r="AA77" s="7">
        <v>-20.324587487883701</v>
      </c>
      <c r="AB77" s="10">
        <v>1.2933849824205601</v>
      </c>
      <c r="AC77" s="65"/>
      <c r="AD77" s="182"/>
    </row>
    <row r="78" spans="1:30" ht="13" customHeight="1" x14ac:dyDescent="0.2">
      <c r="A78" s="82" t="s">
        <v>428</v>
      </c>
      <c r="B78" s="119">
        <v>1</v>
      </c>
      <c r="C78" s="7">
        <v>10.9515354727816</v>
      </c>
      <c r="D78" s="10">
        <v>1.0276339250297899</v>
      </c>
      <c r="E78" s="7">
        <v>13.493067453168599</v>
      </c>
      <c r="F78" s="10">
        <v>1.51144071043589</v>
      </c>
      <c r="G78" s="7">
        <v>6.4276631189267501</v>
      </c>
      <c r="H78" s="10">
        <v>1.12906024041897</v>
      </c>
      <c r="I78" s="7">
        <v>-7.0654043342418698</v>
      </c>
      <c r="J78" s="10">
        <v>1.93412976046901</v>
      </c>
      <c r="K78" s="7">
        <v>16.1634224108933</v>
      </c>
      <c r="L78" s="10">
        <v>2.4291069877399698</v>
      </c>
      <c r="M78" s="7">
        <v>9.8794927503326893</v>
      </c>
      <c r="N78" s="10">
        <v>1.14251230154927</v>
      </c>
      <c r="O78" s="7">
        <v>8.9564882055043107</v>
      </c>
      <c r="P78" s="10">
        <v>1.6521712287647301</v>
      </c>
      <c r="Q78" s="7">
        <v>-7.2069342053889498</v>
      </c>
      <c r="R78" s="10">
        <v>3.0574593048812302</v>
      </c>
      <c r="S78" s="7">
        <v>18.758960975310099</v>
      </c>
      <c r="T78" s="10">
        <v>2.0592652875731998</v>
      </c>
      <c r="U78" s="7">
        <v>11.0129132525846</v>
      </c>
      <c r="V78" s="10">
        <v>1.6116386820880799</v>
      </c>
      <c r="W78" s="7">
        <v>5.7036256509445602</v>
      </c>
      <c r="X78" s="10">
        <v>1.11509368025356</v>
      </c>
      <c r="Y78" s="7">
        <v>-13.055335324365499</v>
      </c>
      <c r="Z78" s="10">
        <v>2.1623113776599499</v>
      </c>
      <c r="AA78" s="7">
        <v>-0.71045035989321703</v>
      </c>
      <c r="AB78" s="10">
        <v>1.6846216501153199</v>
      </c>
      <c r="AC78" s="65"/>
      <c r="AD78" s="182"/>
    </row>
    <row r="79" spans="1:30" ht="13" customHeight="1" x14ac:dyDescent="0.2">
      <c r="A79" s="82" t="s">
        <v>378</v>
      </c>
      <c r="B79" s="119">
        <v>1</v>
      </c>
      <c r="C79" s="7">
        <v>14.989182078190399</v>
      </c>
      <c r="D79" s="10">
        <v>1.0034496957421499</v>
      </c>
      <c r="E79" s="7">
        <v>16.509563521158402</v>
      </c>
      <c r="F79" s="10">
        <v>1.4546987610825</v>
      </c>
      <c r="G79" s="7">
        <v>12.713761307908101</v>
      </c>
      <c r="H79" s="10">
        <v>1.0868357200262799</v>
      </c>
      <c r="I79" s="7">
        <v>-3.79580221325031</v>
      </c>
      <c r="J79" s="10">
        <v>1.8133642137730801</v>
      </c>
      <c r="K79" s="7">
        <v>74.838519329348202</v>
      </c>
      <c r="L79" s="10">
        <v>4.2553558993479301</v>
      </c>
      <c r="M79" s="7">
        <v>13.318003616708801</v>
      </c>
      <c r="N79" s="10">
        <v>1.17208238883092</v>
      </c>
      <c r="O79" s="7">
        <v>6.9594153271119898</v>
      </c>
      <c r="P79" s="10">
        <v>1.08323635046839</v>
      </c>
      <c r="Q79" s="7">
        <v>-67.879104002236204</v>
      </c>
      <c r="R79" s="10">
        <v>4.1829547634203097</v>
      </c>
      <c r="S79" s="7">
        <v>54.798775366368098</v>
      </c>
      <c r="T79" s="10">
        <v>4.1994177970436297</v>
      </c>
      <c r="U79" s="7">
        <v>22.519106928333699</v>
      </c>
      <c r="V79" s="10">
        <v>2.5247122421017698</v>
      </c>
      <c r="W79" s="7">
        <v>6.3701736608964596</v>
      </c>
      <c r="X79" s="10">
        <v>0.55890046568898699</v>
      </c>
      <c r="Y79" s="7">
        <v>-48.4286017054716</v>
      </c>
      <c r="Z79" s="10">
        <v>4.2568193097480798</v>
      </c>
      <c r="AA79" s="7">
        <v>4.8690057037418102</v>
      </c>
      <c r="AB79" s="10">
        <v>1.35438506003253</v>
      </c>
      <c r="AC79" s="65"/>
      <c r="AD79" s="182"/>
    </row>
    <row r="80" spans="1:30" ht="13" customHeight="1" x14ac:dyDescent="0.2">
      <c r="A80" s="82" t="s">
        <v>382</v>
      </c>
      <c r="B80" s="119">
        <v>1</v>
      </c>
      <c r="C80" s="7">
        <v>11.6963844338733</v>
      </c>
      <c r="D80" s="10">
        <v>0.72589643130973902</v>
      </c>
      <c r="E80" s="7">
        <v>11.0688182681039</v>
      </c>
      <c r="F80" s="10">
        <v>0.77351513523673099</v>
      </c>
      <c r="G80" s="7">
        <v>17.317654042822099</v>
      </c>
      <c r="H80" s="10">
        <v>2.4780779092308398</v>
      </c>
      <c r="I80" s="7">
        <v>6.24883577471818</v>
      </c>
      <c r="J80" s="10">
        <v>2.6264828668496301</v>
      </c>
      <c r="K80" s="7">
        <v>59.846513143836098</v>
      </c>
      <c r="L80" s="10">
        <v>4.2866181334301103</v>
      </c>
      <c r="M80" s="7">
        <v>10.637659474029901</v>
      </c>
      <c r="N80" s="10">
        <v>0.79209154155794803</v>
      </c>
      <c r="O80" s="7">
        <v>2.3251302330283798</v>
      </c>
      <c r="P80" s="10">
        <v>0.547755539411931</v>
      </c>
      <c r="Q80" s="7">
        <v>-57.521382910807802</v>
      </c>
      <c r="R80" s="10">
        <v>4.3326972820273699</v>
      </c>
      <c r="S80" s="7">
        <v>44.927262237951197</v>
      </c>
      <c r="T80" s="10">
        <v>3.0749044211698999</v>
      </c>
      <c r="U80" s="7">
        <v>13.503212227120001</v>
      </c>
      <c r="V80" s="10">
        <v>2.22293585904016</v>
      </c>
      <c r="W80" s="7">
        <v>2.3911799957524198</v>
      </c>
      <c r="X80" s="10">
        <v>0.45424939967592698</v>
      </c>
      <c r="Y80" s="7">
        <v>-42.536082242198802</v>
      </c>
      <c r="Z80" s="10">
        <v>3.1515830601758799</v>
      </c>
      <c r="AA80" s="7">
        <v>-5.6564493914203602E-2</v>
      </c>
      <c r="AB80" s="10">
        <v>1.14379261673207</v>
      </c>
      <c r="AC80" s="65"/>
      <c r="AD80" s="182"/>
    </row>
    <row r="81" spans="1:30" ht="13" customHeight="1" x14ac:dyDescent="0.2">
      <c r="A81" s="82" t="s">
        <v>384</v>
      </c>
      <c r="B81" s="119">
        <v>1</v>
      </c>
      <c r="C81" s="7">
        <v>28.9164271151446</v>
      </c>
      <c r="D81" s="10">
        <v>0.95483296159258502</v>
      </c>
      <c r="E81" s="7">
        <v>28.472450390944701</v>
      </c>
      <c r="F81" s="10">
        <v>1.18910954888173</v>
      </c>
      <c r="G81" s="7">
        <v>30.443256811680801</v>
      </c>
      <c r="H81" s="10">
        <v>1.9607859568266801</v>
      </c>
      <c r="I81" s="7">
        <v>1.97080642073611</v>
      </c>
      <c r="J81" s="10">
        <v>2.43258679359597</v>
      </c>
      <c r="K81" s="7">
        <v>65.090066663704206</v>
      </c>
      <c r="L81" s="10">
        <v>3.40605459071439</v>
      </c>
      <c r="M81" s="7">
        <v>31.674200620587701</v>
      </c>
      <c r="N81" s="10">
        <v>1.39737905076545</v>
      </c>
      <c r="O81" s="7">
        <v>10.266455413112601</v>
      </c>
      <c r="P81" s="10">
        <v>1.0869001301915899</v>
      </c>
      <c r="Q81" s="7">
        <v>-54.823611250591597</v>
      </c>
      <c r="R81" s="10">
        <v>3.6753479984703601</v>
      </c>
      <c r="S81" s="7">
        <v>71.885221411919503</v>
      </c>
      <c r="T81" s="10">
        <v>2.0440386817517799</v>
      </c>
      <c r="U81" s="7">
        <v>45.683935312315299</v>
      </c>
      <c r="V81" s="10">
        <v>3.1666693719459</v>
      </c>
      <c r="W81" s="7">
        <v>12.8978378602524</v>
      </c>
      <c r="X81" s="10">
        <v>0.944524300525726</v>
      </c>
      <c r="Y81" s="7">
        <v>-58.987383551667101</v>
      </c>
      <c r="Z81" s="10">
        <v>2.41188015958928</v>
      </c>
      <c r="AA81" s="7">
        <v>-1.8902714360139199</v>
      </c>
      <c r="AB81" s="10">
        <v>1.3688915492242799</v>
      </c>
      <c r="AC81" s="65"/>
      <c r="AD81" s="182"/>
    </row>
    <row r="82" spans="1:30" ht="13" customHeight="1" x14ac:dyDescent="0.2">
      <c r="A82" s="82" t="s">
        <v>386</v>
      </c>
      <c r="B82" s="119">
        <v>1</v>
      </c>
      <c r="C82" s="7">
        <v>11.8021520029054</v>
      </c>
      <c r="D82" s="10">
        <v>0.89737864836182102</v>
      </c>
      <c r="E82" s="7">
        <v>12.770786976102</v>
      </c>
      <c r="F82" s="10">
        <v>1.09767361926207</v>
      </c>
      <c r="G82" s="7">
        <v>9.50468910670795</v>
      </c>
      <c r="H82" s="10">
        <v>1.24194561356722</v>
      </c>
      <c r="I82" s="7">
        <v>-3.2660978693940499</v>
      </c>
      <c r="J82" s="10">
        <v>1.54881984532184</v>
      </c>
      <c r="K82" s="7">
        <v>40.552921601843401</v>
      </c>
      <c r="L82" s="10">
        <v>4.3894608802483299</v>
      </c>
      <c r="M82" s="7">
        <v>7.8982304897690803</v>
      </c>
      <c r="N82" s="10">
        <v>0.89600628599245202</v>
      </c>
      <c r="O82" s="7">
        <v>6.0252859679500901</v>
      </c>
      <c r="P82" s="10">
        <v>1.3861649988901901</v>
      </c>
      <c r="Q82" s="7">
        <v>-34.527635633893297</v>
      </c>
      <c r="R82" s="10">
        <v>4.7495505757946397</v>
      </c>
      <c r="S82" s="7">
        <v>39.122583663950401</v>
      </c>
      <c r="T82" s="10">
        <v>4.57063353970302</v>
      </c>
      <c r="U82" s="7">
        <v>16.445308171700098</v>
      </c>
      <c r="V82" s="10">
        <v>2.9435035098484401</v>
      </c>
      <c r="W82" s="7">
        <v>5.6123894606268703</v>
      </c>
      <c r="X82" s="10">
        <v>0.71449291828891603</v>
      </c>
      <c r="Y82" s="7">
        <v>-33.5101942033236</v>
      </c>
      <c r="Z82" s="10">
        <v>4.7083700123094001</v>
      </c>
      <c r="AA82" s="7">
        <v>-0.76528554308354502</v>
      </c>
      <c r="AB82" s="10">
        <v>1.3199182047998801</v>
      </c>
      <c r="AC82" s="65"/>
      <c r="AD82" s="182"/>
    </row>
    <row r="83" spans="1:30" ht="13" customHeight="1" x14ac:dyDescent="0.2">
      <c r="A83" s="82" t="s">
        <v>387</v>
      </c>
      <c r="B83" s="119">
        <v>1</v>
      </c>
      <c r="C83" s="7">
        <v>60.825126556232703</v>
      </c>
      <c r="D83" s="10">
        <v>2.7443862497282998</v>
      </c>
      <c r="E83" s="7">
        <v>58.369302828139503</v>
      </c>
      <c r="F83" s="10">
        <v>2.9406737465059898</v>
      </c>
      <c r="G83" s="7">
        <v>77.384457851612495</v>
      </c>
      <c r="H83" s="10">
        <v>2.6667549456095401</v>
      </c>
      <c r="I83" s="7">
        <v>19.015155023473</v>
      </c>
      <c r="J83" s="10">
        <v>3.5784694201562002</v>
      </c>
      <c r="K83" s="7">
        <v>71.653758045364199</v>
      </c>
      <c r="L83" s="10">
        <v>2.9700037434967301</v>
      </c>
      <c r="M83" s="7">
        <v>58.790831592646299</v>
      </c>
      <c r="N83" s="10">
        <v>3.1493678818018598</v>
      </c>
      <c r="O83" s="7">
        <v>55.479492220357997</v>
      </c>
      <c r="P83" s="10">
        <v>4.18383529593528</v>
      </c>
      <c r="Q83" s="7">
        <v>-16.174265825006199</v>
      </c>
      <c r="R83" s="10">
        <v>4.7292104795431404</v>
      </c>
      <c r="S83" s="7">
        <v>67.075400465700596</v>
      </c>
      <c r="T83" s="10">
        <v>3.6629815990808798</v>
      </c>
      <c r="U83" s="7">
        <v>61.283208169907603</v>
      </c>
      <c r="V83" s="10">
        <v>2.83721218599934</v>
      </c>
      <c r="W83" s="7">
        <v>57.272042053685603</v>
      </c>
      <c r="X83" s="10">
        <v>3.54617571320169</v>
      </c>
      <c r="Y83" s="7">
        <v>-9.8033584120149992</v>
      </c>
      <c r="Z83" s="10">
        <v>3.68197031951936</v>
      </c>
      <c r="AA83" s="7">
        <v>-5.4183772498761398</v>
      </c>
      <c r="AB83" s="10">
        <v>3.44064731832988</v>
      </c>
      <c r="AC83" s="65"/>
      <c r="AD83" s="182"/>
    </row>
    <row r="84" spans="1:30" ht="13" customHeight="1" x14ac:dyDescent="0.2">
      <c r="A84" s="5" t="s">
        <v>436</v>
      </c>
      <c r="B84" s="120">
        <v>1</v>
      </c>
      <c r="C84" s="87">
        <v>20.7475406903595</v>
      </c>
      <c r="D84" s="88">
        <v>0.37388516447369502</v>
      </c>
      <c r="E84" s="87">
        <v>20.954998136302802</v>
      </c>
      <c r="F84" s="88">
        <v>0.42189979765061603</v>
      </c>
      <c r="G84" s="87">
        <v>22.384048875375299</v>
      </c>
      <c r="H84" s="88">
        <v>0.66546253475043504</v>
      </c>
      <c r="I84" s="87">
        <v>1.42905073907248</v>
      </c>
      <c r="J84" s="88">
        <v>0.74353018754885603</v>
      </c>
      <c r="K84" s="87">
        <v>42.452175288825103</v>
      </c>
      <c r="L84" s="88">
        <v>1.0042012736932699</v>
      </c>
      <c r="M84" s="87">
        <v>18.889973350329001</v>
      </c>
      <c r="N84" s="88">
        <v>0.43998959461737203</v>
      </c>
      <c r="O84" s="87">
        <v>15.179223674329901</v>
      </c>
      <c r="P84" s="88">
        <v>0.55004687459319401</v>
      </c>
      <c r="Q84" s="87">
        <v>-27.272951614495199</v>
      </c>
      <c r="R84" s="88">
        <v>1.1265937106514501</v>
      </c>
      <c r="S84" s="87">
        <v>43.656930005607698</v>
      </c>
      <c r="T84" s="88">
        <v>0.95021243744004202</v>
      </c>
      <c r="U84" s="87">
        <v>23.7798468283587</v>
      </c>
      <c r="V84" s="88">
        <v>0.71812386275532103</v>
      </c>
      <c r="W84" s="87">
        <v>13.730918283282699</v>
      </c>
      <c r="X84" s="88">
        <v>0.41099704807611398</v>
      </c>
      <c r="Y84" s="87">
        <v>-29.9260117223251</v>
      </c>
      <c r="Z84" s="88">
        <v>0.98394895137986105</v>
      </c>
      <c r="AA84" s="87">
        <v>-0.82613979390001002</v>
      </c>
      <c r="AB84" s="88">
        <v>0.43921129730373698</v>
      </c>
      <c r="AC84" s="65"/>
      <c r="AD84" s="182"/>
    </row>
    <row r="85" spans="1:30" ht="13" customHeight="1" x14ac:dyDescent="0.2">
      <c r="A85" s="82" t="s">
        <v>93</v>
      </c>
      <c r="B85" s="119">
        <v>1</v>
      </c>
      <c r="C85" s="7">
        <v>9.5458629150065093</v>
      </c>
      <c r="D85" s="10">
        <v>0.92893386114059695</v>
      </c>
      <c r="E85" s="7">
        <v>8.9957491092103492</v>
      </c>
      <c r="F85" s="10">
        <v>1.0064804931112299</v>
      </c>
      <c r="G85" s="7">
        <v>13.3788214958716</v>
      </c>
      <c r="H85" s="10">
        <v>2.3541070120934098</v>
      </c>
      <c r="I85" s="7">
        <v>4.38307238666121</v>
      </c>
      <c r="J85" s="10">
        <v>2.55928496911991</v>
      </c>
      <c r="K85" s="7">
        <v>23.916226161457899</v>
      </c>
      <c r="L85" s="10">
        <v>2.6773908381600702</v>
      </c>
      <c r="M85" s="7">
        <v>7.3497723448395904</v>
      </c>
      <c r="N85" s="10">
        <v>1.1244924316651299</v>
      </c>
      <c r="O85" s="7">
        <v>1.58466832091518</v>
      </c>
      <c r="P85" s="10">
        <v>0.67787710365490395</v>
      </c>
      <c r="Q85" s="7">
        <v>-22.3315578405427</v>
      </c>
      <c r="R85" s="10">
        <v>2.8633470106544099</v>
      </c>
      <c r="S85" s="7">
        <v>39.0858017489129</v>
      </c>
      <c r="T85" s="10">
        <v>3.3614997988586599</v>
      </c>
      <c r="U85" s="7">
        <v>4.5409231451404999</v>
      </c>
      <c r="V85" s="10">
        <v>1.4387960907942901</v>
      </c>
      <c r="W85" s="7">
        <v>2.2317888581738399</v>
      </c>
      <c r="X85" s="10">
        <v>0.50444902925758095</v>
      </c>
      <c r="Y85" s="7">
        <v>-36.854012890739</v>
      </c>
      <c r="Z85" s="10">
        <v>3.4046478571987699</v>
      </c>
      <c r="AA85" s="7">
        <v>-3.24508571014512</v>
      </c>
      <c r="AB85" s="10">
        <v>1.35637305509938</v>
      </c>
      <c r="AC85" s="65"/>
      <c r="AD85" s="182"/>
    </row>
    <row r="86" spans="1:30" ht="13" customHeight="1" x14ac:dyDescent="0.2">
      <c r="A86" s="82" t="s">
        <v>392</v>
      </c>
      <c r="B86" s="119">
        <v>1</v>
      </c>
      <c r="C86" s="7">
        <v>9.5283914358478707</v>
      </c>
      <c r="D86" s="10">
        <v>0.92375936405056303</v>
      </c>
      <c r="E86" s="7">
        <v>8.6442007409568902</v>
      </c>
      <c r="F86" s="10">
        <v>1.00124182169737</v>
      </c>
      <c r="G86" s="7">
        <v>13.5741146589358</v>
      </c>
      <c r="H86" s="10">
        <v>2.67956766917797</v>
      </c>
      <c r="I86" s="7">
        <v>4.9299139179788698</v>
      </c>
      <c r="J86" s="10">
        <v>2.90716624964264</v>
      </c>
      <c r="K86" s="7">
        <v>23.026883327218801</v>
      </c>
      <c r="L86" s="10">
        <v>3.5425681645793099</v>
      </c>
      <c r="M86" s="7">
        <v>7.25733812921733</v>
      </c>
      <c r="N86" s="10">
        <v>1.33201550701133</v>
      </c>
      <c r="O86" s="7">
        <v>4.2607568693943296</v>
      </c>
      <c r="P86" s="10">
        <v>1.14556960414093</v>
      </c>
      <c r="Q86" s="7">
        <v>-18.766126457824502</v>
      </c>
      <c r="R86" s="10">
        <v>3.7704373506167599</v>
      </c>
      <c r="S86" s="7">
        <v>27.0063557720378</v>
      </c>
      <c r="T86" s="10">
        <v>3.1015206851455699</v>
      </c>
      <c r="U86" s="7">
        <v>5.1184887830171704</v>
      </c>
      <c r="V86" s="10">
        <v>2.3480737629444999</v>
      </c>
      <c r="W86" s="7">
        <v>3.04811995722629</v>
      </c>
      <c r="X86" s="10">
        <v>0.66071965429381396</v>
      </c>
      <c r="Y86" s="7">
        <v>-23.958235814811498</v>
      </c>
      <c r="Z86" s="10">
        <v>3.0877217320005999</v>
      </c>
      <c r="AA86" s="7">
        <v>-8.4193267407638697</v>
      </c>
      <c r="AB86" s="10">
        <v>1.9700007473790699</v>
      </c>
      <c r="AC86" s="65"/>
      <c r="AD86" s="182"/>
    </row>
    <row r="87" spans="1:30" ht="13" customHeight="1" x14ac:dyDescent="0.2">
      <c r="A87" s="4" t="s">
        <v>393</v>
      </c>
      <c r="B87" s="121">
        <v>1</v>
      </c>
      <c r="C87" s="169">
        <v>16.860537857278299</v>
      </c>
      <c r="D87" s="170">
        <v>1.44109202221342</v>
      </c>
      <c r="E87" s="169">
        <v>17.147426075050198</v>
      </c>
      <c r="F87" s="170">
        <v>1.44547722398364</v>
      </c>
      <c r="G87" s="169">
        <v>14.4509700623402</v>
      </c>
      <c r="H87" s="170">
        <v>4.1098975282120902</v>
      </c>
      <c r="I87" s="169">
        <v>-2.6964560127099699</v>
      </c>
      <c r="J87" s="170">
        <v>4.0910353957309002</v>
      </c>
      <c r="K87" s="169">
        <v>30.217830877370201</v>
      </c>
      <c r="L87" s="170">
        <v>4.0186845256274299</v>
      </c>
      <c r="M87" s="169">
        <v>15.893260655731</v>
      </c>
      <c r="N87" s="170">
        <v>1.73899293960157</v>
      </c>
      <c r="O87" s="169">
        <v>11.6159502515908</v>
      </c>
      <c r="P87" s="170">
        <v>1.7568015448282399</v>
      </c>
      <c r="Q87" s="169">
        <v>-18.601880625779501</v>
      </c>
      <c r="R87" s="170">
        <v>4.3613313678154997</v>
      </c>
      <c r="S87" s="169">
        <v>35.722554352399797</v>
      </c>
      <c r="T87" s="170">
        <v>4.0237380638216296</v>
      </c>
      <c r="U87" s="169">
        <v>18.670835255356401</v>
      </c>
      <c r="V87" s="170">
        <v>3.85921188172424</v>
      </c>
      <c r="W87" s="169">
        <v>10.1087844740906</v>
      </c>
      <c r="X87" s="170">
        <v>1.3643940097629199</v>
      </c>
      <c r="Y87" s="169">
        <v>-25.613769878309299</v>
      </c>
      <c r="Z87" s="170">
        <v>4.4092716713947899</v>
      </c>
      <c r="AA87" s="169">
        <v>9.7636710907251203</v>
      </c>
      <c r="AB87" s="170">
        <v>1.6808137971768899</v>
      </c>
      <c r="AC87" s="178"/>
      <c r="AD87" s="183"/>
    </row>
    <row r="88" spans="1:30" ht="13" customHeight="1" x14ac:dyDescent="0.2">
      <c r="A88" s="82"/>
      <c r="B88" s="122"/>
      <c r="C88" s="7" t="s">
        <v>1482</v>
      </c>
      <c r="D88" s="10" t="s">
        <v>1483</v>
      </c>
      <c r="E88" s="7" t="s">
        <v>1484</v>
      </c>
      <c r="F88" s="10" t="s">
        <v>1485</v>
      </c>
      <c r="G88" s="7" t="s">
        <v>1486</v>
      </c>
      <c r="H88" s="10" t="s">
        <v>1487</v>
      </c>
      <c r="I88" s="7" t="s">
        <v>1488</v>
      </c>
      <c r="J88" s="10" t="s">
        <v>1489</v>
      </c>
      <c r="K88" s="7" t="s">
        <v>1490</v>
      </c>
      <c r="L88" s="10" t="s">
        <v>1491</v>
      </c>
      <c r="M88" s="7" t="s">
        <v>1492</v>
      </c>
      <c r="N88" s="10" t="s">
        <v>1493</v>
      </c>
      <c r="O88" s="7" t="s">
        <v>1494</v>
      </c>
      <c r="P88" s="10" t="s">
        <v>1495</v>
      </c>
      <c r="Q88" s="7" t="s">
        <v>1496</v>
      </c>
      <c r="R88" s="10" t="s">
        <v>1497</v>
      </c>
      <c r="S88" s="7" t="s">
        <v>1498</v>
      </c>
      <c r="T88" s="10" t="s">
        <v>1499</v>
      </c>
      <c r="U88" s="7" t="s">
        <v>1500</v>
      </c>
      <c r="V88" s="10" t="s">
        <v>1501</v>
      </c>
      <c r="W88" s="7" t="s">
        <v>1502</v>
      </c>
      <c r="X88" s="10" t="s">
        <v>1503</v>
      </c>
      <c r="Y88" s="7" t="s">
        <v>1504</v>
      </c>
      <c r="Z88" s="10" t="s">
        <v>1505</v>
      </c>
      <c r="AA88" s="65" t="s">
        <v>1506</v>
      </c>
      <c r="AB88" s="65" t="s">
        <v>1507</v>
      </c>
      <c r="AC88" s="7" t="s">
        <v>1508</v>
      </c>
      <c r="AD88" s="123" t="s">
        <v>1509</v>
      </c>
    </row>
    <row r="89" spans="1:30" ht="13" customHeight="1" x14ac:dyDescent="0.2">
      <c r="A89" s="82" t="s">
        <v>359</v>
      </c>
      <c r="B89" s="122">
        <v>3</v>
      </c>
      <c r="C89" s="7">
        <v>6.8209586701857603</v>
      </c>
      <c r="D89" s="10">
        <v>0.610839617408522</v>
      </c>
      <c r="E89" s="7">
        <v>6.5631215081479404</v>
      </c>
      <c r="F89" s="10">
        <v>0.65804569904676202</v>
      </c>
      <c r="G89" s="7">
        <v>7.4821870703793696</v>
      </c>
      <c r="H89" s="10">
        <v>1.1363090722584399</v>
      </c>
      <c r="I89" s="7">
        <v>0.91906556223143798</v>
      </c>
      <c r="J89" s="10">
        <v>1.2242139539169601</v>
      </c>
      <c r="K89" s="7">
        <v>32.111417207922301</v>
      </c>
      <c r="L89" s="10">
        <v>4.5680195630423102</v>
      </c>
      <c r="M89" s="7">
        <v>7.6225062335750904</v>
      </c>
      <c r="N89" s="10">
        <v>0.82346321789303001</v>
      </c>
      <c r="O89" s="7">
        <v>1.7842322930141801</v>
      </c>
      <c r="P89" s="10">
        <v>0.453823030326654</v>
      </c>
      <c r="Q89" s="7">
        <v>-30.327184914908099</v>
      </c>
      <c r="R89" s="10">
        <v>4.6503223528045803</v>
      </c>
      <c r="S89" s="7">
        <v>25.2387736228048</v>
      </c>
      <c r="T89" s="10">
        <v>2.4699387512278999</v>
      </c>
      <c r="U89" s="7">
        <v>7.729882614379</v>
      </c>
      <c r="V89" s="10">
        <v>1.3853240003163301</v>
      </c>
      <c r="W89" s="7">
        <v>1.8958586901018699</v>
      </c>
      <c r="X89" s="10">
        <v>0.38136618265854</v>
      </c>
      <c r="Y89" s="7">
        <v>-23.3429149327029</v>
      </c>
      <c r="Z89" s="10">
        <v>2.4845602504977302</v>
      </c>
      <c r="AA89" s="65"/>
      <c r="AB89" s="65"/>
      <c r="AC89" s="7">
        <v>-0.96868084203099603</v>
      </c>
      <c r="AD89" s="123">
        <v>0.95344465128456202</v>
      </c>
    </row>
    <row r="90" spans="1:30" ht="13" customHeight="1" x14ac:dyDescent="0.2">
      <c r="A90" s="82" t="s">
        <v>362</v>
      </c>
      <c r="B90" s="122">
        <v>3</v>
      </c>
      <c r="C90" s="7">
        <v>5.7872085096146098</v>
      </c>
      <c r="D90" s="10">
        <v>0.85894218416389601</v>
      </c>
      <c r="E90" s="7">
        <v>6.7117097599472002</v>
      </c>
      <c r="F90" s="10">
        <v>1.23323316537826</v>
      </c>
      <c r="G90" s="7">
        <v>4.6595155649118603</v>
      </c>
      <c r="H90" s="10">
        <v>0.87727028975466304</v>
      </c>
      <c r="I90" s="7">
        <v>-2.0521941950353302</v>
      </c>
      <c r="J90" s="10">
        <v>1.3280663354962201</v>
      </c>
      <c r="K90" s="7">
        <v>55.863424020536897</v>
      </c>
      <c r="L90" s="10">
        <v>8.66973360824338</v>
      </c>
      <c r="M90" s="7">
        <v>4.54294670925389</v>
      </c>
      <c r="N90" s="10">
        <v>0.770830008282123</v>
      </c>
      <c r="O90" s="7">
        <v>3.1307280353906801</v>
      </c>
      <c r="P90" s="10">
        <v>0.87631661082657397</v>
      </c>
      <c r="Q90" s="7">
        <v>-52.732695985146201</v>
      </c>
      <c r="R90" s="10">
        <v>8.4142118479903001</v>
      </c>
      <c r="S90" s="7">
        <v>26.5939165365177</v>
      </c>
      <c r="T90" s="10">
        <v>3.5470434084796798</v>
      </c>
      <c r="U90" s="7">
        <v>2.9887615753533701</v>
      </c>
      <c r="V90" s="10">
        <v>1.0471805697466301</v>
      </c>
      <c r="W90" s="7">
        <v>2.12321817044239</v>
      </c>
      <c r="X90" s="10">
        <v>0.58531221058041205</v>
      </c>
      <c r="Y90" s="7">
        <v>-24.4706983660753</v>
      </c>
      <c r="Z90" s="10">
        <v>3.3862097496678598</v>
      </c>
      <c r="AA90" s="65"/>
      <c r="AB90" s="65"/>
      <c r="AC90" s="7">
        <v>2.8160409651751799</v>
      </c>
      <c r="AD90" s="123">
        <v>1.01422269858165</v>
      </c>
    </row>
    <row r="91" spans="1:30" ht="13" customHeight="1" x14ac:dyDescent="0.2">
      <c r="A91" s="82" t="s">
        <v>84</v>
      </c>
      <c r="B91" s="122">
        <v>3</v>
      </c>
      <c r="C91" s="7">
        <v>16.117286368620199</v>
      </c>
      <c r="D91" s="10">
        <v>0.98584235855083002</v>
      </c>
      <c r="E91" s="7">
        <v>15.6725976822713</v>
      </c>
      <c r="F91" s="10">
        <v>1.2167977239241701</v>
      </c>
      <c r="G91" s="7">
        <v>16.857136485609001</v>
      </c>
      <c r="H91" s="10">
        <v>1.9227468220338</v>
      </c>
      <c r="I91" s="7">
        <v>1.1845388033376301</v>
      </c>
      <c r="J91" s="10">
        <v>2.4056415316780502</v>
      </c>
      <c r="K91" s="7">
        <v>43.126759205019702</v>
      </c>
      <c r="L91" s="10">
        <v>3.4509264804300299</v>
      </c>
      <c r="M91" s="7">
        <v>13.6583658950754</v>
      </c>
      <c r="N91" s="10">
        <v>1.0663738069255599</v>
      </c>
      <c r="O91" s="7">
        <v>6.3966542700017497</v>
      </c>
      <c r="P91" s="10">
        <v>1.1231819927145801</v>
      </c>
      <c r="Q91" s="7">
        <v>-36.730104935017899</v>
      </c>
      <c r="R91" s="10">
        <v>3.6241668017028599</v>
      </c>
      <c r="S91" s="7">
        <v>50.930000026502498</v>
      </c>
      <c r="T91" s="10">
        <v>3.0268648628413102</v>
      </c>
      <c r="U91" s="7">
        <v>10.9495376137939</v>
      </c>
      <c r="V91" s="10">
        <v>2.2751118398794898</v>
      </c>
      <c r="W91" s="7">
        <v>3.2638627921318601</v>
      </c>
      <c r="X91" s="10">
        <v>0.572728317318144</v>
      </c>
      <c r="Y91" s="7">
        <v>-47.666137234370602</v>
      </c>
      <c r="Z91" s="10">
        <v>3.04995974611573</v>
      </c>
      <c r="AA91" s="65"/>
      <c r="AB91" s="65"/>
      <c r="AC91" s="7">
        <v>3.3263377434686001</v>
      </c>
      <c r="AD91" s="123">
        <v>1.39596378969482</v>
      </c>
    </row>
    <row r="92" spans="1:30" ht="13" customHeight="1" x14ac:dyDescent="0.2">
      <c r="A92" s="82" t="s">
        <v>376</v>
      </c>
      <c r="B92" s="122">
        <v>3</v>
      </c>
      <c r="C92" s="7">
        <v>31.560998265370898</v>
      </c>
      <c r="D92" s="10">
        <v>1.2621703570778999</v>
      </c>
      <c r="E92" s="7">
        <v>31.4500234005735</v>
      </c>
      <c r="F92" s="10">
        <v>1.52644713438043</v>
      </c>
      <c r="G92" s="7">
        <v>31.712958528630999</v>
      </c>
      <c r="H92" s="10">
        <v>1.90431560205895</v>
      </c>
      <c r="I92" s="7">
        <v>0.26293512805751701</v>
      </c>
      <c r="J92" s="10">
        <v>2.2981536987515701</v>
      </c>
      <c r="K92" s="7">
        <v>88.765983889159898</v>
      </c>
      <c r="L92" s="10">
        <v>4.26775039235575</v>
      </c>
      <c r="M92" s="7">
        <v>58.766141782845501</v>
      </c>
      <c r="N92" s="10">
        <v>2.0755985113254498</v>
      </c>
      <c r="O92" s="7">
        <v>14.950470404502299</v>
      </c>
      <c r="P92" s="10">
        <v>0.91164946186951301</v>
      </c>
      <c r="Q92" s="7">
        <v>-73.8155134846576</v>
      </c>
      <c r="R92" s="10">
        <v>4.2190687167521999</v>
      </c>
      <c r="S92" s="7">
        <v>87.307459406816506</v>
      </c>
      <c r="T92" s="10">
        <v>3.0584197687607499</v>
      </c>
      <c r="U92" s="7">
        <v>84.025248181107202</v>
      </c>
      <c r="V92" s="10">
        <v>3.6278810588512802</v>
      </c>
      <c r="W92" s="7">
        <v>23.9509162597023</v>
      </c>
      <c r="X92" s="10">
        <v>1.0135723136667001</v>
      </c>
      <c r="Y92" s="7">
        <v>-63.356543147114202</v>
      </c>
      <c r="Z92" s="10">
        <v>3.0594936754142199</v>
      </c>
      <c r="AA92" s="65"/>
      <c r="AB92" s="65"/>
      <c r="AC92" s="7">
        <v>-1.0239842332281299</v>
      </c>
      <c r="AD92" s="123">
        <v>1.6267172997358701</v>
      </c>
    </row>
    <row r="93" spans="1:30" ht="13" customHeight="1" x14ac:dyDescent="0.2">
      <c r="A93" s="82" t="s">
        <v>378</v>
      </c>
      <c r="B93" s="122">
        <v>3</v>
      </c>
      <c r="C93" s="7">
        <v>12.422194098972099</v>
      </c>
      <c r="D93" s="10">
        <v>0.67194842837928603</v>
      </c>
      <c r="E93" s="7">
        <v>9.9782257291020695</v>
      </c>
      <c r="F93" s="10">
        <v>0.97154098643360098</v>
      </c>
      <c r="G93" s="7">
        <v>15.3295762206075</v>
      </c>
      <c r="H93" s="10">
        <v>0.89928108281316499</v>
      </c>
      <c r="I93" s="7">
        <v>5.3513504915054</v>
      </c>
      <c r="J93" s="10">
        <v>1.3300894075784699</v>
      </c>
      <c r="K93" s="7">
        <v>42.144831274554598</v>
      </c>
      <c r="L93" s="10">
        <v>3.6440360935139799</v>
      </c>
      <c r="M93" s="7">
        <v>10.8068322655507</v>
      </c>
      <c r="N93" s="10">
        <v>0.77856145345968297</v>
      </c>
      <c r="O93" s="7">
        <v>9.7628877471827007</v>
      </c>
      <c r="P93" s="10">
        <v>1.1536949605166</v>
      </c>
      <c r="Q93" s="7">
        <v>-32.381943527371902</v>
      </c>
      <c r="R93" s="10">
        <v>3.5500842843108198</v>
      </c>
      <c r="S93" s="7">
        <v>28.9314967549012</v>
      </c>
      <c r="T93" s="10">
        <v>2.5053620292754899</v>
      </c>
      <c r="U93" s="7">
        <v>8.0454010743042996</v>
      </c>
      <c r="V93" s="10">
        <v>1.51950096882121</v>
      </c>
      <c r="W93" s="7">
        <v>8.1292763172387605</v>
      </c>
      <c r="X93" s="10">
        <v>0.73474593780144404</v>
      </c>
      <c r="Y93" s="7">
        <v>-20.802220437662399</v>
      </c>
      <c r="Z93" s="10">
        <v>2.6540953461149601</v>
      </c>
      <c r="AA93" s="65"/>
      <c r="AB93" s="65"/>
      <c r="AC93" s="7">
        <v>2.3020177245234401</v>
      </c>
      <c r="AD93" s="123">
        <v>1.1309121492652301</v>
      </c>
    </row>
    <row r="94" spans="1:30" ht="13" customHeight="1" x14ac:dyDescent="0.2">
      <c r="A94" s="82" t="s">
        <v>382</v>
      </c>
      <c r="B94" s="122">
        <v>3</v>
      </c>
      <c r="C94" s="7">
        <v>12.611907030505799</v>
      </c>
      <c r="D94" s="10">
        <v>0.888119686157821</v>
      </c>
      <c r="E94" s="7">
        <v>10.8346354016855</v>
      </c>
      <c r="F94" s="10">
        <v>1.0440483882018901</v>
      </c>
      <c r="G94" s="7">
        <v>17.1690635214091</v>
      </c>
      <c r="H94" s="10">
        <v>1.93987303365143</v>
      </c>
      <c r="I94" s="7">
        <v>6.3344281197235501</v>
      </c>
      <c r="J94" s="10">
        <v>2.27511031303789</v>
      </c>
      <c r="K94" s="7">
        <v>56.450230037372002</v>
      </c>
      <c r="L94" s="10">
        <v>5.7055033844094902</v>
      </c>
      <c r="M94" s="7">
        <v>18.216602220734799</v>
      </c>
      <c r="N94" s="10">
        <v>1.6365295730257701</v>
      </c>
      <c r="O94" s="7">
        <v>3.1518002084207599</v>
      </c>
      <c r="P94" s="10">
        <v>0.61000482385482202</v>
      </c>
      <c r="Q94" s="7">
        <v>-53.2984298289512</v>
      </c>
      <c r="R94" s="10">
        <v>5.7589223289945402</v>
      </c>
      <c r="S94" s="7">
        <v>47.8572386013619</v>
      </c>
      <c r="T94" s="10">
        <v>3.1989380561313601</v>
      </c>
      <c r="U94" s="7">
        <v>15.245014528817901</v>
      </c>
      <c r="V94" s="10">
        <v>2.9661694964341598</v>
      </c>
      <c r="W94" s="7">
        <v>3.5222944213480001</v>
      </c>
      <c r="X94" s="10">
        <v>0.492865702401524</v>
      </c>
      <c r="Y94" s="7">
        <v>-44.334944180013899</v>
      </c>
      <c r="Z94" s="10">
        <v>3.1772360992136401</v>
      </c>
      <c r="AA94" s="65"/>
      <c r="AB94" s="65"/>
      <c r="AC94" s="7">
        <v>0.85895810271822404</v>
      </c>
      <c r="AD94" s="123">
        <v>1.2530333188082701</v>
      </c>
    </row>
    <row r="95" spans="1:30" ht="13" customHeight="1" x14ac:dyDescent="0.2">
      <c r="A95" s="82" t="s">
        <v>386</v>
      </c>
      <c r="B95" s="122">
        <v>3</v>
      </c>
      <c r="C95" s="7">
        <v>16.479233162630901</v>
      </c>
      <c r="D95" s="10">
        <v>1.11419625138262</v>
      </c>
      <c r="E95" s="7">
        <v>21.557822056156098</v>
      </c>
      <c r="F95" s="10">
        <v>1.65061063926973</v>
      </c>
      <c r="G95" s="7">
        <v>10.431873941038599</v>
      </c>
      <c r="H95" s="10">
        <v>1.07700585014103</v>
      </c>
      <c r="I95" s="7">
        <v>-11.125948115117501</v>
      </c>
      <c r="J95" s="10">
        <v>1.7286687295251799</v>
      </c>
      <c r="K95" s="7">
        <v>49.375315518348998</v>
      </c>
      <c r="L95" s="10">
        <v>4.3485445475041002</v>
      </c>
      <c r="M95" s="7">
        <v>15.5070644794089</v>
      </c>
      <c r="N95" s="10">
        <v>1.2547742758196601</v>
      </c>
      <c r="O95" s="7">
        <v>2.8902959070749099</v>
      </c>
      <c r="P95" s="10">
        <v>0.70508473745485201</v>
      </c>
      <c r="Q95" s="7">
        <v>-46.485019611274097</v>
      </c>
      <c r="R95" s="10">
        <v>4.7150069544627398</v>
      </c>
      <c r="S95" s="7">
        <v>39.5472114168263</v>
      </c>
      <c r="T95" s="10">
        <v>3.6675309392477899</v>
      </c>
      <c r="U95" s="7">
        <v>22.005284739638999</v>
      </c>
      <c r="V95" s="10">
        <v>2.5384616077592499</v>
      </c>
      <c r="W95" s="7">
        <v>8.1865503114529705</v>
      </c>
      <c r="X95" s="10">
        <v>0.862347954886581</v>
      </c>
      <c r="Y95" s="7">
        <v>-31.3606611053733</v>
      </c>
      <c r="Z95" s="10">
        <v>3.87495266392561</v>
      </c>
      <c r="AA95" s="65"/>
      <c r="AB95" s="65"/>
      <c r="AC95" s="7">
        <v>3.91179561664199</v>
      </c>
      <c r="AD95" s="123">
        <v>1.4759162968886601</v>
      </c>
    </row>
    <row r="96" spans="1:30" ht="13" customHeight="1" x14ac:dyDescent="0.2">
      <c r="A96" s="82" t="s">
        <v>387</v>
      </c>
      <c r="B96" s="122">
        <v>3</v>
      </c>
      <c r="C96" s="7">
        <v>62.584030972716199</v>
      </c>
      <c r="D96" s="10">
        <v>3.2671249760640499</v>
      </c>
      <c r="E96" s="7">
        <v>56.356368229550903</v>
      </c>
      <c r="F96" s="10">
        <v>4.6587507297202899</v>
      </c>
      <c r="G96" s="7">
        <v>72.021055557353293</v>
      </c>
      <c r="H96" s="10">
        <v>2.5338148809397398</v>
      </c>
      <c r="I96" s="7">
        <v>15.664687327802399</v>
      </c>
      <c r="J96" s="10">
        <v>5.1162604241567502</v>
      </c>
      <c r="K96" s="7">
        <v>71.475404279301102</v>
      </c>
      <c r="L96" s="10">
        <v>3.09863202004103</v>
      </c>
      <c r="M96" s="7">
        <v>61.873837062552099</v>
      </c>
      <c r="N96" s="10">
        <v>3.2350051788997298</v>
      </c>
      <c r="O96" s="7">
        <v>57.481605996365197</v>
      </c>
      <c r="P96" s="10">
        <v>6.5522670733574904</v>
      </c>
      <c r="Q96" s="7">
        <v>-13.9937982829359</v>
      </c>
      <c r="R96" s="10">
        <v>6.9892448397570899</v>
      </c>
      <c r="S96" s="7">
        <v>73.455504056357498</v>
      </c>
      <c r="T96" s="10">
        <v>3.1984081669440898</v>
      </c>
      <c r="U96" s="7">
        <v>61.491107875532897</v>
      </c>
      <c r="V96" s="10">
        <v>3.6365706946749699</v>
      </c>
      <c r="W96" s="7">
        <v>59.9073163218441</v>
      </c>
      <c r="X96" s="10">
        <v>4.0731722446435397</v>
      </c>
      <c r="Y96" s="7">
        <v>-13.5481877345134</v>
      </c>
      <c r="Z96" s="10">
        <v>4.1854026612914002</v>
      </c>
      <c r="AA96" s="65"/>
      <c r="AB96" s="65"/>
      <c r="AC96" s="7">
        <v>-3.6594728333926998</v>
      </c>
      <c r="AD96" s="123">
        <v>3.8704655651038098</v>
      </c>
    </row>
    <row r="97" spans="1:30" ht="13" customHeight="1" x14ac:dyDescent="0.2">
      <c r="A97" s="6" t="s">
        <v>437</v>
      </c>
      <c r="B97" s="124">
        <v>3</v>
      </c>
      <c r="C97" s="180">
        <v>20.5479771348271</v>
      </c>
      <c r="D97" s="181">
        <v>0.51283032103846105</v>
      </c>
      <c r="E97" s="180">
        <v>19.890562970929299</v>
      </c>
      <c r="F97" s="181">
        <v>0.70960958133014895</v>
      </c>
      <c r="G97" s="180">
        <v>21.957920861242499</v>
      </c>
      <c r="H97" s="181">
        <v>0.580088194097089</v>
      </c>
      <c r="I97" s="180">
        <v>2.06735789031314</v>
      </c>
      <c r="J97" s="181">
        <v>0.88777075686218299</v>
      </c>
      <c r="K97" s="180">
        <v>54.914170679026903</v>
      </c>
      <c r="L97" s="181">
        <v>1.7699611513596001</v>
      </c>
      <c r="M97" s="180">
        <v>23.8742870811245</v>
      </c>
      <c r="N97" s="181">
        <v>0.58685652021187595</v>
      </c>
      <c r="O97" s="180">
        <v>12.443584357744101</v>
      </c>
      <c r="P97" s="181">
        <v>0.86781869965371705</v>
      </c>
      <c r="Q97" s="180">
        <v>-42.470586321282902</v>
      </c>
      <c r="R97" s="181">
        <v>1.93733347541998</v>
      </c>
      <c r="S97" s="180">
        <v>47.482700052761103</v>
      </c>
      <c r="T97" s="181">
        <v>1.0996348707477399</v>
      </c>
      <c r="U97" s="180">
        <v>26.560029775366001</v>
      </c>
      <c r="V97" s="181">
        <v>0.90250383499791598</v>
      </c>
      <c r="W97" s="180">
        <v>13.8724116605328</v>
      </c>
      <c r="X97" s="181">
        <v>0.55846499209287404</v>
      </c>
      <c r="Y97" s="180">
        <v>-33.610288392228298</v>
      </c>
      <c r="Z97" s="181">
        <v>1.1590278592905801</v>
      </c>
      <c r="AA97" s="178"/>
      <c r="AB97" s="178"/>
      <c r="AC97" s="180">
        <v>0.94537653048445303</v>
      </c>
      <c r="AD97" s="185">
        <v>0.643968601892007</v>
      </c>
    </row>
    <row r="99" spans="1:30" x14ac:dyDescent="0.2">
      <c r="A99" s="177" t="s">
        <v>398</v>
      </c>
    </row>
    <row r="100" spans="1:30" x14ac:dyDescent="0.2">
      <c r="A100" s="177" t="s">
        <v>400</v>
      </c>
    </row>
    <row r="101" spans="1:30" x14ac:dyDescent="0.2">
      <c r="A101" s="177" t="s">
        <v>401</v>
      </c>
    </row>
    <row r="102" spans="1:30" x14ac:dyDescent="0.2">
      <c r="A102" s="177" t="s">
        <v>402</v>
      </c>
    </row>
    <row r="103" spans="1:30" x14ac:dyDescent="0.2">
      <c r="A103" s="160" t="str">
        <f>HYPERLINK("https://oecdcode.org/disclaimers/cyprus.html", "Information on data for Cyprus: https://oecdcode.org/disclaimers/cyprus.html")</f>
        <v>Information on data for Cyprus: https://oecdcode.org/disclaimers/cyprus.html</v>
      </c>
    </row>
    <row r="104" spans="1:30" x14ac:dyDescent="0.2">
      <c r="A104"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294" priority="5">
      <formula>ABS(I1/J1)&gt;1.95996398454005</formula>
    </cfRule>
  </conditionalFormatting>
  <conditionalFormatting sqref="Q1:Q200">
    <cfRule type="expression" dxfId="293" priority="4">
      <formula>ABS(Q1/R1)&gt;1.95996398454005</formula>
    </cfRule>
  </conditionalFormatting>
  <conditionalFormatting sqref="Y1:Y200">
    <cfRule type="expression" dxfId="292" priority="3">
      <formula>ABS(Y1/Z1)&gt;1.95996398454005</formula>
    </cfRule>
  </conditionalFormatting>
  <conditionalFormatting sqref="AA1:AA200">
    <cfRule type="expression" dxfId="291" priority="2">
      <formula>ABS(AA1/AB1)&gt;1.95996398454005</formula>
    </cfRule>
  </conditionalFormatting>
  <conditionalFormatting sqref="AC1:AC200">
    <cfRule type="expression" dxfId="290"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8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259</v>
      </c>
    </row>
    <row r="2" spans="1:26" x14ac:dyDescent="0.2">
      <c r="A2" s="46" t="s">
        <v>260</v>
      </c>
    </row>
    <row r="3" spans="1:26" x14ac:dyDescent="0.2">
      <c r="A3" s="58" t="s">
        <v>341</v>
      </c>
    </row>
    <row r="4" spans="1:26" x14ac:dyDescent="0.2">
      <c r="A4" s="161" t="str">
        <f>HYPERLINK("#'TOC'!A1", "Back to TOC")</f>
        <v>Back to TOC</v>
      </c>
    </row>
    <row r="7" spans="1:26" ht="16" customHeight="1" x14ac:dyDescent="0.2">
      <c r="B7" s="235" t="s">
        <v>342</v>
      </c>
      <c r="C7" s="238" t="s">
        <v>578</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412</v>
      </c>
      <c r="D9" s="241"/>
      <c r="E9" s="241" t="s">
        <v>413</v>
      </c>
      <c r="F9" s="241"/>
      <c r="G9" s="241" t="s">
        <v>414</v>
      </c>
      <c r="H9" s="241"/>
      <c r="I9" s="241" t="s">
        <v>579</v>
      </c>
      <c r="J9" s="241"/>
      <c r="K9" s="241" t="s">
        <v>412</v>
      </c>
      <c r="L9" s="241"/>
      <c r="M9" s="241" t="s">
        <v>413</v>
      </c>
      <c r="N9" s="241"/>
      <c r="O9" s="241" t="s">
        <v>414</v>
      </c>
      <c r="P9" s="241"/>
      <c r="Q9" s="241" t="s">
        <v>580</v>
      </c>
      <c r="R9" s="241"/>
      <c r="S9" s="241" t="s">
        <v>412</v>
      </c>
      <c r="T9" s="241"/>
      <c r="U9" s="241" t="s">
        <v>413</v>
      </c>
      <c r="V9" s="241"/>
      <c r="W9" s="241" t="s">
        <v>414</v>
      </c>
      <c r="X9" s="241"/>
      <c r="Y9" s="241" t="s">
        <v>582</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1510</v>
      </c>
      <c r="D11" s="109" t="s">
        <v>1511</v>
      </c>
      <c r="E11" s="108" t="s">
        <v>1512</v>
      </c>
      <c r="F11" s="109" t="s">
        <v>1513</v>
      </c>
      <c r="G11" s="108" t="s">
        <v>1514</v>
      </c>
      <c r="H11" s="109" t="s">
        <v>1515</v>
      </c>
      <c r="I11" s="108" t="s">
        <v>1516</v>
      </c>
      <c r="J11" s="109" t="s">
        <v>1517</v>
      </c>
      <c r="K11" s="108" t="s">
        <v>1518</v>
      </c>
      <c r="L11" s="109" t="s">
        <v>1519</v>
      </c>
      <c r="M11" s="108" t="s">
        <v>1520</v>
      </c>
      <c r="N11" s="109" t="s">
        <v>1521</v>
      </c>
      <c r="O11" s="108" t="s">
        <v>1522</v>
      </c>
      <c r="P11" s="109" t="s">
        <v>1523</v>
      </c>
      <c r="Q11" s="108" t="s">
        <v>1524</v>
      </c>
      <c r="R11" s="109" t="s">
        <v>1525</v>
      </c>
      <c r="S11" s="108" t="s">
        <v>1526</v>
      </c>
      <c r="T11" s="109" t="s">
        <v>1527</v>
      </c>
      <c r="U11" s="108" t="s">
        <v>1528</v>
      </c>
      <c r="V11" s="109" t="s">
        <v>1529</v>
      </c>
      <c r="W11" s="108" t="s">
        <v>1530</v>
      </c>
      <c r="X11" s="109" t="s">
        <v>1531</v>
      </c>
      <c r="Y11" s="108" t="s">
        <v>1532</v>
      </c>
      <c r="Z11" s="126" t="s">
        <v>1533</v>
      </c>
    </row>
    <row r="12" spans="1:26" ht="13" customHeight="1" x14ac:dyDescent="0.2">
      <c r="A12" s="82" t="s">
        <v>350</v>
      </c>
      <c r="B12" s="110">
        <v>2</v>
      </c>
      <c r="C12" s="7">
        <v>35.156608077884002</v>
      </c>
      <c r="D12" s="10">
        <v>1.90767382225362</v>
      </c>
      <c r="E12" s="7">
        <v>11.293002519675699</v>
      </c>
      <c r="F12" s="10">
        <v>0.82775692393273104</v>
      </c>
      <c r="G12" s="7">
        <v>6.6094364836584099</v>
      </c>
      <c r="H12" s="10">
        <v>1.0834355998862299</v>
      </c>
      <c r="I12" s="7">
        <v>-28.547171594225599</v>
      </c>
      <c r="J12" s="10">
        <v>2.0825952698232801</v>
      </c>
      <c r="K12" s="7">
        <v>23.818806553068001</v>
      </c>
      <c r="L12" s="10">
        <v>2.7881189337255901</v>
      </c>
      <c r="M12" s="7">
        <v>8.7649533738666801</v>
      </c>
      <c r="N12" s="10">
        <v>0.96082074251712002</v>
      </c>
      <c r="O12" s="7">
        <v>9.0366301506299003</v>
      </c>
      <c r="P12" s="10">
        <v>1.3105351090114199</v>
      </c>
      <c r="Q12" s="7">
        <v>-14.7821764024381</v>
      </c>
      <c r="R12" s="10">
        <v>2.9913828369903199</v>
      </c>
      <c r="S12" s="7">
        <v>-11.337801524815999</v>
      </c>
      <c r="T12" s="10">
        <v>3.37828752487275</v>
      </c>
      <c r="U12" s="7">
        <v>-2.5280491458090402</v>
      </c>
      <c r="V12" s="10">
        <v>1.2682105599504101</v>
      </c>
      <c r="W12" s="7">
        <v>2.4271936669715002</v>
      </c>
      <c r="X12" s="10">
        <v>1.70039259321264</v>
      </c>
      <c r="Y12" s="7">
        <v>13.7649951917875</v>
      </c>
      <c r="Z12" s="123">
        <v>3.6449381799051901</v>
      </c>
    </row>
    <row r="13" spans="1:26" ht="13" customHeight="1" x14ac:dyDescent="0.2">
      <c r="A13" s="82" t="s">
        <v>351</v>
      </c>
      <c r="B13" s="110">
        <v>2</v>
      </c>
      <c r="C13" s="7">
        <v>81.471576196797898</v>
      </c>
      <c r="D13" s="10">
        <v>2.0289065328396498</v>
      </c>
      <c r="E13" s="7">
        <v>26.363054167250301</v>
      </c>
      <c r="F13" s="10">
        <v>1.3104765938409799</v>
      </c>
      <c r="G13" s="7">
        <v>4.28520779348678</v>
      </c>
      <c r="H13" s="10">
        <v>0.48034273308654202</v>
      </c>
      <c r="I13" s="7">
        <v>-77.186368403311207</v>
      </c>
      <c r="J13" s="10">
        <v>2.1274045982753398</v>
      </c>
      <c r="K13" s="7">
        <v>67.604721495662005</v>
      </c>
      <c r="L13" s="10">
        <v>2.5189413058287</v>
      </c>
      <c r="M13" s="7">
        <v>19.537045027322701</v>
      </c>
      <c r="N13" s="10">
        <v>1.14999031794074</v>
      </c>
      <c r="O13" s="7">
        <v>4.44079589362895</v>
      </c>
      <c r="P13" s="10">
        <v>0.71897662381673499</v>
      </c>
      <c r="Q13" s="7">
        <v>-63.163925602033103</v>
      </c>
      <c r="R13" s="10">
        <v>2.62669416648068</v>
      </c>
      <c r="S13" s="7">
        <v>-13.8668547011359</v>
      </c>
      <c r="T13" s="10">
        <v>3.2344283917269498</v>
      </c>
      <c r="U13" s="7">
        <v>-6.8260091399275602</v>
      </c>
      <c r="V13" s="10">
        <v>1.74350986070125</v>
      </c>
      <c r="W13" s="7">
        <v>0.15558810014216601</v>
      </c>
      <c r="X13" s="10">
        <v>0.864671340350749</v>
      </c>
      <c r="Y13" s="7">
        <v>14.0224428012781</v>
      </c>
      <c r="Z13" s="123">
        <v>3.3801438680900402</v>
      </c>
    </row>
    <row r="14" spans="1:26" ht="13" customHeight="1" x14ac:dyDescent="0.2">
      <c r="A14" s="82" t="s">
        <v>352</v>
      </c>
      <c r="B14" s="110">
        <v>2</v>
      </c>
      <c r="C14" s="7">
        <v>66.276758885166899</v>
      </c>
      <c r="D14" s="10">
        <v>1.5613602234944</v>
      </c>
      <c r="E14" s="7">
        <v>12.0164526260521</v>
      </c>
      <c r="F14" s="10">
        <v>0.86305238401373396</v>
      </c>
      <c r="G14" s="7">
        <v>4.3564623847144999</v>
      </c>
      <c r="H14" s="10">
        <v>0.78117985287959502</v>
      </c>
      <c r="I14" s="7">
        <v>-61.920296500452402</v>
      </c>
      <c r="J14" s="10">
        <v>1.68815786352124</v>
      </c>
      <c r="K14" s="7">
        <v>44.174996234934497</v>
      </c>
      <c r="L14" s="10">
        <v>3.0645717555691099</v>
      </c>
      <c r="M14" s="7">
        <v>13.2738339885525</v>
      </c>
      <c r="N14" s="10">
        <v>0.84786814990260895</v>
      </c>
      <c r="O14" s="7">
        <v>7.5884220910223901</v>
      </c>
      <c r="P14" s="10">
        <v>1.1302491763082201</v>
      </c>
      <c r="Q14" s="7">
        <v>-36.586574143912102</v>
      </c>
      <c r="R14" s="10">
        <v>3.2683370700552299</v>
      </c>
      <c r="S14" s="7">
        <v>-22.101762650232398</v>
      </c>
      <c r="T14" s="10">
        <v>3.4393961377751201</v>
      </c>
      <c r="U14" s="7">
        <v>1.2573813625004</v>
      </c>
      <c r="V14" s="10">
        <v>1.2098511549653801</v>
      </c>
      <c r="W14" s="7">
        <v>3.2319597063078902</v>
      </c>
      <c r="X14" s="10">
        <v>1.3739378308680501</v>
      </c>
      <c r="Y14" s="7">
        <v>25.333722356540299</v>
      </c>
      <c r="Z14" s="123">
        <v>3.6785736604920398</v>
      </c>
    </row>
    <row r="15" spans="1:26" ht="13" customHeight="1" x14ac:dyDescent="0.2">
      <c r="A15" s="111" t="s">
        <v>353</v>
      </c>
      <c r="B15" s="110">
        <v>2</v>
      </c>
      <c r="C15" s="7">
        <v>60.908569628062999</v>
      </c>
      <c r="D15" s="10">
        <v>2.1213917787974799</v>
      </c>
      <c r="E15" s="7">
        <v>7.5975323016320804</v>
      </c>
      <c r="F15" s="10">
        <v>0.79285284690362201</v>
      </c>
      <c r="G15" s="7">
        <v>2.1804836499487998</v>
      </c>
      <c r="H15" s="10">
        <v>0.84977217768317304</v>
      </c>
      <c r="I15" s="7">
        <v>-58.728085978114201</v>
      </c>
      <c r="J15" s="10">
        <v>2.2254211336269698</v>
      </c>
      <c r="K15" s="7">
        <v>28.600217947092901</v>
      </c>
      <c r="L15" s="10">
        <v>3.2329496897007002</v>
      </c>
      <c r="M15" s="7">
        <v>9.8335143396270297</v>
      </c>
      <c r="N15" s="10">
        <v>1.10291074387043</v>
      </c>
      <c r="O15" s="7">
        <v>7.5645470503390797</v>
      </c>
      <c r="P15" s="10">
        <v>1.5704294914011101</v>
      </c>
      <c r="Q15" s="7">
        <v>-21.035670896753899</v>
      </c>
      <c r="R15" s="10">
        <v>3.7353002418856498</v>
      </c>
      <c r="S15" s="7">
        <v>-32.308351680970098</v>
      </c>
      <c r="T15" s="10">
        <v>3.86681610311188</v>
      </c>
      <c r="U15" s="7">
        <v>2.2359820379949502</v>
      </c>
      <c r="V15" s="10">
        <v>1.35831798404792</v>
      </c>
      <c r="W15" s="7">
        <v>5.3840634003902803</v>
      </c>
      <c r="X15" s="10">
        <v>1.78559837069447</v>
      </c>
      <c r="Y15" s="7">
        <v>37.692415081360402</v>
      </c>
      <c r="Z15" s="123">
        <v>4.3479842592889604</v>
      </c>
    </row>
    <row r="16" spans="1:26" ht="13" customHeight="1" x14ac:dyDescent="0.2">
      <c r="A16" s="111" t="s">
        <v>354</v>
      </c>
      <c r="B16" s="110">
        <v>2</v>
      </c>
      <c r="C16" s="7">
        <v>72.758477635301205</v>
      </c>
      <c r="D16" s="10">
        <v>2.3392526966701102</v>
      </c>
      <c r="E16" s="7">
        <v>17.116732963124502</v>
      </c>
      <c r="F16" s="10">
        <v>1.58044567178298</v>
      </c>
      <c r="G16" s="7">
        <v>6.8919499662900803</v>
      </c>
      <c r="H16" s="10">
        <v>1.38523956145737</v>
      </c>
      <c r="I16" s="7">
        <v>-65.866527669011106</v>
      </c>
      <c r="J16" s="10">
        <v>2.7788575311122301</v>
      </c>
      <c r="K16" s="7">
        <v>70.757816527188496</v>
      </c>
      <c r="L16" s="10">
        <v>3.3139743915726698</v>
      </c>
      <c r="M16" s="7">
        <v>18.531417539497198</v>
      </c>
      <c r="N16" s="10">
        <v>1.3111300691438299</v>
      </c>
      <c r="O16" s="7">
        <v>7.6244456678785602</v>
      </c>
      <c r="P16" s="10">
        <v>1.6040953396617701</v>
      </c>
      <c r="Q16" s="7">
        <v>-63.133370859309899</v>
      </c>
      <c r="R16" s="10">
        <v>3.4562094712384299</v>
      </c>
      <c r="S16" s="7">
        <v>-2.0006611081127099</v>
      </c>
      <c r="T16" s="10">
        <v>4.0564183027490897</v>
      </c>
      <c r="U16" s="7">
        <v>1.4146845763726399</v>
      </c>
      <c r="V16" s="10">
        <v>2.0535020281632699</v>
      </c>
      <c r="W16" s="7">
        <v>0.73249570158848398</v>
      </c>
      <c r="X16" s="10">
        <v>2.1194363640721101</v>
      </c>
      <c r="Y16" s="7">
        <v>2.7331568097012</v>
      </c>
      <c r="Z16" s="123">
        <v>4.4347979759282596</v>
      </c>
    </row>
    <row r="17" spans="1:26" ht="13" customHeight="1" x14ac:dyDescent="0.2">
      <c r="A17" s="82" t="s">
        <v>355</v>
      </c>
      <c r="B17" s="110">
        <v>2</v>
      </c>
      <c r="C17" s="7">
        <v>41.573590947700303</v>
      </c>
      <c r="D17" s="10">
        <v>4.7425894764889502</v>
      </c>
      <c r="E17" s="7">
        <v>18.381060830282401</v>
      </c>
      <c r="F17" s="10">
        <v>1.8677186650220901</v>
      </c>
      <c r="G17" s="7">
        <v>17.274091844297399</v>
      </c>
      <c r="H17" s="10">
        <v>2.30788959906659</v>
      </c>
      <c r="I17" s="7">
        <v>-24.299499103402798</v>
      </c>
      <c r="J17" s="10">
        <v>4.6961655313591004</v>
      </c>
      <c r="K17" s="7">
        <v>60.4587550829172</v>
      </c>
      <c r="L17" s="10">
        <v>4.3961848401766002</v>
      </c>
      <c r="M17" s="7">
        <v>35.778433578613402</v>
      </c>
      <c r="N17" s="10">
        <v>2.0712478218708701</v>
      </c>
      <c r="O17" s="7">
        <v>22.571629821845899</v>
      </c>
      <c r="P17" s="10">
        <v>2.94126308600107</v>
      </c>
      <c r="Q17" s="7">
        <v>-37.887125261071297</v>
      </c>
      <c r="R17" s="10">
        <v>4.9308917943311101</v>
      </c>
      <c r="S17" s="7">
        <v>18.885164135217</v>
      </c>
      <c r="T17" s="10">
        <v>6.4667299380368704</v>
      </c>
      <c r="U17" s="7">
        <v>17.397372748331101</v>
      </c>
      <c r="V17" s="10">
        <v>2.7889855774594299</v>
      </c>
      <c r="W17" s="7">
        <v>5.2975379775484699</v>
      </c>
      <c r="X17" s="10">
        <v>3.7386338337088199</v>
      </c>
      <c r="Y17" s="7">
        <v>-13.587626157668501</v>
      </c>
      <c r="Z17" s="123">
        <v>6.8093806315499199</v>
      </c>
    </row>
    <row r="18" spans="1:26" ht="13" customHeight="1" x14ac:dyDescent="0.2">
      <c r="A18" s="82" t="s">
        <v>356</v>
      </c>
      <c r="B18" s="110">
        <v>2</v>
      </c>
      <c r="C18" s="7">
        <v>44.727190477506902</v>
      </c>
      <c r="D18" s="10">
        <v>4.5153942002868703</v>
      </c>
      <c r="E18" s="7">
        <v>12.7749778674587</v>
      </c>
      <c r="F18" s="10">
        <v>1.6357831509771299</v>
      </c>
      <c r="G18" s="7">
        <v>10.635169432352599</v>
      </c>
      <c r="H18" s="10">
        <v>1.03605832271717</v>
      </c>
      <c r="I18" s="7">
        <v>-34.092021045154297</v>
      </c>
      <c r="J18" s="10">
        <v>4.5029783908266596</v>
      </c>
      <c r="K18" s="7">
        <v>29.7226533940573</v>
      </c>
      <c r="L18" s="10">
        <v>4.5648967661196398</v>
      </c>
      <c r="M18" s="7">
        <v>9.6816067434039699</v>
      </c>
      <c r="N18" s="10">
        <v>1.47560033707858</v>
      </c>
      <c r="O18" s="7">
        <v>6.2226632741551402</v>
      </c>
      <c r="P18" s="10">
        <v>0.91585342500404199</v>
      </c>
      <c r="Q18" s="7">
        <v>-23.499990119902201</v>
      </c>
      <c r="R18" s="10">
        <v>4.6244631816413797</v>
      </c>
      <c r="S18" s="7">
        <v>-15.0045370834496</v>
      </c>
      <c r="T18" s="10">
        <v>6.4208307304673502</v>
      </c>
      <c r="U18" s="7">
        <v>-3.0933711240547201</v>
      </c>
      <c r="V18" s="10">
        <v>2.20299406985291</v>
      </c>
      <c r="W18" s="7">
        <v>-4.4125061581975098</v>
      </c>
      <c r="X18" s="10">
        <v>1.38282476986897</v>
      </c>
      <c r="Y18" s="7">
        <v>10.5920309252521</v>
      </c>
      <c r="Z18" s="123">
        <v>6.4546474812036498</v>
      </c>
    </row>
    <row r="19" spans="1:26" ht="13" customHeight="1" x14ac:dyDescent="0.2">
      <c r="A19" s="82" t="s">
        <v>357</v>
      </c>
      <c r="B19" s="110">
        <v>2</v>
      </c>
      <c r="C19" s="7">
        <v>72.657703081141705</v>
      </c>
      <c r="D19" s="10">
        <v>2.86127365639561</v>
      </c>
      <c r="E19" s="7">
        <v>35.505237019342204</v>
      </c>
      <c r="F19" s="10">
        <v>1.8962008225075</v>
      </c>
      <c r="G19" s="7">
        <v>16.097221390131001</v>
      </c>
      <c r="H19" s="10">
        <v>2.0858052213025799</v>
      </c>
      <c r="I19" s="7">
        <v>-56.5604816910107</v>
      </c>
      <c r="J19" s="10">
        <v>3.5388018711977498</v>
      </c>
      <c r="K19" s="7">
        <v>70.784634123951705</v>
      </c>
      <c r="L19" s="10">
        <v>4.38108032960863</v>
      </c>
      <c r="M19" s="7">
        <v>25.427282619072798</v>
      </c>
      <c r="N19" s="10">
        <v>2.2281513250593701</v>
      </c>
      <c r="O19" s="7">
        <v>12.017507009534899</v>
      </c>
      <c r="P19" s="10">
        <v>2.8731575752096101</v>
      </c>
      <c r="Q19" s="7">
        <v>-58.767127114416802</v>
      </c>
      <c r="R19" s="10">
        <v>4.9637742968746599</v>
      </c>
      <c r="S19" s="7">
        <v>-1.8730689571899699</v>
      </c>
      <c r="T19" s="10">
        <v>5.2326620176796403</v>
      </c>
      <c r="U19" s="7">
        <v>-10.0779544002693</v>
      </c>
      <c r="V19" s="10">
        <v>2.9257880795850402</v>
      </c>
      <c r="W19" s="7">
        <v>-4.07971438059612</v>
      </c>
      <c r="X19" s="10">
        <v>3.55043910991267</v>
      </c>
      <c r="Y19" s="7">
        <v>-2.2066454234061501</v>
      </c>
      <c r="Z19" s="123">
        <v>6.0960785718284702</v>
      </c>
    </row>
    <row r="20" spans="1:26" ht="13" customHeight="1" x14ac:dyDescent="0.2">
      <c r="A20" s="82" t="s">
        <v>358</v>
      </c>
      <c r="B20" s="110">
        <v>2</v>
      </c>
      <c r="C20" s="7">
        <v>74.561470026000706</v>
      </c>
      <c r="D20" s="10">
        <v>5.3357173397836002</v>
      </c>
      <c r="E20" s="7">
        <v>25.816775193633401</v>
      </c>
      <c r="F20" s="10">
        <v>2.27559328614013</v>
      </c>
      <c r="G20" s="7">
        <v>7.9340174770948497</v>
      </c>
      <c r="H20" s="10">
        <v>1.6165511981818701</v>
      </c>
      <c r="I20" s="7">
        <v>-66.627452548905893</v>
      </c>
      <c r="J20" s="10">
        <v>5.0602593973643204</v>
      </c>
      <c r="K20" s="7">
        <v>66.480279802889896</v>
      </c>
      <c r="L20" s="10">
        <v>4.8560277446886397</v>
      </c>
      <c r="M20" s="7">
        <v>31.191774711382401</v>
      </c>
      <c r="N20" s="10">
        <v>2.9097465003523899</v>
      </c>
      <c r="O20" s="7">
        <v>12.927465773060501</v>
      </c>
      <c r="P20" s="10">
        <v>2.6088075935448298</v>
      </c>
      <c r="Q20" s="7">
        <v>-53.552814029829399</v>
      </c>
      <c r="R20" s="10">
        <v>5.6775038601511296</v>
      </c>
      <c r="S20" s="7">
        <v>-8.0811902231108093</v>
      </c>
      <c r="T20" s="10">
        <v>7.2146299272556798</v>
      </c>
      <c r="U20" s="7">
        <v>5.3749995177490701</v>
      </c>
      <c r="V20" s="10">
        <v>3.6939070779107399</v>
      </c>
      <c r="W20" s="7">
        <v>4.9934482959656696</v>
      </c>
      <c r="X20" s="10">
        <v>3.0690576463273498</v>
      </c>
      <c r="Y20" s="7">
        <v>13.074638519076499</v>
      </c>
      <c r="Z20" s="123">
        <v>7.6052794327785804</v>
      </c>
    </row>
    <row r="21" spans="1:26" ht="13" customHeight="1" x14ac:dyDescent="0.2">
      <c r="A21" s="82" t="s">
        <v>359</v>
      </c>
      <c r="B21" s="110">
        <v>2</v>
      </c>
      <c r="C21" s="7">
        <v>38.610444967545703</v>
      </c>
      <c r="D21" s="10">
        <v>3.8231176697022402</v>
      </c>
      <c r="E21" s="7">
        <v>7.7215066324023702</v>
      </c>
      <c r="F21" s="10">
        <v>0.63761216090025596</v>
      </c>
      <c r="G21" s="7">
        <v>2.41386884143275</v>
      </c>
      <c r="H21" s="10">
        <v>0.620974305217038</v>
      </c>
      <c r="I21" s="7">
        <v>-36.196576126113001</v>
      </c>
      <c r="J21" s="10">
        <v>3.8857638172228901</v>
      </c>
      <c r="K21" s="7">
        <v>27.923779869546902</v>
      </c>
      <c r="L21" s="10">
        <v>4.3002780827278597</v>
      </c>
      <c r="M21" s="7">
        <v>7.8788467195246996</v>
      </c>
      <c r="N21" s="10">
        <v>0.93663916467117203</v>
      </c>
      <c r="O21" s="7">
        <v>2.9498218231912299</v>
      </c>
      <c r="P21" s="10">
        <v>0.88730855508392703</v>
      </c>
      <c r="Q21" s="7">
        <v>-24.973958046355701</v>
      </c>
      <c r="R21" s="10">
        <v>4.5744643647743297</v>
      </c>
      <c r="S21" s="7">
        <v>-10.686665097998899</v>
      </c>
      <c r="T21" s="10">
        <v>5.7540090637032497</v>
      </c>
      <c r="U21" s="7">
        <v>0.15734008712233499</v>
      </c>
      <c r="V21" s="10">
        <v>1.1330676028039099</v>
      </c>
      <c r="W21" s="7">
        <v>0.53595298175848305</v>
      </c>
      <c r="X21" s="10">
        <v>1.08301687875347</v>
      </c>
      <c r="Y21" s="7">
        <v>11.2226180797573</v>
      </c>
      <c r="Z21" s="123">
        <v>6.0020733640825101</v>
      </c>
    </row>
    <row r="22" spans="1:26" ht="13" customHeight="1" x14ac:dyDescent="0.2">
      <c r="A22" s="82" t="s">
        <v>360</v>
      </c>
      <c r="B22" s="110">
        <v>2</v>
      </c>
      <c r="C22" s="7">
        <v>80.220198354725198</v>
      </c>
      <c r="D22" s="10">
        <v>8.8839838273574596</v>
      </c>
      <c r="E22" s="7">
        <v>25.9533019107425</v>
      </c>
      <c r="F22" s="10">
        <v>2.1684673131472798</v>
      </c>
      <c r="G22" s="7">
        <v>5.45479896275436</v>
      </c>
      <c r="H22" s="10">
        <v>1.0761659676039299</v>
      </c>
      <c r="I22" s="7">
        <v>-74.765399391970902</v>
      </c>
      <c r="J22" s="10">
        <v>9.0121720012622806</v>
      </c>
      <c r="K22" s="7">
        <v>70.163399159634693</v>
      </c>
      <c r="L22" s="10">
        <v>7.1385594032925601</v>
      </c>
      <c r="M22" s="7">
        <v>36.349537789415002</v>
      </c>
      <c r="N22" s="10">
        <v>1.96958398330157</v>
      </c>
      <c r="O22" s="7">
        <v>7.9291378605622302</v>
      </c>
      <c r="P22" s="10">
        <v>1.5896546954242301</v>
      </c>
      <c r="Q22" s="7">
        <v>-62.234261299072401</v>
      </c>
      <c r="R22" s="10">
        <v>7.4143411439630498</v>
      </c>
      <c r="S22" s="7">
        <v>-10.056799195090599</v>
      </c>
      <c r="T22" s="10">
        <v>11.3966749097746</v>
      </c>
      <c r="U22" s="7">
        <v>10.396235878672501</v>
      </c>
      <c r="V22" s="10">
        <v>2.9294217100762898</v>
      </c>
      <c r="W22" s="7">
        <v>2.4743388978078702</v>
      </c>
      <c r="X22" s="10">
        <v>1.9196706072952301</v>
      </c>
      <c r="Y22" s="7">
        <v>12.5311380928985</v>
      </c>
      <c r="Z22" s="123">
        <v>11.670119912811501</v>
      </c>
    </row>
    <row r="23" spans="1:26" ht="13" customHeight="1" x14ac:dyDescent="0.2">
      <c r="A23" s="82" t="s">
        <v>361</v>
      </c>
      <c r="B23" s="110">
        <v>2</v>
      </c>
      <c r="C23" s="7">
        <v>56.9938122048056</v>
      </c>
      <c r="D23" s="10">
        <v>3.4255326046133598</v>
      </c>
      <c r="E23" s="7">
        <v>16.7429863097788</v>
      </c>
      <c r="F23" s="10">
        <v>1.2384681912639599</v>
      </c>
      <c r="G23" s="7">
        <v>9.6227578640499907</v>
      </c>
      <c r="H23" s="10">
        <v>0.96362122525792404</v>
      </c>
      <c r="I23" s="7">
        <v>-47.371054340755599</v>
      </c>
      <c r="J23" s="10">
        <v>3.61524065239536</v>
      </c>
      <c r="K23" s="7">
        <v>54.448166018149799</v>
      </c>
      <c r="L23" s="10">
        <v>2.4285310281002399</v>
      </c>
      <c r="M23" s="7">
        <v>18.609084467470002</v>
      </c>
      <c r="N23" s="10">
        <v>1.03942795319074</v>
      </c>
      <c r="O23" s="7">
        <v>9.1986937460176392</v>
      </c>
      <c r="P23" s="10">
        <v>0.799879993608544</v>
      </c>
      <c r="Q23" s="7">
        <v>-45.249472272132202</v>
      </c>
      <c r="R23" s="10">
        <v>2.5400009219273301</v>
      </c>
      <c r="S23" s="7">
        <v>-2.54564618665579</v>
      </c>
      <c r="T23" s="10">
        <v>4.1990518667569203</v>
      </c>
      <c r="U23" s="7">
        <v>1.8660981576911799</v>
      </c>
      <c r="V23" s="10">
        <v>1.6168530949492299</v>
      </c>
      <c r="W23" s="7">
        <v>-0.424064118032351</v>
      </c>
      <c r="X23" s="10">
        <v>1.25234734396763</v>
      </c>
      <c r="Y23" s="7">
        <v>2.1215820686234399</v>
      </c>
      <c r="Z23" s="123">
        <v>4.4183220410155402</v>
      </c>
    </row>
    <row r="24" spans="1:26" ht="13" customHeight="1" x14ac:dyDescent="0.2">
      <c r="A24" s="82" t="s">
        <v>362</v>
      </c>
      <c r="B24" s="110">
        <v>2</v>
      </c>
      <c r="C24" s="7">
        <v>12.3360109889384</v>
      </c>
      <c r="D24" s="10">
        <v>3.56015787673027</v>
      </c>
      <c r="E24" s="7">
        <v>1.8667500857057699</v>
      </c>
      <c r="F24" s="10">
        <v>0.48862298173028501</v>
      </c>
      <c r="G24" s="7">
        <v>3.0073790918891201</v>
      </c>
      <c r="H24" s="10">
        <v>0.63950802606781798</v>
      </c>
      <c r="I24" s="7">
        <v>-9.3286318970492594</v>
      </c>
      <c r="J24" s="10">
        <v>3.6246731432748498</v>
      </c>
      <c r="K24" s="7">
        <v>14.6505960546467</v>
      </c>
      <c r="L24" s="10">
        <v>3.4517783241097</v>
      </c>
      <c r="M24" s="7">
        <v>2.1718065706937599</v>
      </c>
      <c r="N24" s="10">
        <v>0.89483481167957202</v>
      </c>
      <c r="O24" s="7">
        <v>1.53909657053291</v>
      </c>
      <c r="P24" s="10">
        <v>0.53941449584441403</v>
      </c>
      <c r="Q24" s="7">
        <v>-13.1114994841138</v>
      </c>
      <c r="R24" s="10">
        <v>3.4941135849892602</v>
      </c>
      <c r="S24" s="7">
        <v>2.31458506570833</v>
      </c>
      <c r="T24" s="10">
        <v>4.9587798606147198</v>
      </c>
      <c r="U24" s="7">
        <v>0.30505648498798499</v>
      </c>
      <c r="V24" s="10">
        <v>1.0195497822414601</v>
      </c>
      <c r="W24" s="7">
        <v>-1.4682825213562101</v>
      </c>
      <c r="X24" s="10">
        <v>0.83662328065398694</v>
      </c>
      <c r="Y24" s="7">
        <v>-3.7828675870645299</v>
      </c>
      <c r="Z24" s="123">
        <v>5.0345888750109999</v>
      </c>
    </row>
    <row r="25" spans="1:26" ht="13" customHeight="1" x14ac:dyDescent="0.2">
      <c r="A25" s="82" t="s">
        <v>363</v>
      </c>
      <c r="B25" s="110">
        <v>2</v>
      </c>
      <c r="C25" s="7">
        <v>38.972026413580203</v>
      </c>
      <c r="D25" s="10">
        <v>3.6614899835383499</v>
      </c>
      <c r="E25" s="7">
        <v>14.4030694538872</v>
      </c>
      <c r="F25" s="10">
        <v>1.19807620450468</v>
      </c>
      <c r="G25" s="7">
        <v>11.5995592718621</v>
      </c>
      <c r="H25" s="10">
        <v>0.81886252696821804</v>
      </c>
      <c r="I25" s="7">
        <v>-27.372467141718101</v>
      </c>
      <c r="J25" s="10">
        <v>3.7345622101890399</v>
      </c>
      <c r="K25" s="7">
        <v>59.512262118455702</v>
      </c>
      <c r="L25" s="10">
        <v>3.6350496112867199</v>
      </c>
      <c r="M25" s="7">
        <v>22.188145328627801</v>
      </c>
      <c r="N25" s="10">
        <v>1.61401666393329</v>
      </c>
      <c r="O25" s="7">
        <v>12.7297192106673</v>
      </c>
      <c r="P25" s="10">
        <v>1.03820385990092</v>
      </c>
      <c r="Q25" s="7">
        <v>-46.782542907788503</v>
      </c>
      <c r="R25" s="10">
        <v>3.7308402113214698</v>
      </c>
      <c r="S25" s="7">
        <v>20.540235704875499</v>
      </c>
      <c r="T25" s="10">
        <v>5.1594665011091401</v>
      </c>
      <c r="U25" s="7">
        <v>7.7850758747405999</v>
      </c>
      <c r="V25" s="10">
        <v>2.0100836756848399</v>
      </c>
      <c r="W25" s="7">
        <v>1.13015993880518</v>
      </c>
      <c r="X25" s="10">
        <v>1.32227194358269</v>
      </c>
      <c r="Y25" s="7">
        <v>-19.4100757660703</v>
      </c>
      <c r="Z25" s="123">
        <v>5.2788373326126701</v>
      </c>
    </row>
    <row r="26" spans="1:26" ht="13" customHeight="1" x14ac:dyDescent="0.2">
      <c r="A26" s="82" t="s">
        <v>364</v>
      </c>
      <c r="B26" s="110">
        <v>2</v>
      </c>
      <c r="C26" s="7">
        <v>73.556193249363602</v>
      </c>
      <c r="D26" s="10">
        <v>3.2103303641583598</v>
      </c>
      <c r="E26" s="7">
        <v>21.5015277047533</v>
      </c>
      <c r="F26" s="10">
        <v>1.2452736951880501</v>
      </c>
      <c r="G26" s="7">
        <v>12.357411749401299</v>
      </c>
      <c r="H26" s="10">
        <v>1.1355826467950401</v>
      </c>
      <c r="I26" s="7">
        <v>-61.198781499962401</v>
      </c>
      <c r="J26" s="10">
        <v>3.3522554074471702</v>
      </c>
      <c r="K26" s="7">
        <v>65.860816731016499</v>
      </c>
      <c r="L26" s="10">
        <v>3.5323512511844402</v>
      </c>
      <c r="M26" s="7">
        <v>24.051482184534098</v>
      </c>
      <c r="N26" s="10">
        <v>1.3385637232819501</v>
      </c>
      <c r="O26" s="7">
        <v>13.1304771935913</v>
      </c>
      <c r="P26" s="10">
        <v>1.05268241025403</v>
      </c>
      <c r="Q26" s="7">
        <v>-52.730339537425202</v>
      </c>
      <c r="R26" s="10">
        <v>3.7393022069748101</v>
      </c>
      <c r="S26" s="7">
        <v>-7.6953765183471603</v>
      </c>
      <c r="T26" s="10">
        <v>4.7732301860251303</v>
      </c>
      <c r="U26" s="7">
        <v>2.5499544797808298</v>
      </c>
      <c r="V26" s="10">
        <v>1.82823943104117</v>
      </c>
      <c r="W26" s="7">
        <v>0.773065444190006</v>
      </c>
      <c r="X26" s="10">
        <v>1.5484470299497699</v>
      </c>
      <c r="Y26" s="7">
        <v>8.4684419625371703</v>
      </c>
      <c r="Z26" s="123">
        <v>5.0219515441554696</v>
      </c>
    </row>
    <row r="27" spans="1:26" ht="13" customHeight="1" x14ac:dyDescent="0.2">
      <c r="A27" s="82" t="s">
        <v>365</v>
      </c>
      <c r="B27" s="110">
        <v>2</v>
      </c>
      <c r="C27" s="7">
        <v>17.183733399034899</v>
      </c>
      <c r="D27" s="10">
        <v>3.7957991232974901</v>
      </c>
      <c r="E27" s="7">
        <v>7.1116935771914704</v>
      </c>
      <c r="F27" s="10">
        <v>1.0694404560500299</v>
      </c>
      <c r="G27" s="7">
        <v>4.5596149658733296</v>
      </c>
      <c r="H27" s="10">
        <v>1.0354370496693299</v>
      </c>
      <c r="I27" s="7">
        <v>-12.6241184331616</v>
      </c>
      <c r="J27" s="10">
        <v>3.9539727958977902</v>
      </c>
      <c r="K27" s="7">
        <v>29.5026012658378</v>
      </c>
      <c r="L27" s="10">
        <v>4.3949416650054696</v>
      </c>
      <c r="M27" s="7">
        <v>5.6141524616941201</v>
      </c>
      <c r="N27" s="10">
        <v>0.78049348748380898</v>
      </c>
      <c r="O27" s="7">
        <v>2.0478443246194802</v>
      </c>
      <c r="P27" s="10">
        <v>0.60090437092997695</v>
      </c>
      <c r="Q27" s="7">
        <v>-27.454756941218299</v>
      </c>
      <c r="R27" s="10">
        <v>4.3238872032485398</v>
      </c>
      <c r="S27" s="7">
        <v>12.318867866802901</v>
      </c>
      <c r="T27" s="10">
        <v>5.8072027020956503</v>
      </c>
      <c r="U27" s="7">
        <v>-1.4975411154973499</v>
      </c>
      <c r="V27" s="10">
        <v>1.3239610919664999</v>
      </c>
      <c r="W27" s="7">
        <v>-2.5117706412538499</v>
      </c>
      <c r="X27" s="10">
        <v>1.1971699740766499</v>
      </c>
      <c r="Y27" s="7">
        <v>-14.830638508056699</v>
      </c>
      <c r="Z27" s="123">
        <v>5.8591724174252002</v>
      </c>
    </row>
    <row r="28" spans="1:26" ht="13" customHeight="1" x14ac:dyDescent="0.2">
      <c r="A28" s="82" t="s">
        <v>366</v>
      </c>
      <c r="B28" s="110">
        <v>2</v>
      </c>
      <c r="C28" s="7">
        <v>33.938478894208799</v>
      </c>
      <c r="D28" s="10">
        <v>4.5428016904849997</v>
      </c>
      <c r="E28" s="7">
        <v>11.869897200845999</v>
      </c>
      <c r="F28" s="10">
        <v>1.32847373063618</v>
      </c>
      <c r="G28" s="7">
        <v>10.6830281115902</v>
      </c>
      <c r="H28" s="10">
        <v>0.96585691138602203</v>
      </c>
      <c r="I28" s="7">
        <v>-23.2554507826185</v>
      </c>
      <c r="J28" s="10">
        <v>4.80061420144522</v>
      </c>
      <c r="K28" s="7">
        <v>26.293054293576599</v>
      </c>
      <c r="L28" s="10">
        <v>4.6057453139888898</v>
      </c>
      <c r="M28" s="7">
        <v>9.2498832224900607</v>
      </c>
      <c r="N28" s="10">
        <v>0.95411864518588296</v>
      </c>
      <c r="O28" s="7">
        <v>12.780875051585699</v>
      </c>
      <c r="P28" s="10">
        <v>1.04176557498433</v>
      </c>
      <c r="Q28" s="7">
        <v>-13.5121792419909</v>
      </c>
      <c r="R28" s="10">
        <v>4.7579032511537296</v>
      </c>
      <c r="S28" s="7">
        <v>-7.6454246006321398</v>
      </c>
      <c r="T28" s="10">
        <v>6.46915273404516</v>
      </c>
      <c r="U28" s="7">
        <v>-2.6200139783559702</v>
      </c>
      <c r="V28" s="10">
        <v>1.6355992302767</v>
      </c>
      <c r="W28" s="7">
        <v>2.09784693999553</v>
      </c>
      <c r="X28" s="10">
        <v>1.42061785378566</v>
      </c>
      <c r="Y28" s="7">
        <v>9.7432715406276706</v>
      </c>
      <c r="Z28" s="123">
        <v>6.7589599834927796</v>
      </c>
    </row>
    <row r="29" spans="1:26" ht="13" customHeight="1" x14ac:dyDescent="0.2">
      <c r="A29" s="82" t="s">
        <v>367</v>
      </c>
      <c r="B29" s="110">
        <v>2</v>
      </c>
      <c r="C29" s="7">
        <v>61.178376263854801</v>
      </c>
      <c r="D29" s="10">
        <v>6.6310696765518102</v>
      </c>
      <c r="E29" s="7">
        <v>15.663360058638499</v>
      </c>
      <c r="F29" s="10">
        <v>1.4041415630023499</v>
      </c>
      <c r="G29" s="7">
        <v>10.783936571436501</v>
      </c>
      <c r="H29" s="10">
        <v>1.5556600110393699</v>
      </c>
      <c r="I29" s="7">
        <v>-50.394439692418402</v>
      </c>
      <c r="J29" s="10">
        <v>6.8293250931868696</v>
      </c>
      <c r="K29" s="7">
        <v>58.249866065984101</v>
      </c>
      <c r="L29" s="10">
        <v>6.6387563249704904</v>
      </c>
      <c r="M29" s="7">
        <v>20.022192352644399</v>
      </c>
      <c r="N29" s="10">
        <v>1.86195502093114</v>
      </c>
      <c r="O29" s="7">
        <v>9.2230554799508706</v>
      </c>
      <c r="P29" s="10">
        <v>1.5935365476071901</v>
      </c>
      <c r="Q29" s="7">
        <v>-49.0268105860332</v>
      </c>
      <c r="R29" s="10">
        <v>6.7353237024443198</v>
      </c>
      <c r="S29" s="7">
        <v>-2.9285101978707102</v>
      </c>
      <c r="T29" s="10">
        <v>9.3831855250560103</v>
      </c>
      <c r="U29" s="7">
        <v>4.3588322940059498</v>
      </c>
      <c r="V29" s="10">
        <v>2.33205703809349</v>
      </c>
      <c r="W29" s="7">
        <v>-1.56088109148559</v>
      </c>
      <c r="X29" s="10">
        <v>2.22697929907461</v>
      </c>
      <c r="Y29" s="7">
        <v>1.36762910638512</v>
      </c>
      <c r="Z29" s="123">
        <v>9.5918854562145501</v>
      </c>
    </row>
    <row r="30" spans="1:26" ht="13" customHeight="1" x14ac:dyDescent="0.2">
      <c r="A30" s="82" t="s">
        <v>368</v>
      </c>
      <c r="B30" s="110">
        <v>2</v>
      </c>
      <c r="C30" s="7">
        <v>65.787986699168997</v>
      </c>
      <c r="D30" s="10">
        <v>2.73757442340764</v>
      </c>
      <c r="E30" s="7">
        <v>18.231267024390899</v>
      </c>
      <c r="F30" s="10">
        <v>1.45980592083779</v>
      </c>
      <c r="G30" s="7">
        <v>5.8864788842445197</v>
      </c>
      <c r="H30" s="10">
        <v>1.1208681249386201</v>
      </c>
      <c r="I30" s="7">
        <v>-59.9015078149245</v>
      </c>
      <c r="J30" s="10">
        <v>2.8519655222437299</v>
      </c>
      <c r="K30" s="7">
        <v>56.363640863688303</v>
      </c>
      <c r="L30" s="10">
        <v>4.0820965774215896</v>
      </c>
      <c r="M30" s="7">
        <v>15.3246517561196</v>
      </c>
      <c r="N30" s="10">
        <v>1.36398161011908</v>
      </c>
      <c r="O30" s="7">
        <v>7.9545454940357798</v>
      </c>
      <c r="P30" s="10">
        <v>1.4865290309177499</v>
      </c>
      <c r="Q30" s="7">
        <v>-48.409095369652597</v>
      </c>
      <c r="R30" s="10">
        <v>4.4995467341335997</v>
      </c>
      <c r="S30" s="7">
        <v>-9.4243458354806595</v>
      </c>
      <c r="T30" s="10">
        <v>4.9150611584285198</v>
      </c>
      <c r="U30" s="7">
        <v>-2.90661526827133</v>
      </c>
      <c r="V30" s="10">
        <v>1.9978686541552499</v>
      </c>
      <c r="W30" s="7">
        <v>2.0680666097912601</v>
      </c>
      <c r="X30" s="10">
        <v>1.8617502284852001</v>
      </c>
      <c r="Y30" s="7">
        <v>11.492412445271899</v>
      </c>
      <c r="Z30" s="123">
        <v>5.3272533403921498</v>
      </c>
    </row>
    <row r="31" spans="1:26" ht="13" customHeight="1" x14ac:dyDescent="0.2">
      <c r="A31" s="82" t="s">
        <v>369</v>
      </c>
      <c r="B31" s="110">
        <v>2</v>
      </c>
      <c r="C31" s="7">
        <v>86.028927337906296</v>
      </c>
      <c r="D31" s="10">
        <v>3.3517370687653298</v>
      </c>
      <c r="E31" s="7">
        <v>37.159363932287803</v>
      </c>
      <c r="F31" s="10">
        <v>1.4435096996633401</v>
      </c>
      <c r="G31" s="7">
        <v>9.0247322411346094</v>
      </c>
      <c r="H31" s="10">
        <v>0.71638314238492395</v>
      </c>
      <c r="I31" s="7">
        <v>-77.004195096771696</v>
      </c>
      <c r="J31" s="10">
        <v>3.4014860017703801</v>
      </c>
      <c r="K31" s="7">
        <v>72.205831685757104</v>
      </c>
      <c r="L31" s="10">
        <v>4.8632673288795596</v>
      </c>
      <c r="M31" s="7">
        <v>31.267781569224098</v>
      </c>
      <c r="N31" s="10">
        <v>1.6313295259737599</v>
      </c>
      <c r="O31" s="7">
        <v>7.0786992522850101</v>
      </c>
      <c r="P31" s="10">
        <v>0.79354636468122597</v>
      </c>
      <c r="Q31" s="7">
        <v>-65.127132433472099</v>
      </c>
      <c r="R31" s="10">
        <v>4.9646998632836103</v>
      </c>
      <c r="S31" s="7">
        <v>-13.823095652149201</v>
      </c>
      <c r="T31" s="10">
        <v>5.9063957275383201</v>
      </c>
      <c r="U31" s="7">
        <v>-5.8915823630637698</v>
      </c>
      <c r="V31" s="10">
        <v>2.1782920546464601</v>
      </c>
      <c r="W31" s="7">
        <v>-1.9460329888496</v>
      </c>
      <c r="X31" s="10">
        <v>1.06907466511563</v>
      </c>
      <c r="Y31" s="7">
        <v>11.877062663299601</v>
      </c>
      <c r="Z31" s="123">
        <v>6.0181684716139401</v>
      </c>
    </row>
    <row r="32" spans="1:26" ht="13" customHeight="1" x14ac:dyDescent="0.2">
      <c r="A32" s="82" t="s">
        <v>370</v>
      </c>
      <c r="B32" s="110">
        <v>2</v>
      </c>
      <c r="C32" s="7">
        <v>43.509300142885998</v>
      </c>
      <c r="D32" s="10">
        <v>2.0199404440831898</v>
      </c>
      <c r="E32" s="7">
        <v>17.3093085015254</v>
      </c>
      <c r="F32" s="10">
        <v>1.0498729784587399</v>
      </c>
      <c r="G32" s="7">
        <v>23.170048698651499</v>
      </c>
      <c r="H32" s="10">
        <v>1.44391847212359</v>
      </c>
      <c r="I32" s="7">
        <v>-20.339251444234499</v>
      </c>
      <c r="J32" s="10">
        <v>2.4801525086755398</v>
      </c>
      <c r="K32" s="7">
        <v>35.928494941510301</v>
      </c>
      <c r="L32" s="10">
        <v>2.3432047074953801</v>
      </c>
      <c r="M32" s="7">
        <v>16.084233476052098</v>
      </c>
      <c r="N32" s="10">
        <v>1.2655652446068499</v>
      </c>
      <c r="O32" s="7">
        <v>34.970298344255099</v>
      </c>
      <c r="P32" s="10">
        <v>2.3779381318052502</v>
      </c>
      <c r="Q32" s="7">
        <v>-0.95819659725523798</v>
      </c>
      <c r="R32" s="10">
        <v>3.4565721877461799</v>
      </c>
      <c r="S32" s="7">
        <v>-7.5808052013756999</v>
      </c>
      <c r="T32" s="10">
        <v>3.09366573806407</v>
      </c>
      <c r="U32" s="7">
        <v>-1.2250750254732801</v>
      </c>
      <c r="V32" s="10">
        <v>1.6443505280975299</v>
      </c>
      <c r="W32" s="7">
        <v>11.8002496456036</v>
      </c>
      <c r="X32" s="10">
        <v>2.7819939455062102</v>
      </c>
      <c r="Y32" s="7">
        <v>19.3810548469793</v>
      </c>
      <c r="Z32" s="123">
        <v>4.2542975630989899</v>
      </c>
    </row>
    <row r="33" spans="1:26" ht="13" customHeight="1" x14ac:dyDescent="0.2">
      <c r="A33" s="82" t="s">
        <v>371</v>
      </c>
      <c r="B33" s="110">
        <v>2</v>
      </c>
      <c r="C33" s="7">
        <v>25.774901443338301</v>
      </c>
      <c r="D33" s="10">
        <v>2.0757201846390299</v>
      </c>
      <c r="E33" s="7">
        <v>13.1752664321516</v>
      </c>
      <c r="F33" s="10">
        <v>1.1098158341931801</v>
      </c>
      <c r="G33" s="7">
        <v>13.824458112444001</v>
      </c>
      <c r="H33" s="10">
        <v>1.2163841061510701</v>
      </c>
      <c r="I33" s="7">
        <v>-11.9504433308943</v>
      </c>
      <c r="J33" s="10">
        <v>2.3255823052565399</v>
      </c>
      <c r="K33" s="7">
        <v>25.181469227922101</v>
      </c>
      <c r="L33" s="10">
        <v>1.7683659241342899</v>
      </c>
      <c r="M33" s="7">
        <v>13.258660498044399</v>
      </c>
      <c r="N33" s="10">
        <v>0.89734050601897797</v>
      </c>
      <c r="O33" s="7">
        <v>12.1890652291377</v>
      </c>
      <c r="P33" s="10">
        <v>0.99557129735757</v>
      </c>
      <c r="Q33" s="7">
        <v>-12.9924039987844</v>
      </c>
      <c r="R33" s="10">
        <v>1.9103021930875701</v>
      </c>
      <c r="S33" s="7">
        <v>-0.59343221541622504</v>
      </c>
      <c r="T33" s="10">
        <v>2.7268539246826502</v>
      </c>
      <c r="U33" s="7">
        <v>8.3394065892749197E-2</v>
      </c>
      <c r="V33" s="10">
        <v>1.4272039691537799</v>
      </c>
      <c r="W33" s="7">
        <v>-1.63539288330635</v>
      </c>
      <c r="X33" s="10">
        <v>1.57186274903987</v>
      </c>
      <c r="Y33" s="7">
        <v>-1.0419606678901301</v>
      </c>
      <c r="Z33" s="123">
        <v>3.0095826168154098</v>
      </c>
    </row>
    <row r="34" spans="1:26" ht="13" customHeight="1" x14ac:dyDescent="0.2">
      <c r="A34" s="82" t="s">
        <v>372</v>
      </c>
      <c r="B34" s="110">
        <v>2</v>
      </c>
      <c r="C34" s="7">
        <v>14.904728291782201</v>
      </c>
      <c r="D34" s="10">
        <v>3.4073131629169602</v>
      </c>
      <c r="E34" s="7">
        <v>17.218793717591101</v>
      </c>
      <c r="F34" s="10">
        <v>1.5109838700720799</v>
      </c>
      <c r="G34" s="7">
        <v>2.08123907667688</v>
      </c>
      <c r="H34" s="10">
        <v>0.57076644979351299</v>
      </c>
      <c r="I34" s="7">
        <v>-12.823489215105299</v>
      </c>
      <c r="J34" s="10">
        <v>3.4331946608823301</v>
      </c>
      <c r="K34" s="7">
        <v>28.107251950434801</v>
      </c>
      <c r="L34" s="10">
        <v>3.3566152510340901</v>
      </c>
      <c r="M34" s="7">
        <v>29.079787865864802</v>
      </c>
      <c r="N34" s="10">
        <v>1.5228484936763</v>
      </c>
      <c r="O34" s="7">
        <v>12.3225353007669</v>
      </c>
      <c r="P34" s="10">
        <v>1.8538431447514501</v>
      </c>
      <c r="Q34" s="7">
        <v>-15.784716649668001</v>
      </c>
      <c r="R34" s="10">
        <v>4.1761465940508797</v>
      </c>
      <c r="S34" s="7">
        <v>13.2025236586526</v>
      </c>
      <c r="T34" s="10">
        <v>4.7829539966073096</v>
      </c>
      <c r="U34" s="7">
        <v>11.8609941482738</v>
      </c>
      <c r="V34" s="10">
        <v>2.14525984214271</v>
      </c>
      <c r="W34" s="7">
        <v>10.24129622409</v>
      </c>
      <c r="X34" s="10">
        <v>1.9397187284634401</v>
      </c>
      <c r="Y34" s="7">
        <v>-2.9612274345626401</v>
      </c>
      <c r="Z34" s="123">
        <v>5.4062025447178499</v>
      </c>
    </row>
    <row r="35" spans="1:26" ht="13" customHeight="1" x14ac:dyDescent="0.2">
      <c r="A35" s="82" t="s">
        <v>373</v>
      </c>
      <c r="B35" s="110">
        <v>2</v>
      </c>
      <c r="C35" s="7">
        <v>27.980444746991399</v>
      </c>
      <c r="D35" s="10">
        <v>4.1145766675127797</v>
      </c>
      <c r="E35" s="7">
        <v>5.8007835819006699</v>
      </c>
      <c r="F35" s="10">
        <v>0.95118638709681402</v>
      </c>
      <c r="G35" s="7">
        <v>4.9473681985701097</v>
      </c>
      <c r="H35" s="10">
        <v>0.71489433667111402</v>
      </c>
      <c r="I35" s="7">
        <v>-23.033076548421299</v>
      </c>
      <c r="J35" s="10">
        <v>4.0313898029612298</v>
      </c>
      <c r="K35" s="7">
        <v>8.5126590961349997</v>
      </c>
      <c r="L35" s="10">
        <v>2.2559272370050798</v>
      </c>
      <c r="M35" s="7">
        <v>3.50900697208287</v>
      </c>
      <c r="N35" s="10">
        <v>0.60381911574985603</v>
      </c>
      <c r="O35" s="7">
        <v>3.3202824837634699</v>
      </c>
      <c r="P35" s="10">
        <v>0.57273370024512804</v>
      </c>
      <c r="Q35" s="7">
        <v>-5.1923766123715298</v>
      </c>
      <c r="R35" s="10">
        <v>2.25632930613224</v>
      </c>
      <c r="S35" s="7">
        <v>-19.467785650856399</v>
      </c>
      <c r="T35" s="10">
        <v>4.6924352794153599</v>
      </c>
      <c r="U35" s="7">
        <v>-2.2917766098177998</v>
      </c>
      <c r="V35" s="10">
        <v>1.1266557005328799</v>
      </c>
      <c r="W35" s="7">
        <v>-1.62708571480664</v>
      </c>
      <c r="X35" s="10">
        <v>0.91602281849357303</v>
      </c>
      <c r="Y35" s="7">
        <v>17.840699936049798</v>
      </c>
      <c r="Z35" s="123">
        <v>4.6198620846439802</v>
      </c>
    </row>
    <row r="36" spans="1:26" ht="13" customHeight="1" x14ac:dyDescent="0.2">
      <c r="A36" s="82" t="s">
        <v>374</v>
      </c>
      <c r="B36" s="110">
        <v>2</v>
      </c>
      <c r="C36" s="7">
        <v>20.762153254426199</v>
      </c>
      <c r="D36" s="10">
        <v>5.1763800962335598</v>
      </c>
      <c r="E36" s="7">
        <v>7.3150314167881101</v>
      </c>
      <c r="F36" s="10">
        <v>0.89359047345378495</v>
      </c>
      <c r="G36" s="7">
        <v>7.1194058950995096</v>
      </c>
      <c r="H36" s="10">
        <v>0.66211853168396295</v>
      </c>
      <c r="I36" s="7">
        <v>-13.6427473593267</v>
      </c>
      <c r="J36" s="10">
        <v>5.1283307359929502</v>
      </c>
      <c r="K36" s="7">
        <v>12.1057202815142</v>
      </c>
      <c r="L36" s="10">
        <v>3.7097073654319601</v>
      </c>
      <c r="M36" s="7">
        <v>9.50213475654291</v>
      </c>
      <c r="N36" s="10">
        <v>1.3882378068324599</v>
      </c>
      <c r="O36" s="7">
        <v>6.1370879804762897</v>
      </c>
      <c r="P36" s="10">
        <v>0.78971775939452604</v>
      </c>
      <c r="Q36" s="7">
        <v>-5.9686323010379603</v>
      </c>
      <c r="R36" s="10">
        <v>3.8105148293553102</v>
      </c>
      <c r="S36" s="7">
        <v>-8.6564329729119702</v>
      </c>
      <c r="T36" s="10">
        <v>6.3684252086228597</v>
      </c>
      <c r="U36" s="7">
        <v>2.1871033397547999</v>
      </c>
      <c r="V36" s="10">
        <v>1.6509718781876199</v>
      </c>
      <c r="W36" s="7">
        <v>-0.98231791462321805</v>
      </c>
      <c r="X36" s="10">
        <v>1.0305605705160801</v>
      </c>
      <c r="Y36" s="7">
        <v>7.6741150582887503</v>
      </c>
      <c r="Z36" s="123">
        <v>6.3890374394322196</v>
      </c>
    </row>
    <row r="37" spans="1:26" ht="13" customHeight="1" x14ac:dyDescent="0.2">
      <c r="A37" s="82" t="s">
        <v>375</v>
      </c>
      <c r="B37" s="110">
        <v>2</v>
      </c>
      <c r="C37" s="7">
        <v>13.7249532953696</v>
      </c>
      <c r="D37" s="10">
        <v>1.8618119961397801</v>
      </c>
      <c r="E37" s="7">
        <v>4.56276797758765</v>
      </c>
      <c r="F37" s="10">
        <v>1.10612861907152</v>
      </c>
      <c r="G37" s="7">
        <v>8.8020101408207196</v>
      </c>
      <c r="H37" s="10">
        <v>2.8672257561642498</v>
      </c>
      <c r="I37" s="7">
        <v>-4.9229431545488698</v>
      </c>
      <c r="J37" s="10">
        <v>3.2209738745677901</v>
      </c>
      <c r="K37" s="7">
        <v>14.6419158970299</v>
      </c>
      <c r="L37" s="10">
        <v>2.56445011348577</v>
      </c>
      <c r="M37" s="7">
        <v>7.20306512012636</v>
      </c>
      <c r="N37" s="10">
        <v>0.80456570156417095</v>
      </c>
      <c r="O37" s="7">
        <v>6.4667880501382999</v>
      </c>
      <c r="P37" s="10">
        <v>1.5113408228694201</v>
      </c>
      <c r="Q37" s="7">
        <v>-8.1751278468916002</v>
      </c>
      <c r="R37" s="10">
        <v>2.7729042576994298</v>
      </c>
      <c r="S37" s="7">
        <v>0.91696260166029797</v>
      </c>
      <c r="T37" s="10">
        <v>3.1690295507500701</v>
      </c>
      <c r="U37" s="7">
        <v>2.6402971425387101</v>
      </c>
      <c r="V37" s="10">
        <v>1.3677889055196</v>
      </c>
      <c r="W37" s="7">
        <v>-2.3352220906824299</v>
      </c>
      <c r="X37" s="10">
        <v>3.2411625413859202</v>
      </c>
      <c r="Y37" s="7">
        <v>-3.25218469234273</v>
      </c>
      <c r="Z37" s="123">
        <v>4.2501377298878102</v>
      </c>
    </row>
    <row r="38" spans="1:26" ht="13" customHeight="1" x14ac:dyDescent="0.2">
      <c r="A38" s="82" t="s">
        <v>376</v>
      </c>
      <c r="B38" s="110">
        <v>2</v>
      </c>
      <c r="C38" s="7" t="s">
        <v>706</v>
      </c>
      <c r="D38" s="10" t="s">
        <v>706</v>
      </c>
      <c r="E38" s="7">
        <v>41.676923288738699</v>
      </c>
      <c r="F38" s="10">
        <v>1.38705382200353</v>
      </c>
      <c r="G38" s="7">
        <v>7.6600510285662402</v>
      </c>
      <c r="H38" s="10">
        <v>0.73677468644414901</v>
      </c>
      <c r="I38" s="7" t="s">
        <v>706</v>
      </c>
      <c r="J38" s="10" t="s">
        <v>706</v>
      </c>
      <c r="K38" s="7">
        <v>92.601875029434893</v>
      </c>
      <c r="L38" s="10">
        <v>3.2311404917030901</v>
      </c>
      <c r="M38" s="7">
        <v>56.858948337582198</v>
      </c>
      <c r="N38" s="10">
        <v>2.0433617920400202</v>
      </c>
      <c r="O38" s="7">
        <v>15.029746001410899</v>
      </c>
      <c r="P38" s="10">
        <v>0.95253150214949001</v>
      </c>
      <c r="Q38" s="7">
        <v>-77.572129028023994</v>
      </c>
      <c r="R38" s="10">
        <v>3.3554191142432699</v>
      </c>
      <c r="S38" s="7" t="s">
        <v>706</v>
      </c>
      <c r="T38" s="10" t="s">
        <v>706</v>
      </c>
      <c r="U38" s="7">
        <v>15.182025048843499</v>
      </c>
      <c r="V38" s="10">
        <v>2.46966510245896</v>
      </c>
      <c r="W38" s="7">
        <v>7.3696949728446697</v>
      </c>
      <c r="X38" s="10">
        <v>1.2042230695232701</v>
      </c>
      <c r="Y38" s="7" t="s">
        <v>706</v>
      </c>
      <c r="Z38" s="123" t="s">
        <v>706</v>
      </c>
    </row>
    <row r="39" spans="1:26" ht="13" customHeight="1" x14ac:dyDescent="0.2">
      <c r="A39" s="82" t="s">
        <v>377</v>
      </c>
      <c r="B39" s="110">
        <v>2</v>
      </c>
      <c r="C39" s="7">
        <v>72.958363856681004</v>
      </c>
      <c r="D39" s="10">
        <v>3.0246677118136498</v>
      </c>
      <c r="E39" s="7">
        <v>23.097786083633601</v>
      </c>
      <c r="F39" s="10">
        <v>1.64043267385827</v>
      </c>
      <c r="G39" s="7">
        <v>20.259371544999802</v>
      </c>
      <c r="H39" s="10">
        <v>1.94845700188949</v>
      </c>
      <c r="I39" s="7">
        <v>-52.698992311681302</v>
      </c>
      <c r="J39" s="10">
        <v>3.6930248157926102</v>
      </c>
      <c r="K39" s="7">
        <v>75.829657658983805</v>
      </c>
      <c r="L39" s="10">
        <v>3.4370595176493501</v>
      </c>
      <c r="M39" s="7">
        <v>22.5893537112429</v>
      </c>
      <c r="N39" s="10">
        <v>1.4157086870437401</v>
      </c>
      <c r="O39" s="7">
        <v>19.1923087647505</v>
      </c>
      <c r="P39" s="10">
        <v>1.7011431455232899</v>
      </c>
      <c r="Q39" s="7">
        <v>-56.637348894233398</v>
      </c>
      <c r="R39" s="10">
        <v>3.8248034093110501</v>
      </c>
      <c r="S39" s="7">
        <v>2.8712938023027901</v>
      </c>
      <c r="T39" s="10">
        <v>4.5784269017591601</v>
      </c>
      <c r="U39" s="7">
        <v>-0.50843237239070005</v>
      </c>
      <c r="V39" s="10">
        <v>2.1668526585887</v>
      </c>
      <c r="W39" s="7">
        <v>-1.06706278024932</v>
      </c>
      <c r="X39" s="10">
        <v>2.58657547536759</v>
      </c>
      <c r="Y39" s="7">
        <v>-3.9383565825521201</v>
      </c>
      <c r="Z39" s="123">
        <v>5.3167239358403302</v>
      </c>
    </row>
    <row r="40" spans="1:26" ht="13" customHeight="1" x14ac:dyDescent="0.2">
      <c r="A40" s="82" t="s">
        <v>378</v>
      </c>
      <c r="B40" s="110">
        <v>2</v>
      </c>
      <c r="C40" s="7">
        <v>0.26973529435861199</v>
      </c>
      <c r="D40" s="10">
        <v>0.270108492989176</v>
      </c>
      <c r="E40" s="7">
        <v>0.48893027586760102</v>
      </c>
      <c r="F40" s="10">
        <v>0.19102629356445999</v>
      </c>
      <c r="G40" s="7">
        <v>0.42911306019332901</v>
      </c>
      <c r="H40" s="10">
        <v>0.42893500613841201</v>
      </c>
      <c r="I40" s="7">
        <v>0.15937776583471699</v>
      </c>
      <c r="J40" s="10">
        <v>0.50247082181354297</v>
      </c>
      <c r="K40" s="7">
        <v>59.636760738727901</v>
      </c>
      <c r="L40" s="10">
        <v>5.2758408567817696</v>
      </c>
      <c r="M40" s="7">
        <v>8.5557106268802894</v>
      </c>
      <c r="N40" s="10">
        <v>1.1882784081311699</v>
      </c>
      <c r="O40" s="7">
        <v>4.6465750964782</v>
      </c>
      <c r="P40" s="10">
        <v>1.4211693358856501</v>
      </c>
      <c r="Q40" s="7">
        <v>-54.990185642249699</v>
      </c>
      <c r="R40" s="10">
        <v>5.4774441231277402</v>
      </c>
      <c r="S40" s="7">
        <v>59.367025444369297</v>
      </c>
      <c r="T40" s="10">
        <v>5.2827507365077002</v>
      </c>
      <c r="U40" s="7">
        <v>8.0667803510126905</v>
      </c>
      <c r="V40" s="10">
        <v>1.20353505144791</v>
      </c>
      <c r="W40" s="7">
        <v>4.2174620362848696</v>
      </c>
      <c r="X40" s="10">
        <v>1.4844889762987901</v>
      </c>
      <c r="Y40" s="7">
        <v>-55.149563408084397</v>
      </c>
      <c r="Z40" s="123">
        <v>5.5004428047895004</v>
      </c>
    </row>
    <row r="41" spans="1:26" ht="13" customHeight="1" x14ac:dyDescent="0.2">
      <c r="A41" s="82" t="s">
        <v>379</v>
      </c>
      <c r="B41" s="110">
        <v>2</v>
      </c>
      <c r="C41" s="7">
        <v>91.654491746936898</v>
      </c>
      <c r="D41" s="10">
        <v>1.36574724832971</v>
      </c>
      <c r="E41" s="7">
        <v>74.281829114184404</v>
      </c>
      <c r="F41" s="10">
        <v>1.6639678936308</v>
      </c>
      <c r="G41" s="7">
        <v>22.026670920503001</v>
      </c>
      <c r="H41" s="10">
        <v>2.2829300775203198</v>
      </c>
      <c r="I41" s="7">
        <v>-69.627820826433805</v>
      </c>
      <c r="J41" s="10">
        <v>2.4371382223219999</v>
      </c>
      <c r="K41" s="7">
        <v>89.985640700992107</v>
      </c>
      <c r="L41" s="10">
        <v>1.5596601831648</v>
      </c>
      <c r="M41" s="7">
        <v>71.966965857470996</v>
      </c>
      <c r="N41" s="10">
        <v>1.79876509265148</v>
      </c>
      <c r="O41" s="7">
        <v>28.1293701051361</v>
      </c>
      <c r="P41" s="10">
        <v>2.5524629781775801</v>
      </c>
      <c r="Q41" s="7">
        <v>-61.856270595856003</v>
      </c>
      <c r="R41" s="10">
        <v>2.8533459422910599</v>
      </c>
      <c r="S41" s="7">
        <v>-1.6688510459447301</v>
      </c>
      <c r="T41" s="10">
        <v>2.0731149107731199</v>
      </c>
      <c r="U41" s="7">
        <v>-2.31486325671341</v>
      </c>
      <c r="V41" s="10">
        <v>2.4503765036368601</v>
      </c>
      <c r="W41" s="7">
        <v>6.1026991846330896</v>
      </c>
      <c r="X41" s="10">
        <v>3.4244469617463902</v>
      </c>
      <c r="Y41" s="7">
        <v>7.7715502305778204</v>
      </c>
      <c r="Z41" s="123">
        <v>3.7524959401832398</v>
      </c>
    </row>
    <row r="42" spans="1:26" ht="13" customHeight="1" x14ac:dyDescent="0.2">
      <c r="A42" s="82" t="s">
        <v>380</v>
      </c>
      <c r="B42" s="110">
        <v>2</v>
      </c>
      <c r="C42" s="7">
        <v>13.8158254698708</v>
      </c>
      <c r="D42" s="10">
        <v>1.3625969293281099</v>
      </c>
      <c r="E42" s="7">
        <v>15.4855276183815</v>
      </c>
      <c r="F42" s="10">
        <v>0.64152170650422002</v>
      </c>
      <c r="G42" s="7">
        <v>26.373193704496199</v>
      </c>
      <c r="H42" s="10">
        <v>2.5604411063261301</v>
      </c>
      <c r="I42" s="7">
        <v>12.5573682346254</v>
      </c>
      <c r="J42" s="10">
        <v>2.9277359172704398</v>
      </c>
      <c r="K42" s="7">
        <v>14.804548058646301</v>
      </c>
      <c r="L42" s="10">
        <v>4.2018337982018599</v>
      </c>
      <c r="M42" s="7">
        <v>17.352438230778301</v>
      </c>
      <c r="N42" s="10">
        <v>1.2309061256503999</v>
      </c>
      <c r="O42" s="7">
        <v>22.239949198055001</v>
      </c>
      <c r="P42" s="10">
        <v>2.7715870949527899</v>
      </c>
      <c r="Q42" s="7">
        <v>7.4354011394086603</v>
      </c>
      <c r="R42" s="10">
        <v>4.66317961794946</v>
      </c>
      <c r="S42" s="7">
        <v>0.98872258877547403</v>
      </c>
      <c r="T42" s="10">
        <v>4.4172477471300899</v>
      </c>
      <c r="U42" s="7">
        <v>1.86691061239684</v>
      </c>
      <c r="V42" s="10">
        <v>1.3880489869164401</v>
      </c>
      <c r="W42" s="7">
        <v>-4.1332445064412298</v>
      </c>
      <c r="X42" s="10">
        <v>3.7732683026619598</v>
      </c>
      <c r="Y42" s="7">
        <v>-5.1219670952167</v>
      </c>
      <c r="Z42" s="123">
        <v>5.5060768020918998</v>
      </c>
    </row>
    <row r="43" spans="1:26" ht="13" customHeight="1" x14ac:dyDescent="0.2">
      <c r="A43" s="82" t="s">
        <v>381</v>
      </c>
      <c r="B43" s="110">
        <v>2</v>
      </c>
      <c r="C43" s="7">
        <v>61.016128317122003</v>
      </c>
      <c r="D43" s="10">
        <v>3.0555675280415602</v>
      </c>
      <c r="E43" s="7">
        <v>16.206157001846599</v>
      </c>
      <c r="F43" s="10">
        <v>0.92613618000003295</v>
      </c>
      <c r="G43" s="7">
        <v>9.0363217345647193</v>
      </c>
      <c r="H43" s="10">
        <v>0.88321157539803596</v>
      </c>
      <c r="I43" s="7">
        <v>-51.979806582557302</v>
      </c>
      <c r="J43" s="10">
        <v>3.1583507860960101</v>
      </c>
      <c r="K43" s="7">
        <v>51.894491526957097</v>
      </c>
      <c r="L43" s="10">
        <v>3.8591718560044401</v>
      </c>
      <c r="M43" s="7">
        <v>16.266713115836101</v>
      </c>
      <c r="N43" s="10">
        <v>1.1239447126455699</v>
      </c>
      <c r="O43" s="7">
        <v>13.2247658664259</v>
      </c>
      <c r="P43" s="10">
        <v>1.57907572044737</v>
      </c>
      <c r="Q43" s="7">
        <v>-38.669725660531199</v>
      </c>
      <c r="R43" s="10">
        <v>3.8707133149516002</v>
      </c>
      <c r="S43" s="7">
        <v>-9.1216367901649402</v>
      </c>
      <c r="T43" s="10">
        <v>4.9223673504319798</v>
      </c>
      <c r="U43" s="7">
        <v>6.0556113989502301E-2</v>
      </c>
      <c r="V43" s="10">
        <v>1.45635845209515</v>
      </c>
      <c r="W43" s="7">
        <v>4.1884441318611696</v>
      </c>
      <c r="X43" s="10">
        <v>1.8092934581829001</v>
      </c>
      <c r="Y43" s="7">
        <v>13.310080922026099</v>
      </c>
      <c r="Z43" s="123">
        <v>4.9957583262780902</v>
      </c>
    </row>
    <row r="44" spans="1:26" ht="13" customHeight="1" x14ac:dyDescent="0.2">
      <c r="A44" s="82" t="s">
        <v>382</v>
      </c>
      <c r="B44" s="110">
        <v>2</v>
      </c>
      <c r="C44" s="7">
        <v>71.7328894529211</v>
      </c>
      <c r="D44" s="10">
        <v>6.4846056985689398</v>
      </c>
      <c r="E44" s="7">
        <v>10.603420794800201</v>
      </c>
      <c r="F44" s="10">
        <v>1.07408702925438</v>
      </c>
      <c r="G44" s="7">
        <v>1.2538221550634501</v>
      </c>
      <c r="H44" s="10">
        <v>0.38837122434876797</v>
      </c>
      <c r="I44" s="7">
        <v>-70.479067297857696</v>
      </c>
      <c r="J44" s="10">
        <v>6.4425371303624699</v>
      </c>
      <c r="K44" s="7">
        <v>61.070461740478599</v>
      </c>
      <c r="L44" s="10">
        <v>4.4697528669554201</v>
      </c>
      <c r="M44" s="7">
        <v>10.9604000320439</v>
      </c>
      <c r="N44" s="10">
        <v>1.1364873465402401</v>
      </c>
      <c r="O44" s="7">
        <v>4.3104343519047799</v>
      </c>
      <c r="P44" s="10">
        <v>0.83365895322722805</v>
      </c>
      <c r="Q44" s="7">
        <v>-56.760027388573803</v>
      </c>
      <c r="R44" s="10">
        <v>4.5032256197014</v>
      </c>
      <c r="S44" s="7">
        <v>-10.662427712442501</v>
      </c>
      <c r="T44" s="10">
        <v>7.8758365750927704</v>
      </c>
      <c r="U44" s="7">
        <v>0.35697923724369901</v>
      </c>
      <c r="V44" s="10">
        <v>1.56373477139142</v>
      </c>
      <c r="W44" s="7">
        <v>3.05661219684132</v>
      </c>
      <c r="X44" s="10">
        <v>0.91968443403054201</v>
      </c>
      <c r="Y44" s="7">
        <v>13.7190399092839</v>
      </c>
      <c r="Z44" s="123">
        <v>7.8603642191716601</v>
      </c>
    </row>
    <row r="45" spans="1:26" ht="13" customHeight="1" x14ac:dyDescent="0.2">
      <c r="A45" s="82" t="s">
        <v>383</v>
      </c>
      <c r="B45" s="110">
        <v>2</v>
      </c>
      <c r="C45" s="7">
        <v>21.689275137539301</v>
      </c>
      <c r="D45" s="10">
        <v>2.8501745596402701</v>
      </c>
      <c r="E45" s="7">
        <v>14.971031988798799</v>
      </c>
      <c r="F45" s="10">
        <v>1.49185701514494</v>
      </c>
      <c r="G45" s="7">
        <v>14.686132395594299</v>
      </c>
      <c r="H45" s="10">
        <v>1.9215195638078899</v>
      </c>
      <c r="I45" s="7">
        <v>-7.0031427419449699</v>
      </c>
      <c r="J45" s="10">
        <v>3.3031505369227601</v>
      </c>
      <c r="K45" s="7">
        <v>22.715187303988198</v>
      </c>
      <c r="L45" s="10">
        <v>2.2291394422613799</v>
      </c>
      <c r="M45" s="7">
        <v>10.4176774803278</v>
      </c>
      <c r="N45" s="10">
        <v>1.31867102036919</v>
      </c>
      <c r="O45" s="7">
        <v>4.9673907650378997</v>
      </c>
      <c r="P45" s="10">
        <v>0.94283886561111696</v>
      </c>
      <c r="Q45" s="7">
        <v>-17.747796538950301</v>
      </c>
      <c r="R45" s="10">
        <v>2.3037145759602802</v>
      </c>
      <c r="S45" s="7">
        <v>1.0259121664489199</v>
      </c>
      <c r="T45" s="10">
        <v>3.6183639498350599</v>
      </c>
      <c r="U45" s="7">
        <v>-4.5533545084709601</v>
      </c>
      <c r="V45" s="10">
        <v>1.9911129082999499</v>
      </c>
      <c r="W45" s="7">
        <v>-9.7187416305563801</v>
      </c>
      <c r="X45" s="10">
        <v>2.1403697252118201</v>
      </c>
      <c r="Y45" s="7">
        <v>-10.7446537970053</v>
      </c>
      <c r="Z45" s="123">
        <v>4.0271459269642804</v>
      </c>
    </row>
    <row r="46" spans="1:26" ht="13" customHeight="1" x14ac:dyDescent="0.2">
      <c r="A46" s="82" t="s">
        <v>384</v>
      </c>
      <c r="B46" s="110">
        <v>2</v>
      </c>
      <c r="C46" s="7">
        <v>80.230867558777703</v>
      </c>
      <c r="D46" s="10">
        <v>3.1928865034782401</v>
      </c>
      <c r="E46" s="7">
        <v>42.493731215818102</v>
      </c>
      <c r="F46" s="10">
        <v>1.67316463370992</v>
      </c>
      <c r="G46" s="7">
        <v>13.2780454087615</v>
      </c>
      <c r="H46" s="10">
        <v>0.826396035352711</v>
      </c>
      <c r="I46" s="7">
        <v>-66.952822150016203</v>
      </c>
      <c r="J46" s="10">
        <v>3.3962577833952401</v>
      </c>
      <c r="K46" s="7">
        <v>59.1515921184617</v>
      </c>
      <c r="L46" s="10">
        <v>3.7853924706226301</v>
      </c>
      <c r="M46" s="7">
        <v>36.670558986914898</v>
      </c>
      <c r="N46" s="10">
        <v>1.31475337211668</v>
      </c>
      <c r="O46" s="7">
        <v>15.499473640804499</v>
      </c>
      <c r="P46" s="10">
        <v>1.18252975723194</v>
      </c>
      <c r="Q46" s="7">
        <v>-43.652118477657197</v>
      </c>
      <c r="R46" s="10">
        <v>4.0953101703190997</v>
      </c>
      <c r="S46" s="7">
        <v>-21.079275440316</v>
      </c>
      <c r="T46" s="10">
        <v>4.9521430089144198</v>
      </c>
      <c r="U46" s="7">
        <v>-5.8231722289032</v>
      </c>
      <c r="V46" s="10">
        <v>2.1279230063585102</v>
      </c>
      <c r="W46" s="7">
        <v>2.2214282320429901</v>
      </c>
      <c r="X46" s="10">
        <v>1.44267357152812</v>
      </c>
      <c r="Y46" s="7">
        <v>23.300703672358999</v>
      </c>
      <c r="Z46" s="123">
        <v>5.3203507706157698</v>
      </c>
    </row>
    <row r="47" spans="1:26" ht="13" customHeight="1" x14ac:dyDescent="0.2">
      <c r="A47" s="82" t="s">
        <v>385</v>
      </c>
      <c r="B47" s="110">
        <v>2</v>
      </c>
      <c r="C47" s="7">
        <v>31.859450467955298</v>
      </c>
      <c r="D47" s="10">
        <v>3.8539347301034899</v>
      </c>
      <c r="E47" s="7">
        <v>11.4519386614687</v>
      </c>
      <c r="F47" s="10">
        <v>0.86913485211800801</v>
      </c>
      <c r="G47" s="7">
        <v>10.228309781360601</v>
      </c>
      <c r="H47" s="10">
        <v>1.1757616735326599</v>
      </c>
      <c r="I47" s="7">
        <v>-21.631140686594598</v>
      </c>
      <c r="J47" s="10">
        <v>4.2231954714300803</v>
      </c>
      <c r="K47" s="7">
        <v>16.586425617794202</v>
      </c>
      <c r="L47" s="10">
        <v>3.9659125333267502</v>
      </c>
      <c r="M47" s="7">
        <v>8.4189003352046292</v>
      </c>
      <c r="N47" s="10">
        <v>1.0819776689362901</v>
      </c>
      <c r="O47" s="7">
        <v>8.8557966811781998</v>
      </c>
      <c r="P47" s="10">
        <v>1.4421014404599</v>
      </c>
      <c r="Q47" s="7">
        <v>-7.7306289366160303</v>
      </c>
      <c r="R47" s="10">
        <v>4.07739831397092</v>
      </c>
      <c r="S47" s="7">
        <v>-15.273024850161001</v>
      </c>
      <c r="T47" s="10">
        <v>5.5300339172464401</v>
      </c>
      <c r="U47" s="7">
        <v>-3.0330383262640499</v>
      </c>
      <c r="V47" s="10">
        <v>1.3878296247173101</v>
      </c>
      <c r="W47" s="7">
        <v>-1.37251310018242</v>
      </c>
      <c r="X47" s="10">
        <v>1.86066441829923</v>
      </c>
      <c r="Y47" s="7">
        <v>13.9005117499786</v>
      </c>
      <c r="Z47" s="123">
        <v>5.8703114909415497</v>
      </c>
    </row>
    <row r="48" spans="1:26" ht="13" customHeight="1" x14ac:dyDescent="0.2">
      <c r="A48" s="82" t="s">
        <v>386</v>
      </c>
      <c r="B48" s="110">
        <v>2</v>
      </c>
      <c r="C48" s="7">
        <v>25.040207208796101</v>
      </c>
      <c r="D48" s="10">
        <v>1.5728996933221999</v>
      </c>
      <c r="E48" s="7">
        <v>6.1508342748336098</v>
      </c>
      <c r="F48" s="10">
        <v>0.57247960958272903</v>
      </c>
      <c r="G48" s="7">
        <v>4.6623222268506597</v>
      </c>
      <c r="H48" s="10">
        <v>1.9231503466187501</v>
      </c>
      <c r="I48" s="7">
        <v>-20.3778849819454</v>
      </c>
      <c r="J48" s="10">
        <v>2.60300844011836</v>
      </c>
      <c r="K48" s="7">
        <v>36.241042335518202</v>
      </c>
      <c r="L48" s="10">
        <v>3.6368348542803299</v>
      </c>
      <c r="M48" s="7">
        <v>9.1928102440892996</v>
      </c>
      <c r="N48" s="10">
        <v>0.72762620262669697</v>
      </c>
      <c r="O48" s="7">
        <v>1.2055770957388801</v>
      </c>
      <c r="P48" s="10">
        <v>0.38122466321189802</v>
      </c>
      <c r="Q48" s="7">
        <v>-35.035465239779299</v>
      </c>
      <c r="R48" s="10">
        <v>3.6850751657187</v>
      </c>
      <c r="S48" s="7">
        <v>11.200835126722099</v>
      </c>
      <c r="T48" s="10">
        <v>3.9623958917000399</v>
      </c>
      <c r="U48" s="7">
        <v>3.0419759692556898</v>
      </c>
      <c r="V48" s="10">
        <v>0.92583626745604497</v>
      </c>
      <c r="W48" s="7">
        <v>-3.4567451311117798</v>
      </c>
      <c r="X48" s="10">
        <v>1.9605712176661301</v>
      </c>
      <c r="Y48" s="7">
        <v>-14.657580257833899</v>
      </c>
      <c r="Z48" s="123">
        <v>4.51169944880243</v>
      </c>
    </row>
    <row r="49" spans="1:26" ht="13" customHeight="1" x14ac:dyDescent="0.2">
      <c r="A49" s="82" t="s">
        <v>387</v>
      </c>
      <c r="B49" s="110">
        <v>2</v>
      </c>
      <c r="C49" s="7">
        <v>72.2447375301562</v>
      </c>
      <c r="D49" s="10">
        <v>1.7911414352452899</v>
      </c>
      <c r="E49" s="7">
        <v>58.412225389182197</v>
      </c>
      <c r="F49" s="10">
        <v>0.68592493925537101</v>
      </c>
      <c r="G49" s="7">
        <v>64.118201209276293</v>
      </c>
      <c r="H49" s="10">
        <v>1.7112023677574999</v>
      </c>
      <c r="I49" s="7">
        <v>-8.1265363208799108</v>
      </c>
      <c r="J49" s="10">
        <v>2.55887665730544</v>
      </c>
      <c r="K49" s="7">
        <v>78.189048474086803</v>
      </c>
      <c r="L49" s="10">
        <v>2.64832120978416</v>
      </c>
      <c r="M49" s="7">
        <v>64.810424212188195</v>
      </c>
      <c r="N49" s="10">
        <v>2.24760797272473</v>
      </c>
      <c r="O49" s="7">
        <v>58.636740160230701</v>
      </c>
      <c r="P49" s="10">
        <v>4.1042314010726901</v>
      </c>
      <c r="Q49" s="7">
        <v>-19.552308313856201</v>
      </c>
      <c r="R49" s="10">
        <v>4.4708303512734604</v>
      </c>
      <c r="S49" s="7">
        <v>5.9443109439306197</v>
      </c>
      <c r="T49" s="10">
        <v>3.1971538704362099</v>
      </c>
      <c r="U49" s="7">
        <v>6.3981988230060498</v>
      </c>
      <c r="V49" s="10">
        <v>2.3499435357787299</v>
      </c>
      <c r="W49" s="7">
        <v>-5.4814610490456301</v>
      </c>
      <c r="X49" s="10">
        <v>4.4466761673153101</v>
      </c>
      <c r="Y49" s="7">
        <v>-11.4257719929762</v>
      </c>
      <c r="Z49" s="123">
        <v>5.1513273801196799</v>
      </c>
    </row>
    <row r="50" spans="1:26" ht="13" customHeight="1" x14ac:dyDescent="0.2">
      <c r="A50" s="82" t="s">
        <v>388</v>
      </c>
      <c r="B50" s="110">
        <v>2</v>
      </c>
      <c r="C50" s="7">
        <v>56.575921971004199</v>
      </c>
      <c r="D50" s="10">
        <v>3.3980879865704599</v>
      </c>
      <c r="E50" s="7">
        <v>35.811491677995797</v>
      </c>
      <c r="F50" s="10">
        <v>2.9341578533496802</v>
      </c>
      <c r="G50" s="7">
        <v>35.297481669504798</v>
      </c>
      <c r="H50" s="10">
        <v>5.5897883205746099</v>
      </c>
      <c r="I50" s="7">
        <v>-21.278440301499401</v>
      </c>
      <c r="J50" s="10">
        <v>6.0215918187317996</v>
      </c>
      <c r="K50" s="7">
        <v>51.395625180085098</v>
      </c>
      <c r="L50" s="10">
        <v>3.9804902996290599</v>
      </c>
      <c r="M50" s="7">
        <v>34.525687308144697</v>
      </c>
      <c r="N50" s="10">
        <v>2.9372392895233701</v>
      </c>
      <c r="O50" s="7">
        <v>26.701776379597</v>
      </c>
      <c r="P50" s="10">
        <v>4.1702595348343197</v>
      </c>
      <c r="Q50" s="7">
        <v>-24.693848800488102</v>
      </c>
      <c r="R50" s="10">
        <v>5.6790555676497299</v>
      </c>
      <c r="S50" s="7">
        <v>-5.18029679091907</v>
      </c>
      <c r="T50" s="10">
        <v>5.2336703172740497</v>
      </c>
      <c r="U50" s="7">
        <v>-1.2858043698511801</v>
      </c>
      <c r="V50" s="10">
        <v>4.1517053065328904</v>
      </c>
      <c r="W50" s="7">
        <v>-8.5957052899077908</v>
      </c>
      <c r="X50" s="10">
        <v>6.9740087508339803</v>
      </c>
      <c r="Y50" s="7">
        <v>-3.4154084989887301</v>
      </c>
      <c r="Z50" s="123">
        <v>8.2771516943856405</v>
      </c>
    </row>
    <row r="51" spans="1:26" ht="13" customHeight="1" x14ac:dyDescent="0.2">
      <c r="A51" s="82" t="s">
        <v>389</v>
      </c>
      <c r="B51" s="110">
        <v>2</v>
      </c>
      <c r="C51" s="7">
        <v>32.405090452278699</v>
      </c>
      <c r="D51" s="10">
        <v>4.3385971949658098</v>
      </c>
      <c r="E51" s="7">
        <v>3.6896511471786102</v>
      </c>
      <c r="F51" s="10">
        <v>0.75078489088840805</v>
      </c>
      <c r="G51" s="7">
        <v>2.2192458230450001</v>
      </c>
      <c r="H51" s="10">
        <v>1.1941197079005501</v>
      </c>
      <c r="I51" s="7">
        <v>-30.185844629233699</v>
      </c>
      <c r="J51" s="10">
        <v>4.2089469504088397</v>
      </c>
      <c r="K51" s="7">
        <v>54.210254145085202</v>
      </c>
      <c r="L51" s="10">
        <v>4.3058594395596197</v>
      </c>
      <c r="M51" s="7">
        <v>5.8779051315576796</v>
      </c>
      <c r="N51" s="10">
        <v>0.80492576702108298</v>
      </c>
      <c r="O51" s="7">
        <v>2.7700677893846701</v>
      </c>
      <c r="P51" s="10">
        <v>1.1271232268945299</v>
      </c>
      <c r="Q51" s="7">
        <v>-51.440186355700597</v>
      </c>
      <c r="R51" s="10">
        <v>4.36475180973635</v>
      </c>
      <c r="S51" s="7">
        <v>21.805163692806499</v>
      </c>
      <c r="T51" s="10">
        <v>6.11259774019278</v>
      </c>
      <c r="U51" s="7">
        <v>2.1882539843790698</v>
      </c>
      <c r="V51" s="10">
        <v>1.10071951141097</v>
      </c>
      <c r="W51" s="7">
        <v>0.55082196633966196</v>
      </c>
      <c r="X51" s="10">
        <v>1.6420501348623999</v>
      </c>
      <c r="Y51" s="7">
        <v>-21.254341726466802</v>
      </c>
      <c r="Z51" s="123">
        <v>6.0635214844142</v>
      </c>
    </row>
    <row r="52" spans="1:26" ht="13" customHeight="1" x14ac:dyDescent="0.2">
      <c r="A52" s="112" t="s">
        <v>390</v>
      </c>
      <c r="B52" s="113">
        <v>2</v>
      </c>
      <c r="C52" s="34">
        <v>50.404656380438098</v>
      </c>
      <c r="D52" s="35">
        <v>0.77121190065336198</v>
      </c>
      <c r="E52" s="34">
        <v>18.7033140402696</v>
      </c>
      <c r="F52" s="35">
        <v>0.27507269927728301</v>
      </c>
      <c r="G52" s="34">
        <v>9.4216664061694892</v>
      </c>
      <c r="H52" s="35">
        <v>0.31064925839849</v>
      </c>
      <c r="I52" s="34">
        <v>-40.909589333535202</v>
      </c>
      <c r="J52" s="35">
        <v>0.82352019340146598</v>
      </c>
      <c r="K52" s="34">
        <v>46.541836525037702</v>
      </c>
      <c r="L52" s="35">
        <v>0.77434302117020604</v>
      </c>
      <c r="M52" s="34">
        <v>19.1105300425621</v>
      </c>
      <c r="N52" s="35">
        <v>0.30247143293894402</v>
      </c>
      <c r="O52" s="34">
        <v>10.5308640546994</v>
      </c>
      <c r="P52" s="35">
        <v>0.31916894195642498</v>
      </c>
      <c r="Q52" s="34">
        <v>-36.010972470338302</v>
      </c>
      <c r="R52" s="35">
        <v>0.83551664051929897</v>
      </c>
      <c r="S52" s="34">
        <v>-3.8628198554004101</v>
      </c>
      <c r="T52" s="35">
        <v>1.0928746086099601</v>
      </c>
      <c r="U52" s="34">
        <v>0.40721600229252503</v>
      </c>
      <c r="V52" s="35">
        <v>0.40884466198279901</v>
      </c>
      <c r="W52" s="34">
        <v>1.10919764852989</v>
      </c>
      <c r="X52" s="35">
        <v>0.44538946468581297</v>
      </c>
      <c r="Y52" s="34">
        <v>4.8986168631968301</v>
      </c>
      <c r="Z52" s="127">
        <v>1.17314686443115</v>
      </c>
    </row>
    <row r="53" spans="1:26" ht="13" customHeight="1" x14ac:dyDescent="0.2">
      <c r="A53" s="82" t="s">
        <v>391</v>
      </c>
      <c r="B53" s="110">
        <v>2</v>
      </c>
      <c r="C53" s="7">
        <v>53.958442456631801</v>
      </c>
      <c r="D53" s="10">
        <v>5.0106251303234703</v>
      </c>
      <c r="E53" s="7">
        <v>20.396152592375</v>
      </c>
      <c r="F53" s="10">
        <v>2.2274754563319399</v>
      </c>
      <c r="G53" s="7">
        <v>12.8612802058011</v>
      </c>
      <c r="H53" s="10">
        <v>4.7320293352590799</v>
      </c>
      <c r="I53" s="7">
        <v>-41.0971622508306</v>
      </c>
      <c r="J53" s="10">
        <v>6.2337998380376396</v>
      </c>
      <c r="K53" s="7">
        <v>41.787627102032502</v>
      </c>
      <c r="L53" s="10">
        <v>5.1196536866016702</v>
      </c>
      <c r="M53" s="7">
        <v>17.967838090190899</v>
      </c>
      <c r="N53" s="10">
        <v>2.2175602208271301</v>
      </c>
      <c r="O53" s="7">
        <v>5.7770154280703201</v>
      </c>
      <c r="P53" s="10">
        <v>2.02721743194481</v>
      </c>
      <c r="Q53" s="7">
        <v>-36.010611673962202</v>
      </c>
      <c r="R53" s="10">
        <v>5.41729541064635</v>
      </c>
      <c r="S53" s="7">
        <v>-12.170815354599201</v>
      </c>
      <c r="T53" s="10">
        <v>7.1636037067500604</v>
      </c>
      <c r="U53" s="7">
        <v>-2.4283145021841501</v>
      </c>
      <c r="V53" s="10">
        <v>3.1431226895487301</v>
      </c>
      <c r="W53" s="7">
        <v>-7.0842647777307999</v>
      </c>
      <c r="X53" s="10">
        <v>5.1479813661408498</v>
      </c>
      <c r="Y53" s="7">
        <v>5.08655057686844</v>
      </c>
      <c r="Z53" s="123">
        <v>8.2587741213165504</v>
      </c>
    </row>
    <row r="54" spans="1:26" ht="13" customHeight="1" x14ac:dyDescent="0.2">
      <c r="A54" s="82" t="s">
        <v>392</v>
      </c>
      <c r="B54" s="110">
        <v>2</v>
      </c>
      <c r="C54" s="7">
        <v>42.255346839959202</v>
      </c>
      <c r="D54" s="10">
        <v>4.7412393148394196</v>
      </c>
      <c r="E54" s="7">
        <v>11.2197454598173</v>
      </c>
      <c r="F54" s="10">
        <v>1.2856859487286401</v>
      </c>
      <c r="G54" s="7">
        <v>3.86514279300027</v>
      </c>
      <c r="H54" s="10">
        <v>0.80747606439465702</v>
      </c>
      <c r="I54" s="7">
        <v>-38.3902040469589</v>
      </c>
      <c r="J54" s="10">
        <v>4.5467754716891102</v>
      </c>
      <c r="K54" s="7">
        <v>32.534701853459403</v>
      </c>
      <c r="L54" s="10">
        <v>5.2965417810075301</v>
      </c>
      <c r="M54" s="7">
        <v>17.602447035975501</v>
      </c>
      <c r="N54" s="10">
        <v>2.3332599014721498</v>
      </c>
      <c r="O54" s="7">
        <v>10.2612579889551</v>
      </c>
      <c r="P54" s="10">
        <v>2.6164470826096902</v>
      </c>
      <c r="Q54" s="7">
        <v>-22.273443864504301</v>
      </c>
      <c r="R54" s="10">
        <v>6.10444014748313</v>
      </c>
      <c r="S54" s="7">
        <v>-9.7206449864997602</v>
      </c>
      <c r="T54" s="10">
        <v>7.1086359506263497</v>
      </c>
      <c r="U54" s="7">
        <v>6.3827015761581398</v>
      </c>
      <c r="V54" s="10">
        <v>2.66403643491903</v>
      </c>
      <c r="W54" s="7">
        <v>6.3961151959548399</v>
      </c>
      <c r="X54" s="10">
        <v>2.7382134560086899</v>
      </c>
      <c r="Y54" s="7">
        <v>16.116760182454598</v>
      </c>
      <c r="Z54" s="123">
        <v>7.6116592609074196</v>
      </c>
    </row>
    <row r="55" spans="1:26" ht="13" customHeight="1" x14ac:dyDescent="0.2">
      <c r="A55" s="82" t="s">
        <v>393</v>
      </c>
      <c r="B55" s="110">
        <v>2</v>
      </c>
      <c r="C55" s="7">
        <v>26.924339374325601</v>
      </c>
      <c r="D55" s="10">
        <v>2.9582032647982901</v>
      </c>
      <c r="E55" s="7">
        <v>13.132019311253201</v>
      </c>
      <c r="F55" s="10">
        <v>2.32648860295639</v>
      </c>
      <c r="G55" s="7">
        <v>8.7993181322181009</v>
      </c>
      <c r="H55" s="10">
        <v>0.92221944629285502</v>
      </c>
      <c r="I55" s="7">
        <v>-18.125021242107501</v>
      </c>
      <c r="J55" s="10">
        <v>3.22955441783891</v>
      </c>
      <c r="K55" s="7">
        <v>14.918391483297301</v>
      </c>
      <c r="L55" s="10">
        <v>3.0106868408237801</v>
      </c>
      <c r="M55" s="7">
        <v>5.2277128028629196</v>
      </c>
      <c r="N55" s="10">
        <v>1.10442306389381</v>
      </c>
      <c r="O55" s="7">
        <v>7.0016257444642402</v>
      </c>
      <c r="P55" s="10">
        <v>1.4958520261202</v>
      </c>
      <c r="Q55" s="7">
        <v>-7.9167657388330399</v>
      </c>
      <c r="R55" s="10">
        <v>3.43903705064956</v>
      </c>
      <c r="S55" s="7">
        <v>-12.005947891028301</v>
      </c>
      <c r="T55" s="10">
        <v>4.2208058246468401</v>
      </c>
      <c r="U55" s="7">
        <v>-7.9043065083903201</v>
      </c>
      <c r="V55" s="10">
        <v>2.5753251297159698</v>
      </c>
      <c r="W55" s="7">
        <v>-1.79769238775386</v>
      </c>
      <c r="X55" s="10">
        <v>1.7572882493116</v>
      </c>
      <c r="Y55" s="7">
        <v>10.208255503274501</v>
      </c>
      <c r="Z55" s="123">
        <v>4.7177322490284697</v>
      </c>
    </row>
    <row r="56" spans="1:26" ht="13" customHeight="1" x14ac:dyDescent="0.2">
      <c r="A56" s="4" t="s">
        <v>394</v>
      </c>
      <c r="B56" s="118">
        <v>2</v>
      </c>
      <c r="C56" s="169">
        <v>31.594615261186998</v>
      </c>
      <c r="D56" s="170">
        <v>2.04926536548937</v>
      </c>
      <c r="E56" s="169">
        <v>8.2323821801594494</v>
      </c>
      <c r="F56" s="170">
        <v>0.606177033995418</v>
      </c>
      <c r="G56" s="169">
        <v>4.6347664167589997</v>
      </c>
      <c r="H56" s="170">
        <v>0.61404049039210395</v>
      </c>
      <c r="I56" s="169">
        <v>-26.959848844427999</v>
      </c>
      <c r="J56" s="170">
        <v>2.0640930006024698</v>
      </c>
      <c r="K56" s="169">
        <v>29.6621592301715</v>
      </c>
      <c r="L56" s="170">
        <v>4.3126493078054402</v>
      </c>
      <c r="M56" s="169">
        <v>5.02109413709048</v>
      </c>
      <c r="N56" s="170">
        <v>0.91551899709882201</v>
      </c>
      <c r="O56" s="169">
        <v>2.2600441180286901</v>
      </c>
      <c r="P56" s="170">
        <v>0.78647773885286498</v>
      </c>
      <c r="Q56" s="169">
        <v>-27.402115112142798</v>
      </c>
      <c r="R56" s="170">
        <v>4.3108399487814397</v>
      </c>
      <c r="S56" s="169">
        <v>-1.9324560310155401</v>
      </c>
      <c r="T56" s="170">
        <v>4.7747704227856902</v>
      </c>
      <c r="U56" s="169">
        <v>-3.2112880430689699</v>
      </c>
      <c r="V56" s="170">
        <v>1.0980098499523201</v>
      </c>
      <c r="W56" s="169">
        <v>-2.37472229873031</v>
      </c>
      <c r="X56" s="170">
        <v>0.99779404565876795</v>
      </c>
      <c r="Y56" s="169">
        <v>-0.44226626771476402</v>
      </c>
      <c r="Z56" s="176">
        <v>4.7795209989230196</v>
      </c>
    </row>
    <row r="57" spans="1:26" ht="13" customHeight="1" x14ac:dyDescent="0.2">
      <c r="A57" s="172"/>
      <c r="B57" s="163"/>
      <c r="C57" s="164" t="s">
        <v>1510</v>
      </c>
      <c r="D57" s="165" t="s">
        <v>1511</v>
      </c>
      <c r="E57" s="164" t="s">
        <v>1512</v>
      </c>
      <c r="F57" s="165" t="s">
        <v>1513</v>
      </c>
      <c r="G57" s="164" t="s">
        <v>1514</v>
      </c>
      <c r="H57" s="165" t="s">
        <v>1515</v>
      </c>
      <c r="I57" s="164" t="s">
        <v>1516</v>
      </c>
      <c r="J57" s="165" t="s">
        <v>1517</v>
      </c>
      <c r="K57" s="164" t="s">
        <v>1518</v>
      </c>
      <c r="L57" s="165" t="s">
        <v>1519</v>
      </c>
      <c r="M57" s="164" t="s">
        <v>1520</v>
      </c>
      <c r="N57" s="165" t="s">
        <v>1521</v>
      </c>
      <c r="O57" s="164" t="s">
        <v>1522</v>
      </c>
      <c r="P57" s="165" t="s">
        <v>1523</v>
      </c>
      <c r="Q57" s="164" t="s">
        <v>1524</v>
      </c>
      <c r="R57" s="165" t="s">
        <v>1525</v>
      </c>
      <c r="S57" s="164" t="s">
        <v>1526</v>
      </c>
      <c r="T57" s="165" t="s">
        <v>1527</v>
      </c>
      <c r="U57" s="164" t="s">
        <v>1528</v>
      </c>
      <c r="V57" s="165" t="s">
        <v>1529</v>
      </c>
      <c r="W57" s="164" t="s">
        <v>1530</v>
      </c>
      <c r="X57" s="165" t="s">
        <v>1531</v>
      </c>
      <c r="Y57" s="164" t="s">
        <v>1532</v>
      </c>
      <c r="Z57" s="174" t="s">
        <v>1533</v>
      </c>
    </row>
    <row r="58" spans="1:26" ht="13" customHeight="1" x14ac:dyDescent="0.2">
      <c r="A58" s="82" t="s">
        <v>365</v>
      </c>
      <c r="B58" s="119">
        <v>1</v>
      </c>
      <c r="C58" s="7">
        <v>12.9567966465903</v>
      </c>
      <c r="D58" s="10">
        <v>2.8740514507403998</v>
      </c>
      <c r="E58" s="7">
        <v>2.8437799041737302</v>
      </c>
      <c r="F58" s="10">
        <v>0.74721303835419495</v>
      </c>
      <c r="G58" s="7">
        <v>2.7205367836313701</v>
      </c>
      <c r="H58" s="10">
        <v>0.99214648128938598</v>
      </c>
      <c r="I58" s="7">
        <v>-10.236259862958899</v>
      </c>
      <c r="J58" s="10">
        <v>3.01701554737912</v>
      </c>
      <c r="K58" s="7">
        <v>13.6942130931498</v>
      </c>
      <c r="L58" s="10">
        <v>4.1540553897696704</v>
      </c>
      <c r="M58" s="7">
        <v>2.5078455246230602</v>
      </c>
      <c r="N58" s="10">
        <v>0.88205018828825599</v>
      </c>
      <c r="O58" s="7">
        <v>2.2556802532126201</v>
      </c>
      <c r="P58" s="10">
        <v>0.75752136976096396</v>
      </c>
      <c r="Q58" s="7">
        <v>-11.438532839937199</v>
      </c>
      <c r="R58" s="10">
        <v>4.1927363348544402</v>
      </c>
      <c r="S58" s="7">
        <v>0.73741644655954297</v>
      </c>
      <c r="T58" s="10">
        <v>5.0513708953884402</v>
      </c>
      <c r="U58" s="7">
        <v>-0.33593437955066702</v>
      </c>
      <c r="V58" s="10">
        <v>1.15600166926603</v>
      </c>
      <c r="W58" s="7">
        <v>-0.46485653041874597</v>
      </c>
      <c r="X58" s="10">
        <v>1.2482761176836801</v>
      </c>
      <c r="Y58" s="7">
        <v>-1.2022729769782901</v>
      </c>
      <c r="Z58" s="123">
        <v>5.1654061589323197</v>
      </c>
    </row>
    <row r="59" spans="1:26" ht="13" customHeight="1" x14ac:dyDescent="0.2">
      <c r="A59" s="82" t="s">
        <v>370</v>
      </c>
      <c r="B59" s="119">
        <v>1</v>
      </c>
      <c r="C59" s="7">
        <v>31.038949651931102</v>
      </c>
      <c r="D59" s="10">
        <v>1.7417026664934001</v>
      </c>
      <c r="E59" s="7">
        <v>15.1616600526967</v>
      </c>
      <c r="F59" s="10">
        <v>0.88106249919094803</v>
      </c>
      <c r="G59" s="7">
        <v>27.277452419360699</v>
      </c>
      <c r="H59" s="10">
        <v>1.2953176936674</v>
      </c>
      <c r="I59" s="7">
        <v>-3.7614972325704801</v>
      </c>
      <c r="J59" s="10">
        <v>2.2397257299442899</v>
      </c>
      <c r="K59" s="7">
        <v>26.9102831985644</v>
      </c>
      <c r="L59" s="10">
        <v>2.2564587958081499</v>
      </c>
      <c r="M59" s="7">
        <v>20.820214275438801</v>
      </c>
      <c r="N59" s="10">
        <v>1.29993154023891</v>
      </c>
      <c r="O59" s="7">
        <v>41.733875288328498</v>
      </c>
      <c r="P59" s="10">
        <v>1.7979322577199901</v>
      </c>
      <c r="Q59" s="7">
        <v>14.823592089764</v>
      </c>
      <c r="R59" s="10">
        <v>3.0009276216453702</v>
      </c>
      <c r="S59" s="7">
        <v>-4.1286664533667201</v>
      </c>
      <c r="T59" s="10">
        <v>2.8504621512397201</v>
      </c>
      <c r="U59" s="7">
        <v>5.6585542227421097</v>
      </c>
      <c r="V59" s="10">
        <v>1.57037993389769</v>
      </c>
      <c r="W59" s="7">
        <v>14.456422868967801</v>
      </c>
      <c r="X59" s="10">
        <v>2.2159441172732501</v>
      </c>
      <c r="Y59" s="7">
        <v>18.5850893223345</v>
      </c>
      <c r="Z59" s="123">
        <v>3.7445878192036899</v>
      </c>
    </row>
    <row r="60" spans="1:26" ht="13" customHeight="1" x14ac:dyDescent="0.2">
      <c r="A60" s="82" t="s">
        <v>372</v>
      </c>
      <c r="B60" s="119">
        <v>1</v>
      </c>
      <c r="C60" s="7">
        <v>2.1680430372470401</v>
      </c>
      <c r="D60" s="10">
        <v>0.80215475108066903</v>
      </c>
      <c r="E60" s="7">
        <v>0.661197212201312</v>
      </c>
      <c r="F60" s="10">
        <v>0.22720768420413201</v>
      </c>
      <c r="G60" s="7">
        <v>3.3658210367180299</v>
      </c>
      <c r="H60" s="10">
        <v>0.90647946292506598</v>
      </c>
      <c r="I60" s="7">
        <v>1.1977779994709901</v>
      </c>
      <c r="J60" s="10">
        <v>1.2056862453525801</v>
      </c>
      <c r="K60" s="7">
        <v>9.7895405373141493</v>
      </c>
      <c r="L60" s="10">
        <v>2.0248877419597502</v>
      </c>
      <c r="M60" s="7">
        <v>2.2689387822187301</v>
      </c>
      <c r="N60" s="10">
        <v>0.46651166068120298</v>
      </c>
      <c r="O60" s="7">
        <v>8.1274094593653494</v>
      </c>
      <c r="P60" s="10">
        <v>1.41709545151918</v>
      </c>
      <c r="Q60" s="7">
        <v>-1.6621310779488101</v>
      </c>
      <c r="R60" s="10">
        <v>2.2216396897643902</v>
      </c>
      <c r="S60" s="7">
        <v>7.6214975000671199</v>
      </c>
      <c r="T60" s="10">
        <v>2.1779859072593002</v>
      </c>
      <c r="U60" s="7">
        <v>1.60774157001741</v>
      </c>
      <c r="V60" s="10">
        <v>0.51889927858201801</v>
      </c>
      <c r="W60" s="7">
        <v>4.7615884226473204</v>
      </c>
      <c r="X60" s="10">
        <v>1.6822201209774199</v>
      </c>
      <c r="Y60" s="7">
        <v>-2.8599090774197999</v>
      </c>
      <c r="Z60" s="123">
        <v>2.5277187805151198</v>
      </c>
    </row>
    <row r="61" spans="1:26" ht="13" customHeight="1" x14ac:dyDescent="0.2">
      <c r="A61" s="82" t="s">
        <v>384</v>
      </c>
      <c r="B61" s="119">
        <v>1</v>
      </c>
      <c r="C61" s="7">
        <v>70.497778919205103</v>
      </c>
      <c r="D61" s="10">
        <v>2.76973190588871</v>
      </c>
      <c r="E61" s="7">
        <v>31.1196674940471</v>
      </c>
      <c r="F61" s="10">
        <v>1.2586736201822699</v>
      </c>
      <c r="G61" s="7">
        <v>11.582773212259699</v>
      </c>
      <c r="H61" s="10">
        <v>1.1970248633942</v>
      </c>
      <c r="I61" s="7">
        <v>-58.915005706945401</v>
      </c>
      <c r="J61" s="10">
        <v>3.1969366057805</v>
      </c>
      <c r="K61" s="7">
        <v>65.090066663704206</v>
      </c>
      <c r="L61" s="10">
        <v>3.40605459071439</v>
      </c>
      <c r="M61" s="7">
        <v>31.674200620587701</v>
      </c>
      <c r="N61" s="10">
        <v>1.39737905076545</v>
      </c>
      <c r="O61" s="7">
        <v>10.266455413112601</v>
      </c>
      <c r="P61" s="10">
        <v>1.0869001301915899</v>
      </c>
      <c r="Q61" s="7">
        <v>-54.823611250591597</v>
      </c>
      <c r="R61" s="10">
        <v>3.6753479984703601</v>
      </c>
      <c r="S61" s="7">
        <v>-5.4077122555008996</v>
      </c>
      <c r="T61" s="10">
        <v>4.3900595332437602</v>
      </c>
      <c r="U61" s="7">
        <v>0.55453312654057996</v>
      </c>
      <c r="V61" s="10">
        <v>1.88067208562814</v>
      </c>
      <c r="W61" s="7">
        <v>-1.31631779914715</v>
      </c>
      <c r="X61" s="10">
        <v>1.61685510067983</v>
      </c>
      <c r="Y61" s="7">
        <v>4.0913944563537399</v>
      </c>
      <c r="Z61" s="123">
        <v>4.8711997055386096</v>
      </c>
    </row>
    <row r="62" spans="1:26" ht="13" customHeight="1" x14ac:dyDescent="0.2">
      <c r="A62" s="82" t="s">
        <v>386</v>
      </c>
      <c r="B62" s="119">
        <v>1</v>
      </c>
      <c r="C62" s="7">
        <v>27.9790954893448</v>
      </c>
      <c r="D62" s="10">
        <v>4.2240046721563198</v>
      </c>
      <c r="E62" s="7">
        <v>2.3490793954694098</v>
      </c>
      <c r="F62" s="10">
        <v>0.37847326476662502</v>
      </c>
      <c r="G62" s="7">
        <v>8.0988938637386898</v>
      </c>
      <c r="H62" s="10">
        <v>1.3772930664410299</v>
      </c>
      <c r="I62" s="7">
        <v>-19.880201625606102</v>
      </c>
      <c r="J62" s="10">
        <v>4.3797169421604503</v>
      </c>
      <c r="K62" s="7">
        <v>40.552921601843401</v>
      </c>
      <c r="L62" s="10">
        <v>4.3894608802483299</v>
      </c>
      <c r="M62" s="7">
        <v>7.8982304897690803</v>
      </c>
      <c r="N62" s="10">
        <v>0.89600628599245202</v>
      </c>
      <c r="O62" s="7">
        <v>6.0252859679500901</v>
      </c>
      <c r="P62" s="10">
        <v>1.3861649988901901</v>
      </c>
      <c r="Q62" s="7">
        <v>-34.527635633893297</v>
      </c>
      <c r="R62" s="10">
        <v>4.7495505757946397</v>
      </c>
      <c r="S62" s="7">
        <v>12.573826112498599</v>
      </c>
      <c r="T62" s="10">
        <v>6.0917634794555902</v>
      </c>
      <c r="U62" s="7">
        <v>5.5491510942996696</v>
      </c>
      <c r="V62" s="10">
        <v>0.97266092585293795</v>
      </c>
      <c r="W62" s="7">
        <v>-2.0736078957886002</v>
      </c>
      <c r="X62" s="10">
        <v>1.9540700077056501</v>
      </c>
      <c r="Y62" s="7">
        <v>-14.647434008287201</v>
      </c>
      <c r="Z62" s="123">
        <v>6.4606618210117199</v>
      </c>
    </row>
    <row r="63" spans="1:26" ht="13" customHeight="1" x14ac:dyDescent="0.2">
      <c r="A63" s="173" t="s">
        <v>387</v>
      </c>
      <c r="B63" s="166">
        <v>1</v>
      </c>
      <c r="C63" s="167">
        <v>70.533745853860495</v>
      </c>
      <c r="D63" s="168">
        <v>1.3955201161869499</v>
      </c>
      <c r="E63" s="167">
        <v>52.2448428977304</v>
      </c>
      <c r="F63" s="168">
        <v>0.71989334899396396</v>
      </c>
      <c r="G63" s="167">
        <v>50.6863099575124</v>
      </c>
      <c r="H63" s="168">
        <v>2.0969755265979302</v>
      </c>
      <c r="I63" s="167">
        <v>-19.847435896348099</v>
      </c>
      <c r="J63" s="168">
        <v>2.4977686846851799</v>
      </c>
      <c r="K63" s="167">
        <v>71.653758045364199</v>
      </c>
      <c r="L63" s="168">
        <v>2.9700037434967301</v>
      </c>
      <c r="M63" s="167">
        <v>58.790831592646299</v>
      </c>
      <c r="N63" s="168">
        <v>3.1493678818018598</v>
      </c>
      <c r="O63" s="167">
        <v>55.479492220357997</v>
      </c>
      <c r="P63" s="168">
        <v>4.18383529593528</v>
      </c>
      <c r="Q63" s="167">
        <v>-16.174265825006199</v>
      </c>
      <c r="R63" s="168">
        <v>4.7292104795431404</v>
      </c>
      <c r="S63" s="167">
        <v>1.1200121915036301</v>
      </c>
      <c r="T63" s="168">
        <v>3.2815238275939702</v>
      </c>
      <c r="U63" s="167">
        <v>6.5459886949159296</v>
      </c>
      <c r="V63" s="168">
        <v>3.2305981627015901</v>
      </c>
      <c r="W63" s="167">
        <v>4.7931822628456198</v>
      </c>
      <c r="X63" s="168">
        <v>4.6799342028135902</v>
      </c>
      <c r="Y63" s="167">
        <v>3.6731700713419899</v>
      </c>
      <c r="Z63" s="175">
        <v>5.3482969403366702</v>
      </c>
    </row>
    <row r="64" spans="1:26" ht="13" customHeight="1" x14ac:dyDescent="0.2">
      <c r="A64" s="82" t="s">
        <v>395</v>
      </c>
      <c r="B64" s="119">
        <v>1</v>
      </c>
      <c r="C64" s="7">
        <v>45.8751377576002</v>
      </c>
      <c r="D64" s="10">
        <v>2.2347493092489299</v>
      </c>
      <c r="E64" s="7">
        <v>23.592608696837601</v>
      </c>
      <c r="F64" s="10">
        <v>1.2437846222087201</v>
      </c>
      <c r="G64" s="7">
        <v>10.672842627827601</v>
      </c>
      <c r="H64" s="10">
        <v>1.11056187182348</v>
      </c>
      <c r="I64" s="7">
        <v>-35.2022951297727</v>
      </c>
      <c r="J64" s="10">
        <v>2.5085632332227101</v>
      </c>
      <c r="K64" s="7">
        <v>38.375247168690102</v>
      </c>
      <c r="L64" s="10">
        <v>3.8027735065320001</v>
      </c>
      <c r="M64" s="7">
        <v>20.900930099716799</v>
      </c>
      <c r="N64" s="10">
        <v>1.8023548214266101</v>
      </c>
      <c r="O64" s="7">
        <v>15.071678939682</v>
      </c>
      <c r="P64" s="10">
        <v>2.2887233993716198</v>
      </c>
      <c r="Q64" s="7">
        <v>-23.3035682290081</v>
      </c>
      <c r="R64" s="10">
        <v>4.2822285468391703</v>
      </c>
      <c r="S64" s="7">
        <v>-7.4998905889101204</v>
      </c>
      <c r="T64" s="10">
        <v>4.4108038742580904</v>
      </c>
      <c r="U64" s="7">
        <v>-2.6916785971207799</v>
      </c>
      <c r="V64" s="10">
        <v>2.1898591481560299</v>
      </c>
      <c r="W64" s="7">
        <v>4.39883631185441</v>
      </c>
      <c r="X64" s="10">
        <v>2.5439344468714702</v>
      </c>
      <c r="Y64" s="7">
        <v>11.898726900764499</v>
      </c>
      <c r="Z64" s="123">
        <v>4.9628994370671098</v>
      </c>
    </row>
    <row r="65" spans="1:26" ht="13" customHeight="1" x14ac:dyDescent="0.2">
      <c r="A65" s="82" t="s">
        <v>396</v>
      </c>
      <c r="B65" s="119">
        <v>1</v>
      </c>
      <c r="C65" s="7">
        <v>58.010289924501002</v>
      </c>
      <c r="D65" s="10">
        <v>1.9277119362484401</v>
      </c>
      <c r="E65" s="7">
        <v>7.65480186398801</v>
      </c>
      <c r="F65" s="10">
        <v>0.76974874436244101</v>
      </c>
      <c r="G65" s="7">
        <v>0.85219479875578497</v>
      </c>
      <c r="H65" s="10">
        <v>0.35361755389493099</v>
      </c>
      <c r="I65" s="7">
        <v>-57.158095125745199</v>
      </c>
      <c r="J65" s="10">
        <v>1.93469418349997</v>
      </c>
      <c r="K65" s="7">
        <v>23.916226161457899</v>
      </c>
      <c r="L65" s="10">
        <v>2.6773908381600702</v>
      </c>
      <c r="M65" s="7">
        <v>7.3497723448395904</v>
      </c>
      <c r="N65" s="10">
        <v>1.1244924316651299</v>
      </c>
      <c r="O65" s="7">
        <v>1.58466832091518</v>
      </c>
      <c r="P65" s="10">
        <v>0.67787710365490395</v>
      </c>
      <c r="Q65" s="7">
        <v>-22.3315578405427</v>
      </c>
      <c r="R65" s="10">
        <v>2.8633470106544099</v>
      </c>
      <c r="S65" s="7">
        <v>-34.094063763043103</v>
      </c>
      <c r="T65" s="10">
        <v>3.2991658050813699</v>
      </c>
      <c r="U65" s="7">
        <v>-0.30502951914842502</v>
      </c>
      <c r="V65" s="10">
        <v>1.36271653630523</v>
      </c>
      <c r="W65" s="7">
        <v>0.73247352215939598</v>
      </c>
      <c r="X65" s="10">
        <v>0.76456702916238495</v>
      </c>
      <c r="Y65" s="7">
        <v>34.826537285202498</v>
      </c>
      <c r="Z65" s="123">
        <v>3.4556906237526701</v>
      </c>
    </row>
    <row r="66" spans="1:26" ht="13" customHeight="1" x14ac:dyDescent="0.2">
      <c r="A66" s="4" t="s">
        <v>397</v>
      </c>
      <c r="B66" s="121">
        <v>1</v>
      </c>
      <c r="C66" s="169">
        <v>28.678136872685101</v>
      </c>
      <c r="D66" s="170">
        <v>4.0462906310970901</v>
      </c>
      <c r="E66" s="169">
        <v>4.5625294673623804</v>
      </c>
      <c r="F66" s="170">
        <v>0.74374240255198298</v>
      </c>
      <c r="G66" s="169">
        <v>1.83648099158223</v>
      </c>
      <c r="H66" s="170">
        <v>0.70327343746220305</v>
      </c>
      <c r="I66" s="169">
        <v>-26.841655881102898</v>
      </c>
      <c r="J66" s="170">
        <v>4.2016559031216403</v>
      </c>
      <c r="K66" s="169">
        <v>23.026883327218801</v>
      </c>
      <c r="L66" s="170">
        <v>3.5425681645793099</v>
      </c>
      <c r="M66" s="169">
        <v>7.25733812921733</v>
      </c>
      <c r="N66" s="170">
        <v>1.33201550701133</v>
      </c>
      <c r="O66" s="169">
        <v>4.2607568693943296</v>
      </c>
      <c r="P66" s="170">
        <v>1.14556960414093</v>
      </c>
      <c r="Q66" s="169">
        <v>-18.766126457824502</v>
      </c>
      <c r="R66" s="170">
        <v>3.7704373506167599</v>
      </c>
      <c r="S66" s="169">
        <v>-5.65125354546627</v>
      </c>
      <c r="T66" s="170">
        <v>5.3779417133318699</v>
      </c>
      <c r="U66" s="169">
        <v>2.6948086618549598</v>
      </c>
      <c r="V66" s="170">
        <v>1.5255877792747401</v>
      </c>
      <c r="W66" s="169">
        <v>2.4242758778121098</v>
      </c>
      <c r="X66" s="170">
        <v>1.3442184516556499</v>
      </c>
      <c r="Y66" s="169">
        <v>8.0755294232783807</v>
      </c>
      <c r="Z66" s="176">
        <v>5.6453618257081501</v>
      </c>
    </row>
    <row r="67" spans="1:26" ht="13" customHeight="1" x14ac:dyDescent="0.2">
      <c r="A67" s="82"/>
      <c r="B67" s="122"/>
      <c r="C67" s="7" t="s">
        <v>1510</v>
      </c>
      <c r="D67" s="10" t="s">
        <v>1511</v>
      </c>
      <c r="E67" s="7" t="s">
        <v>1512</v>
      </c>
      <c r="F67" s="10" t="s">
        <v>1513</v>
      </c>
      <c r="G67" s="7" t="s">
        <v>1514</v>
      </c>
      <c r="H67" s="10" t="s">
        <v>1515</v>
      </c>
      <c r="I67" s="7" t="s">
        <v>1516</v>
      </c>
      <c r="J67" s="10" t="s">
        <v>1517</v>
      </c>
      <c r="K67" s="7" t="s">
        <v>1518</v>
      </c>
      <c r="L67" s="10" t="s">
        <v>1519</v>
      </c>
      <c r="M67" s="7" t="s">
        <v>1520</v>
      </c>
      <c r="N67" s="10" t="s">
        <v>1521</v>
      </c>
      <c r="O67" s="7" t="s">
        <v>1522</v>
      </c>
      <c r="P67" s="10" t="s">
        <v>1523</v>
      </c>
      <c r="Q67" s="7" t="s">
        <v>1524</v>
      </c>
      <c r="R67" s="10" t="s">
        <v>1525</v>
      </c>
      <c r="S67" s="7" t="s">
        <v>1526</v>
      </c>
      <c r="T67" s="10" t="s">
        <v>1527</v>
      </c>
      <c r="U67" s="7" t="s">
        <v>1528</v>
      </c>
      <c r="V67" s="10" t="s">
        <v>1529</v>
      </c>
      <c r="W67" s="7" t="s">
        <v>1530</v>
      </c>
      <c r="X67" s="10" t="s">
        <v>1531</v>
      </c>
      <c r="Y67" s="7" t="s">
        <v>1532</v>
      </c>
      <c r="Z67" s="123" t="s">
        <v>1533</v>
      </c>
    </row>
    <row r="68" spans="1:26" ht="13" customHeight="1" x14ac:dyDescent="0.2">
      <c r="A68" s="82" t="s">
        <v>359</v>
      </c>
      <c r="B68" s="122">
        <v>3</v>
      </c>
      <c r="C68" s="7">
        <v>36.092172127255999</v>
      </c>
      <c r="D68" s="10">
        <v>5.0278793307903697</v>
      </c>
      <c r="E68" s="7">
        <v>8.0622644543359296</v>
      </c>
      <c r="F68" s="10">
        <v>1.5074124791643799</v>
      </c>
      <c r="G68" s="7">
        <v>2.4737990631231299</v>
      </c>
      <c r="H68" s="10">
        <v>1.1335748245083299</v>
      </c>
      <c r="I68" s="7">
        <v>-33.618373064132903</v>
      </c>
      <c r="J68" s="10">
        <v>4.6399103142822504</v>
      </c>
      <c r="K68" s="7">
        <v>32.111417207922301</v>
      </c>
      <c r="L68" s="10">
        <v>4.5680195630423102</v>
      </c>
      <c r="M68" s="7">
        <v>7.6225062335750904</v>
      </c>
      <c r="N68" s="10">
        <v>0.82346321789303001</v>
      </c>
      <c r="O68" s="7">
        <v>1.7842322930141801</v>
      </c>
      <c r="P68" s="10">
        <v>0.453823030326654</v>
      </c>
      <c r="Q68" s="7">
        <v>-30.327184914908099</v>
      </c>
      <c r="R68" s="10">
        <v>4.6503223528045803</v>
      </c>
      <c r="S68" s="7">
        <v>-3.9807549193337999</v>
      </c>
      <c r="T68" s="10">
        <v>6.7931121949608899</v>
      </c>
      <c r="U68" s="7">
        <v>-0.43975822076083798</v>
      </c>
      <c r="V68" s="10">
        <v>1.71766820240792</v>
      </c>
      <c r="W68" s="7">
        <v>-0.68956677010895295</v>
      </c>
      <c r="X68" s="10">
        <v>1.22104349865759</v>
      </c>
      <c r="Y68" s="7">
        <v>3.2911881492248498</v>
      </c>
      <c r="Z68" s="123">
        <v>6.5691906434184704</v>
      </c>
    </row>
    <row r="69" spans="1:26" ht="13" customHeight="1" x14ac:dyDescent="0.2">
      <c r="A69" s="82" t="s">
        <v>362</v>
      </c>
      <c r="B69" s="122">
        <v>3</v>
      </c>
      <c r="C69" s="7">
        <v>47.199241646958001</v>
      </c>
      <c r="D69" s="10">
        <v>6.6905149002745201</v>
      </c>
      <c r="E69" s="7">
        <v>4.7992196624391497</v>
      </c>
      <c r="F69" s="10">
        <v>0.88212170630543896</v>
      </c>
      <c r="G69" s="7">
        <v>4.2374150112813398</v>
      </c>
      <c r="H69" s="10">
        <v>1.03769522731245</v>
      </c>
      <c r="I69" s="7">
        <v>-42.961826635676701</v>
      </c>
      <c r="J69" s="10">
        <v>6.6906619823761302</v>
      </c>
      <c r="K69" s="7">
        <v>55.863424020536897</v>
      </c>
      <c r="L69" s="10">
        <v>8.66973360824338</v>
      </c>
      <c r="M69" s="7">
        <v>4.54294670925389</v>
      </c>
      <c r="N69" s="10">
        <v>0.770830008282123</v>
      </c>
      <c r="O69" s="7">
        <v>3.1307280353906801</v>
      </c>
      <c r="P69" s="10">
        <v>0.87631661082657397</v>
      </c>
      <c r="Q69" s="7">
        <v>-52.732695985146201</v>
      </c>
      <c r="R69" s="10">
        <v>8.4142118479903001</v>
      </c>
      <c r="S69" s="7">
        <v>8.6641823735788996</v>
      </c>
      <c r="T69" s="10">
        <v>10.9511310132196</v>
      </c>
      <c r="U69" s="7">
        <v>-0.256272953185257</v>
      </c>
      <c r="V69" s="10">
        <v>1.17145960510956</v>
      </c>
      <c r="W69" s="7">
        <v>-1.1066869758906599</v>
      </c>
      <c r="X69" s="10">
        <v>1.3582128652010299</v>
      </c>
      <c r="Y69" s="7">
        <v>-9.7708693494695602</v>
      </c>
      <c r="Z69" s="123">
        <v>10.750065989810199</v>
      </c>
    </row>
    <row r="70" spans="1:26" ht="13" customHeight="1" x14ac:dyDescent="0.2">
      <c r="A70" s="82" t="s">
        <v>376</v>
      </c>
      <c r="B70" s="122">
        <v>3</v>
      </c>
      <c r="C70" s="7">
        <v>89.0892645191159</v>
      </c>
      <c r="D70" s="10">
        <v>3.5794683253301902</v>
      </c>
      <c r="E70" s="7">
        <v>45.269703802534401</v>
      </c>
      <c r="F70" s="10">
        <v>1.1955547661260399</v>
      </c>
      <c r="G70" s="7">
        <v>9.2615201801815896</v>
      </c>
      <c r="H70" s="10">
        <v>0.71744119288003805</v>
      </c>
      <c r="I70" s="7">
        <v>-79.827744338934295</v>
      </c>
      <c r="J70" s="10">
        <v>3.74757369659075</v>
      </c>
      <c r="K70" s="7">
        <v>88.765983889159898</v>
      </c>
      <c r="L70" s="10">
        <v>4.26775039235575</v>
      </c>
      <c r="M70" s="7">
        <v>58.766141782845501</v>
      </c>
      <c r="N70" s="10">
        <v>2.0755985113254498</v>
      </c>
      <c r="O70" s="7">
        <v>14.950470404502299</v>
      </c>
      <c r="P70" s="10">
        <v>0.91164946186951301</v>
      </c>
      <c r="Q70" s="7">
        <v>-73.8155134846576</v>
      </c>
      <c r="R70" s="10">
        <v>4.2190687167521999</v>
      </c>
      <c r="S70" s="7">
        <v>-0.323280629955988</v>
      </c>
      <c r="T70" s="10">
        <v>5.5701244962293996</v>
      </c>
      <c r="U70" s="7">
        <v>13.4964379803111</v>
      </c>
      <c r="V70" s="10">
        <v>2.3952996428470299</v>
      </c>
      <c r="W70" s="7">
        <v>5.6889502243206804</v>
      </c>
      <c r="X70" s="10">
        <v>1.16009767113295</v>
      </c>
      <c r="Y70" s="7">
        <v>6.0122308542766696</v>
      </c>
      <c r="Z70" s="123">
        <v>5.6431240858283296</v>
      </c>
    </row>
    <row r="71" spans="1:26" ht="13" customHeight="1" x14ac:dyDescent="0.2">
      <c r="A71" s="82" t="s">
        <v>382</v>
      </c>
      <c r="B71" s="122">
        <v>3</v>
      </c>
      <c r="C71" s="7">
        <v>81.943648796003103</v>
      </c>
      <c r="D71" s="10">
        <v>5.6257498709954401</v>
      </c>
      <c r="E71" s="7">
        <v>9.9271546605145708</v>
      </c>
      <c r="F71" s="10">
        <v>1.0292832121225199</v>
      </c>
      <c r="G71" s="7">
        <v>2.58963418624516</v>
      </c>
      <c r="H71" s="10">
        <v>0.70097113018343105</v>
      </c>
      <c r="I71" s="7">
        <v>-79.354014609757996</v>
      </c>
      <c r="J71" s="10">
        <v>5.6935502473053301</v>
      </c>
      <c r="K71" s="7">
        <v>56.450230037372002</v>
      </c>
      <c r="L71" s="10">
        <v>5.7055033844094902</v>
      </c>
      <c r="M71" s="7">
        <v>18.216602220734799</v>
      </c>
      <c r="N71" s="10">
        <v>1.6365295730257701</v>
      </c>
      <c r="O71" s="7">
        <v>3.1518002084207599</v>
      </c>
      <c r="P71" s="10">
        <v>0.61000482385482202</v>
      </c>
      <c r="Q71" s="7">
        <v>-53.2984298289512</v>
      </c>
      <c r="R71" s="10">
        <v>5.7589223289945402</v>
      </c>
      <c r="S71" s="7">
        <v>-25.493418758631101</v>
      </c>
      <c r="T71" s="10">
        <v>8.0126044754819503</v>
      </c>
      <c r="U71" s="7">
        <v>8.2894475602202498</v>
      </c>
      <c r="V71" s="10">
        <v>1.93330105626237</v>
      </c>
      <c r="W71" s="7">
        <v>0.56216602217559197</v>
      </c>
      <c r="X71" s="10">
        <v>0.92922893329727396</v>
      </c>
      <c r="Y71" s="7">
        <v>26.055584780806701</v>
      </c>
      <c r="Z71" s="123">
        <v>8.0982529480118401</v>
      </c>
    </row>
    <row r="72" spans="1:26" ht="13" customHeight="1" x14ac:dyDescent="0.2">
      <c r="A72" s="82" t="s">
        <v>386</v>
      </c>
      <c r="B72" s="122">
        <v>3</v>
      </c>
      <c r="C72" s="7">
        <v>35.245461196768403</v>
      </c>
      <c r="D72" s="10">
        <v>3.3438209844664701</v>
      </c>
      <c r="E72" s="7">
        <v>12.051123126761601</v>
      </c>
      <c r="F72" s="10">
        <v>0.90334887164396904</v>
      </c>
      <c r="G72" s="7">
        <v>4.61975414018025</v>
      </c>
      <c r="H72" s="10">
        <v>1.2116860058343599</v>
      </c>
      <c r="I72" s="7">
        <v>-30.625707056588201</v>
      </c>
      <c r="J72" s="10">
        <v>3.58133521598924</v>
      </c>
      <c r="K72" s="7">
        <v>49.375315518348998</v>
      </c>
      <c r="L72" s="10">
        <v>4.3485445475041002</v>
      </c>
      <c r="M72" s="7">
        <v>15.5070644794089</v>
      </c>
      <c r="N72" s="10">
        <v>1.2547742758196601</v>
      </c>
      <c r="O72" s="7">
        <v>2.8902959070749099</v>
      </c>
      <c r="P72" s="10">
        <v>0.70508473745485201</v>
      </c>
      <c r="Q72" s="7">
        <v>-46.485019611274097</v>
      </c>
      <c r="R72" s="10">
        <v>4.7150069544627398</v>
      </c>
      <c r="S72" s="7">
        <v>14.1298543215806</v>
      </c>
      <c r="T72" s="10">
        <v>5.4855244469226401</v>
      </c>
      <c r="U72" s="7">
        <v>3.4559413526473102</v>
      </c>
      <c r="V72" s="10">
        <v>1.5461234320581201</v>
      </c>
      <c r="W72" s="7">
        <v>-1.7294582331053401</v>
      </c>
      <c r="X72" s="10">
        <v>1.40190137446491</v>
      </c>
      <c r="Y72" s="7">
        <v>-15.8593125546859</v>
      </c>
      <c r="Z72" s="123">
        <v>5.9209165261736896</v>
      </c>
    </row>
    <row r="73" spans="1:26" ht="13" customHeight="1" x14ac:dyDescent="0.2">
      <c r="A73" s="4" t="s">
        <v>387</v>
      </c>
      <c r="B73" s="171">
        <v>3</v>
      </c>
      <c r="C73" s="169">
        <v>76.595209520677003</v>
      </c>
      <c r="D73" s="170">
        <v>2.24016199222892</v>
      </c>
      <c r="E73" s="169">
        <v>58.890842182844501</v>
      </c>
      <c r="F73" s="170">
        <v>0.83732631768582799</v>
      </c>
      <c r="G73" s="169">
        <v>64.983565442828706</v>
      </c>
      <c r="H73" s="170">
        <v>1.4141424951321699</v>
      </c>
      <c r="I73" s="169">
        <v>-11.6116440778483</v>
      </c>
      <c r="J73" s="170">
        <v>2.73520022470972</v>
      </c>
      <c r="K73" s="169">
        <v>71.475404279301102</v>
      </c>
      <c r="L73" s="170">
        <v>3.09863202004103</v>
      </c>
      <c r="M73" s="169">
        <v>61.873837062552099</v>
      </c>
      <c r="N73" s="170">
        <v>3.2350051788997298</v>
      </c>
      <c r="O73" s="169">
        <v>57.481605996365197</v>
      </c>
      <c r="P73" s="170">
        <v>6.5522670733574904</v>
      </c>
      <c r="Q73" s="169">
        <v>-13.9937982829359</v>
      </c>
      <c r="R73" s="170">
        <v>6.9892448397570899</v>
      </c>
      <c r="S73" s="169">
        <v>-5.1198052413759099</v>
      </c>
      <c r="T73" s="170">
        <v>3.8235907400048199</v>
      </c>
      <c r="U73" s="169">
        <v>2.98299487970757</v>
      </c>
      <c r="V73" s="170">
        <v>3.3416124655317798</v>
      </c>
      <c r="W73" s="169">
        <v>-7.5019594464635198</v>
      </c>
      <c r="X73" s="170">
        <v>6.7031338042100401</v>
      </c>
      <c r="Y73" s="169">
        <v>-2.3821542050876001</v>
      </c>
      <c r="Z73" s="176">
        <v>7.5053889772165201</v>
      </c>
    </row>
    <row r="75" spans="1:26" x14ac:dyDescent="0.2">
      <c r="A75" s="177" t="s">
        <v>398</v>
      </c>
    </row>
    <row r="76" spans="1:26" x14ac:dyDescent="0.2">
      <c r="A76" s="177" t="s">
        <v>400</v>
      </c>
    </row>
    <row r="77" spans="1:26" x14ac:dyDescent="0.2">
      <c r="A77" s="177" t="s">
        <v>401</v>
      </c>
    </row>
    <row r="78" spans="1:26" x14ac:dyDescent="0.2">
      <c r="A78" s="177" t="s">
        <v>402</v>
      </c>
    </row>
    <row r="79" spans="1:26" x14ac:dyDescent="0.2">
      <c r="A79" s="160" t="str">
        <f>HYPERLINK("https://oecdcode.org/disclaimers/cyprus.html", "Information on data for Cyprus: https://oecdcode.org/disclaimers/cyprus.html")</f>
        <v>Information on data for Cyprus: https://oecdcode.org/disclaimers/cyprus.html</v>
      </c>
    </row>
    <row r="80" spans="1:26" x14ac:dyDescent="0.2">
      <c r="A80"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289" priority="6">
      <formula>ABS(I1/J1)&gt;1.95996398454005</formula>
    </cfRule>
  </conditionalFormatting>
  <conditionalFormatting sqref="Q1:Q200">
    <cfRule type="expression" dxfId="288" priority="5">
      <formula>ABS(Q1/R1)&gt;1.95996398454005</formula>
    </cfRule>
  </conditionalFormatting>
  <conditionalFormatting sqref="S1:S200">
    <cfRule type="expression" dxfId="287" priority="4">
      <formula>ABS(S1/T1)&gt;1.95996398454005</formula>
    </cfRule>
  </conditionalFormatting>
  <conditionalFormatting sqref="U1:U200">
    <cfRule type="expression" dxfId="286" priority="3">
      <formula>ABS(U1/V1)&gt;1.95996398454005</formula>
    </cfRule>
  </conditionalFormatting>
  <conditionalFormatting sqref="W1:W200">
    <cfRule type="expression" dxfId="285" priority="2">
      <formula>ABS(W1/X1)&gt;1.95996398454005</formula>
    </cfRule>
  </conditionalFormatting>
  <conditionalFormatting sqref="Y1:Y200">
    <cfRule type="expression" dxfId="284"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81"/>
  <sheetViews>
    <sheetView showGridLines="0" zoomScale="80" workbookViewId="0">
      <selection activeCell="C7" sqref="C7:H7"/>
    </sheetView>
  </sheetViews>
  <sheetFormatPr baseColWidth="10" defaultColWidth="10.83203125" defaultRowHeight="15" x14ac:dyDescent="0.2"/>
  <cols>
    <col min="1" max="1" width="30.6640625" customWidth="1"/>
    <col min="2" max="2" width="8.6640625" customWidth="1"/>
  </cols>
  <sheetData>
    <row r="1" spans="1:8" x14ac:dyDescent="0.2">
      <c r="A1" s="36" t="s">
        <v>196</v>
      </c>
    </row>
    <row r="2" spans="1:8" x14ac:dyDescent="0.2">
      <c r="A2" s="46" t="s">
        <v>197</v>
      </c>
    </row>
    <row r="3" spans="1:8" x14ac:dyDescent="0.2">
      <c r="A3" s="58" t="s">
        <v>341</v>
      </c>
    </row>
    <row r="4" spans="1:8" x14ac:dyDescent="0.2">
      <c r="A4" s="161" t="str">
        <f>HYPERLINK("#'TOC'!A1", "Back to TOC")</f>
        <v>Back to TOC</v>
      </c>
    </row>
    <row r="7" spans="1:8" ht="16" customHeight="1" x14ac:dyDescent="0.2">
      <c r="B7" s="235" t="s">
        <v>342</v>
      </c>
      <c r="C7" s="238" t="s">
        <v>404</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707</v>
      </c>
      <c r="D11" s="109" t="s">
        <v>708</v>
      </c>
      <c r="E11" s="108" t="s">
        <v>709</v>
      </c>
      <c r="F11" s="109" t="s">
        <v>710</v>
      </c>
      <c r="G11" s="108" t="s">
        <v>711</v>
      </c>
      <c r="H11" s="126" t="s">
        <v>712</v>
      </c>
    </row>
    <row r="12" spans="1:8" ht="13" customHeight="1" x14ac:dyDescent="0.2">
      <c r="A12" s="82" t="s">
        <v>350</v>
      </c>
      <c r="B12" s="110">
        <v>2</v>
      </c>
      <c r="C12" s="7">
        <v>12.3533921655375</v>
      </c>
      <c r="D12" s="10">
        <v>0.857247253883199</v>
      </c>
      <c r="E12" s="7">
        <v>20.450708025110799</v>
      </c>
      <c r="F12" s="10">
        <v>1.65800652012113</v>
      </c>
      <c r="G12" s="7">
        <v>8.0973158595732695</v>
      </c>
      <c r="H12" s="123">
        <v>1.8665097039807901</v>
      </c>
    </row>
    <row r="13" spans="1:8" ht="13" customHeight="1" x14ac:dyDescent="0.2">
      <c r="A13" s="82" t="s">
        <v>351</v>
      </c>
      <c r="B13" s="110">
        <v>2</v>
      </c>
      <c r="C13" s="7">
        <v>3.3846291991266999</v>
      </c>
      <c r="D13" s="10">
        <v>0.433394139603196</v>
      </c>
      <c r="E13" s="7">
        <v>6.02069775853154</v>
      </c>
      <c r="F13" s="10">
        <v>0.62864823581676199</v>
      </c>
      <c r="G13" s="7">
        <v>2.6360685594048401</v>
      </c>
      <c r="H13" s="123">
        <v>0.76356341232272396</v>
      </c>
    </row>
    <row r="14" spans="1:8" ht="13" customHeight="1" x14ac:dyDescent="0.2">
      <c r="A14" s="82" t="s">
        <v>352</v>
      </c>
      <c r="B14" s="110">
        <v>2</v>
      </c>
      <c r="C14" s="7">
        <v>8.4725827439709498</v>
      </c>
      <c r="D14" s="10">
        <v>0.67172040330004001</v>
      </c>
      <c r="E14" s="7">
        <v>8.4448967051301391</v>
      </c>
      <c r="F14" s="10">
        <v>0.68135174405631704</v>
      </c>
      <c r="G14" s="7">
        <v>-2.7686038840807101E-2</v>
      </c>
      <c r="H14" s="123">
        <v>0.95679072912427099</v>
      </c>
    </row>
    <row r="15" spans="1:8" ht="13" customHeight="1" x14ac:dyDescent="0.2">
      <c r="A15" s="111" t="s">
        <v>353</v>
      </c>
      <c r="B15" s="110">
        <v>2</v>
      </c>
      <c r="C15" s="7">
        <v>7.1879658948604996</v>
      </c>
      <c r="D15" s="10">
        <v>0.94644073614653401</v>
      </c>
      <c r="E15" s="7">
        <v>6.8678036552618096</v>
      </c>
      <c r="F15" s="10">
        <v>0.87560189300561497</v>
      </c>
      <c r="G15" s="7">
        <v>-0.32016223959869</v>
      </c>
      <c r="H15" s="123">
        <v>1.28935206288764</v>
      </c>
    </row>
    <row r="16" spans="1:8" ht="13" customHeight="1" x14ac:dyDescent="0.2">
      <c r="A16" s="111" t="s">
        <v>354</v>
      </c>
      <c r="B16" s="110">
        <v>2</v>
      </c>
      <c r="C16" s="7">
        <v>9.9272261338078795</v>
      </c>
      <c r="D16" s="10">
        <v>0.89831131240903095</v>
      </c>
      <c r="E16" s="7">
        <v>10.9365500815672</v>
      </c>
      <c r="F16" s="10">
        <v>0.99101281686934595</v>
      </c>
      <c r="G16" s="7">
        <v>1.0093239477592999</v>
      </c>
      <c r="H16" s="123">
        <v>1.33756107045673</v>
      </c>
    </row>
    <row r="17" spans="1:8" ht="13" customHeight="1" x14ac:dyDescent="0.2">
      <c r="A17" s="82" t="s">
        <v>355</v>
      </c>
      <c r="B17" s="110">
        <v>2</v>
      </c>
      <c r="C17" s="7">
        <v>12.651825144654101</v>
      </c>
      <c r="D17" s="10">
        <v>0.94201492805152098</v>
      </c>
      <c r="E17" s="7">
        <v>12.3276090038399</v>
      </c>
      <c r="F17" s="10">
        <v>1.2316266515130501</v>
      </c>
      <c r="G17" s="7">
        <v>-0.324216140814158</v>
      </c>
      <c r="H17" s="123">
        <v>1.55057935410903</v>
      </c>
    </row>
    <row r="18" spans="1:8" ht="13" customHeight="1" x14ac:dyDescent="0.2">
      <c r="A18" s="82" t="s">
        <v>356</v>
      </c>
      <c r="B18" s="110">
        <v>2</v>
      </c>
      <c r="C18" s="7">
        <v>21.666381519705801</v>
      </c>
      <c r="D18" s="10">
        <v>1.85451467759509</v>
      </c>
      <c r="E18" s="7">
        <v>6.0363756416705199</v>
      </c>
      <c r="F18" s="10">
        <v>0.93492485203433995</v>
      </c>
      <c r="G18" s="7">
        <v>-15.630005878035201</v>
      </c>
      <c r="H18" s="123">
        <v>2.0768507814397901</v>
      </c>
    </row>
    <row r="19" spans="1:8" ht="13" customHeight="1" x14ac:dyDescent="0.2">
      <c r="A19" s="82" t="s">
        <v>357</v>
      </c>
      <c r="B19" s="110">
        <v>2</v>
      </c>
      <c r="C19" s="7">
        <v>15.3261406617309</v>
      </c>
      <c r="D19" s="10">
        <v>1.4214063601139399</v>
      </c>
      <c r="E19" s="7">
        <v>17.3677198148123</v>
      </c>
      <c r="F19" s="10">
        <v>1.95130997688523</v>
      </c>
      <c r="G19" s="7">
        <v>2.0415791530814502</v>
      </c>
      <c r="H19" s="123">
        <v>2.4141264810411598</v>
      </c>
    </row>
    <row r="20" spans="1:8" ht="13" customHeight="1" x14ac:dyDescent="0.2">
      <c r="A20" s="82" t="s">
        <v>358</v>
      </c>
      <c r="B20" s="110">
        <v>2</v>
      </c>
      <c r="C20" s="7">
        <v>4.2309412761245504</v>
      </c>
      <c r="D20" s="10">
        <v>0.731282938409761</v>
      </c>
      <c r="E20" s="7">
        <v>9.9371256952956308</v>
      </c>
      <c r="F20" s="10">
        <v>1.6343738937996399</v>
      </c>
      <c r="G20" s="7">
        <v>5.7061844191710698</v>
      </c>
      <c r="H20" s="123">
        <v>1.7905174561402699</v>
      </c>
    </row>
    <row r="21" spans="1:8" ht="13" customHeight="1" x14ac:dyDescent="0.2">
      <c r="A21" s="82" t="s">
        <v>359</v>
      </c>
      <c r="B21" s="110">
        <v>2</v>
      </c>
      <c r="C21" s="7">
        <v>12.552099535510999</v>
      </c>
      <c r="D21" s="10">
        <v>0.73799537209691002</v>
      </c>
      <c r="E21" s="7">
        <v>18.050651172063802</v>
      </c>
      <c r="F21" s="10">
        <v>1.29918170757535</v>
      </c>
      <c r="G21" s="7">
        <v>5.49855163655283</v>
      </c>
      <c r="H21" s="123">
        <v>1.4941587193249799</v>
      </c>
    </row>
    <row r="22" spans="1:8" ht="13" customHeight="1" x14ac:dyDescent="0.2">
      <c r="A22" s="82" t="s">
        <v>360</v>
      </c>
      <c r="B22" s="110">
        <v>2</v>
      </c>
      <c r="C22" s="7">
        <v>8.4003483964952199</v>
      </c>
      <c r="D22" s="10">
        <v>0.95552924769505398</v>
      </c>
      <c r="E22" s="7">
        <v>6.4637562893759597</v>
      </c>
      <c r="F22" s="10">
        <v>0.85660761526997298</v>
      </c>
      <c r="G22" s="7">
        <v>-1.93659210711926</v>
      </c>
      <c r="H22" s="123">
        <v>1.28328202268215</v>
      </c>
    </row>
    <row r="23" spans="1:8" ht="13" customHeight="1" x14ac:dyDescent="0.2">
      <c r="A23" s="82" t="s">
        <v>361</v>
      </c>
      <c r="B23" s="110">
        <v>2</v>
      </c>
      <c r="C23" s="7">
        <v>11.3206771364001</v>
      </c>
      <c r="D23" s="10">
        <v>0.80158441389622204</v>
      </c>
      <c r="E23" s="7">
        <v>11.598994869723199</v>
      </c>
      <c r="F23" s="10">
        <v>0.83355563431568602</v>
      </c>
      <c r="G23" s="7">
        <v>0.27831773332311699</v>
      </c>
      <c r="H23" s="123">
        <v>1.1564396084970401</v>
      </c>
    </row>
    <row r="24" spans="1:8" ht="13" customHeight="1" x14ac:dyDescent="0.2">
      <c r="A24" s="82" t="s">
        <v>362</v>
      </c>
      <c r="B24" s="110">
        <v>2</v>
      </c>
      <c r="C24" s="7">
        <v>21.3218699416331</v>
      </c>
      <c r="D24" s="10">
        <v>1.82473576551196</v>
      </c>
      <c r="E24" s="7">
        <v>19.9351787726014</v>
      </c>
      <c r="F24" s="10">
        <v>1.5700936745094001</v>
      </c>
      <c r="G24" s="7">
        <v>-1.3866911690316901</v>
      </c>
      <c r="H24" s="123">
        <v>2.4072504565734199</v>
      </c>
    </row>
    <row r="25" spans="1:8" ht="13" customHeight="1" x14ac:dyDescent="0.2">
      <c r="A25" s="82" t="s">
        <v>363</v>
      </c>
      <c r="B25" s="110">
        <v>2</v>
      </c>
      <c r="C25" s="7">
        <v>24.516020778105901</v>
      </c>
      <c r="D25" s="10">
        <v>1.7274857535873001</v>
      </c>
      <c r="E25" s="7">
        <v>32.969730999240397</v>
      </c>
      <c r="F25" s="10">
        <v>1.7002162739281701</v>
      </c>
      <c r="G25" s="7">
        <v>8.4537102211344095</v>
      </c>
      <c r="H25" s="123">
        <v>2.4238280481455901</v>
      </c>
    </row>
    <row r="26" spans="1:8" ht="13" customHeight="1" x14ac:dyDescent="0.2">
      <c r="A26" s="82" t="s">
        <v>364</v>
      </c>
      <c r="B26" s="110">
        <v>2</v>
      </c>
      <c r="C26" s="7">
        <v>11.217977908035</v>
      </c>
      <c r="D26" s="10">
        <v>0.903221727451196</v>
      </c>
      <c r="E26" s="7">
        <v>17.222466523839099</v>
      </c>
      <c r="F26" s="10">
        <v>0.90526296887520497</v>
      </c>
      <c r="G26" s="7">
        <v>6.00448861580408</v>
      </c>
      <c r="H26" s="123">
        <v>1.27879260701518</v>
      </c>
    </row>
    <row r="27" spans="1:8" ht="13" customHeight="1" x14ac:dyDescent="0.2">
      <c r="A27" s="82" t="s">
        <v>365</v>
      </c>
      <c r="B27" s="110">
        <v>2</v>
      </c>
      <c r="C27" s="7">
        <v>8.8356078503396898</v>
      </c>
      <c r="D27" s="10">
        <v>0.86817411640587405</v>
      </c>
      <c r="E27" s="7">
        <v>10.9502769571531</v>
      </c>
      <c r="F27" s="10">
        <v>1.0136442944449</v>
      </c>
      <c r="G27" s="7">
        <v>2.1146691068134298</v>
      </c>
      <c r="H27" s="123">
        <v>1.3346164437986801</v>
      </c>
    </row>
    <row r="28" spans="1:8" ht="13" customHeight="1" x14ac:dyDescent="0.2">
      <c r="A28" s="82" t="s">
        <v>366</v>
      </c>
      <c r="B28" s="110">
        <v>2</v>
      </c>
      <c r="C28" s="7">
        <v>11.3077172698656</v>
      </c>
      <c r="D28" s="10">
        <v>0.93712644117837196</v>
      </c>
      <c r="E28" s="7">
        <v>10.1450164715355</v>
      </c>
      <c r="F28" s="10">
        <v>1.1401632395898</v>
      </c>
      <c r="G28" s="7">
        <v>-1.1627007983300901</v>
      </c>
      <c r="H28" s="123">
        <v>1.4758652308620701</v>
      </c>
    </row>
    <row r="29" spans="1:8" ht="13" customHeight="1" x14ac:dyDescent="0.2">
      <c r="A29" s="82" t="s">
        <v>367</v>
      </c>
      <c r="B29" s="110">
        <v>2</v>
      </c>
      <c r="C29" s="7">
        <v>29.2337010298391</v>
      </c>
      <c r="D29" s="10">
        <v>2.0690205583666699</v>
      </c>
      <c r="E29" s="7">
        <v>26.476364180039798</v>
      </c>
      <c r="F29" s="10">
        <v>2.13557681672141</v>
      </c>
      <c r="G29" s="7">
        <v>-2.7573368497992301</v>
      </c>
      <c r="H29" s="123">
        <v>2.9734717774113602</v>
      </c>
    </row>
    <row r="30" spans="1:8" ht="13" customHeight="1" x14ac:dyDescent="0.2">
      <c r="A30" s="82" t="s">
        <v>368</v>
      </c>
      <c r="B30" s="110">
        <v>2</v>
      </c>
      <c r="C30" s="7">
        <v>9.6193303304219402</v>
      </c>
      <c r="D30" s="10">
        <v>0.95538636009274702</v>
      </c>
      <c r="E30" s="7">
        <v>13.300257126755801</v>
      </c>
      <c r="F30" s="10">
        <v>1.1809725529399999</v>
      </c>
      <c r="G30" s="7">
        <v>3.6809267963338601</v>
      </c>
      <c r="H30" s="123">
        <v>1.51903234588632</v>
      </c>
    </row>
    <row r="31" spans="1:8" ht="13" customHeight="1" x14ac:dyDescent="0.2">
      <c r="A31" s="82" t="s">
        <v>369</v>
      </c>
      <c r="B31" s="110">
        <v>2</v>
      </c>
      <c r="C31" s="7" t="s">
        <v>562</v>
      </c>
      <c r="D31" s="10" t="s">
        <v>562</v>
      </c>
      <c r="E31" s="7">
        <v>3.41862589358754</v>
      </c>
      <c r="F31" s="10">
        <v>0.71449536639784506</v>
      </c>
      <c r="G31" s="7" t="s">
        <v>562</v>
      </c>
      <c r="H31" s="123" t="s">
        <v>562</v>
      </c>
    </row>
    <row r="32" spans="1:8" ht="13" customHeight="1" x14ac:dyDescent="0.2">
      <c r="A32" s="82" t="s">
        <v>370</v>
      </c>
      <c r="B32" s="110">
        <v>2</v>
      </c>
      <c r="C32" s="7">
        <v>8.0301965571236593</v>
      </c>
      <c r="D32" s="10">
        <v>0.78292514159496696</v>
      </c>
      <c r="E32" s="7">
        <v>12.5519006111933</v>
      </c>
      <c r="F32" s="10">
        <v>1.1357866725675601</v>
      </c>
      <c r="G32" s="7">
        <v>4.52170405406964</v>
      </c>
      <c r="H32" s="123">
        <v>1.3794865504685401</v>
      </c>
    </row>
    <row r="33" spans="1:8" ht="13" customHeight="1" x14ac:dyDescent="0.2">
      <c r="A33" s="82" t="s">
        <v>371</v>
      </c>
      <c r="B33" s="110">
        <v>2</v>
      </c>
      <c r="C33" s="7">
        <v>11.1981491683235</v>
      </c>
      <c r="D33" s="10">
        <v>0.84251373801950002</v>
      </c>
      <c r="E33" s="7">
        <v>8.5542578134355498</v>
      </c>
      <c r="F33" s="10">
        <v>0.77013007343867501</v>
      </c>
      <c r="G33" s="7">
        <v>-2.6438913548879599</v>
      </c>
      <c r="H33" s="123">
        <v>1.1414594731159999</v>
      </c>
    </row>
    <row r="34" spans="1:8" ht="13" customHeight="1" x14ac:dyDescent="0.2">
      <c r="A34" s="82" t="s">
        <v>372</v>
      </c>
      <c r="B34" s="110">
        <v>2</v>
      </c>
      <c r="C34" s="7">
        <v>6.0443998600768403</v>
      </c>
      <c r="D34" s="10">
        <v>0.650406694530685</v>
      </c>
      <c r="E34" s="7">
        <v>7.4562381631114496</v>
      </c>
      <c r="F34" s="10">
        <v>0.79822015417079695</v>
      </c>
      <c r="G34" s="7">
        <v>1.41183830303461</v>
      </c>
      <c r="H34" s="123">
        <v>1.0296525058556301</v>
      </c>
    </row>
    <row r="35" spans="1:8" ht="13" customHeight="1" x14ac:dyDescent="0.2">
      <c r="A35" s="82" t="s">
        <v>373</v>
      </c>
      <c r="B35" s="110">
        <v>2</v>
      </c>
      <c r="C35" s="7">
        <v>23.000069938935098</v>
      </c>
      <c r="D35" s="10">
        <v>1.7674731780277799</v>
      </c>
      <c r="E35" s="7">
        <v>32.450981387100001</v>
      </c>
      <c r="F35" s="10">
        <v>2.0760399002579102</v>
      </c>
      <c r="G35" s="7">
        <v>9.4509114481649092</v>
      </c>
      <c r="H35" s="123">
        <v>2.7265184948044099</v>
      </c>
    </row>
    <row r="36" spans="1:8" ht="13" customHeight="1" x14ac:dyDescent="0.2">
      <c r="A36" s="82" t="s">
        <v>374</v>
      </c>
      <c r="B36" s="110">
        <v>2</v>
      </c>
      <c r="C36" s="7">
        <v>27.031393904269098</v>
      </c>
      <c r="D36" s="10">
        <v>1.5103174965845501</v>
      </c>
      <c r="E36" s="7">
        <v>28.0896569843466</v>
      </c>
      <c r="F36" s="10">
        <v>1.74417149489229</v>
      </c>
      <c r="G36" s="7">
        <v>1.0582630800774699</v>
      </c>
      <c r="H36" s="123">
        <v>2.30720461686523</v>
      </c>
    </row>
    <row r="37" spans="1:8" ht="13" customHeight="1" x14ac:dyDescent="0.2">
      <c r="A37" s="82" t="s">
        <v>375</v>
      </c>
      <c r="B37" s="110">
        <v>2</v>
      </c>
      <c r="C37" s="7">
        <v>20.554589608897501</v>
      </c>
      <c r="D37" s="10">
        <v>1.4736567240479601</v>
      </c>
      <c r="E37" s="7">
        <v>20.854549618412399</v>
      </c>
      <c r="F37" s="10">
        <v>1.32608772879128</v>
      </c>
      <c r="G37" s="7">
        <v>0.29996000951486601</v>
      </c>
      <c r="H37" s="123">
        <v>1.98246634392178</v>
      </c>
    </row>
    <row r="38" spans="1:8" ht="13" customHeight="1" x14ac:dyDescent="0.2">
      <c r="A38" s="82" t="s">
        <v>376</v>
      </c>
      <c r="B38" s="110">
        <v>2</v>
      </c>
      <c r="C38" s="7">
        <v>3.1019472095984599</v>
      </c>
      <c r="D38" s="10">
        <v>0.42768343904987299</v>
      </c>
      <c r="E38" s="7">
        <v>4.17265016224846</v>
      </c>
      <c r="F38" s="10">
        <v>0.74662173039230295</v>
      </c>
      <c r="G38" s="7">
        <v>1.07070295265</v>
      </c>
      <c r="H38" s="123">
        <v>0.86044008061661303</v>
      </c>
    </row>
    <row r="39" spans="1:8" ht="13" customHeight="1" x14ac:dyDescent="0.2">
      <c r="A39" s="82" t="s">
        <v>377</v>
      </c>
      <c r="B39" s="110">
        <v>2</v>
      </c>
      <c r="C39" s="7">
        <v>5.2080469766019499</v>
      </c>
      <c r="D39" s="10">
        <v>0.43047884354262</v>
      </c>
      <c r="E39" s="7">
        <v>5.7331706886136198</v>
      </c>
      <c r="F39" s="10">
        <v>0.68180006784637304</v>
      </c>
      <c r="G39" s="7">
        <v>0.52512371201167296</v>
      </c>
      <c r="H39" s="123">
        <v>0.80632708453400703</v>
      </c>
    </row>
    <row r="40" spans="1:8" ht="13" customHeight="1" x14ac:dyDescent="0.2">
      <c r="A40" s="82" t="s">
        <v>378</v>
      </c>
      <c r="B40" s="110">
        <v>2</v>
      </c>
      <c r="C40" s="7">
        <v>35.011756357392699</v>
      </c>
      <c r="D40" s="10">
        <v>1.8556539677720201</v>
      </c>
      <c r="E40" s="7">
        <v>11.274538876553301</v>
      </c>
      <c r="F40" s="10">
        <v>0.77573720059592599</v>
      </c>
      <c r="G40" s="7">
        <v>-23.737217480839401</v>
      </c>
      <c r="H40" s="123">
        <v>2.0112731919101501</v>
      </c>
    </row>
    <row r="41" spans="1:8" ht="13" customHeight="1" x14ac:dyDescent="0.2">
      <c r="A41" s="82" t="s">
        <v>379</v>
      </c>
      <c r="B41" s="110">
        <v>2</v>
      </c>
      <c r="C41" s="7">
        <v>7.3227056124204397</v>
      </c>
      <c r="D41" s="10">
        <v>0.61075341395592198</v>
      </c>
      <c r="E41" s="7">
        <v>7.02974275316312</v>
      </c>
      <c r="F41" s="10">
        <v>0.71939834529712798</v>
      </c>
      <c r="G41" s="7">
        <v>-0.29296285925731103</v>
      </c>
      <c r="H41" s="123">
        <v>0.943691534281759</v>
      </c>
    </row>
    <row r="42" spans="1:8" ht="13" customHeight="1" x14ac:dyDescent="0.2">
      <c r="A42" s="82" t="s">
        <v>380</v>
      </c>
      <c r="B42" s="110">
        <v>2</v>
      </c>
      <c r="C42" s="7">
        <v>21.051841073572099</v>
      </c>
      <c r="D42" s="10">
        <v>0.94375312208581197</v>
      </c>
      <c r="E42" s="7">
        <v>21.841507517016499</v>
      </c>
      <c r="F42" s="10">
        <v>1.11666238253663</v>
      </c>
      <c r="G42" s="7">
        <v>0.78966644344439996</v>
      </c>
      <c r="H42" s="123">
        <v>1.4620550030758399</v>
      </c>
    </row>
    <row r="43" spans="1:8" ht="13" customHeight="1" x14ac:dyDescent="0.2">
      <c r="A43" s="82" t="s">
        <v>381</v>
      </c>
      <c r="B43" s="110">
        <v>2</v>
      </c>
      <c r="C43" s="7">
        <v>14.4992461208641</v>
      </c>
      <c r="D43" s="10">
        <v>0.99104715428978596</v>
      </c>
      <c r="E43" s="7">
        <v>17.3943473157474</v>
      </c>
      <c r="F43" s="10">
        <v>1.03503482965361</v>
      </c>
      <c r="G43" s="7">
        <v>2.8951011948833001</v>
      </c>
      <c r="H43" s="123">
        <v>1.43299391506802</v>
      </c>
    </row>
    <row r="44" spans="1:8" s="293" customFormat="1" ht="13" customHeight="1" x14ac:dyDescent="0.2">
      <c r="A44" s="287" t="s">
        <v>382</v>
      </c>
      <c r="B44" s="288">
        <v>2</v>
      </c>
      <c r="C44" s="289">
        <v>13.780800742706599</v>
      </c>
      <c r="D44" s="290">
        <v>1.077835866672</v>
      </c>
      <c r="E44" s="289">
        <v>17.529543741885099</v>
      </c>
      <c r="F44" s="290">
        <v>1.3595736257568201</v>
      </c>
      <c r="G44" s="289">
        <v>3.7487429991784902</v>
      </c>
      <c r="H44" s="294">
        <v>1.7349843225049999</v>
      </c>
    </row>
    <row r="45" spans="1:8" ht="13" customHeight="1" x14ac:dyDescent="0.2">
      <c r="A45" s="82" t="s">
        <v>383</v>
      </c>
      <c r="B45" s="110">
        <v>2</v>
      </c>
      <c r="C45" s="7">
        <v>21.883117836945701</v>
      </c>
      <c r="D45" s="10">
        <v>1.9034061871284</v>
      </c>
      <c r="E45" s="7">
        <v>12.895234827587799</v>
      </c>
      <c r="F45" s="10">
        <v>1.39415539229207</v>
      </c>
      <c r="G45" s="7">
        <v>-8.9878830093579101</v>
      </c>
      <c r="H45" s="123">
        <v>2.3593694859126502</v>
      </c>
    </row>
    <row r="46" spans="1:8" ht="13" customHeight="1" x14ac:dyDescent="0.2">
      <c r="A46" s="82" t="s">
        <v>384</v>
      </c>
      <c r="B46" s="110">
        <v>2</v>
      </c>
      <c r="C46" s="7">
        <v>4.4844960381971504</v>
      </c>
      <c r="D46" s="10">
        <v>0.56181893731379096</v>
      </c>
      <c r="E46" s="7">
        <v>5.2113823022333596</v>
      </c>
      <c r="F46" s="10">
        <v>0.57379212669647806</v>
      </c>
      <c r="G46" s="7">
        <v>0.72688626403620205</v>
      </c>
      <c r="H46" s="123">
        <v>0.80304291478305501</v>
      </c>
    </row>
    <row r="47" spans="1:8" ht="13" customHeight="1" x14ac:dyDescent="0.2">
      <c r="A47" s="82" t="s">
        <v>385</v>
      </c>
      <c r="B47" s="110">
        <v>2</v>
      </c>
      <c r="C47" s="7">
        <v>25.773278939206701</v>
      </c>
      <c r="D47" s="10">
        <v>1.31714158641081</v>
      </c>
      <c r="E47" s="7">
        <v>18.6752724894408</v>
      </c>
      <c r="F47" s="10">
        <v>1.8453352714628</v>
      </c>
      <c r="G47" s="7">
        <v>-7.0980064497659097</v>
      </c>
      <c r="H47" s="123">
        <v>2.2671842057401199</v>
      </c>
    </row>
    <row r="48" spans="1:8" ht="13" customHeight="1" x14ac:dyDescent="0.2">
      <c r="A48" s="82" t="s">
        <v>386</v>
      </c>
      <c r="B48" s="110">
        <v>2</v>
      </c>
      <c r="C48" s="7">
        <v>9.9969512849568094</v>
      </c>
      <c r="D48" s="10">
        <v>0.59693655432088</v>
      </c>
      <c r="E48" s="7">
        <v>10.336347047391399</v>
      </c>
      <c r="F48" s="10">
        <v>0.60972128562226102</v>
      </c>
      <c r="G48" s="7">
        <v>0.33939576243463199</v>
      </c>
      <c r="H48" s="123">
        <v>0.85328383087068305</v>
      </c>
    </row>
    <row r="49" spans="1:8" ht="13" customHeight="1" x14ac:dyDescent="0.2">
      <c r="A49" s="82" t="s">
        <v>387</v>
      </c>
      <c r="B49" s="110">
        <v>2</v>
      </c>
      <c r="C49" s="7">
        <v>25.881345034276698</v>
      </c>
      <c r="D49" s="10">
        <v>0.64011585946613303</v>
      </c>
      <c r="E49" s="7">
        <v>16.310418485169201</v>
      </c>
      <c r="F49" s="10">
        <v>1.4657972607540299</v>
      </c>
      <c r="G49" s="7">
        <v>-9.5709265491074795</v>
      </c>
      <c r="H49" s="123">
        <v>1.59947176379394</v>
      </c>
    </row>
    <row r="50" spans="1:8" ht="13" customHeight="1" x14ac:dyDescent="0.2">
      <c r="A50" s="82" t="s">
        <v>388</v>
      </c>
      <c r="B50" s="110">
        <v>2</v>
      </c>
      <c r="C50" s="7">
        <v>14.174121016980701</v>
      </c>
      <c r="D50" s="10">
        <v>1.3725405705832301</v>
      </c>
      <c r="E50" s="7">
        <v>13.1075000221359</v>
      </c>
      <c r="F50" s="10">
        <v>2.1245520022676398</v>
      </c>
      <c r="G50" s="7">
        <v>-1.06662099484482</v>
      </c>
      <c r="H50" s="123">
        <v>2.52934553357907</v>
      </c>
    </row>
    <row r="51" spans="1:8" ht="13" customHeight="1" x14ac:dyDescent="0.2">
      <c r="A51" s="82" t="s">
        <v>389</v>
      </c>
      <c r="B51" s="110">
        <v>2</v>
      </c>
      <c r="C51" s="7">
        <v>2.03944340022348</v>
      </c>
      <c r="D51" s="10">
        <v>0.34087912926352698</v>
      </c>
      <c r="E51" s="7">
        <v>4.0503844848481698</v>
      </c>
      <c r="F51" s="10">
        <v>0.47798775471404598</v>
      </c>
      <c r="G51" s="7">
        <v>2.01094108462468</v>
      </c>
      <c r="H51" s="123">
        <v>0.58708676907594803</v>
      </c>
    </row>
    <row r="52" spans="1:8" ht="13" customHeight="1" x14ac:dyDescent="0.2">
      <c r="A52" s="112" t="s">
        <v>390</v>
      </c>
      <c r="B52" s="113">
        <v>2</v>
      </c>
      <c r="C52" s="34">
        <v>13.3773954126686</v>
      </c>
      <c r="D52" s="35">
        <v>0.23417030192268001</v>
      </c>
      <c r="E52" s="34">
        <v>15.008555200807599</v>
      </c>
      <c r="F52" s="35">
        <v>0.27459701053970298</v>
      </c>
      <c r="G52" s="34">
        <v>2.1140735092731799</v>
      </c>
      <c r="H52" s="127">
        <v>0.36846640671874498</v>
      </c>
    </row>
    <row r="53" spans="1:8" ht="13" customHeight="1" x14ac:dyDescent="0.2">
      <c r="A53" s="82" t="s">
        <v>391</v>
      </c>
      <c r="B53" s="110">
        <v>2</v>
      </c>
      <c r="C53" s="7">
        <v>6.2057857870932702</v>
      </c>
      <c r="D53" s="10">
        <v>1.1786130596179001</v>
      </c>
      <c r="E53" s="7">
        <v>11.1267962819652</v>
      </c>
      <c r="F53" s="10">
        <v>1.8443379250519001</v>
      </c>
      <c r="G53" s="7">
        <v>4.9210104948719202</v>
      </c>
      <c r="H53" s="123">
        <v>2.1887693176958098</v>
      </c>
    </row>
    <row r="54" spans="1:8" ht="13" customHeight="1" x14ac:dyDescent="0.2">
      <c r="A54" s="82" t="s">
        <v>392</v>
      </c>
      <c r="B54" s="110">
        <v>2</v>
      </c>
      <c r="C54" s="7">
        <v>10.2113682144452</v>
      </c>
      <c r="D54" s="10">
        <v>1.6673048426132899</v>
      </c>
      <c r="E54" s="7">
        <v>9.9181226725186793</v>
      </c>
      <c r="F54" s="10">
        <v>1.8748801137450899</v>
      </c>
      <c r="G54" s="7">
        <v>-0.293245541926483</v>
      </c>
      <c r="H54" s="123">
        <v>2.50899997591043</v>
      </c>
    </row>
    <row r="55" spans="1:8" ht="13" customHeight="1" x14ac:dyDescent="0.2">
      <c r="A55" s="82" t="s">
        <v>393</v>
      </c>
      <c r="B55" s="110">
        <v>2</v>
      </c>
      <c r="C55" s="7">
        <v>21.437769686729698</v>
      </c>
      <c r="D55" s="10">
        <v>1.8123779624718099</v>
      </c>
      <c r="E55" s="7">
        <v>25.847728614038701</v>
      </c>
      <c r="F55" s="10">
        <v>2.63583342413293</v>
      </c>
      <c r="G55" s="7">
        <v>4.4099589273089403</v>
      </c>
      <c r="H55" s="123">
        <v>3.1988016066379901</v>
      </c>
    </row>
    <row r="56" spans="1:8" ht="13" customHeight="1" x14ac:dyDescent="0.2">
      <c r="A56" s="4" t="s">
        <v>394</v>
      </c>
      <c r="B56" s="118">
        <v>2</v>
      </c>
      <c r="C56" s="169">
        <v>17.196375581737701</v>
      </c>
      <c r="D56" s="170">
        <v>1.0852855120276299</v>
      </c>
      <c r="E56" s="169">
        <v>23.372072141671801</v>
      </c>
      <c r="F56" s="170">
        <v>2.4883406450173098</v>
      </c>
      <c r="G56" s="169">
        <v>6.1756965599341198</v>
      </c>
      <c r="H56" s="176">
        <v>2.7147161561132398</v>
      </c>
    </row>
    <row r="57" spans="1:8" ht="13" customHeight="1" x14ac:dyDescent="0.2">
      <c r="A57" s="172"/>
      <c r="B57" s="163"/>
      <c r="C57" s="164" t="s">
        <v>707</v>
      </c>
      <c r="D57" s="165" t="s">
        <v>708</v>
      </c>
      <c r="E57" s="164" t="s">
        <v>709</v>
      </c>
      <c r="F57" s="165" t="s">
        <v>710</v>
      </c>
      <c r="G57" s="164" t="s">
        <v>711</v>
      </c>
      <c r="H57" s="174" t="s">
        <v>712</v>
      </c>
    </row>
    <row r="58" spans="1:8" ht="13" customHeight="1" x14ac:dyDescent="0.2">
      <c r="A58" s="82" t="s">
        <v>365</v>
      </c>
      <c r="B58" s="119">
        <v>1</v>
      </c>
      <c r="C58" s="7">
        <v>7.1902675331638397</v>
      </c>
      <c r="D58" s="10">
        <v>1.1658505273778701</v>
      </c>
      <c r="E58" s="7">
        <v>14.611582387358901</v>
      </c>
      <c r="F58" s="10">
        <v>1.5647916332671601</v>
      </c>
      <c r="G58" s="7">
        <v>7.4213148541950398</v>
      </c>
      <c r="H58" s="123">
        <v>1.9513534553560901</v>
      </c>
    </row>
    <row r="59" spans="1:8" ht="13" customHeight="1" x14ac:dyDescent="0.2">
      <c r="A59" s="82" t="s">
        <v>370</v>
      </c>
      <c r="B59" s="119">
        <v>1</v>
      </c>
      <c r="C59" s="7">
        <v>6.5482895507813499</v>
      </c>
      <c r="D59" s="10">
        <v>0.597441506754814</v>
      </c>
      <c r="E59" s="7">
        <v>13.882565005489701</v>
      </c>
      <c r="F59" s="10">
        <v>1.2515390553471399</v>
      </c>
      <c r="G59" s="7">
        <v>7.3342754547083704</v>
      </c>
      <c r="H59" s="123">
        <v>1.38682600244323</v>
      </c>
    </row>
    <row r="60" spans="1:8" ht="13" customHeight="1" x14ac:dyDescent="0.2">
      <c r="A60" s="82" t="s">
        <v>372</v>
      </c>
      <c r="B60" s="119">
        <v>1</v>
      </c>
      <c r="C60" s="7">
        <v>2.9438270127634101</v>
      </c>
      <c r="D60" s="10">
        <v>0.51233958034633698</v>
      </c>
      <c r="E60" s="7">
        <v>6.0364771150719703</v>
      </c>
      <c r="F60" s="10">
        <v>0.83510520234190799</v>
      </c>
      <c r="G60" s="7">
        <v>3.0926501023085602</v>
      </c>
      <c r="H60" s="123">
        <v>0.97974105995818095</v>
      </c>
    </row>
    <row r="61" spans="1:8" ht="13" customHeight="1" x14ac:dyDescent="0.2">
      <c r="A61" s="82" t="s">
        <v>384</v>
      </c>
      <c r="B61" s="119">
        <v>1</v>
      </c>
      <c r="C61" s="7">
        <v>1.5330528179014999</v>
      </c>
      <c r="D61" s="10">
        <v>0.29351925405232798</v>
      </c>
      <c r="E61" s="7">
        <v>2.7359534375103398</v>
      </c>
      <c r="F61" s="10">
        <v>0.43171808671258799</v>
      </c>
      <c r="G61" s="7">
        <v>1.2029006196088401</v>
      </c>
      <c r="H61" s="123">
        <v>0.52204794693036805</v>
      </c>
    </row>
    <row r="62" spans="1:8" ht="13" customHeight="1" x14ac:dyDescent="0.2">
      <c r="A62" s="82" t="s">
        <v>386</v>
      </c>
      <c r="B62" s="119">
        <v>1</v>
      </c>
      <c r="C62" s="7">
        <v>13.753738614461</v>
      </c>
      <c r="D62" s="10">
        <v>1.0706060091790801</v>
      </c>
      <c r="E62" s="7">
        <v>15.2467134046765</v>
      </c>
      <c r="F62" s="10">
        <v>0.98425673888685905</v>
      </c>
      <c r="G62" s="7">
        <v>1.49297479021541</v>
      </c>
      <c r="H62" s="123">
        <v>1.4542897080480699</v>
      </c>
    </row>
    <row r="63" spans="1:8" ht="13" customHeight="1" x14ac:dyDescent="0.2">
      <c r="A63" s="173" t="s">
        <v>387</v>
      </c>
      <c r="B63" s="166">
        <v>1</v>
      </c>
      <c r="C63" s="167">
        <v>28.084953643315899</v>
      </c>
      <c r="D63" s="168">
        <v>0.686998646199525</v>
      </c>
      <c r="E63" s="167">
        <v>17.955611135439899</v>
      </c>
      <c r="F63" s="168">
        <v>1.6136105320241201</v>
      </c>
      <c r="G63" s="167">
        <v>-10.129342507876</v>
      </c>
      <c r="H63" s="175">
        <v>1.7537691093582299</v>
      </c>
    </row>
    <row r="64" spans="1:8" ht="13" customHeight="1" x14ac:dyDescent="0.2">
      <c r="A64" s="82" t="s">
        <v>395</v>
      </c>
      <c r="B64" s="119">
        <v>1</v>
      </c>
      <c r="C64" s="7">
        <v>11.0509971166749</v>
      </c>
      <c r="D64" s="10">
        <v>0.99306829478766401</v>
      </c>
      <c r="E64" s="7">
        <v>18.251763387405401</v>
      </c>
      <c r="F64" s="10">
        <v>1.3563013031532201</v>
      </c>
      <c r="G64" s="7">
        <v>7.2007662707305196</v>
      </c>
      <c r="H64" s="123">
        <v>1.6809931180845501</v>
      </c>
    </row>
    <row r="65" spans="1:8" ht="13" customHeight="1" x14ac:dyDescent="0.2">
      <c r="A65" s="82" t="s">
        <v>396</v>
      </c>
      <c r="B65" s="119">
        <v>1</v>
      </c>
      <c r="C65" s="7">
        <v>5.8398220553225499</v>
      </c>
      <c r="D65" s="10">
        <v>0.72455795831299696</v>
      </c>
      <c r="E65" s="7">
        <v>7.9400512238949004</v>
      </c>
      <c r="F65" s="10">
        <v>1.0400133105802201</v>
      </c>
      <c r="G65" s="7">
        <v>2.10022916857235</v>
      </c>
      <c r="H65" s="123">
        <v>1.26752196081122</v>
      </c>
    </row>
    <row r="66" spans="1:8" ht="13" customHeight="1" x14ac:dyDescent="0.2">
      <c r="A66" s="4" t="s">
        <v>397</v>
      </c>
      <c r="B66" s="121">
        <v>1</v>
      </c>
      <c r="C66" s="169">
        <v>15.775044928592701</v>
      </c>
      <c r="D66" s="170">
        <v>1.45257810528997</v>
      </c>
      <c r="E66" s="169">
        <v>11.380800455312601</v>
      </c>
      <c r="F66" s="170">
        <v>1.6250967844947</v>
      </c>
      <c r="G66" s="169">
        <v>-4.3942444732801498</v>
      </c>
      <c r="H66" s="176">
        <v>2.1796611458992499</v>
      </c>
    </row>
    <row r="67" spans="1:8" ht="13" customHeight="1" x14ac:dyDescent="0.2">
      <c r="A67" s="82"/>
      <c r="B67" s="122"/>
      <c r="C67" s="7" t="s">
        <v>707</v>
      </c>
      <c r="D67" s="10" t="s">
        <v>708</v>
      </c>
      <c r="E67" s="7" t="s">
        <v>709</v>
      </c>
      <c r="F67" s="10" t="s">
        <v>710</v>
      </c>
      <c r="G67" s="7" t="s">
        <v>711</v>
      </c>
      <c r="H67" s="123" t="s">
        <v>712</v>
      </c>
    </row>
    <row r="68" spans="1:8" ht="13" customHeight="1" x14ac:dyDescent="0.2">
      <c r="A68" s="82" t="s">
        <v>359</v>
      </c>
      <c r="B68" s="122">
        <v>3</v>
      </c>
      <c r="C68" s="7">
        <v>15.291569540591199</v>
      </c>
      <c r="D68" s="10">
        <v>0.96638284138621999</v>
      </c>
      <c r="E68" s="7">
        <v>15.2659752978852</v>
      </c>
      <c r="F68" s="10">
        <v>1.2992428720290301</v>
      </c>
      <c r="G68" s="7">
        <v>-2.5594242706027601E-2</v>
      </c>
      <c r="H68" s="123">
        <v>1.6192368068457299</v>
      </c>
    </row>
    <row r="69" spans="1:8" ht="13" customHeight="1" x14ac:dyDescent="0.2">
      <c r="A69" s="82" t="s">
        <v>362</v>
      </c>
      <c r="B69" s="122">
        <v>3</v>
      </c>
      <c r="C69" s="7">
        <v>16.083326932872701</v>
      </c>
      <c r="D69" s="10">
        <v>1.22444615995177</v>
      </c>
      <c r="E69" s="7">
        <v>13.566328872501799</v>
      </c>
      <c r="F69" s="10">
        <v>1.32518028525902</v>
      </c>
      <c r="G69" s="7">
        <v>-2.5169980603708999</v>
      </c>
      <c r="H69" s="123">
        <v>1.8042647220016901</v>
      </c>
    </row>
    <row r="70" spans="1:8" ht="13" customHeight="1" x14ac:dyDescent="0.2">
      <c r="A70" s="82" t="s">
        <v>376</v>
      </c>
      <c r="B70" s="122">
        <v>3</v>
      </c>
      <c r="C70" s="7">
        <v>5.51425467282996</v>
      </c>
      <c r="D70" s="10">
        <v>0.59223800107546398</v>
      </c>
      <c r="E70" s="7">
        <v>5.4843772047769797</v>
      </c>
      <c r="F70" s="10">
        <v>1.1366837417427</v>
      </c>
      <c r="G70" s="7">
        <v>-2.9877468052978501E-2</v>
      </c>
      <c r="H70" s="123">
        <v>1.2817159508487199</v>
      </c>
    </row>
    <row r="71" spans="1:8" s="293" customFormat="1" ht="13" customHeight="1" x14ac:dyDescent="0.2">
      <c r="A71" s="287" t="s">
        <v>382</v>
      </c>
      <c r="B71" s="288">
        <v>3</v>
      </c>
      <c r="C71" s="289">
        <v>11.7117305134114</v>
      </c>
      <c r="D71" s="290">
        <v>1.24650396343688</v>
      </c>
      <c r="E71" s="289">
        <v>14.7050596114254</v>
      </c>
      <c r="F71" s="290">
        <v>1.4457128955009499</v>
      </c>
      <c r="G71" s="289">
        <v>2.9933290980139802</v>
      </c>
      <c r="H71" s="294">
        <v>1.9088891814564799</v>
      </c>
    </row>
    <row r="72" spans="1:8" ht="13" customHeight="1" x14ac:dyDescent="0.2">
      <c r="A72" s="82" t="s">
        <v>386</v>
      </c>
      <c r="B72" s="122">
        <v>3</v>
      </c>
      <c r="C72" s="7">
        <v>15.501085667933101</v>
      </c>
      <c r="D72" s="10">
        <v>0.95065507736451504</v>
      </c>
      <c r="E72" s="7">
        <v>12.661757870235901</v>
      </c>
      <c r="F72" s="10">
        <v>0.80155230552432299</v>
      </c>
      <c r="G72" s="7">
        <v>-2.8393277976972202</v>
      </c>
      <c r="H72" s="123">
        <v>1.2434754419007601</v>
      </c>
    </row>
    <row r="73" spans="1:8" ht="13" customHeight="1" x14ac:dyDescent="0.2">
      <c r="A73" s="4" t="s">
        <v>387</v>
      </c>
      <c r="B73" s="171">
        <v>3</v>
      </c>
      <c r="C73" s="169">
        <v>25.323825989501199</v>
      </c>
      <c r="D73" s="170">
        <v>0.75260891930066298</v>
      </c>
      <c r="E73" s="169">
        <v>15.2124735069512</v>
      </c>
      <c r="F73" s="170">
        <v>1.5342092432379999</v>
      </c>
      <c r="G73" s="169">
        <v>-10.11135248255</v>
      </c>
      <c r="H73" s="176">
        <v>1.7088645901439401</v>
      </c>
    </row>
    <row r="75" spans="1:8" x14ac:dyDescent="0.2">
      <c r="A75" s="177" t="s">
        <v>398</v>
      </c>
    </row>
    <row r="76" spans="1:8" x14ac:dyDescent="0.2">
      <c r="A76" s="177" t="s">
        <v>399</v>
      </c>
    </row>
    <row r="77" spans="1:8" x14ac:dyDescent="0.2">
      <c r="A77" s="177" t="s">
        <v>400</v>
      </c>
    </row>
    <row r="78" spans="1:8" x14ac:dyDescent="0.2">
      <c r="A78" s="177" t="s">
        <v>401</v>
      </c>
    </row>
    <row r="79" spans="1:8" x14ac:dyDescent="0.2">
      <c r="A79" s="177" t="s">
        <v>402</v>
      </c>
    </row>
    <row r="80" spans="1:8"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5">
    <mergeCell ref="B7:B10"/>
    <mergeCell ref="C7:H7"/>
    <mergeCell ref="C8:D9"/>
    <mergeCell ref="E8:F9"/>
    <mergeCell ref="G8:H9"/>
  </mergeCells>
  <conditionalFormatting sqref="G1:G200">
    <cfRule type="expression" dxfId="670"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8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261</v>
      </c>
    </row>
    <row r="2" spans="1:26" x14ac:dyDescent="0.2">
      <c r="A2" s="46" t="s">
        <v>262</v>
      </c>
    </row>
    <row r="3" spans="1:26" x14ac:dyDescent="0.2">
      <c r="A3" s="58" t="s">
        <v>341</v>
      </c>
    </row>
    <row r="4" spans="1:26" x14ac:dyDescent="0.2">
      <c r="A4" s="161" t="str">
        <f>HYPERLINK("#'TOC'!A1", "Back to TOC")</f>
        <v>Back to TOC</v>
      </c>
    </row>
    <row r="7" spans="1:26" ht="16" customHeight="1" x14ac:dyDescent="0.2">
      <c r="B7" s="235" t="s">
        <v>342</v>
      </c>
      <c r="C7" s="238" t="s">
        <v>578</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417</v>
      </c>
      <c r="D9" s="241"/>
      <c r="E9" s="241" t="s">
        <v>418</v>
      </c>
      <c r="F9" s="241"/>
      <c r="G9" s="241" t="s">
        <v>419</v>
      </c>
      <c r="H9" s="241"/>
      <c r="I9" s="241" t="s">
        <v>579</v>
      </c>
      <c r="J9" s="241"/>
      <c r="K9" s="241" t="s">
        <v>417</v>
      </c>
      <c r="L9" s="241"/>
      <c r="M9" s="241" t="s">
        <v>418</v>
      </c>
      <c r="N9" s="241"/>
      <c r="O9" s="241" t="s">
        <v>419</v>
      </c>
      <c r="P9" s="241"/>
      <c r="Q9" s="241" t="s">
        <v>580</v>
      </c>
      <c r="R9" s="241"/>
      <c r="S9" s="241" t="s">
        <v>417</v>
      </c>
      <c r="T9" s="241"/>
      <c r="U9" s="241" t="s">
        <v>418</v>
      </c>
      <c r="V9" s="241"/>
      <c r="W9" s="241" t="s">
        <v>419</v>
      </c>
      <c r="X9" s="241"/>
      <c r="Y9" s="241" t="s">
        <v>582</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1534</v>
      </c>
      <c r="D11" s="109" t="s">
        <v>1535</v>
      </c>
      <c r="E11" s="108" t="s">
        <v>1536</v>
      </c>
      <c r="F11" s="109" t="s">
        <v>1537</v>
      </c>
      <c r="G11" s="108" t="s">
        <v>1538</v>
      </c>
      <c r="H11" s="109" t="s">
        <v>1539</v>
      </c>
      <c r="I11" s="108" t="s">
        <v>1540</v>
      </c>
      <c r="J11" s="109" t="s">
        <v>1541</v>
      </c>
      <c r="K11" s="108" t="s">
        <v>1542</v>
      </c>
      <c r="L11" s="109" t="s">
        <v>1543</v>
      </c>
      <c r="M11" s="108" t="s">
        <v>1544</v>
      </c>
      <c r="N11" s="109" t="s">
        <v>1545</v>
      </c>
      <c r="O11" s="108" t="s">
        <v>1546</v>
      </c>
      <c r="P11" s="109" t="s">
        <v>1547</v>
      </c>
      <c r="Q11" s="108" t="s">
        <v>1548</v>
      </c>
      <c r="R11" s="109" t="s">
        <v>1549</v>
      </c>
      <c r="S11" s="108" t="s">
        <v>1550</v>
      </c>
      <c r="T11" s="109" t="s">
        <v>1551</v>
      </c>
      <c r="U11" s="108" t="s">
        <v>1552</v>
      </c>
      <c r="V11" s="109" t="s">
        <v>1553</v>
      </c>
      <c r="W11" s="108" t="s">
        <v>1554</v>
      </c>
      <c r="X11" s="109" t="s">
        <v>1555</v>
      </c>
      <c r="Y11" s="108" t="s">
        <v>1556</v>
      </c>
      <c r="Z11" s="126" t="s">
        <v>1557</v>
      </c>
    </row>
    <row r="12" spans="1:26" ht="13" customHeight="1" x14ac:dyDescent="0.2">
      <c r="A12" s="82" t="s">
        <v>350</v>
      </c>
      <c r="B12" s="110">
        <v>2</v>
      </c>
      <c r="C12" s="7">
        <v>34.906469302660703</v>
      </c>
      <c r="D12" s="10">
        <v>1.86051599867133</v>
      </c>
      <c r="E12" s="7">
        <v>12.5223954131871</v>
      </c>
      <c r="F12" s="10">
        <v>1.3156478414635699</v>
      </c>
      <c r="G12" s="7">
        <v>6.2049240384242799</v>
      </c>
      <c r="H12" s="10">
        <v>0.72503348036604498</v>
      </c>
      <c r="I12" s="7">
        <v>-28.701545264236401</v>
      </c>
      <c r="J12" s="10">
        <v>1.95111523352609</v>
      </c>
      <c r="K12" s="7">
        <v>24.5678305045504</v>
      </c>
      <c r="L12" s="10">
        <v>2.2654184503636499</v>
      </c>
      <c r="M12" s="7">
        <v>7.8886770112584097</v>
      </c>
      <c r="N12" s="10">
        <v>1.53136352920812</v>
      </c>
      <c r="O12" s="7">
        <v>7.7965373435283798</v>
      </c>
      <c r="P12" s="10">
        <v>0.95135022716734896</v>
      </c>
      <c r="Q12" s="7">
        <v>-16.771293161022001</v>
      </c>
      <c r="R12" s="10">
        <v>2.3279816100364701</v>
      </c>
      <c r="S12" s="7">
        <v>-10.338638798110299</v>
      </c>
      <c r="T12" s="10">
        <v>2.93149117968313</v>
      </c>
      <c r="U12" s="7">
        <v>-4.6337184019287099</v>
      </c>
      <c r="V12" s="10">
        <v>2.0189114644620898</v>
      </c>
      <c r="W12" s="7">
        <v>1.5916133051040999</v>
      </c>
      <c r="X12" s="10">
        <v>1.1961357792420799</v>
      </c>
      <c r="Y12" s="7">
        <v>11.9302521032144</v>
      </c>
      <c r="Z12" s="123">
        <v>3.0374905812472202</v>
      </c>
    </row>
    <row r="13" spans="1:26" ht="13" customHeight="1" x14ac:dyDescent="0.2">
      <c r="A13" s="82" t="s">
        <v>351</v>
      </c>
      <c r="B13" s="110">
        <v>2</v>
      </c>
      <c r="C13" s="7">
        <v>81.649980768222406</v>
      </c>
      <c r="D13" s="10">
        <v>1.5673058231435</v>
      </c>
      <c r="E13" s="7">
        <v>17.707015463679301</v>
      </c>
      <c r="F13" s="10">
        <v>1.91882054730934</v>
      </c>
      <c r="G13" s="7">
        <v>2.6212146783377999</v>
      </c>
      <c r="H13" s="10">
        <v>0.40390630920331899</v>
      </c>
      <c r="I13" s="7">
        <v>-79.028766089884599</v>
      </c>
      <c r="J13" s="10">
        <v>1.67493917977711</v>
      </c>
      <c r="K13" s="7">
        <v>66.3959013760782</v>
      </c>
      <c r="L13" s="10">
        <v>1.99086149758397</v>
      </c>
      <c r="M13" s="7">
        <v>7.3859458927421997</v>
      </c>
      <c r="N13" s="10">
        <v>1.0202988795188701</v>
      </c>
      <c r="O13" s="7">
        <v>2.5742469112364601</v>
      </c>
      <c r="P13" s="10">
        <v>0.39897819507815202</v>
      </c>
      <c r="Q13" s="7">
        <v>-63.8216544648417</v>
      </c>
      <c r="R13" s="10">
        <v>2.0626111324294101</v>
      </c>
      <c r="S13" s="7">
        <v>-15.254079392144201</v>
      </c>
      <c r="T13" s="10">
        <v>2.5337673622141899</v>
      </c>
      <c r="U13" s="7">
        <v>-10.3210695709371</v>
      </c>
      <c r="V13" s="10">
        <v>2.1732192931970702</v>
      </c>
      <c r="W13" s="7">
        <v>-4.6967767101334899E-2</v>
      </c>
      <c r="X13" s="10">
        <v>0.56773577195916403</v>
      </c>
      <c r="Y13" s="7">
        <v>15.207111625042799</v>
      </c>
      <c r="Z13" s="123">
        <v>2.65702576945993</v>
      </c>
    </row>
    <row r="14" spans="1:26" ht="13" customHeight="1" x14ac:dyDescent="0.2">
      <c r="A14" s="82" t="s">
        <v>352</v>
      </c>
      <c r="B14" s="110">
        <v>2</v>
      </c>
      <c r="C14" s="7">
        <v>77.771817646302495</v>
      </c>
      <c r="D14" s="10">
        <v>1.4330096725072301</v>
      </c>
      <c r="E14" s="7">
        <v>20.880836237138201</v>
      </c>
      <c r="F14" s="10">
        <v>1.55350306799517</v>
      </c>
      <c r="G14" s="7">
        <v>2.5842070948406799</v>
      </c>
      <c r="H14" s="10">
        <v>0.301405465581979</v>
      </c>
      <c r="I14" s="7">
        <v>-75.187610551461802</v>
      </c>
      <c r="J14" s="10">
        <v>1.39998058411903</v>
      </c>
      <c r="K14" s="7">
        <v>58.360045544532198</v>
      </c>
      <c r="L14" s="10">
        <v>2.3909449246569099</v>
      </c>
      <c r="M14" s="7">
        <v>18.017574830071599</v>
      </c>
      <c r="N14" s="10">
        <v>1.89750610835525</v>
      </c>
      <c r="O14" s="7">
        <v>2.9318786675616701</v>
      </c>
      <c r="P14" s="10">
        <v>0.41701878078528498</v>
      </c>
      <c r="Q14" s="7">
        <v>-55.428166876970501</v>
      </c>
      <c r="R14" s="10">
        <v>2.3675729322324401</v>
      </c>
      <c r="S14" s="7">
        <v>-19.4117721017703</v>
      </c>
      <c r="T14" s="10">
        <v>2.7874960725069999</v>
      </c>
      <c r="U14" s="7">
        <v>-2.8632614070665898</v>
      </c>
      <c r="V14" s="10">
        <v>2.45232567443965</v>
      </c>
      <c r="W14" s="7">
        <v>0.34767157272099303</v>
      </c>
      <c r="X14" s="10">
        <v>0.51453854880886696</v>
      </c>
      <c r="Y14" s="7">
        <v>19.759443674491301</v>
      </c>
      <c r="Z14" s="123">
        <v>2.7505176286201101</v>
      </c>
    </row>
    <row r="15" spans="1:26" ht="13" customHeight="1" x14ac:dyDescent="0.2">
      <c r="A15" s="111" t="s">
        <v>353</v>
      </c>
      <c r="B15" s="110">
        <v>2</v>
      </c>
      <c r="C15" s="7">
        <v>74.291640664004504</v>
      </c>
      <c r="D15" s="10">
        <v>2.0704413304649698</v>
      </c>
      <c r="E15" s="7">
        <v>13.142980637054899</v>
      </c>
      <c r="F15" s="10">
        <v>1.58679118163414</v>
      </c>
      <c r="G15" s="7">
        <v>1.3792094140926201</v>
      </c>
      <c r="H15" s="10">
        <v>0.30737679154499198</v>
      </c>
      <c r="I15" s="7">
        <v>-72.912431249911805</v>
      </c>
      <c r="J15" s="10">
        <v>2.0205415360928001</v>
      </c>
      <c r="K15" s="7">
        <v>44.843538198458198</v>
      </c>
      <c r="L15" s="10">
        <v>2.9530324851241101</v>
      </c>
      <c r="M15" s="7">
        <v>6.4137053964805499</v>
      </c>
      <c r="N15" s="10">
        <v>1.6758077933618101</v>
      </c>
      <c r="O15" s="7">
        <v>2.5317405749138402</v>
      </c>
      <c r="P15" s="10">
        <v>0.54596096291919005</v>
      </c>
      <c r="Q15" s="7">
        <v>-42.3117976235444</v>
      </c>
      <c r="R15" s="10">
        <v>2.8726052006382701</v>
      </c>
      <c r="S15" s="7">
        <v>-29.448102465546299</v>
      </c>
      <c r="T15" s="10">
        <v>3.6065396380874302</v>
      </c>
      <c r="U15" s="7">
        <v>-6.7292752405743297</v>
      </c>
      <c r="V15" s="10">
        <v>2.3078643838848101</v>
      </c>
      <c r="W15" s="7">
        <v>1.1525311608212201</v>
      </c>
      <c r="X15" s="10">
        <v>0.62654119179200196</v>
      </c>
      <c r="Y15" s="7">
        <v>30.6006336263675</v>
      </c>
      <c r="Z15" s="123">
        <v>3.5120433849555899</v>
      </c>
    </row>
    <row r="16" spans="1:26" ht="13" customHeight="1" x14ac:dyDescent="0.2">
      <c r="A16" s="111" t="s">
        <v>354</v>
      </c>
      <c r="B16" s="110">
        <v>2</v>
      </c>
      <c r="C16" s="7">
        <v>81.4108747467792</v>
      </c>
      <c r="D16" s="10">
        <v>2.03813892258054</v>
      </c>
      <c r="E16" s="7">
        <v>27.949705366873001</v>
      </c>
      <c r="F16" s="10">
        <v>2.4619163523600101</v>
      </c>
      <c r="G16" s="7">
        <v>4.1682665833647903</v>
      </c>
      <c r="H16" s="10">
        <v>0.59301814818749499</v>
      </c>
      <c r="I16" s="7">
        <v>-77.242608163414403</v>
      </c>
      <c r="J16" s="10">
        <v>1.9948014564198899</v>
      </c>
      <c r="K16" s="7">
        <v>82.925464884616602</v>
      </c>
      <c r="L16" s="10">
        <v>2.0498747653297098</v>
      </c>
      <c r="M16" s="7">
        <v>33.242859592450799</v>
      </c>
      <c r="N16" s="10">
        <v>3.1642627308332401</v>
      </c>
      <c r="O16" s="7">
        <v>3.5485272407632502</v>
      </c>
      <c r="P16" s="10">
        <v>0.58139878408235401</v>
      </c>
      <c r="Q16" s="7">
        <v>-79.376937643853395</v>
      </c>
      <c r="R16" s="10">
        <v>2.2073516011335799</v>
      </c>
      <c r="S16" s="7">
        <v>1.51459013783739</v>
      </c>
      <c r="T16" s="10">
        <v>2.8906741119111499</v>
      </c>
      <c r="U16" s="7">
        <v>5.2931542255777604</v>
      </c>
      <c r="V16" s="10">
        <v>4.0091882913824204</v>
      </c>
      <c r="W16" s="7">
        <v>-0.61973934260153596</v>
      </c>
      <c r="X16" s="10">
        <v>0.830478819845615</v>
      </c>
      <c r="Y16" s="7">
        <v>-2.1343294804389199</v>
      </c>
      <c r="Z16" s="123">
        <v>2.9751695651780801</v>
      </c>
    </row>
    <row r="17" spans="1:26" ht="13" customHeight="1" x14ac:dyDescent="0.2">
      <c r="A17" s="82" t="s">
        <v>355</v>
      </c>
      <c r="B17" s="110">
        <v>2</v>
      </c>
      <c r="C17" s="7">
        <v>41.900943478868903</v>
      </c>
      <c r="D17" s="10">
        <v>4.4663558357822604</v>
      </c>
      <c r="E17" s="7">
        <v>31.676105144031599</v>
      </c>
      <c r="F17" s="10">
        <v>3.47909171792202</v>
      </c>
      <c r="G17" s="7">
        <v>12.4366536794572</v>
      </c>
      <c r="H17" s="10">
        <v>1.36970461205588</v>
      </c>
      <c r="I17" s="7">
        <v>-29.464289799411699</v>
      </c>
      <c r="J17" s="10">
        <v>4.13482464429093</v>
      </c>
      <c r="K17" s="7">
        <v>69.652975145297702</v>
      </c>
      <c r="L17" s="10">
        <v>3.4382003692087499</v>
      </c>
      <c r="M17" s="7">
        <v>45.945159593239602</v>
      </c>
      <c r="N17" s="10">
        <v>3.4176125675785398</v>
      </c>
      <c r="O17" s="7">
        <v>22.724610852745201</v>
      </c>
      <c r="P17" s="10">
        <v>1.83681800817256</v>
      </c>
      <c r="Q17" s="7">
        <v>-46.928364292552502</v>
      </c>
      <c r="R17" s="10">
        <v>3.3908627322204299</v>
      </c>
      <c r="S17" s="7">
        <v>27.752031666428799</v>
      </c>
      <c r="T17" s="10">
        <v>5.6364489025141902</v>
      </c>
      <c r="U17" s="7">
        <v>14.269054449208101</v>
      </c>
      <c r="V17" s="10">
        <v>4.8769001264926803</v>
      </c>
      <c r="W17" s="7">
        <v>10.287957173288</v>
      </c>
      <c r="X17" s="10">
        <v>2.2912859095787601</v>
      </c>
      <c r="Y17" s="7">
        <v>-17.464074493140799</v>
      </c>
      <c r="Z17" s="123">
        <v>5.3474035669469497</v>
      </c>
    </row>
    <row r="18" spans="1:26" ht="13" customHeight="1" x14ac:dyDescent="0.2">
      <c r="A18" s="82" t="s">
        <v>356</v>
      </c>
      <c r="B18" s="110">
        <v>2</v>
      </c>
      <c r="C18" s="7">
        <v>27.708216560136499</v>
      </c>
      <c r="D18" s="10">
        <v>3.0777029165350598</v>
      </c>
      <c r="E18" s="7">
        <v>19.6776111377484</v>
      </c>
      <c r="F18" s="10">
        <v>2.9329165498423899</v>
      </c>
      <c r="G18" s="7">
        <v>8.2308008104920507</v>
      </c>
      <c r="H18" s="10">
        <v>0.79629318855100695</v>
      </c>
      <c r="I18" s="7">
        <v>-19.4774157496444</v>
      </c>
      <c r="J18" s="10">
        <v>2.9087562336805801</v>
      </c>
      <c r="K18" s="7">
        <v>24.348023081055601</v>
      </c>
      <c r="L18" s="10">
        <v>2.8070727671013</v>
      </c>
      <c r="M18" s="7">
        <v>6.5306067960915604</v>
      </c>
      <c r="N18" s="10">
        <v>1.7554477438154501</v>
      </c>
      <c r="O18" s="7">
        <v>4.4025126254215596</v>
      </c>
      <c r="P18" s="10">
        <v>0.78154607376593699</v>
      </c>
      <c r="Q18" s="7">
        <v>-19.9455104556341</v>
      </c>
      <c r="R18" s="10">
        <v>2.8899207638428899</v>
      </c>
      <c r="S18" s="7">
        <v>-3.3601934790808299</v>
      </c>
      <c r="T18" s="10">
        <v>4.1655627185591904</v>
      </c>
      <c r="U18" s="7">
        <v>-13.1470043416568</v>
      </c>
      <c r="V18" s="10">
        <v>3.4181275970341001</v>
      </c>
      <c r="W18" s="7">
        <v>-3.8282881850704902</v>
      </c>
      <c r="X18" s="10">
        <v>1.1157495720598201</v>
      </c>
      <c r="Y18" s="7">
        <v>-0.46809470598966402</v>
      </c>
      <c r="Z18" s="123">
        <v>4.1003054579221203</v>
      </c>
    </row>
    <row r="19" spans="1:26" ht="13" customHeight="1" x14ac:dyDescent="0.2">
      <c r="A19" s="82" t="s">
        <v>357</v>
      </c>
      <c r="B19" s="110">
        <v>2</v>
      </c>
      <c r="C19" s="7">
        <v>73.374272332301103</v>
      </c>
      <c r="D19" s="10">
        <v>2.2047331850476701</v>
      </c>
      <c r="E19" s="7">
        <v>36.7686224691044</v>
      </c>
      <c r="F19" s="10">
        <v>2.4904111384595802</v>
      </c>
      <c r="G19" s="7">
        <v>16.7629408280044</v>
      </c>
      <c r="H19" s="10">
        <v>1.5908947442980801</v>
      </c>
      <c r="I19" s="7">
        <v>-56.6113315042967</v>
      </c>
      <c r="J19" s="10">
        <v>2.6042093416601402</v>
      </c>
      <c r="K19" s="7">
        <v>74.748006618748803</v>
      </c>
      <c r="L19" s="10">
        <v>3.6888137448676099</v>
      </c>
      <c r="M19" s="7">
        <v>28.925688182007701</v>
      </c>
      <c r="N19" s="10">
        <v>3.4451285710364901</v>
      </c>
      <c r="O19" s="7">
        <v>11.1295258230065</v>
      </c>
      <c r="P19" s="10">
        <v>1.69743250641275</v>
      </c>
      <c r="Q19" s="7">
        <v>-63.6184807957423</v>
      </c>
      <c r="R19" s="10">
        <v>3.7186400846280501</v>
      </c>
      <c r="S19" s="7">
        <v>1.37373428644767</v>
      </c>
      <c r="T19" s="10">
        <v>4.2974638173665403</v>
      </c>
      <c r="U19" s="7">
        <v>-7.8429342870967398</v>
      </c>
      <c r="V19" s="10">
        <v>4.2510067642307297</v>
      </c>
      <c r="W19" s="7">
        <v>-5.6334150049979197</v>
      </c>
      <c r="X19" s="10">
        <v>2.3264185352730302</v>
      </c>
      <c r="Y19" s="7">
        <v>-7.0071492914455904</v>
      </c>
      <c r="Z19" s="123">
        <v>4.5398447522126197</v>
      </c>
    </row>
    <row r="20" spans="1:26" ht="13" customHeight="1" x14ac:dyDescent="0.2">
      <c r="A20" s="82" t="s">
        <v>358</v>
      </c>
      <c r="B20" s="110">
        <v>2</v>
      </c>
      <c r="C20" s="7">
        <v>60.384287805118099</v>
      </c>
      <c r="D20" s="10">
        <v>4.7453230339625598</v>
      </c>
      <c r="E20" s="7">
        <v>33.365750891794697</v>
      </c>
      <c r="F20" s="10">
        <v>3.6112001546097399</v>
      </c>
      <c r="G20" s="7">
        <v>12.3444928073404</v>
      </c>
      <c r="H20" s="10">
        <v>1.3759956049899</v>
      </c>
      <c r="I20" s="7">
        <v>-48.039794997777697</v>
      </c>
      <c r="J20" s="10">
        <v>4.4297093485484096</v>
      </c>
      <c r="K20" s="7">
        <v>61.337237954437001</v>
      </c>
      <c r="L20" s="10">
        <v>4.2289031299772901</v>
      </c>
      <c r="M20" s="7">
        <v>39.968535253718002</v>
      </c>
      <c r="N20" s="10">
        <v>4.3773108654402897</v>
      </c>
      <c r="O20" s="7">
        <v>15.9002909902997</v>
      </c>
      <c r="P20" s="10">
        <v>1.98126724090478</v>
      </c>
      <c r="Q20" s="7">
        <v>-45.436946964137199</v>
      </c>
      <c r="R20" s="10">
        <v>4.6479506369722898</v>
      </c>
      <c r="S20" s="7">
        <v>0.95295014931889499</v>
      </c>
      <c r="T20" s="10">
        <v>6.3562341350352503</v>
      </c>
      <c r="U20" s="7">
        <v>6.6027843619233497</v>
      </c>
      <c r="V20" s="10">
        <v>5.6746468585591296</v>
      </c>
      <c r="W20" s="7">
        <v>3.5557981829593199</v>
      </c>
      <c r="X20" s="10">
        <v>2.41221553448981</v>
      </c>
      <c r="Y20" s="7">
        <v>2.6028480336404298</v>
      </c>
      <c r="Z20" s="123">
        <v>6.4207297121392903</v>
      </c>
    </row>
    <row r="21" spans="1:26" ht="13" customHeight="1" x14ac:dyDescent="0.2">
      <c r="A21" s="82" t="s">
        <v>359</v>
      </c>
      <c r="B21" s="110">
        <v>2</v>
      </c>
      <c r="C21" s="7">
        <v>33.065096086729099</v>
      </c>
      <c r="D21" s="10">
        <v>2.3627864372147198</v>
      </c>
      <c r="E21" s="7">
        <v>7.5348392406176501</v>
      </c>
      <c r="F21" s="10">
        <v>1.2250737732944299</v>
      </c>
      <c r="G21" s="7">
        <v>1.59690287690802</v>
      </c>
      <c r="H21" s="10">
        <v>0.38151784117429999</v>
      </c>
      <c r="I21" s="7">
        <v>-31.468193209821099</v>
      </c>
      <c r="J21" s="10">
        <v>2.44888960940792</v>
      </c>
      <c r="K21" s="7">
        <v>32.505583986523597</v>
      </c>
      <c r="L21" s="10">
        <v>3.2746964600589701</v>
      </c>
      <c r="M21" s="7">
        <v>13.882007917320101</v>
      </c>
      <c r="N21" s="10">
        <v>2.5829935248557199</v>
      </c>
      <c r="O21" s="7">
        <v>1.4058386760591699</v>
      </c>
      <c r="P21" s="10">
        <v>0.40914517461677902</v>
      </c>
      <c r="Q21" s="7">
        <v>-31.099745310464399</v>
      </c>
      <c r="R21" s="10">
        <v>3.2961025232707999</v>
      </c>
      <c r="S21" s="7">
        <v>-0.55951210020548103</v>
      </c>
      <c r="T21" s="10">
        <v>4.0381179593232002</v>
      </c>
      <c r="U21" s="7">
        <v>6.3471686767024798</v>
      </c>
      <c r="V21" s="10">
        <v>2.8587866830983502</v>
      </c>
      <c r="W21" s="7">
        <v>-0.191064200848855</v>
      </c>
      <c r="X21" s="10">
        <v>0.55942438009662498</v>
      </c>
      <c r="Y21" s="7">
        <v>0.36844789935662797</v>
      </c>
      <c r="Z21" s="123">
        <v>4.1062576834604796</v>
      </c>
    </row>
    <row r="22" spans="1:26" ht="13" customHeight="1" x14ac:dyDescent="0.2">
      <c r="A22" s="82" t="s">
        <v>360</v>
      </c>
      <c r="B22" s="110">
        <v>2</v>
      </c>
      <c r="C22" s="7">
        <v>60.550005802625599</v>
      </c>
      <c r="D22" s="10">
        <v>4.9228978428628603</v>
      </c>
      <c r="E22" s="7">
        <v>34.399694343070301</v>
      </c>
      <c r="F22" s="10">
        <v>4.7990215974236703</v>
      </c>
      <c r="G22" s="7">
        <v>12.2809331483653</v>
      </c>
      <c r="H22" s="10">
        <v>0.89529507980902101</v>
      </c>
      <c r="I22" s="7">
        <v>-48.269072654260398</v>
      </c>
      <c r="J22" s="10">
        <v>5.0891757844981704</v>
      </c>
      <c r="K22" s="7">
        <v>66.002817625997096</v>
      </c>
      <c r="L22" s="10">
        <v>3.1838100453039</v>
      </c>
      <c r="M22" s="7">
        <v>35.977498814285298</v>
      </c>
      <c r="N22" s="10">
        <v>4.0987063082924404</v>
      </c>
      <c r="O22" s="7">
        <v>15.7015909947106</v>
      </c>
      <c r="P22" s="10">
        <v>1.43361443820971</v>
      </c>
      <c r="Q22" s="7">
        <v>-50.301226631286497</v>
      </c>
      <c r="R22" s="10">
        <v>3.5255366384039299</v>
      </c>
      <c r="S22" s="7">
        <v>5.4528118233715102</v>
      </c>
      <c r="T22" s="10">
        <v>5.8627271449251204</v>
      </c>
      <c r="U22" s="7">
        <v>1.5778044712150301</v>
      </c>
      <c r="V22" s="10">
        <v>6.3111014644176899</v>
      </c>
      <c r="W22" s="7">
        <v>3.4206578463453701</v>
      </c>
      <c r="X22" s="10">
        <v>1.6902081639175599</v>
      </c>
      <c r="Y22" s="7">
        <v>-2.0321539770261401</v>
      </c>
      <c r="Z22" s="123">
        <v>6.1910515063477796</v>
      </c>
    </row>
    <row r="23" spans="1:26" ht="13" customHeight="1" x14ac:dyDescent="0.2">
      <c r="A23" s="82" t="s">
        <v>361</v>
      </c>
      <c r="B23" s="110">
        <v>2</v>
      </c>
      <c r="C23" s="7">
        <v>50.125420685378799</v>
      </c>
      <c r="D23" s="10">
        <v>2.81629351772879</v>
      </c>
      <c r="E23" s="7">
        <v>21.752768464334199</v>
      </c>
      <c r="F23" s="10">
        <v>2.1699548696330702</v>
      </c>
      <c r="G23" s="7">
        <v>8.1298790624780608</v>
      </c>
      <c r="H23" s="10">
        <v>0.73967287900699696</v>
      </c>
      <c r="I23" s="7">
        <v>-41.995541622900703</v>
      </c>
      <c r="J23" s="10">
        <v>2.88321201241164</v>
      </c>
      <c r="K23" s="7">
        <v>51.004063709743598</v>
      </c>
      <c r="L23" s="10">
        <v>1.8210031140582099</v>
      </c>
      <c r="M23" s="7">
        <v>16.531707143714701</v>
      </c>
      <c r="N23" s="10">
        <v>1.7145154141201</v>
      </c>
      <c r="O23" s="7">
        <v>7.3450862283951901</v>
      </c>
      <c r="P23" s="10">
        <v>0.65654310197507304</v>
      </c>
      <c r="Q23" s="7">
        <v>-43.658977481348401</v>
      </c>
      <c r="R23" s="10">
        <v>1.8954454155904601</v>
      </c>
      <c r="S23" s="7">
        <v>0.87864302436483399</v>
      </c>
      <c r="T23" s="10">
        <v>3.3537384393257201</v>
      </c>
      <c r="U23" s="7">
        <v>-5.22106132061948</v>
      </c>
      <c r="V23" s="10">
        <v>2.7655500793693299</v>
      </c>
      <c r="W23" s="7">
        <v>-0.78479283408286604</v>
      </c>
      <c r="X23" s="10">
        <v>0.98902214974668401</v>
      </c>
      <c r="Y23" s="7">
        <v>-1.6634358584477</v>
      </c>
      <c r="Z23" s="123">
        <v>3.45045284448255</v>
      </c>
    </row>
    <row r="24" spans="1:26" ht="13" customHeight="1" x14ac:dyDescent="0.2">
      <c r="A24" s="82" t="s">
        <v>362</v>
      </c>
      <c r="B24" s="110">
        <v>2</v>
      </c>
      <c r="C24" s="7">
        <v>11.590019573019299</v>
      </c>
      <c r="D24" s="10">
        <v>2.29227018027145</v>
      </c>
      <c r="E24" s="7">
        <v>1.1083842244726601</v>
      </c>
      <c r="F24" s="10">
        <v>0.58846646022816396</v>
      </c>
      <c r="G24" s="7">
        <v>1.23086794151014</v>
      </c>
      <c r="H24" s="10">
        <v>0.31290000504479898</v>
      </c>
      <c r="I24" s="7">
        <v>-10.359151631509199</v>
      </c>
      <c r="J24" s="10">
        <v>2.3016566702958499</v>
      </c>
      <c r="K24" s="7">
        <v>12.0293425300887</v>
      </c>
      <c r="L24" s="10">
        <v>2.0706236544318699</v>
      </c>
      <c r="M24" s="7">
        <v>3.1251073640694198</v>
      </c>
      <c r="N24" s="10">
        <v>1.5983099454740199</v>
      </c>
      <c r="O24" s="7">
        <v>0.75719277633397297</v>
      </c>
      <c r="P24" s="10">
        <v>0.26894197225565297</v>
      </c>
      <c r="Q24" s="7">
        <v>-11.2721497537548</v>
      </c>
      <c r="R24" s="10">
        <v>2.0843624606781002</v>
      </c>
      <c r="S24" s="7">
        <v>0.439322957069399</v>
      </c>
      <c r="T24" s="10">
        <v>3.0890103427561502</v>
      </c>
      <c r="U24" s="7">
        <v>2.01672313959675</v>
      </c>
      <c r="V24" s="10">
        <v>1.7031991828951301</v>
      </c>
      <c r="W24" s="7">
        <v>-0.47367516517616898</v>
      </c>
      <c r="X24" s="10">
        <v>0.41259689479902301</v>
      </c>
      <c r="Y24" s="7">
        <v>-0.91299812224556798</v>
      </c>
      <c r="Z24" s="123">
        <v>3.1051876425429499</v>
      </c>
    </row>
    <row r="25" spans="1:26" ht="13" customHeight="1" x14ac:dyDescent="0.2">
      <c r="A25" s="82" t="s">
        <v>363</v>
      </c>
      <c r="B25" s="110">
        <v>2</v>
      </c>
      <c r="C25" s="7">
        <v>39.249268353872097</v>
      </c>
      <c r="D25" s="10">
        <v>2.4362682211148599</v>
      </c>
      <c r="E25" s="7">
        <v>15.7653039766078</v>
      </c>
      <c r="F25" s="10">
        <v>2.5441589552108601</v>
      </c>
      <c r="G25" s="7">
        <v>9.4118266687374597</v>
      </c>
      <c r="H25" s="10">
        <v>0.69551526394986496</v>
      </c>
      <c r="I25" s="7">
        <v>-29.837441685134699</v>
      </c>
      <c r="J25" s="10">
        <v>2.4969702787152301</v>
      </c>
      <c r="K25" s="7">
        <v>58.719832880526099</v>
      </c>
      <c r="L25" s="10">
        <v>2.6955283388992601</v>
      </c>
      <c r="M25" s="7">
        <v>28.607574789772301</v>
      </c>
      <c r="N25" s="10">
        <v>3.1051010969678998</v>
      </c>
      <c r="O25" s="7">
        <v>8.9158754529289901</v>
      </c>
      <c r="P25" s="10">
        <v>0.86063099189853198</v>
      </c>
      <c r="Q25" s="7">
        <v>-49.803957427597098</v>
      </c>
      <c r="R25" s="10">
        <v>2.81060817236511</v>
      </c>
      <c r="S25" s="7">
        <v>19.470564526654002</v>
      </c>
      <c r="T25" s="10">
        <v>3.6333560066449802</v>
      </c>
      <c r="U25" s="7">
        <v>12.8422708131645</v>
      </c>
      <c r="V25" s="10">
        <v>4.0142742322580398</v>
      </c>
      <c r="W25" s="7">
        <v>-0.49595121580847301</v>
      </c>
      <c r="X25" s="10">
        <v>1.10653838008607</v>
      </c>
      <c r="Y25" s="7">
        <v>-19.966515742462398</v>
      </c>
      <c r="Z25" s="123">
        <v>3.7595716340233198</v>
      </c>
    </row>
    <row r="26" spans="1:26" ht="13" customHeight="1" x14ac:dyDescent="0.2">
      <c r="A26" s="82" t="s">
        <v>364</v>
      </c>
      <c r="B26" s="110">
        <v>2</v>
      </c>
      <c r="C26" s="7">
        <v>65.103601210875894</v>
      </c>
      <c r="D26" s="10">
        <v>2.2778829585439602</v>
      </c>
      <c r="E26" s="7">
        <v>25.690600849268201</v>
      </c>
      <c r="F26" s="10">
        <v>2.4010362105194698</v>
      </c>
      <c r="G26" s="7">
        <v>9.6169833924468708</v>
      </c>
      <c r="H26" s="10">
        <v>0.72945008722155102</v>
      </c>
      <c r="I26" s="7">
        <v>-55.486617818429004</v>
      </c>
      <c r="J26" s="10">
        <v>2.3767828113925802</v>
      </c>
      <c r="K26" s="7">
        <v>67.034685523962807</v>
      </c>
      <c r="L26" s="10">
        <v>2.3086807372848002</v>
      </c>
      <c r="M26" s="7">
        <v>29.1526309987219</v>
      </c>
      <c r="N26" s="10">
        <v>2.7121791237505302</v>
      </c>
      <c r="O26" s="7">
        <v>8.4690575778281101</v>
      </c>
      <c r="P26" s="10">
        <v>0.74708787139078103</v>
      </c>
      <c r="Q26" s="7">
        <v>-58.565627946134697</v>
      </c>
      <c r="R26" s="10">
        <v>2.4071084938017702</v>
      </c>
      <c r="S26" s="7">
        <v>1.93108431308691</v>
      </c>
      <c r="T26" s="10">
        <v>3.2432634058205698</v>
      </c>
      <c r="U26" s="7">
        <v>3.4620301494537</v>
      </c>
      <c r="V26" s="10">
        <v>3.6222769749887802</v>
      </c>
      <c r="W26" s="7">
        <v>-1.1479258146187601</v>
      </c>
      <c r="X26" s="10">
        <v>1.04414449063659</v>
      </c>
      <c r="Y26" s="7">
        <v>-3.0790101277056698</v>
      </c>
      <c r="Z26" s="123">
        <v>3.38278994817352</v>
      </c>
    </row>
    <row r="27" spans="1:26" ht="13" customHeight="1" x14ac:dyDescent="0.2">
      <c r="A27" s="82" t="s">
        <v>365</v>
      </c>
      <c r="B27" s="110">
        <v>2</v>
      </c>
      <c r="C27" s="7">
        <v>27.247503667614101</v>
      </c>
      <c r="D27" s="10">
        <v>4.0974752016366196</v>
      </c>
      <c r="E27" s="7">
        <v>10.031665639744499</v>
      </c>
      <c r="F27" s="10">
        <v>1.43645889285163</v>
      </c>
      <c r="G27" s="7">
        <v>1.8576864637607999</v>
      </c>
      <c r="H27" s="10">
        <v>0.30353889276068902</v>
      </c>
      <c r="I27" s="7">
        <v>-25.389817203853301</v>
      </c>
      <c r="J27" s="10">
        <v>3.9995505796656001</v>
      </c>
      <c r="K27" s="7">
        <v>33.795056241153603</v>
      </c>
      <c r="L27" s="10">
        <v>3.59033105357569</v>
      </c>
      <c r="M27" s="7">
        <v>7.5412413711581001</v>
      </c>
      <c r="N27" s="10">
        <v>1.40673913455052</v>
      </c>
      <c r="O27" s="7">
        <v>1.4922181934061201</v>
      </c>
      <c r="P27" s="10">
        <v>0.330874650034155</v>
      </c>
      <c r="Q27" s="7">
        <v>-32.3028380477474</v>
      </c>
      <c r="R27" s="10">
        <v>3.60071923133067</v>
      </c>
      <c r="S27" s="7">
        <v>6.5475525735394502</v>
      </c>
      <c r="T27" s="10">
        <v>5.4479152069665204</v>
      </c>
      <c r="U27" s="7">
        <v>-2.49042426858643</v>
      </c>
      <c r="V27" s="10">
        <v>2.0105544368478299</v>
      </c>
      <c r="W27" s="7">
        <v>-0.36546827035468099</v>
      </c>
      <c r="X27" s="10">
        <v>0.44901435773659798</v>
      </c>
      <c r="Y27" s="7">
        <v>-6.9130208438941301</v>
      </c>
      <c r="Z27" s="123">
        <v>5.3815967725367502</v>
      </c>
    </row>
    <row r="28" spans="1:26" ht="13" customHeight="1" x14ac:dyDescent="0.2">
      <c r="A28" s="82" t="s">
        <v>366</v>
      </c>
      <c r="B28" s="110">
        <v>2</v>
      </c>
      <c r="C28" s="7">
        <v>28.680678769301199</v>
      </c>
      <c r="D28" s="10">
        <v>2.6889181036132599</v>
      </c>
      <c r="E28" s="7">
        <v>14.519085779321401</v>
      </c>
      <c r="F28" s="10">
        <v>2.53586943077834</v>
      </c>
      <c r="G28" s="7">
        <v>9.2940939566329597</v>
      </c>
      <c r="H28" s="10">
        <v>0.76068108401232704</v>
      </c>
      <c r="I28" s="7">
        <v>-19.3865848126683</v>
      </c>
      <c r="J28" s="10">
        <v>2.7764463535903201</v>
      </c>
      <c r="K28" s="7">
        <v>22.8706734646155</v>
      </c>
      <c r="L28" s="10">
        <v>2.8733946263232402</v>
      </c>
      <c r="M28" s="7">
        <v>10.780027209101</v>
      </c>
      <c r="N28" s="10">
        <v>1.9203452178128499</v>
      </c>
      <c r="O28" s="7">
        <v>10.001342969035001</v>
      </c>
      <c r="P28" s="10">
        <v>0.77282744751660704</v>
      </c>
      <c r="Q28" s="7">
        <v>-12.8693304955804</v>
      </c>
      <c r="R28" s="10">
        <v>2.89149042453875</v>
      </c>
      <c r="S28" s="7">
        <v>-5.8100053046857703</v>
      </c>
      <c r="T28" s="10">
        <v>3.93531158188553</v>
      </c>
      <c r="U28" s="7">
        <v>-3.73905857022041</v>
      </c>
      <c r="V28" s="10">
        <v>3.1809368943021701</v>
      </c>
      <c r="W28" s="7">
        <v>0.70724901240205496</v>
      </c>
      <c r="X28" s="10">
        <v>1.0843882954040001</v>
      </c>
      <c r="Y28" s="7">
        <v>6.5172543170878203</v>
      </c>
      <c r="Z28" s="123">
        <v>4.0086620248612004</v>
      </c>
    </row>
    <row r="29" spans="1:26" ht="13" customHeight="1" x14ac:dyDescent="0.2">
      <c r="A29" s="82" t="s">
        <v>367</v>
      </c>
      <c r="B29" s="110">
        <v>2</v>
      </c>
      <c r="C29" s="7">
        <v>43.8712001053946</v>
      </c>
      <c r="D29" s="10">
        <v>3.2545901821273802</v>
      </c>
      <c r="E29" s="7">
        <v>12.4077693152795</v>
      </c>
      <c r="F29" s="10">
        <v>2.5047913032612001</v>
      </c>
      <c r="G29" s="7">
        <v>8.0645408970549806</v>
      </c>
      <c r="H29" s="10">
        <v>1.1262801576474399</v>
      </c>
      <c r="I29" s="7">
        <v>-35.806659208339603</v>
      </c>
      <c r="J29" s="10">
        <v>3.3350909689187902</v>
      </c>
      <c r="K29" s="7">
        <v>44.988971115925601</v>
      </c>
      <c r="L29" s="10">
        <v>3.2632409001505698</v>
      </c>
      <c r="M29" s="7">
        <v>17.034879985265601</v>
      </c>
      <c r="N29" s="10">
        <v>3.0893456698595698</v>
      </c>
      <c r="O29" s="7">
        <v>5.9594894389938302</v>
      </c>
      <c r="P29" s="10">
        <v>1.01957785509456</v>
      </c>
      <c r="Q29" s="7">
        <v>-39.029481676931702</v>
      </c>
      <c r="R29" s="10">
        <v>3.5785361323516698</v>
      </c>
      <c r="S29" s="7">
        <v>1.1177710105309799</v>
      </c>
      <c r="T29" s="10">
        <v>4.6088066162527799</v>
      </c>
      <c r="U29" s="7">
        <v>4.6271106699861599</v>
      </c>
      <c r="V29" s="10">
        <v>3.9771894776051302</v>
      </c>
      <c r="W29" s="7">
        <v>-2.1050514580611499</v>
      </c>
      <c r="X29" s="10">
        <v>1.51922545927508</v>
      </c>
      <c r="Y29" s="7">
        <v>-3.2228224685921201</v>
      </c>
      <c r="Z29" s="123">
        <v>4.8917024256908901</v>
      </c>
    </row>
    <row r="30" spans="1:26" ht="13" customHeight="1" x14ac:dyDescent="0.2">
      <c r="A30" s="82" t="s">
        <v>368</v>
      </c>
      <c r="B30" s="110">
        <v>2</v>
      </c>
      <c r="C30" s="7">
        <v>59.617903243162502</v>
      </c>
      <c r="D30" s="10">
        <v>2.0662708152596498</v>
      </c>
      <c r="E30" s="7">
        <v>17.280240075213001</v>
      </c>
      <c r="F30" s="10">
        <v>3.0882113762537902</v>
      </c>
      <c r="G30" s="7">
        <v>4.59500330864857</v>
      </c>
      <c r="H30" s="10">
        <v>0.83482847418343098</v>
      </c>
      <c r="I30" s="7">
        <v>-55.022899934513902</v>
      </c>
      <c r="J30" s="10">
        <v>2.14939995983555</v>
      </c>
      <c r="K30" s="7">
        <v>66.3226445001592</v>
      </c>
      <c r="L30" s="10">
        <v>2.8285015758551499</v>
      </c>
      <c r="M30" s="7">
        <v>13.264443278852999</v>
      </c>
      <c r="N30" s="10">
        <v>2.6665860350445598</v>
      </c>
      <c r="O30" s="7">
        <v>5.6246460085788401</v>
      </c>
      <c r="P30" s="10">
        <v>0.86146275382579496</v>
      </c>
      <c r="Q30" s="7">
        <v>-60.6979984915804</v>
      </c>
      <c r="R30" s="10">
        <v>2.9648067406323699</v>
      </c>
      <c r="S30" s="7">
        <v>6.7047412569967202</v>
      </c>
      <c r="T30" s="10">
        <v>3.50284116776779</v>
      </c>
      <c r="U30" s="7">
        <v>-4.0157967963600196</v>
      </c>
      <c r="V30" s="10">
        <v>4.0801630588394397</v>
      </c>
      <c r="W30" s="7">
        <v>1.0296426999302699</v>
      </c>
      <c r="X30" s="10">
        <v>1.19960687624595</v>
      </c>
      <c r="Y30" s="7">
        <v>-5.6750985570664598</v>
      </c>
      <c r="Z30" s="123">
        <v>3.6619665750304402</v>
      </c>
    </row>
    <row r="31" spans="1:26" ht="13" customHeight="1" x14ac:dyDescent="0.2">
      <c r="A31" s="82" t="s">
        <v>369</v>
      </c>
      <c r="B31" s="110">
        <v>2</v>
      </c>
      <c r="C31" s="7">
        <v>78.302619685137998</v>
      </c>
      <c r="D31" s="10">
        <v>1.8367814185120801</v>
      </c>
      <c r="E31" s="7">
        <v>37.745943619146203</v>
      </c>
      <c r="F31" s="10">
        <v>2.1037278971282198</v>
      </c>
      <c r="G31" s="7">
        <v>8.3883873364225092</v>
      </c>
      <c r="H31" s="10">
        <v>0.60969134588222895</v>
      </c>
      <c r="I31" s="7">
        <v>-69.914232348715501</v>
      </c>
      <c r="J31" s="10">
        <v>1.9192731091736701</v>
      </c>
      <c r="K31" s="7">
        <v>65.160909066979798</v>
      </c>
      <c r="L31" s="10">
        <v>2.35797466165182</v>
      </c>
      <c r="M31" s="7">
        <v>31.936428659496901</v>
      </c>
      <c r="N31" s="10">
        <v>2.4829950323471</v>
      </c>
      <c r="O31" s="7">
        <v>5.4337554237133796</v>
      </c>
      <c r="P31" s="10">
        <v>0.68007240871539598</v>
      </c>
      <c r="Q31" s="7">
        <v>-59.727153643266398</v>
      </c>
      <c r="R31" s="10">
        <v>2.5217523639879502</v>
      </c>
      <c r="S31" s="7">
        <v>-13.1417106181582</v>
      </c>
      <c r="T31" s="10">
        <v>2.9889480564879798</v>
      </c>
      <c r="U31" s="7">
        <v>-5.8095149596493201</v>
      </c>
      <c r="V31" s="10">
        <v>3.2543717359600999</v>
      </c>
      <c r="W31" s="7">
        <v>-2.9546319127091301</v>
      </c>
      <c r="X31" s="10">
        <v>0.91335755229791804</v>
      </c>
      <c r="Y31" s="7">
        <v>10.1870787054491</v>
      </c>
      <c r="Z31" s="123">
        <v>3.1690446908928198</v>
      </c>
    </row>
    <row r="32" spans="1:26" ht="13" customHeight="1" x14ac:dyDescent="0.2">
      <c r="A32" s="82" t="s">
        <v>370</v>
      </c>
      <c r="B32" s="110">
        <v>2</v>
      </c>
      <c r="C32" s="7">
        <v>49.739393958513503</v>
      </c>
      <c r="D32" s="10">
        <v>1.87751327269347</v>
      </c>
      <c r="E32" s="7">
        <v>22.5872357302345</v>
      </c>
      <c r="F32" s="10">
        <v>2.1742380308129099</v>
      </c>
      <c r="G32" s="7">
        <v>17.0213972522732</v>
      </c>
      <c r="H32" s="10">
        <v>0.94853749302504298</v>
      </c>
      <c r="I32" s="7">
        <v>-32.717996706240299</v>
      </c>
      <c r="J32" s="10">
        <v>2.0531610810484899</v>
      </c>
      <c r="K32" s="7">
        <v>40.650744523375899</v>
      </c>
      <c r="L32" s="10">
        <v>2.5310901604038101</v>
      </c>
      <c r="M32" s="7">
        <v>19.496837939229099</v>
      </c>
      <c r="N32" s="10">
        <v>2.33099535705046</v>
      </c>
      <c r="O32" s="7">
        <v>23.543212764495301</v>
      </c>
      <c r="P32" s="10">
        <v>1.3629632617327101</v>
      </c>
      <c r="Q32" s="7">
        <v>-17.107531758880601</v>
      </c>
      <c r="R32" s="10">
        <v>3.0095701216892601</v>
      </c>
      <c r="S32" s="7">
        <v>-9.0886494351375795</v>
      </c>
      <c r="T32" s="10">
        <v>3.1514240414823802</v>
      </c>
      <c r="U32" s="7">
        <v>-3.0903977910053801</v>
      </c>
      <c r="V32" s="10">
        <v>3.1876088795873301</v>
      </c>
      <c r="W32" s="7">
        <v>6.52181551222212</v>
      </c>
      <c r="X32" s="10">
        <v>1.66053974011684</v>
      </c>
      <c r="Y32" s="7">
        <v>15.6104649473597</v>
      </c>
      <c r="Z32" s="123">
        <v>3.6432104992845198</v>
      </c>
    </row>
    <row r="33" spans="1:26" ht="13" customHeight="1" x14ac:dyDescent="0.2">
      <c r="A33" s="82" t="s">
        <v>371</v>
      </c>
      <c r="B33" s="110">
        <v>2</v>
      </c>
      <c r="C33" s="7">
        <v>23.258383234518501</v>
      </c>
      <c r="D33" s="10">
        <v>1.65684958849818</v>
      </c>
      <c r="E33" s="7">
        <v>15.4322565919441</v>
      </c>
      <c r="F33" s="10">
        <v>1.75607424955159</v>
      </c>
      <c r="G33" s="7">
        <v>12.5456648535149</v>
      </c>
      <c r="H33" s="10">
        <v>0.94007829825222999</v>
      </c>
      <c r="I33" s="7">
        <v>-10.712718381003601</v>
      </c>
      <c r="J33" s="10">
        <v>1.67312077805993</v>
      </c>
      <c r="K33" s="7">
        <v>23.9123273528363</v>
      </c>
      <c r="L33" s="10">
        <v>1.7641068334094001</v>
      </c>
      <c r="M33" s="7">
        <v>13.343070196538401</v>
      </c>
      <c r="N33" s="10">
        <v>1.36584337913632</v>
      </c>
      <c r="O33" s="7">
        <v>11.402714720187699</v>
      </c>
      <c r="P33" s="10">
        <v>0.87853521301405202</v>
      </c>
      <c r="Q33" s="7">
        <v>-12.5096126326487</v>
      </c>
      <c r="R33" s="10">
        <v>1.8909706342447901</v>
      </c>
      <c r="S33" s="7">
        <v>0.65394411831783805</v>
      </c>
      <c r="T33" s="10">
        <v>2.4201701342236999</v>
      </c>
      <c r="U33" s="7">
        <v>-2.0891863954056702</v>
      </c>
      <c r="V33" s="10">
        <v>2.2247078249219001</v>
      </c>
      <c r="W33" s="7">
        <v>-1.14295013332726</v>
      </c>
      <c r="X33" s="10">
        <v>1.2866900665469001</v>
      </c>
      <c r="Y33" s="7">
        <v>-1.7968942516451001</v>
      </c>
      <c r="Z33" s="123">
        <v>2.5248966469049798</v>
      </c>
    </row>
    <row r="34" spans="1:26" ht="13" customHeight="1" x14ac:dyDescent="0.2">
      <c r="A34" s="82" t="s">
        <v>372</v>
      </c>
      <c r="B34" s="110">
        <v>2</v>
      </c>
      <c r="C34" s="7">
        <v>26.804567945901699</v>
      </c>
      <c r="D34" s="10">
        <v>2.9169671108880801</v>
      </c>
      <c r="E34" s="7">
        <v>27.153104264129301</v>
      </c>
      <c r="F34" s="10">
        <v>3.1514871484385201</v>
      </c>
      <c r="G34" s="7">
        <v>3.2971826341378798</v>
      </c>
      <c r="H34" s="10">
        <v>0.398658126200226</v>
      </c>
      <c r="I34" s="7">
        <v>-23.507385311763802</v>
      </c>
      <c r="J34" s="10">
        <v>2.8542516199168202</v>
      </c>
      <c r="K34" s="7">
        <v>43.565793059068199</v>
      </c>
      <c r="L34" s="10">
        <v>2.8473111064854799</v>
      </c>
      <c r="M34" s="7">
        <v>31.718920366889598</v>
      </c>
      <c r="N34" s="10">
        <v>2.7612674602193099</v>
      </c>
      <c r="O34" s="7">
        <v>13.260176813261999</v>
      </c>
      <c r="P34" s="10">
        <v>1.2130230958249399</v>
      </c>
      <c r="Q34" s="7">
        <v>-30.305616245806199</v>
      </c>
      <c r="R34" s="10">
        <v>3.1846968347895701</v>
      </c>
      <c r="S34" s="7">
        <v>16.7612251131665</v>
      </c>
      <c r="T34" s="10">
        <v>4.0762578013563298</v>
      </c>
      <c r="U34" s="7">
        <v>4.5658161027602704</v>
      </c>
      <c r="V34" s="10">
        <v>4.19004406106178</v>
      </c>
      <c r="W34" s="7">
        <v>9.9629941791241396</v>
      </c>
      <c r="X34" s="10">
        <v>1.2768529017041099</v>
      </c>
      <c r="Y34" s="7">
        <v>-6.7982309340423699</v>
      </c>
      <c r="Z34" s="123">
        <v>4.2765694475030402</v>
      </c>
    </row>
    <row r="35" spans="1:26" ht="13" customHeight="1" x14ac:dyDescent="0.2">
      <c r="A35" s="82" t="s">
        <v>373</v>
      </c>
      <c r="B35" s="110">
        <v>2</v>
      </c>
      <c r="C35" s="7">
        <v>21.627733375396399</v>
      </c>
      <c r="D35" s="10">
        <v>5.0449060151653899</v>
      </c>
      <c r="E35" s="7">
        <v>2.8106082092760798</v>
      </c>
      <c r="F35" s="10">
        <v>1.07357202417575</v>
      </c>
      <c r="G35" s="7">
        <v>5.14346404858198</v>
      </c>
      <c r="H35" s="10">
        <v>0.53908827799327896</v>
      </c>
      <c r="I35" s="7">
        <v>-16.484269326814399</v>
      </c>
      <c r="J35" s="10">
        <v>5.04942757659542</v>
      </c>
      <c r="K35" s="7">
        <v>8.7987656978720992</v>
      </c>
      <c r="L35" s="10">
        <v>1.8143363235388701</v>
      </c>
      <c r="M35" s="7">
        <v>5.9461982491935803</v>
      </c>
      <c r="N35" s="10">
        <v>1.69754168310041</v>
      </c>
      <c r="O35" s="7">
        <v>2.58883909472851</v>
      </c>
      <c r="P35" s="10">
        <v>0.42282770024618599</v>
      </c>
      <c r="Q35" s="7">
        <v>-6.2099266031435798</v>
      </c>
      <c r="R35" s="10">
        <v>1.8860349473059801</v>
      </c>
      <c r="S35" s="7">
        <v>-12.8289676775243</v>
      </c>
      <c r="T35" s="10">
        <v>5.3612398749509804</v>
      </c>
      <c r="U35" s="7">
        <v>3.1355900399175001</v>
      </c>
      <c r="V35" s="10">
        <v>2.0085329613815599</v>
      </c>
      <c r="W35" s="7">
        <v>-2.55462495385347</v>
      </c>
      <c r="X35" s="10">
        <v>0.68512731339893096</v>
      </c>
      <c r="Y35" s="7">
        <v>10.2743427236708</v>
      </c>
      <c r="Z35" s="123">
        <v>5.39016202666875</v>
      </c>
    </row>
    <row r="36" spans="1:26" ht="13" customHeight="1" x14ac:dyDescent="0.2">
      <c r="A36" s="82" t="s">
        <v>374</v>
      </c>
      <c r="B36" s="110">
        <v>2</v>
      </c>
      <c r="C36" s="7">
        <v>14.7049474041112</v>
      </c>
      <c r="D36" s="10">
        <v>2.8747257404124702</v>
      </c>
      <c r="E36" s="7">
        <v>9.0737554788036299</v>
      </c>
      <c r="F36" s="10">
        <v>2.1809286812091799</v>
      </c>
      <c r="G36" s="7">
        <v>6.8259213013583899</v>
      </c>
      <c r="H36" s="10">
        <v>0.52757539630510397</v>
      </c>
      <c r="I36" s="7">
        <v>-7.8790261027528503</v>
      </c>
      <c r="J36" s="10">
        <v>2.9323124384653698</v>
      </c>
      <c r="K36" s="7">
        <v>18.027878322514901</v>
      </c>
      <c r="L36" s="10">
        <v>2.5763844630361499</v>
      </c>
      <c r="M36" s="7">
        <v>12.2947932301528</v>
      </c>
      <c r="N36" s="10">
        <v>3.2837862840852301</v>
      </c>
      <c r="O36" s="7">
        <v>5.8167378699052197</v>
      </c>
      <c r="P36" s="10">
        <v>0.67139248716216404</v>
      </c>
      <c r="Q36" s="7">
        <v>-12.211140452609699</v>
      </c>
      <c r="R36" s="10">
        <v>2.6025172856848799</v>
      </c>
      <c r="S36" s="7">
        <v>3.3229309184037001</v>
      </c>
      <c r="T36" s="10">
        <v>3.8602856091180699</v>
      </c>
      <c r="U36" s="7">
        <v>3.2210377513492001</v>
      </c>
      <c r="V36" s="10">
        <v>3.9420429059140201</v>
      </c>
      <c r="W36" s="7">
        <v>-1.00918343145316</v>
      </c>
      <c r="X36" s="10">
        <v>0.85387567631610395</v>
      </c>
      <c r="Y36" s="7">
        <v>-4.3321143498568597</v>
      </c>
      <c r="Z36" s="123">
        <v>3.9206571463298499</v>
      </c>
    </row>
    <row r="37" spans="1:26" ht="13" customHeight="1" x14ac:dyDescent="0.2">
      <c r="A37" s="82" t="s">
        <v>375</v>
      </c>
      <c r="B37" s="110">
        <v>2</v>
      </c>
      <c r="C37" s="7">
        <v>18.073980327360399</v>
      </c>
      <c r="D37" s="10">
        <v>1.8986565031384799</v>
      </c>
      <c r="E37" s="7">
        <v>6.0250330123228597</v>
      </c>
      <c r="F37" s="10">
        <v>1.32412643664789</v>
      </c>
      <c r="G37" s="7">
        <v>3.15124490855233</v>
      </c>
      <c r="H37" s="10">
        <v>1.0492393038004699</v>
      </c>
      <c r="I37" s="7">
        <v>-14.922735418808101</v>
      </c>
      <c r="J37" s="10">
        <v>2.01432433421407</v>
      </c>
      <c r="K37" s="7">
        <v>23.542047601610498</v>
      </c>
      <c r="L37" s="10">
        <v>2.7954149773745902</v>
      </c>
      <c r="M37" s="7">
        <v>7.1353941195061301</v>
      </c>
      <c r="N37" s="10">
        <v>1.5616904225771699</v>
      </c>
      <c r="O37" s="7">
        <v>3.8723103494835902</v>
      </c>
      <c r="P37" s="10">
        <v>0.64218682933660598</v>
      </c>
      <c r="Q37" s="7">
        <v>-19.6697372521269</v>
      </c>
      <c r="R37" s="10">
        <v>2.87029703736756</v>
      </c>
      <c r="S37" s="7">
        <v>5.4680672742500898</v>
      </c>
      <c r="T37" s="10">
        <v>3.3792368091982299</v>
      </c>
      <c r="U37" s="7">
        <v>1.11036110718327</v>
      </c>
      <c r="V37" s="10">
        <v>2.0474832834968599</v>
      </c>
      <c r="W37" s="7">
        <v>0.72106544093126101</v>
      </c>
      <c r="X37" s="10">
        <v>1.2301654524547101</v>
      </c>
      <c r="Y37" s="7">
        <v>-4.74700183331883</v>
      </c>
      <c r="Z37" s="123">
        <v>3.50658061452007</v>
      </c>
    </row>
    <row r="38" spans="1:26" ht="13" customHeight="1" x14ac:dyDescent="0.2">
      <c r="A38" s="82" t="s">
        <v>376</v>
      </c>
      <c r="B38" s="110">
        <v>2</v>
      </c>
      <c r="C38" s="7">
        <v>77.473650621603099</v>
      </c>
      <c r="D38" s="10">
        <v>3.81820083512922</v>
      </c>
      <c r="E38" s="7">
        <v>74.861879848310807</v>
      </c>
      <c r="F38" s="10">
        <v>4.6340846647207599</v>
      </c>
      <c r="G38" s="7">
        <v>21.667712494207599</v>
      </c>
      <c r="H38" s="10">
        <v>0.94025957223706202</v>
      </c>
      <c r="I38" s="7">
        <v>-55.8059381273955</v>
      </c>
      <c r="J38" s="10">
        <v>3.9490740805065001</v>
      </c>
      <c r="K38" s="7">
        <v>90.8611578275911</v>
      </c>
      <c r="L38" s="10">
        <v>2.3110903265882898</v>
      </c>
      <c r="M38" s="7">
        <v>74.538744484056494</v>
      </c>
      <c r="N38" s="10">
        <v>4.2263752685214202</v>
      </c>
      <c r="O38" s="7">
        <v>23.976373448988699</v>
      </c>
      <c r="P38" s="10">
        <v>0.92193332257551197</v>
      </c>
      <c r="Q38" s="7">
        <v>-66.884784378602404</v>
      </c>
      <c r="R38" s="10">
        <v>2.3442755472756001</v>
      </c>
      <c r="S38" s="7">
        <v>13.387507205987999</v>
      </c>
      <c r="T38" s="10">
        <v>4.4631598800660797</v>
      </c>
      <c r="U38" s="7">
        <v>-0.32313536425422701</v>
      </c>
      <c r="V38" s="10">
        <v>6.2719206460357597</v>
      </c>
      <c r="W38" s="7">
        <v>2.3086609547811401</v>
      </c>
      <c r="X38" s="10">
        <v>1.3168329865471</v>
      </c>
      <c r="Y38" s="7">
        <v>-11.078846251206899</v>
      </c>
      <c r="Z38" s="123">
        <v>4.5924736183109998</v>
      </c>
    </row>
    <row r="39" spans="1:26" ht="13" customHeight="1" x14ac:dyDescent="0.2">
      <c r="A39" s="82" t="s">
        <v>377</v>
      </c>
      <c r="B39" s="110">
        <v>2</v>
      </c>
      <c r="C39" s="7">
        <v>72.782034214782996</v>
      </c>
      <c r="D39" s="10">
        <v>3.0549926867936601</v>
      </c>
      <c r="E39" s="7">
        <v>38.062651612787398</v>
      </c>
      <c r="F39" s="10">
        <v>2.8995008198376699</v>
      </c>
      <c r="G39" s="7">
        <v>14.733757730078301</v>
      </c>
      <c r="H39" s="10">
        <v>0.96558186828924697</v>
      </c>
      <c r="I39" s="7">
        <v>-58.048276484704701</v>
      </c>
      <c r="J39" s="10">
        <v>2.9982057616345301</v>
      </c>
      <c r="K39" s="7">
        <v>78.463833438460597</v>
      </c>
      <c r="L39" s="10">
        <v>2.7577000483119698</v>
      </c>
      <c r="M39" s="7">
        <v>44.440916936811497</v>
      </c>
      <c r="N39" s="10">
        <v>2.9007818603823599</v>
      </c>
      <c r="O39" s="7">
        <v>13.7513655743359</v>
      </c>
      <c r="P39" s="10">
        <v>1.0269593509680599</v>
      </c>
      <c r="Q39" s="7">
        <v>-64.712467864124605</v>
      </c>
      <c r="R39" s="10">
        <v>2.9457721240937702</v>
      </c>
      <c r="S39" s="7">
        <v>5.68179922367759</v>
      </c>
      <c r="T39" s="10">
        <v>4.1155667741907198</v>
      </c>
      <c r="U39" s="7">
        <v>6.3782653240241096</v>
      </c>
      <c r="V39" s="10">
        <v>4.1014193160127697</v>
      </c>
      <c r="W39" s="7">
        <v>-0.98239215574239003</v>
      </c>
      <c r="X39" s="10">
        <v>1.40960769468306</v>
      </c>
      <c r="Y39" s="7">
        <v>-6.6641913794199796</v>
      </c>
      <c r="Z39" s="123">
        <v>4.2031905971757197</v>
      </c>
    </row>
    <row r="40" spans="1:26" ht="13" customHeight="1" x14ac:dyDescent="0.2">
      <c r="A40" s="82" t="s">
        <v>378</v>
      </c>
      <c r="B40" s="110">
        <v>2</v>
      </c>
      <c r="C40" s="7">
        <v>0.160218635945829</v>
      </c>
      <c r="D40" s="10">
        <v>0.160075901550743</v>
      </c>
      <c r="E40" s="7">
        <v>0.57493886664327598</v>
      </c>
      <c r="F40" s="10">
        <v>0.31242585126795203</v>
      </c>
      <c r="G40" s="7">
        <v>0.31679803170402598</v>
      </c>
      <c r="H40" s="10">
        <v>0.13108132460859101</v>
      </c>
      <c r="I40" s="7">
        <v>0.15657939575819799</v>
      </c>
      <c r="J40" s="10">
        <v>0.20747872476743701</v>
      </c>
      <c r="K40" s="7">
        <v>35.6446383390956</v>
      </c>
      <c r="L40" s="10">
        <v>3.6662087525151099</v>
      </c>
      <c r="M40" s="7">
        <v>14.8858447118059</v>
      </c>
      <c r="N40" s="10">
        <v>2.49829169470026</v>
      </c>
      <c r="O40" s="7">
        <v>5.6137019592915296</v>
      </c>
      <c r="P40" s="10">
        <v>0.815250964993394</v>
      </c>
      <c r="Q40" s="7">
        <v>-30.0309363798041</v>
      </c>
      <c r="R40" s="10">
        <v>3.6619973676249802</v>
      </c>
      <c r="S40" s="7">
        <v>35.484419703149797</v>
      </c>
      <c r="T40" s="10">
        <v>3.66970174691019</v>
      </c>
      <c r="U40" s="7">
        <v>14.310905845162599</v>
      </c>
      <c r="V40" s="10">
        <v>2.51775123956851</v>
      </c>
      <c r="W40" s="7">
        <v>5.2969039275875103</v>
      </c>
      <c r="X40" s="10">
        <v>0.82572177492409804</v>
      </c>
      <c r="Y40" s="7">
        <v>-30.1875157755623</v>
      </c>
      <c r="Z40" s="123">
        <v>3.66787024603153</v>
      </c>
    </row>
    <row r="41" spans="1:26" ht="13" customHeight="1" x14ac:dyDescent="0.2">
      <c r="A41" s="82" t="s">
        <v>379</v>
      </c>
      <c r="B41" s="110">
        <v>2</v>
      </c>
      <c r="C41" s="7">
        <v>87.953689516460898</v>
      </c>
      <c r="D41" s="10">
        <v>1.6829719818522799</v>
      </c>
      <c r="E41" s="7">
        <v>89.582659243206905</v>
      </c>
      <c r="F41" s="10">
        <v>1.59596115128313</v>
      </c>
      <c r="G41" s="7">
        <v>61.213111981078598</v>
      </c>
      <c r="H41" s="10">
        <v>1.6519970206761101</v>
      </c>
      <c r="I41" s="7">
        <v>-26.7405775353823</v>
      </c>
      <c r="J41" s="10">
        <v>1.90137963283655</v>
      </c>
      <c r="K41" s="7">
        <v>87.812546504030706</v>
      </c>
      <c r="L41" s="10">
        <v>1.6629034944794301</v>
      </c>
      <c r="M41" s="7">
        <v>87.502758045258503</v>
      </c>
      <c r="N41" s="10">
        <v>1.6257262390703</v>
      </c>
      <c r="O41" s="7">
        <v>54.0150147098582</v>
      </c>
      <c r="P41" s="10">
        <v>1.9397060981329399</v>
      </c>
      <c r="Q41" s="7">
        <v>-33.7975317941725</v>
      </c>
      <c r="R41" s="10">
        <v>2.14657765772836</v>
      </c>
      <c r="S41" s="7">
        <v>-0.141143012430163</v>
      </c>
      <c r="T41" s="10">
        <v>2.36593379528078</v>
      </c>
      <c r="U41" s="7">
        <v>-2.0799011979483599</v>
      </c>
      <c r="V41" s="10">
        <v>2.27817422529679</v>
      </c>
      <c r="W41" s="7">
        <v>-7.1980972712203704</v>
      </c>
      <c r="X41" s="10">
        <v>2.5478528025490101</v>
      </c>
      <c r="Y41" s="7">
        <v>-7.0569542587902099</v>
      </c>
      <c r="Z41" s="123">
        <v>2.8675843751883301</v>
      </c>
    </row>
    <row r="42" spans="1:26" ht="13" customHeight="1" x14ac:dyDescent="0.2">
      <c r="A42" s="82" t="s">
        <v>380</v>
      </c>
      <c r="B42" s="110">
        <v>2</v>
      </c>
      <c r="C42" s="7">
        <v>13.027041276019601</v>
      </c>
      <c r="D42" s="10">
        <v>1.2515777508111601</v>
      </c>
      <c r="E42" s="7">
        <v>12.2678369582603</v>
      </c>
      <c r="F42" s="10">
        <v>1.15577323262676</v>
      </c>
      <c r="G42" s="7">
        <v>20.912875912741899</v>
      </c>
      <c r="H42" s="10">
        <v>1.02358458707049</v>
      </c>
      <c r="I42" s="7">
        <v>7.8858346367223504</v>
      </c>
      <c r="J42" s="10">
        <v>1.7238116269760999</v>
      </c>
      <c r="K42" s="7">
        <v>21.504164440265001</v>
      </c>
      <c r="L42" s="10">
        <v>5.1549850332273897</v>
      </c>
      <c r="M42" s="7">
        <v>18.646819883206899</v>
      </c>
      <c r="N42" s="10">
        <v>3.0490254193663602</v>
      </c>
      <c r="O42" s="7">
        <v>18.444728303894099</v>
      </c>
      <c r="P42" s="10">
        <v>1.89269064869022</v>
      </c>
      <c r="Q42" s="7">
        <v>-3.0594361363709299</v>
      </c>
      <c r="R42" s="10">
        <v>5.0846186175888102</v>
      </c>
      <c r="S42" s="7">
        <v>8.4771231642454605</v>
      </c>
      <c r="T42" s="10">
        <v>5.3047448156460701</v>
      </c>
      <c r="U42" s="7">
        <v>6.3789829249466603</v>
      </c>
      <c r="V42" s="10">
        <v>3.2607311715624001</v>
      </c>
      <c r="W42" s="7">
        <v>-2.46814760884783</v>
      </c>
      <c r="X42" s="10">
        <v>2.15174424561277</v>
      </c>
      <c r="Y42" s="7">
        <v>-10.9452707730933</v>
      </c>
      <c r="Z42" s="123">
        <v>5.3688800518943198</v>
      </c>
    </row>
    <row r="43" spans="1:26" ht="13" customHeight="1" x14ac:dyDescent="0.2">
      <c r="A43" s="82" t="s">
        <v>381</v>
      </c>
      <c r="B43" s="110">
        <v>2</v>
      </c>
      <c r="C43" s="7">
        <v>51.580784135616703</v>
      </c>
      <c r="D43" s="10">
        <v>2.6159416648951699</v>
      </c>
      <c r="E43" s="7">
        <v>20.683068029790899</v>
      </c>
      <c r="F43" s="10">
        <v>2.1318904687327902</v>
      </c>
      <c r="G43" s="7">
        <v>9.1140894425352101</v>
      </c>
      <c r="H43" s="10">
        <v>0.65951926651770398</v>
      </c>
      <c r="I43" s="7">
        <v>-42.466694693081401</v>
      </c>
      <c r="J43" s="10">
        <v>2.6602005788631802</v>
      </c>
      <c r="K43" s="7">
        <v>49.746272124431101</v>
      </c>
      <c r="L43" s="10">
        <v>2.73406797220172</v>
      </c>
      <c r="M43" s="7">
        <v>20.2266987821681</v>
      </c>
      <c r="N43" s="10">
        <v>2.1428528740992299</v>
      </c>
      <c r="O43" s="7">
        <v>9.2716632387846403</v>
      </c>
      <c r="P43" s="10">
        <v>0.92209165495802503</v>
      </c>
      <c r="Q43" s="7">
        <v>-40.474608885646497</v>
      </c>
      <c r="R43" s="10">
        <v>2.8213884144199901</v>
      </c>
      <c r="S43" s="7">
        <v>-1.83451201118555</v>
      </c>
      <c r="T43" s="10">
        <v>3.7839501147284902</v>
      </c>
      <c r="U43" s="7">
        <v>-0.45636924762271702</v>
      </c>
      <c r="V43" s="10">
        <v>3.02270994485231</v>
      </c>
      <c r="W43" s="7">
        <v>0.15757379624942999</v>
      </c>
      <c r="X43" s="10">
        <v>1.1336748577309499</v>
      </c>
      <c r="Y43" s="7">
        <v>1.9920858074349801</v>
      </c>
      <c r="Z43" s="123">
        <v>3.8777441515405999</v>
      </c>
    </row>
    <row r="44" spans="1:26" ht="13" customHeight="1" x14ac:dyDescent="0.2">
      <c r="A44" s="82" t="s">
        <v>382</v>
      </c>
      <c r="B44" s="110">
        <v>2</v>
      </c>
      <c r="C44" s="7">
        <v>33.379692556894398</v>
      </c>
      <c r="D44" s="10">
        <v>3.00768032187956</v>
      </c>
      <c r="E44" s="7">
        <v>14.171692724268199</v>
      </c>
      <c r="F44" s="10">
        <v>2.4556043952787099</v>
      </c>
      <c r="G44" s="7">
        <v>1.69128344968834</v>
      </c>
      <c r="H44" s="10">
        <v>0.32221156149438901</v>
      </c>
      <c r="I44" s="7">
        <v>-31.688409107206098</v>
      </c>
      <c r="J44" s="10">
        <v>2.95083783477912</v>
      </c>
      <c r="K44" s="7">
        <v>49.846428755884901</v>
      </c>
      <c r="L44" s="10">
        <v>3.0126412671306202</v>
      </c>
      <c r="M44" s="7">
        <v>8.3458403128783196</v>
      </c>
      <c r="N44" s="10">
        <v>2.02237500808919</v>
      </c>
      <c r="O44" s="7">
        <v>2.5126208892603601</v>
      </c>
      <c r="P44" s="10">
        <v>0.48610361321136603</v>
      </c>
      <c r="Q44" s="7">
        <v>-47.333807866624497</v>
      </c>
      <c r="R44" s="10">
        <v>3.0080027632174602</v>
      </c>
      <c r="S44" s="7">
        <v>16.4667361989905</v>
      </c>
      <c r="T44" s="10">
        <v>4.2570116658331898</v>
      </c>
      <c r="U44" s="7">
        <v>-5.8258524113899002</v>
      </c>
      <c r="V44" s="10">
        <v>3.1811937412637801</v>
      </c>
      <c r="W44" s="7">
        <v>0.82133743957201899</v>
      </c>
      <c r="X44" s="10">
        <v>0.58319551879090903</v>
      </c>
      <c r="Y44" s="7">
        <v>-15.6453987594184</v>
      </c>
      <c r="Z44" s="123">
        <v>4.2137304791227201</v>
      </c>
    </row>
    <row r="45" spans="1:26" ht="13" customHeight="1" x14ac:dyDescent="0.2">
      <c r="A45" s="82" t="s">
        <v>383</v>
      </c>
      <c r="B45" s="110">
        <v>2</v>
      </c>
      <c r="C45" s="7">
        <v>26.5500383538979</v>
      </c>
      <c r="D45" s="10">
        <v>2.8074634563684699</v>
      </c>
      <c r="E45" s="7">
        <v>13.344767572941301</v>
      </c>
      <c r="F45" s="10">
        <v>2.12021663069677</v>
      </c>
      <c r="G45" s="7">
        <v>11.262984686658299</v>
      </c>
      <c r="H45" s="10">
        <v>1.34295786628237</v>
      </c>
      <c r="I45" s="7">
        <v>-15.287053667239601</v>
      </c>
      <c r="J45" s="10">
        <v>3.1022622282969401</v>
      </c>
      <c r="K45" s="7">
        <v>22.877606010460902</v>
      </c>
      <c r="L45" s="10">
        <v>2.1410692385226202</v>
      </c>
      <c r="M45" s="7">
        <v>5.5928374683342001</v>
      </c>
      <c r="N45" s="10">
        <v>1.1836191285420501</v>
      </c>
      <c r="O45" s="7">
        <v>6.7014244929370701</v>
      </c>
      <c r="P45" s="10">
        <v>0.99766499701098799</v>
      </c>
      <c r="Q45" s="7">
        <v>-16.176181517523801</v>
      </c>
      <c r="R45" s="10">
        <v>2.1261663153158499</v>
      </c>
      <c r="S45" s="7">
        <v>-3.6724323434370199</v>
      </c>
      <c r="T45" s="10">
        <v>3.5307263477919402</v>
      </c>
      <c r="U45" s="7">
        <v>-7.7519301046070801</v>
      </c>
      <c r="V45" s="10">
        <v>2.4282242076327698</v>
      </c>
      <c r="W45" s="7">
        <v>-4.56156019372124</v>
      </c>
      <c r="X45" s="10">
        <v>1.6729827485275</v>
      </c>
      <c r="Y45" s="7">
        <v>-0.88912785028422203</v>
      </c>
      <c r="Z45" s="123">
        <v>3.7609326148578699</v>
      </c>
    </row>
    <row r="46" spans="1:26" ht="13" customHeight="1" x14ac:dyDescent="0.2">
      <c r="A46" s="82" t="s">
        <v>384</v>
      </c>
      <c r="B46" s="110">
        <v>2</v>
      </c>
      <c r="C46" s="7">
        <v>82.1698993216731</v>
      </c>
      <c r="D46" s="10">
        <v>1.80804607464638</v>
      </c>
      <c r="E46" s="7">
        <v>57.80281547765</v>
      </c>
      <c r="F46" s="10">
        <v>2.6657701231100899</v>
      </c>
      <c r="G46" s="7">
        <v>16.994591240466001</v>
      </c>
      <c r="H46" s="10">
        <v>0.75317406392847996</v>
      </c>
      <c r="I46" s="7">
        <v>-65.175308081207007</v>
      </c>
      <c r="J46" s="10">
        <v>2.0319163580856601</v>
      </c>
      <c r="K46" s="7">
        <v>63.748371530049802</v>
      </c>
      <c r="L46" s="10">
        <v>2.0448943768287098</v>
      </c>
      <c r="M46" s="7">
        <v>46.443556429860301</v>
      </c>
      <c r="N46" s="10">
        <v>2.2967977781779201</v>
      </c>
      <c r="O46" s="7">
        <v>12.638834535858001</v>
      </c>
      <c r="P46" s="10">
        <v>0.79061434043146495</v>
      </c>
      <c r="Q46" s="7">
        <v>-51.109536994191799</v>
      </c>
      <c r="R46" s="10">
        <v>2.3127997479329201</v>
      </c>
      <c r="S46" s="7">
        <v>-18.421527791623198</v>
      </c>
      <c r="T46" s="10">
        <v>2.7295830488244599</v>
      </c>
      <c r="U46" s="7">
        <v>-11.359259047789701</v>
      </c>
      <c r="V46" s="10">
        <v>3.51875125337234</v>
      </c>
      <c r="W46" s="7">
        <v>-4.3557567046080301</v>
      </c>
      <c r="X46" s="10">
        <v>1.0919442320331301</v>
      </c>
      <c r="Y46" s="7">
        <v>14.0657710870152</v>
      </c>
      <c r="Z46" s="123">
        <v>3.0785916845685599</v>
      </c>
    </row>
    <row r="47" spans="1:26" ht="13" customHeight="1" x14ac:dyDescent="0.2">
      <c r="A47" s="82" t="s">
        <v>385</v>
      </c>
      <c r="B47" s="110">
        <v>2</v>
      </c>
      <c r="C47" s="7">
        <v>36.281999068744803</v>
      </c>
      <c r="D47" s="10">
        <v>2.1778948028777001</v>
      </c>
      <c r="E47" s="7">
        <v>11.7712498765737</v>
      </c>
      <c r="F47" s="10">
        <v>1.90414065376757</v>
      </c>
      <c r="G47" s="7">
        <v>5.6939820711945304</v>
      </c>
      <c r="H47" s="10">
        <v>0.73503771301089404</v>
      </c>
      <c r="I47" s="7">
        <v>-30.588016997550199</v>
      </c>
      <c r="J47" s="10">
        <v>2.2661181825590302</v>
      </c>
      <c r="K47" s="7">
        <v>24.687982292069002</v>
      </c>
      <c r="L47" s="10">
        <v>3.03676246533891</v>
      </c>
      <c r="M47" s="7">
        <v>12.4444915242116</v>
      </c>
      <c r="N47" s="10">
        <v>2.4526031067171798</v>
      </c>
      <c r="O47" s="7">
        <v>4.0910363503736704</v>
      </c>
      <c r="P47" s="10">
        <v>0.56130690507500203</v>
      </c>
      <c r="Q47" s="7">
        <v>-20.596945941695399</v>
      </c>
      <c r="R47" s="10">
        <v>3.0500453944555699</v>
      </c>
      <c r="S47" s="7">
        <v>-11.5940167766757</v>
      </c>
      <c r="T47" s="10">
        <v>3.7369977312399998</v>
      </c>
      <c r="U47" s="7">
        <v>0.67324164763797101</v>
      </c>
      <c r="V47" s="10">
        <v>3.1049981688254098</v>
      </c>
      <c r="W47" s="7">
        <v>-1.60294572082086</v>
      </c>
      <c r="X47" s="10">
        <v>0.92484911268442205</v>
      </c>
      <c r="Y47" s="7">
        <v>9.9910710558548708</v>
      </c>
      <c r="Z47" s="123">
        <v>3.79974585012791</v>
      </c>
    </row>
    <row r="48" spans="1:26" ht="13" customHeight="1" x14ac:dyDescent="0.2">
      <c r="A48" s="82" t="s">
        <v>386</v>
      </c>
      <c r="B48" s="110">
        <v>2</v>
      </c>
      <c r="C48" s="7">
        <v>23.6048490060919</v>
      </c>
      <c r="D48" s="10">
        <v>1.3711231210877299</v>
      </c>
      <c r="E48" s="7">
        <v>5.2223296458244901</v>
      </c>
      <c r="F48" s="10">
        <v>0.931948947085535</v>
      </c>
      <c r="G48" s="7">
        <v>4.9327831207973096</v>
      </c>
      <c r="H48" s="10">
        <v>0.57451188274981402</v>
      </c>
      <c r="I48" s="7">
        <v>-18.6720658852946</v>
      </c>
      <c r="J48" s="10">
        <v>1.57302258588496</v>
      </c>
      <c r="K48" s="7">
        <v>33.874707603469602</v>
      </c>
      <c r="L48" s="10">
        <v>2.9726538857376399</v>
      </c>
      <c r="M48" s="7">
        <v>12.7032941714857</v>
      </c>
      <c r="N48" s="10">
        <v>1.80225978435127</v>
      </c>
      <c r="O48" s="7">
        <v>5.3624033489245804</v>
      </c>
      <c r="P48" s="10">
        <v>0.63202395743753603</v>
      </c>
      <c r="Q48" s="7">
        <v>-28.512304254545001</v>
      </c>
      <c r="R48" s="10">
        <v>3.0222765293212199</v>
      </c>
      <c r="S48" s="7">
        <v>10.269858597377601</v>
      </c>
      <c r="T48" s="10">
        <v>3.2736294441449001</v>
      </c>
      <c r="U48" s="7">
        <v>7.4809645256611699</v>
      </c>
      <c r="V48" s="10">
        <v>2.0289576561041698</v>
      </c>
      <c r="W48" s="7">
        <v>0.42962022812727602</v>
      </c>
      <c r="X48" s="10">
        <v>0.85411836778969896</v>
      </c>
      <c r="Y48" s="7">
        <v>-9.8402383692503506</v>
      </c>
      <c r="Z48" s="123">
        <v>3.40713302871933</v>
      </c>
    </row>
    <row r="49" spans="1:26" ht="13" customHeight="1" x14ac:dyDescent="0.2">
      <c r="A49" s="82" t="s">
        <v>387</v>
      </c>
      <c r="B49" s="110">
        <v>2</v>
      </c>
      <c r="C49" s="7">
        <v>61.174994659213802</v>
      </c>
      <c r="D49" s="10">
        <v>1.7507164761043501</v>
      </c>
      <c r="E49" s="7">
        <v>61.135065297176297</v>
      </c>
      <c r="F49" s="10">
        <v>1.23691774275132</v>
      </c>
      <c r="G49" s="7">
        <v>60.590347026037698</v>
      </c>
      <c r="H49" s="10">
        <v>0.908773136397931</v>
      </c>
      <c r="I49" s="7">
        <v>-0.58464763317608304</v>
      </c>
      <c r="J49" s="10">
        <v>2.0493768589946302</v>
      </c>
      <c r="K49" s="7">
        <v>75.170737768189895</v>
      </c>
      <c r="L49" s="10">
        <v>2.72815755020738</v>
      </c>
      <c r="M49" s="7">
        <v>66.8634851599884</v>
      </c>
      <c r="N49" s="10">
        <v>2.5878433438233701</v>
      </c>
      <c r="O49" s="7">
        <v>62.880638378001201</v>
      </c>
      <c r="P49" s="10">
        <v>2.8083074022835501</v>
      </c>
      <c r="Q49" s="7">
        <v>-12.290099390188701</v>
      </c>
      <c r="R49" s="10">
        <v>3.339082507574</v>
      </c>
      <c r="S49" s="7">
        <v>13.9957431089761</v>
      </c>
      <c r="T49" s="10">
        <v>3.2415816815956902</v>
      </c>
      <c r="U49" s="7">
        <v>5.7284198628120704</v>
      </c>
      <c r="V49" s="10">
        <v>2.8682570795700899</v>
      </c>
      <c r="W49" s="7">
        <v>2.2902913519634498</v>
      </c>
      <c r="X49" s="10">
        <v>2.95168749686668</v>
      </c>
      <c r="Y49" s="7">
        <v>-11.7054517570126</v>
      </c>
      <c r="Z49" s="123">
        <v>3.9178332663054198</v>
      </c>
    </row>
    <row r="50" spans="1:26" ht="13" customHeight="1" x14ac:dyDescent="0.2">
      <c r="A50" s="82" t="s">
        <v>388</v>
      </c>
      <c r="B50" s="110">
        <v>2</v>
      </c>
      <c r="C50" s="7">
        <v>60.897196891029097</v>
      </c>
      <c r="D50" s="10">
        <v>2.5085992456416299</v>
      </c>
      <c r="E50" s="7">
        <v>46.955103821995898</v>
      </c>
      <c r="F50" s="10">
        <v>3.68153716725769</v>
      </c>
      <c r="G50" s="7">
        <v>25.827770013165399</v>
      </c>
      <c r="H50" s="10">
        <v>2.7874174282794</v>
      </c>
      <c r="I50" s="7">
        <v>-35.069426877863698</v>
      </c>
      <c r="J50" s="10">
        <v>3.18880031214653</v>
      </c>
      <c r="K50" s="7">
        <v>61.862879720300597</v>
      </c>
      <c r="L50" s="10">
        <v>5.0062245910207297</v>
      </c>
      <c r="M50" s="7">
        <v>36.618265230919498</v>
      </c>
      <c r="N50" s="10">
        <v>5.3435360055254097</v>
      </c>
      <c r="O50" s="7">
        <v>25.126380248286001</v>
      </c>
      <c r="P50" s="10">
        <v>3.6760600429936998</v>
      </c>
      <c r="Q50" s="7">
        <v>-36.7364994720146</v>
      </c>
      <c r="R50" s="10">
        <v>6.7095212789579399</v>
      </c>
      <c r="S50" s="7">
        <v>0.96568282927145099</v>
      </c>
      <c r="T50" s="10">
        <v>5.5995852374059298</v>
      </c>
      <c r="U50" s="7">
        <v>-10.3368385910764</v>
      </c>
      <c r="V50" s="10">
        <v>6.4889978391309597</v>
      </c>
      <c r="W50" s="7">
        <v>-0.70138976487945504</v>
      </c>
      <c r="X50" s="10">
        <v>4.61336247862344</v>
      </c>
      <c r="Y50" s="7">
        <v>-1.6670725941509099</v>
      </c>
      <c r="Z50" s="123">
        <v>7.4287363140398996</v>
      </c>
    </row>
    <row r="51" spans="1:26" ht="13" customHeight="1" x14ac:dyDescent="0.2">
      <c r="A51" s="82" t="s">
        <v>389</v>
      </c>
      <c r="B51" s="110">
        <v>2</v>
      </c>
      <c r="C51" s="7">
        <v>30.1655584263073</v>
      </c>
      <c r="D51" s="10">
        <v>4.1750014108952804</v>
      </c>
      <c r="E51" s="7">
        <v>11.795131508341401</v>
      </c>
      <c r="F51" s="10">
        <v>2.3186841059075398</v>
      </c>
      <c r="G51" s="7">
        <v>2.1113673862979101</v>
      </c>
      <c r="H51" s="10">
        <v>0.63158008912292596</v>
      </c>
      <c r="I51" s="7">
        <v>-28.0541910400094</v>
      </c>
      <c r="J51" s="10">
        <v>4.1239523260206301</v>
      </c>
      <c r="K51" s="7">
        <v>48.746383098225998</v>
      </c>
      <c r="L51" s="10">
        <v>3.8771390575012399</v>
      </c>
      <c r="M51" s="7">
        <v>15.5801831743811</v>
      </c>
      <c r="N51" s="10">
        <v>2.54997794208573</v>
      </c>
      <c r="O51" s="7">
        <v>3.5847671095576001</v>
      </c>
      <c r="P51" s="10">
        <v>0.72866852343868205</v>
      </c>
      <c r="Q51" s="7">
        <v>-45.161615988668402</v>
      </c>
      <c r="R51" s="10">
        <v>3.8957293181235202</v>
      </c>
      <c r="S51" s="7">
        <v>18.580824671918599</v>
      </c>
      <c r="T51" s="10">
        <v>5.6976174013511196</v>
      </c>
      <c r="U51" s="7">
        <v>3.7850516660396401</v>
      </c>
      <c r="V51" s="10">
        <v>3.4465466032119698</v>
      </c>
      <c r="W51" s="7">
        <v>1.47339972325969</v>
      </c>
      <c r="X51" s="10">
        <v>0.96428793730235596</v>
      </c>
      <c r="Y51" s="7">
        <v>-17.107424948658899</v>
      </c>
      <c r="Z51" s="123">
        <v>5.6730670459089501</v>
      </c>
    </row>
    <row r="52" spans="1:26" ht="13" customHeight="1" x14ac:dyDescent="0.2">
      <c r="A52" s="112" t="s">
        <v>390</v>
      </c>
      <c r="B52" s="113">
        <v>2</v>
      </c>
      <c r="C52" s="34">
        <v>48.405590297357499</v>
      </c>
      <c r="D52" s="35">
        <v>0.55759182625991</v>
      </c>
      <c r="E52" s="34">
        <v>22.825569021005901</v>
      </c>
      <c r="F52" s="35">
        <v>0.49130806377267</v>
      </c>
      <c r="G52" s="34">
        <v>8.7726890217218294</v>
      </c>
      <c r="H52" s="35">
        <v>0.188172517332822</v>
      </c>
      <c r="I52" s="34">
        <v>-39.632901275635703</v>
      </c>
      <c r="J52" s="35">
        <v>0.57039758676682495</v>
      </c>
      <c r="K52" s="34">
        <v>47.720247299525099</v>
      </c>
      <c r="L52" s="35">
        <v>0.57340617537002103</v>
      </c>
      <c r="M52" s="34">
        <v>21.637524107639798</v>
      </c>
      <c r="N52" s="35">
        <v>0.54457896795388205</v>
      </c>
      <c r="O52" s="34">
        <v>8.9007768963085301</v>
      </c>
      <c r="P52" s="35">
        <v>0.231676039344926</v>
      </c>
      <c r="Q52" s="34">
        <v>-38.819470403216599</v>
      </c>
      <c r="R52" s="35">
        <v>0.62284600534335999</v>
      </c>
      <c r="S52" s="34">
        <v>-0.68534299783234298</v>
      </c>
      <c r="T52" s="35">
        <v>0.79981453266637803</v>
      </c>
      <c r="U52" s="34">
        <v>-1.1880449133661</v>
      </c>
      <c r="V52" s="35">
        <v>0.73345065673552001</v>
      </c>
      <c r="W52" s="34">
        <v>0.12808787458669699</v>
      </c>
      <c r="X52" s="35">
        <v>0.298467223470054</v>
      </c>
      <c r="Y52" s="34">
        <v>0.813430872419033</v>
      </c>
      <c r="Z52" s="127">
        <v>0.84456530437947697</v>
      </c>
    </row>
    <row r="53" spans="1:26" ht="13" customHeight="1" x14ac:dyDescent="0.2">
      <c r="A53" s="82" t="s">
        <v>391</v>
      </c>
      <c r="B53" s="110">
        <v>2</v>
      </c>
      <c r="C53" s="7">
        <v>55.052016555188303</v>
      </c>
      <c r="D53" s="10">
        <v>4.5251800295070597</v>
      </c>
      <c r="E53" s="7">
        <v>25.381651710937</v>
      </c>
      <c r="F53" s="10">
        <v>4.4397514265773799</v>
      </c>
      <c r="G53" s="7">
        <v>12.106992576136101</v>
      </c>
      <c r="H53" s="10">
        <v>2.4172917615306999</v>
      </c>
      <c r="I53" s="7">
        <v>-42.945023979052102</v>
      </c>
      <c r="J53" s="10">
        <v>4.6154106848285803</v>
      </c>
      <c r="K53" s="7">
        <v>50.614107312876499</v>
      </c>
      <c r="L53" s="10">
        <v>4.3951709418146896</v>
      </c>
      <c r="M53" s="7">
        <v>17.0972639080967</v>
      </c>
      <c r="N53" s="10">
        <v>4.6642126741871399</v>
      </c>
      <c r="O53" s="7">
        <v>8.0316900613088507</v>
      </c>
      <c r="P53" s="10">
        <v>2.0118421059954601</v>
      </c>
      <c r="Q53" s="7">
        <v>-42.582417251567598</v>
      </c>
      <c r="R53" s="10">
        <v>4.9358224230014196</v>
      </c>
      <c r="S53" s="7">
        <v>-4.4379092423117896</v>
      </c>
      <c r="T53" s="10">
        <v>6.30831054302352</v>
      </c>
      <c r="U53" s="7">
        <v>-8.2843878028402802</v>
      </c>
      <c r="V53" s="10">
        <v>6.4394310773424497</v>
      </c>
      <c r="W53" s="7">
        <v>-4.0753025148272801</v>
      </c>
      <c r="X53" s="10">
        <v>3.14496551965525</v>
      </c>
      <c r="Y53" s="7">
        <v>0.36260672748450401</v>
      </c>
      <c r="Z53" s="123">
        <v>6.7575408826757002</v>
      </c>
    </row>
    <row r="54" spans="1:26" ht="13" customHeight="1" x14ac:dyDescent="0.2">
      <c r="A54" s="82" t="s">
        <v>392</v>
      </c>
      <c r="B54" s="110">
        <v>2</v>
      </c>
      <c r="C54" s="7">
        <v>47.633384725843598</v>
      </c>
      <c r="D54" s="10">
        <v>4.9378296622072302</v>
      </c>
      <c r="E54" s="7">
        <v>14.4862159019626</v>
      </c>
      <c r="F54" s="10">
        <v>3.1475564129678801</v>
      </c>
      <c r="G54" s="7">
        <v>3.5076936287449798</v>
      </c>
      <c r="H54" s="10">
        <v>0.60751296924121601</v>
      </c>
      <c r="I54" s="7">
        <v>-44.125691097098603</v>
      </c>
      <c r="J54" s="10">
        <v>4.8279978268836103</v>
      </c>
      <c r="K54" s="7">
        <v>47.368128654302197</v>
      </c>
      <c r="L54" s="10">
        <v>4.3007518117147896</v>
      </c>
      <c r="M54" s="7">
        <v>15.102165230215601</v>
      </c>
      <c r="N54" s="10">
        <v>3.4050318433608902</v>
      </c>
      <c r="O54" s="7">
        <v>8.4816119601751705</v>
      </c>
      <c r="P54" s="10">
        <v>1.5190453214930799</v>
      </c>
      <c r="Q54" s="7">
        <v>-38.886516694127003</v>
      </c>
      <c r="R54" s="10">
        <v>4.6016216908459002</v>
      </c>
      <c r="S54" s="7">
        <v>-0.26525607154145098</v>
      </c>
      <c r="T54" s="10">
        <v>6.54817745017204</v>
      </c>
      <c r="U54" s="7">
        <v>0.61594932825305704</v>
      </c>
      <c r="V54" s="10">
        <v>4.6369551676845999</v>
      </c>
      <c r="W54" s="7">
        <v>4.9739183314301796</v>
      </c>
      <c r="X54" s="10">
        <v>1.6360228288585399</v>
      </c>
      <c r="Y54" s="7">
        <v>5.2391744029716296</v>
      </c>
      <c r="Z54" s="123">
        <v>6.6696690474157903</v>
      </c>
    </row>
    <row r="55" spans="1:26" ht="13" customHeight="1" x14ac:dyDescent="0.2">
      <c r="A55" s="82" t="s">
        <v>393</v>
      </c>
      <c r="B55" s="110">
        <v>2</v>
      </c>
      <c r="C55" s="7">
        <v>29.7324313764022</v>
      </c>
      <c r="D55" s="10">
        <v>4.6160469738918097</v>
      </c>
      <c r="E55" s="7">
        <v>11.5119670466354</v>
      </c>
      <c r="F55" s="10">
        <v>1.8744231398087099</v>
      </c>
      <c r="G55" s="7">
        <v>8.6889560957289405</v>
      </c>
      <c r="H55" s="10">
        <v>0.78492818395735497</v>
      </c>
      <c r="I55" s="7">
        <v>-21.043475280673299</v>
      </c>
      <c r="J55" s="10">
        <v>4.6955301787090198</v>
      </c>
      <c r="K55" s="7">
        <v>16.864795300424799</v>
      </c>
      <c r="L55" s="10">
        <v>2.7264924891332201</v>
      </c>
      <c r="M55" s="7">
        <v>6.3107642840573597</v>
      </c>
      <c r="N55" s="10">
        <v>2.1437092328004699</v>
      </c>
      <c r="O55" s="7">
        <v>4.5272240780125497</v>
      </c>
      <c r="P55" s="10">
        <v>0.935900134368017</v>
      </c>
      <c r="Q55" s="7">
        <v>-12.337571222412301</v>
      </c>
      <c r="R55" s="10">
        <v>2.7985871356202101</v>
      </c>
      <c r="S55" s="7">
        <v>-12.8676360759774</v>
      </c>
      <c r="T55" s="10">
        <v>5.3611240387138599</v>
      </c>
      <c r="U55" s="7">
        <v>-5.2012027625780597</v>
      </c>
      <c r="V55" s="10">
        <v>2.84762205740937</v>
      </c>
      <c r="W55" s="7">
        <v>-4.1617320177163899</v>
      </c>
      <c r="X55" s="10">
        <v>1.2214832440441701</v>
      </c>
      <c r="Y55" s="7">
        <v>8.7059040582609803</v>
      </c>
      <c r="Z55" s="123">
        <v>5.4662687104482997</v>
      </c>
    </row>
    <row r="56" spans="1:26" ht="13" customHeight="1" x14ac:dyDescent="0.2">
      <c r="A56" s="4" t="s">
        <v>394</v>
      </c>
      <c r="B56" s="118">
        <v>2</v>
      </c>
      <c r="C56" s="169">
        <v>33.064539209153303</v>
      </c>
      <c r="D56" s="170">
        <v>1.77943768556</v>
      </c>
      <c r="E56" s="169">
        <v>7.2999520549138301</v>
      </c>
      <c r="F56" s="170">
        <v>1.1181173600321599</v>
      </c>
      <c r="G56" s="169">
        <v>2.0785161255061801</v>
      </c>
      <c r="H56" s="170">
        <v>0.29931731773535197</v>
      </c>
      <c r="I56" s="169">
        <v>-30.986023083647201</v>
      </c>
      <c r="J56" s="170">
        <v>1.7570474893694501</v>
      </c>
      <c r="K56" s="169">
        <v>30.4689102579643</v>
      </c>
      <c r="L56" s="170">
        <v>3.61391818953238</v>
      </c>
      <c r="M56" s="169">
        <v>3.5659875201384801</v>
      </c>
      <c r="N56" s="170">
        <v>1.27745708100293</v>
      </c>
      <c r="O56" s="169">
        <v>0.66666013254565004</v>
      </c>
      <c r="P56" s="170">
        <v>0.31614852721678799</v>
      </c>
      <c r="Q56" s="169">
        <v>-29.802250125418599</v>
      </c>
      <c r="R56" s="170">
        <v>3.62845201655401</v>
      </c>
      <c r="S56" s="169">
        <v>-2.5956289511890702</v>
      </c>
      <c r="T56" s="170">
        <v>4.0282506323991498</v>
      </c>
      <c r="U56" s="169">
        <v>-3.7339645347753501</v>
      </c>
      <c r="V56" s="170">
        <v>1.69766988092792</v>
      </c>
      <c r="W56" s="169">
        <v>-1.4118559929605301</v>
      </c>
      <c r="X56" s="170">
        <v>0.43536277741399698</v>
      </c>
      <c r="Y56" s="169">
        <v>1.1837729582285399</v>
      </c>
      <c r="Z56" s="176">
        <v>4.0314860679821702</v>
      </c>
    </row>
    <row r="57" spans="1:26" ht="13" customHeight="1" x14ac:dyDescent="0.2">
      <c r="A57" s="172"/>
      <c r="B57" s="163"/>
      <c r="C57" s="164" t="s">
        <v>1534</v>
      </c>
      <c r="D57" s="165" t="s">
        <v>1535</v>
      </c>
      <c r="E57" s="164" t="s">
        <v>1536</v>
      </c>
      <c r="F57" s="165" t="s">
        <v>1537</v>
      </c>
      <c r="G57" s="164" t="s">
        <v>1538</v>
      </c>
      <c r="H57" s="165" t="s">
        <v>1539</v>
      </c>
      <c r="I57" s="164" t="s">
        <v>1540</v>
      </c>
      <c r="J57" s="165" t="s">
        <v>1541</v>
      </c>
      <c r="K57" s="164" t="s">
        <v>1542</v>
      </c>
      <c r="L57" s="165" t="s">
        <v>1543</v>
      </c>
      <c r="M57" s="164" t="s">
        <v>1544</v>
      </c>
      <c r="N57" s="165" t="s">
        <v>1545</v>
      </c>
      <c r="O57" s="164" t="s">
        <v>1546</v>
      </c>
      <c r="P57" s="165" t="s">
        <v>1547</v>
      </c>
      <c r="Q57" s="164" t="s">
        <v>1548</v>
      </c>
      <c r="R57" s="165" t="s">
        <v>1549</v>
      </c>
      <c r="S57" s="164" t="s">
        <v>1550</v>
      </c>
      <c r="T57" s="165" t="s">
        <v>1551</v>
      </c>
      <c r="U57" s="164" t="s">
        <v>1552</v>
      </c>
      <c r="V57" s="165" t="s">
        <v>1553</v>
      </c>
      <c r="W57" s="164" t="s">
        <v>1554</v>
      </c>
      <c r="X57" s="165" t="s">
        <v>1555</v>
      </c>
      <c r="Y57" s="164" t="s">
        <v>1556</v>
      </c>
      <c r="Z57" s="174" t="s">
        <v>1557</v>
      </c>
    </row>
    <row r="58" spans="1:26" ht="13" customHeight="1" x14ac:dyDescent="0.2">
      <c r="A58" s="82" t="s">
        <v>365</v>
      </c>
      <c r="B58" s="119">
        <v>1</v>
      </c>
      <c r="C58" s="7">
        <v>12.307226786888901</v>
      </c>
      <c r="D58" s="10">
        <v>2.4884486437234798</v>
      </c>
      <c r="E58" s="7">
        <v>2.7669497331967801</v>
      </c>
      <c r="F58" s="10">
        <v>1.3789451401683599</v>
      </c>
      <c r="G58" s="7">
        <v>2.047718856366</v>
      </c>
      <c r="H58" s="10">
        <v>0.51500158930187301</v>
      </c>
      <c r="I58" s="7">
        <v>-10.259507930522901</v>
      </c>
      <c r="J58" s="10">
        <v>2.5257915497818102</v>
      </c>
      <c r="K58" s="7">
        <v>17.4011624485181</v>
      </c>
      <c r="L58" s="10">
        <v>4.4968949732589101</v>
      </c>
      <c r="M58" s="7">
        <v>5.4649063030710696</v>
      </c>
      <c r="N58" s="10">
        <v>1.9568590215900501</v>
      </c>
      <c r="O58" s="7">
        <v>0.68296789043953199</v>
      </c>
      <c r="P58" s="10">
        <v>0.30305871272466101</v>
      </c>
      <c r="Q58" s="7">
        <v>-16.718194558078601</v>
      </c>
      <c r="R58" s="10">
        <v>4.4614036190218203</v>
      </c>
      <c r="S58" s="7">
        <v>5.0939356616291898</v>
      </c>
      <c r="T58" s="10">
        <v>5.1394981324026698</v>
      </c>
      <c r="U58" s="7">
        <v>2.69795656987429</v>
      </c>
      <c r="V58" s="10">
        <v>2.3939062074300899</v>
      </c>
      <c r="W58" s="7">
        <v>-1.3647509659264601</v>
      </c>
      <c r="X58" s="10">
        <v>0.59755436601348899</v>
      </c>
      <c r="Y58" s="7">
        <v>-6.45868662755566</v>
      </c>
      <c r="Z58" s="123">
        <v>5.1267675200627298</v>
      </c>
    </row>
    <row r="59" spans="1:26" ht="13" customHeight="1" x14ac:dyDescent="0.2">
      <c r="A59" s="82" t="s">
        <v>370</v>
      </c>
      <c r="B59" s="119">
        <v>1</v>
      </c>
      <c r="C59" s="7">
        <v>38.717964675612698</v>
      </c>
      <c r="D59" s="10">
        <v>1.7688411404930799</v>
      </c>
      <c r="E59" s="7">
        <v>20.2528967790949</v>
      </c>
      <c r="F59" s="10">
        <v>1.4941489560024801</v>
      </c>
      <c r="G59" s="7">
        <v>17.257543149763801</v>
      </c>
      <c r="H59" s="10">
        <v>0.81233150846199698</v>
      </c>
      <c r="I59" s="7">
        <v>-21.460421525848901</v>
      </c>
      <c r="J59" s="10">
        <v>1.99365898906561</v>
      </c>
      <c r="K59" s="7">
        <v>35.811476107274999</v>
      </c>
      <c r="L59" s="10">
        <v>2.2619688989284401</v>
      </c>
      <c r="M59" s="7">
        <v>24.2131439649574</v>
      </c>
      <c r="N59" s="10">
        <v>2.2947410177974898</v>
      </c>
      <c r="O59" s="7">
        <v>27.799939650249001</v>
      </c>
      <c r="P59" s="10">
        <v>1.18021530314448</v>
      </c>
      <c r="Q59" s="7">
        <v>-8.0115364570259295</v>
      </c>
      <c r="R59" s="10">
        <v>2.6581925943390101</v>
      </c>
      <c r="S59" s="7">
        <v>-2.9064885683377</v>
      </c>
      <c r="T59" s="10">
        <v>2.87146343873997</v>
      </c>
      <c r="U59" s="7">
        <v>3.9602471858624502</v>
      </c>
      <c r="V59" s="10">
        <v>2.73830557854407</v>
      </c>
      <c r="W59" s="7">
        <v>10.5423965004853</v>
      </c>
      <c r="X59" s="10">
        <v>1.4327563091525899</v>
      </c>
      <c r="Y59" s="7">
        <v>13.448885068823</v>
      </c>
      <c r="Z59" s="123">
        <v>3.3227494689309398</v>
      </c>
    </row>
    <row r="60" spans="1:26" ht="13" customHeight="1" x14ac:dyDescent="0.2">
      <c r="A60" s="82" t="s">
        <v>372</v>
      </c>
      <c r="B60" s="119">
        <v>1</v>
      </c>
      <c r="C60" s="7">
        <v>3.16653943239699</v>
      </c>
      <c r="D60" s="10">
        <v>0.85457114261024003</v>
      </c>
      <c r="E60" s="7">
        <v>1.03050312139171</v>
      </c>
      <c r="F60" s="10">
        <v>0.47676395697357099</v>
      </c>
      <c r="G60" s="7">
        <v>0.969526217683499</v>
      </c>
      <c r="H60" s="10">
        <v>0.28611842485963201</v>
      </c>
      <c r="I60" s="7">
        <v>-2.1970132147135</v>
      </c>
      <c r="J60" s="10">
        <v>0.93014576919982594</v>
      </c>
      <c r="K60" s="7">
        <v>13.1904934948054</v>
      </c>
      <c r="L60" s="10">
        <v>2.36290069703794</v>
      </c>
      <c r="M60" s="7">
        <v>3.0815398858574898</v>
      </c>
      <c r="N60" s="10">
        <v>0.98409472543668697</v>
      </c>
      <c r="O60" s="7">
        <v>3.22867698783437</v>
      </c>
      <c r="P60" s="10">
        <v>0.60820482775515305</v>
      </c>
      <c r="Q60" s="7">
        <v>-9.9618165069710205</v>
      </c>
      <c r="R60" s="10">
        <v>2.27502946657961</v>
      </c>
      <c r="S60" s="7">
        <v>10.0239540624084</v>
      </c>
      <c r="T60" s="10">
        <v>2.5126861208365399</v>
      </c>
      <c r="U60" s="7">
        <v>2.0510367644657799</v>
      </c>
      <c r="V60" s="10">
        <v>1.0935018515308501</v>
      </c>
      <c r="W60" s="7">
        <v>2.2591507701508702</v>
      </c>
      <c r="X60" s="10">
        <v>0.672143485833815</v>
      </c>
      <c r="Y60" s="7">
        <v>-7.7648032922575201</v>
      </c>
      <c r="Z60" s="123">
        <v>2.4578303899508298</v>
      </c>
    </row>
    <row r="61" spans="1:26" ht="13" customHeight="1" x14ac:dyDescent="0.2">
      <c r="A61" s="82" t="s">
        <v>384</v>
      </c>
      <c r="B61" s="119">
        <v>1</v>
      </c>
      <c r="C61" s="7">
        <v>77.298917701717698</v>
      </c>
      <c r="D61" s="10">
        <v>1.7858787534738501</v>
      </c>
      <c r="E61" s="7">
        <v>46.150080509956801</v>
      </c>
      <c r="F61" s="10">
        <v>2.2425285367499801</v>
      </c>
      <c r="G61" s="7">
        <v>14.284665062698499</v>
      </c>
      <c r="H61" s="10">
        <v>0.83569105049780801</v>
      </c>
      <c r="I61" s="7">
        <v>-63.014252639019098</v>
      </c>
      <c r="J61" s="10">
        <v>2.0038468094180701</v>
      </c>
      <c r="K61" s="7">
        <v>71.885221411919503</v>
      </c>
      <c r="L61" s="10">
        <v>2.0440386817517799</v>
      </c>
      <c r="M61" s="7">
        <v>45.683935312315299</v>
      </c>
      <c r="N61" s="10">
        <v>3.1666693719459</v>
      </c>
      <c r="O61" s="7">
        <v>12.8978378602524</v>
      </c>
      <c r="P61" s="10">
        <v>0.944524300525726</v>
      </c>
      <c r="Q61" s="7">
        <v>-58.987383551667101</v>
      </c>
      <c r="R61" s="10">
        <v>2.41188015958928</v>
      </c>
      <c r="S61" s="7">
        <v>-5.4136962897981498</v>
      </c>
      <c r="T61" s="10">
        <v>2.7143059987051701</v>
      </c>
      <c r="U61" s="7">
        <v>-0.46614519764148798</v>
      </c>
      <c r="V61" s="10">
        <v>3.8803001365046801</v>
      </c>
      <c r="W61" s="7">
        <v>-1.3868272024461299</v>
      </c>
      <c r="X61" s="10">
        <v>1.26115252295896</v>
      </c>
      <c r="Y61" s="7">
        <v>4.0268690873520301</v>
      </c>
      <c r="Z61" s="123">
        <v>3.1356925773799</v>
      </c>
    </row>
    <row r="62" spans="1:26" ht="13" customHeight="1" x14ac:dyDescent="0.2">
      <c r="A62" s="82" t="s">
        <v>386</v>
      </c>
      <c r="B62" s="119">
        <v>1</v>
      </c>
      <c r="C62" s="7">
        <v>27.675615315087001</v>
      </c>
      <c r="D62" s="10">
        <v>4.0529044000074199</v>
      </c>
      <c r="E62" s="7">
        <v>3.17932450064349</v>
      </c>
      <c r="F62" s="10">
        <v>0.76878316898802901</v>
      </c>
      <c r="G62" s="7">
        <v>3.2704531333303399</v>
      </c>
      <c r="H62" s="10">
        <v>0.43399760988610703</v>
      </c>
      <c r="I62" s="7">
        <v>-24.405162181756602</v>
      </c>
      <c r="J62" s="10">
        <v>4.0844084490787003</v>
      </c>
      <c r="K62" s="7">
        <v>39.122583663950401</v>
      </c>
      <c r="L62" s="10">
        <v>4.57063353970302</v>
      </c>
      <c r="M62" s="7">
        <v>16.445308171700098</v>
      </c>
      <c r="N62" s="10">
        <v>2.9435035098484401</v>
      </c>
      <c r="O62" s="7">
        <v>5.6123894606268703</v>
      </c>
      <c r="P62" s="10">
        <v>0.71449291828891603</v>
      </c>
      <c r="Q62" s="7">
        <v>-33.5101942033236</v>
      </c>
      <c r="R62" s="10">
        <v>4.7083700123094001</v>
      </c>
      <c r="S62" s="7">
        <v>11.4469683488635</v>
      </c>
      <c r="T62" s="10">
        <v>6.1087416895673101</v>
      </c>
      <c r="U62" s="7">
        <v>13.265983671056601</v>
      </c>
      <c r="V62" s="10">
        <v>3.0422426716830699</v>
      </c>
      <c r="W62" s="7">
        <v>2.3419363272965299</v>
      </c>
      <c r="X62" s="10">
        <v>0.83597491330294404</v>
      </c>
      <c r="Y62" s="7">
        <v>-9.1050320215669593</v>
      </c>
      <c r="Z62" s="123">
        <v>6.2330683095663204</v>
      </c>
    </row>
    <row r="63" spans="1:26" ht="13" customHeight="1" x14ac:dyDescent="0.2">
      <c r="A63" s="173" t="s">
        <v>387</v>
      </c>
      <c r="B63" s="166">
        <v>1</v>
      </c>
      <c r="C63" s="167">
        <v>58.886784250157298</v>
      </c>
      <c r="D63" s="168">
        <v>1.3833770688997</v>
      </c>
      <c r="E63" s="167">
        <v>59.081530871686198</v>
      </c>
      <c r="F63" s="168">
        <v>1.1247504390983201</v>
      </c>
      <c r="G63" s="167">
        <v>51.099224614021097</v>
      </c>
      <c r="H63" s="168">
        <v>0.89095170311571603</v>
      </c>
      <c r="I63" s="167">
        <v>-7.78755963613626</v>
      </c>
      <c r="J63" s="168">
        <v>1.66129009503864</v>
      </c>
      <c r="K63" s="167">
        <v>67.075400465700596</v>
      </c>
      <c r="L63" s="168">
        <v>3.6629815990808798</v>
      </c>
      <c r="M63" s="167">
        <v>61.283208169907603</v>
      </c>
      <c r="N63" s="168">
        <v>2.83721218599934</v>
      </c>
      <c r="O63" s="167">
        <v>57.272042053685603</v>
      </c>
      <c r="P63" s="168">
        <v>3.54617571320169</v>
      </c>
      <c r="Q63" s="167">
        <v>-9.8033584120149992</v>
      </c>
      <c r="R63" s="168">
        <v>3.68197031951936</v>
      </c>
      <c r="S63" s="167">
        <v>8.1886162155432807</v>
      </c>
      <c r="T63" s="168">
        <v>3.9155033277935898</v>
      </c>
      <c r="U63" s="167">
        <v>2.2016772982213699</v>
      </c>
      <c r="V63" s="168">
        <v>3.0520217133295402</v>
      </c>
      <c r="W63" s="167">
        <v>6.1728174396645299</v>
      </c>
      <c r="X63" s="168">
        <v>3.6563858010590602</v>
      </c>
      <c r="Y63" s="167">
        <v>-2.0157987758787401</v>
      </c>
      <c r="Z63" s="175">
        <v>4.0394046855564003</v>
      </c>
    </row>
    <row r="64" spans="1:26" ht="13" customHeight="1" x14ac:dyDescent="0.2">
      <c r="A64" s="82" t="s">
        <v>395</v>
      </c>
      <c r="B64" s="119">
        <v>1</v>
      </c>
      <c r="C64" s="7">
        <v>50.931299257078599</v>
      </c>
      <c r="D64" s="10">
        <v>1.8677735415078001</v>
      </c>
      <c r="E64" s="7">
        <v>26.5280055025884</v>
      </c>
      <c r="F64" s="10">
        <v>2.2728417392272502</v>
      </c>
      <c r="G64" s="7">
        <v>11.2888482747247</v>
      </c>
      <c r="H64" s="10">
        <v>1.00431114144297</v>
      </c>
      <c r="I64" s="7">
        <v>-39.6424509823539</v>
      </c>
      <c r="J64" s="10">
        <v>2.2233043406077302</v>
      </c>
      <c r="K64" s="7">
        <v>47.557377142707097</v>
      </c>
      <c r="L64" s="10">
        <v>3.5667594469335699</v>
      </c>
      <c r="M64" s="7">
        <v>21.163446194116201</v>
      </c>
      <c r="N64" s="10">
        <v>2.6769658050045302</v>
      </c>
      <c r="O64" s="7">
        <v>14.2597439151562</v>
      </c>
      <c r="P64" s="10">
        <v>1.45166989598645</v>
      </c>
      <c r="Q64" s="7">
        <v>-33.297633227550897</v>
      </c>
      <c r="R64" s="10">
        <v>3.75063077896939</v>
      </c>
      <c r="S64" s="7">
        <v>-3.3739221143715499</v>
      </c>
      <c r="T64" s="10">
        <v>4.0262080118451999</v>
      </c>
      <c r="U64" s="7">
        <v>-5.3645593084722201</v>
      </c>
      <c r="V64" s="10">
        <v>3.5116884105423001</v>
      </c>
      <c r="W64" s="7">
        <v>2.9708956404314502</v>
      </c>
      <c r="X64" s="10">
        <v>1.7652156683362501</v>
      </c>
      <c r="Y64" s="7">
        <v>6.3448177548029996</v>
      </c>
      <c r="Z64" s="123">
        <v>4.36008181472753</v>
      </c>
    </row>
    <row r="65" spans="1:26" ht="13" customHeight="1" x14ac:dyDescent="0.2">
      <c r="A65" s="82" t="s">
        <v>396</v>
      </c>
      <c r="B65" s="119">
        <v>1</v>
      </c>
      <c r="C65" s="7">
        <v>66.935201931989099</v>
      </c>
      <c r="D65" s="10">
        <v>2.30487613639075</v>
      </c>
      <c r="E65" s="7">
        <v>18.298334836431302</v>
      </c>
      <c r="F65" s="10">
        <v>1.91865768368775</v>
      </c>
      <c r="G65" s="7">
        <v>1.88181793167043</v>
      </c>
      <c r="H65" s="10">
        <v>0.36647251576540901</v>
      </c>
      <c r="I65" s="7">
        <v>-65.053384000318601</v>
      </c>
      <c r="J65" s="10">
        <v>2.3641292851219502</v>
      </c>
      <c r="K65" s="7">
        <v>39.0858017489129</v>
      </c>
      <c r="L65" s="10">
        <v>3.3614997988586599</v>
      </c>
      <c r="M65" s="7">
        <v>4.5409231451404999</v>
      </c>
      <c r="N65" s="10">
        <v>1.4387960907942901</v>
      </c>
      <c r="O65" s="7">
        <v>2.2317888581738399</v>
      </c>
      <c r="P65" s="10">
        <v>0.50444902925758095</v>
      </c>
      <c r="Q65" s="7">
        <v>-36.854012890739</v>
      </c>
      <c r="R65" s="10">
        <v>3.4046478571987699</v>
      </c>
      <c r="S65" s="7">
        <v>-27.849400183076199</v>
      </c>
      <c r="T65" s="10">
        <v>4.0757986826915804</v>
      </c>
      <c r="U65" s="7">
        <v>-13.7574116912908</v>
      </c>
      <c r="V65" s="10">
        <v>2.3982038066142302</v>
      </c>
      <c r="W65" s="7">
        <v>0.349970926503411</v>
      </c>
      <c r="X65" s="10">
        <v>0.62351497811226897</v>
      </c>
      <c r="Y65" s="7">
        <v>28.199371109579602</v>
      </c>
      <c r="Z65" s="123">
        <v>4.1449649345078203</v>
      </c>
    </row>
    <row r="66" spans="1:26" ht="13" customHeight="1" x14ac:dyDescent="0.2">
      <c r="A66" s="4" t="s">
        <v>397</v>
      </c>
      <c r="B66" s="121">
        <v>1</v>
      </c>
      <c r="C66" s="169">
        <v>34.813032127283897</v>
      </c>
      <c r="D66" s="170">
        <v>3.62689851007547</v>
      </c>
      <c r="E66" s="169">
        <v>4.3251981212492403</v>
      </c>
      <c r="F66" s="170">
        <v>1.15841006460667</v>
      </c>
      <c r="G66" s="169">
        <v>1.7207415060509701</v>
      </c>
      <c r="H66" s="170">
        <v>0.39697841355156099</v>
      </c>
      <c r="I66" s="169">
        <v>-33.092290621232998</v>
      </c>
      <c r="J66" s="170">
        <v>3.6290249113362898</v>
      </c>
      <c r="K66" s="169">
        <v>27.0063557720378</v>
      </c>
      <c r="L66" s="170">
        <v>3.1015206851455699</v>
      </c>
      <c r="M66" s="169">
        <v>5.1184887830171704</v>
      </c>
      <c r="N66" s="170">
        <v>2.3480737629444999</v>
      </c>
      <c r="O66" s="169">
        <v>3.04811995722629</v>
      </c>
      <c r="P66" s="170">
        <v>0.66071965429381396</v>
      </c>
      <c r="Q66" s="169">
        <v>-23.958235814811498</v>
      </c>
      <c r="R66" s="170">
        <v>3.0877217320005999</v>
      </c>
      <c r="S66" s="169">
        <v>-7.8066763552461396</v>
      </c>
      <c r="T66" s="170">
        <v>4.7721927206236696</v>
      </c>
      <c r="U66" s="169">
        <v>0.79329066176792795</v>
      </c>
      <c r="V66" s="170">
        <v>2.61827505698129</v>
      </c>
      <c r="W66" s="169">
        <v>1.3273784511753199</v>
      </c>
      <c r="X66" s="170">
        <v>0.77080628071912605</v>
      </c>
      <c r="Y66" s="169">
        <v>9.1340548064214602</v>
      </c>
      <c r="Z66" s="176">
        <v>4.7648554334174902</v>
      </c>
    </row>
    <row r="67" spans="1:26" ht="13" customHeight="1" x14ac:dyDescent="0.2">
      <c r="A67" s="82"/>
      <c r="B67" s="122"/>
      <c r="C67" s="7" t="s">
        <v>1534</v>
      </c>
      <c r="D67" s="10" t="s">
        <v>1535</v>
      </c>
      <c r="E67" s="7" t="s">
        <v>1536</v>
      </c>
      <c r="F67" s="10" t="s">
        <v>1537</v>
      </c>
      <c r="G67" s="7" t="s">
        <v>1538</v>
      </c>
      <c r="H67" s="10" t="s">
        <v>1539</v>
      </c>
      <c r="I67" s="7" t="s">
        <v>1540</v>
      </c>
      <c r="J67" s="10" t="s">
        <v>1541</v>
      </c>
      <c r="K67" s="7" t="s">
        <v>1542</v>
      </c>
      <c r="L67" s="10" t="s">
        <v>1543</v>
      </c>
      <c r="M67" s="7" t="s">
        <v>1544</v>
      </c>
      <c r="N67" s="10" t="s">
        <v>1545</v>
      </c>
      <c r="O67" s="7" t="s">
        <v>1546</v>
      </c>
      <c r="P67" s="10" t="s">
        <v>1547</v>
      </c>
      <c r="Q67" s="7" t="s">
        <v>1548</v>
      </c>
      <c r="R67" s="10" t="s">
        <v>1549</v>
      </c>
      <c r="S67" s="7" t="s">
        <v>1550</v>
      </c>
      <c r="T67" s="10" t="s">
        <v>1551</v>
      </c>
      <c r="U67" s="7" t="s">
        <v>1552</v>
      </c>
      <c r="V67" s="10" t="s">
        <v>1553</v>
      </c>
      <c r="W67" s="7" t="s">
        <v>1554</v>
      </c>
      <c r="X67" s="10" t="s">
        <v>1555</v>
      </c>
      <c r="Y67" s="7" t="s">
        <v>1556</v>
      </c>
      <c r="Z67" s="123" t="s">
        <v>1557</v>
      </c>
    </row>
    <row r="68" spans="1:26" ht="13" customHeight="1" x14ac:dyDescent="0.2">
      <c r="A68" s="82" t="s">
        <v>359</v>
      </c>
      <c r="B68" s="122">
        <v>3</v>
      </c>
      <c r="C68" s="7">
        <v>23.5667754309424</v>
      </c>
      <c r="D68" s="10">
        <v>2.28456107332185</v>
      </c>
      <c r="E68" s="7">
        <v>6.6712505288929798</v>
      </c>
      <c r="F68" s="10">
        <v>2.1335931461359401</v>
      </c>
      <c r="G68" s="7">
        <v>2.3174344801545801</v>
      </c>
      <c r="H68" s="10">
        <v>1.2346769740085199</v>
      </c>
      <c r="I68" s="7">
        <v>-21.249340950787801</v>
      </c>
      <c r="J68" s="10">
        <v>1.93285985568781</v>
      </c>
      <c r="K68" s="7">
        <v>25.2387736228048</v>
      </c>
      <c r="L68" s="10">
        <v>2.4699387512278999</v>
      </c>
      <c r="M68" s="7">
        <v>7.729882614379</v>
      </c>
      <c r="N68" s="10">
        <v>1.3853240003163301</v>
      </c>
      <c r="O68" s="7">
        <v>1.8958586901018699</v>
      </c>
      <c r="P68" s="10">
        <v>0.38136618265854</v>
      </c>
      <c r="Q68" s="7">
        <v>-23.3429149327029</v>
      </c>
      <c r="R68" s="10">
        <v>2.4845602504977302</v>
      </c>
      <c r="S68" s="7">
        <v>1.6719981918624001</v>
      </c>
      <c r="T68" s="10">
        <v>3.36449353284483</v>
      </c>
      <c r="U68" s="7">
        <v>1.0586320854860201</v>
      </c>
      <c r="V68" s="10">
        <v>2.5438833108243601</v>
      </c>
      <c r="W68" s="7">
        <v>-0.42157579005270401</v>
      </c>
      <c r="X68" s="10">
        <v>1.2922334910620401</v>
      </c>
      <c r="Y68" s="7">
        <v>-2.0935739819151098</v>
      </c>
      <c r="Z68" s="123">
        <v>3.1478543263757999</v>
      </c>
    </row>
    <row r="69" spans="1:26" ht="13" customHeight="1" x14ac:dyDescent="0.2">
      <c r="A69" s="82" t="s">
        <v>362</v>
      </c>
      <c r="B69" s="122">
        <v>3</v>
      </c>
      <c r="C69" s="7">
        <v>20.121552077363599</v>
      </c>
      <c r="D69" s="10">
        <v>2.70173567000329</v>
      </c>
      <c r="E69" s="7">
        <v>3.0892025598736899</v>
      </c>
      <c r="F69" s="10">
        <v>1.0200193957938299</v>
      </c>
      <c r="G69" s="7">
        <v>3.1061164579337199</v>
      </c>
      <c r="H69" s="10">
        <v>0.74593006851198695</v>
      </c>
      <c r="I69" s="7">
        <v>-17.015435619429802</v>
      </c>
      <c r="J69" s="10">
        <v>2.6614635731227501</v>
      </c>
      <c r="K69" s="7">
        <v>26.5939165365177</v>
      </c>
      <c r="L69" s="10">
        <v>3.5470434084796798</v>
      </c>
      <c r="M69" s="7">
        <v>2.9887615753533701</v>
      </c>
      <c r="N69" s="10">
        <v>1.0471805697466301</v>
      </c>
      <c r="O69" s="7">
        <v>2.12321817044239</v>
      </c>
      <c r="P69" s="10">
        <v>0.58531221058041205</v>
      </c>
      <c r="Q69" s="7">
        <v>-24.4706983660753</v>
      </c>
      <c r="R69" s="10">
        <v>3.3862097496678598</v>
      </c>
      <c r="S69" s="7">
        <v>6.47236445915415</v>
      </c>
      <c r="T69" s="10">
        <v>4.4587994541364298</v>
      </c>
      <c r="U69" s="7">
        <v>-0.10044098452031899</v>
      </c>
      <c r="V69" s="10">
        <v>1.46185728217582</v>
      </c>
      <c r="W69" s="7">
        <v>-0.98289828749133201</v>
      </c>
      <c r="X69" s="10">
        <v>0.94815718684447303</v>
      </c>
      <c r="Y69" s="7">
        <v>-7.4552627466454799</v>
      </c>
      <c r="Z69" s="123">
        <v>4.3069484347743199</v>
      </c>
    </row>
    <row r="70" spans="1:26" ht="13" customHeight="1" x14ac:dyDescent="0.2">
      <c r="A70" s="82" t="s">
        <v>376</v>
      </c>
      <c r="B70" s="122">
        <v>3</v>
      </c>
      <c r="C70" s="7">
        <v>78.4997689826819</v>
      </c>
      <c r="D70" s="10">
        <v>3.8409833460078699</v>
      </c>
      <c r="E70" s="7">
        <v>75.020841207730001</v>
      </c>
      <c r="F70" s="10">
        <v>2.2668742663647099</v>
      </c>
      <c r="G70" s="7">
        <v>20.7789742859682</v>
      </c>
      <c r="H70" s="10">
        <v>0.77951103863621996</v>
      </c>
      <c r="I70" s="7">
        <v>-57.720794696713803</v>
      </c>
      <c r="J70" s="10">
        <v>3.9481963321142701</v>
      </c>
      <c r="K70" s="7">
        <v>87.307459406816506</v>
      </c>
      <c r="L70" s="10">
        <v>3.0584197687607499</v>
      </c>
      <c r="M70" s="7">
        <v>84.025248181107202</v>
      </c>
      <c r="N70" s="10">
        <v>3.6278810588512802</v>
      </c>
      <c r="O70" s="7">
        <v>23.9509162597023</v>
      </c>
      <c r="P70" s="10">
        <v>1.0135723136667001</v>
      </c>
      <c r="Q70" s="7">
        <v>-63.356543147114202</v>
      </c>
      <c r="R70" s="10">
        <v>3.0594936754142199</v>
      </c>
      <c r="S70" s="7">
        <v>8.8076904241345808</v>
      </c>
      <c r="T70" s="10">
        <v>4.9098965922162199</v>
      </c>
      <c r="U70" s="7">
        <v>9.0044069733771899</v>
      </c>
      <c r="V70" s="10">
        <v>4.2778779688858002</v>
      </c>
      <c r="W70" s="7">
        <v>3.1719419737341399</v>
      </c>
      <c r="X70" s="10">
        <v>1.27865800524901</v>
      </c>
      <c r="Y70" s="7">
        <v>-5.63574845040044</v>
      </c>
      <c r="Z70" s="123">
        <v>4.9948729540219698</v>
      </c>
    </row>
    <row r="71" spans="1:26" ht="13" customHeight="1" x14ac:dyDescent="0.2">
      <c r="A71" s="82" t="s">
        <v>382</v>
      </c>
      <c r="B71" s="122">
        <v>3</v>
      </c>
      <c r="C71" s="7">
        <v>55.304699145694897</v>
      </c>
      <c r="D71" s="10">
        <v>3.7820892042130598</v>
      </c>
      <c r="E71" s="7">
        <v>11.546108264212901</v>
      </c>
      <c r="F71" s="10">
        <v>2.72747793872345</v>
      </c>
      <c r="G71" s="7">
        <v>2.62478297176157</v>
      </c>
      <c r="H71" s="10">
        <v>0.51864176238158</v>
      </c>
      <c r="I71" s="7">
        <v>-52.6799161739333</v>
      </c>
      <c r="J71" s="10">
        <v>3.8114294528835999</v>
      </c>
      <c r="K71" s="7">
        <v>47.8572386013619</v>
      </c>
      <c r="L71" s="10">
        <v>3.1989380561313601</v>
      </c>
      <c r="M71" s="7">
        <v>15.245014528817901</v>
      </c>
      <c r="N71" s="10">
        <v>2.9661694964341598</v>
      </c>
      <c r="O71" s="7">
        <v>3.5222944213480001</v>
      </c>
      <c r="P71" s="10">
        <v>0.492865702401524</v>
      </c>
      <c r="Q71" s="7">
        <v>-44.334944180013899</v>
      </c>
      <c r="R71" s="10">
        <v>3.1772360992136401</v>
      </c>
      <c r="S71" s="7">
        <v>-7.4474605443329702</v>
      </c>
      <c r="T71" s="10">
        <v>4.9535243449074198</v>
      </c>
      <c r="U71" s="7">
        <v>3.6989062646050601</v>
      </c>
      <c r="V71" s="10">
        <v>4.0295530009915002</v>
      </c>
      <c r="W71" s="7">
        <v>0.89751144958643503</v>
      </c>
      <c r="X71" s="10">
        <v>0.71547598023275305</v>
      </c>
      <c r="Y71" s="7">
        <v>8.3449719939193994</v>
      </c>
      <c r="Z71" s="123">
        <v>4.9620382610833298</v>
      </c>
    </row>
    <row r="72" spans="1:26" ht="13" customHeight="1" x14ac:dyDescent="0.2">
      <c r="A72" s="82" t="s">
        <v>386</v>
      </c>
      <c r="B72" s="122">
        <v>3</v>
      </c>
      <c r="C72" s="7">
        <v>29.985888366243</v>
      </c>
      <c r="D72" s="10">
        <v>2.55533595743541</v>
      </c>
      <c r="E72" s="7">
        <v>14.2459408075712</v>
      </c>
      <c r="F72" s="10">
        <v>1.9531965575614501</v>
      </c>
      <c r="G72" s="7">
        <v>8.0259035665924703</v>
      </c>
      <c r="H72" s="10">
        <v>0.86958415559387803</v>
      </c>
      <c r="I72" s="7">
        <v>-21.959984799650499</v>
      </c>
      <c r="J72" s="10">
        <v>2.9043256855688</v>
      </c>
      <c r="K72" s="7">
        <v>39.5472114168263</v>
      </c>
      <c r="L72" s="10">
        <v>3.6675309392477899</v>
      </c>
      <c r="M72" s="7">
        <v>22.005284739638999</v>
      </c>
      <c r="N72" s="10">
        <v>2.5384616077592499</v>
      </c>
      <c r="O72" s="7">
        <v>8.1865503114529705</v>
      </c>
      <c r="P72" s="10">
        <v>0.862347954886581</v>
      </c>
      <c r="Q72" s="7">
        <v>-31.3606611053733</v>
      </c>
      <c r="R72" s="10">
        <v>3.87495266392561</v>
      </c>
      <c r="S72" s="7">
        <v>9.5613230505832902</v>
      </c>
      <c r="T72" s="10">
        <v>4.4699580586066103</v>
      </c>
      <c r="U72" s="7">
        <v>7.7593439320677904</v>
      </c>
      <c r="V72" s="10">
        <v>3.2029305528746002</v>
      </c>
      <c r="W72" s="7">
        <v>0.16064674486049499</v>
      </c>
      <c r="X72" s="10">
        <v>1.22467162903245</v>
      </c>
      <c r="Y72" s="7">
        <v>-9.4006763057228007</v>
      </c>
      <c r="Z72" s="123">
        <v>4.8425577782323703</v>
      </c>
    </row>
    <row r="73" spans="1:26" ht="13" customHeight="1" x14ac:dyDescent="0.2">
      <c r="A73" s="4" t="s">
        <v>387</v>
      </c>
      <c r="B73" s="171">
        <v>3</v>
      </c>
      <c r="C73" s="169">
        <v>64.879472891415702</v>
      </c>
      <c r="D73" s="170">
        <v>2.0820805936391502</v>
      </c>
      <c r="E73" s="169">
        <v>63.454726411974903</v>
      </c>
      <c r="F73" s="170">
        <v>1.94711938478379</v>
      </c>
      <c r="G73" s="169">
        <v>60.386345288654901</v>
      </c>
      <c r="H73" s="170">
        <v>0.81972930951971601</v>
      </c>
      <c r="I73" s="169">
        <v>-4.4931276027607998</v>
      </c>
      <c r="J73" s="170">
        <v>2.2579443827526902</v>
      </c>
      <c r="K73" s="169">
        <v>73.455504056357498</v>
      </c>
      <c r="L73" s="170">
        <v>3.1984081669440898</v>
      </c>
      <c r="M73" s="169">
        <v>61.491107875532897</v>
      </c>
      <c r="N73" s="170">
        <v>3.6365706946749699</v>
      </c>
      <c r="O73" s="169">
        <v>59.9073163218441</v>
      </c>
      <c r="P73" s="170">
        <v>4.0731722446435397</v>
      </c>
      <c r="Q73" s="169">
        <v>-13.5481877345134</v>
      </c>
      <c r="R73" s="170">
        <v>4.1854026612914002</v>
      </c>
      <c r="S73" s="169">
        <v>8.5760311649417709</v>
      </c>
      <c r="T73" s="170">
        <v>3.8163954722726801</v>
      </c>
      <c r="U73" s="169">
        <v>-1.96361853644197</v>
      </c>
      <c r="V73" s="170">
        <v>4.1250357957197901</v>
      </c>
      <c r="W73" s="169">
        <v>-0.47902896681082302</v>
      </c>
      <c r="X73" s="170">
        <v>4.1548391395359898</v>
      </c>
      <c r="Y73" s="169">
        <v>-9.0550601317525903</v>
      </c>
      <c r="Z73" s="176">
        <v>4.7556186004293499</v>
      </c>
    </row>
    <row r="75" spans="1:26" x14ac:dyDescent="0.2">
      <c r="A75" s="177" t="s">
        <v>398</v>
      </c>
    </row>
    <row r="76" spans="1:26" x14ac:dyDescent="0.2">
      <c r="A76" s="177" t="s">
        <v>400</v>
      </c>
    </row>
    <row r="77" spans="1:26" x14ac:dyDescent="0.2">
      <c r="A77" s="177" t="s">
        <v>401</v>
      </c>
    </row>
    <row r="78" spans="1:26" x14ac:dyDescent="0.2">
      <c r="A78" s="177" t="s">
        <v>402</v>
      </c>
    </row>
    <row r="79" spans="1:26" x14ac:dyDescent="0.2">
      <c r="A79" s="160" t="str">
        <f>HYPERLINK("https://oecdcode.org/disclaimers/cyprus.html", "Information on data for Cyprus: https://oecdcode.org/disclaimers/cyprus.html")</f>
        <v>Information on data for Cyprus: https://oecdcode.org/disclaimers/cyprus.html</v>
      </c>
    </row>
    <row r="80" spans="1:26" x14ac:dyDescent="0.2">
      <c r="A80"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283" priority="6">
      <formula>ABS(I1/J1)&gt;1.95996398454005</formula>
    </cfRule>
  </conditionalFormatting>
  <conditionalFormatting sqref="Q1:Q200">
    <cfRule type="expression" dxfId="282" priority="5">
      <formula>ABS(Q1/R1)&gt;1.95996398454005</formula>
    </cfRule>
  </conditionalFormatting>
  <conditionalFormatting sqref="S1:S200">
    <cfRule type="expression" dxfId="281" priority="4">
      <formula>ABS(S1/T1)&gt;1.95996398454005</formula>
    </cfRule>
  </conditionalFormatting>
  <conditionalFormatting sqref="U1:U200">
    <cfRule type="expression" dxfId="280" priority="3">
      <formula>ABS(U1/V1)&gt;1.95996398454005</formula>
    </cfRule>
  </conditionalFormatting>
  <conditionalFormatting sqref="W1:W200">
    <cfRule type="expression" dxfId="279" priority="2">
      <formula>ABS(W1/X1)&gt;1.95996398454005</formula>
    </cfRule>
  </conditionalFormatting>
  <conditionalFormatting sqref="Y1:Y200">
    <cfRule type="expression" dxfId="278"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T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6" x14ac:dyDescent="0.2">
      <c r="A1" s="36" t="s">
        <v>263</v>
      </c>
    </row>
    <row r="2" spans="1:46" x14ac:dyDescent="0.2">
      <c r="A2" s="46" t="s">
        <v>264</v>
      </c>
    </row>
    <row r="3" spans="1:46" x14ac:dyDescent="0.2">
      <c r="A3" s="58" t="s">
        <v>441</v>
      </c>
    </row>
    <row r="4" spans="1:46" x14ac:dyDescent="0.2">
      <c r="A4" s="161" t="str">
        <f>HYPERLINK("#'TOC'!A1", "Back to TOC")</f>
        <v>Back to TOC</v>
      </c>
    </row>
    <row r="7" spans="1:46" ht="16" customHeight="1" x14ac:dyDescent="0.2">
      <c r="B7" s="235" t="s">
        <v>342</v>
      </c>
      <c r="C7" s="238" t="s">
        <v>578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9"/>
    </row>
    <row r="8" spans="1:46" ht="32" customHeight="1" x14ac:dyDescent="0.2">
      <c r="B8" s="236"/>
      <c r="C8" s="240" t="s">
        <v>406</v>
      </c>
      <c r="D8" s="240"/>
      <c r="E8" s="240" t="s">
        <v>442</v>
      </c>
      <c r="F8" s="240"/>
      <c r="G8" s="240"/>
      <c r="H8" s="240"/>
      <c r="I8" s="240"/>
      <c r="J8" s="240"/>
      <c r="K8" s="240"/>
      <c r="L8" s="240"/>
      <c r="M8" s="240" t="s">
        <v>447</v>
      </c>
      <c r="N8" s="240"/>
      <c r="O8" s="240"/>
      <c r="P8" s="240"/>
      <c r="Q8" s="240"/>
      <c r="R8" s="240"/>
      <c r="S8" s="240" t="s">
        <v>451</v>
      </c>
      <c r="T8" s="240"/>
      <c r="U8" s="240"/>
      <c r="V8" s="240"/>
      <c r="W8" s="240"/>
      <c r="X8" s="240"/>
      <c r="Y8" s="240"/>
      <c r="Z8" s="240"/>
      <c r="AA8" s="240" t="s">
        <v>455</v>
      </c>
      <c r="AB8" s="240"/>
      <c r="AC8" s="240"/>
      <c r="AD8" s="240"/>
      <c r="AE8" s="240"/>
      <c r="AF8" s="240"/>
      <c r="AG8" s="240"/>
      <c r="AH8" s="240"/>
      <c r="AI8" s="240" t="s">
        <v>459</v>
      </c>
      <c r="AJ8" s="240"/>
      <c r="AK8" s="240"/>
      <c r="AL8" s="240"/>
      <c r="AM8" s="240"/>
      <c r="AN8" s="240"/>
      <c r="AO8" s="240"/>
      <c r="AP8" s="240"/>
      <c r="AQ8" s="223" t="s">
        <v>420</v>
      </c>
      <c r="AR8" s="223"/>
      <c r="AS8" s="223" t="s">
        <v>421</v>
      </c>
      <c r="AT8" s="254"/>
    </row>
    <row r="9" spans="1:46" ht="48" customHeight="1" x14ac:dyDescent="0.2">
      <c r="B9" s="236"/>
      <c r="C9" s="240"/>
      <c r="D9" s="240"/>
      <c r="E9" s="241" t="s">
        <v>443</v>
      </c>
      <c r="F9" s="241"/>
      <c r="G9" s="241" t="s">
        <v>444</v>
      </c>
      <c r="H9" s="241"/>
      <c r="I9" s="241" t="s">
        <v>445</v>
      </c>
      <c r="J9" s="241"/>
      <c r="K9" s="241" t="s">
        <v>446</v>
      </c>
      <c r="L9" s="241"/>
      <c r="M9" s="241" t="s">
        <v>448</v>
      </c>
      <c r="N9" s="241"/>
      <c r="O9" s="241" t="s">
        <v>449</v>
      </c>
      <c r="P9" s="241"/>
      <c r="Q9" s="241" t="s">
        <v>450</v>
      </c>
      <c r="R9" s="241"/>
      <c r="S9" s="241" t="s">
        <v>452</v>
      </c>
      <c r="T9" s="241"/>
      <c r="U9" s="241" t="s">
        <v>453</v>
      </c>
      <c r="V9" s="241"/>
      <c r="W9" s="241" t="s">
        <v>454</v>
      </c>
      <c r="X9" s="241"/>
      <c r="Y9" s="241" t="s">
        <v>415</v>
      </c>
      <c r="Z9" s="241"/>
      <c r="AA9" s="241" t="s">
        <v>456</v>
      </c>
      <c r="AB9" s="241"/>
      <c r="AC9" s="241" t="s">
        <v>457</v>
      </c>
      <c r="AD9" s="241"/>
      <c r="AE9" s="241" t="s">
        <v>458</v>
      </c>
      <c r="AF9" s="241"/>
      <c r="AG9" s="241" t="s">
        <v>415</v>
      </c>
      <c r="AH9" s="241"/>
      <c r="AI9" s="241" t="s">
        <v>452</v>
      </c>
      <c r="AJ9" s="241"/>
      <c r="AK9" s="241" t="s">
        <v>453</v>
      </c>
      <c r="AL9" s="241"/>
      <c r="AM9" s="241" t="s">
        <v>454</v>
      </c>
      <c r="AN9" s="241"/>
      <c r="AO9" s="241" t="s">
        <v>415</v>
      </c>
      <c r="AP9" s="241"/>
      <c r="AQ9" s="253" t="s">
        <v>406</v>
      </c>
      <c r="AR9" s="253"/>
      <c r="AS9" s="253" t="s">
        <v>406</v>
      </c>
      <c r="AT9" s="255"/>
    </row>
    <row r="10" spans="1:4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62" t="s">
        <v>345</v>
      </c>
    </row>
    <row r="11" spans="1:46" ht="13" customHeight="1" x14ac:dyDescent="0.2">
      <c r="A11" s="136"/>
      <c r="B11" s="107"/>
      <c r="C11" s="108" t="s">
        <v>1482</v>
      </c>
      <c r="D11" s="109" t="s">
        <v>1483</v>
      </c>
      <c r="E11" s="108" t="s">
        <v>1558</v>
      </c>
      <c r="F11" s="109" t="s">
        <v>1559</v>
      </c>
      <c r="G11" s="108" t="s">
        <v>1560</v>
      </c>
      <c r="H11" s="109" t="s">
        <v>1561</v>
      </c>
      <c r="I11" s="108" t="s">
        <v>1562</v>
      </c>
      <c r="J11" s="109" t="s">
        <v>1563</v>
      </c>
      <c r="K11" s="108" t="s">
        <v>1564</v>
      </c>
      <c r="L11" s="109" t="s">
        <v>1565</v>
      </c>
      <c r="M11" s="108" t="s">
        <v>1566</v>
      </c>
      <c r="N11" s="109" t="s">
        <v>1567</v>
      </c>
      <c r="O11" s="108" t="s">
        <v>1568</v>
      </c>
      <c r="P11" s="109" t="s">
        <v>1569</v>
      </c>
      <c r="Q11" s="108" t="s">
        <v>1570</v>
      </c>
      <c r="R11" s="109" t="s">
        <v>1571</v>
      </c>
      <c r="S11" s="108" t="s">
        <v>1572</v>
      </c>
      <c r="T11" s="109" t="s">
        <v>1573</v>
      </c>
      <c r="U11" s="108" t="s">
        <v>1574</v>
      </c>
      <c r="V11" s="109" t="s">
        <v>1575</v>
      </c>
      <c r="W11" s="108" t="s">
        <v>1576</v>
      </c>
      <c r="X11" s="109" t="s">
        <v>1577</v>
      </c>
      <c r="Y11" s="108" t="s">
        <v>1578</v>
      </c>
      <c r="Z11" s="109" t="s">
        <v>1579</v>
      </c>
      <c r="AA11" s="108" t="s">
        <v>1580</v>
      </c>
      <c r="AB11" s="109" t="s">
        <v>1581</v>
      </c>
      <c r="AC11" s="108" t="s">
        <v>1582</v>
      </c>
      <c r="AD11" s="109" t="s">
        <v>1583</v>
      </c>
      <c r="AE11" s="108" t="s">
        <v>1584</v>
      </c>
      <c r="AF11" s="109" t="s">
        <v>1585</v>
      </c>
      <c r="AG11" s="108" t="s">
        <v>1586</v>
      </c>
      <c r="AH11" s="109" t="s">
        <v>1587</v>
      </c>
      <c r="AI11" s="108" t="s">
        <v>1588</v>
      </c>
      <c r="AJ11" s="109" t="s">
        <v>1589</v>
      </c>
      <c r="AK11" s="108" t="s">
        <v>1590</v>
      </c>
      <c r="AL11" s="109" t="s">
        <v>1591</v>
      </c>
      <c r="AM11" s="108" t="s">
        <v>1592</v>
      </c>
      <c r="AN11" s="109" t="s">
        <v>1593</v>
      </c>
      <c r="AO11" s="108" t="s">
        <v>1594</v>
      </c>
      <c r="AP11" s="109" t="s">
        <v>1595</v>
      </c>
      <c r="AQ11" s="179" t="s">
        <v>1506</v>
      </c>
      <c r="AR11" s="179" t="s">
        <v>1507</v>
      </c>
      <c r="AS11" s="179" t="s">
        <v>1508</v>
      </c>
      <c r="AT11" s="184" t="s">
        <v>1509</v>
      </c>
    </row>
    <row r="12" spans="1:46" ht="13" customHeight="1" x14ac:dyDescent="0.2">
      <c r="A12" s="82" t="s">
        <v>422</v>
      </c>
      <c r="B12" s="110">
        <v>2</v>
      </c>
      <c r="C12" s="7">
        <v>13.004867887517801</v>
      </c>
      <c r="D12" s="10">
        <v>1.07441040637378</v>
      </c>
      <c r="E12" s="7">
        <v>12.4818593312653</v>
      </c>
      <c r="F12" s="10">
        <v>1.5380777673139101</v>
      </c>
      <c r="G12" s="7">
        <v>11.8100822964053</v>
      </c>
      <c r="H12" s="10">
        <v>2.0515539169055299</v>
      </c>
      <c r="I12" s="7">
        <v>14.582630348246299</v>
      </c>
      <c r="J12" s="10">
        <v>2.3643658056466901</v>
      </c>
      <c r="K12" s="7">
        <v>2.1007710169809899</v>
      </c>
      <c r="L12" s="10">
        <v>2.8126228519912999</v>
      </c>
      <c r="M12" s="7">
        <v>8.8836749245405802</v>
      </c>
      <c r="N12" s="10">
        <v>0.80471424075185605</v>
      </c>
      <c r="O12" s="7">
        <v>43.7312259138793</v>
      </c>
      <c r="P12" s="10">
        <v>6.3920950659900999</v>
      </c>
      <c r="Q12" s="7">
        <v>34.847550989338799</v>
      </c>
      <c r="R12" s="10">
        <v>6.4004889046936801</v>
      </c>
      <c r="S12" s="7">
        <v>14.358284843683601</v>
      </c>
      <c r="T12" s="10">
        <v>1.72321452711185</v>
      </c>
      <c r="U12" s="7">
        <v>8.1786201228644995</v>
      </c>
      <c r="V12" s="10">
        <v>1.33138469857076</v>
      </c>
      <c r="W12" s="7">
        <v>16.9462297127201</v>
      </c>
      <c r="X12" s="10">
        <v>2.7499717127002001</v>
      </c>
      <c r="Y12" s="7">
        <v>2.5879448690364799</v>
      </c>
      <c r="Z12" s="10">
        <v>3.4465556535711102</v>
      </c>
      <c r="AA12" s="7">
        <v>11.925946394162301</v>
      </c>
      <c r="AB12" s="10">
        <v>1.1991940547658699</v>
      </c>
      <c r="AC12" s="7">
        <v>14.5579047415006</v>
      </c>
      <c r="AD12" s="10">
        <v>3.30087235826708</v>
      </c>
      <c r="AE12" s="7">
        <v>23.7170949196484</v>
      </c>
      <c r="AF12" s="10">
        <v>8.7397210220789301</v>
      </c>
      <c r="AG12" s="7">
        <v>11.791148525486101</v>
      </c>
      <c r="AH12" s="10">
        <v>8.9864237365345492</v>
      </c>
      <c r="AI12" s="7">
        <v>12.783042461146801</v>
      </c>
      <c r="AJ12" s="10">
        <v>1.08243254653502</v>
      </c>
      <c r="AK12" s="7" t="s">
        <v>706</v>
      </c>
      <c r="AL12" s="10" t="s">
        <v>706</v>
      </c>
      <c r="AM12" s="7" t="s">
        <v>706</v>
      </c>
      <c r="AN12" s="10" t="s">
        <v>706</v>
      </c>
      <c r="AO12" s="7" t="s">
        <v>706</v>
      </c>
      <c r="AP12" s="10" t="s">
        <v>706</v>
      </c>
      <c r="AQ12" s="65"/>
      <c r="AR12" s="65"/>
      <c r="AS12" s="65"/>
      <c r="AT12" s="182"/>
    </row>
    <row r="13" spans="1:46" ht="13" customHeight="1" x14ac:dyDescent="0.2">
      <c r="A13" s="82" t="s">
        <v>350</v>
      </c>
      <c r="B13" s="110">
        <v>2</v>
      </c>
      <c r="C13" s="7">
        <v>11.2637268635272</v>
      </c>
      <c r="D13" s="10">
        <v>0.89706741133512402</v>
      </c>
      <c r="E13" s="7" t="s">
        <v>706</v>
      </c>
      <c r="F13" s="10" t="s">
        <v>706</v>
      </c>
      <c r="G13" s="7">
        <v>11.187699588297001</v>
      </c>
      <c r="H13" s="10">
        <v>1.8770886066517301</v>
      </c>
      <c r="I13" s="7">
        <v>11.5224055359124</v>
      </c>
      <c r="J13" s="10">
        <v>1.1070190581183299</v>
      </c>
      <c r="K13" s="7" t="s">
        <v>706</v>
      </c>
      <c r="L13" s="10" t="s">
        <v>706</v>
      </c>
      <c r="M13" s="7">
        <v>12.35126737139</v>
      </c>
      <c r="N13" s="10">
        <v>1.40576915649325</v>
      </c>
      <c r="O13" s="7">
        <v>10.081688430013999</v>
      </c>
      <c r="P13" s="10">
        <v>1.1137413784319601</v>
      </c>
      <c r="Q13" s="7">
        <v>-2.26957894137594</v>
      </c>
      <c r="R13" s="10">
        <v>1.79205717062436</v>
      </c>
      <c r="S13" s="7">
        <v>10.025706604066899</v>
      </c>
      <c r="T13" s="10">
        <v>1.2812294213694699</v>
      </c>
      <c r="U13" s="7">
        <v>10.7827559522757</v>
      </c>
      <c r="V13" s="10">
        <v>2.36804094787639</v>
      </c>
      <c r="W13" s="7">
        <v>12.007343933907499</v>
      </c>
      <c r="X13" s="10">
        <v>1.57642952938598</v>
      </c>
      <c r="Y13" s="7">
        <v>1.9816373298405801</v>
      </c>
      <c r="Z13" s="10">
        <v>2.0091648503580699</v>
      </c>
      <c r="AA13" s="7">
        <v>11.849938185233601</v>
      </c>
      <c r="AB13" s="10">
        <v>2.7182308740873702</v>
      </c>
      <c r="AC13" s="7">
        <v>10.4100113827512</v>
      </c>
      <c r="AD13" s="10">
        <v>1.1134594581232899</v>
      </c>
      <c r="AE13" s="7">
        <v>11.134979359016199</v>
      </c>
      <c r="AF13" s="10">
        <v>1.8845386911088</v>
      </c>
      <c r="AG13" s="7">
        <v>-0.71495882621735196</v>
      </c>
      <c r="AH13" s="10">
        <v>3.23795997672556</v>
      </c>
      <c r="AI13" s="7">
        <v>11.451199627621801</v>
      </c>
      <c r="AJ13" s="10">
        <v>1.7606951561372099</v>
      </c>
      <c r="AK13" s="7">
        <v>10.3373674768133</v>
      </c>
      <c r="AL13" s="10">
        <v>1.2404944002143801</v>
      </c>
      <c r="AM13" s="7">
        <v>11.1902896675156</v>
      </c>
      <c r="AN13" s="10">
        <v>2.9607906127749999</v>
      </c>
      <c r="AO13" s="7">
        <v>-0.26090996010621298</v>
      </c>
      <c r="AP13" s="10">
        <v>3.3237523181484798</v>
      </c>
      <c r="AQ13" s="65"/>
      <c r="AR13" s="65"/>
      <c r="AS13" s="65"/>
      <c r="AT13" s="182"/>
    </row>
    <row r="14" spans="1:46" ht="13" customHeight="1" x14ac:dyDescent="0.2">
      <c r="A14" s="82" t="s">
        <v>351</v>
      </c>
      <c r="B14" s="110">
        <v>2</v>
      </c>
      <c r="C14" s="7">
        <v>22.5129435032351</v>
      </c>
      <c r="D14" s="10">
        <v>0.95713016584654398</v>
      </c>
      <c r="E14" s="7">
        <v>21.826668402036699</v>
      </c>
      <c r="F14" s="10">
        <v>3.29662483332178</v>
      </c>
      <c r="G14" s="7">
        <v>20.134339338454499</v>
      </c>
      <c r="H14" s="10">
        <v>1.53819828132234</v>
      </c>
      <c r="I14" s="7">
        <v>26.386162996785</v>
      </c>
      <c r="J14" s="10">
        <v>1.6883676895263899</v>
      </c>
      <c r="K14" s="7">
        <v>4.5594945947483003</v>
      </c>
      <c r="L14" s="10">
        <v>3.39221954404315</v>
      </c>
      <c r="M14" s="7">
        <v>22.4281794086383</v>
      </c>
      <c r="N14" s="10">
        <v>0.98482655720173495</v>
      </c>
      <c r="O14" s="7">
        <v>23.385884003948899</v>
      </c>
      <c r="P14" s="10">
        <v>3.9466026030116601</v>
      </c>
      <c r="Q14" s="7">
        <v>0.95770459531058805</v>
      </c>
      <c r="R14" s="10">
        <v>4.0810710436426403</v>
      </c>
      <c r="S14" s="7">
        <v>20.902857888358501</v>
      </c>
      <c r="T14" s="10">
        <v>1.2645925391532</v>
      </c>
      <c r="U14" s="7">
        <v>21.588248135957599</v>
      </c>
      <c r="V14" s="10">
        <v>2.0302138766103299</v>
      </c>
      <c r="W14" s="7">
        <v>28.319057962633899</v>
      </c>
      <c r="X14" s="10">
        <v>2.4026908216493998</v>
      </c>
      <c r="Y14" s="7">
        <v>7.4162000742753804</v>
      </c>
      <c r="Z14" s="10">
        <v>2.7527723107269302</v>
      </c>
      <c r="AA14" s="7">
        <v>26.237581274351498</v>
      </c>
      <c r="AB14" s="10">
        <v>2.7906672697960202</v>
      </c>
      <c r="AC14" s="7">
        <v>20.0169795436504</v>
      </c>
      <c r="AD14" s="10">
        <v>1.2891095108986601</v>
      </c>
      <c r="AE14" s="7">
        <v>26.8163661846766</v>
      </c>
      <c r="AF14" s="10">
        <v>2.07544626691246</v>
      </c>
      <c r="AG14" s="7">
        <v>0.57878491032509805</v>
      </c>
      <c r="AH14" s="10">
        <v>3.66911191036486</v>
      </c>
      <c r="AI14" s="7">
        <v>22.512148063812099</v>
      </c>
      <c r="AJ14" s="10">
        <v>0.96053724073632996</v>
      </c>
      <c r="AK14" s="7">
        <v>22.257950370832301</v>
      </c>
      <c r="AL14" s="10">
        <v>3.2441617569721402</v>
      </c>
      <c r="AM14" s="7" t="s">
        <v>562</v>
      </c>
      <c r="AN14" s="10" t="s">
        <v>562</v>
      </c>
      <c r="AO14" s="7" t="s">
        <v>562</v>
      </c>
      <c r="AP14" s="10" t="s">
        <v>562</v>
      </c>
      <c r="AQ14" s="65"/>
      <c r="AR14" s="65"/>
      <c r="AS14" s="65"/>
      <c r="AT14" s="182"/>
    </row>
    <row r="15" spans="1:46" ht="13" customHeight="1" x14ac:dyDescent="0.2">
      <c r="A15" s="82" t="s">
        <v>423</v>
      </c>
      <c r="B15" s="110">
        <v>2</v>
      </c>
      <c r="C15" s="7">
        <v>10.3359034932889</v>
      </c>
      <c r="D15" s="10">
        <v>0.70719585855942702</v>
      </c>
      <c r="E15" s="7">
        <v>11.275693166850401</v>
      </c>
      <c r="F15" s="10">
        <v>1.3722723239654899</v>
      </c>
      <c r="G15" s="7">
        <v>9.2155242827422903</v>
      </c>
      <c r="H15" s="10">
        <v>1.0646543591450901</v>
      </c>
      <c r="I15" s="7">
        <v>10.2118811309011</v>
      </c>
      <c r="J15" s="10">
        <v>0.990929607247371</v>
      </c>
      <c r="K15" s="7">
        <v>-1.0638120359493299</v>
      </c>
      <c r="L15" s="10">
        <v>1.7119374171561801</v>
      </c>
      <c r="M15" s="7">
        <v>9.3853236214680908</v>
      </c>
      <c r="N15" s="10">
        <v>0.58941565830631804</v>
      </c>
      <c r="O15" s="7">
        <v>66.916677246192705</v>
      </c>
      <c r="P15" s="10">
        <v>4.0212020858111197</v>
      </c>
      <c r="Q15" s="7">
        <v>57.531353624724602</v>
      </c>
      <c r="R15" s="10">
        <v>4.0864385301634396</v>
      </c>
      <c r="S15" s="7">
        <v>11.895304917922999</v>
      </c>
      <c r="T15" s="10">
        <v>1.11149858243208</v>
      </c>
      <c r="U15" s="7">
        <v>8.5963133071519806</v>
      </c>
      <c r="V15" s="10">
        <v>1.1503877120558701</v>
      </c>
      <c r="W15" s="7">
        <v>9.8762191065945206</v>
      </c>
      <c r="X15" s="10">
        <v>1.53458653661088</v>
      </c>
      <c r="Y15" s="7">
        <v>-2.0190858113285199</v>
      </c>
      <c r="Z15" s="10">
        <v>1.8076545010649201</v>
      </c>
      <c r="AA15" s="7">
        <v>10.2437861913434</v>
      </c>
      <c r="AB15" s="10">
        <v>0.94965036208758402</v>
      </c>
      <c r="AC15" s="7">
        <v>10.808254012271799</v>
      </c>
      <c r="AD15" s="10">
        <v>1.2274460176220601</v>
      </c>
      <c r="AE15" s="7">
        <v>12.989743360552501</v>
      </c>
      <c r="AF15" s="10">
        <v>2.7586803378343401</v>
      </c>
      <c r="AG15" s="7">
        <v>2.7459571692090798</v>
      </c>
      <c r="AH15" s="10">
        <v>2.94070684447215</v>
      </c>
      <c r="AI15" s="7">
        <v>10.7918277202811</v>
      </c>
      <c r="AJ15" s="10">
        <v>0.75925275559232497</v>
      </c>
      <c r="AK15" s="7" t="s">
        <v>706</v>
      </c>
      <c r="AL15" s="10" t="s">
        <v>706</v>
      </c>
      <c r="AM15" s="7" t="s">
        <v>706</v>
      </c>
      <c r="AN15" s="10" t="s">
        <v>706</v>
      </c>
      <c r="AO15" s="7" t="s">
        <v>706</v>
      </c>
      <c r="AP15" s="10" t="s">
        <v>706</v>
      </c>
      <c r="AQ15" s="65"/>
      <c r="AR15" s="65"/>
      <c r="AS15" s="65"/>
      <c r="AT15" s="182"/>
    </row>
    <row r="16" spans="1:46" ht="13" customHeight="1" x14ac:dyDescent="0.2">
      <c r="A16" s="82" t="s">
        <v>424</v>
      </c>
      <c r="B16" s="110">
        <v>2</v>
      </c>
      <c r="C16" s="7">
        <v>44.742566645899103</v>
      </c>
      <c r="D16" s="10">
        <v>1.0819046776537899</v>
      </c>
      <c r="E16" s="7">
        <v>26.230433252208901</v>
      </c>
      <c r="F16" s="10">
        <v>2.5419283100326</v>
      </c>
      <c r="G16" s="7">
        <v>47.196608591483297</v>
      </c>
      <c r="H16" s="10">
        <v>1.1327848610214499</v>
      </c>
      <c r="I16" s="7" t="s">
        <v>562</v>
      </c>
      <c r="J16" s="10" t="s">
        <v>562</v>
      </c>
      <c r="K16" s="7" t="s">
        <v>562</v>
      </c>
      <c r="L16" s="10" t="s">
        <v>562</v>
      </c>
      <c r="M16" s="7">
        <v>30.8518382295095</v>
      </c>
      <c r="N16" s="10">
        <v>1.2236241798499601</v>
      </c>
      <c r="O16" s="7">
        <v>75.005846226580701</v>
      </c>
      <c r="P16" s="10">
        <v>1.62982442622983</v>
      </c>
      <c r="Q16" s="7">
        <v>44.154007997071098</v>
      </c>
      <c r="R16" s="10">
        <v>2.05043190244551</v>
      </c>
      <c r="S16" s="7">
        <v>60.160084392760503</v>
      </c>
      <c r="T16" s="10">
        <v>1.4288859819538799</v>
      </c>
      <c r="U16" s="7">
        <v>31.475914299491201</v>
      </c>
      <c r="V16" s="10">
        <v>1.65604259226332</v>
      </c>
      <c r="W16" s="7">
        <v>30.885658809205999</v>
      </c>
      <c r="X16" s="10">
        <v>2.3257029458341099</v>
      </c>
      <c r="Y16" s="7">
        <v>-29.2744255835545</v>
      </c>
      <c r="Z16" s="10">
        <v>2.4374658853478999</v>
      </c>
      <c r="AA16" s="7">
        <v>37.629043578142102</v>
      </c>
      <c r="AB16" s="10">
        <v>1.7541228450756801</v>
      </c>
      <c r="AC16" s="7">
        <v>48.3238852977683</v>
      </c>
      <c r="AD16" s="10">
        <v>1.5589823435649099</v>
      </c>
      <c r="AE16" s="7">
        <v>55.907758754445297</v>
      </c>
      <c r="AF16" s="10">
        <v>2.95517841279861</v>
      </c>
      <c r="AG16" s="7">
        <v>18.278715176303201</v>
      </c>
      <c r="AH16" s="10">
        <v>3.4749530459417302</v>
      </c>
      <c r="AI16" s="7">
        <v>46.013671323531902</v>
      </c>
      <c r="AJ16" s="10">
        <v>1.2383855739744101</v>
      </c>
      <c r="AK16" s="7">
        <v>43.8070365148726</v>
      </c>
      <c r="AL16" s="10">
        <v>2.4520900710454501</v>
      </c>
      <c r="AM16" s="7" t="s">
        <v>706</v>
      </c>
      <c r="AN16" s="10" t="s">
        <v>706</v>
      </c>
      <c r="AO16" s="7" t="s">
        <v>706</v>
      </c>
      <c r="AP16" s="10" t="s">
        <v>706</v>
      </c>
      <c r="AQ16" s="65"/>
      <c r="AR16" s="65"/>
      <c r="AS16" s="65"/>
      <c r="AT16" s="182"/>
    </row>
    <row r="17" spans="1:46" ht="13" customHeight="1" x14ac:dyDescent="0.2">
      <c r="A17" s="82" t="s">
        <v>352</v>
      </c>
      <c r="B17" s="110">
        <v>2</v>
      </c>
      <c r="C17" s="7">
        <v>17.5348049426165</v>
      </c>
      <c r="D17" s="10">
        <v>0.81425867163784604</v>
      </c>
      <c r="E17" s="7" t="s">
        <v>706</v>
      </c>
      <c r="F17" s="10" t="s">
        <v>706</v>
      </c>
      <c r="G17" s="7">
        <v>16.4885935817567</v>
      </c>
      <c r="H17" s="10">
        <v>0.84729894041854403</v>
      </c>
      <c r="I17" s="7">
        <v>21.705066387021599</v>
      </c>
      <c r="J17" s="10">
        <v>2.47842377432523</v>
      </c>
      <c r="K17" s="7" t="s">
        <v>706</v>
      </c>
      <c r="L17" s="10" t="s">
        <v>706</v>
      </c>
      <c r="M17" s="7">
        <v>19.761348402181</v>
      </c>
      <c r="N17" s="10">
        <v>1.5259271057452599</v>
      </c>
      <c r="O17" s="7">
        <v>16.746757763207398</v>
      </c>
      <c r="P17" s="10">
        <v>0.99035782076735301</v>
      </c>
      <c r="Q17" s="7">
        <v>-3.0145906389735599</v>
      </c>
      <c r="R17" s="10">
        <v>1.78046255360507</v>
      </c>
      <c r="S17" s="7">
        <v>16.956005398752598</v>
      </c>
      <c r="T17" s="10">
        <v>1.6054093509906899</v>
      </c>
      <c r="U17" s="7">
        <v>16.338984269882701</v>
      </c>
      <c r="V17" s="10">
        <v>1.5278990073052801</v>
      </c>
      <c r="W17" s="7">
        <v>20.277734543928801</v>
      </c>
      <c r="X17" s="10">
        <v>1.7219618700441</v>
      </c>
      <c r="Y17" s="7">
        <v>3.3217291451762301</v>
      </c>
      <c r="Z17" s="10">
        <v>2.3129607828709799</v>
      </c>
      <c r="AA17" s="7" t="s">
        <v>706</v>
      </c>
      <c r="AB17" s="10" t="s">
        <v>706</v>
      </c>
      <c r="AC17" s="7">
        <v>16.130437324029899</v>
      </c>
      <c r="AD17" s="10">
        <v>1.0715593171846001</v>
      </c>
      <c r="AE17" s="7">
        <v>19.9516352579273</v>
      </c>
      <c r="AF17" s="10">
        <v>1.56566895950218</v>
      </c>
      <c r="AG17" s="7" t="s">
        <v>706</v>
      </c>
      <c r="AH17" s="10" t="s">
        <v>706</v>
      </c>
      <c r="AI17" s="7">
        <v>16.010071004832302</v>
      </c>
      <c r="AJ17" s="10">
        <v>1.4395879571325301</v>
      </c>
      <c r="AK17" s="7">
        <v>17.852901229694599</v>
      </c>
      <c r="AL17" s="10">
        <v>1.4129395113558501</v>
      </c>
      <c r="AM17" s="7">
        <v>20.0521092060897</v>
      </c>
      <c r="AN17" s="10">
        <v>2.3281807773134</v>
      </c>
      <c r="AO17" s="7">
        <v>4.0420382012573297</v>
      </c>
      <c r="AP17" s="10">
        <v>2.57435738502233</v>
      </c>
      <c r="AQ17" s="65"/>
      <c r="AR17" s="65"/>
      <c r="AS17" s="65"/>
      <c r="AT17" s="182"/>
    </row>
    <row r="18" spans="1:46" ht="13" customHeight="1" x14ac:dyDescent="0.2">
      <c r="A18" s="111" t="s">
        <v>353</v>
      </c>
      <c r="B18" s="110">
        <v>2</v>
      </c>
      <c r="C18" s="7">
        <v>12.7909486251516</v>
      </c>
      <c r="D18" s="10">
        <v>0.98834697663627202</v>
      </c>
      <c r="E18" s="7" t="s">
        <v>706</v>
      </c>
      <c r="F18" s="10" t="s">
        <v>706</v>
      </c>
      <c r="G18" s="7">
        <v>13.0449968030787</v>
      </c>
      <c r="H18" s="10">
        <v>1.00871476665394</v>
      </c>
      <c r="I18" s="7">
        <v>11.1133105257484</v>
      </c>
      <c r="J18" s="10">
        <v>3.15514986830653</v>
      </c>
      <c r="K18" s="7" t="s">
        <v>706</v>
      </c>
      <c r="L18" s="10" t="s">
        <v>706</v>
      </c>
      <c r="M18" s="7">
        <v>13.1409824958012</v>
      </c>
      <c r="N18" s="10">
        <v>1.7209956890312701</v>
      </c>
      <c r="O18" s="7">
        <v>12.834581346232801</v>
      </c>
      <c r="P18" s="10">
        <v>1.24595695552147</v>
      </c>
      <c r="Q18" s="7">
        <v>-0.30640114956835701</v>
      </c>
      <c r="R18" s="10">
        <v>2.1260269152532398</v>
      </c>
      <c r="S18" s="7">
        <v>12.151781112626599</v>
      </c>
      <c r="T18" s="10">
        <v>1.5324300106673501</v>
      </c>
      <c r="U18" s="7">
        <v>12.2308366539141</v>
      </c>
      <c r="V18" s="10">
        <v>1.6611303616622399</v>
      </c>
      <c r="W18" s="7">
        <v>15.540280365793899</v>
      </c>
      <c r="X18" s="10">
        <v>1.86537877119621</v>
      </c>
      <c r="Y18" s="7">
        <v>3.3884992531673199</v>
      </c>
      <c r="Z18" s="10">
        <v>2.3122378495771301</v>
      </c>
      <c r="AA18" s="7" t="s">
        <v>706</v>
      </c>
      <c r="AB18" s="10" t="s">
        <v>706</v>
      </c>
      <c r="AC18" s="7">
        <v>11.561017540570299</v>
      </c>
      <c r="AD18" s="10">
        <v>1.32250724516744</v>
      </c>
      <c r="AE18" s="7">
        <v>15.2277499399879</v>
      </c>
      <c r="AF18" s="10">
        <v>1.6481363787932299</v>
      </c>
      <c r="AG18" s="7" t="s">
        <v>706</v>
      </c>
      <c r="AH18" s="10" t="s">
        <v>706</v>
      </c>
      <c r="AI18" s="7">
        <v>12.7476957841765</v>
      </c>
      <c r="AJ18" s="10">
        <v>1.6279003114456101</v>
      </c>
      <c r="AK18" s="7">
        <v>11.6754769850463</v>
      </c>
      <c r="AL18" s="10">
        <v>1.4794461885772501</v>
      </c>
      <c r="AM18" s="7">
        <v>16.402723639410301</v>
      </c>
      <c r="AN18" s="10">
        <v>2.4315163770203201</v>
      </c>
      <c r="AO18" s="7">
        <v>3.6550278552337598</v>
      </c>
      <c r="AP18" s="10">
        <v>2.6922204041772102</v>
      </c>
      <c r="AQ18" s="65"/>
      <c r="AR18" s="65"/>
      <c r="AS18" s="65"/>
      <c r="AT18" s="182"/>
    </row>
    <row r="19" spans="1:46" ht="13" customHeight="1" x14ac:dyDescent="0.2">
      <c r="A19" s="111" t="s">
        <v>354</v>
      </c>
      <c r="B19" s="110">
        <v>2</v>
      </c>
      <c r="C19" s="7">
        <v>24.9255573069352</v>
      </c>
      <c r="D19" s="10">
        <v>1.2814645328094101</v>
      </c>
      <c r="E19" s="7" t="s">
        <v>706</v>
      </c>
      <c r="F19" s="10" t="s">
        <v>706</v>
      </c>
      <c r="G19" s="7">
        <v>24.126445036344499</v>
      </c>
      <c r="H19" s="10">
        <v>1.5082922879731699</v>
      </c>
      <c r="I19" s="7">
        <v>28.1024124818918</v>
      </c>
      <c r="J19" s="10">
        <v>2.7340905443225001</v>
      </c>
      <c r="K19" s="7" t="s">
        <v>706</v>
      </c>
      <c r="L19" s="10" t="s">
        <v>706</v>
      </c>
      <c r="M19" s="7">
        <v>26.699685067055899</v>
      </c>
      <c r="N19" s="10">
        <v>2.0779956853787001</v>
      </c>
      <c r="O19" s="7">
        <v>24.5148214143987</v>
      </c>
      <c r="P19" s="10">
        <v>1.79759108568134</v>
      </c>
      <c r="Q19" s="7">
        <v>-2.1848636526572802</v>
      </c>
      <c r="R19" s="10">
        <v>2.7517819242081401</v>
      </c>
      <c r="S19" s="7">
        <v>24.634539016168901</v>
      </c>
      <c r="T19" s="10">
        <v>2.6312390291030301</v>
      </c>
      <c r="U19" s="7">
        <v>26.2224869438481</v>
      </c>
      <c r="V19" s="10">
        <v>2.4285956860748201</v>
      </c>
      <c r="W19" s="7">
        <v>26.303603914915499</v>
      </c>
      <c r="X19" s="10">
        <v>2.95388669513477</v>
      </c>
      <c r="Y19" s="7">
        <v>1.6690648987466301</v>
      </c>
      <c r="Z19" s="10">
        <v>3.9628533295289099</v>
      </c>
      <c r="AA19" s="7" t="s">
        <v>706</v>
      </c>
      <c r="AB19" s="10" t="s">
        <v>706</v>
      </c>
      <c r="AC19" s="7">
        <v>23.985395006316899</v>
      </c>
      <c r="AD19" s="10">
        <v>1.5639371508659199</v>
      </c>
      <c r="AE19" s="7">
        <v>28.9289679903879</v>
      </c>
      <c r="AF19" s="10">
        <v>3.2170804183156401</v>
      </c>
      <c r="AG19" s="7" t="s">
        <v>706</v>
      </c>
      <c r="AH19" s="10" t="s">
        <v>706</v>
      </c>
      <c r="AI19" s="7">
        <v>22.8615026587301</v>
      </c>
      <c r="AJ19" s="10">
        <v>2.3466562552731798</v>
      </c>
      <c r="AK19" s="7">
        <v>26.214270345870101</v>
      </c>
      <c r="AL19" s="10">
        <v>1.8734595002796499</v>
      </c>
      <c r="AM19" s="7">
        <v>29.0743427491565</v>
      </c>
      <c r="AN19" s="10">
        <v>4.6724231815429</v>
      </c>
      <c r="AO19" s="7">
        <v>6.2128400904264502</v>
      </c>
      <c r="AP19" s="10">
        <v>4.7377898760620996</v>
      </c>
      <c r="AQ19" s="65"/>
      <c r="AR19" s="65"/>
      <c r="AS19" s="65"/>
      <c r="AT19" s="182"/>
    </row>
    <row r="20" spans="1:46" ht="13" customHeight="1" x14ac:dyDescent="0.2">
      <c r="A20" s="82" t="s">
        <v>355</v>
      </c>
      <c r="B20" s="110">
        <v>2</v>
      </c>
      <c r="C20" s="7">
        <v>36.4738208750274</v>
      </c>
      <c r="D20" s="10">
        <v>1.95197236332626</v>
      </c>
      <c r="E20" s="7">
        <v>62.977671049766897</v>
      </c>
      <c r="F20" s="10">
        <v>5.08068480245948</v>
      </c>
      <c r="G20" s="7">
        <v>37.399623479799303</v>
      </c>
      <c r="H20" s="10">
        <v>3.3170505196671298</v>
      </c>
      <c r="I20" s="7">
        <v>26.515960248953402</v>
      </c>
      <c r="J20" s="10">
        <v>3.39486479110316</v>
      </c>
      <c r="K20" s="7">
        <v>-36.461710800813499</v>
      </c>
      <c r="L20" s="10">
        <v>6.0307581424185699</v>
      </c>
      <c r="M20" s="7">
        <v>44.482511578669197</v>
      </c>
      <c r="N20" s="10">
        <v>2.4246394093618502</v>
      </c>
      <c r="O20" s="7">
        <v>8.1623139351183394</v>
      </c>
      <c r="P20" s="10">
        <v>1.74632509131406</v>
      </c>
      <c r="Q20" s="7">
        <v>-36.320197643550799</v>
      </c>
      <c r="R20" s="10">
        <v>2.98887638403794</v>
      </c>
      <c r="S20" s="7">
        <v>32.523047470635298</v>
      </c>
      <c r="T20" s="10">
        <v>2.89109193563114</v>
      </c>
      <c r="U20" s="7">
        <v>39.267335801912097</v>
      </c>
      <c r="V20" s="10">
        <v>5.8359606906825103</v>
      </c>
      <c r="W20" s="7">
        <v>42.158182228174098</v>
      </c>
      <c r="X20" s="10">
        <v>3.1663076538254402</v>
      </c>
      <c r="Y20" s="7">
        <v>9.6351347575388608</v>
      </c>
      <c r="Z20" s="10">
        <v>3.9965149815806198</v>
      </c>
      <c r="AA20" s="7">
        <v>33.518452545084997</v>
      </c>
      <c r="AB20" s="10">
        <v>3.2107954973664201</v>
      </c>
      <c r="AC20" s="7">
        <v>31.797757664810799</v>
      </c>
      <c r="AD20" s="10">
        <v>4.1920228172067997</v>
      </c>
      <c r="AE20" s="7">
        <v>59.756787333098899</v>
      </c>
      <c r="AF20" s="10">
        <v>5.1146022634416397</v>
      </c>
      <c r="AG20" s="7">
        <v>26.238334788013798</v>
      </c>
      <c r="AH20" s="10">
        <v>6.4220930521283996</v>
      </c>
      <c r="AI20" s="7">
        <v>37.877239519227999</v>
      </c>
      <c r="AJ20" s="10">
        <v>2.5751056510808299</v>
      </c>
      <c r="AK20" s="7">
        <v>30.1563002081026</v>
      </c>
      <c r="AL20" s="10">
        <v>4.3806535626553202</v>
      </c>
      <c r="AM20" s="7">
        <v>42.795745498527999</v>
      </c>
      <c r="AN20" s="10">
        <v>10.9876401449957</v>
      </c>
      <c r="AO20" s="7">
        <v>4.9185059792999697</v>
      </c>
      <c r="AP20" s="10">
        <v>11.8925460434176</v>
      </c>
      <c r="AQ20" s="65"/>
      <c r="AR20" s="65"/>
      <c r="AS20" s="65"/>
      <c r="AT20" s="182"/>
    </row>
    <row r="21" spans="1:46" ht="13" customHeight="1" x14ac:dyDescent="0.2">
      <c r="A21" s="82" t="s">
        <v>356</v>
      </c>
      <c r="B21" s="110">
        <v>2</v>
      </c>
      <c r="C21" s="7">
        <v>9.3139247543617998</v>
      </c>
      <c r="D21" s="10">
        <v>0.91894500678558699</v>
      </c>
      <c r="E21" s="7">
        <v>13.048131653363701</v>
      </c>
      <c r="F21" s="10">
        <v>2.4836141542738002</v>
      </c>
      <c r="G21" s="7">
        <v>7.8814720819705704</v>
      </c>
      <c r="H21" s="10">
        <v>1.5097943457176499</v>
      </c>
      <c r="I21" s="7">
        <v>9.0988675380481396</v>
      </c>
      <c r="J21" s="10">
        <v>1.21569035307673</v>
      </c>
      <c r="K21" s="7">
        <v>-3.9492641153155801</v>
      </c>
      <c r="L21" s="10">
        <v>2.8935090596221298</v>
      </c>
      <c r="M21" s="7">
        <v>9.4310910446092606</v>
      </c>
      <c r="N21" s="10">
        <v>0.95672616207144801</v>
      </c>
      <c r="O21" s="7" t="s">
        <v>706</v>
      </c>
      <c r="P21" s="10" t="s">
        <v>706</v>
      </c>
      <c r="Q21" s="7" t="s">
        <v>706</v>
      </c>
      <c r="R21" s="10" t="s">
        <v>706</v>
      </c>
      <c r="S21" s="7">
        <v>8.9580919559963004</v>
      </c>
      <c r="T21" s="10">
        <v>1.31082491718237</v>
      </c>
      <c r="U21" s="7">
        <v>8.7370206832751496</v>
      </c>
      <c r="V21" s="10">
        <v>1.81200966439346</v>
      </c>
      <c r="W21" s="7">
        <v>12.9075400416021</v>
      </c>
      <c r="X21" s="10">
        <v>3.06289139261348</v>
      </c>
      <c r="Y21" s="7">
        <v>3.94944808560584</v>
      </c>
      <c r="Z21" s="10">
        <v>3.30197635094888</v>
      </c>
      <c r="AA21" s="7">
        <v>8.71052200364878</v>
      </c>
      <c r="AB21" s="10">
        <v>1.7001762941927101</v>
      </c>
      <c r="AC21" s="7">
        <v>9.1013633811425905</v>
      </c>
      <c r="AD21" s="10">
        <v>1.2377869405225199</v>
      </c>
      <c r="AE21" s="7">
        <v>12.191844207505101</v>
      </c>
      <c r="AF21" s="10">
        <v>2.11814321177425</v>
      </c>
      <c r="AG21" s="7">
        <v>3.4813222038562701</v>
      </c>
      <c r="AH21" s="10">
        <v>2.7180123790112001</v>
      </c>
      <c r="AI21" s="7">
        <v>9.2486734180293695</v>
      </c>
      <c r="AJ21" s="10">
        <v>1.01467903630808</v>
      </c>
      <c r="AK21" s="7">
        <v>11.061831053393499</v>
      </c>
      <c r="AL21" s="10">
        <v>2.3537215109229499</v>
      </c>
      <c r="AM21" s="7" t="s">
        <v>706</v>
      </c>
      <c r="AN21" s="10" t="s">
        <v>706</v>
      </c>
      <c r="AO21" s="7" t="s">
        <v>706</v>
      </c>
      <c r="AP21" s="10" t="s">
        <v>706</v>
      </c>
      <c r="AQ21" s="65"/>
      <c r="AR21" s="65"/>
      <c r="AS21" s="65"/>
      <c r="AT21" s="182"/>
    </row>
    <row r="22" spans="1:46" ht="13" customHeight="1" x14ac:dyDescent="0.2">
      <c r="A22" s="82" t="s">
        <v>357</v>
      </c>
      <c r="B22" s="110">
        <v>2</v>
      </c>
      <c r="C22" s="7">
        <v>28.619484983822499</v>
      </c>
      <c r="D22" s="10">
        <v>1.81059906859998</v>
      </c>
      <c r="E22" s="7">
        <v>33.596606861079501</v>
      </c>
      <c r="F22" s="10">
        <v>6.7417589483422899</v>
      </c>
      <c r="G22" s="7">
        <v>29.9920252190872</v>
      </c>
      <c r="H22" s="10">
        <v>4.2467898900810104</v>
      </c>
      <c r="I22" s="7">
        <v>27.3991525185128</v>
      </c>
      <c r="J22" s="10">
        <v>1.8220072138452701</v>
      </c>
      <c r="K22" s="7">
        <v>-6.1974543425667701</v>
      </c>
      <c r="L22" s="10">
        <v>7.1484354573672801</v>
      </c>
      <c r="M22" s="7">
        <v>32.3361236193008</v>
      </c>
      <c r="N22" s="10">
        <v>2.98922224740036</v>
      </c>
      <c r="O22" s="7">
        <v>25.908464081971601</v>
      </c>
      <c r="P22" s="10">
        <v>2.3505901422942199</v>
      </c>
      <c r="Q22" s="7">
        <v>-6.42765953732924</v>
      </c>
      <c r="R22" s="10">
        <v>3.8584712553979799</v>
      </c>
      <c r="S22" s="7">
        <v>25.633734176401699</v>
      </c>
      <c r="T22" s="10">
        <v>4.1755922492305997</v>
      </c>
      <c r="U22" s="7">
        <v>25.662701700428901</v>
      </c>
      <c r="V22" s="10">
        <v>3.7829485098867099</v>
      </c>
      <c r="W22" s="7">
        <v>30.534543598407499</v>
      </c>
      <c r="X22" s="10">
        <v>2.44949181186864</v>
      </c>
      <c r="Y22" s="7">
        <v>4.9008094220058602</v>
      </c>
      <c r="Z22" s="10">
        <v>5.0376219378406004</v>
      </c>
      <c r="AA22" s="7">
        <v>28.7472747829711</v>
      </c>
      <c r="AB22" s="10">
        <v>2.3019614780121298</v>
      </c>
      <c r="AC22" s="7">
        <v>30.120762996197801</v>
      </c>
      <c r="AD22" s="10">
        <v>3.8421591541593698</v>
      </c>
      <c r="AE22" s="7">
        <v>27.395892761666701</v>
      </c>
      <c r="AF22" s="10">
        <v>4.2464164519234098</v>
      </c>
      <c r="AG22" s="7">
        <v>-1.3513820213043399</v>
      </c>
      <c r="AH22" s="10">
        <v>4.5320309974311304</v>
      </c>
      <c r="AI22" s="7">
        <v>29.970358106760798</v>
      </c>
      <c r="AJ22" s="10">
        <v>3.87207628640448</v>
      </c>
      <c r="AK22" s="7">
        <v>24.965873956927499</v>
      </c>
      <c r="AL22" s="10">
        <v>2.3221333685508001</v>
      </c>
      <c r="AM22" s="7">
        <v>33.766271783002701</v>
      </c>
      <c r="AN22" s="10">
        <v>3.6280482345389902</v>
      </c>
      <c r="AO22" s="7">
        <v>3.7959136762418901</v>
      </c>
      <c r="AP22" s="10">
        <v>5.1463323700928898</v>
      </c>
      <c r="AQ22" s="65"/>
      <c r="AR22" s="65"/>
      <c r="AS22" s="65"/>
      <c r="AT22" s="182"/>
    </row>
    <row r="23" spans="1:46" ht="13" customHeight="1" x14ac:dyDescent="0.2">
      <c r="A23" s="82" t="s">
        <v>358</v>
      </c>
      <c r="B23" s="110">
        <v>2</v>
      </c>
      <c r="C23" s="7">
        <v>29.7088389672235</v>
      </c>
      <c r="D23" s="10">
        <v>2.3054784476233401</v>
      </c>
      <c r="E23" s="7">
        <v>15.7926607583478</v>
      </c>
      <c r="F23" s="10">
        <v>5.2570534215229499</v>
      </c>
      <c r="G23" s="7">
        <v>21.043116030361499</v>
      </c>
      <c r="H23" s="10">
        <v>3.1919521482330802</v>
      </c>
      <c r="I23" s="7">
        <v>36.711804355924599</v>
      </c>
      <c r="J23" s="10">
        <v>5.3384734342084998</v>
      </c>
      <c r="K23" s="7">
        <v>20.919143597576699</v>
      </c>
      <c r="L23" s="10">
        <v>8.1368147793895993</v>
      </c>
      <c r="M23" s="7">
        <v>13.475757260140201</v>
      </c>
      <c r="N23" s="10">
        <v>2.4562475453095498</v>
      </c>
      <c r="O23" s="7">
        <v>90.037628627132605</v>
      </c>
      <c r="P23" s="10">
        <v>2.8926091047021099</v>
      </c>
      <c r="Q23" s="7">
        <v>76.561871366992406</v>
      </c>
      <c r="R23" s="10">
        <v>3.9347536950378101</v>
      </c>
      <c r="S23" s="7">
        <v>38.5243089369229</v>
      </c>
      <c r="T23" s="10">
        <v>6.8525514473484801</v>
      </c>
      <c r="U23" s="7">
        <v>20.661074372322499</v>
      </c>
      <c r="V23" s="10">
        <v>8.6934515391999003</v>
      </c>
      <c r="W23" s="7">
        <v>22.087380732532701</v>
      </c>
      <c r="X23" s="10">
        <v>3.5154612801632701</v>
      </c>
      <c r="Y23" s="7">
        <v>-16.436928204390298</v>
      </c>
      <c r="Z23" s="10">
        <v>8.1668169988365396</v>
      </c>
      <c r="AA23" s="7">
        <v>25.2345279623365</v>
      </c>
      <c r="AB23" s="10">
        <v>3.25680431117536</v>
      </c>
      <c r="AC23" s="7">
        <v>12.3436912558073</v>
      </c>
      <c r="AD23" s="10">
        <v>3.3602386423908999</v>
      </c>
      <c r="AE23" s="7">
        <v>44.846852467628302</v>
      </c>
      <c r="AF23" s="10">
        <v>8.09710475891427</v>
      </c>
      <c r="AG23" s="7">
        <v>19.612324505291799</v>
      </c>
      <c r="AH23" s="10">
        <v>9.61543561810943</v>
      </c>
      <c r="AI23" s="7">
        <v>23.951736013731399</v>
      </c>
      <c r="AJ23" s="10">
        <v>2.2394821165523999</v>
      </c>
      <c r="AK23" s="7">
        <v>22.588804293633999</v>
      </c>
      <c r="AL23" s="10">
        <v>10.606120173043101</v>
      </c>
      <c r="AM23" s="7">
        <v>53.974803515059897</v>
      </c>
      <c r="AN23" s="10">
        <v>13.6890386996313</v>
      </c>
      <c r="AO23" s="7">
        <v>30.023067501328502</v>
      </c>
      <c r="AP23" s="10">
        <v>14.1967117805752</v>
      </c>
      <c r="AQ23" s="65"/>
      <c r="AR23" s="65"/>
      <c r="AS23" s="65"/>
      <c r="AT23" s="182"/>
    </row>
    <row r="24" spans="1:46" ht="13" customHeight="1" x14ac:dyDescent="0.2">
      <c r="A24" s="82" t="s">
        <v>425</v>
      </c>
      <c r="B24" s="110">
        <v>2</v>
      </c>
      <c r="C24" s="7">
        <v>44.225790864173902</v>
      </c>
      <c r="D24" s="10">
        <v>1.6802004928871701</v>
      </c>
      <c r="E24" s="7">
        <v>52.196557317947999</v>
      </c>
      <c r="F24" s="10">
        <v>3.9307022927039901</v>
      </c>
      <c r="G24" s="7">
        <v>43.320979582841801</v>
      </c>
      <c r="H24" s="10">
        <v>2.06953076380942</v>
      </c>
      <c r="I24" s="7">
        <v>32.496481494595599</v>
      </c>
      <c r="J24" s="10">
        <v>4.3154148077099901</v>
      </c>
      <c r="K24" s="7">
        <v>-19.7000758233524</v>
      </c>
      <c r="L24" s="10">
        <v>5.9356774812067199</v>
      </c>
      <c r="M24" s="7">
        <v>43.312601536525001</v>
      </c>
      <c r="N24" s="10">
        <v>1.79652436914215</v>
      </c>
      <c r="O24" s="7">
        <v>48.327585475997999</v>
      </c>
      <c r="P24" s="10">
        <v>6.7753057847914002</v>
      </c>
      <c r="Q24" s="7">
        <v>5.0149839394729696</v>
      </c>
      <c r="R24" s="10">
        <v>7.0018408296020702</v>
      </c>
      <c r="S24" s="7">
        <v>52.955913071479003</v>
      </c>
      <c r="T24" s="10">
        <v>4.4558575096763597</v>
      </c>
      <c r="U24" s="7">
        <v>38.174959072125098</v>
      </c>
      <c r="V24" s="10">
        <v>3.7435348368765098</v>
      </c>
      <c r="W24" s="7">
        <v>43.0161281353056</v>
      </c>
      <c r="X24" s="10">
        <v>2.2006087957089</v>
      </c>
      <c r="Y24" s="7">
        <v>-9.9397849361733996</v>
      </c>
      <c r="Z24" s="10">
        <v>4.9253578185748603</v>
      </c>
      <c r="AA24" s="7">
        <v>42.276278867007399</v>
      </c>
      <c r="AB24" s="10">
        <v>2.6877972562166699</v>
      </c>
      <c r="AC24" s="7">
        <v>46.747966137104399</v>
      </c>
      <c r="AD24" s="10">
        <v>3.2127120929391899</v>
      </c>
      <c r="AE24" s="7">
        <v>47.056196020512601</v>
      </c>
      <c r="AF24" s="10">
        <v>5.4396951619655702</v>
      </c>
      <c r="AG24" s="7">
        <v>4.7799171535051697</v>
      </c>
      <c r="AH24" s="10">
        <v>6.0006430783987499</v>
      </c>
      <c r="AI24" s="7">
        <v>46.988484240605402</v>
      </c>
      <c r="AJ24" s="10">
        <v>2.6726099131147598</v>
      </c>
      <c r="AK24" s="7">
        <v>40.0333154681636</v>
      </c>
      <c r="AL24" s="10">
        <v>2.8303889236181998</v>
      </c>
      <c r="AM24" s="7">
        <v>43.157909981431899</v>
      </c>
      <c r="AN24" s="10">
        <v>4.1321805302972097</v>
      </c>
      <c r="AO24" s="7">
        <v>-3.8305742591734702</v>
      </c>
      <c r="AP24" s="10">
        <v>5.1605260421795798</v>
      </c>
      <c r="AQ24" s="65"/>
      <c r="AR24" s="65"/>
      <c r="AS24" s="65"/>
      <c r="AT24" s="182"/>
    </row>
    <row r="25" spans="1:46" ht="13" customHeight="1" x14ac:dyDescent="0.2">
      <c r="A25" s="82" t="s">
        <v>359</v>
      </c>
      <c r="B25" s="110">
        <v>2</v>
      </c>
      <c r="C25" s="7">
        <v>7.7896395122167599</v>
      </c>
      <c r="D25" s="10">
        <v>0.73207353788219298</v>
      </c>
      <c r="E25" s="7">
        <v>12.6492774274673</v>
      </c>
      <c r="F25" s="10">
        <v>2.34499685747697</v>
      </c>
      <c r="G25" s="7">
        <v>7.0882085610490897</v>
      </c>
      <c r="H25" s="10">
        <v>0.88473872348259897</v>
      </c>
      <c r="I25" s="7">
        <v>5.6595085687781497</v>
      </c>
      <c r="J25" s="10">
        <v>1.18244624283857</v>
      </c>
      <c r="K25" s="7">
        <v>-6.9897688586891604</v>
      </c>
      <c r="L25" s="10">
        <v>2.8734449605332402</v>
      </c>
      <c r="M25" s="7">
        <v>7.9485231961251497</v>
      </c>
      <c r="N25" s="10">
        <v>0.73727499714190103</v>
      </c>
      <c r="O25" s="7" t="s">
        <v>706</v>
      </c>
      <c r="P25" s="10" t="s">
        <v>706</v>
      </c>
      <c r="Q25" s="7" t="s">
        <v>706</v>
      </c>
      <c r="R25" s="10" t="s">
        <v>706</v>
      </c>
      <c r="S25" s="7">
        <v>8.1488204012067502</v>
      </c>
      <c r="T25" s="10">
        <v>0.90227518964447795</v>
      </c>
      <c r="U25" s="7">
        <v>6.0185829709108898</v>
      </c>
      <c r="V25" s="10">
        <v>1.3200956818763101</v>
      </c>
      <c r="W25" s="7">
        <v>12.660328985425201</v>
      </c>
      <c r="X25" s="10">
        <v>3.3603584810967502</v>
      </c>
      <c r="Y25" s="7">
        <v>4.5115085842184</v>
      </c>
      <c r="Z25" s="10">
        <v>3.40525243639205</v>
      </c>
      <c r="AA25" s="7">
        <v>8.2405482697549797</v>
      </c>
      <c r="AB25" s="10">
        <v>1.54721839262539</v>
      </c>
      <c r="AC25" s="7">
        <v>8.0401556324622998</v>
      </c>
      <c r="AD25" s="10">
        <v>0.89595308390665396</v>
      </c>
      <c r="AE25" s="7" t="s">
        <v>706</v>
      </c>
      <c r="AF25" s="10" t="s">
        <v>706</v>
      </c>
      <c r="AG25" s="7" t="s">
        <v>706</v>
      </c>
      <c r="AH25" s="10" t="s">
        <v>706</v>
      </c>
      <c r="AI25" s="7">
        <v>7.4304272958111204</v>
      </c>
      <c r="AJ25" s="10">
        <v>0.854825187461419</v>
      </c>
      <c r="AK25" s="7">
        <v>9.7972663364688799</v>
      </c>
      <c r="AL25" s="10">
        <v>1.6115526858292399</v>
      </c>
      <c r="AM25" s="7" t="s">
        <v>706</v>
      </c>
      <c r="AN25" s="10" t="s">
        <v>706</v>
      </c>
      <c r="AO25" s="7" t="s">
        <v>706</v>
      </c>
      <c r="AP25" s="10" t="s">
        <v>706</v>
      </c>
      <c r="AQ25" s="65"/>
      <c r="AR25" s="65"/>
      <c r="AS25" s="65"/>
      <c r="AT25" s="182"/>
    </row>
    <row r="26" spans="1:46" ht="13" customHeight="1" x14ac:dyDescent="0.2">
      <c r="A26" s="82" t="s">
        <v>360</v>
      </c>
      <c r="B26" s="110">
        <v>2</v>
      </c>
      <c r="C26" s="7">
        <v>28.167234830631301</v>
      </c>
      <c r="D26" s="10">
        <v>1.4098558302059701</v>
      </c>
      <c r="E26" s="7">
        <v>33.113788735730402</v>
      </c>
      <c r="F26" s="10">
        <v>3.5797919253975099</v>
      </c>
      <c r="G26" s="7">
        <v>24.499590809815501</v>
      </c>
      <c r="H26" s="10">
        <v>1.7442095443438499</v>
      </c>
      <c r="I26" s="7">
        <v>31.788241028553401</v>
      </c>
      <c r="J26" s="10">
        <v>2.3787745902193</v>
      </c>
      <c r="K26" s="7">
        <v>-1.3255477071769799</v>
      </c>
      <c r="L26" s="10">
        <v>4.1693399606804604</v>
      </c>
      <c r="M26" s="7">
        <v>18.828331013678699</v>
      </c>
      <c r="N26" s="10">
        <v>1.3871159005862299</v>
      </c>
      <c r="O26" s="7">
        <v>55.5363525474867</v>
      </c>
      <c r="P26" s="10">
        <v>3.07789382514455</v>
      </c>
      <c r="Q26" s="7">
        <v>36.7080215338081</v>
      </c>
      <c r="R26" s="10">
        <v>3.2509987068571702</v>
      </c>
      <c r="S26" s="7">
        <v>33.321766435614101</v>
      </c>
      <c r="T26" s="10">
        <v>1.8980779463764901</v>
      </c>
      <c r="U26" s="7">
        <v>20.671788888979499</v>
      </c>
      <c r="V26" s="10">
        <v>2.27205378639428</v>
      </c>
      <c r="W26" s="7">
        <v>25.968179351443599</v>
      </c>
      <c r="X26" s="10">
        <v>3.27885049109477</v>
      </c>
      <c r="Y26" s="7">
        <v>-7.35358708417054</v>
      </c>
      <c r="Z26" s="10">
        <v>3.5328145212544899</v>
      </c>
      <c r="AA26" s="7">
        <v>24.310775599851599</v>
      </c>
      <c r="AB26" s="10">
        <v>2.8082753011473001</v>
      </c>
      <c r="AC26" s="7">
        <v>26.423229684115501</v>
      </c>
      <c r="AD26" s="10">
        <v>1.7780214316424201</v>
      </c>
      <c r="AE26" s="7">
        <v>38.004049440262897</v>
      </c>
      <c r="AF26" s="10">
        <v>3.0753493143472901</v>
      </c>
      <c r="AG26" s="7">
        <v>13.6932738404112</v>
      </c>
      <c r="AH26" s="10">
        <v>4.1006638523362398</v>
      </c>
      <c r="AI26" s="7">
        <v>34.346589677370602</v>
      </c>
      <c r="AJ26" s="10">
        <v>2.1545498163593901</v>
      </c>
      <c r="AK26" s="7">
        <v>20.343199333838498</v>
      </c>
      <c r="AL26" s="10">
        <v>1.7920203103391099</v>
      </c>
      <c r="AM26" s="7" t="s">
        <v>706</v>
      </c>
      <c r="AN26" s="10" t="s">
        <v>706</v>
      </c>
      <c r="AO26" s="7" t="s">
        <v>706</v>
      </c>
      <c r="AP26" s="10" t="s">
        <v>706</v>
      </c>
      <c r="AQ26" s="65"/>
      <c r="AR26" s="65"/>
      <c r="AS26" s="65"/>
      <c r="AT26" s="182"/>
    </row>
    <row r="27" spans="1:46" ht="13" customHeight="1" x14ac:dyDescent="0.2">
      <c r="A27" s="82" t="s">
        <v>361</v>
      </c>
      <c r="B27" s="110">
        <v>2</v>
      </c>
      <c r="C27" s="7">
        <v>19.100815945680999</v>
      </c>
      <c r="D27" s="10">
        <v>0.768356740232915</v>
      </c>
      <c r="E27" s="7">
        <v>20.531515939048099</v>
      </c>
      <c r="F27" s="10">
        <v>1.74777351858401</v>
      </c>
      <c r="G27" s="7">
        <v>16.761929788941</v>
      </c>
      <c r="H27" s="10">
        <v>0.77024801703213597</v>
      </c>
      <c r="I27" s="7">
        <v>23.305225112765001</v>
      </c>
      <c r="J27" s="10">
        <v>2.03798341236749</v>
      </c>
      <c r="K27" s="7">
        <v>2.77370917371683</v>
      </c>
      <c r="L27" s="10">
        <v>2.6589142305369702</v>
      </c>
      <c r="M27" s="7">
        <v>18.024468340186001</v>
      </c>
      <c r="N27" s="10">
        <v>0.65348450440027706</v>
      </c>
      <c r="O27" s="7">
        <v>30.887266324076901</v>
      </c>
      <c r="P27" s="10">
        <v>5.32495309293353</v>
      </c>
      <c r="Q27" s="7">
        <v>12.8627979838909</v>
      </c>
      <c r="R27" s="10">
        <v>5.3630501598804701</v>
      </c>
      <c r="S27" s="7">
        <v>19.2227565307277</v>
      </c>
      <c r="T27" s="10">
        <v>0.85929335295066001</v>
      </c>
      <c r="U27" s="7">
        <v>18.023935158493</v>
      </c>
      <c r="V27" s="10">
        <v>1.70889769024493</v>
      </c>
      <c r="W27" s="7">
        <v>20.2385088997619</v>
      </c>
      <c r="X27" s="10">
        <v>3.2573790605540598</v>
      </c>
      <c r="Y27" s="7">
        <v>1.0157523690342301</v>
      </c>
      <c r="Z27" s="10">
        <v>3.3589261103287802</v>
      </c>
      <c r="AA27" s="7">
        <v>18.3580670987673</v>
      </c>
      <c r="AB27" s="10">
        <v>1.58227953664333</v>
      </c>
      <c r="AC27" s="7">
        <v>19.602207994084701</v>
      </c>
      <c r="AD27" s="10">
        <v>0.88453244459765701</v>
      </c>
      <c r="AE27" s="7">
        <v>17.687483292562298</v>
      </c>
      <c r="AF27" s="10">
        <v>2.63671862048052</v>
      </c>
      <c r="AG27" s="7">
        <v>-0.67058380620496605</v>
      </c>
      <c r="AH27" s="10">
        <v>3.0588148789168601</v>
      </c>
      <c r="AI27" s="7">
        <v>18.4481776653782</v>
      </c>
      <c r="AJ27" s="10">
        <v>1.3295429102271099</v>
      </c>
      <c r="AK27" s="7">
        <v>19.637584917902299</v>
      </c>
      <c r="AL27" s="10">
        <v>0.98472137773430501</v>
      </c>
      <c r="AM27" s="7">
        <v>19.2128331716196</v>
      </c>
      <c r="AN27" s="10">
        <v>4.6694345642045603</v>
      </c>
      <c r="AO27" s="7">
        <v>0.76465550624142198</v>
      </c>
      <c r="AP27" s="10">
        <v>4.8196890415147298</v>
      </c>
      <c r="AQ27" s="65"/>
      <c r="AR27" s="65"/>
      <c r="AS27" s="65"/>
      <c r="AT27" s="182"/>
    </row>
    <row r="28" spans="1:46" ht="13" customHeight="1" x14ac:dyDescent="0.2">
      <c r="A28" s="82" t="s">
        <v>362</v>
      </c>
      <c r="B28" s="110">
        <v>2</v>
      </c>
      <c r="C28" s="7">
        <v>2.9711675444394299</v>
      </c>
      <c r="D28" s="10">
        <v>0.53931994825149498</v>
      </c>
      <c r="E28" s="7">
        <v>4.25297732796475</v>
      </c>
      <c r="F28" s="10">
        <v>1.65327892084642</v>
      </c>
      <c r="G28" s="7">
        <v>2.2692460549679501</v>
      </c>
      <c r="H28" s="10">
        <v>0.55186237453792697</v>
      </c>
      <c r="I28" s="7">
        <v>3.68593220030293</v>
      </c>
      <c r="J28" s="10">
        <v>1.1591723960371301</v>
      </c>
      <c r="K28" s="7">
        <v>-0.56704512766182202</v>
      </c>
      <c r="L28" s="10">
        <v>2.0304489455785499</v>
      </c>
      <c r="M28" s="7">
        <v>2.6149911248548601</v>
      </c>
      <c r="N28" s="10">
        <v>0.51116270538990205</v>
      </c>
      <c r="O28" s="7">
        <v>3.84763710928459</v>
      </c>
      <c r="P28" s="10">
        <v>1.4589432336658099</v>
      </c>
      <c r="Q28" s="7">
        <v>1.23264598442972</v>
      </c>
      <c r="R28" s="10">
        <v>1.56441642798798</v>
      </c>
      <c r="S28" s="7">
        <v>2.63473039886185</v>
      </c>
      <c r="T28" s="10">
        <v>0.48226011274143599</v>
      </c>
      <c r="U28" s="7">
        <v>2.6289132790097001</v>
      </c>
      <c r="V28" s="10">
        <v>0.90686612684038304</v>
      </c>
      <c r="W28" s="7">
        <v>7.0538647664001797</v>
      </c>
      <c r="X28" s="10">
        <v>5.5033836005801096</v>
      </c>
      <c r="Y28" s="7">
        <v>4.4191343675383399</v>
      </c>
      <c r="Z28" s="10">
        <v>5.6185027256797797</v>
      </c>
      <c r="AA28" s="7">
        <v>1.31794544399422</v>
      </c>
      <c r="AB28" s="10">
        <v>0.55986623797247403</v>
      </c>
      <c r="AC28" s="7">
        <v>3.4354299563788402</v>
      </c>
      <c r="AD28" s="10">
        <v>0.75724855170996197</v>
      </c>
      <c r="AE28" s="7">
        <v>4.3946448156065703</v>
      </c>
      <c r="AF28" s="10">
        <v>1.9168574512582099</v>
      </c>
      <c r="AG28" s="7">
        <v>3.0766993716123499</v>
      </c>
      <c r="AH28" s="10">
        <v>2.0050066588237598</v>
      </c>
      <c r="AI28" s="7">
        <v>1.77588082968238</v>
      </c>
      <c r="AJ28" s="10">
        <v>0.464890197077723</v>
      </c>
      <c r="AK28" s="7">
        <v>4.1131200134214101</v>
      </c>
      <c r="AL28" s="10">
        <v>1.04384045777335</v>
      </c>
      <c r="AM28" s="7">
        <v>4.38891602775292</v>
      </c>
      <c r="AN28" s="10">
        <v>2.9174231073122501</v>
      </c>
      <c r="AO28" s="7">
        <v>2.61303519807054</v>
      </c>
      <c r="AP28" s="10">
        <v>2.93273078604556</v>
      </c>
      <c r="AQ28" s="65"/>
      <c r="AR28" s="65"/>
      <c r="AS28" s="65"/>
      <c r="AT28" s="182"/>
    </row>
    <row r="29" spans="1:46" ht="13" customHeight="1" x14ac:dyDescent="0.2">
      <c r="A29" s="82" t="s">
        <v>363</v>
      </c>
      <c r="B29" s="110">
        <v>2</v>
      </c>
      <c r="C29" s="7">
        <v>20.5706955820772</v>
      </c>
      <c r="D29" s="10">
        <v>1.03612340364469</v>
      </c>
      <c r="E29" s="7">
        <v>25.528727431971198</v>
      </c>
      <c r="F29" s="10">
        <v>2.2998273475127098</v>
      </c>
      <c r="G29" s="7">
        <v>19.965504635862501</v>
      </c>
      <c r="H29" s="10">
        <v>1.4484560059518701</v>
      </c>
      <c r="I29" s="7">
        <v>14.700169120304899</v>
      </c>
      <c r="J29" s="10">
        <v>1.84730416479485</v>
      </c>
      <c r="K29" s="7">
        <v>-10.828558311666299</v>
      </c>
      <c r="L29" s="10">
        <v>2.96046588484483</v>
      </c>
      <c r="M29" s="7">
        <v>20.743160802750399</v>
      </c>
      <c r="N29" s="10">
        <v>1.07193896493579</v>
      </c>
      <c r="O29" s="7">
        <v>17.912833256834599</v>
      </c>
      <c r="P29" s="10">
        <v>5.0445337928835103</v>
      </c>
      <c r="Q29" s="7">
        <v>-2.8303275459157602</v>
      </c>
      <c r="R29" s="10">
        <v>5.1441766305960499</v>
      </c>
      <c r="S29" s="7">
        <v>19.449950066298101</v>
      </c>
      <c r="T29" s="10">
        <v>1.2187110489997199</v>
      </c>
      <c r="U29" s="7">
        <v>22.0859741461373</v>
      </c>
      <c r="V29" s="10">
        <v>1.83369697243337</v>
      </c>
      <c r="W29" s="7">
        <v>26.317986354400698</v>
      </c>
      <c r="X29" s="10">
        <v>6.2909713327948698</v>
      </c>
      <c r="Y29" s="7">
        <v>6.86803628810262</v>
      </c>
      <c r="Z29" s="10">
        <v>6.5438005406782001</v>
      </c>
      <c r="AA29" s="7">
        <v>18.280944611317</v>
      </c>
      <c r="AB29" s="10">
        <v>2.7127693041964598</v>
      </c>
      <c r="AC29" s="7">
        <v>20.888576114690299</v>
      </c>
      <c r="AD29" s="10">
        <v>1.3177249598042999</v>
      </c>
      <c r="AE29" s="7">
        <v>23.349801971386501</v>
      </c>
      <c r="AF29" s="10">
        <v>2.5375116741150099</v>
      </c>
      <c r="AG29" s="7">
        <v>5.0688573600695301</v>
      </c>
      <c r="AH29" s="10">
        <v>3.82328936974009</v>
      </c>
      <c r="AI29" s="7">
        <v>19.481609362287301</v>
      </c>
      <c r="AJ29" s="10">
        <v>1.47901570050942</v>
      </c>
      <c r="AK29" s="7">
        <v>20.3438906418687</v>
      </c>
      <c r="AL29" s="10">
        <v>1.68187752099118</v>
      </c>
      <c r="AM29" s="7">
        <v>25.2243568854107</v>
      </c>
      <c r="AN29" s="10">
        <v>3.7254121587677398</v>
      </c>
      <c r="AO29" s="7">
        <v>5.7427475231234197</v>
      </c>
      <c r="AP29" s="10">
        <v>4.0003744923511304</v>
      </c>
      <c r="AQ29" s="65"/>
      <c r="AR29" s="65"/>
      <c r="AS29" s="65"/>
      <c r="AT29" s="182"/>
    </row>
    <row r="30" spans="1:46" ht="13" customHeight="1" x14ac:dyDescent="0.2">
      <c r="A30" s="82" t="s">
        <v>364</v>
      </c>
      <c r="B30" s="110">
        <v>2</v>
      </c>
      <c r="C30" s="7">
        <v>23.247350325106499</v>
      </c>
      <c r="D30" s="10">
        <v>0.88399778598284295</v>
      </c>
      <c r="E30" s="7">
        <v>24.4174379455823</v>
      </c>
      <c r="F30" s="10">
        <v>4.3593344258562299</v>
      </c>
      <c r="G30" s="7">
        <v>22.424245936403999</v>
      </c>
      <c r="H30" s="10">
        <v>1.0743119650488699</v>
      </c>
      <c r="I30" s="7">
        <v>24.333678797576098</v>
      </c>
      <c r="J30" s="10">
        <v>1.7289643183276</v>
      </c>
      <c r="K30" s="7">
        <v>-8.3759148006223E-2</v>
      </c>
      <c r="L30" s="10">
        <v>4.7628364840496999</v>
      </c>
      <c r="M30" s="7">
        <v>23.330801543069899</v>
      </c>
      <c r="N30" s="10">
        <v>0.88686217795468003</v>
      </c>
      <c r="O30" s="7">
        <v>21.947501904851901</v>
      </c>
      <c r="P30" s="10">
        <v>5.2560806489524499</v>
      </c>
      <c r="Q30" s="7">
        <v>-1.3832996382179901</v>
      </c>
      <c r="R30" s="10">
        <v>5.34297467862263</v>
      </c>
      <c r="S30" s="7">
        <v>21.658243668449401</v>
      </c>
      <c r="T30" s="10">
        <v>1.28181069924478</v>
      </c>
      <c r="U30" s="7">
        <v>23.604475287368398</v>
      </c>
      <c r="V30" s="10">
        <v>1.2424614115897601</v>
      </c>
      <c r="W30" s="7">
        <v>32.270031356433797</v>
      </c>
      <c r="X30" s="10">
        <v>3.4922772728751799</v>
      </c>
      <c r="Y30" s="7">
        <v>10.6117876879844</v>
      </c>
      <c r="Z30" s="10">
        <v>3.68702477848093</v>
      </c>
      <c r="AA30" s="7">
        <v>16.838436391232399</v>
      </c>
      <c r="AB30" s="10">
        <v>2.0696928654735198</v>
      </c>
      <c r="AC30" s="7">
        <v>22.2445620254374</v>
      </c>
      <c r="AD30" s="10">
        <v>1.0245707313322601</v>
      </c>
      <c r="AE30" s="7">
        <v>29.541915049488601</v>
      </c>
      <c r="AF30" s="10">
        <v>2.07841607196531</v>
      </c>
      <c r="AG30" s="7">
        <v>12.7034786582562</v>
      </c>
      <c r="AH30" s="10">
        <v>2.7630908553123299</v>
      </c>
      <c r="AI30" s="7">
        <v>21.285548928614201</v>
      </c>
      <c r="AJ30" s="10">
        <v>1.3442256935867101</v>
      </c>
      <c r="AK30" s="7">
        <v>25.512233262194499</v>
      </c>
      <c r="AL30" s="10">
        <v>1.1779418284777601</v>
      </c>
      <c r="AM30" s="7" t="s">
        <v>706</v>
      </c>
      <c r="AN30" s="10" t="s">
        <v>706</v>
      </c>
      <c r="AO30" s="7" t="s">
        <v>706</v>
      </c>
      <c r="AP30" s="10" t="s">
        <v>706</v>
      </c>
      <c r="AQ30" s="65"/>
      <c r="AR30" s="65"/>
      <c r="AS30" s="65"/>
      <c r="AT30" s="182"/>
    </row>
    <row r="31" spans="1:46" ht="13" customHeight="1" x14ac:dyDescent="0.2">
      <c r="A31" s="82" t="s">
        <v>365</v>
      </c>
      <c r="B31" s="110">
        <v>2</v>
      </c>
      <c r="C31" s="7">
        <v>6.3172245578720796</v>
      </c>
      <c r="D31" s="10">
        <v>0.68802850414129801</v>
      </c>
      <c r="E31" s="7">
        <v>6.0565537295035696</v>
      </c>
      <c r="F31" s="10">
        <v>1.57667509688153</v>
      </c>
      <c r="G31" s="7">
        <v>6.25187322443265</v>
      </c>
      <c r="H31" s="10">
        <v>0.982656040563748</v>
      </c>
      <c r="I31" s="7">
        <v>6.4593901769303503</v>
      </c>
      <c r="J31" s="10">
        <v>1.9684661001952299</v>
      </c>
      <c r="K31" s="7">
        <v>0.40283644742678498</v>
      </c>
      <c r="L31" s="10">
        <v>2.5335745852051899</v>
      </c>
      <c r="M31" s="7">
        <v>4.7467895854441799</v>
      </c>
      <c r="N31" s="10">
        <v>0.64885086030122496</v>
      </c>
      <c r="O31" s="7">
        <v>11.5179675086423</v>
      </c>
      <c r="P31" s="10">
        <v>2.4948556402265201</v>
      </c>
      <c r="Q31" s="7">
        <v>6.7711779231981604</v>
      </c>
      <c r="R31" s="10">
        <v>2.58060221302709</v>
      </c>
      <c r="S31" s="7">
        <v>8.0564813736779701</v>
      </c>
      <c r="T31" s="10">
        <v>1.7922088600868</v>
      </c>
      <c r="U31" s="7">
        <v>5.78561966963112</v>
      </c>
      <c r="V31" s="10">
        <v>1.1247494273234699</v>
      </c>
      <c r="W31" s="7">
        <v>5.0486921535009301</v>
      </c>
      <c r="X31" s="10">
        <v>0.81058946986631797</v>
      </c>
      <c r="Y31" s="7">
        <v>-3.0077892201770302</v>
      </c>
      <c r="Z31" s="10">
        <v>1.9317125788715299</v>
      </c>
      <c r="AA31" s="7">
        <v>6.8895019230817098</v>
      </c>
      <c r="AB31" s="10">
        <v>2.7176782197456402</v>
      </c>
      <c r="AC31" s="7">
        <v>6.04483625092195</v>
      </c>
      <c r="AD31" s="10">
        <v>0.89885578646340702</v>
      </c>
      <c r="AE31" s="7">
        <v>5.5471372702115502</v>
      </c>
      <c r="AF31" s="10">
        <v>0.94840777834253698</v>
      </c>
      <c r="AG31" s="7">
        <v>-1.34236465287016</v>
      </c>
      <c r="AH31" s="10">
        <v>2.9115774492161601</v>
      </c>
      <c r="AI31" s="7">
        <v>8.5463640541255295</v>
      </c>
      <c r="AJ31" s="10">
        <v>1.8271452047127501</v>
      </c>
      <c r="AK31" s="7">
        <v>5.1808950918867103</v>
      </c>
      <c r="AL31" s="10">
        <v>0.70317703193075898</v>
      </c>
      <c r="AM31" s="7">
        <v>5.0641180461811404</v>
      </c>
      <c r="AN31" s="10">
        <v>1.9882258923762599</v>
      </c>
      <c r="AO31" s="7">
        <v>-3.48224600794439</v>
      </c>
      <c r="AP31" s="10">
        <v>2.6399655454178799</v>
      </c>
      <c r="AQ31" s="65"/>
      <c r="AR31" s="65"/>
      <c r="AS31" s="65"/>
      <c r="AT31" s="182"/>
    </row>
    <row r="32" spans="1:46" ht="13" customHeight="1" x14ac:dyDescent="0.2">
      <c r="A32" s="82" t="s">
        <v>366</v>
      </c>
      <c r="B32" s="110">
        <v>2</v>
      </c>
      <c r="C32" s="7">
        <v>11.955951020166101</v>
      </c>
      <c r="D32" s="10">
        <v>0.750754346641614</v>
      </c>
      <c r="E32" s="7">
        <v>16.454537800891298</v>
      </c>
      <c r="F32" s="10">
        <v>2.1380075203125801</v>
      </c>
      <c r="G32" s="7">
        <v>11.0456445146317</v>
      </c>
      <c r="H32" s="10">
        <v>0.93128174198240599</v>
      </c>
      <c r="I32" s="7">
        <v>11.3448481740406</v>
      </c>
      <c r="J32" s="10">
        <v>1.3669088543552801</v>
      </c>
      <c r="K32" s="7">
        <v>-5.1096896268506402</v>
      </c>
      <c r="L32" s="10">
        <v>2.6013172700788298</v>
      </c>
      <c r="M32" s="7">
        <v>12.170640534702301</v>
      </c>
      <c r="N32" s="10">
        <v>0.88204804246613999</v>
      </c>
      <c r="O32" s="7">
        <v>12.432558258009699</v>
      </c>
      <c r="P32" s="10">
        <v>1.8766155095709101</v>
      </c>
      <c r="Q32" s="7">
        <v>0.26191772330738899</v>
      </c>
      <c r="R32" s="10">
        <v>2.1474461414252102</v>
      </c>
      <c r="S32" s="7">
        <v>11.5466666090862</v>
      </c>
      <c r="T32" s="10">
        <v>0.86279981383930004</v>
      </c>
      <c r="U32" s="7">
        <v>11.342929249424801</v>
      </c>
      <c r="V32" s="10">
        <v>2.00308415819703</v>
      </c>
      <c r="W32" s="7">
        <v>17.4770289490348</v>
      </c>
      <c r="X32" s="10">
        <v>2.8368832766830301</v>
      </c>
      <c r="Y32" s="7">
        <v>5.9303623399485899</v>
      </c>
      <c r="Z32" s="10">
        <v>2.9849811828264898</v>
      </c>
      <c r="AA32" s="7">
        <v>12.042803478374299</v>
      </c>
      <c r="AB32" s="10">
        <v>1.0319048604782299</v>
      </c>
      <c r="AC32" s="7">
        <v>12.1092892205117</v>
      </c>
      <c r="AD32" s="10">
        <v>1.18578954326727</v>
      </c>
      <c r="AE32" s="7">
        <v>16.272782973940899</v>
      </c>
      <c r="AF32" s="10">
        <v>4.0693921450241701</v>
      </c>
      <c r="AG32" s="7">
        <v>4.2299794955665302</v>
      </c>
      <c r="AH32" s="10">
        <v>4.1060929508022497</v>
      </c>
      <c r="AI32" s="7">
        <v>11.8417722772934</v>
      </c>
      <c r="AJ32" s="10">
        <v>0.84542308887784001</v>
      </c>
      <c r="AK32" s="7">
        <v>13.5155866791116</v>
      </c>
      <c r="AL32" s="10">
        <v>1.9615501002078399</v>
      </c>
      <c r="AM32" s="7" t="s">
        <v>706</v>
      </c>
      <c r="AN32" s="10" t="s">
        <v>706</v>
      </c>
      <c r="AO32" s="7" t="s">
        <v>706</v>
      </c>
      <c r="AP32" s="10" t="s">
        <v>706</v>
      </c>
      <c r="AQ32" s="65"/>
      <c r="AR32" s="65"/>
      <c r="AS32" s="65"/>
      <c r="AT32" s="182"/>
    </row>
    <row r="33" spans="1:46" ht="13" customHeight="1" x14ac:dyDescent="0.2">
      <c r="A33" s="82" t="s">
        <v>367</v>
      </c>
      <c r="B33" s="110">
        <v>2</v>
      </c>
      <c r="C33" s="7">
        <v>18.5568365621316</v>
      </c>
      <c r="D33" s="10">
        <v>1.2559968987971299</v>
      </c>
      <c r="E33" s="7">
        <v>27.333388091866698</v>
      </c>
      <c r="F33" s="10">
        <v>2.3569104249778898</v>
      </c>
      <c r="G33" s="7">
        <v>14.9361755006138</v>
      </c>
      <c r="H33" s="10">
        <v>1.85846042351243</v>
      </c>
      <c r="I33" s="7">
        <v>15.242176212820899</v>
      </c>
      <c r="J33" s="10">
        <v>4.15089080197128</v>
      </c>
      <c r="K33" s="7">
        <v>-12.091211879045799</v>
      </c>
      <c r="L33" s="10">
        <v>4.8396967021152602</v>
      </c>
      <c r="M33" s="7">
        <v>18.560270044402898</v>
      </c>
      <c r="N33" s="10">
        <v>1.36849336470217</v>
      </c>
      <c r="O33" s="7" t="s">
        <v>706</v>
      </c>
      <c r="P33" s="10" t="s">
        <v>706</v>
      </c>
      <c r="Q33" s="7" t="s">
        <v>706</v>
      </c>
      <c r="R33" s="10" t="s">
        <v>706</v>
      </c>
      <c r="S33" s="7">
        <v>19.8977393354055</v>
      </c>
      <c r="T33" s="10">
        <v>1.6900623159083801</v>
      </c>
      <c r="U33" s="7">
        <v>16.111255235033902</v>
      </c>
      <c r="V33" s="10">
        <v>2.5759236495334998</v>
      </c>
      <c r="W33" s="7" t="s">
        <v>706</v>
      </c>
      <c r="X33" s="10" t="s">
        <v>706</v>
      </c>
      <c r="Y33" s="7" t="s">
        <v>706</v>
      </c>
      <c r="Z33" s="10" t="s">
        <v>706</v>
      </c>
      <c r="AA33" s="7">
        <v>16.4969468932895</v>
      </c>
      <c r="AB33" s="10">
        <v>7.1909262913491903</v>
      </c>
      <c r="AC33" s="7">
        <v>17.027418726632099</v>
      </c>
      <c r="AD33" s="10">
        <v>1.8973583205384901</v>
      </c>
      <c r="AE33" s="7">
        <v>22.492773812078902</v>
      </c>
      <c r="AF33" s="10">
        <v>2.5629930589774901</v>
      </c>
      <c r="AG33" s="7">
        <v>5.99582691878941</v>
      </c>
      <c r="AH33" s="10">
        <v>7.88830132122078</v>
      </c>
      <c r="AI33" s="7">
        <v>21.328846355798099</v>
      </c>
      <c r="AJ33" s="10">
        <v>2.74924717177272</v>
      </c>
      <c r="AK33" s="7">
        <v>17.900150404422401</v>
      </c>
      <c r="AL33" s="10">
        <v>1.8622246111618399</v>
      </c>
      <c r="AM33" s="7">
        <v>16.261911151147199</v>
      </c>
      <c r="AN33" s="10">
        <v>3.00671091132735</v>
      </c>
      <c r="AO33" s="7">
        <v>-5.06693520465089</v>
      </c>
      <c r="AP33" s="10">
        <v>3.7001158996396102</v>
      </c>
      <c r="AQ33" s="65"/>
      <c r="AR33" s="65"/>
      <c r="AS33" s="65"/>
      <c r="AT33" s="182"/>
    </row>
    <row r="34" spans="1:46" ht="13" customHeight="1" x14ac:dyDescent="0.2">
      <c r="A34" s="82" t="s">
        <v>368</v>
      </c>
      <c r="B34" s="110">
        <v>2</v>
      </c>
      <c r="C34" s="7">
        <v>18.167209977393</v>
      </c>
      <c r="D34" s="10">
        <v>1.07302755081887</v>
      </c>
      <c r="E34" s="7">
        <v>33.552311021844403</v>
      </c>
      <c r="F34" s="10">
        <v>5.9223977961882204</v>
      </c>
      <c r="G34" s="7">
        <v>12.4761758550935</v>
      </c>
      <c r="H34" s="10">
        <v>1.2162907786265</v>
      </c>
      <c r="I34" s="7">
        <v>23.362400032982201</v>
      </c>
      <c r="J34" s="10">
        <v>2.7858975540744599</v>
      </c>
      <c r="K34" s="7">
        <v>-10.1899109888622</v>
      </c>
      <c r="L34" s="10">
        <v>7.8623125801214302</v>
      </c>
      <c r="M34" s="7">
        <v>17.1747121310453</v>
      </c>
      <c r="N34" s="10">
        <v>1.2571357721644301</v>
      </c>
      <c r="O34" s="7" t="s">
        <v>706</v>
      </c>
      <c r="P34" s="10" t="s">
        <v>706</v>
      </c>
      <c r="Q34" s="7" t="s">
        <v>706</v>
      </c>
      <c r="R34" s="10" t="s">
        <v>706</v>
      </c>
      <c r="S34" s="7">
        <v>19.489034016763402</v>
      </c>
      <c r="T34" s="10">
        <v>2.09453243273737</v>
      </c>
      <c r="U34" s="7">
        <v>22.696972813213598</v>
      </c>
      <c r="V34" s="10">
        <v>2.0575126655393299</v>
      </c>
      <c r="W34" s="7">
        <v>11.1583963056604</v>
      </c>
      <c r="X34" s="10">
        <v>1.31480872538611</v>
      </c>
      <c r="Y34" s="7">
        <v>-8.3306377111030603</v>
      </c>
      <c r="Z34" s="10">
        <v>2.5081247504770099</v>
      </c>
      <c r="AA34" s="7">
        <v>21.463412668849902</v>
      </c>
      <c r="AB34" s="10">
        <v>4.0132637525619401</v>
      </c>
      <c r="AC34" s="7">
        <v>18.865283307905202</v>
      </c>
      <c r="AD34" s="10">
        <v>1.6152151604773299</v>
      </c>
      <c r="AE34" s="7">
        <v>12.775692237672899</v>
      </c>
      <c r="AF34" s="10">
        <v>2.0182900815821099</v>
      </c>
      <c r="AG34" s="7">
        <v>-8.6877204311769294</v>
      </c>
      <c r="AH34" s="10">
        <v>4.5502001609528797</v>
      </c>
      <c r="AI34" s="7">
        <v>15.209202418334799</v>
      </c>
      <c r="AJ34" s="10">
        <v>1.3324587125532901</v>
      </c>
      <c r="AK34" s="7">
        <v>21.166523409465899</v>
      </c>
      <c r="AL34" s="10">
        <v>1.7959393254275</v>
      </c>
      <c r="AM34" s="7" t="s">
        <v>706</v>
      </c>
      <c r="AN34" s="10" t="s">
        <v>706</v>
      </c>
      <c r="AO34" s="7" t="s">
        <v>706</v>
      </c>
      <c r="AP34" s="10" t="s">
        <v>706</v>
      </c>
      <c r="AQ34" s="65"/>
      <c r="AR34" s="65"/>
      <c r="AS34" s="65"/>
      <c r="AT34" s="182"/>
    </row>
    <row r="35" spans="1:46" ht="13" customHeight="1" x14ac:dyDescent="0.2">
      <c r="A35" s="82" t="s">
        <v>369</v>
      </c>
      <c r="B35" s="110">
        <v>2</v>
      </c>
      <c r="C35" s="7">
        <v>21.178045975390301</v>
      </c>
      <c r="D35" s="10">
        <v>1.01005286467022</v>
      </c>
      <c r="E35" s="7">
        <v>32.465663741830099</v>
      </c>
      <c r="F35" s="10">
        <v>3.7455755325536799</v>
      </c>
      <c r="G35" s="7">
        <v>20.198290299148901</v>
      </c>
      <c r="H35" s="10">
        <v>1.44900018343432</v>
      </c>
      <c r="I35" s="7">
        <v>18.2422770642785</v>
      </c>
      <c r="J35" s="10">
        <v>2.5361188347357402</v>
      </c>
      <c r="K35" s="7">
        <v>-14.2233866775516</v>
      </c>
      <c r="L35" s="10">
        <v>4.5157941616045303</v>
      </c>
      <c r="M35" s="7">
        <v>18.973771791643301</v>
      </c>
      <c r="N35" s="10">
        <v>1.02600281894352</v>
      </c>
      <c r="O35" s="7" t="s">
        <v>706</v>
      </c>
      <c r="P35" s="10" t="s">
        <v>706</v>
      </c>
      <c r="Q35" s="7" t="s">
        <v>706</v>
      </c>
      <c r="R35" s="10" t="s">
        <v>706</v>
      </c>
      <c r="S35" s="7">
        <v>21.605298417489301</v>
      </c>
      <c r="T35" s="10">
        <v>1.4549242413488901</v>
      </c>
      <c r="U35" s="7">
        <v>20.432745532752602</v>
      </c>
      <c r="V35" s="10">
        <v>2.9897890675673402</v>
      </c>
      <c r="W35" s="7">
        <v>21.881885051046101</v>
      </c>
      <c r="X35" s="10">
        <v>2.3072308226543199</v>
      </c>
      <c r="Y35" s="7">
        <v>0.27658663355681801</v>
      </c>
      <c r="Z35" s="10">
        <v>2.6508019876727298</v>
      </c>
      <c r="AA35" s="7">
        <v>16.778997576860899</v>
      </c>
      <c r="AB35" s="10">
        <v>6.4119093384924302</v>
      </c>
      <c r="AC35" s="7">
        <v>21.7004509391911</v>
      </c>
      <c r="AD35" s="10">
        <v>1.29505538865559</v>
      </c>
      <c r="AE35" s="7">
        <v>21.1621155777509</v>
      </c>
      <c r="AF35" s="10">
        <v>2.8727223073144899</v>
      </c>
      <c r="AG35" s="7">
        <v>4.38311800088995</v>
      </c>
      <c r="AH35" s="10">
        <v>6.9964646253394802</v>
      </c>
      <c r="AI35" s="7">
        <v>19.649867771916298</v>
      </c>
      <c r="AJ35" s="10">
        <v>1.7507917700393301</v>
      </c>
      <c r="AK35" s="7">
        <v>22.5652460870045</v>
      </c>
      <c r="AL35" s="10">
        <v>2.05079227341598</v>
      </c>
      <c r="AM35" s="7">
        <v>20.387572495572499</v>
      </c>
      <c r="AN35" s="10">
        <v>1.8964523634045201</v>
      </c>
      <c r="AO35" s="7">
        <v>0.73770472365624296</v>
      </c>
      <c r="AP35" s="10">
        <v>2.5832055444823898</v>
      </c>
      <c r="AQ35" s="65"/>
      <c r="AR35" s="65"/>
      <c r="AS35" s="65"/>
      <c r="AT35" s="182"/>
    </row>
    <row r="36" spans="1:46" ht="13" customHeight="1" x14ac:dyDescent="0.2">
      <c r="A36" s="82" t="s">
        <v>370</v>
      </c>
      <c r="B36" s="110">
        <v>2</v>
      </c>
      <c r="C36" s="7">
        <v>26.154630519519898</v>
      </c>
      <c r="D36" s="10">
        <v>1.0606717709886</v>
      </c>
      <c r="E36" s="7" t="s">
        <v>706</v>
      </c>
      <c r="F36" s="10" t="s">
        <v>706</v>
      </c>
      <c r="G36" s="7">
        <v>26.3740253975066</v>
      </c>
      <c r="H36" s="10">
        <v>1.4523687326956201</v>
      </c>
      <c r="I36" s="7">
        <v>26.151573364624699</v>
      </c>
      <c r="J36" s="10">
        <v>1.37646166773929</v>
      </c>
      <c r="K36" s="7" t="s">
        <v>706</v>
      </c>
      <c r="L36" s="10" t="s">
        <v>706</v>
      </c>
      <c r="M36" s="7">
        <v>26.318317771243599</v>
      </c>
      <c r="N36" s="10">
        <v>1.1221552404650801</v>
      </c>
      <c r="O36" s="7">
        <v>25.243518271288799</v>
      </c>
      <c r="P36" s="10">
        <v>3.1366207993934099</v>
      </c>
      <c r="Q36" s="7">
        <v>-1.0747994999548101</v>
      </c>
      <c r="R36" s="10">
        <v>3.31598559376582</v>
      </c>
      <c r="S36" s="7">
        <v>26.545636145427</v>
      </c>
      <c r="T36" s="10">
        <v>1.14090961413879</v>
      </c>
      <c r="U36" s="7">
        <v>24.308026871034901</v>
      </c>
      <c r="V36" s="10">
        <v>2.2820380283119399</v>
      </c>
      <c r="W36" s="7">
        <v>32.753069421192002</v>
      </c>
      <c r="X36" s="10">
        <v>5.5449134040235304</v>
      </c>
      <c r="Y36" s="7">
        <v>6.2074332757650099</v>
      </c>
      <c r="Z36" s="10">
        <v>5.6917560952321704</v>
      </c>
      <c r="AA36" s="7">
        <v>26.476973685326499</v>
      </c>
      <c r="AB36" s="10">
        <v>1.4990136724177401</v>
      </c>
      <c r="AC36" s="7">
        <v>25.8068425445054</v>
      </c>
      <c r="AD36" s="10">
        <v>1.5487641524965601</v>
      </c>
      <c r="AE36" s="7" t="s">
        <v>706</v>
      </c>
      <c r="AF36" s="10" t="s">
        <v>706</v>
      </c>
      <c r="AG36" s="7" t="s">
        <v>706</v>
      </c>
      <c r="AH36" s="10" t="s">
        <v>706</v>
      </c>
      <c r="AI36" s="7">
        <v>25.6762022468033</v>
      </c>
      <c r="AJ36" s="10">
        <v>1.1965386227464201</v>
      </c>
      <c r="AK36" s="7">
        <v>25.814834211697701</v>
      </c>
      <c r="AL36" s="10">
        <v>2.1849466595230602</v>
      </c>
      <c r="AM36" s="7" t="s">
        <v>706</v>
      </c>
      <c r="AN36" s="10" t="s">
        <v>706</v>
      </c>
      <c r="AO36" s="7" t="s">
        <v>706</v>
      </c>
      <c r="AP36" s="10" t="s">
        <v>706</v>
      </c>
      <c r="AQ36" s="65"/>
      <c r="AR36" s="65"/>
      <c r="AS36" s="65"/>
      <c r="AT36" s="182"/>
    </row>
    <row r="37" spans="1:46" ht="13" customHeight="1" x14ac:dyDescent="0.2">
      <c r="A37" s="82" t="s">
        <v>371</v>
      </c>
      <c r="B37" s="110">
        <v>2</v>
      </c>
      <c r="C37" s="7">
        <v>15.236424136419799</v>
      </c>
      <c r="D37" s="10">
        <v>0.75064641832613599</v>
      </c>
      <c r="E37" s="7">
        <v>13.0531527577351</v>
      </c>
      <c r="F37" s="10">
        <v>1.4156370619710399</v>
      </c>
      <c r="G37" s="7">
        <v>13.816848752296799</v>
      </c>
      <c r="H37" s="10">
        <v>1.5716804571563501</v>
      </c>
      <c r="I37" s="7">
        <v>20.5988843052486</v>
      </c>
      <c r="J37" s="10">
        <v>1.28120055782208</v>
      </c>
      <c r="K37" s="7">
        <v>7.5457315475134896</v>
      </c>
      <c r="L37" s="10">
        <v>1.95130143705152</v>
      </c>
      <c r="M37" s="7">
        <v>14.1442779848269</v>
      </c>
      <c r="N37" s="10">
        <v>0.74399560582103696</v>
      </c>
      <c r="O37" s="7">
        <v>48.4080323363304</v>
      </c>
      <c r="P37" s="10">
        <v>4.2837447182472799</v>
      </c>
      <c r="Q37" s="7">
        <v>34.263754351503501</v>
      </c>
      <c r="R37" s="10">
        <v>4.4147576166815101</v>
      </c>
      <c r="S37" s="7">
        <v>16.508774164800698</v>
      </c>
      <c r="T37" s="10">
        <v>1.0053196127160799</v>
      </c>
      <c r="U37" s="7">
        <v>13.861842273631501</v>
      </c>
      <c r="V37" s="10">
        <v>1.4102048401414899</v>
      </c>
      <c r="W37" s="7">
        <v>12.1213025533407</v>
      </c>
      <c r="X37" s="10">
        <v>3.2531977853191001</v>
      </c>
      <c r="Y37" s="7">
        <v>-4.3874716114600201</v>
      </c>
      <c r="Z37" s="10">
        <v>3.51826682132377</v>
      </c>
      <c r="AA37" s="7">
        <v>14.781197564768499</v>
      </c>
      <c r="AB37" s="10">
        <v>0.91069231436206699</v>
      </c>
      <c r="AC37" s="7">
        <v>17.258170504732998</v>
      </c>
      <c r="AD37" s="10">
        <v>2.0826238585134198</v>
      </c>
      <c r="AE37" s="7">
        <v>17.425215463653601</v>
      </c>
      <c r="AF37" s="10">
        <v>3.6810294084165802</v>
      </c>
      <c r="AG37" s="7">
        <v>2.6440178988851102</v>
      </c>
      <c r="AH37" s="10">
        <v>3.7735507327688902</v>
      </c>
      <c r="AI37" s="7">
        <v>15.898889834647401</v>
      </c>
      <c r="AJ37" s="10">
        <v>0.86173187572291798</v>
      </c>
      <c r="AK37" s="7">
        <v>13.5941004585799</v>
      </c>
      <c r="AL37" s="10">
        <v>2.6778979871074799</v>
      </c>
      <c r="AM37" s="7">
        <v>9.1256675388351791</v>
      </c>
      <c r="AN37" s="10">
        <v>2.71908415963971</v>
      </c>
      <c r="AO37" s="7">
        <v>-6.7732222958122401</v>
      </c>
      <c r="AP37" s="10">
        <v>2.9834076241390202</v>
      </c>
      <c r="AQ37" s="65"/>
      <c r="AR37" s="65"/>
      <c r="AS37" s="65"/>
      <c r="AT37" s="182"/>
    </row>
    <row r="38" spans="1:46" ht="13" customHeight="1" x14ac:dyDescent="0.2">
      <c r="A38" s="82" t="s">
        <v>372</v>
      </c>
      <c r="B38" s="110">
        <v>2</v>
      </c>
      <c r="C38" s="7">
        <v>25.0096771825011</v>
      </c>
      <c r="D38" s="10">
        <v>1.1177312309962399</v>
      </c>
      <c r="E38" s="7" t="s">
        <v>706</v>
      </c>
      <c r="F38" s="10" t="s">
        <v>706</v>
      </c>
      <c r="G38" s="7">
        <v>20.066929887058802</v>
      </c>
      <c r="H38" s="10">
        <v>4.2946402357811797</v>
      </c>
      <c r="I38" s="7">
        <v>25.7063506800915</v>
      </c>
      <c r="J38" s="10">
        <v>1.34447678784464</v>
      </c>
      <c r="K38" s="7" t="s">
        <v>706</v>
      </c>
      <c r="L38" s="10" t="s">
        <v>706</v>
      </c>
      <c r="M38" s="7">
        <v>22.059588967756401</v>
      </c>
      <c r="N38" s="10">
        <v>1.21463973206937</v>
      </c>
      <c r="O38" s="7">
        <v>39.877597030191801</v>
      </c>
      <c r="P38" s="10">
        <v>3.7780851707744398</v>
      </c>
      <c r="Q38" s="7">
        <v>17.8180080624353</v>
      </c>
      <c r="R38" s="10">
        <v>3.9655228113421201</v>
      </c>
      <c r="S38" s="7">
        <v>26.159740543993699</v>
      </c>
      <c r="T38" s="10">
        <v>1.71820344300081</v>
      </c>
      <c r="U38" s="7">
        <v>24.241357688747101</v>
      </c>
      <c r="V38" s="10">
        <v>2.1182485009218701</v>
      </c>
      <c r="W38" s="7" t="s">
        <v>706</v>
      </c>
      <c r="X38" s="10" t="s">
        <v>706</v>
      </c>
      <c r="Y38" s="7" t="s">
        <v>706</v>
      </c>
      <c r="Z38" s="10" t="s">
        <v>706</v>
      </c>
      <c r="AA38" s="7">
        <v>26.044845377941002</v>
      </c>
      <c r="AB38" s="10">
        <v>1.7552886755499699</v>
      </c>
      <c r="AC38" s="7">
        <v>24.000813796853901</v>
      </c>
      <c r="AD38" s="10">
        <v>1.9809168529739001</v>
      </c>
      <c r="AE38" s="7" t="s">
        <v>706</v>
      </c>
      <c r="AF38" s="10" t="s">
        <v>706</v>
      </c>
      <c r="AG38" s="7" t="s">
        <v>706</v>
      </c>
      <c r="AH38" s="10" t="s">
        <v>706</v>
      </c>
      <c r="AI38" s="7">
        <v>25.129779080344999</v>
      </c>
      <c r="AJ38" s="10">
        <v>1.3062769539627299</v>
      </c>
      <c r="AK38" s="7" t="s">
        <v>706</v>
      </c>
      <c r="AL38" s="10" t="s">
        <v>706</v>
      </c>
      <c r="AM38" s="7" t="s">
        <v>562</v>
      </c>
      <c r="AN38" s="10" t="s">
        <v>562</v>
      </c>
      <c r="AO38" s="7" t="s">
        <v>562</v>
      </c>
      <c r="AP38" s="10" t="s">
        <v>562</v>
      </c>
      <c r="AQ38" s="65"/>
      <c r="AR38" s="65"/>
      <c r="AS38" s="65"/>
      <c r="AT38" s="182"/>
    </row>
    <row r="39" spans="1:46" ht="13" customHeight="1" x14ac:dyDescent="0.2">
      <c r="A39" s="82" t="s">
        <v>426</v>
      </c>
      <c r="B39" s="110">
        <v>2</v>
      </c>
      <c r="C39" s="7">
        <v>17.142761114062498</v>
      </c>
      <c r="D39" s="10">
        <v>1.61555085407322</v>
      </c>
      <c r="E39" s="7">
        <v>17.516570360730199</v>
      </c>
      <c r="F39" s="10">
        <v>1.6113383643514601</v>
      </c>
      <c r="G39" s="7">
        <v>14.830056803773401</v>
      </c>
      <c r="H39" s="10">
        <v>3.2374283656137899</v>
      </c>
      <c r="I39" s="7">
        <v>20.998236217590598</v>
      </c>
      <c r="J39" s="10">
        <v>6.4151939304371197</v>
      </c>
      <c r="K39" s="7">
        <v>3.4816658568604</v>
      </c>
      <c r="L39" s="10">
        <v>6.7441703818861001</v>
      </c>
      <c r="M39" s="7">
        <v>13.5993573942618</v>
      </c>
      <c r="N39" s="10">
        <v>1.05286869929583</v>
      </c>
      <c r="O39" s="7" t="s">
        <v>706</v>
      </c>
      <c r="P39" s="10" t="s">
        <v>706</v>
      </c>
      <c r="Q39" s="7" t="s">
        <v>706</v>
      </c>
      <c r="R39" s="10" t="s">
        <v>706</v>
      </c>
      <c r="S39" s="7">
        <v>17.893615355716801</v>
      </c>
      <c r="T39" s="10">
        <v>1.9353704785543899</v>
      </c>
      <c r="U39" s="7">
        <v>17.133759383821602</v>
      </c>
      <c r="V39" s="10">
        <v>3.2751485633625399</v>
      </c>
      <c r="W39" s="7">
        <v>11.04188990554</v>
      </c>
      <c r="X39" s="10">
        <v>4.6840385111912397</v>
      </c>
      <c r="Y39" s="7">
        <v>-6.8517254501768203</v>
      </c>
      <c r="Z39" s="10">
        <v>5.0138406825380999</v>
      </c>
      <c r="AA39" s="7">
        <v>18.854870733239601</v>
      </c>
      <c r="AB39" s="10">
        <v>2.2136330193227698</v>
      </c>
      <c r="AC39" s="7">
        <v>15.9817450096795</v>
      </c>
      <c r="AD39" s="10">
        <v>2.5553156859544801</v>
      </c>
      <c r="AE39" s="7">
        <v>16.322964972646499</v>
      </c>
      <c r="AF39" s="10">
        <v>4.6792511397390903</v>
      </c>
      <c r="AG39" s="7">
        <v>-2.5319057605931001</v>
      </c>
      <c r="AH39" s="10">
        <v>4.8773150769937503</v>
      </c>
      <c r="AI39" s="7">
        <v>17.4473254564159</v>
      </c>
      <c r="AJ39" s="10">
        <v>1.7099656221961499</v>
      </c>
      <c r="AK39" s="7" t="s">
        <v>706</v>
      </c>
      <c r="AL39" s="10" t="s">
        <v>706</v>
      </c>
      <c r="AM39" s="7" t="s">
        <v>706</v>
      </c>
      <c r="AN39" s="10" t="s">
        <v>706</v>
      </c>
      <c r="AO39" s="7" t="s">
        <v>706</v>
      </c>
      <c r="AP39" s="10" t="s">
        <v>706</v>
      </c>
      <c r="AQ39" s="65"/>
      <c r="AR39" s="65"/>
      <c r="AS39" s="65"/>
      <c r="AT39" s="182"/>
    </row>
    <row r="40" spans="1:46" ht="13" customHeight="1" x14ac:dyDescent="0.2">
      <c r="A40" s="82" t="s">
        <v>373</v>
      </c>
      <c r="B40" s="110">
        <v>2</v>
      </c>
      <c r="C40" s="7">
        <v>3.7829938126391598</v>
      </c>
      <c r="D40" s="10">
        <v>0.43790729572634102</v>
      </c>
      <c r="E40" s="7">
        <v>3.3321837243222299</v>
      </c>
      <c r="F40" s="10">
        <v>0.81414085207958697</v>
      </c>
      <c r="G40" s="7">
        <v>4.1508544308936104</v>
      </c>
      <c r="H40" s="10">
        <v>0.73396613882047901</v>
      </c>
      <c r="I40" s="7">
        <v>3.6303612226309898</v>
      </c>
      <c r="J40" s="10">
        <v>0.62510511234537602</v>
      </c>
      <c r="K40" s="7">
        <v>0.29817749830875301</v>
      </c>
      <c r="L40" s="10">
        <v>1.01602778514632</v>
      </c>
      <c r="M40" s="7">
        <v>3.2279492028504699</v>
      </c>
      <c r="N40" s="10">
        <v>0.41148728434363802</v>
      </c>
      <c r="O40" s="7" t="s">
        <v>706</v>
      </c>
      <c r="P40" s="10" t="s">
        <v>706</v>
      </c>
      <c r="Q40" s="7" t="s">
        <v>706</v>
      </c>
      <c r="R40" s="10" t="s">
        <v>706</v>
      </c>
      <c r="S40" s="7">
        <v>3.8829023890860799</v>
      </c>
      <c r="T40" s="10">
        <v>0.56107002773994596</v>
      </c>
      <c r="U40" s="7">
        <v>3.45451110188147</v>
      </c>
      <c r="V40" s="10">
        <v>0.60268718539010202</v>
      </c>
      <c r="W40" s="7" t="s">
        <v>706</v>
      </c>
      <c r="X40" s="10" t="s">
        <v>706</v>
      </c>
      <c r="Y40" s="7" t="s">
        <v>706</v>
      </c>
      <c r="Z40" s="10" t="s">
        <v>706</v>
      </c>
      <c r="AA40" s="7">
        <v>2.1336445141470199</v>
      </c>
      <c r="AB40" s="10">
        <v>0.92000255765210204</v>
      </c>
      <c r="AC40" s="7">
        <v>4.3122888408309104</v>
      </c>
      <c r="AD40" s="10">
        <v>0.58843002013135903</v>
      </c>
      <c r="AE40" s="7">
        <v>3.6080521738818998</v>
      </c>
      <c r="AF40" s="10">
        <v>1.02962061176297</v>
      </c>
      <c r="AG40" s="7">
        <v>1.4744076597348801</v>
      </c>
      <c r="AH40" s="10">
        <v>1.41032753798637</v>
      </c>
      <c r="AI40" s="7">
        <v>3.6417450463154002</v>
      </c>
      <c r="AJ40" s="10">
        <v>0.58988010898216703</v>
      </c>
      <c r="AK40" s="7">
        <v>3.9702021978064899</v>
      </c>
      <c r="AL40" s="10">
        <v>1.0248257976822399</v>
      </c>
      <c r="AM40" s="7" t="s">
        <v>706</v>
      </c>
      <c r="AN40" s="10" t="s">
        <v>706</v>
      </c>
      <c r="AO40" s="7" t="s">
        <v>706</v>
      </c>
      <c r="AP40" s="10" t="s">
        <v>706</v>
      </c>
      <c r="AQ40" s="65"/>
      <c r="AR40" s="65"/>
      <c r="AS40" s="65"/>
      <c r="AT40" s="182"/>
    </row>
    <row r="41" spans="1:46" ht="13" customHeight="1" x14ac:dyDescent="0.2">
      <c r="A41" s="82" t="s">
        <v>374</v>
      </c>
      <c r="B41" s="110">
        <v>2</v>
      </c>
      <c r="C41" s="7">
        <v>7.5834928978178802</v>
      </c>
      <c r="D41" s="10">
        <v>0.69728875748336006</v>
      </c>
      <c r="E41" s="7">
        <v>7.4811500396649704</v>
      </c>
      <c r="F41" s="10">
        <v>1.7227683731510399</v>
      </c>
      <c r="G41" s="7">
        <v>5.3600318330078096</v>
      </c>
      <c r="H41" s="10">
        <v>0.79868215783926599</v>
      </c>
      <c r="I41" s="7">
        <v>9.8742251972788306</v>
      </c>
      <c r="J41" s="10">
        <v>1.39413364360201</v>
      </c>
      <c r="K41" s="7">
        <v>2.3930751576138598</v>
      </c>
      <c r="L41" s="10">
        <v>2.2182048534932299</v>
      </c>
      <c r="M41" s="7">
        <v>7.4873420681229197</v>
      </c>
      <c r="N41" s="10">
        <v>0.72492847140536198</v>
      </c>
      <c r="O41" s="7" t="s">
        <v>706</v>
      </c>
      <c r="P41" s="10" t="s">
        <v>706</v>
      </c>
      <c r="Q41" s="7" t="s">
        <v>706</v>
      </c>
      <c r="R41" s="10" t="s">
        <v>706</v>
      </c>
      <c r="S41" s="7">
        <v>6.7625522036511798</v>
      </c>
      <c r="T41" s="10">
        <v>0.739943017883684</v>
      </c>
      <c r="U41" s="7">
        <v>7.3157417750996601</v>
      </c>
      <c r="V41" s="10">
        <v>1.3293940265580799</v>
      </c>
      <c r="W41" s="7">
        <v>17.096192491745999</v>
      </c>
      <c r="X41" s="10">
        <v>4.0394848039019999</v>
      </c>
      <c r="Y41" s="7">
        <v>10.3336402880948</v>
      </c>
      <c r="Z41" s="10">
        <v>4.1289340640572298</v>
      </c>
      <c r="AA41" s="7">
        <v>9.7681501022719299</v>
      </c>
      <c r="AB41" s="10">
        <v>1.32796679149548</v>
      </c>
      <c r="AC41" s="7">
        <v>5.88262538440281</v>
      </c>
      <c r="AD41" s="10">
        <v>0.68164333537936295</v>
      </c>
      <c r="AE41" s="7" t="s">
        <v>706</v>
      </c>
      <c r="AF41" s="10" t="s">
        <v>706</v>
      </c>
      <c r="AG41" s="7" t="s">
        <v>706</v>
      </c>
      <c r="AH41" s="10" t="s">
        <v>706</v>
      </c>
      <c r="AI41" s="7">
        <v>7.4235601104348401</v>
      </c>
      <c r="AJ41" s="10">
        <v>0.88725038232409004</v>
      </c>
      <c r="AK41" s="7">
        <v>7.9790814472647202</v>
      </c>
      <c r="AL41" s="10">
        <v>1.2035774796740799</v>
      </c>
      <c r="AM41" s="7" t="s">
        <v>706</v>
      </c>
      <c r="AN41" s="10" t="s">
        <v>706</v>
      </c>
      <c r="AO41" s="7" t="s">
        <v>706</v>
      </c>
      <c r="AP41" s="10" t="s">
        <v>706</v>
      </c>
      <c r="AQ41" s="65"/>
      <c r="AR41" s="65"/>
      <c r="AS41" s="65"/>
      <c r="AT41" s="182"/>
    </row>
    <row r="42" spans="1:46" ht="13" customHeight="1" x14ac:dyDescent="0.2">
      <c r="A42" s="82" t="s">
        <v>375</v>
      </c>
      <c r="B42" s="110">
        <v>2</v>
      </c>
      <c r="C42" s="7">
        <v>8.3578831400993998</v>
      </c>
      <c r="D42" s="10">
        <v>0.69943796378309997</v>
      </c>
      <c r="E42" s="7" t="s">
        <v>706</v>
      </c>
      <c r="F42" s="10" t="s">
        <v>706</v>
      </c>
      <c r="G42" s="7">
        <v>8.0812635784903897</v>
      </c>
      <c r="H42" s="10">
        <v>0.71170898512074998</v>
      </c>
      <c r="I42" s="7" t="s">
        <v>562</v>
      </c>
      <c r="J42" s="10" t="s">
        <v>562</v>
      </c>
      <c r="K42" s="7" t="s">
        <v>562</v>
      </c>
      <c r="L42" s="10" t="s">
        <v>562</v>
      </c>
      <c r="M42" s="7">
        <v>5.7094666454881402</v>
      </c>
      <c r="N42" s="10">
        <v>0.76745679161154001</v>
      </c>
      <c r="O42" s="7">
        <v>11.0802709564034</v>
      </c>
      <c r="P42" s="10">
        <v>1.3451641848921101</v>
      </c>
      <c r="Q42" s="7">
        <v>5.3708043109152497</v>
      </c>
      <c r="R42" s="10">
        <v>1.5762350246710699</v>
      </c>
      <c r="S42" s="7">
        <v>8.7052120092997392</v>
      </c>
      <c r="T42" s="10">
        <v>0.95135449677527795</v>
      </c>
      <c r="U42" s="7">
        <v>7.08937529551274</v>
      </c>
      <c r="V42" s="10">
        <v>1.33963187642297</v>
      </c>
      <c r="W42" s="7" t="s">
        <v>706</v>
      </c>
      <c r="X42" s="10" t="s">
        <v>706</v>
      </c>
      <c r="Y42" s="7" t="s">
        <v>706</v>
      </c>
      <c r="Z42" s="10" t="s">
        <v>706</v>
      </c>
      <c r="AA42" s="7">
        <v>10.4342457794884</v>
      </c>
      <c r="AB42" s="10">
        <v>1.75027810171026</v>
      </c>
      <c r="AC42" s="7">
        <v>7.3670095830058404</v>
      </c>
      <c r="AD42" s="10">
        <v>0.86339331322356705</v>
      </c>
      <c r="AE42" s="7" t="s">
        <v>706</v>
      </c>
      <c r="AF42" s="10" t="s">
        <v>706</v>
      </c>
      <c r="AG42" s="7" t="s">
        <v>706</v>
      </c>
      <c r="AH42" s="10" t="s">
        <v>706</v>
      </c>
      <c r="AI42" s="7">
        <v>6.8012102736322699</v>
      </c>
      <c r="AJ42" s="10">
        <v>1.0925676001786599</v>
      </c>
      <c r="AK42" s="7">
        <v>9.1540501937799394</v>
      </c>
      <c r="AL42" s="10">
        <v>1.02509163205482</v>
      </c>
      <c r="AM42" s="7" t="s">
        <v>706</v>
      </c>
      <c r="AN42" s="10" t="s">
        <v>706</v>
      </c>
      <c r="AO42" s="7" t="s">
        <v>706</v>
      </c>
      <c r="AP42" s="10" t="s">
        <v>706</v>
      </c>
      <c r="AQ42" s="65"/>
      <c r="AR42" s="65"/>
      <c r="AS42" s="65"/>
      <c r="AT42" s="182"/>
    </row>
    <row r="43" spans="1:46" ht="13" customHeight="1" x14ac:dyDescent="0.2">
      <c r="A43" s="82" t="s">
        <v>427</v>
      </c>
      <c r="B43" s="110">
        <v>2</v>
      </c>
      <c r="C43" s="7">
        <v>11.7073631990117</v>
      </c>
      <c r="D43" s="10">
        <v>1.0171406882407401</v>
      </c>
      <c r="E43" s="7">
        <v>18.7158061012356</v>
      </c>
      <c r="F43" s="10">
        <v>2.5208761530793402</v>
      </c>
      <c r="G43" s="7">
        <v>12.8685861722841</v>
      </c>
      <c r="H43" s="10">
        <v>1.52732575997067</v>
      </c>
      <c r="I43" s="7" t="s">
        <v>706</v>
      </c>
      <c r="J43" s="10" t="s">
        <v>706</v>
      </c>
      <c r="K43" s="7" t="s">
        <v>706</v>
      </c>
      <c r="L43" s="10" t="s">
        <v>706</v>
      </c>
      <c r="M43" s="7">
        <v>13.2150678041102</v>
      </c>
      <c r="N43" s="10">
        <v>1.16994929107257</v>
      </c>
      <c r="O43" s="7" t="s">
        <v>562</v>
      </c>
      <c r="P43" s="10" t="s">
        <v>562</v>
      </c>
      <c r="Q43" s="7" t="s">
        <v>562</v>
      </c>
      <c r="R43" s="10" t="s">
        <v>562</v>
      </c>
      <c r="S43" s="7">
        <v>14.583118701590401</v>
      </c>
      <c r="T43" s="10">
        <v>1.31418854382784</v>
      </c>
      <c r="U43" s="7">
        <v>8.4689841830620303</v>
      </c>
      <c r="V43" s="10">
        <v>2.1631891807719499</v>
      </c>
      <c r="W43" s="7" t="s">
        <v>706</v>
      </c>
      <c r="X43" s="10" t="s">
        <v>706</v>
      </c>
      <c r="Y43" s="7" t="s">
        <v>706</v>
      </c>
      <c r="Z43" s="10" t="s">
        <v>706</v>
      </c>
      <c r="AA43" s="7">
        <v>14.349311545899701</v>
      </c>
      <c r="AB43" s="10">
        <v>1.8012310549150901</v>
      </c>
      <c r="AC43" s="7">
        <v>11.389110595558</v>
      </c>
      <c r="AD43" s="10">
        <v>1.6925537418121599</v>
      </c>
      <c r="AE43" s="7" t="s">
        <v>706</v>
      </c>
      <c r="AF43" s="10" t="s">
        <v>706</v>
      </c>
      <c r="AG43" s="7" t="s">
        <v>706</v>
      </c>
      <c r="AH43" s="10" t="s">
        <v>706</v>
      </c>
      <c r="AI43" s="7">
        <v>14.373450780057601</v>
      </c>
      <c r="AJ43" s="10">
        <v>1.3165412371449901</v>
      </c>
      <c r="AK43" s="7" t="s">
        <v>706</v>
      </c>
      <c r="AL43" s="10" t="s">
        <v>706</v>
      </c>
      <c r="AM43" s="7" t="s">
        <v>562</v>
      </c>
      <c r="AN43" s="10" t="s">
        <v>562</v>
      </c>
      <c r="AO43" s="7" t="s">
        <v>562</v>
      </c>
      <c r="AP43" s="10" t="s">
        <v>562</v>
      </c>
      <c r="AQ43" s="65"/>
      <c r="AR43" s="65"/>
      <c r="AS43" s="65"/>
      <c r="AT43" s="182"/>
    </row>
    <row r="44" spans="1:46" ht="13" customHeight="1" x14ac:dyDescent="0.2">
      <c r="A44" s="82" t="s">
        <v>428</v>
      </c>
      <c r="B44" s="110">
        <v>2</v>
      </c>
      <c r="C44" s="7">
        <v>11.6619858326748</v>
      </c>
      <c r="D44" s="10">
        <v>1.33488524606616</v>
      </c>
      <c r="E44" s="7">
        <v>6.77908090511613</v>
      </c>
      <c r="F44" s="10">
        <v>3.6049275256224398</v>
      </c>
      <c r="G44" s="7">
        <v>6.0466600803630097</v>
      </c>
      <c r="H44" s="10">
        <v>1.8716419111685401</v>
      </c>
      <c r="I44" s="7">
        <v>17.1531454217278</v>
      </c>
      <c r="J44" s="10">
        <v>3.1517562115036299</v>
      </c>
      <c r="K44" s="7">
        <v>10.3740645166117</v>
      </c>
      <c r="L44" s="10">
        <v>5.5370869737397603</v>
      </c>
      <c r="M44" s="7">
        <v>1.9008100655918001</v>
      </c>
      <c r="N44" s="10">
        <v>0.261365266446482</v>
      </c>
      <c r="O44" s="7">
        <v>46.596005065136602</v>
      </c>
      <c r="P44" s="10">
        <v>5.6197563201717102</v>
      </c>
      <c r="Q44" s="7">
        <v>44.695194999544803</v>
      </c>
      <c r="R44" s="10">
        <v>5.6494210755509204</v>
      </c>
      <c r="S44" s="7">
        <v>25.947033941805799</v>
      </c>
      <c r="T44" s="10">
        <v>3.4311307345592099</v>
      </c>
      <c r="U44" s="7">
        <v>2.67834275716005</v>
      </c>
      <c r="V44" s="10">
        <v>0.56668295901392696</v>
      </c>
      <c r="W44" s="7">
        <v>1.82429650760107</v>
      </c>
      <c r="X44" s="10">
        <v>0.47060177995351599</v>
      </c>
      <c r="Y44" s="7">
        <v>-24.122737434204701</v>
      </c>
      <c r="Z44" s="10">
        <v>3.5043959838785099</v>
      </c>
      <c r="AA44" s="7">
        <v>13.7858032541469</v>
      </c>
      <c r="AB44" s="10">
        <v>5.6183575403964001</v>
      </c>
      <c r="AC44" s="7">
        <v>27.423660429986199</v>
      </c>
      <c r="AD44" s="10">
        <v>5.5162733634131396</v>
      </c>
      <c r="AE44" s="7">
        <v>6.66987035146441</v>
      </c>
      <c r="AF44" s="10">
        <v>1.4212905138081</v>
      </c>
      <c r="AG44" s="7">
        <v>-7.1159329026824496</v>
      </c>
      <c r="AH44" s="10">
        <v>5.8891396075337097</v>
      </c>
      <c r="AI44" s="7">
        <v>11.808811976666099</v>
      </c>
      <c r="AJ44" s="10">
        <v>1.3566587681322699</v>
      </c>
      <c r="AK44" s="7" t="s">
        <v>706</v>
      </c>
      <c r="AL44" s="10" t="s">
        <v>706</v>
      </c>
      <c r="AM44" s="7" t="s">
        <v>706</v>
      </c>
      <c r="AN44" s="10" t="s">
        <v>706</v>
      </c>
      <c r="AO44" s="7" t="s">
        <v>706</v>
      </c>
      <c r="AP44" s="10" t="s">
        <v>706</v>
      </c>
      <c r="AQ44" s="65"/>
      <c r="AR44" s="65"/>
      <c r="AS44" s="65"/>
      <c r="AT44" s="182"/>
    </row>
    <row r="45" spans="1:46" ht="13" customHeight="1" x14ac:dyDescent="0.2">
      <c r="A45" s="82" t="s">
        <v>429</v>
      </c>
      <c r="B45" s="110">
        <v>2</v>
      </c>
      <c r="C45" s="7">
        <v>23.282555518083299</v>
      </c>
      <c r="D45" s="10">
        <v>1.02392684545071</v>
      </c>
      <c r="E45" s="7">
        <v>32.374652857950998</v>
      </c>
      <c r="F45" s="10">
        <v>2.0417805939668199</v>
      </c>
      <c r="G45" s="7">
        <v>17.533433944970898</v>
      </c>
      <c r="H45" s="10">
        <v>1.2790931112141199</v>
      </c>
      <c r="I45" s="7">
        <v>19.943410653949201</v>
      </c>
      <c r="J45" s="10">
        <v>2.2338235484922802</v>
      </c>
      <c r="K45" s="7">
        <v>-12.4312422040018</v>
      </c>
      <c r="L45" s="10">
        <v>3.0563625342365102</v>
      </c>
      <c r="M45" s="7">
        <v>23.407029880175902</v>
      </c>
      <c r="N45" s="10">
        <v>1.03814222872795</v>
      </c>
      <c r="O45" s="7" t="s">
        <v>562</v>
      </c>
      <c r="P45" s="10" t="s">
        <v>562</v>
      </c>
      <c r="Q45" s="7" t="s">
        <v>562</v>
      </c>
      <c r="R45" s="10" t="s">
        <v>562</v>
      </c>
      <c r="S45" s="7">
        <v>24.2963214934815</v>
      </c>
      <c r="T45" s="10">
        <v>1.20955379107143</v>
      </c>
      <c r="U45" s="7">
        <v>20.554759813891799</v>
      </c>
      <c r="V45" s="10">
        <v>2.4331282495275199</v>
      </c>
      <c r="W45" s="7">
        <v>25.1521915030355</v>
      </c>
      <c r="X45" s="10">
        <v>4.6216659585673296</v>
      </c>
      <c r="Y45" s="7">
        <v>0.85587000955402504</v>
      </c>
      <c r="Z45" s="10">
        <v>4.6684848661273204</v>
      </c>
      <c r="AA45" s="7">
        <v>22.969210347077802</v>
      </c>
      <c r="AB45" s="10">
        <v>1.30099885755661</v>
      </c>
      <c r="AC45" s="7">
        <v>22.951033781030201</v>
      </c>
      <c r="AD45" s="10">
        <v>2.3024735983860798</v>
      </c>
      <c r="AE45" s="7">
        <v>23.706783507940202</v>
      </c>
      <c r="AF45" s="10">
        <v>4.5903077268908499</v>
      </c>
      <c r="AG45" s="7">
        <v>0.73757316086241398</v>
      </c>
      <c r="AH45" s="10">
        <v>4.8065676863220297</v>
      </c>
      <c r="AI45" s="7">
        <v>22.873317055193102</v>
      </c>
      <c r="AJ45" s="10">
        <v>1.0848437236408901</v>
      </c>
      <c r="AK45" s="7">
        <v>24.921708657782698</v>
      </c>
      <c r="AL45" s="10">
        <v>3.9666720178508998</v>
      </c>
      <c r="AM45" s="7" t="s">
        <v>706</v>
      </c>
      <c r="AN45" s="10" t="s">
        <v>706</v>
      </c>
      <c r="AO45" s="7" t="s">
        <v>706</v>
      </c>
      <c r="AP45" s="10" t="s">
        <v>706</v>
      </c>
      <c r="AQ45" s="65"/>
      <c r="AR45" s="65"/>
      <c r="AS45" s="65"/>
      <c r="AT45" s="182"/>
    </row>
    <row r="46" spans="1:46" ht="13" customHeight="1" x14ac:dyDescent="0.2">
      <c r="A46" s="82" t="s">
        <v>430</v>
      </c>
      <c r="B46" s="110">
        <v>2</v>
      </c>
      <c r="C46" s="7">
        <v>12.447555705912499</v>
      </c>
      <c r="D46" s="10">
        <v>1.0160104999558399</v>
      </c>
      <c r="E46" s="7">
        <v>11.5464409542376</v>
      </c>
      <c r="F46" s="10">
        <v>1.71764788301931</v>
      </c>
      <c r="G46" s="7">
        <v>13.5398778894196</v>
      </c>
      <c r="H46" s="10">
        <v>1.3825099101646501</v>
      </c>
      <c r="I46" s="7">
        <v>12.3409404142228</v>
      </c>
      <c r="J46" s="10">
        <v>1.9987238049510301</v>
      </c>
      <c r="K46" s="7">
        <v>0.79449945998516502</v>
      </c>
      <c r="L46" s="10">
        <v>2.5145900184985002</v>
      </c>
      <c r="M46" s="7">
        <v>10.8421292959443</v>
      </c>
      <c r="N46" s="10">
        <v>1.0103191982461199</v>
      </c>
      <c r="O46" s="7">
        <v>27.045530200561199</v>
      </c>
      <c r="P46" s="10">
        <v>5.6090172411164598</v>
      </c>
      <c r="Q46" s="7">
        <v>16.203400904616899</v>
      </c>
      <c r="R46" s="10">
        <v>5.7355573770081296</v>
      </c>
      <c r="S46" s="7">
        <v>13.0456688082217</v>
      </c>
      <c r="T46" s="10">
        <v>1.2096993124965201</v>
      </c>
      <c r="U46" s="7">
        <v>8.0133210685994598</v>
      </c>
      <c r="V46" s="10">
        <v>1.4320284170866699</v>
      </c>
      <c r="W46" s="7" t="s">
        <v>706</v>
      </c>
      <c r="X46" s="10" t="s">
        <v>706</v>
      </c>
      <c r="Y46" s="7" t="s">
        <v>706</v>
      </c>
      <c r="Z46" s="10" t="s">
        <v>706</v>
      </c>
      <c r="AA46" s="7">
        <v>13.4671109735937</v>
      </c>
      <c r="AB46" s="10">
        <v>2.2273989096766198</v>
      </c>
      <c r="AC46" s="7">
        <v>12.059500759491799</v>
      </c>
      <c r="AD46" s="10">
        <v>1.11119474948423</v>
      </c>
      <c r="AE46" s="7">
        <v>12.644701165835601</v>
      </c>
      <c r="AF46" s="10">
        <v>3.1535901858064599</v>
      </c>
      <c r="AG46" s="7">
        <v>-0.82240980775805095</v>
      </c>
      <c r="AH46" s="10">
        <v>3.9046281983048701</v>
      </c>
      <c r="AI46" s="7">
        <v>13.6897812107566</v>
      </c>
      <c r="AJ46" s="10">
        <v>1.9085788393326699</v>
      </c>
      <c r="AK46" s="7">
        <v>11.289503143742699</v>
      </c>
      <c r="AL46" s="10">
        <v>1.4331315350651299</v>
      </c>
      <c r="AM46" s="7">
        <v>13.6884392342086</v>
      </c>
      <c r="AN46" s="10">
        <v>2.7205953384480202</v>
      </c>
      <c r="AO46" s="7">
        <v>-1.3419765479767401E-3</v>
      </c>
      <c r="AP46" s="10">
        <v>3.3420820118738099</v>
      </c>
      <c r="AQ46" s="65"/>
      <c r="AR46" s="65"/>
      <c r="AS46" s="65"/>
      <c r="AT46" s="182"/>
    </row>
    <row r="47" spans="1:46" ht="13" customHeight="1" x14ac:dyDescent="0.2">
      <c r="A47" s="82" t="s">
        <v>376</v>
      </c>
      <c r="B47" s="110">
        <v>2</v>
      </c>
      <c r="C47" s="7">
        <v>32.584982498598997</v>
      </c>
      <c r="D47" s="10">
        <v>1.0262237392371201</v>
      </c>
      <c r="E47" s="7" t="s">
        <v>706</v>
      </c>
      <c r="F47" s="10" t="s">
        <v>706</v>
      </c>
      <c r="G47" s="7">
        <v>32.263728769516199</v>
      </c>
      <c r="H47" s="10">
        <v>1.11538729441958</v>
      </c>
      <c r="I47" s="7">
        <v>35.623954309868097</v>
      </c>
      <c r="J47" s="10">
        <v>2.9309582288941001</v>
      </c>
      <c r="K47" s="7" t="s">
        <v>706</v>
      </c>
      <c r="L47" s="10" t="s">
        <v>706</v>
      </c>
      <c r="M47" s="7">
        <v>33.426961248664</v>
      </c>
      <c r="N47" s="10">
        <v>1.0691311665455701</v>
      </c>
      <c r="O47" s="7">
        <v>19.098414658586201</v>
      </c>
      <c r="P47" s="10">
        <v>4.00804665660384</v>
      </c>
      <c r="Q47" s="7">
        <v>-14.328546590077799</v>
      </c>
      <c r="R47" s="10">
        <v>4.1897109092762497</v>
      </c>
      <c r="S47" s="7">
        <v>29.592952305728399</v>
      </c>
      <c r="T47" s="10">
        <v>2.6727624944006099</v>
      </c>
      <c r="U47" s="7">
        <v>34.632331334950699</v>
      </c>
      <c r="V47" s="10">
        <v>2.0685673155881599</v>
      </c>
      <c r="W47" s="7">
        <v>31.9174397897322</v>
      </c>
      <c r="X47" s="10">
        <v>1.79978700498554</v>
      </c>
      <c r="Y47" s="7">
        <v>2.3244874840038299</v>
      </c>
      <c r="Z47" s="10">
        <v>3.2352071929783301</v>
      </c>
      <c r="AA47" s="7" t="s">
        <v>706</v>
      </c>
      <c r="AB47" s="10" t="s">
        <v>706</v>
      </c>
      <c r="AC47" s="7">
        <v>31.696006889280099</v>
      </c>
      <c r="AD47" s="10">
        <v>1.7237410808303</v>
      </c>
      <c r="AE47" s="7">
        <v>33.443660196292399</v>
      </c>
      <c r="AF47" s="10">
        <v>1.67074979331963</v>
      </c>
      <c r="AG47" s="7" t="s">
        <v>706</v>
      </c>
      <c r="AH47" s="10" t="s">
        <v>706</v>
      </c>
      <c r="AI47" s="7">
        <v>32.517572352496202</v>
      </c>
      <c r="AJ47" s="10">
        <v>1.5016448339167601</v>
      </c>
      <c r="AK47" s="7">
        <v>32.2982066911106</v>
      </c>
      <c r="AL47" s="10">
        <v>2.1833756125568402</v>
      </c>
      <c r="AM47" s="7">
        <v>34.577950127347798</v>
      </c>
      <c r="AN47" s="10">
        <v>5.1393006072262803</v>
      </c>
      <c r="AO47" s="7">
        <v>2.0603777748516001</v>
      </c>
      <c r="AP47" s="10">
        <v>5.4050965354581901</v>
      </c>
      <c r="AQ47" s="65"/>
      <c r="AR47" s="65"/>
      <c r="AS47" s="65"/>
      <c r="AT47" s="182"/>
    </row>
    <row r="48" spans="1:46" ht="13" customHeight="1" x14ac:dyDescent="0.2">
      <c r="A48" s="82" t="s">
        <v>377</v>
      </c>
      <c r="B48" s="110">
        <v>2</v>
      </c>
      <c r="C48" s="7">
        <v>26.8382142873661</v>
      </c>
      <c r="D48" s="10">
        <v>1.34769753985412</v>
      </c>
      <c r="E48" s="7">
        <v>29.856157368880499</v>
      </c>
      <c r="F48" s="10">
        <v>3.6061485501277599</v>
      </c>
      <c r="G48" s="7">
        <v>25.6994041030913</v>
      </c>
      <c r="H48" s="10">
        <v>2.0753685703326199</v>
      </c>
      <c r="I48" s="7">
        <v>26.149585753358</v>
      </c>
      <c r="J48" s="10">
        <v>1.88230479922265</v>
      </c>
      <c r="K48" s="7">
        <v>-3.7065716155224901</v>
      </c>
      <c r="L48" s="10">
        <v>4.0043050677514298</v>
      </c>
      <c r="M48" s="7">
        <v>26.0294973792322</v>
      </c>
      <c r="N48" s="10">
        <v>1.3082946258602</v>
      </c>
      <c r="O48" s="7" t="s">
        <v>706</v>
      </c>
      <c r="P48" s="10" t="s">
        <v>706</v>
      </c>
      <c r="Q48" s="7" t="s">
        <v>706</v>
      </c>
      <c r="R48" s="10" t="s">
        <v>706</v>
      </c>
      <c r="S48" s="7">
        <v>24.163620544961699</v>
      </c>
      <c r="T48" s="10">
        <v>1.85837695751805</v>
      </c>
      <c r="U48" s="7">
        <v>25.597579868843699</v>
      </c>
      <c r="V48" s="10">
        <v>1.9877323371156399</v>
      </c>
      <c r="W48" s="7">
        <v>31.023799007164602</v>
      </c>
      <c r="X48" s="10">
        <v>2.6643184672798599</v>
      </c>
      <c r="Y48" s="7">
        <v>6.8601784622028497</v>
      </c>
      <c r="Z48" s="10">
        <v>3.0137703499025998</v>
      </c>
      <c r="AA48" s="7">
        <v>25.988916327696799</v>
      </c>
      <c r="AB48" s="10">
        <v>1.5325376368574799</v>
      </c>
      <c r="AC48" s="7">
        <v>26.1245568993834</v>
      </c>
      <c r="AD48" s="10">
        <v>2.6728423080097699</v>
      </c>
      <c r="AE48" s="7">
        <v>35.028795371060298</v>
      </c>
      <c r="AF48" s="10">
        <v>7.0143818287559698</v>
      </c>
      <c r="AG48" s="7">
        <v>9.0398790433634506</v>
      </c>
      <c r="AH48" s="10">
        <v>7.1221656941717804</v>
      </c>
      <c r="AI48" s="7">
        <v>26.1264342059138</v>
      </c>
      <c r="AJ48" s="10">
        <v>1.36766764347656</v>
      </c>
      <c r="AK48" s="7">
        <v>33.244657688510202</v>
      </c>
      <c r="AL48" s="10">
        <v>5.7478829621265799</v>
      </c>
      <c r="AM48" s="7" t="s">
        <v>706</v>
      </c>
      <c r="AN48" s="10" t="s">
        <v>706</v>
      </c>
      <c r="AO48" s="7" t="s">
        <v>706</v>
      </c>
      <c r="AP48" s="10" t="s">
        <v>706</v>
      </c>
      <c r="AQ48" s="65"/>
      <c r="AR48" s="65"/>
      <c r="AS48" s="65"/>
      <c r="AT48" s="182"/>
    </row>
    <row r="49" spans="1:46" ht="13" customHeight="1" x14ac:dyDescent="0.2">
      <c r="A49" s="82" t="s">
        <v>378</v>
      </c>
      <c r="B49" s="110">
        <v>2</v>
      </c>
      <c r="C49" s="7">
        <v>10.120176374448601</v>
      </c>
      <c r="D49" s="10">
        <v>0.90964146725746597</v>
      </c>
      <c r="E49" s="7">
        <v>3.2335996794546502</v>
      </c>
      <c r="F49" s="10">
        <v>1.6602857375659901</v>
      </c>
      <c r="G49" s="7">
        <v>3.9353149574301098</v>
      </c>
      <c r="H49" s="10">
        <v>1.5724530516516599</v>
      </c>
      <c r="I49" s="7">
        <v>13.604975095200301</v>
      </c>
      <c r="J49" s="10">
        <v>1.5709224597854601</v>
      </c>
      <c r="K49" s="7">
        <v>10.3713754157456</v>
      </c>
      <c r="L49" s="10">
        <v>2.1208485790718599</v>
      </c>
      <c r="M49" s="7">
        <v>4.8163335900225004</v>
      </c>
      <c r="N49" s="10">
        <v>1.2242146006762</v>
      </c>
      <c r="O49" s="7">
        <v>83.789131190575205</v>
      </c>
      <c r="P49" s="10">
        <v>3.6087356788854601</v>
      </c>
      <c r="Q49" s="7">
        <v>78.972797600552695</v>
      </c>
      <c r="R49" s="10">
        <v>3.8219281113863901</v>
      </c>
      <c r="S49" s="7">
        <v>12.853457225836999</v>
      </c>
      <c r="T49" s="10">
        <v>1.48668799217887</v>
      </c>
      <c r="U49" s="7">
        <v>0.61745858155455402</v>
      </c>
      <c r="V49" s="10">
        <v>0.62041923791887899</v>
      </c>
      <c r="W49" s="7">
        <v>1.97535273224168</v>
      </c>
      <c r="X49" s="10">
        <v>1.36211260405868</v>
      </c>
      <c r="Y49" s="7">
        <v>-10.8781044935954</v>
      </c>
      <c r="Z49" s="10">
        <v>1.99317861506825</v>
      </c>
      <c r="AA49" s="7">
        <v>9.1946591858919895</v>
      </c>
      <c r="AB49" s="10">
        <v>1.96343035560011</v>
      </c>
      <c r="AC49" s="7">
        <v>12.4300022213696</v>
      </c>
      <c r="AD49" s="10">
        <v>3.3968030183459699</v>
      </c>
      <c r="AE49" s="7">
        <v>7.6939940483886504</v>
      </c>
      <c r="AF49" s="10">
        <v>3.5795652376531701</v>
      </c>
      <c r="AG49" s="7">
        <v>-1.50066513750334</v>
      </c>
      <c r="AH49" s="10">
        <v>4.6542296209647098</v>
      </c>
      <c r="AI49" s="7">
        <v>9.5212809061054706</v>
      </c>
      <c r="AJ49" s="10">
        <v>1.20950905145215</v>
      </c>
      <c r="AK49" s="7" t="s">
        <v>706</v>
      </c>
      <c r="AL49" s="10" t="s">
        <v>706</v>
      </c>
      <c r="AM49" s="7" t="s">
        <v>706</v>
      </c>
      <c r="AN49" s="10" t="s">
        <v>706</v>
      </c>
      <c r="AO49" s="7" t="s">
        <v>706</v>
      </c>
      <c r="AP49" s="10" t="s">
        <v>706</v>
      </c>
      <c r="AQ49" s="65"/>
      <c r="AR49" s="65"/>
      <c r="AS49" s="65"/>
      <c r="AT49" s="182"/>
    </row>
    <row r="50" spans="1:46" ht="13" customHeight="1" x14ac:dyDescent="0.2">
      <c r="A50" s="82" t="s">
        <v>431</v>
      </c>
      <c r="B50" s="110">
        <v>2</v>
      </c>
      <c r="C50" s="7">
        <v>26.9377579905129</v>
      </c>
      <c r="D50" s="10">
        <v>1.0454426432438499</v>
      </c>
      <c r="E50" s="7">
        <v>36.919635939770103</v>
      </c>
      <c r="F50" s="10">
        <v>2.1330422437680001</v>
      </c>
      <c r="G50" s="7">
        <v>23.360336270216798</v>
      </c>
      <c r="H50" s="10">
        <v>1.4079899643693801</v>
      </c>
      <c r="I50" s="7">
        <v>24.582031265209199</v>
      </c>
      <c r="J50" s="10">
        <v>2.1277404325407598</v>
      </c>
      <c r="K50" s="7">
        <v>-12.3376046745609</v>
      </c>
      <c r="L50" s="10">
        <v>2.98528540607971</v>
      </c>
      <c r="M50" s="7">
        <v>27.104657644987501</v>
      </c>
      <c r="N50" s="10">
        <v>1.0371295348064899</v>
      </c>
      <c r="O50" s="7" t="s">
        <v>562</v>
      </c>
      <c r="P50" s="10" t="s">
        <v>562</v>
      </c>
      <c r="Q50" s="7" t="s">
        <v>562</v>
      </c>
      <c r="R50" s="10" t="s">
        <v>562</v>
      </c>
      <c r="S50" s="7">
        <v>25.4752503766926</v>
      </c>
      <c r="T50" s="10">
        <v>1.3430013703008801</v>
      </c>
      <c r="U50" s="7">
        <v>30.260193590202402</v>
      </c>
      <c r="V50" s="10">
        <v>2.0845901641589601</v>
      </c>
      <c r="W50" s="7">
        <v>29.454124769624698</v>
      </c>
      <c r="X50" s="10">
        <v>4.0295301714007001</v>
      </c>
      <c r="Y50" s="7">
        <v>3.9788743929321599</v>
      </c>
      <c r="Z50" s="10">
        <v>4.2919288816002803</v>
      </c>
      <c r="AA50" s="7">
        <v>25.224606483869199</v>
      </c>
      <c r="AB50" s="10">
        <v>1.3435381554610299</v>
      </c>
      <c r="AC50" s="7">
        <v>28.845613590122301</v>
      </c>
      <c r="AD50" s="10">
        <v>1.8576843625064501</v>
      </c>
      <c r="AE50" s="7" t="s">
        <v>706</v>
      </c>
      <c r="AF50" s="10" t="s">
        <v>706</v>
      </c>
      <c r="AG50" s="7" t="s">
        <v>706</v>
      </c>
      <c r="AH50" s="10" t="s">
        <v>706</v>
      </c>
      <c r="AI50" s="7">
        <v>26.2544407572959</v>
      </c>
      <c r="AJ50" s="10">
        <v>1.06256433636908</v>
      </c>
      <c r="AK50" s="7">
        <v>33.064889225817502</v>
      </c>
      <c r="AL50" s="10">
        <v>3.4582689279012802</v>
      </c>
      <c r="AM50" s="7" t="s">
        <v>562</v>
      </c>
      <c r="AN50" s="10" t="s">
        <v>562</v>
      </c>
      <c r="AO50" s="7" t="s">
        <v>562</v>
      </c>
      <c r="AP50" s="10" t="s">
        <v>562</v>
      </c>
      <c r="AQ50" s="65"/>
      <c r="AR50" s="65"/>
      <c r="AS50" s="65"/>
      <c r="AT50" s="182"/>
    </row>
    <row r="51" spans="1:46" ht="13" customHeight="1" x14ac:dyDescent="0.2">
      <c r="A51" s="82" t="s">
        <v>379</v>
      </c>
      <c r="B51" s="110">
        <v>2</v>
      </c>
      <c r="C51" s="7">
        <v>66.739760213718398</v>
      </c>
      <c r="D51" s="10">
        <v>1.57300404281393</v>
      </c>
      <c r="E51" s="7">
        <v>61.570680746755897</v>
      </c>
      <c r="F51" s="10">
        <v>13.467194413579</v>
      </c>
      <c r="G51" s="7">
        <v>60.688357222331803</v>
      </c>
      <c r="H51" s="10">
        <v>4.0416318656631001</v>
      </c>
      <c r="I51" s="7">
        <v>68.737052723711997</v>
      </c>
      <c r="J51" s="10">
        <v>1.6115252488632701</v>
      </c>
      <c r="K51" s="7">
        <v>7.1663719769561096</v>
      </c>
      <c r="L51" s="10">
        <v>13.610358065377801</v>
      </c>
      <c r="M51" s="7">
        <v>65.412187462701397</v>
      </c>
      <c r="N51" s="10">
        <v>1.6911396001597501</v>
      </c>
      <c r="O51" s="7">
        <v>79.7118275154222</v>
      </c>
      <c r="P51" s="10">
        <v>4.4968524039434303</v>
      </c>
      <c r="Q51" s="7">
        <v>14.2996400527208</v>
      </c>
      <c r="R51" s="10">
        <v>4.9677441256050798</v>
      </c>
      <c r="S51" s="7">
        <v>67.226377399941896</v>
      </c>
      <c r="T51" s="10">
        <v>1.62815576452388</v>
      </c>
      <c r="U51" s="7">
        <v>57.027510995627502</v>
      </c>
      <c r="V51" s="10">
        <v>7.1961293541160396</v>
      </c>
      <c r="W51" s="7" t="s">
        <v>706</v>
      </c>
      <c r="X51" s="10" t="s">
        <v>706</v>
      </c>
      <c r="Y51" s="7" t="s">
        <v>706</v>
      </c>
      <c r="Z51" s="10" t="s">
        <v>706</v>
      </c>
      <c r="AA51" s="7">
        <v>66.287240316289697</v>
      </c>
      <c r="AB51" s="10">
        <v>1.72361390275216</v>
      </c>
      <c r="AC51" s="7">
        <v>67.213859129718799</v>
      </c>
      <c r="AD51" s="10">
        <v>4.7827565306798796</v>
      </c>
      <c r="AE51" s="7" t="s">
        <v>562</v>
      </c>
      <c r="AF51" s="10" t="s">
        <v>562</v>
      </c>
      <c r="AG51" s="7" t="s">
        <v>562</v>
      </c>
      <c r="AH51" s="10" t="s">
        <v>562</v>
      </c>
      <c r="AI51" s="7">
        <v>66.515843619518407</v>
      </c>
      <c r="AJ51" s="10">
        <v>1.6241443056426199</v>
      </c>
      <c r="AK51" s="7" t="s">
        <v>706</v>
      </c>
      <c r="AL51" s="10" t="s">
        <v>706</v>
      </c>
      <c r="AM51" s="7" t="s">
        <v>706</v>
      </c>
      <c r="AN51" s="10" t="s">
        <v>706</v>
      </c>
      <c r="AO51" s="7" t="s">
        <v>706</v>
      </c>
      <c r="AP51" s="10" t="s">
        <v>706</v>
      </c>
      <c r="AQ51" s="65"/>
      <c r="AR51" s="65"/>
      <c r="AS51" s="65"/>
      <c r="AT51" s="182"/>
    </row>
    <row r="52" spans="1:46" ht="13" customHeight="1" x14ac:dyDescent="0.2">
      <c r="A52" s="82" t="s">
        <v>380</v>
      </c>
      <c r="B52" s="110">
        <v>2</v>
      </c>
      <c r="C52" s="7">
        <v>17.238130983333999</v>
      </c>
      <c r="D52" s="10">
        <v>1.53521586064854</v>
      </c>
      <c r="E52" s="7" t="s">
        <v>562</v>
      </c>
      <c r="F52" s="10" t="s">
        <v>562</v>
      </c>
      <c r="G52" s="7" t="s">
        <v>562</v>
      </c>
      <c r="H52" s="10" t="s">
        <v>562</v>
      </c>
      <c r="I52" s="7">
        <v>16.303940080204001</v>
      </c>
      <c r="J52" s="10">
        <v>1.9320131003721199</v>
      </c>
      <c r="K52" s="7" t="s">
        <v>562</v>
      </c>
      <c r="L52" s="10" t="s">
        <v>562</v>
      </c>
      <c r="M52" s="7">
        <v>7.01313343132888</v>
      </c>
      <c r="N52" s="10">
        <v>0.60886820972619604</v>
      </c>
      <c r="O52" s="7">
        <v>66.143355652676902</v>
      </c>
      <c r="P52" s="10">
        <v>5.8104068504196196</v>
      </c>
      <c r="Q52" s="7">
        <v>59.130222221347999</v>
      </c>
      <c r="R52" s="10">
        <v>5.8379672296728504</v>
      </c>
      <c r="S52" s="7">
        <v>25.051939693895399</v>
      </c>
      <c r="T52" s="10">
        <v>3.0561675875272498</v>
      </c>
      <c r="U52" s="7">
        <v>5.8742504150271202</v>
      </c>
      <c r="V52" s="10">
        <v>1.11164550381577</v>
      </c>
      <c r="W52" s="7" t="s">
        <v>706</v>
      </c>
      <c r="X52" s="10" t="s">
        <v>706</v>
      </c>
      <c r="Y52" s="7" t="s">
        <v>706</v>
      </c>
      <c r="Z52" s="10" t="s">
        <v>706</v>
      </c>
      <c r="AA52" s="7">
        <v>7.9525394771762103</v>
      </c>
      <c r="AB52" s="10">
        <v>0.70711387073529797</v>
      </c>
      <c r="AC52" s="7">
        <v>28.2522365793068</v>
      </c>
      <c r="AD52" s="10">
        <v>3.7134532296534402</v>
      </c>
      <c r="AE52" s="7" t="s">
        <v>706</v>
      </c>
      <c r="AF52" s="10" t="s">
        <v>706</v>
      </c>
      <c r="AG52" s="7" t="s">
        <v>706</v>
      </c>
      <c r="AH52" s="10" t="s">
        <v>706</v>
      </c>
      <c r="AI52" s="7">
        <v>20.546682201043701</v>
      </c>
      <c r="AJ52" s="10">
        <v>2.5809983896647002</v>
      </c>
      <c r="AK52" s="7">
        <v>4.78690228218752</v>
      </c>
      <c r="AL52" s="10">
        <v>0.86696405589758196</v>
      </c>
      <c r="AM52" s="7" t="s">
        <v>706</v>
      </c>
      <c r="AN52" s="10" t="s">
        <v>706</v>
      </c>
      <c r="AO52" s="7" t="s">
        <v>706</v>
      </c>
      <c r="AP52" s="10" t="s">
        <v>706</v>
      </c>
      <c r="AQ52" s="65"/>
      <c r="AR52" s="65"/>
      <c r="AS52" s="65"/>
      <c r="AT52" s="182"/>
    </row>
    <row r="53" spans="1:46" ht="13" customHeight="1" x14ac:dyDescent="0.2">
      <c r="A53" s="82" t="s">
        <v>381</v>
      </c>
      <c r="B53" s="110">
        <v>2</v>
      </c>
      <c r="C53" s="7">
        <v>17.834080328804099</v>
      </c>
      <c r="D53" s="10">
        <v>0.95597054886668997</v>
      </c>
      <c r="E53" s="7">
        <v>17.076197219944898</v>
      </c>
      <c r="F53" s="10">
        <v>1.8683514440586599</v>
      </c>
      <c r="G53" s="7">
        <v>17.931489670515099</v>
      </c>
      <c r="H53" s="10">
        <v>1.3317745687042799</v>
      </c>
      <c r="I53" s="7">
        <v>20.314785072763598</v>
      </c>
      <c r="J53" s="10">
        <v>1.8082667585169301</v>
      </c>
      <c r="K53" s="7">
        <v>3.2385878528187502</v>
      </c>
      <c r="L53" s="10">
        <v>2.6109095200087098</v>
      </c>
      <c r="M53" s="7">
        <v>17.387731658004501</v>
      </c>
      <c r="N53" s="10">
        <v>1.0985587945744</v>
      </c>
      <c r="O53" s="7">
        <v>21.2694124479357</v>
      </c>
      <c r="P53" s="10">
        <v>2.47716695580338</v>
      </c>
      <c r="Q53" s="7">
        <v>3.8816807899312602</v>
      </c>
      <c r="R53" s="10">
        <v>2.8023223068990499</v>
      </c>
      <c r="S53" s="7">
        <v>18.070040790564299</v>
      </c>
      <c r="T53" s="10">
        <v>1.0576198217473101</v>
      </c>
      <c r="U53" s="7">
        <v>16.953284405304501</v>
      </c>
      <c r="V53" s="10">
        <v>5.8779148404730401</v>
      </c>
      <c r="W53" s="7">
        <v>19.107691575861502</v>
      </c>
      <c r="X53" s="10">
        <v>3.04696495146545</v>
      </c>
      <c r="Y53" s="7">
        <v>1.0376507852971499</v>
      </c>
      <c r="Z53" s="10">
        <v>3.2482758262489599</v>
      </c>
      <c r="AA53" s="7">
        <v>17.051820871403301</v>
      </c>
      <c r="AB53" s="10">
        <v>1.4376983447918801</v>
      </c>
      <c r="AC53" s="7">
        <v>18.261343856134001</v>
      </c>
      <c r="AD53" s="10">
        <v>1.4496011267909299</v>
      </c>
      <c r="AE53" s="7">
        <v>20.420954325149999</v>
      </c>
      <c r="AF53" s="10">
        <v>3.3774010147281599</v>
      </c>
      <c r="AG53" s="7">
        <v>3.36913345374666</v>
      </c>
      <c r="AH53" s="10">
        <v>3.8732515996905899</v>
      </c>
      <c r="AI53" s="7">
        <v>16.6774962498965</v>
      </c>
      <c r="AJ53" s="10">
        <v>1.1859571799386399</v>
      </c>
      <c r="AK53" s="7">
        <v>19.620311562934099</v>
      </c>
      <c r="AL53" s="10">
        <v>1.8876746211961</v>
      </c>
      <c r="AM53" s="7">
        <v>20.6476469881211</v>
      </c>
      <c r="AN53" s="10">
        <v>3.6994272095809899</v>
      </c>
      <c r="AO53" s="7">
        <v>3.9701507382245498</v>
      </c>
      <c r="AP53" s="10">
        <v>3.9426891773926598</v>
      </c>
      <c r="AQ53" s="65"/>
      <c r="AR53" s="65"/>
      <c r="AS53" s="65"/>
      <c r="AT53" s="182"/>
    </row>
    <row r="54" spans="1:46" ht="13" customHeight="1" x14ac:dyDescent="0.2">
      <c r="A54" s="82" t="s">
        <v>382</v>
      </c>
      <c r="B54" s="110">
        <v>2</v>
      </c>
      <c r="C54" s="7">
        <v>11.7529489277875</v>
      </c>
      <c r="D54" s="10">
        <v>0.88393207946232499</v>
      </c>
      <c r="E54" s="7">
        <v>14.7847192803998</v>
      </c>
      <c r="F54" s="10">
        <v>1.94529669171924</v>
      </c>
      <c r="G54" s="7">
        <v>9.7979478204057493</v>
      </c>
      <c r="H54" s="10">
        <v>1.0369204984761999</v>
      </c>
      <c r="I54" s="7">
        <v>10.450156568800301</v>
      </c>
      <c r="J54" s="10">
        <v>1.9992206202137499</v>
      </c>
      <c r="K54" s="7">
        <v>-4.3345627115995198</v>
      </c>
      <c r="L54" s="10">
        <v>2.8461567241782602</v>
      </c>
      <c r="M54" s="7">
        <v>11.523191938613399</v>
      </c>
      <c r="N54" s="10">
        <v>0.87158323868982501</v>
      </c>
      <c r="O54" s="7" t="s">
        <v>706</v>
      </c>
      <c r="P54" s="10" t="s">
        <v>706</v>
      </c>
      <c r="Q54" s="7" t="s">
        <v>706</v>
      </c>
      <c r="R54" s="10" t="s">
        <v>706</v>
      </c>
      <c r="S54" s="7">
        <v>12.446815057795501</v>
      </c>
      <c r="T54" s="10">
        <v>1.34058120276902</v>
      </c>
      <c r="U54" s="7">
        <v>9.4940880185898102</v>
      </c>
      <c r="V54" s="10">
        <v>1.64743764849916</v>
      </c>
      <c r="W54" s="7">
        <v>12.776618753623801</v>
      </c>
      <c r="X54" s="10">
        <v>2.5002011196607499</v>
      </c>
      <c r="Y54" s="7">
        <v>0.32980369582827501</v>
      </c>
      <c r="Z54" s="10">
        <v>2.9846033454024501</v>
      </c>
      <c r="AA54" s="7">
        <v>13.228141622475899</v>
      </c>
      <c r="AB54" s="10">
        <v>4.5947704843835204</v>
      </c>
      <c r="AC54" s="7">
        <v>10.9410224417402</v>
      </c>
      <c r="AD54" s="10">
        <v>0.91602706365756403</v>
      </c>
      <c r="AE54" s="7">
        <v>14.0240685265045</v>
      </c>
      <c r="AF54" s="10">
        <v>2.68825105357302</v>
      </c>
      <c r="AG54" s="7">
        <v>0.79592690402865396</v>
      </c>
      <c r="AH54" s="10">
        <v>5.3518956226743901</v>
      </c>
      <c r="AI54" s="7">
        <v>12.3511431742788</v>
      </c>
      <c r="AJ54" s="10">
        <v>1.4141103854636099</v>
      </c>
      <c r="AK54" s="7">
        <v>10.758623886973099</v>
      </c>
      <c r="AL54" s="10">
        <v>1.28497420739908</v>
      </c>
      <c r="AM54" s="7" t="s">
        <v>706</v>
      </c>
      <c r="AN54" s="10" t="s">
        <v>706</v>
      </c>
      <c r="AO54" s="7" t="s">
        <v>706</v>
      </c>
      <c r="AP54" s="10" t="s">
        <v>706</v>
      </c>
      <c r="AQ54" s="65"/>
      <c r="AR54" s="65"/>
      <c r="AS54" s="65"/>
      <c r="AT54" s="182"/>
    </row>
    <row r="55" spans="1:46" ht="13" customHeight="1" x14ac:dyDescent="0.2">
      <c r="A55" s="82" t="s">
        <v>383</v>
      </c>
      <c r="B55" s="110">
        <v>2</v>
      </c>
      <c r="C55" s="7">
        <v>11.4860381571788</v>
      </c>
      <c r="D55" s="10">
        <v>0.935373271977467</v>
      </c>
      <c r="E55" s="7">
        <v>10.058942261266999</v>
      </c>
      <c r="F55" s="10">
        <v>2.7206010827387801</v>
      </c>
      <c r="G55" s="7">
        <v>9.8966305916236905</v>
      </c>
      <c r="H55" s="10">
        <v>1.5110284691679301</v>
      </c>
      <c r="I55" s="7">
        <v>13.688612647822801</v>
      </c>
      <c r="J55" s="10">
        <v>1.9375820186599499</v>
      </c>
      <c r="K55" s="7">
        <v>3.6296703865558899</v>
      </c>
      <c r="L55" s="10">
        <v>3.2506951776439101</v>
      </c>
      <c r="M55" s="7">
        <v>8.2793795079374206</v>
      </c>
      <c r="N55" s="10">
        <v>0.91126635354033203</v>
      </c>
      <c r="O55" s="7">
        <v>34.109812449451297</v>
      </c>
      <c r="P55" s="10">
        <v>5.9988832673523804</v>
      </c>
      <c r="Q55" s="7">
        <v>25.830432941513902</v>
      </c>
      <c r="R55" s="10">
        <v>5.9880766558173297</v>
      </c>
      <c r="S55" s="7">
        <v>16.103228998682599</v>
      </c>
      <c r="T55" s="10">
        <v>3.70706455091105</v>
      </c>
      <c r="U55" s="7">
        <v>18.057972444973</v>
      </c>
      <c r="V55" s="10">
        <v>3.56296360988107</v>
      </c>
      <c r="W55" s="7">
        <v>8.6825440917433596</v>
      </c>
      <c r="X55" s="10">
        <v>0.98226626239289305</v>
      </c>
      <c r="Y55" s="7">
        <v>-7.4206849069392904</v>
      </c>
      <c r="Z55" s="10">
        <v>3.7484588203387799</v>
      </c>
      <c r="AA55" s="7">
        <v>15.1007497971483</v>
      </c>
      <c r="AB55" s="10">
        <v>4.0404394897348901</v>
      </c>
      <c r="AC55" s="7">
        <v>15.2867600605489</v>
      </c>
      <c r="AD55" s="10">
        <v>2.4140904688207998</v>
      </c>
      <c r="AE55" s="7">
        <v>9.0778880287897508</v>
      </c>
      <c r="AF55" s="10">
        <v>1.1317599121897699</v>
      </c>
      <c r="AG55" s="7">
        <v>-6.0228617683585499</v>
      </c>
      <c r="AH55" s="10">
        <v>4.08747753191569</v>
      </c>
      <c r="AI55" s="7">
        <v>12.9825741515946</v>
      </c>
      <c r="AJ55" s="10">
        <v>1.4713122981109801</v>
      </c>
      <c r="AK55" s="7">
        <v>8.1098111752775406</v>
      </c>
      <c r="AL55" s="10">
        <v>2.0708049856992998</v>
      </c>
      <c r="AM55" s="7">
        <v>5.4885737131083596</v>
      </c>
      <c r="AN55" s="10">
        <v>3.4996095277422099</v>
      </c>
      <c r="AO55" s="7">
        <v>-7.4940004384862302</v>
      </c>
      <c r="AP55" s="10">
        <v>3.8122532264158302</v>
      </c>
      <c r="AQ55" s="65"/>
      <c r="AR55" s="65"/>
      <c r="AS55" s="65"/>
      <c r="AT55" s="182"/>
    </row>
    <row r="56" spans="1:46" ht="13" customHeight="1" x14ac:dyDescent="0.2">
      <c r="A56" s="82" t="s">
        <v>384</v>
      </c>
      <c r="B56" s="110">
        <v>2</v>
      </c>
      <c r="C56" s="7">
        <v>30.806698551158501</v>
      </c>
      <c r="D56" s="10">
        <v>0.98089657405558595</v>
      </c>
      <c r="E56" s="7">
        <v>44.042124580528302</v>
      </c>
      <c r="F56" s="10">
        <v>6.8734409708052597</v>
      </c>
      <c r="G56" s="7">
        <v>35.130166664910703</v>
      </c>
      <c r="H56" s="10">
        <v>1.3966098278847601</v>
      </c>
      <c r="I56" s="7">
        <v>19.831696163939299</v>
      </c>
      <c r="J56" s="10">
        <v>1.63203173844757</v>
      </c>
      <c r="K56" s="7">
        <v>-24.210428416589</v>
      </c>
      <c r="L56" s="10">
        <v>7.0280242518554203</v>
      </c>
      <c r="M56" s="7">
        <v>38.5917813817032</v>
      </c>
      <c r="N56" s="10">
        <v>1.23744368477517</v>
      </c>
      <c r="O56" s="7">
        <v>6.2197934077330004</v>
      </c>
      <c r="P56" s="10">
        <v>0.962984169174388</v>
      </c>
      <c r="Q56" s="7">
        <v>-32.371987973970199</v>
      </c>
      <c r="R56" s="10">
        <v>1.55595124062942</v>
      </c>
      <c r="S56" s="7">
        <v>27.063436108767998</v>
      </c>
      <c r="T56" s="10">
        <v>1.3539489318476099</v>
      </c>
      <c r="U56" s="7">
        <v>32.789155260497999</v>
      </c>
      <c r="V56" s="10">
        <v>2.2181687282940499</v>
      </c>
      <c r="W56" s="7">
        <v>41.1657940452682</v>
      </c>
      <c r="X56" s="10">
        <v>5.2341661818987602</v>
      </c>
      <c r="Y56" s="7">
        <v>14.1023579365002</v>
      </c>
      <c r="Z56" s="10">
        <v>5.67129216621053</v>
      </c>
      <c r="AA56" s="7">
        <v>24.8275886208353</v>
      </c>
      <c r="AB56" s="10">
        <v>3.3014582528937102</v>
      </c>
      <c r="AC56" s="7">
        <v>28.9486734726615</v>
      </c>
      <c r="AD56" s="10">
        <v>1.16799827689237</v>
      </c>
      <c r="AE56" s="7">
        <v>43.734135163449501</v>
      </c>
      <c r="AF56" s="10">
        <v>4.7588667014269896</v>
      </c>
      <c r="AG56" s="7">
        <v>18.906546542614102</v>
      </c>
      <c r="AH56" s="10">
        <v>6.0741484838427704</v>
      </c>
      <c r="AI56" s="7">
        <v>32.002224042420401</v>
      </c>
      <c r="AJ56" s="10">
        <v>1.2959717330965199</v>
      </c>
      <c r="AK56" s="7">
        <v>27.7880911128393</v>
      </c>
      <c r="AL56" s="10">
        <v>2.4515298020167302</v>
      </c>
      <c r="AM56" s="7">
        <v>22.669171973749101</v>
      </c>
      <c r="AN56" s="10">
        <v>9.1521392609266101</v>
      </c>
      <c r="AO56" s="7">
        <v>-9.3330520686712806</v>
      </c>
      <c r="AP56" s="10">
        <v>9.2442186367519099</v>
      </c>
      <c r="AQ56" s="65"/>
      <c r="AR56" s="65"/>
      <c r="AS56" s="65"/>
      <c r="AT56" s="182"/>
    </row>
    <row r="57" spans="1:46" ht="13" customHeight="1" x14ac:dyDescent="0.2">
      <c r="A57" s="82" t="s">
        <v>385</v>
      </c>
      <c r="B57" s="110">
        <v>2</v>
      </c>
      <c r="C57" s="7">
        <v>8.9987288578853697</v>
      </c>
      <c r="D57" s="10">
        <v>0.86700795713454604</v>
      </c>
      <c r="E57" s="7">
        <v>10.5011680249525</v>
      </c>
      <c r="F57" s="10">
        <v>3.93493248485803</v>
      </c>
      <c r="G57" s="7">
        <v>9.82901350379192</v>
      </c>
      <c r="H57" s="10">
        <v>1.12977725047343</v>
      </c>
      <c r="I57" s="7">
        <v>8.8148303343410905</v>
      </c>
      <c r="J57" s="10">
        <v>1.6736982247115999</v>
      </c>
      <c r="K57" s="7">
        <v>-1.6863376906113601</v>
      </c>
      <c r="L57" s="10">
        <v>4.2484578511442601</v>
      </c>
      <c r="M57" s="7">
        <v>9.2583850587472796</v>
      </c>
      <c r="N57" s="10">
        <v>1.0558444109207701</v>
      </c>
      <c r="O57" s="7">
        <v>10.696067290497201</v>
      </c>
      <c r="P57" s="10">
        <v>2.3341292361005501</v>
      </c>
      <c r="Q57" s="7">
        <v>1.43768223174995</v>
      </c>
      <c r="R57" s="10">
        <v>2.5589391290972801</v>
      </c>
      <c r="S57" s="7">
        <v>7.3011658525210104</v>
      </c>
      <c r="T57" s="10">
        <v>1.2134672310018</v>
      </c>
      <c r="U57" s="7">
        <v>10.2211428707583</v>
      </c>
      <c r="V57" s="10">
        <v>1.6890093794844001</v>
      </c>
      <c r="W57" s="7">
        <v>14.0452126690929</v>
      </c>
      <c r="X57" s="10">
        <v>2.37484836609267</v>
      </c>
      <c r="Y57" s="7">
        <v>6.7440468165718999</v>
      </c>
      <c r="Z57" s="10">
        <v>2.65169147360908</v>
      </c>
      <c r="AA57" s="7">
        <v>6.7978390788598899</v>
      </c>
      <c r="AB57" s="10">
        <v>3.6566916808296401</v>
      </c>
      <c r="AC57" s="7">
        <v>8.0183713195573993</v>
      </c>
      <c r="AD57" s="10">
        <v>0.99345720370375801</v>
      </c>
      <c r="AE57" s="7">
        <v>14.364898063605001</v>
      </c>
      <c r="AF57" s="10">
        <v>2.1150695452986299</v>
      </c>
      <c r="AG57" s="7">
        <v>7.56705898474506</v>
      </c>
      <c r="AH57" s="10">
        <v>4.27175597877598</v>
      </c>
      <c r="AI57" s="7">
        <v>7.5371791701019797</v>
      </c>
      <c r="AJ57" s="10">
        <v>1.35911346683717</v>
      </c>
      <c r="AK57" s="7">
        <v>10.1339685379209</v>
      </c>
      <c r="AL57" s="10">
        <v>1.2505563073405801</v>
      </c>
      <c r="AM57" s="7">
        <v>11.930789415805499</v>
      </c>
      <c r="AN57" s="10">
        <v>3.1173570788224199</v>
      </c>
      <c r="AO57" s="7">
        <v>4.3936102457035204</v>
      </c>
      <c r="AP57" s="10">
        <v>3.3731091039825101</v>
      </c>
      <c r="AQ57" s="65"/>
      <c r="AR57" s="65"/>
      <c r="AS57" s="65"/>
      <c r="AT57" s="182"/>
    </row>
    <row r="58" spans="1:46" ht="13" customHeight="1" x14ac:dyDescent="0.2">
      <c r="A58" s="82" t="s">
        <v>386</v>
      </c>
      <c r="B58" s="110">
        <v>2</v>
      </c>
      <c r="C58" s="7">
        <v>12.567437545989</v>
      </c>
      <c r="D58" s="10">
        <v>0.96793369030447896</v>
      </c>
      <c r="E58" s="7">
        <v>11.919746158251</v>
      </c>
      <c r="F58" s="10">
        <v>2.3867659710449698</v>
      </c>
      <c r="G58" s="7">
        <v>10.663792516999299</v>
      </c>
      <c r="H58" s="10">
        <v>2.1224721076907702</v>
      </c>
      <c r="I58" s="7">
        <v>12.1187378655437</v>
      </c>
      <c r="J58" s="10">
        <v>1.5757817256670199</v>
      </c>
      <c r="K58" s="7">
        <v>0.198991707292652</v>
      </c>
      <c r="L58" s="10">
        <v>2.8325984932478798</v>
      </c>
      <c r="M58" s="7">
        <v>5.29635751984517</v>
      </c>
      <c r="N58" s="10">
        <v>0.690563714190495</v>
      </c>
      <c r="O58" s="7">
        <v>70.637367295335196</v>
      </c>
      <c r="P58" s="10">
        <v>6.3754204534127101</v>
      </c>
      <c r="Q58" s="7">
        <v>65.341009775490093</v>
      </c>
      <c r="R58" s="10">
        <v>6.3978662079298001</v>
      </c>
      <c r="S58" s="7">
        <v>17.0226043620216</v>
      </c>
      <c r="T58" s="10">
        <v>1.99463412020835</v>
      </c>
      <c r="U58" s="7">
        <v>4.2031026065737898</v>
      </c>
      <c r="V58" s="10">
        <v>1.2639813758406999</v>
      </c>
      <c r="W58" s="7">
        <v>6.1923737938640899</v>
      </c>
      <c r="X58" s="10">
        <v>1.5488483634966801</v>
      </c>
      <c r="Y58" s="7">
        <v>-10.8302305681575</v>
      </c>
      <c r="Z58" s="10">
        <v>2.6061037708194301</v>
      </c>
      <c r="AA58" s="7">
        <v>14.5157044290735</v>
      </c>
      <c r="AB58" s="10">
        <v>2.0384823959409601</v>
      </c>
      <c r="AC58" s="7">
        <v>8.1053522107187508</v>
      </c>
      <c r="AD58" s="10">
        <v>2.0013569485428202</v>
      </c>
      <c r="AE58" s="7">
        <v>9.5688873886744403</v>
      </c>
      <c r="AF58" s="10">
        <v>2.1906312325225201</v>
      </c>
      <c r="AG58" s="7">
        <v>-4.9468170403990799</v>
      </c>
      <c r="AH58" s="10">
        <v>3.02022676414225</v>
      </c>
      <c r="AI58" s="7">
        <v>11.9401821360967</v>
      </c>
      <c r="AJ58" s="10">
        <v>1.16278925533956</v>
      </c>
      <c r="AK58" s="7">
        <v>5.2022412495905597</v>
      </c>
      <c r="AL58" s="10">
        <v>2.5445555158029798</v>
      </c>
      <c r="AM58" s="7" t="s">
        <v>706</v>
      </c>
      <c r="AN58" s="10" t="s">
        <v>706</v>
      </c>
      <c r="AO58" s="7" t="s">
        <v>706</v>
      </c>
      <c r="AP58" s="10" t="s">
        <v>706</v>
      </c>
      <c r="AQ58" s="65"/>
      <c r="AR58" s="65"/>
      <c r="AS58" s="65"/>
      <c r="AT58" s="182"/>
    </row>
    <row r="59" spans="1:46" ht="13" customHeight="1" x14ac:dyDescent="0.2">
      <c r="A59" s="82" t="s">
        <v>387</v>
      </c>
      <c r="B59" s="110">
        <v>2</v>
      </c>
      <c r="C59" s="7">
        <v>66.243503806108905</v>
      </c>
      <c r="D59" s="10">
        <v>2.0751862763214501</v>
      </c>
      <c r="E59" s="7">
        <v>56.855019933871802</v>
      </c>
      <c r="F59" s="10">
        <v>10.378150685770599</v>
      </c>
      <c r="G59" s="7">
        <v>62.624628320444202</v>
      </c>
      <c r="H59" s="10">
        <v>4.4718387502181498</v>
      </c>
      <c r="I59" s="7">
        <v>67.626628590242305</v>
      </c>
      <c r="J59" s="10">
        <v>2.5257184649345001</v>
      </c>
      <c r="K59" s="7">
        <v>10.7716086563705</v>
      </c>
      <c r="L59" s="10">
        <v>10.5461342666503</v>
      </c>
      <c r="M59" s="7">
        <v>63.095730503651701</v>
      </c>
      <c r="N59" s="10">
        <v>3.2014503848706402</v>
      </c>
      <c r="O59" s="7">
        <v>67.236053100649997</v>
      </c>
      <c r="P59" s="10">
        <v>2.7360428603175602</v>
      </c>
      <c r="Q59" s="7">
        <v>4.1403225969982804</v>
      </c>
      <c r="R59" s="10">
        <v>4.2338777963626599</v>
      </c>
      <c r="S59" s="7">
        <v>65.765421555610999</v>
      </c>
      <c r="T59" s="10">
        <v>2.6136750831818198</v>
      </c>
      <c r="U59" s="7">
        <v>67.686300834803603</v>
      </c>
      <c r="V59" s="10">
        <v>5.6237277077643499</v>
      </c>
      <c r="W59" s="7">
        <v>69.234511597335299</v>
      </c>
      <c r="X59" s="10">
        <v>7.1302279703173204</v>
      </c>
      <c r="Y59" s="7">
        <v>3.4690900417242401</v>
      </c>
      <c r="Z59" s="10">
        <v>7.8824294113487197</v>
      </c>
      <c r="AA59" s="7">
        <v>58.596060364607297</v>
      </c>
      <c r="AB59" s="10">
        <v>4.9038523113196497</v>
      </c>
      <c r="AC59" s="7">
        <v>64.313505498032299</v>
      </c>
      <c r="AD59" s="10">
        <v>3.3578120806795999</v>
      </c>
      <c r="AE59" s="7">
        <v>72.323903675459405</v>
      </c>
      <c r="AF59" s="10">
        <v>3.9031008303132801</v>
      </c>
      <c r="AG59" s="7">
        <v>13.7278433108521</v>
      </c>
      <c r="AH59" s="10">
        <v>6.1340926553828199</v>
      </c>
      <c r="AI59" s="7">
        <v>64.5238045843668</v>
      </c>
      <c r="AJ59" s="10">
        <v>2.4422031511643101</v>
      </c>
      <c r="AK59" s="7">
        <v>72.631468123120698</v>
      </c>
      <c r="AL59" s="10">
        <v>5.1017210972056901</v>
      </c>
      <c r="AM59" s="7" t="s">
        <v>706</v>
      </c>
      <c r="AN59" s="10" t="s">
        <v>706</v>
      </c>
      <c r="AO59" s="7" t="s">
        <v>706</v>
      </c>
      <c r="AP59" s="10" t="s">
        <v>706</v>
      </c>
      <c r="AQ59" s="65"/>
      <c r="AR59" s="65"/>
      <c r="AS59" s="65"/>
      <c r="AT59" s="182"/>
    </row>
    <row r="60" spans="1:46" ht="13" customHeight="1" x14ac:dyDescent="0.2">
      <c r="A60" s="82" t="s">
        <v>388</v>
      </c>
      <c r="B60" s="110">
        <v>2</v>
      </c>
      <c r="C60" s="7">
        <v>34.443662725193398</v>
      </c>
      <c r="D60" s="10">
        <v>2.3637451577214699</v>
      </c>
      <c r="E60" s="7">
        <v>41.352493804527498</v>
      </c>
      <c r="F60" s="10">
        <v>8.4904498916120801</v>
      </c>
      <c r="G60" s="7">
        <v>35.788082002780399</v>
      </c>
      <c r="H60" s="10">
        <v>4.8074986393665098</v>
      </c>
      <c r="I60" s="7">
        <v>32.935264476064901</v>
      </c>
      <c r="J60" s="10">
        <v>2.7386442357355998</v>
      </c>
      <c r="K60" s="7">
        <v>-8.4172293284625592</v>
      </c>
      <c r="L60" s="10">
        <v>9.2254510292530796</v>
      </c>
      <c r="M60" s="7">
        <v>31.147862053912601</v>
      </c>
      <c r="N60" s="10">
        <v>2.0968053469594601</v>
      </c>
      <c r="O60" s="7">
        <v>60.329926058599597</v>
      </c>
      <c r="P60" s="10">
        <v>15.3972745422722</v>
      </c>
      <c r="Q60" s="7">
        <v>29.1820640046869</v>
      </c>
      <c r="R60" s="10">
        <v>15.513203138352599</v>
      </c>
      <c r="S60" s="7">
        <v>38.864767343024397</v>
      </c>
      <c r="T60" s="10">
        <v>12.4858550647523</v>
      </c>
      <c r="U60" s="7">
        <v>35.706147718758601</v>
      </c>
      <c r="V60" s="10">
        <v>7.9941048435880804</v>
      </c>
      <c r="W60" s="7">
        <v>34.189051435586897</v>
      </c>
      <c r="X60" s="10">
        <v>2.3326480142302701</v>
      </c>
      <c r="Y60" s="7">
        <v>-4.6757159074375299</v>
      </c>
      <c r="Z60" s="10">
        <v>12.584236927634199</v>
      </c>
      <c r="AA60" s="7">
        <v>53.697931117051198</v>
      </c>
      <c r="AB60" s="10">
        <v>7.93387446006055</v>
      </c>
      <c r="AC60" s="7">
        <v>30.4357293939686</v>
      </c>
      <c r="AD60" s="10">
        <v>3.4438077085066001</v>
      </c>
      <c r="AE60" s="7">
        <v>30.0505099641755</v>
      </c>
      <c r="AF60" s="10">
        <v>3.7585476333219701</v>
      </c>
      <c r="AG60" s="7">
        <v>-23.647421152875701</v>
      </c>
      <c r="AH60" s="10">
        <v>8.5531884144405694</v>
      </c>
      <c r="AI60" s="7">
        <v>43.161138555998598</v>
      </c>
      <c r="AJ60" s="10">
        <v>6.5363730768000403</v>
      </c>
      <c r="AK60" s="7">
        <v>29.4150708730985</v>
      </c>
      <c r="AL60" s="10">
        <v>2.4285735415592899</v>
      </c>
      <c r="AM60" s="7">
        <v>38.699086612306601</v>
      </c>
      <c r="AN60" s="10">
        <v>6.2755039911476604</v>
      </c>
      <c r="AO60" s="7">
        <v>-4.4620519436919501</v>
      </c>
      <c r="AP60" s="10">
        <v>8.8163615959426593</v>
      </c>
      <c r="AQ60" s="65"/>
      <c r="AR60" s="65"/>
      <c r="AS60" s="65"/>
      <c r="AT60" s="182"/>
    </row>
    <row r="61" spans="1:46" ht="13" customHeight="1" x14ac:dyDescent="0.2">
      <c r="A61" s="82" t="s">
        <v>432</v>
      </c>
      <c r="B61" s="110">
        <v>2</v>
      </c>
      <c r="C61" s="7">
        <v>28.559340658151399</v>
      </c>
      <c r="D61" s="10">
        <v>1.36745797143046</v>
      </c>
      <c r="E61" s="7">
        <v>27.530694824342699</v>
      </c>
      <c r="F61" s="10">
        <v>1.7712127306616701</v>
      </c>
      <c r="G61" s="7">
        <v>28.162786669305</v>
      </c>
      <c r="H61" s="10">
        <v>2.4589241623634002</v>
      </c>
      <c r="I61" s="7">
        <v>32.022705447437197</v>
      </c>
      <c r="J61" s="10">
        <v>3.2492158035322301</v>
      </c>
      <c r="K61" s="7">
        <v>4.4920106230944903</v>
      </c>
      <c r="L61" s="10">
        <v>3.6878945272024399</v>
      </c>
      <c r="M61" s="7">
        <v>28.200973222458899</v>
      </c>
      <c r="N61" s="10">
        <v>1.3449664336901499</v>
      </c>
      <c r="O61" s="7" t="s">
        <v>706</v>
      </c>
      <c r="P61" s="10" t="s">
        <v>706</v>
      </c>
      <c r="Q61" s="7" t="s">
        <v>706</v>
      </c>
      <c r="R61" s="10" t="s">
        <v>706</v>
      </c>
      <c r="S61" s="7">
        <v>27.7813470446611</v>
      </c>
      <c r="T61" s="10">
        <v>1.35002780252042</v>
      </c>
      <c r="U61" s="7">
        <v>34.798603325522201</v>
      </c>
      <c r="V61" s="10">
        <v>6.2777253285239096</v>
      </c>
      <c r="W61" s="7" t="s">
        <v>706</v>
      </c>
      <c r="X61" s="10" t="s">
        <v>706</v>
      </c>
      <c r="Y61" s="7" t="s">
        <v>706</v>
      </c>
      <c r="Z61" s="10" t="s">
        <v>706</v>
      </c>
      <c r="AA61" s="7">
        <v>27.068995194422499</v>
      </c>
      <c r="AB61" s="10">
        <v>1.5503408318923999</v>
      </c>
      <c r="AC61" s="7">
        <v>29.345044836631502</v>
      </c>
      <c r="AD61" s="10">
        <v>4.1304794677992396</v>
      </c>
      <c r="AE61" s="7">
        <v>41.480054461923501</v>
      </c>
      <c r="AF61" s="10">
        <v>4.5661626093445298</v>
      </c>
      <c r="AG61" s="7">
        <v>14.411059267500899</v>
      </c>
      <c r="AH61" s="10">
        <v>4.74868656933916</v>
      </c>
      <c r="AI61" s="7">
        <v>28.6659667731182</v>
      </c>
      <c r="AJ61" s="10">
        <v>1.38496616073742</v>
      </c>
      <c r="AK61" s="7" t="s">
        <v>562</v>
      </c>
      <c r="AL61" s="10" t="s">
        <v>562</v>
      </c>
      <c r="AM61" s="7" t="s">
        <v>706</v>
      </c>
      <c r="AN61" s="10" t="s">
        <v>706</v>
      </c>
      <c r="AO61" s="7" t="s">
        <v>706</v>
      </c>
      <c r="AP61" s="10" t="s">
        <v>706</v>
      </c>
      <c r="AQ61" s="65"/>
      <c r="AR61" s="65"/>
      <c r="AS61" s="65"/>
      <c r="AT61" s="182"/>
    </row>
    <row r="62" spans="1:46" ht="13" customHeight="1" x14ac:dyDescent="0.2">
      <c r="A62" s="82" t="s">
        <v>389</v>
      </c>
      <c r="B62" s="110">
        <v>2</v>
      </c>
      <c r="C62" s="7">
        <v>8.5164812391734905</v>
      </c>
      <c r="D62" s="10">
        <v>0.89135953848139404</v>
      </c>
      <c r="E62" s="7">
        <v>7.5631300509647099</v>
      </c>
      <c r="F62" s="10">
        <v>2.1063860813870501</v>
      </c>
      <c r="G62" s="7">
        <v>7.9274017410161299</v>
      </c>
      <c r="H62" s="10">
        <v>1.00518395272961</v>
      </c>
      <c r="I62" s="7">
        <v>12.0463232207826</v>
      </c>
      <c r="J62" s="10">
        <v>3.0156454464968898</v>
      </c>
      <c r="K62" s="7">
        <v>4.4831931698178398</v>
      </c>
      <c r="L62" s="10">
        <v>3.6396893802486798</v>
      </c>
      <c r="M62" s="7">
        <v>7.8064030102982702</v>
      </c>
      <c r="N62" s="10">
        <v>0.86915818988145399</v>
      </c>
      <c r="O62" s="7" t="s">
        <v>706</v>
      </c>
      <c r="P62" s="10" t="s">
        <v>706</v>
      </c>
      <c r="Q62" s="7" t="s">
        <v>706</v>
      </c>
      <c r="R62" s="10" t="s">
        <v>706</v>
      </c>
      <c r="S62" s="7">
        <v>9.0247306290231606</v>
      </c>
      <c r="T62" s="10">
        <v>1.1549448925104999</v>
      </c>
      <c r="U62" s="7">
        <v>6.4719397489377197</v>
      </c>
      <c r="V62" s="10">
        <v>1.4931332443129901</v>
      </c>
      <c r="W62" s="7">
        <v>6.7466936949452601</v>
      </c>
      <c r="X62" s="10">
        <v>1.9044594428842501</v>
      </c>
      <c r="Y62" s="7">
        <v>-2.2780369340778899</v>
      </c>
      <c r="Z62" s="10">
        <v>2.1810500643183302</v>
      </c>
      <c r="AA62" s="7">
        <v>9.0233650340796796</v>
      </c>
      <c r="AB62" s="10">
        <v>0.94330792565727695</v>
      </c>
      <c r="AC62" s="7">
        <v>8.06028230358665</v>
      </c>
      <c r="AD62" s="10">
        <v>1.9736857769745499</v>
      </c>
      <c r="AE62" s="7">
        <v>6.5129177791531303</v>
      </c>
      <c r="AF62" s="10">
        <v>1.65973156980456</v>
      </c>
      <c r="AG62" s="7">
        <v>-2.5104472549265502</v>
      </c>
      <c r="AH62" s="10">
        <v>1.8675366249533101</v>
      </c>
      <c r="AI62" s="7">
        <v>8.5420614201612199</v>
      </c>
      <c r="AJ62" s="10">
        <v>0.89568729052823304</v>
      </c>
      <c r="AK62" s="7" t="s">
        <v>706</v>
      </c>
      <c r="AL62" s="10" t="s">
        <v>706</v>
      </c>
      <c r="AM62" s="7" t="s">
        <v>706</v>
      </c>
      <c r="AN62" s="10" t="s">
        <v>706</v>
      </c>
      <c r="AO62" s="7" t="s">
        <v>706</v>
      </c>
      <c r="AP62" s="10" t="s">
        <v>706</v>
      </c>
      <c r="AQ62" s="65"/>
      <c r="AR62" s="65"/>
      <c r="AS62" s="65"/>
      <c r="AT62" s="182"/>
    </row>
    <row r="63" spans="1:46" ht="13" customHeight="1" x14ac:dyDescent="0.2">
      <c r="A63" s="112" t="s">
        <v>433</v>
      </c>
      <c r="B63" s="113">
        <v>2</v>
      </c>
      <c r="C63" s="34">
        <v>19.255473228469</v>
      </c>
      <c r="D63" s="35">
        <v>0.22343433951045899</v>
      </c>
      <c r="E63" s="34">
        <v>21.638265007124701</v>
      </c>
      <c r="F63" s="35">
        <v>0.84497973899469403</v>
      </c>
      <c r="G63" s="34">
        <v>18.125621464359298</v>
      </c>
      <c r="H63" s="35">
        <v>0.38969567296794699</v>
      </c>
      <c r="I63" s="34">
        <v>19.0625942907749</v>
      </c>
      <c r="J63" s="35">
        <v>0.455212920192412</v>
      </c>
      <c r="K63" s="34">
        <v>-3.7300515719699301</v>
      </c>
      <c r="L63" s="35">
        <v>1.0297979209874899</v>
      </c>
      <c r="M63" s="34">
        <v>18.391573394877099</v>
      </c>
      <c r="N63" s="35">
        <v>0.25358510361780601</v>
      </c>
      <c r="O63" s="34">
        <v>28.2595904478429</v>
      </c>
      <c r="P63" s="35">
        <v>1.0991330328519899</v>
      </c>
      <c r="Q63" s="34">
        <v>8.2774359485570095</v>
      </c>
      <c r="R63" s="35">
        <v>1.14236988033057</v>
      </c>
      <c r="S63" s="34">
        <v>19.8265817927238</v>
      </c>
      <c r="T63" s="35">
        <v>0.62777661738796697</v>
      </c>
      <c r="U63" s="34">
        <v>18.046435355364899</v>
      </c>
      <c r="V63" s="35">
        <v>0.61796802310704102</v>
      </c>
      <c r="W63" s="34">
        <v>22.040522900822701</v>
      </c>
      <c r="X63" s="35">
        <v>0.68685434893053998</v>
      </c>
      <c r="Y63" s="34">
        <v>1.5043638866124101</v>
      </c>
      <c r="Z63" s="35">
        <v>1.0124388879233299</v>
      </c>
      <c r="AA63" s="34">
        <v>18.832896302025901</v>
      </c>
      <c r="AB63" s="35">
        <v>0.69003921914184996</v>
      </c>
      <c r="AC63" s="34">
        <v>18.005795336497801</v>
      </c>
      <c r="AD63" s="35">
        <v>0.345782548640517</v>
      </c>
      <c r="AE63" s="34">
        <v>21.345255667487301</v>
      </c>
      <c r="AF63" s="35">
        <v>0.67148206849901804</v>
      </c>
      <c r="AG63" s="34">
        <v>2.2890182809258599</v>
      </c>
      <c r="AH63" s="35">
        <v>1.07957982137868</v>
      </c>
      <c r="AI63" s="34">
        <v>19.266639633212499</v>
      </c>
      <c r="AJ63" s="35">
        <v>0.400371466027513</v>
      </c>
      <c r="AK63" s="34">
        <v>18.163137623781601</v>
      </c>
      <c r="AL63" s="35">
        <v>0.544912798606218</v>
      </c>
      <c r="AM63" s="34">
        <v>23.229069193077802</v>
      </c>
      <c r="AN63" s="35">
        <v>1.27927183000538</v>
      </c>
      <c r="AO63" s="34">
        <v>1.86506998046546</v>
      </c>
      <c r="AP63" s="35">
        <v>1.4142069872846501</v>
      </c>
      <c r="AQ63" s="65"/>
      <c r="AR63" s="65"/>
      <c r="AS63" s="65"/>
      <c r="AT63" s="182"/>
    </row>
    <row r="64" spans="1:46" ht="13" customHeight="1" x14ac:dyDescent="0.2">
      <c r="A64" s="114" t="s">
        <v>434</v>
      </c>
      <c r="B64" s="115">
        <v>2</v>
      </c>
      <c r="C64" s="38">
        <v>17.698154555886099</v>
      </c>
      <c r="D64" s="39">
        <v>0.302372612601088</v>
      </c>
      <c r="E64" s="38">
        <v>21.991043141170401</v>
      </c>
      <c r="F64" s="39">
        <v>1.4412645675917599</v>
      </c>
      <c r="G64" s="38">
        <v>18.221780664067801</v>
      </c>
      <c r="H64" s="39">
        <v>0.42992764735003902</v>
      </c>
      <c r="I64" s="38">
        <v>16.240394933147101</v>
      </c>
      <c r="J64" s="39">
        <v>0.65710603467928996</v>
      </c>
      <c r="K64" s="38">
        <v>-6.6294247883991204</v>
      </c>
      <c r="L64" s="39">
        <v>1.5865956589527199</v>
      </c>
      <c r="M64" s="38">
        <v>18.4266604707338</v>
      </c>
      <c r="N64" s="39">
        <v>0.33236916476108402</v>
      </c>
      <c r="O64" s="38">
        <v>16.264220368284199</v>
      </c>
      <c r="P64" s="39">
        <v>1.3262774938589701</v>
      </c>
      <c r="Q64" s="38">
        <v>-2.3146969785881</v>
      </c>
      <c r="R64" s="39">
        <v>1.38810004696747</v>
      </c>
      <c r="S64" s="38">
        <v>17.296391225671801</v>
      </c>
      <c r="T64" s="39">
        <v>0.480835766167934</v>
      </c>
      <c r="U64" s="38">
        <v>17.177496295904099</v>
      </c>
      <c r="V64" s="39">
        <v>0.66286387808506497</v>
      </c>
      <c r="W64" s="38">
        <v>22.650868162862601</v>
      </c>
      <c r="X64" s="39">
        <v>1.1654703767097101</v>
      </c>
      <c r="Y64" s="38">
        <v>4.4531433214641201</v>
      </c>
      <c r="Z64" s="39">
        <v>1.3150855356807001</v>
      </c>
      <c r="AA64" s="38">
        <v>15.769129525471801</v>
      </c>
      <c r="AB64" s="39">
        <v>1.28425746900467</v>
      </c>
      <c r="AC64" s="38">
        <v>17.333920975154498</v>
      </c>
      <c r="AD64" s="39">
        <v>0.39020611855896298</v>
      </c>
      <c r="AE64" s="38">
        <v>21.6095793510239</v>
      </c>
      <c r="AF64" s="39">
        <v>1.14289143213677</v>
      </c>
      <c r="AG64" s="38">
        <v>5.2504879378269402</v>
      </c>
      <c r="AH64" s="39">
        <v>1.8347639082853899</v>
      </c>
      <c r="AI64" s="38">
        <v>18.182009981505601</v>
      </c>
      <c r="AJ64" s="39">
        <v>0.53516251980151497</v>
      </c>
      <c r="AK64" s="38">
        <v>17.837997780054501</v>
      </c>
      <c r="AL64" s="39">
        <v>0.66454610228864597</v>
      </c>
      <c r="AM64" s="38">
        <v>16.486225016671099</v>
      </c>
      <c r="AN64" s="39">
        <v>2.0807866799696901</v>
      </c>
      <c r="AO64" s="38">
        <v>-1.8659860286458201</v>
      </c>
      <c r="AP64" s="39">
        <v>2.1832941663184902</v>
      </c>
      <c r="AQ64" s="65"/>
      <c r="AR64" s="65"/>
      <c r="AS64" s="65"/>
      <c r="AT64" s="182"/>
    </row>
    <row r="65" spans="1:46" ht="13" customHeight="1" x14ac:dyDescent="0.2">
      <c r="A65" s="116" t="s">
        <v>435</v>
      </c>
      <c r="B65" s="117">
        <v>2</v>
      </c>
      <c r="C65" s="48">
        <v>20.812124730978599</v>
      </c>
      <c r="D65" s="49">
        <v>0.17115915190147099</v>
      </c>
      <c r="E65" s="48">
        <v>23.091566870511201</v>
      </c>
      <c r="F65" s="49">
        <v>0.65597496958561397</v>
      </c>
      <c r="G65" s="48">
        <v>19.374054142679199</v>
      </c>
      <c r="H65" s="49">
        <v>0.30176315982758001</v>
      </c>
      <c r="I65" s="48">
        <v>21.0000579594976</v>
      </c>
      <c r="J65" s="49">
        <v>0.36510543693144398</v>
      </c>
      <c r="K65" s="48">
        <v>-2.3977548357215301</v>
      </c>
      <c r="L65" s="49">
        <v>0.80897791877231895</v>
      </c>
      <c r="M65" s="48">
        <v>19.104450628517501</v>
      </c>
      <c r="N65" s="49">
        <v>0.18766560827868201</v>
      </c>
      <c r="O65" s="48">
        <v>37.643479515900097</v>
      </c>
      <c r="P65" s="49">
        <v>0.81465659490259001</v>
      </c>
      <c r="Q65" s="48">
        <v>16.983825308711399</v>
      </c>
      <c r="R65" s="49">
        <v>0.85137871531286902</v>
      </c>
      <c r="S65" s="48">
        <v>22.164541999129899</v>
      </c>
      <c r="T65" s="49">
        <v>0.39354131006611698</v>
      </c>
      <c r="U65" s="48">
        <v>18.9056776363675</v>
      </c>
      <c r="V65" s="49">
        <v>0.45705689317665499</v>
      </c>
      <c r="W65" s="48">
        <v>21.389776782916499</v>
      </c>
      <c r="X65" s="49">
        <v>0.52504131616413396</v>
      </c>
      <c r="Y65" s="48">
        <v>-0.60343601786523504</v>
      </c>
      <c r="Z65" s="49">
        <v>0.70635095783552104</v>
      </c>
      <c r="AA65" s="48">
        <v>20.106664968902901</v>
      </c>
      <c r="AB65" s="49">
        <v>0.43962577294979499</v>
      </c>
      <c r="AC65" s="48">
        <v>20.7643186841266</v>
      </c>
      <c r="AD65" s="49">
        <v>0.336660505144248</v>
      </c>
      <c r="AE65" s="48">
        <v>23.7773950423922</v>
      </c>
      <c r="AF65" s="49">
        <v>0.58801147533523701</v>
      </c>
      <c r="AG65" s="48">
        <v>3.88067667739602</v>
      </c>
      <c r="AH65" s="49">
        <v>0.82364466069725495</v>
      </c>
      <c r="AI65" s="48">
        <v>21.052506847099298</v>
      </c>
      <c r="AJ65" s="49">
        <v>0.26404278916579899</v>
      </c>
      <c r="AK65" s="48">
        <v>20.177302550514199</v>
      </c>
      <c r="AL65" s="49">
        <v>0.470914455033285</v>
      </c>
      <c r="AM65" s="48">
        <v>22.615208151639699</v>
      </c>
      <c r="AN65" s="49">
        <v>1.2382729358040201</v>
      </c>
      <c r="AO65" s="48">
        <v>1.1178736456457199</v>
      </c>
      <c r="AP65" s="49">
        <v>1.3627740756840301</v>
      </c>
      <c r="AQ65" s="65"/>
      <c r="AR65" s="65"/>
      <c r="AS65" s="65"/>
      <c r="AT65" s="182"/>
    </row>
    <row r="66" spans="1:46" ht="13" customHeight="1" x14ac:dyDescent="0.2">
      <c r="A66" s="82" t="s">
        <v>391</v>
      </c>
      <c r="B66" s="110">
        <v>2</v>
      </c>
      <c r="C66" s="7">
        <v>19.648238578003099</v>
      </c>
      <c r="D66" s="10">
        <v>2.2876154132164199</v>
      </c>
      <c r="E66" s="7">
        <v>16.309012662676999</v>
      </c>
      <c r="F66" s="10">
        <v>5.1149262040421899</v>
      </c>
      <c r="G66" s="7">
        <v>17.6610415856596</v>
      </c>
      <c r="H66" s="10">
        <v>3.9354618855514798</v>
      </c>
      <c r="I66" s="7">
        <v>20.926142189556099</v>
      </c>
      <c r="J66" s="10">
        <v>3.5213008430817898</v>
      </c>
      <c r="K66" s="7">
        <v>4.6171295268790304</v>
      </c>
      <c r="L66" s="10">
        <v>6.3412486903183298</v>
      </c>
      <c r="M66" s="7">
        <v>17.2369868707523</v>
      </c>
      <c r="N66" s="10">
        <v>1.3327276458096</v>
      </c>
      <c r="O66" s="7" t="s">
        <v>706</v>
      </c>
      <c r="P66" s="10" t="s">
        <v>706</v>
      </c>
      <c r="Q66" s="7" t="s">
        <v>706</v>
      </c>
      <c r="R66" s="10" t="s">
        <v>706</v>
      </c>
      <c r="S66" s="7">
        <v>20.927246725216701</v>
      </c>
      <c r="T66" s="10">
        <v>5.1529160505298899</v>
      </c>
      <c r="U66" s="7">
        <v>21.454129147591601</v>
      </c>
      <c r="V66" s="10">
        <v>3.5524946666950101</v>
      </c>
      <c r="W66" s="7">
        <v>15.610806197123599</v>
      </c>
      <c r="X66" s="10">
        <v>2.4108904137034401</v>
      </c>
      <c r="Y66" s="7">
        <v>-5.3164405280931604</v>
      </c>
      <c r="Z66" s="10">
        <v>5.6187314107165296</v>
      </c>
      <c r="AA66" s="7">
        <v>41.196739030645602</v>
      </c>
      <c r="AB66" s="10">
        <v>21.312174218893801</v>
      </c>
      <c r="AC66" s="7">
        <v>18.753106035633699</v>
      </c>
      <c r="AD66" s="10">
        <v>1.9918666353916801</v>
      </c>
      <c r="AE66" s="7">
        <v>16.619139894479201</v>
      </c>
      <c r="AF66" s="10">
        <v>2.4419876579546398</v>
      </c>
      <c r="AG66" s="7">
        <v>-24.577599136166398</v>
      </c>
      <c r="AH66" s="10">
        <v>21.474139248874099</v>
      </c>
      <c r="AI66" s="7">
        <v>18.1625151091961</v>
      </c>
      <c r="AJ66" s="10">
        <v>2.4322760931099299</v>
      </c>
      <c r="AK66" s="7">
        <v>18.2179443097729</v>
      </c>
      <c r="AL66" s="10">
        <v>2.3859408726913101</v>
      </c>
      <c r="AM66" s="7">
        <v>23.9684766567261</v>
      </c>
      <c r="AN66" s="10">
        <v>8.1185249779571507</v>
      </c>
      <c r="AO66" s="7">
        <v>5.80596154752996</v>
      </c>
      <c r="AP66" s="10">
        <v>7.5828186113096603</v>
      </c>
      <c r="AQ66" s="65"/>
      <c r="AR66" s="65"/>
      <c r="AS66" s="65"/>
      <c r="AT66" s="182"/>
    </row>
    <row r="67" spans="1:46" ht="13" customHeight="1" x14ac:dyDescent="0.2">
      <c r="A67" s="82" t="s">
        <v>392</v>
      </c>
      <c r="B67" s="110">
        <v>2</v>
      </c>
      <c r="C67" s="7">
        <v>17.947718176611701</v>
      </c>
      <c r="D67" s="10">
        <v>1.73999183388975</v>
      </c>
      <c r="E67" s="7" t="s">
        <v>706</v>
      </c>
      <c r="F67" s="10" t="s">
        <v>706</v>
      </c>
      <c r="G67" s="7">
        <v>17.830783000264201</v>
      </c>
      <c r="H67" s="10">
        <v>2.2530993145978302</v>
      </c>
      <c r="I67" s="7">
        <v>17.999793482188199</v>
      </c>
      <c r="J67" s="10">
        <v>3.4199785281642701</v>
      </c>
      <c r="K67" s="7" t="s">
        <v>706</v>
      </c>
      <c r="L67" s="10" t="s">
        <v>706</v>
      </c>
      <c r="M67" s="7" t="s">
        <v>859</v>
      </c>
      <c r="N67" s="10" t="s">
        <v>859</v>
      </c>
      <c r="O67" s="7" t="s">
        <v>859</v>
      </c>
      <c r="P67" s="10" t="s">
        <v>859</v>
      </c>
      <c r="Q67" s="7" t="s">
        <v>859</v>
      </c>
      <c r="R67" s="10" t="s">
        <v>859</v>
      </c>
      <c r="S67" s="7">
        <v>15.769711676979499</v>
      </c>
      <c r="T67" s="10">
        <v>2.83492606588019</v>
      </c>
      <c r="U67" s="7">
        <v>18.1265889755527</v>
      </c>
      <c r="V67" s="10">
        <v>3.25384390060387</v>
      </c>
      <c r="W67" s="7">
        <v>19.265884888967101</v>
      </c>
      <c r="X67" s="10">
        <v>3.6982825906301402</v>
      </c>
      <c r="Y67" s="7">
        <v>3.4961732119876401</v>
      </c>
      <c r="Z67" s="10">
        <v>4.76982799749472</v>
      </c>
      <c r="AA67" s="7" t="s">
        <v>706</v>
      </c>
      <c r="AB67" s="10" t="s">
        <v>706</v>
      </c>
      <c r="AC67" s="7">
        <v>17.503245697983601</v>
      </c>
      <c r="AD67" s="10">
        <v>2.6528081760284699</v>
      </c>
      <c r="AE67" s="7">
        <v>19.7836847822206</v>
      </c>
      <c r="AF67" s="10">
        <v>2.8801479107914099</v>
      </c>
      <c r="AG67" s="7" t="s">
        <v>706</v>
      </c>
      <c r="AH67" s="10" t="s">
        <v>706</v>
      </c>
      <c r="AI67" s="7">
        <v>21.919513843467499</v>
      </c>
      <c r="AJ67" s="10">
        <v>3.7351423354508899</v>
      </c>
      <c r="AK67" s="7">
        <v>15.0001143865095</v>
      </c>
      <c r="AL67" s="10">
        <v>2.70749498608876</v>
      </c>
      <c r="AM67" s="7">
        <v>20.7871542547282</v>
      </c>
      <c r="AN67" s="10">
        <v>2.93775437031836</v>
      </c>
      <c r="AO67" s="7">
        <v>-1.1323595887393301</v>
      </c>
      <c r="AP67" s="10">
        <v>4.7515793352475599</v>
      </c>
      <c r="AQ67" s="65"/>
      <c r="AR67" s="65"/>
      <c r="AS67" s="65"/>
      <c r="AT67" s="182"/>
    </row>
    <row r="68" spans="1:46" ht="13" customHeight="1" x14ac:dyDescent="0.2">
      <c r="A68" s="82" t="s">
        <v>393</v>
      </c>
      <c r="B68" s="110">
        <v>2</v>
      </c>
      <c r="C68" s="7">
        <v>7.0968667665531404</v>
      </c>
      <c r="D68" s="10">
        <v>0.86509467938084395</v>
      </c>
      <c r="E68" s="7" t="s">
        <v>706</v>
      </c>
      <c r="F68" s="10" t="s">
        <v>706</v>
      </c>
      <c r="G68" s="7">
        <v>7.88099374088275</v>
      </c>
      <c r="H68" s="10">
        <v>1.9720423838219701</v>
      </c>
      <c r="I68" s="7">
        <v>7.2988795647194298</v>
      </c>
      <c r="J68" s="10">
        <v>1.3418321862948399</v>
      </c>
      <c r="K68" s="7" t="s">
        <v>706</v>
      </c>
      <c r="L68" s="10" t="s">
        <v>706</v>
      </c>
      <c r="M68" s="7">
        <v>8.39982878187263</v>
      </c>
      <c r="N68" s="10">
        <v>1.1700419683730201</v>
      </c>
      <c r="O68" s="7" t="s">
        <v>706</v>
      </c>
      <c r="P68" s="10" t="s">
        <v>706</v>
      </c>
      <c r="Q68" s="7" t="s">
        <v>706</v>
      </c>
      <c r="R68" s="10" t="s">
        <v>706</v>
      </c>
      <c r="S68" s="7">
        <v>3.9439191336677202</v>
      </c>
      <c r="T68" s="10">
        <v>1.1326245636738299</v>
      </c>
      <c r="U68" s="7">
        <v>10.401848305001201</v>
      </c>
      <c r="V68" s="10">
        <v>2.4323827394156798</v>
      </c>
      <c r="W68" s="7">
        <v>9.6747907549014691</v>
      </c>
      <c r="X68" s="10">
        <v>2.39677899802947</v>
      </c>
      <c r="Y68" s="7">
        <v>5.7308716212337503</v>
      </c>
      <c r="Z68" s="10">
        <v>2.6515798836348399</v>
      </c>
      <c r="AA68" s="7">
        <v>4.5385539382636004</v>
      </c>
      <c r="AB68" s="10">
        <v>2.8491405322953698</v>
      </c>
      <c r="AC68" s="7">
        <v>7.3690459010504199</v>
      </c>
      <c r="AD68" s="10">
        <v>1.6219071254614801</v>
      </c>
      <c r="AE68" s="7">
        <v>10.6195243523852</v>
      </c>
      <c r="AF68" s="10">
        <v>2.02075985284596</v>
      </c>
      <c r="AG68" s="7">
        <v>6.0809704141215501</v>
      </c>
      <c r="AH68" s="10">
        <v>3.5056745458423801</v>
      </c>
      <c r="AI68" s="7">
        <v>6.8578243849086498</v>
      </c>
      <c r="AJ68" s="10">
        <v>2.6563109980380801</v>
      </c>
      <c r="AK68" s="7">
        <v>7.7338433673591203</v>
      </c>
      <c r="AL68" s="10">
        <v>1.5381900969021201</v>
      </c>
      <c r="AM68" s="7">
        <v>9.7899567640497001</v>
      </c>
      <c r="AN68" s="10">
        <v>3.5204524228393299</v>
      </c>
      <c r="AO68" s="7">
        <v>2.9321323791410498</v>
      </c>
      <c r="AP68" s="10">
        <v>4.6127266440834402</v>
      </c>
      <c r="AQ68" s="65"/>
      <c r="AR68" s="65"/>
      <c r="AS68" s="65"/>
      <c r="AT68" s="182"/>
    </row>
    <row r="69" spans="1:46" ht="13" customHeight="1" x14ac:dyDescent="0.2">
      <c r="A69" s="4" t="s">
        <v>394</v>
      </c>
      <c r="B69" s="118">
        <v>2</v>
      </c>
      <c r="C69" s="169">
        <v>7.8537219415113801</v>
      </c>
      <c r="D69" s="170">
        <v>0.89481507692782503</v>
      </c>
      <c r="E69" s="169">
        <v>6.8143060096754997</v>
      </c>
      <c r="F69" s="170">
        <v>3.1272517715382802</v>
      </c>
      <c r="G69" s="169">
        <v>7.8122144145936598</v>
      </c>
      <c r="H69" s="170">
        <v>1.3333413404010499</v>
      </c>
      <c r="I69" s="169">
        <v>12.204701977074</v>
      </c>
      <c r="J69" s="170">
        <v>2.7704590491990699</v>
      </c>
      <c r="K69" s="169">
        <v>5.3903959673984998</v>
      </c>
      <c r="L69" s="170">
        <v>4.2596579404241597</v>
      </c>
      <c r="M69" s="169">
        <v>8.8536285666682204</v>
      </c>
      <c r="N69" s="170">
        <v>1.0735180637252599</v>
      </c>
      <c r="O69" s="169" t="s">
        <v>706</v>
      </c>
      <c r="P69" s="170" t="s">
        <v>706</v>
      </c>
      <c r="Q69" s="169" t="s">
        <v>706</v>
      </c>
      <c r="R69" s="170" t="s">
        <v>706</v>
      </c>
      <c r="S69" s="169">
        <v>8.5395082699604998</v>
      </c>
      <c r="T69" s="170">
        <v>1.4004733047496101</v>
      </c>
      <c r="U69" s="169">
        <v>7.6471290508546801</v>
      </c>
      <c r="V69" s="170">
        <v>1.4973932064155799</v>
      </c>
      <c r="W69" s="169" t="s">
        <v>706</v>
      </c>
      <c r="X69" s="170" t="s">
        <v>706</v>
      </c>
      <c r="Y69" s="169" t="s">
        <v>706</v>
      </c>
      <c r="Z69" s="170" t="s">
        <v>706</v>
      </c>
      <c r="AA69" s="169">
        <v>4.6292777517744899</v>
      </c>
      <c r="AB69" s="170">
        <v>2.43406499377393</v>
      </c>
      <c r="AC69" s="169">
        <v>9.01221181711173</v>
      </c>
      <c r="AD69" s="170">
        <v>1.11364430809975</v>
      </c>
      <c r="AE69" s="169">
        <v>9.1183625782900606</v>
      </c>
      <c r="AF69" s="170">
        <v>3.9557393137418702</v>
      </c>
      <c r="AG69" s="169">
        <v>4.4890848265155698</v>
      </c>
      <c r="AH69" s="170">
        <v>4.5637519573693499</v>
      </c>
      <c r="AI69" s="169">
        <v>8.6668290999669804</v>
      </c>
      <c r="AJ69" s="170">
        <v>1.5474870796859601</v>
      </c>
      <c r="AK69" s="169">
        <v>8.46265643897544</v>
      </c>
      <c r="AL69" s="170">
        <v>1.4710684652769399</v>
      </c>
      <c r="AM69" s="169" t="s">
        <v>706</v>
      </c>
      <c r="AN69" s="170" t="s">
        <v>706</v>
      </c>
      <c r="AO69" s="169" t="s">
        <v>706</v>
      </c>
      <c r="AP69" s="170" t="s">
        <v>706</v>
      </c>
      <c r="AQ69" s="178"/>
      <c r="AR69" s="178"/>
      <c r="AS69" s="178"/>
      <c r="AT69" s="183"/>
    </row>
    <row r="70" spans="1:46" ht="13" customHeight="1" x14ac:dyDescent="0.2">
      <c r="A70" s="82"/>
      <c r="B70" s="119"/>
      <c r="C70" s="7" t="s">
        <v>1482</v>
      </c>
      <c r="D70" s="10" t="s">
        <v>1483</v>
      </c>
      <c r="E70" s="7" t="s">
        <v>1558</v>
      </c>
      <c r="F70" s="10" t="s">
        <v>1559</v>
      </c>
      <c r="G70" s="7" t="s">
        <v>1560</v>
      </c>
      <c r="H70" s="10" t="s">
        <v>1561</v>
      </c>
      <c r="I70" s="7" t="s">
        <v>1562</v>
      </c>
      <c r="J70" s="10" t="s">
        <v>1563</v>
      </c>
      <c r="K70" s="7" t="s">
        <v>1564</v>
      </c>
      <c r="L70" s="10" t="s">
        <v>1565</v>
      </c>
      <c r="M70" s="7" t="s">
        <v>1566</v>
      </c>
      <c r="N70" s="10" t="s">
        <v>1567</v>
      </c>
      <c r="O70" s="7" t="s">
        <v>1568</v>
      </c>
      <c r="P70" s="10" t="s">
        <v>1569</v>
      </c>
      <c r="Q70" s="7" t="s">
        <v>1570</v>
      </c>
      <c r="R70" s="10" t="s">
        <v>1571</v>
      </c>
      <c r="S70" s="7" t="s">
        <v>1572</v>
      </c>
      <c r="T70" s="10" t="s">
        <v>1573</v>
      </c>
      <c r="U70" s="7" t="s">
        <v>1574</v>
      </c>
      <c r="V70" s="10" t="s">
        <v>1575</v>
      </c>
      <c r="W70" s="7" t="s">
        <v>1576</v>
      </c>
      <c r="X70" s="10" t="s">
        <v>1577</v>
      </c>
      <c r="Y70" s="7" t="s">
        <v>1578</v>
      </c>
      <c r="Z70" s="10" t="s">
        <v>1579</v>
      </c>
      <c r="AA70" s="7" t="s">
        <v>1580</v>
      </c>
      <c r="AB70" s="10" t="s">
        <v>1581</v>
      </c>
      <c r="AC70" s="7" t="s">
        <v>1582</v>
      </c>
      <c r="AD70" s="10" t="s">
        <v>1583</v>
      </c>
      <c r="AE70" s="7" t="s">
        <v>1584</v>
      </c>
      <c r="AF70" s="10" t="s">
        <v>1585</v>
      </c>
      <c r="AG70" s="7" t="s">
        <v>1586</v>
      </c>
      <c r="AH70" s="10" t="s">
        <v>1587</v>
      </c>
      <c r="AI70" s="7" t="s">
        <v>1588</v>
      </c>
      <c r="AJ70" s="10" t="s">
        <v>1589</v>
      </c>
      <c r="AK70" s="7" t="s">
        <v>1590</v>
      </c>
      <c r="AL70" s="10" t="s">
        <v>1591</v>
      </c>
      <c r="AM70" s="7" t="s">
        <v>1592</v>
      </c>
      <c r="AN70" s="10" t="s">
        <v>1593</v>
      </c>
      <c r="AO70" s="7" t="s">
        <v>1594</v>
      </c>
      <c r="AP70" s="10" t="s">
        <v>1595</v>
      </c>
      <c r="AQ70" s="7" t="s">
        <v>1506</v>
      </c>
      <c r="AR70" s="10" t="s">
        <v>1507</v>
      </c>
      <c r="AS70" s="65" t="s">
        <v>1508</v>
      </c>
      <c r="AT70" s="182" t="s">
        <v>1509</v>
      </c>
    </row>
    <row r="71" spans="1:46" ht="13" customHeight="1" x14ac:dyDescent="0.2">
      <c r="A71" s="82" t="s">
        <v>350</v>
      </c>
      <c r="B71" s="119">
        <v>1</v>
      </c>
      <c r="C71" s="7">
        <v>22.777802388156399</v>
      </c>
      <c r="D71" s="10">
        <v>1.5442246642245501</v>
      </c>
      <c r="E71" s="7">
        <v>36.879170976241198</v>
      </c>
      <c r="F71" s="10">
        <v>7.6971305287099296</v>
      </c>
      <c r="G71" s="7">
        <v>21.534139284959299</v>
      </c>
      <c r="H71" s="10">
        <v>3.1788201123965201</v>
      </c>
      <c r="I71" s="7">
        <v>22.166631952365801</v>
      </c>
      <c r="J71" s="10">
        <v>1.7069550527536601</v>
      </c>
      <c r="K71" s="7">
        <v>-14.712539023875401</v>
      </c>
      <c r="L71" s="10">
        <v>7.7739547986136399</v>
      </c>
      <c r="M71" s="7">
        <v>24.175309831628599</v>
      </c>
      <c r="N71" s="10">
        <v>2.1488506770163101</v>
      </c>
      <c r="O71" s="7">
        <v>20.571995342981999</v>
      </c>
      <c r="P71" s="10">
        <v>1.87905345036871</v>
      </c>
      <c r="Q71" s="7">
        <v>-3.6033144886466602</v>
      </c>
      <c r="R71" s="10">
        <v>2.8745574484078098</v>
      </c>
      <c r="S71" s="7">
        <v>22.987253889864199</v>
      </c>
      <c r="T71" s="10">
        <v>2.1093447587757699</v>
      </c>
      <c r="U71" s="7">
        <v>27.417991965165299</v>
      </c>
      <c r="V71" s="10">
        <v>3.4962135052847501</v>
      </c>
      <c r="W71" s="7">
        <v>18.811627842203801</v>
      </c>
      <c r="X71" s="10">
        <v>3.4205077457386599</v>
      </c>
      <c r="Y71" s="7">
        <v>-4.1756260476604199</v>
      </c>
      <c r="Z71" s="10">
        <v>3.9792529795881002</v>
      </c>
      <c r="AA71" s="7">
        <v>27.929578585187301</v>
      </c>
      <c r="AB71" s="10">
        <v>7.9049855371477102</v>
      </c>
      <c r="AC71" s="7">
        <v>22.042888258366101</v>
      </c>
      <c r="AD71" s="10">
        <v>1.9129743859268</v>
      </c>
      <c r="AE71" s="7">
        <v>22.432085419461501</v>
      </c>
      <c r="AF71" s="10">
        <v>2.9059408650758298</v>
      </c>
      <c r="AG71" s="7">
        <v>-5.4974931657258699</v>
      </c>
      <c r="AH71" s="10">
        <v>8.5463586894309707</v>
      </c>
      <c r="AI71" s="7">
        <v>22.878576044242099</v>
      </c>
      <c r="AJ71" s="10">
        <v>2.57939052579979</v>
      </c>
      <c r="AK71" s="7">
        <v>21.753168063678</v>
      </c>
      <c r="AL71" s="10">
        <v>2.5639646595355101</v>
      </c>
      <c r="AM71" s="7">
        <v>25.9266993661554</v>
      </c>
      <c r="AN71" s="10">
        <v>3.8691028341113598</v>
      </c>
      <c r="AO71" s="7">
        <v>3.0481233219133399</v>
      </c>
      <c r="AP71" s="10">
        <v>4.7291128063418402</v>
      </c>
      <c r="AQ71" s="7">
        <v>11.514075524629099</v>
      </c>
      <c r="AR71" s="10">
        <v>1.78587786650681</v>
      </c>
      <c r="AS71" s="65"/>
      <c r="AT71" s="182"/>
    </row>
    <row r="72" spans="1:46" ht="13" customHeight="1" x14ac:dyDescent="0.2">
      <c r="A72" s="82" t="s">
        <v>352</v>
      </c>
      <c r="B72" s="119">
        <v>1</v>
      </c>
      <c r="C72" s="7">
        <v>18.121179614358901</v>
      </c>
      <c r="D72" s="10">
        <v>0.71582651481182502</v>
      </c>
      <c r="E72" s="7">
        <v>20.474118945653501</v>
      </c>
      <c r="F72" s="10">
        <v>2.5654519916323699</v>
      </c>
      <c r="G72" s="7">
        <v>15.2364774425179</v>
      </c>
      <c r="H72" s="10">
        <v>0.88701397995463904</v>
      </c>
      <c r="I72" s="7">
        <v>26.867480650075599</v>
      </c>
      <c r="J72" s="10">
        <v>2.78140055589353</v>
      </c>
      <c r="K72" s="7">
        <v>6.3933617044220803</v>
      </c>
      <c r="L72" s="10">
        <v>3.7683441074357198</v>
      </c>
      <c r="M72" s="7">
        <v>21.7433978955596</v>
      </c>
      <c r="N72" s="10">
        <v>1.26604824480209</v>
      </c>
      <c r="O72" s="7">
        <v>13.993443233688</v>
      </c>
      <c r="P72" s="10">
        <v>0.943081370097544</v>
      </c>
      <c r="Q72" s="7">
        <v>-7.7499546618716</v>
      </c>
      <c r="R72" s="10">
        <v>1.60320584148351</v>
      </c>
      <c r="S72" s="7">
        <v>17.296336913620799</v>
      </c>
      <c r="T72" s="10">
        <v>1.4176566611425501</v>
      </c>
      <c r="U72" s="7">
        <v>13.9597202294081</v>
      </c>
      <c r="V72" s="10">
        <v>1.2765840334207801</v>
      </c>
      <c r="W72" s="7">
        <v>23.898474042319101</v>
      </c>
      <c r="X72" s="10">
        <v>2.0334756493756299</v>
      </c>
      <c r="Y72" s="7">
        <v>6.6021371286982999</v>
      </c>
      <c r="Z72" s="10">
        <v>2.6087149228037201</v>
      </c>
      <c r="AA72" s="7">
        <v>17.021538801027699</v>
      </c>
      <c r="AB72" s="10">
        <v>2.6433485704194299</v>
      </c>
      <c r="AC72" s="7">
        <v>16.450767127564699</v>
      </c>
      <c r="AD72" s="10">
        <v>1.2988576726784899</v>
      </c>
      <c r="AE72" s="7">
        <v>19.141692246205999</v>
      </c>
      <c r="AF72" s="10">
        <v>1.21222666239409</v>
      </c>
      <c r="AG72" s="7">
        <v>2.1201534451782398</v>
      </c>
      <c r="AH72" s="10">
        <v>2.8599324306578202</v>
      </c>
      <c r="AI72" s="7">
        <v>15.635488612566499</v>
      </c>
      <c r="AJ72" s="10">
        <v>1.2970424378130201</v>
      </c>
      <c r="AK72" s="7">
        <v>17.427277360404702</v>
      </c>
      <c r="AL72" s="10">
        <v>1.32804165351873</v>
      </c>
      <c r="AM72" s="7">
        <v>22.9419232971931</v>
      </c>
      <c r="AN72" s="10">
        <v>2.5888030952402201</v>
      </c>
      <c r="AO72" s="7">
        <v>7.3064346846266401</v>
      </c>
      <c r="AP72" s="10">
        <v>3.0835242451485101</v>
      </c>
      <c r="AQ72" s="7">
        <v>0.58637467174239799</v>
      </c>
      <c r="AR72" s="10">
        <v>1.08417008981297</v>
      </c>
      <c r="AS72" s="65"/>
      <c r="AT72" s="182"/>
    </row>
    <row r="73" spans="1:46" ht="13" customHeight="1" x14ac:dyDescent="0.2">
      <c r="A73" s="111" t="s">
        <v>354</v>
      </c>
      <c r="B73" s="119">
        <v>1</v>
      </c>
      <c r="C73" s="7">
        <v>30.544209659637001</v>
      </c>
      <c r="D73" s="10">
        <v>1.15954227336672</v>
      </c>
      <c r="E73" s="7">
        <v>35.481838235244901</v>
      </c>
      <c r="F73" s="10">
        <v>3.8386304656529102</v>
      </c>
      <c r="G73" s="7">
        <v>28.3743107302972</v>
      </c>
      <c r="H73" s="10">
        <v>1.57021426231797</v>
      </c>
      <c r="I73" s="7">
        <v>33.342303713799801</v>
      </c>
      <c r="J73" s="10">
        <v>2.7134556193009201</v>
      </c>
      <c r="K73" s="7">
        <v>-2.13953452144511</v>
      </c>
      <c r="L73" s="10">
        <v>4.55076003923568</v>
      </c>
      <c r="M73" s="7">
        <v>33.2221363089999</v>
      </c>
      <c r="N73" s="10">
        <v>1.4406822280182301</v>
      </c>
      <c r="O73" s="7">
        <v>26.548206378513299</v>
      </c>
      <c r="P73" s="10">
        <v>2.26674526139877</v>
      </c>
      <c r="Q73" s="7">
        <v>-6.6739299304865396</v>
      </c>
      <c r="R73" s="10">
        <v>2.6854968944316302</v>
      </c>
      <c r="S73" s="7">
        <v>29.111782668835701</v>
      </c>
      <c r="T73" s="10">
        <v>2.3233572570108598</v>
      </c>
      <c r="U73" s="7">
        <v>31.009405880002902</v>
      </c>
      <c r="V73" s="10">
        <v>2.1605784126994299</v>
      </c>
      <c r="W73" s="7">
        <v>32.591007246590003</v>
      </c>
      <c r="X73" s="10">
        <v>2.5035297756763701</v>
      </c>
      <c r="Y73" s="7">
        <v>3.4792245777542501</v>
      </c>
      <c r="Z73" s="10">
        <v>3.5937542626204202</v>
      </c>
      <c r="AA73" s="7">
        <v>24.773844642749101</v>
      </c>
      <c r="AB73" s="10">
        <v>4.35594957233159</v>
      </c>
      <c r="AC73" s="7">
        <v>30.692262009920402</v>
      </c>
      <c r="AD73" s="10">
        <v>2.14242601759929</v>
      </c>
      <c r="AE73" s="7">
        <v>31.7725437178104</v>
      </c>
      <c r="AF73" s="10">
        <v>1.8019587841450599</v>
      </c>
      <c r="AG73" s="7">
        <v>6.9986990750612401</v>
      </c>
      <c r="AH73" s="10">
        <v>4.6750509200586103</v>
      </c>
      <c r="AI73" s="7">
        <v>30.3653107529572</v>
      </c>
      <c r="AJ73" s="10">
        <v>2.37534347146021</v>
      </c>
      <c r="AK73" s="7">
        <v>30.4498868425569</v>
      </c>
      <c r="AL73" s="10">
        <v>1.84937182209657</v>
      </c>
      <c r="AM73" s="7">
        <v>32.1458433263888</v>
      </c>
      <c r="AN73" s="10">
        <v>2.9278021136636698</v>
      </c>
      <c r="AO73" s="7">
        <v>1.7805325734316599</v>
      </c>
      <c r="AP73" s="10">
        <v>3.83384359544793</v>
      </c>
      <c r="AQ73" s="7">
        <v>5.6186523527017904</v>
      </c>
      <c r="AR73" s="10">
        <v>1.72820416403066</v>
      </c>
      <c r="AS73" s="65"/>
      <c r="AT73" s="182"/>
    </row>
    <row r="74" spans="1:46" ht="13" customHeight="1" x14ac:dyDescent="0.2">
      <c r="A74" s="82" t="s">
        <v>355</v>
      </c>
      <c r="B74" s="119">
        <v>1</v>
      </c>
      <c r="C74" s="7">
        <v>31.850625414831399</v>
      </c>
      <c r="D74" s="10">
        <v>1.82736352363034</v>
      </c>
      <c r="E74" s="7">
        <v>56.2127189913924</v>
      </c>
      <c r="F74" s="10">
        <v>5.2426516451472596</v>
      </c>
      <c r="G74" s="7">
        <v>29.359040548287801</v>
      </c>
      <c r="H74" s="10">
        <v>3.1916350434587399</v>
      </c>
      <c r="I74" s="7">
        <v>23.359059680803501</v>
      </c>
      <c r="J74" s="10">
        <v>2.7928844270060802</v>
      </c>
      <c r="K74" s="7">
        <v>-32.853659310588903</v>
      </c>
      <c r="L74" s="10">
        <v>6.2535583145693501</v>
      </c>
      <c r="M74" s="7">
        <v>39.139899141425197</v>
      </c>
      <c r="N74" s="10">
        <v>2.25921427097754</v>
      </c>
      <c r="O74" s="7">
        <v>12.429661461842301</v>
      </c>
      <c r="P74" s="10">
        <v>2.4663556851591801</v>
      </c>
      <c r="Q74" s="7">
        <v>-26.7102376795829</v>
      </c>
      <c r="R74" s="10">
        <v>3.3128613947410601</v>
      </c>
      <c r="S74" s="7">
        <v>29.394184600741799</v>
      </c>
      <c r="T74" s="10">
        <v>3.1142312131153602</v>
      </c>
      <c r="U74" s="7">
        <v>37.018560854347598</v>
      </c>
      <c r="V74" s="10">
        <v>4.7715277005196102</v>
      </c>
      <c r="W74" s="7">
        <v>33.860553503697503</v>
      </c>
      <c r="X74" s="10">
        <v>3.8636071835219501</v>
      </c>
      <c r="Y74" s="7">
        <v>4.4663689029557201</v>
      </c>
      <c r="Z74" s="10">
        <v>5.3435520849748599</v>
      </c>
      <c r="AA74" s="7">
        <v>29.448608951137</v>
      </c>
      <c r="AB74" s="10">
        <v>2.9358500302941999</v>
      </c>
      <c r="AC74" s="7">
        <v>33.880291339183799</v>
      </c>
      <c r="AD74" s="10">
        <v>3.7578427199558999</v>
      </c>
      <c r="AE74" s="7">
        <v>36.462740262599901</v>
      </c>
      <c r="AF74" s="10">
        <v>6.6191334343864101</v>
      </c>
      <c r="AG74" s="7">
        <v>7.01413131146289</v>
      </c>
      <c r="AH74" s="10">
        <v>7.23658631856543</v>
      </c>
      <c r="AI74" s="7">
        <v>35.737572140129501</v>
      </c>
      <c r="AJ74" s="10">
        <v>2.27362762584288</v>
      </c>
      <c r="AK74" s="7">
        <v>20.1865453218917</v>
      </c>
      <c r="AL74" s="10">
        <v>4.0668482577212801</v>
      </c>
      <c r="AM74" s="7">
        <v>35.226329001089603</v>
      </c>
      <c r="AN74" s="10">
        <v>15.2663835267</v>
      </c>
      <c r="AO74" s="7">
        <v>-0.51124313903994101</v>
      </c>
      <c r="AP74" s="10">
        <v>15.8008073063866</v>
      </c>
      <c r="AQ74" s="7">
        <v>-4.6231954601959897</v>
      </c>
      <c r="AR74" s="10">
        <v>2.6738462099911802</v>
      </c>
      <c r="AS74" s="65"/>
      <c r="AT74" s="182"/>
    </row>
    <row r="75" spans="1:46" ht="13" customHeight="1" x14ac:dyDescent="0.2">
      <c r="A75" s="82" t="s">
        <v>365</v>
      </c>
      <c r="B75" s="119">
        <v>1</v>
      </c>
      <c r="C75" s="7">
        <v>3.4332515957359999</v>
      </c>
      <c r="D75" s="10">
        <v>0.85385472644537697</v>
      </c>
      <c r="E75" s="7">
        <v>1.75518143745156</v>
      </c>
      <c r="F75" s="10">
        <v>0.86217965482395498</v>
      </c>
      <c r="G75" s="7">
        <v>4.4069215615791997</v>
      </c>
      <c r="H75" s="10">
        <v>1.2680029210204999</v>
      </c>
      <c r="I75" s="7">
        <v>2.4302403271730002</v>
      </c>
      <c r="J75" s="10">
        <v>1.89991566175886</v>
      </c>
      <c r="K75" s="7">
        <v>0.67505888972144101</v>
      </c>
      <c r="L75" s="10">
        <v>2.0896333902695399</v>
      </c>
      <c r="M75" s="7">
        <v>2.85389187719433</v>
      </c>
      <c r="N75" s="10">
        <v>0.690925108039525</v>
      </c>
      <c r="O75" s="7">
        <v>7.1700117270838701</v>
      </c>
      <c r="P75" s="10">
        <v>4.12242455470777</v>
      </c>
      <c r="Q75" s="7">
        <v>4.3161198498895397</v>
      </c>
      <c r="R75" s="10">
        <v>4.18051943788935</v>
      </c>
      <c r="S75" s="7">
        <v>3.9837732992544801</v>
      </c>
      <c r="T75" s="10">
        <v>1.1662723875226799</v>
      </c>
      <c r="U75" s="7">
        <v>4.18314728856096</v>
      </c>
      <c r="V75" s="10">
        <v>2.9168265542856902</v>
      </c>
      <c r="W75" s="7">
        <v>2.4799911506860099</v>
      </c>
      <c r="X75" s="10">
        <v>0.89910825485034795</v>
      </c>
      <c r="Y75" s="7">
        <v>-1.5037821485684699</v>
      </c>
      <c r="Z75" s="10">
        <v>1.4577695832772499</v>
      </c>
      <c r="AA75" s="7">
        <v>1.48554374799857</v>
      </c>
      <c r="AB75" s="10">
        <v>0.72745026044919203</v>
      </c>
      <c r="AC75" s="7">
        <v>3.49110766461258</v>
      </c>
      <c r="AD75" s="10">
        <v>0.99181243801285401</v>
      </c>
      <c r="AE75" s="7">
        <v>5.9890132886567597</v>
      </c>
      <c r="AF75" s="10">
        <v>2.91495118040159</v>
      </c>
      <c r="AG75" s="7">
        <v>4.5034695406581902</v>
      </c>
      <c r="AH75" s="10">
        <v>3.0031286112545601</v>
      </c>
      <c r="AI75" s="7">
        <v>4.0675206205492902</v>
      </c>
      <c r="AJ75" s="10">
        <v>1.3348494720345301</v>
      </c>
      <c r="AK75" s="7">
        <v>2.3370328000432798</v>
      </c>
      <c r="AL75" s="10">
        <v>0.77171845675134498</v>
      </c>
      <c r="AM75" s="7">
        <v>6.2322553729443104</v>
      </c>
      <c r="AN75" s="10">
        <v>4.0839188630901502</v>
      </c>
      <c r="AO75" s="7">
        <v>2.16473475239501</v>
      </c>
      <c r="AP75" s="10">
        <v>4.3187004389267303</v>
      </c>
      <c r="AQ75" s="7">
        <v>-2.8839729621360899</v>
      </c>
      <c r="AR75" s="10">
        <v>1.09656332073621</v>
      </c>
      <c r="AS75" s="65"/>
      <c r="AT75" s="182"/>
    </row>
    <row r="76" spans="1:46" ht="13" customHeight="1" x14ac:dyDescent="0.2">
      <c r="A76" s="82" t="s">
        <v>370</v>
      </c>
      <c r="B76" s="119">
        <v>1</v>
      </c>
      <c r="C76" s="7">
        <v>28.9217319174853</v>
      </c>
      <c r="D76" s="10">
        <v>0.949933501326921</v>
      </c>
      <c r="E76" s="7" t="s">
        <v>706</v>
      </c>
      <c r="F76" s="10" t="s">
        <v>706</v>
      </c>
      <c r="G76" s="7">
        <v>29.009060211549901</v>
      </c>
      <c r="H76" s="10">
        <v>1.60414850036978</v>
      </c>
      <c r="I76" s="7">
        <v>28.8558185551625</v>
      </c>
      <c r="J76" s="10">
        <v>1.21740121840039</v>
      </c>
      <c r="K76" s="7" t="s">
        <v>706</v>
      </c>
      <c r="L76" s="10" t="s">
        <v>706</v>
      </c>
      <c r="M76" s="7">
        <v>29.000260833860501</v>
      </c>
      <c r="N76" s="10">
        <v>0.95143267606910398</v>
      </c>
      <c r="O76" s="7" t="s">
        <v>706</v>
      </c>
      <c r="P76" s="10" t="s">
        <v>706</v>
      </c>
      <c r="Q76" s="7" t="s">
        <v>706</v>
      </c>
      <c r="R76" s="10" t="s">
        <v>706</v>
      </c>
      <c r="S76" s="7">
        <v>28.9570825779202</v>
      </c>
      <c r="T76" s="10">
        <v>1.1077714253903399</v>
      </c>
      <c r="U76" s="7">
        <v>28.509915395089699</v>
      </c>
      <c r="V76" s="10">
        <v>2.0171825772877798</v>
      </c>
      <c r="W76" s="7" t="s">
        <v>706</v>
      </c>
      <c r="X76" s="10" t="s">
        <v>706</v>
      </c>
      <c r="Y76" s="7" t="s">
        <v>706</v>
      </c>
      <c r="Z76" s="10" t="s">
        <v>706</v>
      </c>
      <c r="AA76" s="7">
        <v>28.597542256929799</v>
      </c>
      <c r="AB76" s="10">
        <v>1.37416997116495</v>
      </c>
      <c r="AC76" s="7">
        <v>29.184562788750402</v>
      </c>
      <c r="AD76" s="10">
        <v>1.356941196435</v>
      </c>
      <c r="AE76" s="7" t="s">
        <v>562</v>
      </c>
      <c r="AF76" s="10" t="s">
        <v>562</v>
      </c>
      <c r="AG76" s="7" t="s">
        <v>562</v>
      </c>
      <c r="AH76" s="10" t="s">
        <v>562</v>
      </c>
      <c r="AI76" s="7">
        <v>28.967294172298001</v>
      </c>
      <c r="AJ76" s="10">
        <v>1.1100536561288901</v>
      </c>
      <c r="AK76" s="7">
        <v>28.362770913731001</v>
      </c>
      <c r="AL76" s="10">
        <v>1.8261580642536099</v>
      </c>
      <c r="AM76" s="7" t="s">
        <v>706</v>
      </c>
      <c r="AN76" s="10" t="s">
        <v>706</v>
      </c>
      <c r="AO76" s="7" t="s">
        <v>706</v>
      </c>
      <c r="AP76" s="10" t="s">
        <v>706</v>
      </c>
      <c r="AQ76" s="7">
        <v>2.7671013979653498</v>
      </c>
      <c r="AR76" s="10">
        <v>1.4238673613491299</v>
      </c>
      <c r="AS76" s="65"/>
      <c r="AT76" s="182"/>
    </row>
    <row r="77" spans="1:46" ht="13" customHeight="1" x14ac:dyDescent="0.2">
      <c r="A77" s="82" t="s">
        <v>372</v>
      </c>
      <c r="B77" s="119">
        <v>1</v>
      </c>
      <c r="C77" s="7">
        <v>4.6850896946173703</v>
      </c>
      <c r="D77" s="10">
        <v>0.65078537783715495</v>
      </c>
      <c r="E77" s="7">
        <v>2.6947270379613402</v>
      </c>
      <c r="F77" s="10">
        <v>2.0473387744720299</v>
      </c>
      <c r="G77" s="7">
        <v>3.5861846797746502</v>
      </c>
      <c r="H77" s="10">
        <v>1.54292372377521</v>
      </c>
      <c r="I77" s="7">
        <v>5.1287458636575796</v>
      </c>
      <c r="J77" s="10">
        <v>0.775940010380057</v>
      </c>
      <c r="K77" s="7">
        <v>2.4340188256962398</v>
      </c>
      <c r="L77" s="10">
        <v>2.1987389940525501</v>
      </c>
      <c r="M77" s="7">
        <v>4.8064261461988798</v>
      </c>
      <c r="N77" s="10">
        <v>0.69038406302915001</v>
      </c>
      <c r="O77" s="7" t="s">
        <v>562</v>
      </c>
      <c r="P77" s="10" t="s">
        <v>562</v>
      </c>
      <c r="Q77" s="7" t="s">
        <v>562</v>
      </c>
      <c r="R77" s="10" t="s">
        <v>562</v>
      </c>
      <c r="S77" s="7">
        <v>5.0267632411102401</v>
      </c>
      <c r="T77" s="10">
        <v>0.85261355988567</v>
      </c>
      <c r="U77" s="7">
        <v>4.5488903230812001</v>
      </c>
      <c r="V77" s="10">
        <v>1.04821102998864</v>
      </c>
      <c r="W77" s="7">
        <v>2.1159128285472302</v>
      </c>
      <c r="X77" s="10">
        <v>3.1983011916323698</v>
      </c>
      <c r="Y77" s="7">
        <v>-2.9108504125630099</v>
      </c>
      <c r="Z77" s="10">
        <v>3.3114606295460098</v>
      </c>
      <c r="AA77" s="7">
        <v>5.7019200182091501</v>
      </c>
      <c r="AB77" s="10">
        <v>1.1234199965204099</v>
      </c>
      <c r="AC77" s="7">
        <v>4.2889177917556296</v>
      </c>
      <c r="AD77" s="10">
        <v>0.81831628801239198</v>
      </c>
      <c r="AE77" s="7" t="s">
        <v>706</v>
      </c>
      <c r="AF77" s="10" t="s">
        <v>706</v>
      </c>
      <c r="AG77" s="7" t="s">
        <v>706</v>
      </c>
      <c r="AH77" s="10" t="s">
        <v>706</v>
      </c>
      <c r="AI77" s="7">
        <v>5.0516316589580397</v>
      </c>
      <c r="AJ77" s="10">
        <v>0.723238210160557</v>
      </c>
      <c r="AK77" s="7" t="s">
        <v>706</v>
      </c>
      <c r="AL77" s="10" t="s">
        <v>706</v>
      </c>
      <c r="AM77" s="7" t="s">
        <v>706</v>
      </c>
      <c r="AN77" s="10" t="s">
        <v>706</v>
      </c>
      <c r="AO77" s="7" t="s">
        <v>706</v>
      </c>
      <c r="AP77" s="10" t="s">
        <v>706</v>
      </c>
      <c r="AQ77" s="7">
        <v>-20.324587487883701</v>
      </c>
      <c r="AR77" s="10">
        <v>1.2933849824205601</v>
      </c>
      <c r="AS77" s="65"/>
      <c r="AT77" s="182"/>
    </row>
    <row r="78" spans="1:46" ht="13" customHeight="1" x14ac:dyDescent="0.2">
      <c r="A78" s="82" t="s">
        <v>428</v>
      </c>
      <c r="B78" s="119">
        <v>1</v>
      </c>
      <c r="C78" s="7">
        <v>10.9515354727816</v>
      </c>
      <c r="D78" s="10">
        <v>1.0276339250297899</v>
      </c>
      <c r="E78" s="7">
        <v>3.6530399547843602</v>
      </c>
      <c r="F78" s="10">
        <v>1.03664611514298</v>
      </c>
      <c r="G78" s="7">
        <v>10.4449623377909</v>
      </c>
      <c r="H78" s="10">
        <v>2.5353954795979599</v>
      </c>
      <c r="I78" s="7">
        <v>18.660135832107599</v>
      </c>
      <c r="J78" s="10">
        <v>2.98169406161955</v>
      </c>
      <c r="K78" s="7">
        <v>15.0070958773232</v>
      </c>
      <c r="L78" s="10">
        <v>3.1980234563806502</v>
      </c>
      <c r="M78" s="7">
        <v>1.96525269575447</v>
      </c>
      <c r="N78" s="10">
        <v>0.49709959135562398</v>
      </c>
      <c r="O78" s="7">
        <v>41.105375011607101</v>
      </c>
      <c r="P78" s="10">
        <v>4.7405115224095198</v>
      </c>
      <c r="Q78" s="7">
        <v>39.140122315852601</v>
      </c>
      <c r="R78" s="10">
        <v>4.7872654503659797</v>
      </c>
      <c r="S78" s="7">
        <v>18.945618818730001</v>
      </c>
      <c r="T78" s="10">
        <v>2.3557096756567599</v>
      </c>
      <c r="U78" s="7">
        <v>2.7248751047298199</v>
      </c>
      <c r="V78" s="10">
        <v>1.3166200828264401</v>
      </c>
      <c r="W78" s="7">
        <v>2.41949917646946</v>
      </c>
      <c r="X78" s="10">
        <v>1.11732648110237</v>
      </c>
      <c r="Y78" s="7">
        <v>-16.5261196422605</v>
      </c>
      <c r="Z78" s="10">
        <v>2.8252492606215101</v>
      </c>
      <c r="AA78" s="7">
        <v>20.481269222844499</v>
      </c>
      <c r="AB78" s="10">
        <v>3.09097002740178</v>
      </c>
      <c r="AC78" s="7">
        <v>11.593940848766501</v>
      </c>
      <c r="AD78" s="10">
        <v>2.5551556892418401</v>
      </c>
      <c r="AE78" s="7">
        <v>4.3271285869565101</v>
      </c>
      <c r="AF78" s="10">
        <v>1.4806107858306801</v>
      </c>
      <c r="AG78" s="7">
        <v>-16.154140635888002</v>
      </c>
      <c r="AH78" s="10">
        <v>3.3684742175774698</v>
      </c>
      <c r="AI78" s="7">
        <v>10.403718034154499</v>
      </c>
      <c r="AJ78" s="10">
        <v>1.0950032489058099</v>
      </c>
      <c r="AK78" s="7">
        <v>4.69607704286003</v>
      </c>
      <c r="AL78" s="10">
        <v>3.7897088209444498</v>
      </c>
      <c r="AM78" s="7" t="s">
        <v>706</v>
      </c>
      <c r="AN78" s="10" t="s">
        <v>706</v>
      </c>
      <c r="AO78" s="7" t="s">
        <v>706</v>
      </c>
      <c r="AP78" s="10" t="s">
        <v>706</v>
      </c>
      <c r="AQ78" s="7">
        <v>-0.71045035989321703</v>
      </c>
      <c r="AR78" s="10">
        <v>1.6846216501153199</v>
      </c>
      <c r="AS78" s="65"/>
      <c r="AT78" s="182"/>
    </row>
    <row r="79" spans="1:46" ht="13" customHeight="1" x14ac:dyDescent="0.2">
      <c r="A79" s="82" t="s">
        <v>378</v>
      </c>
      <c r="B79" s="119">
        <v>1</v>
      </c>
      <c r="C79" s="7">
        <v>14.989182078190399</v>
      </c>
      <c r="D79" s="10">
        <v>1.0034496957421499</v>
      </c>
      <c r="E79" s="7">
        <v>5.9398072688368702</v>
      </c>
      <c r="F79" s="10">
        <v>2.2189207718092199</v>
      </c>
      <c r="G79" s="7">
        <v>12.410717852821399</v>
      </c>
      <c r="H79" s="10">
        <v>4.7732845176412697</v>
      </c>
      <c r="I79" s="7">
        <v>19.884565621085699</v>
      </c>
      <c r="J79" s="10">
        <v>2.0147894310663501</v>
      </c>
      <c r="K79" s="7">
        <v>13.944758352248799</v>
      </c>
      <c r="L79" s="10">
        <v>2.9686690434714298</v>
      </c>
      <c r="M79" s="7">
        <v>7.1707651635101</v>
      </c>
      <c r="N79" s="10">
        <v>1.07924498080416</v>
      </c>
      <c r="O79" s="7">
        <v>87.1793271047666</v>
      </c>
      <c r="P79" s="10">
        <v>3.0850445219562999</v>
      </c>
      <c r="Q79" s="7">
        <v>80.008561941256502</v>
      </c>
      <c r="R79" s="10">
        <v>3.4929760585981602</v>
      </c>
      <c r="S79" s="7">
        <v>16.301780903289998</v>
      </c>
      <c r="T79" s="10">
        <v>1.8922190405708199</v>
      </c>
      <c r="U79" s="7">
        <v>6.5470312589038997</v>
      </c>
      <c r="V79" s="10">
        <v>3.1082630488913701</v>
      </c>
      <c r="W79" s="7">
        <v>13.1107500032396</v>
      </c>
      <c r="X79" s="10">
        <v>8.5121329812490103</v>
      </c>
      <c r="Y79" s="7">
        <v>-3.1910309000503299</v>
      </c>
      <c r="Z79" s="10">
        <v>9.1174578416350691</v>
      </c>
      <c r="AA79" s="7">
        <v>14.4676959196266</v>
      </c>
      <c r="AB79" s="10">
        <v>2.0289657378452799</v>
      </c>
      <c r="AC79" s="7">
        <v>14.952205095904199</v>
      </c>
      <c r="AD79" s="10">
        <v>5.30338273655319</v>
      </c>
      <c r="AE79" s="7">
        <v>14.550935913679099</v>
      </c>
      <c r="AF79" s="10">
        <v>6.6419946546729696</v>
      </c>
      <c r="AG79" s="7">
        <v>8.3239994052503305E-2</v>
      </c>
      <c r="AH79" s="10">
        <v>7.7264425816127202</v>
      </c>
      <c r="AI79" s="7">
        <v>14.1643227310729</v>
      </c>
      <c r="AJ79" s="10">
        <v>1.6434753643097799</v>
      </c>
      <c r="AK79" s="7" t="s">
        <v>706</v>
      </c>
      <c r="AL79" s="10" t="s">
        <v>706</v>
      </c>
      <c r="AM79" s="7" t="s">
        <v>706</v>
      </c>
      <c r="AN79" s="10" t="s">
        <v>706</v>
      </c>
      <c r="AO79" s="7" t="s">
        <v>706</v>
      </c>
      <c r="AP79" s="10" t="s">
        <v>706</v>
      </c>
      <c r="AQ79" s="7">
        <v>4.8690057037418102</v>
      </c>
      <c r="AR79" s="10">
        <v>1.35438506003253</v>
      </c>
      <c r="AS79" s="65"/>
      <c r="AT79" s="182"/>
    </row>
    <row r="80" spans="1:46" ht="13" customHeight="1" x14ac:dyDescent="0.2">
      <c r="A80" s="82" t="s">
        <v>382</v>
      </c>
      <c r="B80" s="119">
        <v>1</v>
      </c>
      <c r="C80" s="7">
        <v>11.6963844338733</v>
      </c>
      <c r="D80" s="10">
        <v>0.72589643130973902</v>
      </c>
      <c r="E80" s="7">
        <v>13.037589290050599</v>
      </c>
      <c r="F80" s="10">
        <v>1.5261583319857099</v>
      </c>
      <c r="G80" s="7">
        <v>11.5062749014015</v>
      </c>
      <c r="H80" s="10">
        <v>0.97147483997919903</v>
      </c>
      <c r="I80" s="7">
        <v>11.065592723121499</v>
      </c>
      <c r="J80" s="10">
        <v>1.71655402782999</v>
      </c>
      <c r="K80" s="7">
        <v>-1.97199656692907</v>
      </c>
      <c r="L80" s="10">
        <v>2.2073770372953398</v>
      </c>
      <c r="M80" s="7">
        <v>11.9132164251474</v>
      </c>
      <c r="N80" s="10">
        <v>0.81456781430200598</v>
      </c>
      <c r="O80" s="7" t="s">
        <v>706</v>
      </c>
      <c r="P80" s="10" t="s">
        <v>706</v>
      </c>
      <c r="Q80" s="7" t="s">
        <v>706</v>
      </c>
      <c r="R80" s="10" t="s">
        <v>706</v>
      </c>
      <c r="S80" s="7">
        <v>12.577569846825799</v>
      </c>
      <c r="T80" s="10">
        <v>1.23057886700385</v>
      </c>
      <c r="U80" s="7">
        <v>13.0891825176914</v>
      </c>
      <c r="V80" s="10">
        <v>1.49036009300229</v>
      </c>
      <c r="W80" s="7">
        <v>11.555139636377</v>
      </c>
      <c r="X80" s="10">
        <v>2.7956333373637099</v>
      </c>
      <c r="Y80" s="7">
        <v>-1.0224302104487599</v>
      </c>
      <c r="Z80" s="10">
        <v>3.1211179854820301</v>
      </c>
      <c r="AA80" s="7">
        <v>10.537693615378201</v>
      </c>
      <c r="AB80" s="10">
        <v>4.2733848632434803</v>
      </c>
      <c r="AC80" s="7">
        <v>13.1210934106939</v>
      </c>
      <c r="AD80" s="10">
        <v>1.0479543830528899</v>
      </c>
      <c r="AE80" s="7">
        <v>11.0686637969843</v>
      </c>
      <c r="AF80" s="10">
        <v>1.6333142106790599</v>
      </c>
      <c r="AG80" s="7">
        <v>0.53097018160611997</v>
      </c>
      <c r="AH80" s="10">
        <v>4.6100076602573701</v>
      </c>
      <c r="AI80" s="7">
        <v>11.398083270904699</v>
      </c>
      <c r="AJ80" s="10">
        <v>1.15770139880334</v>
      </c>
      <c r="AK80" s="7">
        <v>14.197610576872099</v>
      </c>
      <c r="AL80" s="10">
        <v>1.3669058534223399</v>
      </c>
      <c r="AM80" s="7" t="s">
        <v>706</v>
      </c>
      <c r="AN80" s="10" t="s">
        <v>706</v>
      </c>
      <c r="AO80" s="7" t="s">
        <v>706</v>
      </c>
      <c r="AP80" s="10" t="s">
        <v>706</v>
      </c>
      <c r="AQ80" s="7">
        <v>-5.6564493914203602E-2</v>
      </c>
      <c r="AR80" s="10">
        <v>1.14379261673207</v>
      </c>
      <c r="AS80" s="65"/>
      <c r="AT80" s="182"/>
    </row>
    <row r="81" spans="1:46" ht="13" customHeight="1" x14ac:dyDescent="0.2">
      <c r="A81" s="82" t="s">
        <v>384</v>
      </c>
      <c r="B81" s="119">
        <v>1</v>
      </c>
      <c r="C81" s="7">
        <v>28.9164271151446</v>
      </c>
      <c r="D81" s="10">
        <v>0.95483296159258502</v>
      </c>
      <c r="E81" s="7">
        <v>45.905687938238103</v>
      </c>
      <c r="F81" s="10">
        <v>3.0069771238717502</v>
      </c>
      <c r="G81" s="7">
        <v>27.934737252408201</v>
      </c>
      <c r="H81" s="10">
        <v>1.4397015718525501</v>
      </c>
      <c r="I81" s="7">
        <v>24.8249323909418</v>
      </c>
      <c r="J81" s="10">
        <v>2.1608256322546899</v>
      </c>
      <c r="K81" s="7">
        <v>-21.080755547296299</v>
      </c>
      <c r="L81" s="10">
        <v>3.76090732000567</v>
      </c>
      <c r="M81" s="7">
        <v>34.912046821853899</v>
      </c>
      <c r="N81" s="10">
        <v>1.1180751417122401</v>
      </c>
      <c r="O81" s="7">
        <v>8.9491603424286108</v>
      </c>
      <c r="P81" s="10">
        <v>1.18349167623926</v>
      </c>
      <c r="Q81" s="7">
        <v>-25.9628864794253</v>
      </c>
      <c r="R81" s="10">
        <v>1.5689707444032499</v>
      </c>
      <c r="S81" s="7">
        <v>24.3090558552347</v>
      </c>
      <c r="T81" s="10">
        <v>1.2148905893780899</v>
      </c>
      <c r="U81" s="7">
        <v>34.296404684492899</v>
      </c>
      <c r="V81" s="10">
        <v>2.9115172022700202</v>
      </c>
      <c r="W81" s="7">
        <v>37.372216819715199</v>
      </c>
      <c r="X81" s="10">
        <v>2.9097126275816998</v>
      </c>
      <c r="Y81" s="7">
        <v>13.063160964480501</v>
      </c>
      <c r="Z81" s="10">
        <v>3.1423867058622199</v>
      </c>
      <c r="AA81" s="7">
        <v>27.185714374870301</v>
      </c>
      <c r="AB81" s="10">
        <v>3.6191121861606699</v>
      </c>
      <c r="AC81" s="7">
        <v>26.4398955312138</v>
      </c>
      <c r="AD81" s="10">
        <v>1.2963822790614301</v>
      </c>
      <c r="AE81" s="7">
        <v>40.5787404769546</v>
      </c>
      <c r="AF81" s="10">
        <v>3.6352848527363402</v>
      </c>
      <c r="AG81" s="7">
        <v>13.393026102084301</v>
      </c>
      <c r="AH81" s="10">
        <v>5.1784222345943904</v>
      </c>
      <c r="AI81" s="7">
        <v>29.349928448802402</v>
      </c>
      <c r="AJ81" s="10">
        <v>1.4528062694902599</v>
      </c>
      <c r="AK81" s="7">
        <v>29.086014607687201</v>
      </c>
      <c r="AL81" s="10">
        <v>2.1570896676390201</v>
      </c>
      <c r="AM81" s="7">
        <v>30.879453515277</v>
      </c>
      <c r="AN81" s="10">
        <v>3.1990731385012898</v>
      </c>
      <c r="AO81" s="7">
        <v>1.5295250664745299</v>
      </c>
      <c r="AP81" s="10">
        <v>3.4521668451052498</v>
      </c>
      <c r="AQ81" s="7">
        <v>-1.8902714360139199</v>
      </c>
      <c r="AR81" s="10">
        <v>1.3688915492242799</v>
      </c>
      <c r="AS81" s="65"/>
      <c r="AT81" s="182"/>
    </row>
    <row r="82" spans="1:46" ht="13" customHeight="1" x14ac:dyDescent="0.2">
      <c r="A82" s="82" t="s">
        <v>386</v>
      </c>
      <c r="B82" s="119">
        <v>1</v>
      </c>
      <c r="C82" s="7">
        <v>11.8021520029054</v>
      </c>
      <c r="D82" s="10">
        <v>0.89737864836182102</v>
      </c>
      <c r="E82" s="7">
        <v>11.638732114474999</v>
      </c>
      <c r="F82" s="10">
        <v>3.90327151809102</v>
      </c>
      <c r="G82" s="7">
        <v>5.8822256637397503</v>
      </c>
      <c r="H82" s="10">
        <v>2.2437736694149901</v>
      </c>
      <c r="I82" s="7">
        <v>12.9403076681774</v>
      </c>
      <c r="J82" s="10">
        <v>1.55221681562869</v>
      </c>
      <c r="K82" s="7">
        <v>1.3015755537024001</v>
      </c>
      <c r="L82" s="10">
        <v>4.1244230232100998</v>
      </c>
      <c r="M82" s="7">
        <v>3.1741058700088098</v>
      </c>
      <c r="N82" s="10">
        <v>0.77286250551651203</v>
      </c>
      <c r="O82" s="7">
        <v>76.749413759746801</v>
      </c>
      <c r="P82" s="10">
        <v>3.9508087875545699</v>
      </c>
      <c r="Q82" s="7">
        <v>73.5753078897379</v>
      </c>
      <c r="R82" s="10">
        <v>4.0334185600201202</v>
      </c>
      <c r="S82" s="7">
        <v>17.357470090209301</v>
      </c>
      <c r="T82" s="10">
        <v>2.1457871651884299</v>
      </c>
      <c r="U82" s="7">
        <v>3.9851052946279899</v>
      </c>
      <c r="V82" s="10">
        <v>2.2538237291754801</v>
      </c>
      <c r="W82" s="7">
        <v>2.3899489192785301</v>
      </c>
      <c r="X82" s="10">
        <v>1.33776160672838</v>
      </c>
      <c r="Y82" s="7">
        <v>-14.9675211709308</v>
      </c>
      <c r="Z82" s="10">
        <v>2.5156087675066399</v>
      </c>
      <c r="AA82" s="7">
        <v>16.443788028572701</v>
      </c>
      <c r="AB82" s="10">
        <v>3.14459023399594</v>
      </c>
      <c r="AC82" s="7">
        <v>8.2599319286123798</v>
      </c>
      <c r="AD82" s="10">
        <v>1.7618061406060701</v>
      </c>
      <c r="AE82" s="7">
        <v>6.4120842843245303</v>
      </c>
      <c r="AF82" s="10">
        <v>2.1586094869017201</v>
      </c>
      <c r="AG82" s="7">
        <v>-10.031703744248199</v>
      </c>
      <c r="AH82" s="10">
        <v>3.7028170587057998</v>
      </c>
      <c r="AI82" s="7">
        <v>11.7821108257404</v>
      </c>
      <c r="AJ82" s="10">
        <v>1.2956112059882601</v>
      </c>
      <c r="AK82" s="7">
        <v>0</v>
      </c>
      <c r="AL82" s="10">
        <v>0</v>
      </c>
      <c r="AM82" s="7" t="s">
        <v>706</v>
      </c>
      <c r="AN82" s="10" t="s">
        <v>706</v>
      </c>
      <c r="AO82" s="7" t="s">
        <v>706</v>
      </c>
      <c r="AP82" s="10" t="s">
        <v>706</v>
      </c>
      <c r="AQ82" s="7">
        <v>-0.76528554308354502</v>
      </c>
      <c r="AR82" s="10">
        <v>1.3199182047998801</v>
      </c>
      <c r="AS82" s="65"/>
      <c r="AT82" s="182"/>
    </row>
    <row r="83" spans="1:46" ht="13" customHeight="1" x14ac:dyDescent="0.2">
      <c r="A83" s="82" t="s">
        <v>387</v>
      </c>
      <c r="B83" s="119">
        <v>1</v>
      </c>
      <c r="C83" s="7">
        <v>60.825126556232703</v>
      </c>
      <c r="D83" s="10">
        <v>2.7443862497282998</v>
      </c>
      <c r="E83" s="7" t="s">
        <v>706</v>
      </c>
      <c r="F83" s="10" t="s">
        <v>706</v>
      </c>
      <c r="G83" s="7">
        <v>51.208993548077999</v>
      </c>
      <c r="H83" s="10">
        <v>8.2920605101204092</v>
      </c>
      <c r="I83" s="7">
        <v>63.110824038002498</v>
      </c>
      <c r="J83" s="10">
        <v>2.63426193214895</v>
      </c>
      <c r="K83" s="7" t="s">
        <v>706</v>
      </c>
      <c r="L83" s="10" t="s">
        <v>706</v>
      </c>
      <c r="M83" s="7">
        <v>52.462718103392298</v>
      </c>
      <c r="N83" s="10">
        <v>4.3263904346494098</v>
      </c>
      <c r="O83" s="7">
        <v>62.978723752511797</v>
      </c>
      <c r="P83" s="10">
        <v>3.2448259976004201</v>
      </c>
      <c r="Q83" s="7">
        <v>10.516005649119499</v>
      </c>
      <c r="R83" s="10">
        <v>5.4674201350271296</v>
      </c>
      <c r="S83" s="7">
        <v>61.176654757053399</v>
      </c>
      <c r="T83" s="10">
        <v>3.2366223863427099</v>
      </c>
      <c r="U83" s="7">
        <v>57.277070955831803</v>
      </c>
      <c r="V83" s="10">
        <v>8.9154935262110193</v>
      </c>
      <c r="W83" s="7">
        <v>59.678374037166201</v>
      </c>
      <c r="X83" s="10">
        <v>12.4555212017548</v>
      </c>
      <c r="Y83" s="7">
        <v>-1.4982807198871599</v>
      </c>
      <c r="Z83" s="10">
        <v>13.1036557297332</v>
      </c>
      <c r="AA83" s="7">
        <v>61.594155166270703</v>
      </c>
      <c r="AB83" s="10">
        <v>6.0913511650320604</v>
      </c>
      <c r="AC83" s="7">
        <v>56.9420794271769</v>
      </c>
      <c r="AD83" s="10">
        <v>3.7390860556476602</v>
      </c>
      <c r="AE83" s="7">
        <v>66.661235659030197</v>
      </c>
      <c r="AF83" s="10">
        <v>5.5010026893452002</v>
      </c>
      <c r="AG83" s="7">
        <v>5.0670804927594801</v>
      </c>
      <c r="AH83" s="10">
        <v>8.4761062815830606</v>
      </c>
      <c r="AI83" s="7">
        <v>58.414828942628503</v>
      </c>
      <c r="AJ83" s="10">
        <v>3.3323339382839401</v>
      </c>
      <c r="AK83" s="7">
        <v>69.077524316175598</v>
      </c>
      <c r="AL83" s="10">
        <v>3.75584700549553</v>
      </c>
      <c r="AM83" s="7" t="s">
        <v>706</v>
      </c>
      <c r="AN83" s="10" t="s">
        <v>706</v>
      </c>
      <c r="AO83" s="7" t="s">
        <v>706</v>
      </c>
      <c r="AP83" s="10" t="s">
        <v>706</v>
      </c>
      <c r="AQ83" s="7">
        <v>-5.4183772498761398</v>
      </c>
      <c r="AR83" s="10">
        <v>3.44064731832988</v>
      </c>
      <c r="AS83" s="65"/>
      <c r="AT83" s="182"/>
    </row>
    <row r="84" spans="1:46" ht="13" customHeight="1" x14ac:dyDescent="0.2">
      <c r="A84" s="5" t="s">
        <v>436</v>
      </c>
      <c r="B84" s="120">
        <v>1</v>
      </c>
      <c r="C84" s="87">
        <v>20.7475406903595</v>
      </c>
      <c r="D84" s="88">
        <v>0.37388516447369502</v>
      </c>
      <c r="E84" s="87">
        <v>19.819077395508501</v>
      </c>
      <c r="F84" s="88">
        <v>1.1439080040182801</v>
      </c>
      <c r="G84" s="87">
        <v>18.5433112737424</v>
      </c>
      <c r="H84" s="88">
        <v>0.96343471886712295</v>
      </c>
      <c r="I84" s="87">
        <v>21.607861275222898</v>
      </c>
      <c r="J84" s="88">
        <v>0.61270251877054505</v>
      </c>
      <c r="K84" s="87">
        <v>-3.0863081245575499</v>
      </c>
      <c r="L84" s="88">
        <v>1.33420746299971</v>
      </c>
      <c r="M84" s="87">
        <v>19.4431075671278</v>
      </c>
      <c r="N84" s="88">
        <v>0.498777529408377</v>
      </c>
      <c r="O84" s="87">
        <v>36.791901304073001</v>
      </c>
      <c r="P84" s="88">
        <v>1.03652986169929</v>
      </c>
      <c r="Q84" s="87">
        <v>15.947747148481101</v>
      </c>
      <c r="R84" s="88">
        <v>1.2324158375787799</v>
      </c>
      <c r="S84" s="87">
        <v>21.526128732821199</v>
      </c>
      <c r="T84" s="88">
        <v>0.56930813249217205</v>
      </c>
      <c r="U84" s="87">
        <v>19.463157989327598</v>
      </c>
      <c r="V84" s="88">
        <v>1.04401382492268</v>
      </c>
      <c r="W84" s="87">
        <v>18.881135269063599</v>
      </c>
      <c r="X84" s="88">
        <v>1.5446958493366101</v>
      </c>
      <c r="Y84" s="87">
        <v>-1.96945220511226</v>
      </c>
      <c r="Z84" s="88">
        <v>1.7081341226334199</v>
      </c>
      <c r="AA84" s="87">
        <v>21.741254057337699</v>
      </c>
      <c r="AB84" s="88">
        <v>1.0986054876645299</v>
      </c>
      <c r="AC84" s="87">
        <v>20.053973434383401</v>
      </c>
      <c r="AD84" s="88">
        <v>0.73352619097892302</v>
      </c>
      <c r="AE84" s="87">
        <v>22.762431993485301</v>
      </c>
      <c r="AF84" s="88">
        <v>1.2622828196048701</v>
      </c>
      <c r="AG84" s="87">
        <v>0.102873352193964</v>
      </c>
      <c r="AH84" s="88">
        <v>1.8635300271631701</v>
      </c>
      <c r="AI84" s="87">
        <v>20.6542562918372</v>
      </c>
      <c r="AJ84" s="88">
        <v>0.50810167357399505</v>
      </c>
      <c r="AK84" s="87">
        <v>20.712402100334401</v>
      </c>
      <c r="AL84" s="88">
        <v>0.79873032955357803</v>
      </c>
      <c r="AM84" s="87">
        <v>24.2413321105319</v>
      </c>
      <c r="AN84" s="88">
        <v>3.3564671094288099</v>
      </c>
      <c r="AO84" s="87">
        <v>2.70751493727392</v>
      </c>
      <c r="AP84" s="88">
        <v>3.53330876458153</v>
      </c>
      <c r="AQ84" s="87">
        <v>-0.82613979390001002</v>
      </c>
      <c r="AR84" s="88">
        <v>0.43921129730373698</v>
      </c>
      <c r="AS84" s="65"/>
      <c r="AT84" s="182"/>
    </row>
    <row r="85" spans="1:46" ht="13" customHeight="1" x14ac:dyDescent="0.2">
      <c r="A85" s="82" t="s">
        <v>93</v>
      </c>
      <c r="B85" s="119">
        <v>1</v>
      </c>
      <c r="C85" s="7">
        <v>9.5458629150065093</v>
      </c>
      <c r="D85" s="10">
        <v>0.92893386114059695</v>
      </c>
      <c r="E85" s="7">
        <v>8.7517892889341606</v>
      </c>
      <c r="F85" s="10">
        <v>2.5248792374720601</v>
      </c>
      <c r="G85" s="7">
        <v>8.0616410806931693</v>
      </c>
      <c r="H85" s="10">
        <v>0.88922404962389601</v>
      </c>
      <c r="I85" s="7">
        <v>17.996896356994</v>
      </c>
      <c r="J85" s="10">
        <v>4.7571896965518103</v>
      </c>
      <c r="K85" s="7">
        <v>9.2451070680598306</v>
      </c>
      <c r="L85" s="10">
        <v>5.41683645209537</v>
      </c>
      <c r="M85" s="7">
        <v>10.643762961213</v>
      </c>
      <c r="N85" s="10">
        <v>1.8888868205015401</v>
      </c>
      <c r="O85" s="7">
        <v>8.2508901540709498</v>
      </c>
      <c r="P85" s="10">
        <v>0.75425210288966404</v>
      </c>
      <c r="Q85" s="7">
        <v>-2.3928728071420098</v>
      </c>
      <c r="R85" s="10">
        <v>2.0460701667499701</v>
      </c>
      <c r="S85" s="7">
        <v>9.2617620247855008</v>
      </c>
      <c r="T85" s="10">
        <v>1.52435086287613</v>
      </c>
      <c r="U85" s="7">
        <v>6.7727184792442996</v>
      </c>
      <c r="V85" s="10">
        <v>0.98718234260999305</v>
      </c>
      <c r="W85" s="7">
        <v>14.354549232690401</v>
      </c>
      <c r="X85" s="10">
        <v>3.1446441854149598</v>
      </c>
      <c r="Y85" s="7">
        <v>5.0927872079049203</v>
      </c>
      <c r="Z85" s="10">
        <v>3.53923803565071</v>
      </c>
      <c r="AA85" s="7" t="s">
        <v>706</v>
      </c>
      <c r="AB85" s="10" t="s">
        <v>706</v>
      </c>
      <c r="AC85" s="7">
        <v>8.8978047625729495</v>
      </c>
      <c r="AD85" s="10">
        <v>1.3309385969851399</v>
      </c>
      <c r="AE85" s="7">
        <v>10.0670868505782</v>
      </c>
      <c r="AF85" s="10">
        <v>1.41059112213289</v>
      </c>
      <c r="AG85" s="7" t="s">
        <v>706</v>
      </c>
      <c r="AH85" s="10" t="s">
        <v>706</v>
      </c>
      <c r="AI85" s="7">
        <v>8.0698537922379607</v>
      </c>
      <c r="AJ85" s="10">
        <v>1.34187170706602</v>
      </c>
      <c r="AK85" s="7">
        <v>8.2018945826968093</v>
      </c>
      <c r="AL85" s="10">
        <v>1.20683112361003</v>
      </c>
      <c r="AM85" s="7">
        <v>14.9812065680501</v>
      </c>
      <c r="AN85" s="10">
        <v>3.41237629492176</v>
      </c>
      <c r="AO85" s="7">
        <v>6.9113527758121798</v>
      </c>
      <c r="AP85" s="10">
        <v>3.6656902011911998</v>
      </c>
      <c r="AQ85" s="7">
        <v>-3.24508571014512</v>
      </c>
      <c r="AR85" s="10">
        <v>1.35637305509938</v>
      </c>
      <c r="AS85" s="65"/>
      <c r="AT85" s="182"/>
    </row>
    <row r="86" spans="1:46" ht="13" customHeight="1" x14ac:dyDescent="0.2">
      <c r="A86" s="82" t="s">
        <v>392</v>
      </c>
      <c r="B86" s="119">
        <v>1</v>
      </c>
      <c r="C86" s="7">
        <v>9.5283914358478707</v>
      </c>
      <c r="D86" s="10">
        <v>0.92375936405056303</v>
      </c>
      <c r="E86" s="7">
        <v>12.768733698235501</v>
      </c>
      <c r="F86" s="10">
        <v>3.1372613693011799</v>
      </c>
      <c r="G86" s="7">
        <v>9.7296380022415505</v>
      </c>
      <c r="H86" s="10">
        <v>1.07550312419854</v>
      </c>
      <c r="I86" s="7">
        <v>6.3228708962732103</v>
      </c>
      <c r="J86" s="10">
        <v>2.1889702887371798</v>
      </c>
      <c r="K86" s="7">
        <v>-6.4458628019622397</v>
      </c>
      <c r="L86" s="10">
        <v>3.86335442498339</v>
      </c>
      <c r="M86" s="7" t="s">
        <v>859</v>
      </c>
      <c r="N86" s="10" t="s">
        <v>859</v>
      </c>
      <c r="O86" s="7" t="s">
        <v>859</v>
      </c>
      <c r="P86" s="10" t="s">
        <v>859</v>
      </c>
      <c r="Q86" s="7" t="s">
        <v>859</v>
      </c>
      <c r="R86" s="10" t="s">
        <v>859</v>
      </c>
      <c r="S86" s="7">
        <v>9.4920622609201004</v>
      </c>
      <c r="T86" s="10">
        <v>1.43124597939456</v>
      </c>
      <c r="U86" s="7">
        <v>9.8027252394110302</v>
      </c>
      <c r="V86" s="10">
        <v>1.94851577095819</v>
      </c>
      <c r="W86" s="7">
        <v>8.5924957185383892</v>
      </c>
      <c r="X86" s="10">
        <v>2.7825065475050601</v>
      </c>
      <c r="Y86" s="7">
        <v>-0.89956654238171097</v>
      </c>
      <c r="Z86" s="10">
        <v>3.0257682477939101</v>
      </c>
      <c r="AA86" s="7">
        <v>11.0918395837269</v>
      </c>
      <c r="AB86" s="10">
        <v>5.9344353391252804</v>
      </c>
      <c r="AC86" s="7">
        <v>9.4223979476076494</v>
      </c>
      <c r="AD86" s="10">
        <v>1.07421998522224</v>
      </c>
      <c r="AE86" s="7">
        <v>9.8821911023561704</v>
      </c>
      <c r="AF86" s="10">
        <v>2.7216500108044999</v>
      </c>
      <c r="AG86" s="7">
        <v>-1.20964848137076</v>
      </c>
      <c r="AH86" s="10">
        <v>6.9809942936461402</v>
      </c>
      <c r="AI86" s="7">
        <v>9.5446803631799604</v>
      </c>
      <c r="AJ86" s="10">
        <v>1.6311586981323301</v>
      </c>
      <c r="AK86" s="7">
        <v>9.3254119862148102</v>
      </c>
      <c r="AL86" s="10">
        <v>1.84468366826285</v>
      </c>
      <c r="AM86" s="7">
        <v>10.9055815532972</v>
      </c>
      <c r="AN86" s="10">
        <v>2.61699221488808</v>
      </c>
      <c r="AO86" s="7">
        <v>1.3609011901171999</v>
      </c>
      <c r="AP86" s="10">
        <v>3.0634630612542</v>
      </c>
      <c r="AQ86" s="7">
        <v>-8.4193267407638697</v>
      </c>
      <c r="AR86" s="10">
        <v>1.9700007473790699</v>
      </c>
      <c r="AS86" s="65"/>
      <c r="AT86" s="182"/>
    </row>
    <row r="87" spans="1:46" ht="13" customHeight="1" x14ac:dyDescent="0.2">
      <c r="A87" s="4" t="s">
        <v>393</v>
      </c>
      <c r="B87" s="121">
        <v>1</v>
      </c>
      <c r="C87" s="169">
        <v>16.860537857278299</v>
      </c>
      <c r="D87" s="170">
        <v>1.44109202221342</v>
      </c>
      <c r="E87" s="169">
        <v>19.5548844934738</v>
      </c>
      <c r="F87" s="170">
        <v>6.2945543181974601</v>
      </c>
      <c r="G87" s="169">
        <v>17.7353995379348</v>
      </c>
      <c r="H87" s="170">
        <v>3.2006791718824501</v>
      </c>
      <c r="I87" s="169">
        <v>15.269147558907999</v>
      </c>
      <c r="J87" s="170">
        <v>1.6954047430041801</v>
      </c>
      <c r="K87" s="169">
        <v>-4.2857369345658203</v>
      </c>
      <c r="L87" s="170">
        <v>6.4488912021781699</v>
      </c>
      <c r="M87" s="169">
        <v>17.167410478549598</v>
      </c>
      <c r="N87" s="170">
        <v>1.62091276279304</v>
      </c>
      <c r="O87" s="169" t="s">
        <v>706</v>
      </c>
      <c r="P87" s="170" t="s">
        <v>706</v>
      </c>
      <c r="Q87" s="169" t="s">
        <v>706</v>
      </c>
      <c r="R87" s="170" t="s">
        <v>706</v>
      </c>
      <c r="S87" s="169">
        <v>16.476525120043501</v>
      </c>
      <c r="T87" s="170">
        <v>2.4493434192337502</v>
      </c>
      <c r="U87" s="169">
        <v>12.701175071862</v>
      </c>
      <c r="V87" s="170">
        <v>2.4344839084439398</v>
      </c>
      <c r="W87" s="169">
        <v>22.6646042293089</v>
      </c>
      <c r="X87" s="170">
        <v>3.8298318595340799</v>
      </c>
      <c r="Y87" s="169">
        <v>6.1880791092653498</v>
      </c>
      <c r="Z87" s="170">
        <v>4.6578823307430204</v>
      </c>
      <c r="AA87" s="169" t="s">
        <v>706</v>
      </c>
      <c r="AB87" s="170" t="s">
        <v>706</v>
      </c>
      <c r="AC87" s="169">
        <v>14.5152077642782</v>
      </c>
      <c r="AD87" s="170">
        <v>2.3583925898476701</v>
      </c>
      <c r="AE87" s="169">
        <v>18.5629225274017</v>
      </c>
      <c r="AF87" s="170">
        <v>2.4231269018467101</v>
      </c>
      <c r="AG87" s="169" t="s">
        <v>706</v>
      </c>
      <c r="AH87" s="170" t="s">
        <v>706</v>
      </c>
      <c r="AI87" s="169">
        <v>15.6307157129083</v>
      </c>
      <c r="AJ87" s="170">
        <v>3.6726772213413401</v>
      </c>
      <c r="AK87" s="169">
        <v>17.024098733462601</v>
      </c>
      <c r="AL87" s="170">
        <v>2.0372188712284101</v>
      </c>
      <c r="AM87" s="169">
        <v>15.3211856722221</v>
      </c>
      <c r="AN87" s="170">
        <v>3.55121579110132</v>
      </c>
      <c r="AO87" s="169">
        <v>-0.30953004068624101</v>
      </c>
      <c r="AP87" s="170">
        <v>5.3047454395445399</v>
      </c>
      <c r="AQ87" s="169">
        <v>9.7636710907251203</v>
      </c>
      <c r="AR87" s="170">
        <v>1.6808137971768899</v>
      </c>
      <c r="AS87" s="178"/>
      <c r="AT87" s="183"/>
    </row>
    <row r="88" spans="1:46" ht="13" customHeight="1" x14ac:dyDescent="0.2">
      <c r="A88" s="82"/>
      <c r="B88" s="122"/>
      <c r="C88" s="7" t="s">
        <v>1482</v>
      </c>
      <c r="D88" s="10" t="s">
        <v>1483</v>
      </c>
      <c r="E88" s="7" t="s">
        <v>1558</v>
      </c>
      <c r="F88" s="10" t="s">
        <v>1559</v>
      </c>
      <c r="G88" s="7" t="s">
        <v>1560</v>
      </c>
      <c r="H88" s="10" t="s">
        <v>1561</v>
      </c>
      <c r="I88" s="7" t="s">
        <v>1562</v>
      </c>
      <c r="J88" s="10" t="s">
        <v>1563</v>
      </c>
      <c r="K88" s="7" t="s">
        <v>1564</v>
      </c>
      <c r="L88" s="10" t="s">
        <v>1565</v>
      </c>
      <c r="M88" s="7" t="s">
        <v>1566</v>
      </c>
      <c r="N88" s="10" t="s">
        <v>1567</v>
      </c>
      <c r="O88" s="7" t="s">
        <v>1568</v>
      </c>
      <c r="P88" s="10" t="s">
        <v>1569</v>
      </c>
      <c r="Q88" s="7" t="s">
        <v>1570</v>
      </c>
      <c r="R88" s="10" t="s">
        <v>1571</v>
      </c>
      <c r="S88" s="7" t="s">
        <v>1572</v>
      </c>
      <c r="T88" s="10" t="s">
        <v>1573</v>
      </c>
      <c r="U88" s="7" t="s">
        <v>1574</v>
      </c>
      <c r="V88" s="10" t="s">
        <v>1575</v>
      </c>
      <c r="W88" s="7" t="s">
        <v>1576</v>
      </c>
      <c r="X88" s="10" t="s">
        <v>1577</v>
      </c>
      <c r="Y88" s="7" t="s">
        <v>1578</v>
      </c>
      <c r="Z88" s="10" t="s">
        <v>1579</v>
      </c>
      <c r="AA88" s="7" t="s">
        <v>1580</v>
      </c>
      <c r="AB88" s="10" t="s">
        <v>1581</v>
      </c>
      <c r="AC88" s="7" t="s">
        <v>1582</v>
      </c>
      <c r="AD88" s="10" t="s">
        <v>1583</v>
      </c>
      <c r="AE88" s="7" t="s">
        <v>1584</v>
      </c>
      <c r="AF88" s="10" t="s">
        <v>1585</v>
      </c>
      <c r="AG88" s="7" t="s">
        <v>1586</v>
      </c>
      <c r="AH88" s="10" t="s">
        <v>1587</v>
      </c>
      <c r="AI88" s="7" t="s">
        <v>1588</v>
      </c>
      <c r="AJ88" s="10" t="s">
        <v>1589</v>
      </c>
      <c r="AK88" s="7" t="s">
        <v>1590</v>
      </c>
      <c r="AL88" s="10" t="s">
        <v>1591</v>
      </c>
      <c r="AM88" s="7" t="s">
        <v>1592</v>
      </c>
      <c r="AN88" s="10" t="s">
        <v>1593</v>
      </c>
      <c r="AO88" s="7" t="s">
        <v>1594</v>
      </c>
      <c r="AP88" s="10" t="s">
        <v>1595</v>
      </c>
      <c r="AQ88" s="65" t="s">
        <v>1506</v>
      </c>
      <c r="AR88" s="65" t="s">
        <v>1507</v>
      </c>
      <c r="AS88" s="7" t="s">
        <v>1508</v>
      </c>
      <c r="AT88" s="123" t="s">
        <v>1509</v>
      </c>
    </row>
    <row r="89" spans="1:46" ht="13" customHeight="1" x14ac:dyDescent="0.2">
      <c r="A89" s="82" t="s">
        <v>359</v>
      </c>
      <c r="B89" s="122">
        <v>3</v>
      </c>
      <c r="C89" s="7">
        <v>6.8209586701857603</v>
      </c>
      <c r="D89" s="10">
        <v>0.610839617408522</v>
      </c>
      <c r="E89" s="7" t="s">
        <v>562</v>
      </c>
      <c r="F89" s="10" t="s">
        <v>562</v>
      </c>
      <c r="G89" s="7">
        <v>7.2955079602456498</v>
      </c>
      <c r="H89" s="10">
        <v>0.87920066703021904</v>
      </c>
      <c r="I89" s="7">
        <v>5.8074883804711002</v>
      </c>
      <c r="J89" s="10">
        <v>1.1071218706477199</v>
      </c>
      <c r="K89" s="7" t="s">
        <v>562</v>
      </c>
      <c r="L89" s="10" t="s">
        <v>562</v>
      </c>
      <c r="M89" s="7">
        <v>6.5137334568142098</v>
      </c>
      <c r="N89" s="10">
        <v>0.64766164177823204</v>
      </c>
      <c r="O89" s="7" t="s">
        <v>706</v>
      </c>
      <c r="P89" s="10" t="s">
        <v>706</v>
      </c>
      <c r="Q89" s="7" t="s">
        <v>706</v>
      </c>
      <c r="R89" s="10" t="s">
        <v>706</v>
      </c>
      <c r="S89" s="7">
        <v>7.4648368876982802</v>
      </c>
      <c r="T89" s="10">
        <v>0.94841762452291201</v>
      </c>
      <c r="U89" s="7">
        <v>6.6700678129867104</v>
      </c>
      <c r="V89" s="10">
        <v>1.04163202201127</v>
      </c>
      <c r="W89" s="7">
        <v>3.16078430751962</v>
      </c>
      <c r="X89" s="10">
        <v>1.39069880066399</v>
      </c>
      <c r="Y89" s="7">
        <v>-4.3040525801786496</v>
      </c>
      <c r="Z89" s="10">
        <v>1.7275821167663299</v>
      </c>
      <c r="AA89" s="7">
        <v>7.4889830689503203</v>
      </c>
      <c r="AB89" s="10">
        <v>1.0946226280781</v>
      </c>
      <c r="AC89" s="7">
        <v>6.5033130070804104</v>
      </c>
      <c r="AD89" s="10">
        <v>0.83446450483476597</v>
      </c>
      <c r="AE89" s="7" t="s">
        <v>706</v>
      </c>
      <c r="AF89" s="10" t="s">
        <v>706</v>
      </c>
      <c r="AG89" s="7" t="s">
        <v>706</v>
      </c>
      <c r="AH89" s="10" t="s">
        <v>706</v>
      </c>
      <c r="AI89" s="7">
        <v>6.9994749919325496</v>
      </c>
      <c r="AJ89" s="10">
        <v>0.88639000676631496</v>
      </c>
      <c r="AK89" s="7">
        <v>6.4786362700346301</v>
      </c>
      <c r="AL89" s="10">
        <v>1.16584998646222</v>
      </c>
      <c r="AM89" s="7" t="s">
        <v>706</v>
      </c>
      <c r="AN89" s="10" t="s">
        <v>706</v>
      </c>
      <c r="AO89" s="7" t="s">
        <v>706</v>
      </c>
      <c r="AP89" s="10" t="s">
        <v>706</v>
      </c>
      <c r="AQ89" s="65"/>
      <c r="AR89" s="65"/>
      <c r="AS89" s="7">
        <v>-0.96868084203099603</v>
      </c>
      <c r="AT89" s="123">
        <v>0.95344465128456202</v>
      </c>
    </row>
    <row r="90" spans="1:46" ht="13" customHeight="1" x14ac:dyDescent="0.2">
      <c r="A90" s="82" t="s">
        <v>362</v>
      </c>
      <c r="B90" s="122">
        <v>3</v>
      </c>
      <c r="C90" s="7">
        <v>5.7872085096146098</v>
      </c>
      <c r="D90" s="10">
        <v>0.85894218416389601</v>
      </c>
      <c r="E90" s="7" t="s">
        <v>706</v>
      </c>
      <c r="F90" s="10" t="s">
        <v>706</v>
      </c>
      <c r="G90" s="7">
        <v>5.5544353445386099</v>
      </c>
      <c r="H90" s="10">
        <v>1.1119647874923799</v>
      </c>
      <c r="I90" s="7">
        <v>6.0248492980604897</v>
      </c>
      <c r="J90" s="10">
        <v>1.3926978253875799</v>
      </c>
      <c r="K90" s="7" t="s">
        <v>706</v>
      </c>
      <c r="L90" s="10" t="s">
        <v>706</v>
      </c>
      <c r="M90" s="7">
        <v>5.6124116107313204</v>
      </c>
      <c r="N90" s="10">
        <v>0.87665312479995405</v>
      </c>
      <c r="O90" s="7" t="s">
        <v>706</v>
      </c>
      <c r="P90" s="10" t="s">
        <v>706</v>
      </c>
      <c r="Q90" s="7" t="s">
        <v>706</v>
      </c>
      <c r="R90" s="10" t="s">
        <v>706</v>
      </c>
      <c r="S90" s="7">
        <v>5.46574510563108</v>
      </c>
      <c r="T90" s="10">
        <v>1.1566738138454</v>
      </c>
      <c r="U90" s="7">
        <v>5.0092039729538902</v>
      </c>
      <c r="V90" s="10">
        <v>1.09057801472828</v>
      </c>
      <c r="W90" s="7">
        <v>7.2884177809433499</v>
      </c>
      <c r="X90" s="10">
        <v>2.93750497035305</v>
      </c>
      <c r="Y90" s="7">
        <v>1.82267267531227</v>
      </c>
      <c r="Z90" s="10">
        <v>3.1667707648378598</v>
      </c>
      <c r="AA90" s="7">
        <v>5.8581247519995898</v>
      </c>
      <c r="AB90" s="10">
        <v>1.5415196274816301</v>
      </c>
      <c r="AC90" s="7">
        <v>5.08591951573045</v>
      </c>
      <c r="AD90" s="10">
        <v>0.97079060314383603</v>
      </c>
      <c r="AE90" s="7">
        <v>5.8569607842652696</v>
      </c>
      <c r="AF90" s="10">
        <v>2.5818334987860401</v>
      </c>
      <c r="AG90" s="7">
        <v>-1.1639677343220399E-3</v>
      </c>
      <c r="AH90" s="10">
        <v>3.02577904419155</v>
      </c>
      <c r="AI90" s="7">
        <v>4.2391913952303497</v>
      </c>
      <c r="AJ90" s="10">
        <v>1.1322251256878499</v>
      </c>
      <c r="AK90" s="7">
        <v>6.65513915949139</v>
      </c>
      <c r="AL90" s="10">
        <v>1.34864018621596</v>
      </c>
      <c r="AM90" s="7">
        <v>6.6926367903600301</v>
      </c>
      <c r="AN90" s="10">
        <v>1.5567520170573399</v>
      </c>
      <c r="AO90" s="7">
        <v>2.45344539512968</v>
      </c>
      <c r="AP90" s="10">
        <v>1.7533143130339199</v>
      </c>
      <c r="AQ90" s="65"/>
      <c r="AR90" s="65"/>
      <c r="AS90" s="7">
        <v>2.8160409651751799</v>
      </c>
      <c r="AT90" s="123">
        <v>1.01422269858165</v>
      </c>
    </row>
    <row r="91" spans="1:46" ht="13" customHeight="1" x14ac:dyDescent="0.2">
      <c r="A91" s="82" t="s">
        <v>466</v>
      </c>
      <c r="B91" s="122">
        <v>3</v>
      </c>
      <c r="C91" s="7">
        <v>16.117286368620199</v>
      </c>
      <c r="D91" s="10">
        <v>0.98584235855083002</v>
      </c>
      <c r="E91" s="7" t="s">
        <v>706</v>
      </c>
      <c r="F91" s="10" t="s">
        <v>706</v>
      </c>
      <c r="G91" s="7">
        <v>15.666375701766199</v>
      </c>
      <c r="H91" s="10">
        <v>1.0087933787252501</v>
      </c>
      <c r="I91" s="7">
        <v>20.515550593901999</v>
      </c>
      <c r="J91" s="10">
        <v>3.68470809698871</v>
      </c>
      <c r="K91" s="7" t="s">
        <v>706</v>
      </c>
      <c r="L91" s="10" t="s">
        <v>706</v>
      </c>
      <c r="M91" s="7">
        <v>22.5593858617219</v>
      </c>
      <c r="N91" s="10">
        <v>1.9397601938526601</v>
      </c>
      <c r="O91" s="7">
        <v>13.701868305277699</v>
      </c>
      <c r="P91" s="10">
        <v>1.20778176251869</v>
      </c>
      <c r="Q91" s="7">
        <v>-8.8575175564441793</v>
      </c>
      <c r="R91" s="10">
        <v>2.25900810448266</v>
      </c>
      <c r="S91" s="7">
        <v>13.495595819631101</v>
      </c>
      <c r="T91" s="10">
        <v>1.9393415760831501</v>
      </c>
      <c r="U91" s="7">
        <v>16.339682999519699</v>
      </c>
      <c r="V91" s="10">
        <v>1.39357820762451</v>
      </c>
      <c r="W91" s="7">
        <v>21.0177327842955</v>
      </c>
      <c r="X91" s="10">
        <v>2.37597293980757</v>
      </c>
      <c r="Y91" s="7">
        <v>7.5221369646643499</v>
      </c>
      <c r="Z91" s="10">
        <v>2.9697668897499101</v>
      </c>
      <c r="AA91" s="7" t="s">
        <v>706</v>
      </c>
      <c r="AB91" s="10" t="s">
        <v>706</v>
      </c>
      <c r="AC91" s="7">
        <v>16.183100176314898</v>
      </c>
      <c r="AD91" s="10">
        <v>1.2153861527774901</v>
      </c>
      <c r="AE91" s="7">
        <v>18.140636348522101</v>
      </c>
      <c r="AF91" s="10">
        <v>2.4511741632489898</v>
      </c>
      <c r="AG91" s="7" t="s">
        <v>706</v>
      </c>
      <c r="AH91" s="10" t="s">
        <v>706</v>
      </c>
      <c r="AI91" s="7">
        <v>13.877511631395301</v>
      </c>
      <c r="AJ91" s="10">
        <v>1.5298096567633199</v>
      </c>
      <c r="AK91" s="7">
        <v>18.090080807561701</v>
      </c>
      <c r="AL91" s="10">
        <v>1.3820107932943699</v>
      </c>
      <c r="AM91" s="7">
        <v>17.359397979971199</v>
      </c>
      <c r="AN91" s="10">
        <v>3.0912775762035398</v>
      </c>
      <c r="AO91" s="7">
        <v>3.4818863485758902</v>
      </c>
      <c r="AP91" s="10">
        <v>3.2021839634845302</v>
      </c>
      <c r="AQ91" s="65"/>
      <c r="AR91" s="65"/>
      <c r="AS91" s="7">
        <v>3.3263377434686001</v>
      </c>
      <c r="AT91" s="123">
        <v>1.39596378969482</v>
      </c>
    </row>
    <row r="92" spans="1:46" ht="13" customHeight="1" x14ac:dyDescent="0.2">
      <c r="A92" s="82" t="s">
        <v>376</v>
      </c>
      <c r="B92" s="122">
        <v>3</v>
      </c>
      <c r="C92" s="7">
        <v>31.560998265370898</v>
      </c>
      <c r="D92" s="10">
        <v>1.2621703570778999</v>
      </c>
      <c r="E92" s="7" t="s">
        <v>706</v>
      </c>
      <c r="F92" s="10" t="s">
        <v>706</v>
      </c>
      <c r="G92" s="7">
        <v>32.038922122513803</v>
      </c>
      <c r="H92" s="10">
        <v>1.4368460893646999</v>
      </c>
      <c r="I92" s="7">
        <v>30.300801091006701</v>
      </c>
      <c r="J92" s="10">
        <v>2.5819307836733598</v>
      </c>
      <c r="K92" s="7" t="s">
        <v>706</v>
      </c>
      <c r="L92" s="10" t="s">
        <v>706</v>
      </c>
      <c r="M92" s="7">
        <v>29.214214967343601</v>
      </c>
      <c r="N92" s="10">
        <v>1.21372788810584</v>
      </c>
      <c r="O92" s="7">
        <v>47.648288665012203</v>
      </c>
      <c r="P92" s="10">
        <v>4.9434461631692699</v>
      </c>
      <c r="Q92" s="7">
        <v>18.434073697668602</v>
      </c>
      <c r="R92" s="10">
        <v>5.0502658265773297</v>
      </c>
      <c r="S92" s="7">
        <v>29.6550387132603</v>
      </c>
      <c r="T92" s="10">
        <v>2.65210825067994</v>
      </c>
      <c r="U92" s="7">
        <v>30.300962271315701</v>
      </c>
      <c r="V92" s="10">
        <v>1.9616377201213899</v>
      </c>
      <c r="W92" s="7">
        <v>35.914396305880203</v>
      </c>
      <c r="X92" s="10">
        <v>2.6476336286592699</v>
      </c>
      <c r="Y92" s="7">
        <v>6.2593575926199598</v>
      </c>
      <c r="Z92" s="10">
        <v>3.67830910850717</v>
      </c>
      <c r="AA92" s="7" t="s">
        <v>706</v>
      </c>
      <c r="AB92" s="10" t="s">
        <v>706</v>
      </c>
      <c r="AC92" s="7">
        <v>32.468393869019302</v>
      </c>
      <c r="AD92" s="10">
        <v>1.5790877145126101</v>
      </c>
      <c r="AE92" s="7">
        <v>31.4670574055759</v>
      </c>
      <c r="AF92" s="10">
        <v>2.67111260197216</v>
      </c>
      <c r="AG92" s="7" t="s">
        <v>706</v>
      </c>
      <c r="AH92" s="10" t="s">
        <v>706</v>
      </c>
      <c r="AI92" s="7">
        <v>31.714267637240098</v>
      </c>
      <c r="AJ92" s="10">
        <v>1.8614420178115501</v>
      </c>
      <c r="AK92" s="7">
        <v>29.711424878795</v>
      </c>
      <c r="AL92" s="10">
        <v>1.77415796047938</v>
      </c>
      <c r="AM92" s="7" t="s">
        <v>706</v>
      </c>
      <c r="AN92" s="10" t="s">
        <v>706</v>
      </c>
      <c r="AO92" s="7" t="s">
        <v>706</v>
      </c>
      <c r="AP92" s="10" t="s">
        <v>706</v>
      </c>
      <c r="AQ92" s="65"/>
      <c r="AR92" s="65"/>
      <c r="AS92" s="7">
        <v>-1.0239842332281299</v>
      </c>
      <c r="AT92" s="123">
        <v>1.6267172997358701</v>
      </c>
    </row>
    <row r="93" spans="1:46" ht="13" customHeight="1" x14ac:dyDescent="0.2">
      <c r="A93" s="82" t="s">
        <v>378</v>
      </c>
      <c r="B93" s="122">
        <v>3</v>
      </c>
      <c r="C93" s="7">
        <v>12.422194098972099</v>
      </c>
      <c r="D93" s="10">
        <v>0.67194842837928603</v>
      </c>
      <c r="E93" s="7">
        <v>2.9010260667434902</v>
      </c>
      <c r="F93" s="10">
        <v>1.3173499773072299</v>
      </c>
      <c r="G93" s="7">
        <v>7.9599598408544896</v>
      </c>
      <c r="H93" s="10">
        <v>1.97620525490918</v>
      </c>
      <c r="I93" s="7">
        <v>16.8585304746254</v>
      </c>
      <c r="J93" s="10">
        <v>1.4243345255876301</v>
      </c>
      <c r="K93" s="7">
        <v>13.957504407881901</v>
      </c>
      <c r="L93" s="10">
        <v>1.9952853777164601</v>
      </c>
      <c r="M93" s="7">
        <v>7.2406179720777999</v>
      </c>
      <c r="N93" s="10">
        <v>1.27696828904332</v>
      </c>
      <c r="O93" s="7">
        <v>77.091542353864597</v>
      </c>
      <c r="P93" s="10">
        <v>7.8582456316215898</v>
      </c>
      <c r="Q93" s="7">
        <v>69.850924381786797</v>
      </c>
      <c r="R93" s="10">
        <v>8.24843419409898</v>
      </c>
      <c r="S93" s="7">
        <v>15.1110649420249</v>
      </c>
      <c r="T93" s="10">
        <v>1.2086585316026299</v>
      </c>
      <c r="U93" s="7">
        <v>3.9188283760754699</v>
      </c>
      <c r="V93" s="10">
        <v>1.45491592659756</v>
      </c>
      <c r="W93" s="7">
        <v>8.4555810114824705</v>
      </c>
      <c r="X93" s="10">
        <v>6.0824610886966397</v>
      </c>
      <c r="Y93" s="7">
        <v>-6.6554839305424602</v>
      </c>
      <c r="Z93" s="10">
        <v>6.5656873512463898</v>
      </c>
      <c r="AA93" s="7">
        <v>11.568994012832</v>
      </c>
      <c r="AB93" s="10">
        <v>1.3517787178244001</v>
      </c>
      <c r="AC93" s="7">
        <v>19.795764853340302</v>
      </c>
      <c r="AD93" s="10">
        <v>6.5849288362461804</v>
      </c>
      <c r="AE93" s="7">
        <v>12.7943711539231</v>
      </c>
      <c r="AF93" s="10">
        <v>4.4526568747715398</v>
      </c>
      <c r="AG93" s="7">
        <v>1.2253771410910901</v>
      </c>
      <c r="AH93" s="10">
        <v>5.0006093197556201</v>
      </c>
      <c r="AI93" s="7">
        <v>13.371921882888399</v>
      </c>
      <c r="AJ93" s="10">
        <v>0.91970347817897302</v>
      </c>
      <c r="AK93" s="7" t="s">
        <v>706</v>
      </c>
      <c r="AL93" s="10" t="s">
        <v>706</v>
      </c>
      <c r="AM93" s="7" t="s">
        <v>706</v>
      </c>
      <c r="AN93" s="10" t="s">
        <v>706</v>
      </c>
      <c r="AO93" s="7" t="s">
        <v>706</v>
      </c>
      <c r="AP93" s="10" t="s">
        <v>706</v>
      </c>
      <c r="AQ93" s="65"/>
      <c r="AR93" s="65"/>
      <c r="AS93" s="7">
        <v>2.3020177245234401</v>
      </c>
      <c r="AT93" s="123">
        <v>1.1309121492652301</v>
      </c>
    </row>
    <row r="94" spans="1:46" ht="13" customHeight="1" x14ac:dyDescent="0.2">
      <c r="A94" s="82" t="s">
        <v>382</v>
      </c>
      <c r="B94" s="122">
        <v>3</v>
      </c>
      <c r="C94" s="7">
        <v>12.611907030505799</v>
      </c>
      <c r="D94" s="10">
        <v>0.888119686157821</v>
      </c>
      <c r="E94" s="7" t="s">
        <v>706</v>
      </c>
      <c r="F94" s="10" t="s">
        <v>706</v>
      </c>
      <c r="G94" s="7">
        <v>14.361382696697</v>
      </c>
      <c r="H94" s="10">
        <v>1.20133267536389</v>
      </c>
      <c r="I94" s="7">
        <v>9.62950487993756</v>
      </c>
      <c r="J94" s="10">
        <v>1.4254815269705401</v>
      </c>
      <c r="K94" s="7" t="s">
        <v>706</v>
      </c>
      <c r="L94" s="10" t="s">
        <v>706</v>
      </c>
      <c r="M94" s="7">
        <v>12.6197664662111</v>
      </c>
      <c r="N94" s="10">
        <v>0.95918175586319299</v>
      </c>
      <c r="O94" s="7" t="s">
        <v>706</v>
      </c>
      <c r="P94" s="10" t="s">
        <v>706</v>
      </c>
      <c r="Q94" s="7" t="s">
        <v>706</v>
      </c>
      <c r="R94" s="10" t="s">
        <v>706</v>
      </c>
      <c r="S94" s="7">
        <v>12.630506514184701</v>
      </c>
      <c r="T94" s="10">
        <v>1.226212742937</v>
      </c>
      <c r="U94" s="7">
        <v>12.069551164640499</v>
      </c>
      <c r="V94" s="10">
        <v>1.58850586392172</v>
      </c>
      <c r="W94" s="7" t="s">
        <v>706</v>
      </c>
      <c r="X94" s="10" t="s">
        <v>706</v>
      </c>
      <c r="Y94" s="7" t="s">
        <v>706</v>
      </c>
      <c r="Z94" s="10" t="s">
        <v>706</v>
      </c>
      <c r="AA94" s="7">
        <v>12.934716341829301</v>
      </c>
      <c r="AB94" s="10">
        <v>2.3967997728950201</v>
      </c>
      <c r="AC94" s="7">
        <v>12.9981280905972</v>
      </c>
      <c r="AD94" s="10">
        <v>1.0550605352040701</v>
      </c>
      <c r="AE94" s="7" t="s">
        <v>706</v>
      </c>
      <c r="AF94" s="10" t="s">
        <v>706</v>
      </c>
      <c r="AG94" s="7" t="s">
        <v>706</v>
      </c>
      <c r="AH94" s="10" t="s">
        <v>706</v>
      </c>
      <c r="AI94" s="7">
        <v>11.4434218253328</v>
      </c>
      <c r="AJ94" s="10">
        <v>1.1312175603130901</v>
      </c>
      <c r="AK94" s="7">
        <v>14.293320024680099</v>
      </c>
      <c r="AL94" s="10">
        <v>1.5545647972315499</v>
      </c>
      <c r="AM94" s="7" t="s">
        <v>706</v>
      </c>
      <c r="AN94" s="10" t="s">
        <v>706</v>
      </c>
      <c r="AO94" s="7" t="s">
        <v>706</v>
      </c>
      <c r="AP94" s="10" t="s">
        <v>706</v>
      </c>
      <c r="AQ94" s="65"/>
      <c r="AR94" s="65"/>
      <c r="AS94" s="7">
        <v>0.85895810271822404</v>
      </c>
      <c r="AT94" s="123">
        <v>1.2530333188082701</v>
      </c>
    </row>
    <row r="95" spans="1:46" ht="13" customHeight="1" x14ac:dyDescent="0.2">
      <c r="A95" s="82" t="s">
        <v>386</v>
      </c>
      <c r="B95" s="122">
        <v>3</v>
      </c>
      <c r="C95" s="7">
        <v>16.479233162630901</v>
      </c>
      <c r="D95" s="10">
        <v>1.11419625138262</v>
      </c>
      <c r="E95" s="7" t="s">
        <v>706</v>
      </c>
      <c r="F95" s="10" t="s">
        <v>706</v>
      </c>
      <c r="G95" s="7">
        <v>15.942247213416699</v>
      </c>
      <c r="H95" s="10">
        <v>2.8131023157142598</v>
      </c>
      <c r="I95" s="7">
        <v>16.971387511850999</v>
      </c>
      <c r="J95" s="10">
        <v>2.0964037901364398</v>
      </c>
      <c r="K95" s="7" t="s">
        <v>706</v>
      </c>
      <c r="L95" s="10" t="s">
        <v>706</v>
      </c>
      <c r="M95" s="7">
        <v>4.7485665343170798</v>
      </c>
      <c r="N95" s="10">
        <v>0.75460208156509101</v>
      </c>
      <c r="O95" s="7">
        <v>77.046438188945899</v>
      </c>
      <c r="P95" s="10">
        <v>4.4815673508290397</v>
      </c>
      <c r="Q95" s="7">
        <v>72.297871654628807</v>
      </c>
      <c r="R95" s="10">
        <v>4.5478563847501796</v>
      </c>
      <c r="S95" s="7">
        <v>23.4827424076942</v>
      </c>
      <c r="T95" s="10">
        <v>2.9286364810224801</v>
      </c>
      <c r="U95" s="7">
        <v>8.4540596252631008</v>
      </c>
      <c r="V95" s="10">
        <v>2.4258512197403501</v>
      </c>
      <c r="W95" s="7">
        <v>10.2882700452545</v>
      </c>
      <c r="X95" s="10">
        <v>2.7214522544267599</v>
      </c>
      <c r="Y95" s="7">
        <v>-13.194472362439599</v>
      </c>
      <c r="Z95" s="10">
        <v>4.8285156977289896</v>
      </c>
      <c r="AA95" s="7">
        <v>17.362972605156401</v>
      </c>
      <c r="AB95" s="10">
        <v>2.1471187078684402</v>
      </c>
      <c r="AC95" s="7">
        <v>12.608429722925401</v>
      </c>
      <c r="AD95" s="10">
        <v>3.7310578778297701</v>
      </c>
      <c r="AE95" s="7">
        <v>14.581962914098799</v>
      </c>
      <c r="AF95" s="10">
        <v>5.0495384952819604</v>
      </c>
      <c r="AG95" s="7">
        <v>-2.7810096910576099</v>
      </c>
      <c r="AH95" s="10">
        <v>6.2592572662679196</v>
      </c>
      <c r="AI95" s="7">
        <v>16.4087746974959</v>
      </c>
      <c r="AJ95" s="10">
        <v>1.25682634770909</v>
      </c>
      <c r="AK95" s="7" t="s">
        <v>706</v>
      </c>
      <c r="AL95" s="10" t="s">
        <v>706</v>
      </c>
      <c r="AM95" s="7" t="s">
        <v>706</v>
      </c>
      <c r="AN95" s="10" t="s">
        <v>706</v>
      </c>
      <c r="AO95" s="7" t="s">
        <v>706</v>
      </c>
      <c r="AP95" s="10" t="s">
        <v>706</v>
      </c>
      <c r="AQ95" s="65"/>
      <c r="AR95" s="65"/>
      <c r="AS95" s="7">
        <v>3.91179561664199</v>
      </c>
      <c r="AT95" s="123">
        <v>1.4759162968886601</v>
      </c>
    </row>
    <row r="96" spans="1:46" ht="13" customHeight="1" x14ac:dyDescent="0.2">
      <c r="A96" s="82" t="s">
        <v>387</v>
      </c>
      <c r="B96" s="122">
        <v>3</v>
      </c>
      <c r="C96" s="7">
        <v>62.584030972716199</v>
      </c>
      <c r="D96" s="10">
        <v>3.2671249760640499</v>
      </c>
      <c r="E96" s="7">
        <v>73.138277234590106</v>
      </c>
      <c r="F96" s="10">
        <v>5.5325344797300504</v>
      </c>
      <c r="G96" s="7">
        <v>69.121114497646303</v>
      </c>
      <c r="H96" s="10">
        <v>3.3937785892546501</v>
      </c>
      <c r="I96" s="7">
        <v>60.177254926978897</v>
      </c>
      <c r="J96" s="10">
        <v>4.1445544050861702</v>
      </c>
      <c r="K96" s="7">
        <v>-12.9610223076112</v>
      </c>
      <c r="L96" s="10">
        <v>6.8673975872286404</v>
      </c>
      <c r="M96" s="7">
        <v>69.884971648464798</v>
      </c>
      <c r="N96" s="10">
        <v>3.2839503875149401</v>
      </c>
      <c r="O96" s="7">
        <v>60.2808778270376</v>
      </c>
      <c r="P96" s="10">
        <v>4.0891599722938796</v>
      </c>
      <c r="Q96" s="7">
        <v>-9.6040938214271794</v>
      </c>
      <c r="R96" s="10">
        <v>5.2731033629128099</v>
      </c>
      <c r="S96" s="7">
        <v>63.204143008420203</v>
      </c>
      <c r="T96" s="10">
        <v>3.8940517239454402</v>
      </c>
      <c r="U96" s="7">
        <v>53.899967494960798</v>
      </c>
      <c r="V96" s="10">
        <v>7.3993190793044601</v>
      </c>
      <c r="W96" s="7">
        <v>73.581270511691599</v>
      </c>
      <c r="X96" s="10">
        <v>5.82742775508083</v>
      </c>
      <c r="Y96" s="7">
        <v>10.377127503271399</v>
      </c>
      <c r="Z96" s="10">
        <v>7.0143997336800101</v>
      </c>
      <c r="AA96" s="7">
        <v>56.911741307726302</v>
      </c>
      <c r="AB96" s="10">
        <v>6.50757939227028</v>
      </c>
      <c r="AC96" s="7">
        <v>55.3305887760053</v>
      </c>
      <c r="AD96" s="10">
        <v>4.80358713237574</v>
      </c>
      <c r="AE96" s="7">
        <v>76.967912171799398</v>
      </c>
      <c r="AF96" s="10">
        <v>2.91663400035024</v>
      </c>
      <c r="AG96" s="7">
        <v>20.056170864073</v>
      </c>
      <c r="AH96" s="10">
        <v>7.1350338772595201</v>
      </c>
      <c r="AI96" s="7">
        <v>61.643441972115397</v>
      </c>
      <c r="AJ96" s="10">
        <v>3.6041554071403601</v>
      </c>
      <c r="AK96" s="7">
        <v>68.142172926958693</v>
      </c>
      <c r="AL96" s="10">
        <v>6.8080027822543103</v>
      </c>
      <c r="AM96" s="7" t="s">
        <v>562</v>
      </c>
      <c r="AN96" s="10" t="s">
        <v>562</v>
      </c>
      <c r="AO96" s="7" t="s">
        <v>562</v>
      </c>
      <c r="AP96" s="10" t="s">
        <v>562</v>
      </c>
      <c r="AQ96" s="65"/>
      <c r="AR96" s="65"/>
      <c r="AS96" s="7">
        <v>-3.6594728333926998</v>
      </c>
      <c r="AT96" s="123">
        <v>3.8704655651038098</v>
      </c>
    </row>
    <row r="97" spans="1:46" ht="13" customHeight="1" x14ac:dyDescent="0.2">
      <c r="A97" s="6" t="s">
        <v>437</v>
      </c>
      <c r="B97" s="124">
        <v>3</v>
      </c>
      <c r="C97" s="180">
        <v>20.5479771348271</v>
      </c>
      <c r="D97" s="181">
        <v>0.51283032103846105</v>
      </c>
      <c r="E97" s="180">
        <v>38.019651650666802</v>
      </c>
      <c r="F97" s="181">
        <v>2.84360461088181</v>
      </c>
      <c r="G97" s="180">
        <v>20.992493172209802</v>
      </c>
      <c r="H97" s="181">
        <v>0.68318550080898299</v>
      </c>
      <c r="I97" s="180">
        <v>20.785670894604099</v>
      </c>
      <c r="J97" s="181">
        <v>0.87537253581629604</v>
      </c>
      <c r="K97" s="180">
        <v>0.49824105013536801</v>
      </c>
      <c r="L97" s="181">
        <v>3.5756927077002398</v>
      </c>
      <c r="M97" s="180">
        <v>19.799208564710199</v>
      </c>
      <c r="N97" s="181">
        <v>0.56358538894738497</v>
      </c>
      <c r="O97" s="180">
        <v>55.153803068027599</v>
      </c>
      <c r="P97" s="181">
        <v>2.2311799242549002</v>
      </c>
      <c r="Q97" s="180">
        <v>28.424251671242601</v>
      </c>
      <c r="R97" s="181">
        <v>2.4259726788393099</v>
      </c>
      <c r="S97" s="180">
        <v>21.313709174818101</v>
      </c>
      <c r="T97" s="181">
        <v>0.78796730012146698</v>
      </c>
      <c r="U97" s="180">
        <v>17.082790464714499</v>
      </c>
      <c r="V97" s="181">
        <v>1.07047921987737</v>
      </c>
      <c r="W97" s="180">
        <v>22.815207535295301</v>
      </c>
      <c r="X97" s="181">
        <v>1.4398110658130101</v>
      </c>
      <c r="Y97" s="180">
        <v>0.261040837529597</v>
      </c>
      <c r="Z97" s="181">
        <v>1.7553827897313501</v>
      </c>
      <c r="AA97" s="180">
        <v>18.687588681415701</v>
      </c>
      <c r="AB97" s="181">
        <v>1.27044551028264</v>
      </c>
      <c r="AC97" s="180">
        <v>20.121704751376701</v>
      </c>
      <c r="AD97" s="181">
        <v>1.16645248545592</v>
      </c>
      <c r="AE97" s="180">
        <v>26.634816796364099</v>
      </c>
      <c r="AF97" s="181">
        <v>1.4302263581358099</v>
      </c>
      <c r="AG97" s="180">
        <v>4.6248435865930499</v>
      </c>
      <c r="AH97" s="181">
        <v>2.7866696335866599</v>
      </c>
      <c r="AI97" s="180">
        <v>19.9622507542039</v>
      </c>
      <c r="AJ97" s="181">
        <v>0.61957597993739799</v>
      </c>
      <c r="AK97" s="180">
        <v>23.895129011253601</v>
      </c>
      <c r="AL97" s="181">
        <v>1.25831898928137</v>
      </c>
      <c r="AM97" s="180">
        <v>12.0260173851656</v>
      </c>
      <c r="AN97" s="181">
        <v>1.73056882958689</v>
      </c>
      <c r="AO97" s="180">
        <v>2.96766587185278</v>
      </c>
      <c r="AP97" s="181">
        <v>1.82538305680528</v>
      </c>
      <c r="AQ97" s="178"/>
      <c r="AR97" s="178"/>
      <c r="AS97" s="180">
        <v>0.94537653048445303</v>
      </c>
      <c r="AT97" s="185">
        <v>0.643968601892007</v>
      </c>
    </row>
    <row r="99" spans="1:46" x14ac:dyDescent="0.2">
      <c r="A99" s="177" t="s">
        <v>398</v>
      </c>
    </row>
    <row r="100" spans="1:46" x14ac:dyDescent="0.2">
      <c r="A100" s="177" t="s">
        <v>460</v>
      </c>
    </row>
    <row r="101" spans="1:46" x14ac:dyDescent="0.2">
      <c r="A101" s="177" t="s">
        <v>461</v>
      </c>
    </row>
    <row r="102" spans="1:46" x14ac:dyDescent="0.2">
      <c r="A102" s="177" t="s">
        <v>462</v>
      </c>
    </row>
    <row r="103" spans="1:46" x14ac:dyDescent="0.2">
      <c r="A103" s="177" t="s">
        <v>463</v>
      </c>
    </row>
    <row r="104" spans="1:46" x14ac:dyDescent="0.2">
      <c r="A104" s="177" t="s">
        <v>464</v>
      </c>
    </row>
    <row r="105" spans="1:46" x14ac:dyDescent="0.2">
      <c r="A105" s="177" t="s">
        <v>465</v>
      </c>
    </row>
    <row r="106" spans="1:46" x14ac:dyDescent="0.2">
      <c r="A106" s="177" t="s">
        <v>400</v>
      </c>
    </row>
    <row r="107" spans="1:46" x14ac:dyDescent="0.2">
      <c r="A107" s="177" t="s">
        <v>401</v>
      </c>
    </row>
    <row r="108" spans="1:46" x14ac:dyDescent="0.2">
      <c r="A108" s="177" t="s">
        <v>402</v>
      </c>
    </row>
    <row r="109" spans="1:46" x14ac:dyDescent="0.2">
      <c r="A109" s="160" t="str">
        <f>HYPERLINK("https://oecdcode.org/disclaimers/cyprus.html", "Information on data for Cyprus: https://oecdcode.org/disclaimers/cyprus.html")</f>
        <v>Information on data for Cyprus: https://oecdcode.org/disclaimers/cyprus.html</v>
      </c>
    </row>
    <row r="110" spans="1:46" x14ac:dyDescent="0.2">
      <c r="A110" s="177" t="s">
        <v>440</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Q8:AR8"/>
    <mergeCell ref="AQ9:AR9"/>
    <mergeCell ref="AS8:AT8"/>
    <mergeCell ref="AS9:AT9"/>
    <mergeCell ref="AI8:AP8"/>
    <mergeCell ref="AI9:AJ9"/>
    <mergeCell ref="AK9:AL9"/>
    <mergeCell ref="AM9:AN9"/>
    <mergeCell ref="AO9:AP9"/>
  </mergeCells>
  <conditionalFormatting sqref="K1:K200">
    <cfRule type="expression" dxfId="277" priority="7">
      <formula>ABS(K1/L1)&gt;1.95996398454005</formula>
    </cfRule>
  </conditionalFormatting>
  <conditionalFormatting sqref="Q1:Q200">
    <cfRule type="expression" dxfId="276" priority="6">
      <formula>ABS(Q1/R1)&gt;1.95996398454005</formula>
    </cfRule>
  </conditionalFormatting>
  <conditionalFormatting sqref="Y1:Y200">
    <cfRule type="expression" dxfId="275" priority="5">
      <formula>ABS(Y1/Z1)&gt;1.95996398454005</formula>
    </cfRule>
  </conditionalFormatting>
  <conditionalFormatting sqref="AG1:AG200">
    <cfRule type="expression" dxfId="274" priority="4">
      <formula>ABS(AG1/AH1)&gt;1.95996398454005</formula>
    </cfRule>
  </conditionalFormatting>
  <conditionalFormatting sqref="AO1:AO200">
    <cfRule type="expression" dxfId="273" priority="3">
      <formula>ABS(AO1/AP1)&gt;1.95996398454005</formula>
    </cfRule>
  </conditionalFormatting>
  <conditionalFormatting sqref="AQ1:AQ200">
    <cfRule type="expression" dxfId="272" priority="2">
      <formula>ABS(AQ1/AR1)&gt;1.95996398454005</formula>
    </cfRule>
  </conditionalFormatting>
  <conditionalFormatting sqref="AS1:AS200">
    <cfRule type="expression" dxfId="271"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104"/>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4" width="8.83203125" customWidth="1"/>
    <col min="5" max="8" width="10.33203125" customWidth="1"/>
  </cols>
  <sheetData>
    <row r="1" spans="1:18" x14ac:dyDescent="0.2">
      <c r="A1" s="36" t="str">
        <f ca="1">RIGHT(CELL("Filename",A1),LEN(CELL("Filename",A1))-FIND("]",CELL("Filename",A1)))</f>
        <v>BIN.UND.TQ09</v>
      </c>
    </row>
    <row r="2" spans="1:18" x14ac:dyDescent="0.2">
      <c r="A2" s="46" t="s">
        <v>136</v>
      </c>
    </row>
    <row r="3" spans="1:18" x14ac:dyDescent="0.2">
      <c r="A3" s="58" t="s">
        <v>0</v>
      </c>
    </row>
    <row r="4" spans="1:18" x14ac:dyDescent="0.2">
      <c r="A4" s="161" t="str">
        <f>HYPERLINK("#'TOC'!A1", "Back to TOC")</f>
        <v>Back to TOC</v>
      </c>
      <c r="B4" s="58"/>
    </row>
    <row r="5" spans="1:18" x14ac:dyDescent="0.2">
      <c r="A5" s="58"/>
      <c r="B5" s="58"/>
    </row>
    <row r="6" spans="1:18" x14ac:dyDescent="0.2">
      <c r="A6" s="58"/>
      <c r="B6" s="58"/>
    </row>
    <row r="8" spans="1:18" ht="13.5" customHeight="1" x14ac:dyDescent="0.2">
      <c r="A8" s="97"/>
      <c r="B8" s="97"/>
    </row>
    <row r="9" spans="1:18" ht="129.75" customHeight="1" x14ac:dyDescent="0.2">
      <c r="A9" s="101"/>
      <c r="B9" s="269" t="s">
        <v>1</v>
      </c>
      <c r="C9" s="213" t="s">
        <v>139</v>
      </c>
      <c r="D9" s="213"/>
      <c r="E9" s="271" t="s">
        <v>71</v>
      </c>
      <c r="F9" s="271"/>
      <c r="G9" s="271" t="s">
        <v>72</v>
      </c>
      <c r="H9" s="272"/>
    </row>
    <row r="10" spans="1:18" ht="15" customHeight="1" x14ac:dyDescent="0.2">
      <c r="A10" s="102"/>
      <c r="B10" s="270"/>
      <c r="C10" s="68" t="s">
        <v>10</v>
      </c>
      <c r="D10" s="68" t="s">
        <v>11</v>
      </c>
      <c r="E10" s="146" t="s">
        <v>69</v>
      </c>
      <c r="F10" s="13" t="s">
        <v>11</v>
      </c>
      <c r="G10" s="146" t="s">
        <v>69</v>
      </c>
      <c r="H10" s="14" t="s">
        <v>11</v>
      </c>
    </row>
    <row r="11" spans="1:18" x14ac:dyDescent="0.2">
      <c r="A11" s="77"/>
      <c r="B11" s="103"/>
      <c r="C11" s="42" t="s">
        <v>1596</v>
      </c>
      <c r="D11" s="47" t="s">
        <v>1597</v>
      </c>
      <c r="E11" s="137" t="s">
        <v>1598</v>
      </c>
      <c r="F11" s="138" t="s">
        <v>1599</v>
      </c>
      <c r="G11" s="138" t="s">
        <v>1600</v>
      </c>
      <c r="H11" s="139" t="s">
        <v>1601</v>
      </c>
      <c r="I11" s="98"/>
      <c r="J11" s="98"/>
      <c r="K11" s="98"/>
      <c r="L11" s="98"/>
      <c r="M11" s="98"/>
      <c r="N11" s="98"/>
      <c r="O11" s="98"/>
      <c r="P11" s="98"/>
      <c r="Q11" s="98"/>
      <c r="R11" s="98"/>
    </row>
    <row r="12" spans="1:18" x14ac:dyDescent="0.2">
      <c r="A12" s="3" t="s">
        <v>12</v>
      </c>
      <c r="B12" s="72">
        <v>2</v>
      </c>
      <c r="C12" s="7">
        <v>8.5546368427414894</v>
      </c>
      <c r="D12" s="10">
        <v>0.74537433448427304</v>
      </c>
      <c r="E12" s="52"/>
      <c r="F12" s="64"/>
      <c r="G12" s="64"/>
      <c r="H12" s="53"/>
      <c r="I12" s="98"/>
      <c r="J12" s="98"/>
      <c r="K12" s="98"/>
      <c r="L12" s="98"/>
      <c r="M12" s="98"/>
      <c r="N12" s="98"/>
      <c r="O12" s="98"/>
      <c r="P12" s="98"/>
      <c r="Q12" s="98"/>
      <c r="R12" s="98"/>
    </row>
    <row r="13" spans="1:18" x14ac:dyDescent="0.2">
      <c r="A13" s="28" t="s">
        <v>13</v>
      </c>
      <c r="B13" s="72">
        <v>2</v>
      </c>
      <c r="C13" s="7">
        <v>6.0585238529117902</v>
      </c>
      <c r="D13" s="10">
        <v>0.65197076798077802</v>
      </c>
      <c r="E13" s="54"/>
      <c r="F13" s="65"/>
      <c r="G13" s="65"/>
      <c r="H13" s="55"/>
      <c r="I13" s="2"/>
      <c r="J13" s="2"/>
      <c r="K13" s="2"/>
      <c r="L13" s="2"/>
      <c r="M13" s="2"/>
      <c r="N13" s="2"/>
      <c r="O13" s="2"/>
      <c r="P13" s="2"/>
      <c r="Q13" s="2"/>
      <c r="R13" s="2"/>
    </row>
    <row r="14" spans="1:18" x14ac:dyDescent="0.2">
      <c r="A14" s="28" t="s">
        <v>14</v>
      </c>
      <c r="B14" s="72">
        <v>2</v>
      </c>
      <c r="C14" s="7">
        <v>10.097995098189401</v>
      </c>
      <c r="D14" s="10">
        <v>0.64797116516265796</v>
      </c>
      <c r="E14" s="54"/>
      <c r="F14" s="65"/>
      <c r="G14" s="65"/>
      <c r="H14" s="55"/>
      <c r="I14" s="2"/>
      <c r="J14" s="2"/>
      <c r="K14" s="2"/>
      <c r="L14" s="2"/>
      <c r="M14" s="2"/>
      <c r="N14" s="2"/>
      <c r="O14" s="2"/>
      <c r="P14" s="2"/>
      <c r="Q14" s="2"/>
      <c r="R14" s="2"/>
    </row>
    <row r="15" spans="1:18" x14ac:dyDescent="0.2">
      <c r="A15" s="3" t="s">
        <v>15</v>
      </c>
      <c r="B15" s="72">
        <v>2</v>
      </c>
      <c r="C15" s="7">
        <v>8.2883286510344192</v>
      </c>
      <c r="D15" s="10">
        <v>0.66364402807629497</v>
      </c>
      <c r="E15" s="54"/>
      <c r="F15" s="65"/>
      <c r="G15" s="65"/>
      <c r="H15" s="55"/>
      <c r="I15" s="2"/>
      <c r="J15" s="2"/>
      <c r="K15" s="2"/>
      <c r="L15" s="2"/>
      <c r="M15" s="2"/>
      <c r="N15" s="2"/>
      <c r="O15" s="2"/>
      <c r="P15" s="2"/>
      <c r="Q15" s="2"/>
      <c r="R15" s="2"/>
    </row>
    <row r="16" spans="1:18" x14ac:dyDescent="0.2">
      <c r="A16" s="3" t="s">
        <v>16</v>
      </c>
      <c r="B16" s="72">
        <v>2</v>
      </c>
      <c r="C16" s="7">
        <v>31.0224844070475</v>
      </c>
      <c r="D16" s="10">
        <v>0.86890373797023301</v>
      </c>
      <c r="E16" s="54"/>
      <c r="F16" s="65"/>
      <c r="G16" s="65"/>
      <c r="H16" s="55"/>
      <c r="I16" s="2"/>
      <c r="J16" s="2"/>
      <c r="K16" s="2"/>
      <c r="L16" s="2"/>
      <c r="M16" s="2"/>
      <c r="N16" s="2"/>
      <c r="O16" s="2"/>
      <c r="P16" s="2"/>
      <c r="Q16" s="2"/>
      <c r="R16" s="2"/>
    </row>
    <row r="17" spans="1:18" x14ac:dyDescent="0.2">
      <c r="A17" s="28" t="s">
        <v>17</v>
      </c>
      <c r="B17" s="72">
        <v>2</v>
      </c>
      <c r="C17" s="7">
        <v>10.262893646388701</v>
      </c>
      <c r="D17" s="10">
        <v>0.630154872442245</v>
      </c>
      <c r="E17" s="54"/>
      <c r="F17" s="65"/>
      <c r="G17" s="65"/>
      <c r="H17" s="55"/>
      <c r="I17" s="2"/>
      <c r="J17" s="2"/>
      <c r="K17" s="2"/>
      <c r="L17" s="2"/>
      <c r="M17" s="2"/>
      <c r="N17" s="2"/>
      <c r="O17" s="2"/>
      <c r="P17" s="2"/>
      <c r="Q17" s="2"/>
      <c r="R17" s="2"/>
    </row>
    <row r="18" spans="1:18" x14ac:dyDescent="0.2">
      <c r="A18" s="78" t="s">
        <v>18</v>
      </c>
      <c r="B18" s="72">
        <v>2</v>
      </c>
      <c r="C18" s="7">
        <v>7.0555799183795598</v>
      </c>
      <c r="D18" s="10">
        <v>0.75948369106323399</v>
      </c>
      <c r="E18" s="54"/>
      <c r="F18" s="65"/>
      <c r="G18" s="65"/>
      <c r="H18" s="55"/>
      <c r="I18" s="2"/>
      <c r="J18" s="2"/>
      <c r="K18" s="2"/>
      <c r="L18" s="2"/>
      <c r="M18" s="2"/>
      <c r="N18" s="2"/>
      <c r="O18" s="2"/>
      <c r="P18" s="2"/>
      <c r="Q18" s="2"/>
      <c r="R18" s="2"/>
    </row>
    <row r="19" spans="1:18" x14ac:dyDescent="0.2">
      <c r="A19" s="78" t="s">
        <v>19</v>
      </c>
      <c r="B19" s="72">
        <v>2</v>
      </c>
      <c r="C19" s="7">
        <v>15.411980512400101</v>
      </c>
      <c r="D19" s="10">
        <v>1.03236636756344</v>
      </c>
      <c r="E19" s="54"/>
      <c r="F19" s="65"/>
      <c r="G19" s="65"/>
      <c r="H19" s="55"/>
      <c r="I19" s="2"/>
      <c r="J19" s="2"/>
      <c r="K19" s="2"/>
      <c r="L19" s="2"/>
      <c r="M19" s="2"/>
      <c r="N19" s="2"/>
      <c r="O19" s="2"/>
      <c r="P19" s="2"/>
      <c r="Q19" s="2"/>
      <c r="R19" s="2"/>
    </row>
    <row r="20" spans="1:18" ht="12.75" customHeight="1" x14ac:dyDescent="0.2">
      <c r="A20" s="28" t="s">
        <v>20</v>
      </c>
      <c r="B20" s="72">
        <v>2</v>
      </c>
      <c r="C20" s="7">
        <v>23.536975638910299</v>
      </c>
      <c r="D20" s="10">
        <v>1.54823910475052</v>
      </c>
      <c r="E20" s="54"/>
      <c r="F20" s="65"/>
      <c r="G20" s="65"/>
      <c r="H20" s="55"/>
      <c r="I20" s="2"/>
      <c r="J20" s="2"/>
      <c r="K20" s="2"/>
      <c r="L20" s="2"/>
      <c r="M20" s="2"/>
      <c r="N20" s="2"/>
      <c r="O20" s="2"/>
      <c r="P20" s="2"/>
      <c r="Q20" s="2"/>
      <c r="R20" s="2"/>
    </row>
    <row r="21" spans="1:18" x14ac:dyDescent="0.2">
      <c r="A21" s="28" t="s">
        <v>21</v>
      </c>
      <c r="B21" s="72">
        <v>2</v>
      </c>
      <c r="C21" s="7">
        <v>3.7530420071766901</v>
      </c>
      <c r="D21" s="10">
        <v>0.53530800631653896</v>
      </c>
      <c r="E21" s="54"/>
      <c r="F21" s="65"/>
      <c r="G21" s="65"/>
      <c r="H21" s="55"/>
      <c r="I21" s="2"/>
      <c r="J21" s="2"/>
      <c r="K21" s="2"/>
      <c r="L21" s="2"/>
      <c r="M21" s="2"/>
      <c r="N21" s="2"/>
      <c r="O21" s="2"/>
      <c r="P21" s="2"/>
      <c r="Q21" s="2"/>
      <c r="R21" s="2"/>
    </row>
    <row r="22" spans="1:18" x14ac:dyDescent="0.2">
      <c r="A22" s="28" t="s">
        <v>22</v>
      </c>
      <c r="B22" s="72">
        <v>2</v>
      </c>
      <c r="C22" s="7">
        <v>15.6547294332448</v>
      </c>
      <c r="D22" s="10">
        <v>1.2824961674242601</v>
      </c>
      <c r="E22" s="54"/>
      <c r="F22" s="65"/>
      <c r="G22" s="65"/>
      <c r="H22" s="55"/>
      <c r="I22" s="2"/>
      <c r="J22" s="2"/>
      <c r="K22" s="2"/>
      <c r="L22" s="2"/>
      <c r="M22" s="2"/>
      <c r="N22" s="2"/>
      <c r="O22" s="2"/>
      <c r="P22" s="2"/>
      <c r="Q22" s="2"/>
      <c r="R22" s="2"/>
    </row>
    <row r="23" spans="1:18" x14ac:dyDescent="0.2">
      <c r="A23" s="28" t="s">
        <v>23</v>
      </c>
      <c r="B23" s="72">
        <v>2</v>
      </c>
      <c r="C23" s="7">
        <v>12.6652838779105</v>
      </c>
      <c r="D23" s="10">
        <v>1.16083875748515</v>
      </c>
      <c r="E23" s="54"/>
      <c r="F23" s="65"/>
      <c r="G23" s="65"/>
      <c r="H23" s="55"/>
      <c r="I23" s="2"/>
      <c r="J23" s="2"/>
      <c r="K23" s="2"/>
      <c r="L23" s="2"/>
      <c r="M23" s="2"/>
      <c r="N23" s="2"/>
      <c r="O23" s="2"/>
      <c r="P23" s="2"/>
      <c r="Q23" s="2"/>
      <c r="R23" s="2"/>
    </row>
    <row r="24" spans="1:18" x14ac:dyDescent="0.2">
      <c r="A24" s="3" t="s">
        <v>24</v>
      </c>
      <c r="B24" s="72">
        <v>2</v>
      </c>
      <c r="C24" s="7">
        <v>22.504135488746201</v>
      </c>
      <c r="D24" s="10">
        <v>1.07267301195869</v>
      </c>
      <c r="E24" s="54"/>
      <c r="F24" s="65"/>
      <c r="G24" s="65"/>
      <c r="H24" s="55"/>
      <c r="I24" s="2"/>
      <c r="J24" s="2"/>
      <c r="K24" s="2"/>
      <c r="L24" s="2"/>
      <c r="M24" s="2"/>
      <c r="N24" s="2"/>
      <c r="O24" s="2"/>
      <c r="P24" s="2"/>
      <c r="Q24" s="2"/>
      <c r="R24" s="2"/>
    </row>
    <row r="25" spans="1:18" x14ac:dyDescent="0.2">
      <c r="A25" s="28" t="s">
        <v>25</v>
      </c>
      <c r="B25" s="72">
        <v>2</v>
      </c>
      <c r="C25" s="7">
        <v>4.11245125040542</v>
      </c>
      <c r="D25" s="10">
        <v>0.58863277930619196</v>
      </c>
      <c r="E25" s="54"/>
      <c r="F25" s="65"/>
      <c r="G25" s="65"/>
      <c r="H25" s="55"/>
      <c r="I25" s="2"/>
      <c r="J25" s="2"/>
      <c r="K25" s="2"/>
      <c r="L25" s="2"/>
      <c r="M25" s="2"/>
      <c r="N25" s="2"/>
      <c r="O25" s="2"/>
      <c r="P25" s="2"/>
      <c r="Q25" s="2"/>
      <c r="R25" s="2"/>
    </row>
    <row r="26" spans="1:18" x14ac:dyDescent="0.2">
      <c r="A26" s="17" t="s">
        <v>27</v>
      </c>
      <c r="B26" s="72">
        <v>2</v>
      </c>
      <c r="C26" s="7">
        <v>13.518029409964001</v>
      </c>
      <c r="D26" s="10">
        <v>0.95935852206989602</v>
      </c>
      <c r="E26" s="54"/>
      <c r="F26" s="65"/>
      <c r="G26" s="65"/>
      <c r="H26" s="55"/>
      <c r="I26" s="2"/>
      <c r="J26" s="2"/>
      <c r="K26" s="2"/>
      <c r="L26" s="2"/>
      <c r="M26" s="2"/>
      <c r="N26" s="2"/>
      <c r="O26" s="2"/>
      <c r="P26" s="2"/>
      <c r="Q26" s="2"/>
      <c r="R26" s="2"/>
    </row>
    <row r="27" spans="1:18" x14ac:dyDescent="0.2">
      <c r="A27" s="28" t="s">
        <v>26</v>
      </c>
      <c r="B27" s="72">
        <v>2</v>
      </c>
      <c r="C27" s="7">
        <v>4.3096064140541097</v>
      </c>
      <c r="D27" s="10">
        <v>0.35699524564934998</v>
      </c>
      <c r="E27" s="54"/>
      <c r="F27" s="65"/>
      <c r="G27" s="65"/>
      <c r="H27" s="55"/>
      <c r="I27" s="2"/>
      <c r="J27" s="2"/>
      <c r="K27" s="2"/>
      <c r="L27" s="2"/>
      <c r="M27" s="2"/>
      <c r="N27" s="2"/>
      <c r="O27" s="2"/>
      <c r="P27" s="2"/>
      <c r="Q27" s="2"/>
      <c r="R27" s="2"/>
    </row>
    <row r="28" spans="1:18" x14ac:dyDescent="0.2">
      <c r="A28" s="28" t="s">
        <v>28</v>
      </c>
      <c r="B28" s="72">
        <v>2</v>
      </c>
      <c r="C28" s="7">
        <v>1.6012199402068801</v>
      </c>
      <c r="D28" s="10">
        <v>0.47118950523938502</v>
      </c>
      <c r="E28" s="54"/>
      <c r="F28" s="65"/>
      <c r="G28" s="65"/>
      <c r="H28" s="55"/>
      <c r="I28" s="2"/>
      <c r="J28" s="2"/>
      <c r="K28" s="2"/>
      <c r="L28" s="2"/>
      <c r="M28" s="2"/>
      <c r="N28" s="2"/>
      <c r="O28" s="2"/>
      <c r="P28" s="2"/>
      <c r="Q28" s="2"/>
      <c r="R28" s="2"/>
    </row>
    <row r="29" spans="1:18" x14ac:dyDescent="0.2">
      <c r="A29" s="28" t="s">
        <v>29</v>
      </c>
      <c r="B29" s="72">
        <v>2</v>
      </c>
      <c r="C29" s="7">
        <v>11.6108147083386</v>
      </c>
      <c r="D29" s="10">
        <v>0.76864207508551396</v>
      </c>
      <c r="E29" s="54"/>
      <c r="F29" s="65"/>
      <c r="G29" s="65"/>
      <c r="H29" s="55"/>
      <c r="I29" s="2"/>
      <c r="J29" s="2"/>
      <c r="K29" s="2"/>
      <c r="L29" s="2"/>
      <c r="M29" s="2"/>
      <c r="N29" s="2"/>
      <c r="O29" s="2"/>
      <c r="P29" s="2"/>
      <c r="Q29" s="2"/>
      <c r="R29" s="2"/>
    </row>
    <row r="30" spans="1:18" x14ac:dyDescent="0.2">
      <c r="A30" s="28" t="s">
        <v>30</v>
      </c>
      <c r="B30" s="72">
        <v>2</v>
      </c>
      <c r="C30" s="7">
        <v>10.5910117687589</v>
      </c>
      <c r="D30" s="10">
        <v>0.59911087026850796</v>
      </c>
      <c r="E30" s="54"/>
      <c r="F30" s="65"/>
      <c r="G30" s="65"/>
      <c r="H30" s="55"/>
      <c r="I30" s="2"/>
      <c r="J30" s="2"/>
      <c r="K30" s="2"/>
      <c r="L30" s="2"/>
      <c r="M30" s="2"/>
      <c r="N30" s="2"/>
      <c r="O30" s="2"/>
      <c r="P30" s="2"/>
      <c r="Q30" s="2"/>
      <c r="R30" s="2"/>
    </row>
    <row r="31" spans="1:18" x14ac:dyDescent="0.2">
      <c r="A31" s="28" t="s">
        <v>31</v>
      </c>
      <c r="B31" s="72">
        <v>2</v>
      </c>
      <c r="C31" s="7">
        <v>3.6318664613150098</v>
      </c>
      <c r="D31" s="10">
        <v>0.52629052846103097</v>
      </c>
      <c r="E31" s="54"/>
      <c r="F31" s="65"/>
      <c r="G31" s="65"/>
      <c r="H31" s="55"/>
      <c r="I31" s="2"/>
      <c r="J31" s="2"/>
      <c r="K31" s="2"/>
      <c r="L31" s="2"/>
      <c r="M31" s="2"/>
      <c r="N31" s="2"/>
      <c r="O31" s="2"/>
      <c r="P31" s="2"/>
      <c r="Q31" s="2"/>
      <c r="R31" s="2"/>
    </row>
    <row r="32" spans="1:18" x14ac:dyDescent="0.2">
      <c r="A32" s="28" t="s">
        <v>32</v>
      </c>
      <c r="B32" s="72">
        <v>2</v>
      </c>
      <c r="C32" s="7">
        <v>6.1302288534913698</v>
      </c>
      <c r="D32" s="10">
        <v>0.572475789840309</v>
      </c>
      <c r="E32" s="54"/>
      <c r="F32" s="65"/>
      <c r="G32" s="65"/>
      <c r="H32" s="55"/>
      <c r="I32" s="2"/>
      <c r="J32" s="2"/>
      <c r="K32" s="2"/>
      <c r="L32" s="2"/>
      <c r="M32" s="2"/>
      <c r="N32" s="2"/>
      <c r="O32" s="2"/>
      <c r="P32" s="2"/>
      <c r="Q32" s="2"/>
      <c r="R32" s="2"/>
    </row>
    <row r="33" spans="1:18" x14ac:dyDescent="0.2">
      <c r="A33" s="28" t="s">
        <v>33</v>
      </c>
      <c r="B33" s="72">
        <v>2</v>
      </c>
      <c r="C33" s="7">
        <v>7.98628461509918</v>
      </c>
      <c r="D33" s="10">
        <v>0.96535306900402296</v>
      </c>
      <c r="E33" s="54"/>
      <c r="F33" s="65"/>
      <c r="G33" s="65"/>
      <c r="H33" s="55"/>
      <c r="I33" s="2"/>
      <c r="J33" s="2"/>
      <c r="K33" s="2"/>
      <c r="L33" s="2"/>
      <c r="M33" s="2"/>
      <c r="N33" s="2"/>
      <c r="O33" s="2"/>
      <c r="P33" s="2"/>
      <c r="Q33" s="2"/>
      <c r="R33" s="2"/>
    </row>
    <row r="34" spans="1:18" x14ac:dyDescent="0.2">
      <c r="A34" s="28" t="s">
        <v>34</v>
      </c>
      <c r="B34" s="72">
        <v>2</v>
      </c>
      <c r="C34" s="7">
        <v>11.7042899937999</v>
      </c>
      <c r="D34" s="10">
        <v>0.94913912503031095</v>
      </c>
      <c r="E34" s="54"/>
      <c r="F34" s="65"/>
      <c r="G34" s="65"/>
      <c r="H34" s="55"/>
      <c r="I34" s="2"/>
      <c r="J34" s="2"/>
      <c r="K34" s="2"/>
      <c r="L34" s="2"/>
      <c r="M34" s="2"/>
      <c r="N34" s="2"/>
      <c r="O34" s="2"/>
      <c r="P34" s="2"/>
      <c r="Q34" s="2"/>
      <c r="R34" s="2"/>
    </row>
    <row r="35" spans="1:18" x14ac:dyDescent="0.2">
      <c r="A35" s="28" t="s">
        <v>35</v>
      </c>
      <c r="B35" s="72">
        <v>2</v>
      </c>
      <c r="C35" s="7">
        <v>3.5779573319869198</v>
      </c>
      <c r="D35" s="10">
        <v>0.360762151907076</v>
      </c>
      <c r="E35" s="54"/>
      <c r="F35" s="65"/>
      <c r="G35" s="65"/>
      <c r="H35" s="55"/>
      <c r="I35" s="2"/>
      <c r="J35" s="2"/>
      <c r="K35" s="2"/>
      <c r="L35" s="2"/>
      <c r="M35" s="2"/>
      <c r="N35" s="2"/>
      <c r="O35" s="2"/>
      <c r="P35" s="2"/>
      <c r="Q35" s="2"/>
      <c r="R35" s="2"/>
    </row>
    <row r="36" spans="1:18" x14ac:dyDescent="0.2">
      <c r="A36" s="28" t="s">
        <v>36</v>
      </c>
      <c r="B36" s="72">
        <v>2</v>
      </c>
      <c r="C36" s="7">
        <v>7.2285579259626296</v>
      </c>
      <c r="D36" s="10">
        <v>0.55945788322813295</v>
      </c>
      <c r="E36" s="54"/>
      <c r="F36" s="65"/>
      <c r="G36" s="65"/>
      <c r="H36" s="55"/>
      <c r="I36" s="2"/>
      <c r="J36" s="2"/>
      <c r="K36" s="2"/>
      <c r="L36" s="2"/>
      <c r="M36" s="2"/>
      <c r="N36" s="2"/>
      <c r="O36" s="2"/>
      <c r="P36" s="2"/>
      <c r="Q36" s="2"/>
      <c r="R36" s="2"/>
    </row>
    <row r="37" spans="1:18" x14ac:dyDescent="0.2">
      <c r="A37" s="28" t="s">
        <v>37</v>
      </c>
      <c r="B37" s="72">
        <v>2</v>
      </c>
      <c r="C37" s="7">
        <v>11.741052811899699</v>
      </c>
      <c r="D37" s="10">
        <v>0.66273106822899897</v>
      </c>
      <c r="E37" s="54"/>
      <c r="F37" s="65"/>
      <c r="G37" s="65"/>
      <c r="H37" s="55"/>
      <c r="I37" s="2"/>
      <c r="J37" s="2"/>
      <c r="K37" s="2"/>
      <c r="L37" s="2"/>
      <c r="M37" s="2"/>
      <c r="N37" s="2"/>
      <c r="O37" s="2"/>
      <c r="P37" s="2"/>
      <c r="Q37" s="2"/>
      <c r="R37" s="2"/>
    </row>
    <row r="38" spans="1:18" x14ac:dyDescent="0.2">
      <c r="A38" s="28" t="s">
        <v>38</v>
      </c>
      <c r="B38" s="72">
        <v>2</v>
      </c>
      <c r="C38" s="7">
        <v>10.271765560580601</v>
      </c>
      <c r="D38" s="10">
        <v>0.74093536931686799</v>
      </c>
      <c r="E38" s="54"/>
      <c r="F38" s="65"/>
      <c r="G38" s="65"/>
      <c r="H38" s="55"/>
      <c r="I38" s="2"/>
      <c r="J38" s="2"/>
      <c r="K38" s="2"/>
      <c r="L38" s="2"/>
      <c r="M38" s="2"/>
      <c r="N38" s="2"/>
      <c r="O38" s="2"/>
      <c r="P38" s="2"/>
      <c r="Q38" s="2"/>
      <c r="R38" s="2"/>
    </row>
    <row r="39" spans="1:18" x14ac:dyDescent="0.2">
      <c r="A39" s="32" t="s">
        <v>39</v>
      </c>
      <c r="B39" s="72">
        <v>2</v>
      </c>
      <c r="C39" s="7">
        <v>9.0387194049663293</v>
      </c>
      <c r="D39" s="10">
        <v>0.97040879143880698</v>
      </c>
      <c r="E39" s="54"/>
      <c r="F39" s="65"/>
      <c r="G39" s="65"/>
      <c r="H39" s="55"/>
      <c r="I39" s="2"/>
      <c r="J39" s="2"/>
      <c r="K39" s="2"/>
      <c r="L39" s="2"/>
      <c r="M39" s="2"/>
      <c r="N39" s="2"/>
      <c r="O39" s="2"/>
      <c r="P39" s="2"/>
      <c r="Q39" s="2"/>
      <c r="R39" s="2"/>
    </row>
    <row r="40" spans="1:18" x14ac:dyDescent="0.2">
      <c r="A40" s="28" t="s">
        <v>40</v>
      </c>
      <c r="B40" s="72">
        <v>2</v>
      </c>
      <c r="C40" s="7">
        <v>2.6825686993098201</v>
      </c>
      <c r="D40" s="10">
        <v>0.48472294845337799</v>
      </c>
      <c r="E40" s="54"/>
      <c r="F40" s="65"/>
      <c r="G40" s="65"/>
      <c r="H40" s="55"/>
      <c r="I40" s="2"/>
      <c r="J40" s="2"/>
      <c r="K40" s="2"/>
      <c r="L40" s="2"/>
      <c r="M40" s="2"/>
      <c r="N40" s="2"/>
      <c r="O40" s="2"/>
      <c r="P40" s="2"/>
      <c r="Q40" s="2"/>
      <c r="R40" s="2"/>
    </row>
    <row r="41" spans="1:18" x14ac:dyDescent="0.2">
      <c r="A41" s="28" t="s">
        <v>41</v>
      </c>
      <c r="B41" s="72">
        <v>2</v>
      </c>
      <c r="C41" s="7">
        <v>3.7326004540356599</v>
      </c>
      <c r="D41" s="10">
        <v>0.67117781672450605</v>
      </c>
      <c r="E41" s="54"/>
      <c r="F41" s="65"/>
      <c r="G41" s="65"/>
      <c r="H41" s="55"/>
      <c r="I41" s="2"/>
      <c r="J41" s="2"/>
      <c r="K41" s="2"/>
      <c r="L41" s="2"/>
      <c r="M41" s="2"/>
      <c r="N41" s="2"/>
      <c r="O41" s="2"/>
      <c r="P41" s="2"/>
      <c r="Q41" s="2"/>
      <c r="R41" s="2"/>
    </row>
    <row r="42" spans="1:18" x14ac:dyDescent="0.2">
      <c r="A42" s="28" t="s">
        <v>42</v>
      </c>
      <c r="B42" s="72">
        <v>2</v>
      </c>
      <c r="C42" s="7">
        <v>4.0581672568642304</v>
      </c>
      <c r="D42" s="10">
        <v>0.599286309637725</v>
      </c>
      <c r="E42" s="54"/>
      <c r="F42" s="65"/>
      <c r="G42" s="65"/>
      <c r="H42" s="55"/>
      <c r="I42" s="2"/>
      <c r="J42" s="2"/>
      <c r="K42" s="2"/>
      <c r="L42" s="2"/>
      <c r="M42" s="2"/>
      <c r="N42" s="2"/>
      <c r="O42" s="2"/>
      <c r="P42" s="2"/>
      <c r="Q42" s="2"/>
      <c r="R42" s="2"/>
    </row>
    <row r="43" spans="1:18" x14ac:dyDescent="0.2">
      <c r="A43" s="3" t="s">
        <v>43</v>
      </c>
      <c r="B43" s="72">
        <v>2</v>
      </c>
      <c r="C43" s="7">
        <v>3.9599181387501301</v>
      </c>
      <c r="D43" s="10">
        <v>0.73439012106913604</v>
      </c>
      <c r="E43" s="54"/>
      <c r="F43" s="65"/>
      <c r="G43" s="65"/>
      <c r="H43" s="55"/>
      <c r="I43" s="2"/>
      <c r="J43" s="2"/>
      <c r="K43" s="2"/>
      <c r="L43" s="2"/>
      <c r="M43" s="2"/>
      <c r="N43" s="2"/>
      <c r="O43" s="2"/>
      <c r="P43" s="2"/>
      <c r="Q43" s="2"/>
      <c r="R43" s="2"/>
    </row>
    <row r="44" spans="1:18" x14ac:dyDescent="0.2">
      <c r="A44" s="3" t="s">
        <v>44</v>
      </c>
      <c r="B44" s="72">
        <v>2</v>
      </c>
      <c r="C44" s="7">
        <v>5.6762216783752599</v>
      </c>
      <c r="D44" s="10">
        <v>1.21463628879222</v>
      </c>
      <c r="E44" s="54"/>
      <c r="F44" s="65"/>
      <c r="G44" s="65"/>
      <c r="H44" s="55"/>
      <c r="I44" s="2"/>
      <c r="J44" s="2"/>
      <c r="K44" s="2"/>
      <c r="L44" s="2"/>
      <c r="M44" s="2"/>
      <c r="N44" s="2"/>
      <c r="O44" s="2"/>
      <c r="P44" s="2"/>
      <c r="Q44" s="2"/>
      <c r="R44" s="2"/>
    </row>
    <row r="45" spans="1:18" x14ac:dyDescent="0.2">
      <c r="A45" s="3" t="s">
        <v>80</v>
      </c>
      <c r="B45" s="72">
        <v>2</v>
      </c>
      <c r="C45" s="7">
        <v>11.2356479970462</v>
      </c>
      <c r="D45" s="10">
        <v>0.79180707322616795</v>
      </c>
      <c r="E45" s="54"/>
      <c r="F45" s="65"/>
      <c r="G45" s="65"/>
      <c r="H45" s="55"/>
      <c r="I45" s="2"/>
      <c r="J45" s="2"/>
      <c r="K45" s="2"/>
      <c r="L45" s="2"/>
      <c r="M45" s="2"/>
      <c r="N45" s="2"/>
      <c r="O45" s="2"/>
      <c r="P45" s="2"/>
      <c r="Q45" s="2"/>
      <c r="R45" s="2"/>
    </row>
    <row r="46" spans="1:18" x14ac:dyDescent="0.2">
      <c r="A46" s="3" t="s">
        <v>45</v>
      </c>
      <c r="B46" s="72">
        <v>2</v>
      </c>
      <c r="C46" s="7">
        <v>6.0330347818970198</v>
      </c>
      <c r="D46" s="10">
        <v>0.67976951337060298</v>
      </c>
      <c r="E46" s="54"/>
      <c r="F46" s="65"/>
      <c r="G46" s="65"/>
      <c r="H46" s="55"/>
      <c r="I46" s="2"/>
      <c r="J46" s="2"/>
      <c r="K46" s="2"/>
      <c r="L46" s="2"/>
      <c r="M46" s="2"/>
      <c r="N46" s="2"/>
      <c r="O46" s="2"/>
      <c r="P46" s="2"/>
      <c r="Q46" s="2"/>
      <c r="R46" s="2"/>
    </row>
    <row r="47" spans="1:18" x14ac:dyDescent="0.2">
      <c r="A47" s="28" t="s">
        <v>46</v>
      </c>
      <c r="B47" s="72">
        <v>2</v>
      </c>
      <c r="C47" s="7">
        <v>12.6000421420538</v>
      </c>
      <c r="D47" s="10">
        <v>0.72273379818963202</v>
      </c>
      <c r="E47" s="54"/>
      <c r="F47" s="65"/>
      <c r="G47" s="65"/>
      <c r="H47" s="55"/>
      <c r="I47" s="2"/>
      <c r="J47" s="2"/>
      <c r="K47" s="2"/>
      <c r="L47" s="2"/>
      <c r="M47" s="2"/>
      <c r="N47" s="2"/>
      <c r="O47" s="2"/>
      <c r="P47" s="2"/>
      <c r="Q47" s="2"/>
      <c r="R47" s="2"/>
    </row>
    <row r="48" spans="1:18" x14ac:dyDescent="0.2">
      <c r="A48" s="28" t="s">
        <v>47</v>
      </c>
      <c r="B48" s="72">
        <v>2</v>
      </c>
      <c r="C48" s="7">
        <v>12.184687178077199</v>
      </c>
      <c r="D48" s="10">
        <v>0.88675451553177398</v>
      </c>
      <c r="E48" s="54"/>
      <c r="F48" s="65"/>
      <c r="G48" s="65"/>
      <c r="H48" s="55"/>
      <c r="I48" s="2"/>
      <c r="J48" s="2"/>
      <c r="K48" s="2"/>
      <c r="L48" s="2"/>
      <c r="M48" s="2"/>
      <c r="N48" s="2"/>
      <c r="O48" s="2"/>
      <c r="P48" s="2"/>
      <c r="Q48" s="2"/>
      <c r="R48" s="2"/>
    </row>
    <row r="49" spans="1:18" x14ac:dyDescent="0.2">
      <c r="A49" s="28" t="s">
        <v>48</v>
      </c>
      <c r="B49" s="72">
        <v>2</v>
      </c>
      <c r="C49" s="7">
        <v>6.8579064020271501</v>
      </c>
      <c r="D49" s="10">
        <v>0.75810834891194501</v>
      </c>
      <c r="E49" s="54"/>
      <c r="F49" s="65"/>
      <c r="G49" s="65"/>
      <c r="H49" s="55"/>
      <c r="I49" s="2"/>
      <c r="J49" s="2"/>
      <c r="K49" s="2"/>
      <c r="L49" s="2"/>
      <c r="M49" s="2"/>
      <c r="N49" s="2"/>
      <c r="O49" s="2"/>
      <c r="P49" s="2"/>
      <c r="Q49" s="2"/>
      <c r="R49" s="2"/>
    </row>
    <row r="50" spans="1:18" x14ac:dyDescent="0.2">
      <c r="A50" s="3" t="s">
        <v>49</v>
      </c>
      <c r="B50" s="72">
        <v>2</v>
      </c>
      <c r="C50" s="7">
        <v>10.211442097905</v>
      </c>
      <c r="D50" s="10">
        <v>0.658344387505162</v>
      </c>
      <c r="E50" s="54"/>
      <c r="F50" s="65"/>
      <c r="G50" s="65"/>
      <c r="H50" s="55"/>
      <c r="I50" s="2"/>
      <c r="J50" s="2"/>
      <c r="K50" s="2"/>
      <c r="L50" s="2"/>
      <c r="M50" s="2"/>
      <c r="N50" s="2"/>
      <c r="O50" s="2"/>
      <c r="P50" s="2"/>
      <c r="Q50" s="2"/>
      <c r="R50" s="2"/>
    </row>
    <row r="51" spans="1:18" x14ac:dyDescent="0.2">
      <c r="A51" s="17" t="s">
        <v>50</v>
      </c>
      <c r="B51" s="72">
        <v>2</v>
      </c>
      <c r="C51" s="7">
        <v>47.646745584679401</v>
      </c>
      <c r="D51" s="10">
        <v>1.3742920493384501</v>
      </c>
      <c r="E51" s="54"/>
      <c r="F51" s="65"/>
      <c r="G51" s="65"/>
      <c r="H51" s="55"/>
      <c r="I51" s="2"/>
      <c r="J51" s="2"/>
      <c r="K51" s="2"/>
      <c r="L51" s="2"/>
      <c r="M51" s="2"/>
      <c r="N51" s="2"/>
      <c r="O51" s="2"/>
      <c r="P51" s="2"/>
      <c r="Q51" s="2"/>
      <c r="R51" s="2"/>
    </row>
    <row r="52" spans="1:18" x14ac:dyDescent="0.2">
      <c r="A52" s="28" t="s">
        <v>51</v>
      </c>
      <c r="B52" s="72">
        <v>2</v>
      </c>
      <c r="C52" s="7">
        <v>8.1718787973595699</v>
      </c>
      <c r="D52" s="10">
        <v>0.98503127178879901</v>
      </c>
      <c r="E52" s="54"/>
      <c r="F52" s="65"/>
      <c r="G52" s="65"/>
      <c r="H52" s="55"/>
      <c r="I52" s="2"/>
      <c r="J52" s="2"/>
      <c r="K52" s="2"/>
      <c r="L52" s="2"/>
      <c r="M52" s="2"/>
      <c r="N52" s="2"/>
      <c r="O52" s="2"/>
      <c r="P52" s="2"/>
      <c r="Q52" s="2"/>
      <c r="R52" s="2"/>
    </row>
    <row r="53" spans="1:18" x14ac:dyDescent="0.2">
      <c r="A53" s="28" t="s">
        <v>52</v>
      </c>
      <c r="B53" s="72">
        <v>2</v>
      </c>
      <c r="C53" s="7">
        <v>9.8215793875944595</v>
      </c>
      <c r="D53" s="10">
        <v>0.65099136714402495</v>
      </c>
      <c r="E53" s="54"/>
      <c r="F53" s="65"/>
      <c r="G53" s="65"/>
      <c r="H53" s="55"/>
      <c r="I53" s="2"/>
      <c r="J53" s="2"/>
      <c r="K53" s="2"/>
      <c r="L53" s="2"/>
      <c r="M53" s="2"/>
      <c r="N53" s="2"/>
      <c r="O53" s="2"/>
      <c r="P53" s="2"/>
      <c r="Q53" s="2"/>
      <c r="R53" s="2"/>
    </row>
    <row r="54" spans="1:18" x14ac:dyDescent="0.2">
      <c r="A54" s="28" t="s">
        <v>53</v>
      </c>
      <c r="B54" s="72">
        <v>2</v>
      </c>
      <c r="C54" s="7">
        <v>5.3754654981736198</v>
      </c>
      <c r="D54" s="10">
        <v>0.594091635583468</v>
      </c>
      <c r="E54" s="54"/>
      <c r="F54" s="65"/>
      <c r="G54" s="65"/>
      <c r="H54" s="55"/>
      <c r="I54" s="2"/>
      <c r="J54" s="2"/>
      <c r="K54" s="2"/>
      <c r="L54" s="2"/>
      <c r="M54" s="2"/>
      <c r="N54" s="2"/>
      <c r="O54" s="2"/>
      <c r="P54" s="2"/>
      <c r="Q54" s="2"/>
      <c r="R54" s="2"/>
    </row>
    <row r="55" spans="1:18" x14ac:dyDescent="0.2">
      <c r="A55" s="28" t="s">
        <v>54</v>
      </c>
      <c r="B55" s="72">
        <v>2</v>
      </c>
      <c r="C55" s="7">
        <v>6.2844172296445198</v>
      </c>
      <c r="D55" s="10">
        <v>0.62368027387175795</v>
      </c>
      <c r="E55" s="54"/>
      <c r="F55" s="65"/>
      <c r="G55" s="65"/>
      <c r="H55" s="55"/>
      <c r="I55" s="2"/>
      <c r="J55" s="2"/>
      <c r="K55" s="2"/>
      <c r="L55" s="2"/>
      <c r="M55" s="2"/>
      <c r="N55" s="2"/>
      <c r="O55" s="2"/>
      <c r="P55" s="2"/>
      <c r="Q55" s="2"/>
      <c r="R55" s="2"/>
    </row>
    <row r="56" spans="1:18" x14ac:dyDescent="0.2">
      <c r="A56" s="28" t="s">
        <v>55</v>
      </c>
      <c r="B56" s="72">
        <v>2</v>
      </c>
      <c r="C56" s="7">
        <v>13.5040362782235</v>
      </c>
      <c r="D56" s="10">
        <v>0.71556777837446595</v>
      </c>
      <c r="E56" s="54"/>
      <c r="F56" s="65"/>
      <c r="G56" s="65"/>
      <c r="H56" s="55"/>
      <c r="I56" s="2"/>
      <c r="J56" s="2"/>
      <c r="K56" s="2"/>
      <c r="L56" s="2"/>
      <c r="M56" s="2"/>
      <c r="N56" s="2"/>
      <c r="O56" s="2"/>
      <c r="P56" s="2"/>
      <c r="Q56" s="2"/>
      <c r="R56" s="2"/>
    </row>
    <row r="57" spans="1:18" x14ac:dyDescent="0.2">
      <c r="A57" s="28" t="s">
        <v>56</v>
      </c>
      <c r="B57" s="72">
        <v>2</v>
      </c>
      <c r="C57" s="7">
        <v>3.8534282410246798</v>
      </c>
      <c r="D57" s="10">
        <v>0.58540576106854902</v>
      </c>
      <c r="E57" s="54"/>
      <c r="F57" s="65"/>
      <c r="G57" s="65"/>
      <c r="H57" s="55"/>
      <c r="I57" s="2"/>
      <c r="J57" s="2"/>
      <c r="K57" s="2"/>
      <c r="L57" s="2"/>
      <c r="M57" s="2"/>
      <c r="N57" s="2"/>
      <c r="O57" s="2"/>
      <c r="P57" s="2"/>
      <c r="Q57" s="2"/>
      <c r="R57" s="2"/>
    </row>
    <row r="58" spans="1:18" x14ac:dyDescent="0.2">
      <c r="A58" s="28" t="s">
        <v>57</v>
      </c>
      <c r="B58" s="72">
        <v>2</v>
      </c>
      <c r="C58" s="7">
        <v>7.36229210056832</v>
      </c>
      <c r="D58" s="10">
        <v>0.690828267499766</v>
      </c>
      <c r="E58" s="54"/>
      <c r="F58" s="65"/>
      <c r="G58" s="65"/>
      <c r="H58" s="55"/>
      <c r="I58" s="2"/>
      <c r="J58" s="2"/>
      <c r="K58" s="2"/>
      <c r="L58" s="2"/>
      <c r="M58" s="2"/>
      <c r="N58" s="2"/>
      <c r="O58" s="2"/>
      <c r="P58" s="2"/>
      <c r="Q58" s="2"/>
      <c r="R58" s="2"/>
    </row>
    <row r="59" spans="1:18" x14ac:dyDescent="0.2">
      <c r="A59" s="28" t="s">
        <v>58</v>
      </c>
      <c r="B59" s="72">
        <v>2</v>
      </c>
      <c r="C59" s="7">
        <v>46.263700208592503</v>
      </c>
      <c r="D59" s="10">
        <v>1.90598702056388</v>
      </c>
      <c r="E59" s="54"/>
      <c r="F59" s="65"/>
      <c r="G59" s="65"/>
      <c r="H59" s="55"/>
      <c r="I59" s="2"/>
      <c r="J59" s="2"/>
      <c r="K59" s="2"/>
      <c r="L59" s="2"/>
      <c r="M59" s="2"/>
      <c r="N59" s="2"/>
      <c r="O59" s="2"/>
      <c r="P59" s="2"/>
      <c r="Q59" s="2"/>
      <c r="R59" s="2"/>
    </row>
    <row r="60" spans="1:18" x14ac:dyDescent="0.2">
      <c r="A60" s="28" t="s">
        <v>59</v>
      </c>
      <c r="B60" s="72">
        <v>2</v>
      </c>
      <c r="C60" s="7">
        <v>18.9688717741532</v>
      </c>
      <c r="D60" s="10">
        <v>1.7378181355286899</v>
      </c>
      <c r="E60" s="54"/>
      <c r="F60" s="65"/>
      <c r="G60" s="65"/>
      <c r="H60" s="55"/>
      <c r="I60" s="2"/>
      <c r="J60" s="2"/>
      <c r="K60" s="2"/>
      <c r="L60" s="2"/>
      <c r="M60" s="2"/>
      <c r="N60" s="2"/>
      <c r="O60" s="2"/>
      <c r="P60" s="2"/>
      <c r="Q60" s="2"/>
      <c r="R60" s="2"/>
    </row>
    <row r="61" spans="1:18" x14ac:dyDescent="0.2">
      <c r="A61" s="3" t="s">
        <v>60</v>
      </c>
      <c r="B61" s="72">
        <v>2</v>
      </c>
      <c r="C61" s="7">
        <v>23.949244943098599</v>
      </c>
      <c r="D61" s="10">
        <v>1.2132713785613001</v>
      </c>
      <c r="E61" s="54"/>
      <c r="F61" s="65"/>
      <c r="G61" s="65"/>
      <c r="H61" s="55"/>
      <c r="I61" s="2"/>
      <c r="J61" s="2"/>
      <c r="K61" s="2"/>
      <c r="L61" s="2"/>
      <c r="M61" s="2"/>
      <c r="N61" s="2"/>
      <c r="O61" s="2"/>
      <c r="P61" s="2"/>
      <c r="Q61" s="2"/>
      <c r="R61" s="2"/>
    </row>
    <row r="62" spans="1:18" x14ac:dyDescent="0.2">
      <c r="A62" s="28" t="s">
        <v>61</v>
      </c>
      <c r="B62" s="72">
        <v>2</v>
      </c>
      <c r="C62" s="7">
        <v>3.8075253142655501</v>
      </c>
      <c r="D62" s="10">
        <v>0.50903139664861297</v>
      </c>
      <c r="E62" s="54"/>
      <c r="F62" s="65"/>
      <c r="G62" s="65"/>
      <c r="H62" s="55"/>
      <c r="I62" s="2"/>
      <c r="J62" s="2"/>
      <c r="K62" s="2"/>
      <c r="L62" s="2"/>
      <c r="M62" s="2"/>
      <c r="N62" s="2"/>
      <c r="O62" s="2"/>
      <c r="P62" s="2"/>
      <c r="Q62" s="2"/>
      <c r="R62" s="2"/>
    </row>
    <row r="63" spans="1:18" x14ac:dyDescent="0.2">
      <c r="A63" s="33" t="s">
        <v>81</v>
      </c>
      <c r="B63" s="69">
        <v>2</v>
      </c>
      <c r="C63" s="34">
        <v>8.8822623825192402</v>
      </c>
      <c r="D63" s="35">
        <v>0.15231371212473499</v>
      </c>
      <c r="E63" s="54"/>
      <c r="F63" s="65"/>
      <c r="G63" s="65"/>
      <c r="H63" s="55"/>
      <c r="I63" s="2"/>
      <c r="J63" s="2"/>
      <c r="K63" s="2"/>
      <c r="L63" s="2"/>
      <c r="M63" s="2"/>
      <c r="N63" s="2"/>
      <c r="O63" s="2"/>
      <c r="P63" s="2"/>
      <c r="Q63" s="2"/>
      <c r="R63" s="2"/>
    </row>
    <row r="64" spans="1:18" x14ac:dyDescent="0.2">
      <c r="A64" s="37" t="s">
        <v>82</v>
      </c>
      <c r="B64" s="70">
        <v>2</v>
      </c>
      <c r="C64" s="38">
        <v>7.21930822195612</v>
      </c>
      <c r="D64" s="39">
        <v>0.19707994110233501</v>
      </c>
      <c r="E64" s="54"/>
      <c r="F64" s="65"/>
      <c r="G64" s="65"/>
      <c r="H64" s="55"/>
      <c r="I64" s="2"/>
      <c r="J64" s="2"/>
      <c r="K64" s="2"/>
      <c r="L64" s="2"/>
      <c r="M64" s="2"/>
      <c r="N64" s="2"/>
      <c r="O64" s="2"/>
      <c r="P64" s="2"/>
      <c r="Q64" s="2"/>
      <c r="R64" s="2"/>
    </row>
    <row r="65" spans="1:18" x14ac:dyDescent="0.2">
      <c r="A65" s="40" t="s">
        <v>83</v>
      </c>
      <c r="B65" s="71">
        <v>2</v>
      </c>
      <c r="C65" s="48">
        <v>11.0958021954867</v>
      </c>
      <c r="D65" s="49">
        <v>0.124810384265679</v>
      </c>
      <c r="E65" s="54"/>
      <c r="F65" s="65"/>
      <c r="G65" s="65"/>
      <c r="H65" s="55"/>
      <c r="I65" s="2"/>
      <c r="J65" s="2"/>
      <c r="K65" s="2"/>
      <c r="L65" s="2"/>
      <c r="M65" s="2"/>
      <c r="N65" s="2"/>
      <c r="O65" s="2"/>
      <c r="P65" s="2"/>
      <c r="Q65" s="2"/>
      <c r="R65" s="2"/>
    </row>
    <row r="66" spans="1:18" x14ac:dyDescent="0.2">
      <c r="A66" s="82" t="s">
        <v>89</v>
      </c>
      <c r="B66" s="72">
        <v>2</v>
      </c>
      <c r="C66" s="7">
        <v>12.608169809877401</v>
      </c>
      <c r="D66" s="10">
        <v>1.5584047292926</v>
      </c>
      <c r="E66" s="54"/>
      <c r="F66" s="65"/>
      <c r="G66" s="65"/>
      <c r="H66" s="55"/>
      <c r="I66" s="2"/>
      <c r="J66" s="2"/>
      <c r="K66" s="2"/>
      <c r="L66" s="2"/>
      <c r="M66" s="2"/>
      <c r="N66" s="2"/>
      <c r="O66" s="2"/>
      <c r="P66" s="2"/>
      <c r="Q66" s="2"/>
      <c r="R66" s="2"/>
    </row>
    <row r="67" spans="1:18" x14ac:dyDescent="0.2">
      <c r="A67" s="82" t="s">
        <v>90</v>
      </c>
      <c r="B67" s="72">
        <v>2</v>
      </c>
      <c r="C67" s="7">
        <v>5.7727410945226598</v>
      </c>
      <c r="D67" s="10">
        <v>1.1796346808061</v>
      </c>
      <c r="E67" s="54"/>
      <c r="F67" s="65"/>
      <c r="G67" s="65"/>
      <c r="H67" s="55"/>
      <c r="I67" s="2"/>
      <c r="J67" s="2"/>
      <c r="K67" s="2"/>
      <c r="L67" s="2"/>
      <c r="M67" s="2"/>
      <c r="N67" s="2"/>
      <c r="O67" s="2"/>
      <c r="P67" s="2"/>
      <c r="Q67" s="2"/>
      <c r="R67" s="2"/>
    </row>
    <row r="68" spans="1:18" x14ac:dyDescent="0.2">
      <c r="A68" s="82" t="s">
        <v>91</v>
      </c>
      <c r="B68" s="72">
        <v>2</v>
      </c>
      <c r="C68" s="7">
        <v>3.84979600215794</v>
      </c>
      <c r="D68" s="10">
        <v>0.61850459973246097</v>
      </c>
      <c r="E68" s="231"/>
      <c r="F68" s="232"/>
      <c r="G68" s="65"/>
      <c r="H68" s="55"/>
      <c r="I68" s="2"/>
      <c r="J68" s="2"/>
      <c r="K68" s="2"/>
      <c r="L68" s="2"/>
      <c r="M68" s="2"/>
      <c r="N68" s="2"/>
      <c r="O68" s="2"/>
      <c r="P68" s="2"/>
      <c r="Q68" s="2"/>
      <c r="R68" s="2"/>
    </row>
    <row r="69" spans="1:18" ht="13.5" customHeight="1" x14ac:dyDescent="0.2">
      <c r="A69" s="4" t="s">
        <v>92</v>
      </c>
      <c r="B69" s="79">
        <v>2</v>
      </c>
      <c r="C69" s="85">
        <v>3.0434080796208498</v>
      </c>
      <c r="D69" s="86">
        <v>0.69994410305987198</v>
      </c>
      <c r="E69" s="233"/>
      <c r="F69" s="234"/>
      <c r="G69" s="140"/>
      <c r="H69" s="141"/>
      <c r="I69" s="2"/>
      <c r="J69" s="2"/>
      <c r="K69" s="2"/>
      <c r="L69" s="2"/>
      <c r="M69" s="2"/>
      <c r="N69" s="2"/>
      <c r="O69" s="2"/>
      <c r="P69" s="2"/>
      <c r="Q69" s="2"/>
      <c r="R69" s="2"/>
    </row>
    <row r="70" spans="1:18" x14ac:dyDescent="0.2">
      <c r="A70" s="41"/>
      <c r="B70" s="105"/>
      <c r="C70" s="42" t="s">
        <v>1596</v>
      </c>
      <c r="D70" s="47" t="s">
        <v>1597</v>
      </c>
      <c r="E70" s="42" t="s">
        <v>1598</v>
      </c>
      <c r="F70" s="47" t="s">
        <v>1599</v>
      </c>
      <c r="G70" s="56" t="s">
        <v>1600</v>
      </c>
      <c r="H70" s="57" t="s">
        <v>1601</v>
      </c>
      <c r="I70" s="98"/>
      <c r="J70" s="98"/>
      <c r="K70" s="98"/>
      <c r="L70" s="98"/>
      <c r="M70" s="98"/>
      <c r="N70" s="98"/>
      <c r="O70" s="98"/>
      <c r="P70" s="98"/>
      <c r="Q70" s="98"/>
      <c r="R70" s="98"/>
    </row>
    <row r="71" spans="1:18" x14ac:dyDescent="0.2">
      <c r="A71" s="28" t="s">
        <v>13</v>
      </c>
      <c r="B71" s="75">
        <v>1</v>
      </c>
      <c r="C71" s="7">
        <v>14.3677211133962</v>
      </c>
      <c r="D71" s="10">
        <v>1.1771820586294699</v>
      </c>
      <c r="E71" s="7">
        <v>8.3091972604844102</v>
      </c>
      <c r="F71" s="10">
        <v>1.34566841438021</v>
      </c>
      <c r="G71" s="59"/>
      <c r="H71" s="60"/>
      <c r="I71" s="2"/>
      <c r="J71" s="2"/>
      <c r="K71" s="2"/>
      <c r="L71" s="2"/>
      <c r="M71" s="2"/>
      <c r="N71" s="2"/>
      <c r="O71" s="2"/>
      <c r="P71" s="2"/>
      <c r="Q71" s="2"/>
      <c r="R71" s="2"/>
    </row>
    <row r="72" spans="1:18" x14ac:dyDescent="0.2">
      <c r="A72" s="28" t="s">
        <v>17</v>
      </c>
      <c r="B72" s="75">
        <v>1</v>
      </c>
      <c r="C72" s="7">
        <v>10.538055638314001</v>
      </c>
      <c r="D72" s="10">
        <v>0.52189262642756096</v>
      </c>
      <c r="E72" s="7">
        <v>0.27516199192532298</v>
      </c>
      <c r="F72" s="10">
        <v>0.81820967776124498</v>
      </c>
      <c r="G72" s="59"/>
      <c r="H72" s="60"/>
      <c r="I72" s="2"/>
      <c r="J72" s="2"/>
      <c r="K72" s="2"/>
      <c r="L72" s="2"/>
      <c r="M72" s="2"/>
      <c r="N72" s="2"/>
      <c r="O72" s="2"/>
      <c r="P72" s="2"/>
      <c r="Q72" s="2"/>
      <c r="R72" s="2"/>
    </row>
    <row r="73" spans="1:18" x14ac:dyDescent="0.2">
      <c r="A73" s="78" t="s">
        <v>19</v>
      </c>
      <c r="B73" s="75">
        <v>1</v>
      </c>
      <c r="C73" s="7">
        <v>20.478888086893701</v>
      </c>
      <c r="D73" s="10">
        <v>1.07942360902868</v>
      </c>
      <c r="E73" s="7">
        <v>5.0669075744935901</v>
      </c>
      <c r="F73" s="10">
        <v>1.49363169643812</v>
      </c>
      <c r="G73" s="59"/>
      <c r="H73" s="60"/>
      <c r="I73" s="2"/>
      <c r="J73" s="2"/>
      <c r="K73" s="2"/>
      <c r="L73" s="2"/>
      <c r="M73" s="2"/>
      <c r="N73" s="2"/>
      <c r="O73" s="2"/>
      <c r="P73" s="2"/>
      <c r="Q73" s="2"/>
      <c r="R73" s="2"/>
    </row>
    <row r="74" spans="1:18" x14ac:dyDescent="0.2">
      <c r="A74" s="28" t="s">
        <v>20</v>
      </c>
      <c r="B74" s="75">
        <v>1</v>
      </c>
      <c r="C74" s="7">
        <v>23.659065347502001</v>
      </c>
      <c r="D74" s="10">
        <v>1.5538986143850999</v>
      </c>
      <c r="E74" s="7">
        <v>0.122089708591652</v>
      </c>
      <c r="F74" s="10">
        <v>2.1935462678654898</v>
      </c>
      <c r="G74" s="59"/>
      <c r="H74" s="60"/>
      <c r="I74" s="2"/>
      <c r="J74" s="2"/>
      <c r="K74" s="2"/>
      <c r="L74" s="2"/>
      <c r="M74" s="2"/>
      <c r="N74" s="2"/>
      <c r="O74" s="2"/>
      <c r="P74" s="2"/>
      <c r="Q74" s="2"/>
      <c r="R74" s="2"/>
    </row>
    <row r="75" spans="1:18" x14ac:dyDescent="0.2">
      <c r="A75" s="28" t="s">
        <v>31</v>
      </c>
      <c r="B75" s="75">
        <v>1</v>
      </c>
      <c r="C75" s="7">
        <v>1.61821526031218</v>
      </c>
      <c r="D75" s="10">
        <v>0.59335040930691196</v>
      </c>
      <c r="E75" s="7">
        <v>-2.0136512010028298</v>
      </c>
      <c r="F75" s="10">
        <v>0.79312447230713501</v>
      </c>
      <c r="G75" s="59"/>
      <c r="H75" s="60"/>
      <c r="I75" s="2"/>
      <c r="J75" s="2"/>
      <c r="K75" s="2"/>
      <c r="L75" s="2"/>
      <c r="M75" s="2"/>
      <c r="N75" s="2"/>
      <c r="O75" s="2"/>
      <c r="P75" s="2"/>
      <c r="Q75" s="2"/>
      <c r="R75" s="2"/>
    </row>
    <row r="76" spans="1:18" x14ac:dyDescent="0.2">
      <c r="A76" s="28" t="s">
        <v>36</v>
      </c>
      <c r="B76" s="75">
        <v>1</v>
      </c>
      <c r="C76" s="7">
        <v>8.6136084278323004</v>
      </c>
      <c r="D76" s="10">
        <v>0.63574987773273095</v>
      </c>
      <c r="E76" s="7">
        <v>1.3850505018696699</v>
      </c>
      <c r="F76" s="10">
        <v>0.84685951027504303</v>
      </c>
      <c r="G76" s="59"/>
      <c r="H76" s="60"/>
      <c r="I76" s="2"/>
      <c r="J76" s="2"/>
      <c r="K76" s="2"/>
      <c r="L76" s="2"/>
      <c r="M76" s="2"/>
      <c r="N76" s="2"/>
      <c r="O76" s="2"/>
      <c r="P76" s="2"/>
      <c r="Q76" s="2"/>
      <c r="R76" s="2"/>
    </row>
    <row r="77" spans="1:18" x14ac:dyDescent="0.2">
      <c r="A77" s="28" t="s">
        <v>38</v>
      </c>
      <c r="B77" s="75">
        <v>1</v>
      </c>
      <c r="C77" s="7">
        <v>2.3464010053600002</v>
      </c>
      <c r="D77" s="10">
        <v>0.39678269590981402</v>
      </c>
      <c r="E77" s="7">
        <v>-7.9253645552205896</v>
      </c>
      <c r="F77" s="10">
        <v>0.84048898224675295</v>
      </c>
      <c r="G77" s="59"/>
      <c r="H77" s="60"/>
      <c r="I77" s="2"/>
      <c r="J77" s="2"/>
      <c r="K77" s="2"/>
      <c r="L77" s="2"/>
      <c r="M77" s="2"/>
      <c r="N77" s="2"/>
      <c r="O77" s="2"/>
      <c r="P77" s="2"/>
      <c r="Q77" s="2"/>
      <c r="R77" s="2"/>
    </row>
    <row r="78" spans="1:18" x14ac:dyDescent="0.2">
      <c r="A78" s="3" t="s">
        <v>44</v>
      </c>
      <c r="B78" s="75">
        <v>1</v>
      </c>
      <c r="C78" s="7">
        <v>6.6179709220187197</v>
      </c>
      <c r="D78" s="10">
        <v>0.62617295040759602</v>
      </c>
      <c r="E78" s="7">
        <v>0.94174924364346202</v>
      </c>
      <c r="F78" s="10">
        <v>1.36654084383639</v>
      </c>
      <c r="G78" s="59"/>
      <c r="H78" s="60"/>
      <c r="I78" s="2"/>
      <c r="J78" s="2"/>
      <c r="K78" s="2"/>
      <c r="L78" s="2"/>
      <c r="M78" s="2"/>
      <c r="N78" s="2"/>
      <c r="O78" s="2"/>
      <c r="P78" s="2"/>
      <c r="Q78" s="2"/>
      <c r="R78" s="2"/>
    </row>
    <row r="79" spans="1:18" x14ac:dyDescent="0.2">
      <c r="A79" s="28" t="s">
        <v>48</v>
      </c>
      <c r="B79" s="75">
        <v>1</v>
      </c>
      <c r="C79" s="7">
        <v>11.4938119613875</v>
      </c>
      <c r="D79" s="10">
        <v>0.97949240263835002</v>
      </c>
      <c r="E79" s="7">
        <v>4.6359055593603804</v>
      </c>
      <c r="F79" s="10">
        <v>1.2386014837373001</v>
      </c>
      <c r="G79" s="59"/>
      <c r="H79" s="60"/>
      <c r="I79" s="2"/>
      <c r="J79" s="2"/>
      <c r="K79" s="2"/>
      <c r="L79" s="2"/>
      <c r="M79" s="2"/>
      <c r="N79" s="2"/>
      <c r="O79" s="2"/>
      <c r="P79" s="2"/>
      <c r="Q79" s="2"/>
      <c r="R79" s="2"/>
    </row>
    <row r="80" spans="1:18" x14ac:dyDescent="0.2">
      <c r="A80" s="28" t="s">
        <v>53</v>
      </c>
      <c r="B80" s="75">
        <v>1</v>
      </c>
      <c r="C80" s="7">
        <v>6.3315279976277603</v>
      </c>
      <c r="D80" s="10">
        <v>0.52136441258528499</v>
      </c>
      <c r="E80" s="7">
        <v>0.95606249945414001</v>
      </c>
      <c r="F80" s="10">
        <v>0.79042123085139804</v>
      </c>
      <c r="G80" s="59"/>
      <c r="H80" s="60"/>
      <c r="I80" s="2"/>
      <c r="J80" s="2"/>
      <c r="K80" s="2"/>
      <c r="L80" s="2"/>
      <c r="M80" s="2"/>
      <c r="N80" s="2"/>
      <c r="O80" s="2"/>
      <c r="P80" s="2"/>
      <c r="Q80" s="2"/>
      <c r="R80" s="2"/>
    </row>
    <row r="81" spans="1:18" x14ac:dyDescent="0.2">
      <c r="A81" s="28" t="s">
        <v>55</v>
      </c>
      <c r="B81" s="75">
        <v>1</v>
      </c>
      <c r="C81" s="7">
        <v>13.1216654306288</v>
      </c>
      <c r="D81" s="10">
        <v>0.73754191453693396</v>
      </c>
      <c r="E81" s="7">
        <v>-0.38237084759469298</v>
      </c>
      <c r="F81" s="10">
        <v>1.0276211953568199</v>
      </c>
      <c r="G81" s="59"/>
      <c r="H81" s="60"/>
      <c r="I81" s="2"/>
      <c r="J81" s="2"/>
      <c r="K81" s="2"/>
      <c r="L81" s="2"/>
      <c r="M81" s="2"/>
      <c r="N81" s="2"/>
      <c r="O81" s="2"/>
      <c r="P81" s="2"/>
      <c r="Q81" s="2"/>
      <c r="R81" s="2"/>
    </row>
    <row r="82" spans="1:18" x14ac:dyDescent="0.2">
      <c r="A82" s="28" t="s">
        <v>57</v>
      </c>
      <c r="B82" s="75">
        <v>1</v>
      </c>
      <c r="C82" s="7">
        <v>6.1694330904006396</v>
      </c>
      <c r="D82" s="10">
        <v>0.78645025563613102</v>
      </c>
      <c r="E82" s="7">
        <v>-1.1928590101676899</v>
      </c>
      <c r="F82" s="10">
        <v>1.0467796806237999</v>
      </c>
      <c r="G82" s="59"/>
      <c r="H82" s="60"/>
      <c r="I82" s="2"/>
      <c r="J82" s="2"/>
      <c r="K82" s="2"/>
      <c r="L82" s="2"/>
      <c r="M82" s="2"/>
      <c r="N82" s="2"/>
      <c r="O82" s="2"/>
      <c r="P82" s="2"/>
      <c r="Q82" s="2"/>
      <c r="R82" s="2"/>
    </row>
    <row r="83" spans="1:18" x14ac:dyDescent="0.2">
      <c r="A83" s="28" t="s">
        <v>58</v>
      </c>
      <c r="B83" s="75">
        <v>1</v>
      </c>
      <c r="C83" s="7">
        <v>44.324568185723898</v>
      </c>
      <c r="D83" s="10">
        <v>2.2509849470796599</v>
      </c>
      <c r="E83" s="7">
        <v>-1.93913202286857</v>
      </c>
      <c r="F83" s="10">
        <v>2.94952873431285</v>
      </c>
      <c r="G83" s="59"/>
      <c r="H83" s="60"/>
      <c r="I83" s="2"/>
      <c r="J83" s="2"/>
      <c r="K83" s="2"/>
      <c r="L83" s="2"/>
      <c r="M83" s="2"/>
      <c r="N83" s="2"/>
      <c r="O83" s="2"/>
      <c r="P83" s="2"/>
      <c r="Q83" s="2"/>
      <c r="R83" s="2"/>
    </row>
    <row r="84" spans="1:18" x14ac:dyDescent="0.2">
      <c r="A84" s="5" t="s">
        <v>175</v>
      </c>
      <c r="B84" s="80">
        <v>1</v>
      </c>
      <c r="C84" s="87">
        <v>12.433503698375301</v>
      </c>
      <c r="D84" s="88">
        <v>0.29859780680718501</v>
      </c>
      <c r="E84" s="87">
        <v>0.42763674773562199</v>
      </c>
      <c r="F84" s="88">
        <v>0.34541618642993699</v>
      </c>
      <c r="G84" s="59"/>
      <c r="H84" s="60"/>
      <c r="I84" s="2"/>
      <c r="J84" s="2"/>
      <c r="K84" s="2"/>
      <c r="L84" s="2"/>
      <c r="M84" s="2"/>
      <c r="N84" s="2"/>
      <c r="O84" s="2"/>
      <c r="P84" s="2"/>
      <c r="Q84" s="2"/>
      <c r="R84" s="2"/>
    </row>
    <row r="85" spans="1:18" x14ac:dyDescent="0.2">
      <c r="A85" s="82" t="s">
        <v>93</v>
      </c>
      <c r="B85" s="75">
        <v>1</v>
      </c>
      <c r="C85" s="7">
        <v>3.79963628629682</v>
      </c>
      <c r="D85" s="10">
        <v>0.50560207302126303</v>
      </c>
      <c r="E85" s="7">
        <v>-3.2559436320827402</v>
      </c>
      <c r="F85" s="10">
        <v>0.91238639470042104</v>
      </c>
      <c r="G85" s="59"/>
      <c r="H85" s="60"/>
      <c r="I85" s="2"/>
      <c r="J85" s="2"/>
      <c r="K85" s="2"/>
      <c r="L85" s="2"/>
      <c r="M85" s="2"/>
      <c r="N85" s="2"/>
      <c r="O85" s="2"/>
      <c r="P85" s="2"/>
      <c r="Q85" s="2"/>
      <c r="R85" s="2"/>
    </row>
    <row r="86" spans="1:18" x14ac:dyDescent="0.2">
      <c r="A86" s="82" t="s">
        <v>90</v>
      </c>
      <c r="B86" s="75">
        <v>1</v>
      </c>
      <c r="C86" s="7">
        <v>2.13476595548889</v>
      </c>
      <c r="D86" s="10">
        <v>0.53640786838667098</v>
      </c>
      <c r="E86" s="7">
        <v>-3.6379751390337698</v>
      </c>
      <c r="F86" s="10">
        <v>1.2958670384833599</v>
      </c>
      <c r="G86" s="59"/>
      <c r="H86" s="60"/>
      <c r="I86" s="2"/>
      <c r="J86" s="2"/>
      <c r="K86" s="2"/>
      <c r="L86" s="2"/>
      <c r="M86" s="2"/>
      <c r="N86" s="2"/>
      <c r="O86" s="2"/>
      <c r="P86" s="2"/>
      <c r="Q86" s="2"/>
      <c r="R86" s="2"/>
    </row>
    <row r="87" spans="1:18" ht="12.75" customHeight="1" x14ac:dyDescent="0.2">
      <c r="A87" s="4" t="s">
        <v>91</v>
      </c>
      <c r="B87" s="81">
        <v>1</v>
      </c>
      <c r="C87" s="85">
        <v>9.3471560340761393</v>
      </c>
      <c r="D87" s="86">
        <v>1.09378911466344</v>
      </c>
      <c r="E87" s="85">
        <v>5.4973600319182001</v>
      </c>
      <c r="F87" s="86">
        <v>1.25655185617086</v>
      </c>
      <c r="G87" s="61"/>
      <c r="H87" s="62"/>
      <c r="I87" s="2"/>
      <c r="J87" s="2"/>
      <c r="K87" s="2"/>
      <c r="L87" s="2"/>
      <c r="M87" s="2"/>
      <c r="N87" s="2"/>
      <c r="O87" s="2"/>
      <c r="P87" s="2"/>
      <c r="Q87" s="2"/>
      <c r="R87" s="2"/>
    </row>
    <row r="88" spans="1:18" x14ac:dyDescent="0.2">
      <c r="A88" s="82"/>
      <c r="B88" s="106"/>
      <c r="C88" s="96" t="s">
        <v>1596</v>
      </c>
      <c r="D88" s="99" t="s">
        <v>1597</v>
      </c>
      <c r="E88" s="142" t="s">
        <v>1598</v>
      </c>
      <c r="F88" s="145" t="s">
        <v>1599</v>
      </c>
      <c r="G88" s="96" t="s">
        <v>1600</v>
      </c>
      <c r="H88" s="100" t="s">
        <v>1601</v>
      </c>
      <c r="I88" s="98"/>
      <c r="J88" s="98"/>
      <c r="K88" s="98"/>
      <c r="L88" s="98"/>
      <c r="M88" s="98"/>
      <c r="N88" s="98"/>
      <c r="O88" s="98"/>
      <c r="P88" s="98"/>
      <c r="Q88" s="98"/>
      <c r="R88" s="98"/>
    </row>
    <row r="89" spans="1:18" x14ac:dyDescent="0.2">
      <c r="A89" s="82" t="s">
        <v>25</v>
      </c>
      <c r="B89" s="83">
        <v>3</v>
      </c>
      <c r="C89" s="7">
        <v>3.2513145200503399</v>
      </c>
      <c r="D89" s="10">
        <v>0.410392658711555</v>
      </c>
      <c r="E89" s="59"/>
      <c r="F89" s="143"/>
      <c r="G89" s="7">
        <v>-0.86113673035508498</v>
      </c>
      <c r="H89" s="50">
        <v>0.71757277205735104</v>
      </c>
      <c r="I89" s="2"/>
      <c r="J89" s="2"/>
      <c r="K89" s="2"/>
      <c r="L89" s="2"/>
      <c r="M89" s="2"/>
      <c r="N89" s="2"/>
      <c r="O89" s="2"/>
      <c r="P89" s="2"/>
      <c r="Q89" s="2"/>
      <c r="R89" s="2"/>
    </row>
    <row r="90" spans="1:18" x14ac:dyDescent="0.2">
      <c r="A90" s="82" t="s">
        <v>28</v>
      </c>
      <c r="B90" s="83">
        <v>3</v>
      </c>
      <c r="C90" s="7">
        <v>2.30332665776886</v>
      </c>
      <c r="D90" s="10">
        <v>0.48858439612634003</v>
      </c>
      <c r="E90" s="59"/>
      <c r="F90" s="143"/>
      <c r="G90" s="7">
        <v>0.70210671756198895</v>
      </c>
      <c r="H90" s="50">
        <v>0.67877408759165003</v>
      </c>
      <c r="I90" s="2"/>
      <c r="J90" s="2"/>
      <c r="K90" s="2"/>
      <c r="L90" s="2"/>
      <c r="M90" s="2"/>
      <c r="N90" s="2"/>
      <c r="O90" s="2"/>
      <c r="P90" s="2"/>
      <c r="Q90" s="2"/>
      <c r="R90" s="2"/>
    </row>
    <row r="91" spans="1:18" x14ac:dyDescent="0.2">
      <c r="A91" s="82" t="s">
        <v>84</v>
      </c>
      <c r="B91" s="83">
        <v>3</v>
      </c>
      <c r="C91" s="7">
        <v>6.7167737770168801</v>
      </c>
      <c r="D91" s="10">
        <v>0.63633622507689303</v>
      </c>
      <c r="E91" s="59"/>
      <c r="F91" s="143"/>
      <c r="G91" s="7">
        <v>-0.33880614136267301</v>
      </c>
      <c r="H91" s="50">
        <v>0.99082756740824696</v>
      </c>
      <c r="I91" s="2"/>
      <c r="J91" s="2"/>
      <c r="K91" s="2"/>
      <c r="L91" s="2"/>
      <c r="M91" s="2"/>
      <c r="N91" s="2"/>
      <c r="O91" s="2"/>
      <c r="P91" s="2"/>
      <c r="Q91" s="2"/>
      <c r="R91" s="2"/>
    </row>
    <row r="92" spans="1:18" x14ac:dyDescent="0.2">
      <c r="A92" s="82" t="s">
        <v>46</v>
      </c>
      <c r="B92" s="83">
        <v>3</v>
      </c>
      <c r="C92" s="7">
        <v>10.0909531142576</v>
      </c>
      <c r="D92" s="10">
        <v>0.65569258736326397</v>
      </c>
      <c r="E92" s="59"/>
      <c r="F92" s="143"/>
      <c r="G92" s="7">
        <v>-2.5090890277961599</v>
      </c>
      <c r="H92" s="50">
        <v>0.97584676674606197</v>
      </c>
      <c r="I92" s="2"/>
      <c r="J92" s="2"/>
      <c r="K92" s="2"/>
      <c r="L92" s="2"/>
      <c r="M92" s="2"/>
      <c r="N92" s="2"/>
      <c r="O92" s="2"/>
      <c r="P92" s="2"/>
      <c r="Q92" s="2"/>
      <c r="R92" s="2"/>
    </row>
    <row r="93" spans="1:18" x14ac:dyDescent="0.2">
      <c r="A93" s="82" t="s">
        <v>48</v>
      </c>
      <c r="B93" s="83">
        <v>3</v>
      </c>
      <c r="C93" s="7">
        <v>9.0268293745827997</v>
      </c>
      <c r="D93" s="10">
        <v>0.56994206676157</v>
      </c>
      <c r="E93" s="59"/>
      <c r="F93" s="143"/>
      <c r="G93" s="7">
        <v>2.16892297255565</v>
      </c>
      <c r="H93" s="50">
        <v>0.94845254396540302</v>
      </c>
      <c r="I93" s="2"/>
      <c r="J93" s="2"/>
      <c r="K93" s="2"/>
      <c r="L93" s="2"/>
      <c r="M93" s="2"/>
      <c r="N93" s="2"/>
      <c r="O93" s="2"/>
      <c r="P93" s="2"/>
      <c r="Q93" s="2"/>
      <c r="R93" s="2"/>
    </row>
    <row r="94" spans="1:18" x14ac:dyDescent="0.2">
      <c r="A94" s="82" t="s">
        <v>53</v>
      </c>
      <c r="B94" s="83">
        <v>3</v>
      </c>
      <c r="C94" s="7">
        <v>5.5714597854169003</v>
      </c>
      <c r="D94" s="10">
        <v>0.58692604952592697</v>
      </c>
      <c r="E94" s="59"/>
      <c r="F94" s="143"/>
      <c r="G94" s="7">
        <v>0.19599428724328</v>
      </c>
      <c r="H94" s="50">
        <v>0.83512098469763696</v>
      </c>
      <c r="I94" s="2"/>
      <c r="J94" s="2"/>
      <c r="K94" s="2"/>
      <c r="L94" s="2"/>
      <c r="M94" s="2"/>
      <c r="N94" s="2"/>
      <c r="O94" s="2"/>
      <c r="P94" s="2"/>
      <c r="Q94" s="2"/>
      <c r="R94" s="2"/>
    </row>
    <row r="95" spans="1:18" x14ac:dyDescent="0.2">
      <c r="A95" s="82" t="s">
        <v>57</v>
      </c>
      <c r="B95" s="83">
        <v>3</v>
      </c>
      <c r="C95" s="7">
        <v>8.4535096693813792</v>
      </c>
      <c r="D95" s="10">
        <v>0.73647306384797995</v>
      </c>
      <c r="E95" s="59"/>
      <c r="F95" s="143"/>
      <c r="G95" s="7">
        <v>1.0912175688130501</v>
      </c>
      <c r="H95" s="50">
        <v>1.0097704040772599</v>
      </c>
      <c r="I95" s="2"/>
      <c r="J95" s="2"/>
      <c r="K95" s="2"/>
      <c r="L95" s="2"/>
      <c r="M95" s="2"/>
      <c r="N95" s="2"/>
      <c r="O95" s="2"/>
      <c r="P95" s="2"/>
      <c r="Q95" s="2"/>
      <c r="R95" s="2"/>
    </row>
    <row r="96" spans="1:18" x14ac:dyDescent="0.2">
      <c r="A96" s="82" t="s">
        <v>58</v>
      </c>
      <c r="B96" s="83">
        <v>3</v>
      </c>
      <c r="C96" s="7">
        <v>42.142521307622097</v>
      </c>
      <c r="D96" s="10">
        <v>2.4772494801862899</v>
      </c>
      <c r="E96" s="59"/>
      <c r="F96" s="143"/>
      <c r="G96" s="7">
        <v>-4.1211789009703903</v>
      </c>
      <c r="H96" s="50">
        <v>3.1256281784052899</v>
      </c>
      <c r="I96" s="2"/>
      <c r="J96" s="2"/>
      <c r="K96" s="2"/>
      <c r="L96" s="2"/>
      <c r="M96" s="2"/>
      <c r="N96" s="2"/>
      <c r="O96" s="2"/>
      <c r="P96" s="2"/>
      <c r="Q96" s="2"/>
      <c r="R96" s="2"/>
    </row>
    <row r="97" spans="1:18" ht="12.75" customHeight="1" x14ac:dyDescent="0.2">
      <c r="A97" s="6" t="s">
        <v>176</v>
      </c>
      <c r="B97" s="73">
        <v>3</v>
      </c>
      <c r="C97" s="74">
        <v>10.944586025762099</v>
      </c>
      <c r="D97" s="104">
        <v>0.36636873320433899</v>
      </c>
      <c r="E97" s="61"/>
      <c r="F97" s="144"/>
      <c r="G97" s="74">
        <v>-0.45899615678879202</v>
      </c>
      <c r="H97" s="76">
        <v>0.48887367667164899</v>
      </c>
      <c r="I97" s="2"/>
      <c r="J97" s="2"/>
      <c r="K97" s="2"/>
      <c r="L97" s="2"/>
      <c r="M97" s="2"/>
      <c r="N97" s="2"/>
      <c r="O97" s="2"/>
      <c r="P97" s="2"/>
      <c r="Q97" s="2"/>
      <c r="R97" s="2"/>
    </row>
    <row r="98" spans="1:18" x14ac:dyDescent="0.2">
      <c r="C98" s="2"/>
      <c r="D98" s="2"/>
      <c r="E98" s="2"/>
      <c r="F98" s="2"/>
      <c r="G98" s="2"/>
      <c r="H98" s="2"/>
      <c r="I98" s="2"/>
      <c r="J98" s="2"/>
      <c r="K98" s="2"/>
      <c r="L98" s="2"/>
      <c r="M98" s="2"/>
      <c r="N98" s="2"/>
      <c r="O98" s="2"/>
      <c r="P98" s="2"/>
      <c r="Q98" s="2"/>
      <c r="R98" s="2"/>
    </row>
    <row r="99" spans="1:18" x14ac:dyDescent="0.2">
      <c r="A99" s="36" t="s">
        <v>75</v>
      </c>
      <c r="B99" s="9"/>
      <c r="C99" s="2"/>
      <c r="D99" s="2"/>
      <c r="E99" s="2"/>
      <c r="F99" s="2"/>
      <c r="G99" s="2"/>
      <c r="H99" s="2"/>
      <c r="I99" s="2"/>
      <c r="J99" s="2"/>
      <c r="K99" s="2"/>
      <c r="L99" s="2"/>
      <c r="M99" s="2"/>
      <c r="N99" s="2"/>
      <c r="O99" s="2"/>
      <c r="P99" s="2"/>
      <c r="Q99" s="2"/>
      <c r="R99" s="2"/>
    </row>
    <row r="100" spans="1:18" ht="15" customHeight="1" x14ac:dyDescent="0.2">
      <c r="A100" s="9" t="s">
        <v>94</v>
      </c>
    </row>
    <row r="101" spans="1:18" x14ac:dyDescent="0.2">
      <c r="A101" s="9" t="s">
        <v>74</v>
      </c>
      <c r="C101" s="2"/>
      <c r="D101" s="2"/>
      <c r="E101" s="2"/>
      <c r="F101" s="2"/>
      <c r="G101" s="2"/>
      <c r="H101" s="2"/>
      <c r="I101" s="2"/>
      <c r="J101" s="2"/>
      <c r="K101" s="2"/>
      <c r="L101" s="2"/>
      <c r="M101" s="2"/>
      <c r="N101" s="2"/>
      <c r="O101" s="2"/>
      <c r="P101" s="2"/>
      <c r="Q101" s="2"/>
      <c r="R101" s="2"/>
    </row>
    <row r="102" spans="1:18" x14ac:dyDescent="0.2">
      <c r="A102" s="36" t="s">
        <v>62</v>
      </c>
      <c r="C102" s="2"/>
      <c r="D102" s="2"/>
      <c r="E102" s="2"/>
      <c r="F102" s="2"/>
      <c r="G102" s="2"/>
      <c r="H102" s="2"/>
      <c r="I102" s="2"/>
      <c r="J102" s="2"/>
      <c r="K102" s="2"/>
      <c r="L102" s="2"/>
      <c r="M102" s="2"/>
      <c r="N102" s="2"/>
      <c r="O102" s="2"/>
      <c r="P102" s="2"/>
      <c r="Q102" s="2"/>
      <c r="R102" s="2"/>
    </row>
    <row r="103" spans="1:18" x14ac:dyDescent="0.2">
      <c r="A103" s="67" t="s">
        <v>63</v>
      </c>
      <c r="C103" s="2"/>
      <c r="D103" s="2"/>
      <c r="E103" s="2"/>
      <c r="F103" s="2"/>
      <c r="G103" s="2"/>
      <c r="H103" s="2"/>
      <c r="I103" s="2"/>
      <c r="J103" s="2"/>
      <c r="K103" s="2"/>
      <c r="L103" s="2"/>
      <c r="M103" s="2"/>
      <c r="N103" s="2"/>
      <c r="O103" s="2"/>
      <c r="P103" s="2"/>
      <c r="Q103" s="2"/>
      <c r="R103" s="2"/>
    </row>
    <row r="104" spans="1:18" x14ac:dyDescent="0.2">
      <c r="A104" s="36" t="s">
        <v>64</v>
      </c>
    </row>
  </sheetData>
  <mergeCells count="5">
    <mergeCell ref="E68:F69"/>
    <mergeCell ref="B9:B10"/>
    <mergeCell ref="C9:D9"/>
    <mergeCell ref="E9:F9"/>
    <mergeCell ref="G9:H9"/>
  </mergeCells>
  <conditionalFormatting sqref="E1:E200">
    <cfRule type="expression" dxfId="270" priority="2">
      <formula>ABS(E1/F1)&gt;1.95996398454005</formula>
    </cfRule>
  </conditionalFormatting>
  <conditionalFormatting sqref="G1:G200">
    <cfRule type="expression" dxfId="269" priority="1">
      <formula>ABS(G1/H1)&gt;1.95996398454005</formula>
    </cfRule>
  </conditionalFormatting>
  <conditionalFormatting sqref="M100">
    <cfRule type="expression" dxfId="268" priority="27">
      <formula>ABS(M100/N100)&gt;1.95996398454005</formula>
    </cfRule>
  </conditionalFormatting>
  <conditionalFormatting sqref="U100">
    <cfRule type="expression" dxfId="267" priority="26">
      <formula>ABS(U100/V100)&gt;1.95996398454005</formula>
    </cfRule>
  </conditionalFormatting>
  <conditionalFormatting sqref="AC100">
    <cfRule type="expression" dxfId="266" priority="25">
      <formula>ABS(AC100/AD100)&gt;1.95996398454005</formula>
    </cfRule>
  </conditionalFormatting>
  <conditionalFormatting sqref="AK100">
    <cfRule type="expression" dxfId="265" priority="24">
      <formula>ABS(AK100/AL100)&gt;1.95996398454005</formula>
    </cfRule>
  </conditionalFormatting>
  <conditionalFormatting sqref="AS100">
    <cfRule type="expression" dxfId="264" priority="23">
      <formula>ABS(AS100/AT100)&gt;1.95996398454005</formula>
    </cfRule>
  </conditionalFormatting>
  <conditionalFormatting sqref="BA100">
    <cfRule type="expression" dxfId="263" priority="22">
      <formula>ABS(BA100/BB100)&gt;1.95996398454005</formula>
    </cfRule>
  </conditionalFormatting>
  <conditionalFormatting sqref="BI100">
    <cfRule type="expression" dxfId="262" priority="21">
      <formula>ABS(BI100/BJ100)&gt;1.95996398454005</formula>
    </cfRule>
  </conditionalFormatting>
  <conditionalFormatting sqref="BK100">
    <cfRule type="expression" dxfId="261" priority="20">
      <formula>ABS(BK100/BL100)&gt;1.95996398454005</formula>
    </cfRule>
  </conditionalFormatting>
  <conditionalFormatting sqref="BM100">
    <cfRule type="expression" dxfId="260" priority="19">
      <formula>ABS(BM100/BN100)&gt;1.95996398454005</formula>
    </cfRule>
  </conditionalFormatting>
  <conditionalFormatting sqref="BO100">
    <cfRule type="expression" dxfId="259" priority="18">
      <formula>ABS(BO100/BP100)&gt;1.95996398454005</formula>
    </cfRule>
  </conditionalFormatting>
  <conditionalFormatting sqref="BQ100">
    <cfRule type="expression" dxfId="258" priority="17">
      <formula>ABS(BQ100/BR100)&gt;1.95996398454005</formula>
    </cfRule>
  </conditionalFormatting>
  <conditionalFormatting sqref="BS100">
    <cfRule type="expression" dxfId="257" priority="16">
      <formula>ABS(BS100/BT100)&gt;1.95996398454005</formula>
    </cfRule>
  </conditionalFormatting>
  <conditionalFormatting sqref="BU100">
    <cfRule type="expression" dxfId="256" priority="15">
      <formula>ABS(BU100/BV100)&gt;1.95996398454005</formula>
    </cfRule>
  </conditionalFormatting>
  <conditionalFormatting sqref="BW100">
    <cfRule type="expression" dxfId="255" priority="14">
      <formula>ABS(BW100/BX100)&gt;1.95996398454005</formula>
    </cfRule>
  </conditionalFormatting>
  <conditionalFormatting sqref="BY100">
    <cfRule type="expression" dxfId="254" priority="13">
      <formula>ABS(BY100/BZ100)&gt;1.95996398454005</formula>
    </cfRule>
  </conditionalFormatting>
  <conditionalFormatting sqref="CA100">
    <cfRule type="expression" dxfId="253" priority="12">
      <formula>ABS(CA100/CB100)&gt;1.95996398454005</formula>
    </cfRule>
  </conditionalFormatting>
  <conditionalFormatting sqref="CC100">
    <cfRule type="expression" dxfId="252" priority="11">
      <formula>ABS(CC100/CD100)&gt;1.95996398454005</formula>
    </cfRule>
  </conditionalFormatting>
  <conditionalFormatting sqref="CE100">
    <cfRule type="expression" dxfId="251" priority="10">
      <formula>ABS(CE100/CF100)&gt;1.95996398454005</formula>
    </cfRule>
  </conditionalFormatting>
  <conditionalFormatting sqref="CG100">
    <cfRule type="expression" dxfId="250" priority="9">
      <formula>ABS(CG100/CH100)&gt;1.95996398454005</formula>
    </cfRule>
  </conditionalFormatting>
  <conditionalFormatting sqref="CI100">
    <cfRule type="expression" dxfId="249" priority="8">
      <formula>ABS(CI100/CJ100)&gt;1.95996398454005</formula>
    </cfRule>
  </conditionalFormatting>
  <conditionalFormatting sqref="CK100">
    <cfRule type="expression" dxfId="248" priority="7">
      <formula>ABS(CK100/CL100)&gt;1.95996398454005</formula>
    </cfRule>
  </conditionalFormatting>
  <conditionalFormatting sqref="CM100">
    <cfRule type="expression" dxfId="247" priority="6">
      <formula>ABS(CM100/CN100)&gt;1.95996398454005</formula>
    </cfRule>
  </conditionalFormatting>
  <conditionalFormatting sqref="CO100">
    <cfRule type="expression" dxfId="246" priority="5">
      <formula>ABS(CO100/CP100)&gt;1.95996398454005</formula>
    </cfRule>
  </conditionalFormatting>
  <conditionalFormatting sqref="CQ100">
    <cfRule type="expression" dxfId="245" priority="4">
      <formula>ABS(CQ100/CR100)&gt;1.95996398454005</formula>
    </cfRule>
  </conditionalFormatting>
  <conditionalFormatting sqref="CS100">
    <cfRule type="expression" dxfId="244" priority="3">
      <formula>ABS(CS100/CT100)&gt;1.95996398454005</formula>
    </cfRule>
  </conditionalFormatting>
  <hyperlinks>
    <hyperlink ref="A103" r:id="rId1" xr:uid="{00000000-0004-0000-29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2" x14ac:dyDescent="0.2">
      <c r="A1" s="36" t="s">
        <v>266</v>
      </c>
    </row>
    <row r="2" spans="1:12" x14ac:dyDescent="0.2">
      <c r="A2" s="46" t="s">
        <v>267</v>
      </c>
    </row>
    <row r="3" spans="1:12" x14ac:dyDescent="0.2">
      <c r="A3" s="58" t="s">
        <v>441</v>
      </c>
    </row>
    <row r="4" spans="1:12" x14ac:dyDescent="0.2">
      <c r="A4" s="161" t="str">
        <f>HYPERLINK("#'TOC'!A1", "Back to TOC")</f>
        <v>Back to TOC</v>
      </c>
    </row>
    <row r="8" spans="1:12" ht="45" customHeight="1" x14ac:dyDescent="0.2">
      <c r="B8" s="235" t="s">
        <v>342</v>
      </c>
      <c r="C8" s="238" t="s">
        <v>583</v>
      </c>
      <c r="D8" s="238"/>
      <c r="E8" s="238" t="s">
        <v>583</v>
      </c>
      <c r="F8" s="238"/>
      <c r="G8" s="238" t="s">
        <v>583</v>
      </c>
      <c r="H8" s="238"/>
      <c r="I8" s="238" t="s">
        <v>583</v>
      </c>
      <c r="J8" s="238"/>
      <c r="K8" s="238" t="s">
        <v>583</v>
      </c>
      <c r="L8" s="239"/>
    </row>
    <row r="9" spans="1:12" ht="150" customHeight="1" x14ac:dyDescent="0.2">
      <c r="B9" s="236"/>
      <c r="C9" s="241" t="s">
        <v>469</v>
      </c>
      <c r="D9" s="241"/>
      <c r="E9" s="241" t="s">
        <v>470</v>
      </c>
      <c r="F9" s="241"/>
      <c r="G9" s="241" t="s">
        <v>471</v>
      </c>
      <c r="H9" s="241"/>
      <c r="I9" s="241" t="s">
        <v>551</v>
      </c>
      <c r="J9" s="241"/>
      <c r="K9" s="241" t="s">
        <v>584</v>
      </c>
      <c r="L9" s="256"/>
    </row>
    <row r="10" spans="1:12" ht="30" customHeight="1" x14ac:dyDescent="0.2">
      <c r="B10" s="237"/>
      <c r="C10" s="135" t="s">
        <v>467</v>
      </c>
      <c r="D10" s="135" t="s">
        <v>345</v>
      </c>
      <c r="E10" s="135" t="s">
        <v>467</v>
      </c>
      <c r="F10" s="135" t="s">
        <v>345</v>
      </c>
      <c r="G10" s="135" t="s">
        <v>467</v>
      </c>
      <c r="H10" s="135" t="s">
        <v>345</v>
      </c>
      <c r="I10" s="135" t="s">
        <v>467</v>
      </c>
      <c r="J10" s="135" t="s">
        <v>345</v>
      </c>
      <c r="K10" s="135" t="s">
        <v>467</v>
      </c>
      <c r="L10" s="162" t="s">
        <v>345</v>
      </c>
    </row>
    <row r="11" spans="1:12" ht="13" customHeight="1" x14ac:dyDescent="0.2">
      <c r="A11" s="136"/>
      <c r="B11" s="107"/>
      <c r="C11" s="198" t="s">
        <v>1602</v>
      </c>
      <c r="D11" s="199" t="s">
        <v>1603</v>
      </c>
      <c r="E11" s="198" t="s">
        <v>1604</v>
      </c>
      <c r="F11" s="199" t="s">
        <v>1605</v>
      </c>
      <c r="G11" s="198" t="s">
        <v>1606</v>
      </c>
      <c r="H11" s="199" t="s">
        <v>1607</v>
      </c>
      <c r="I11" s="198" t="s">
        <v>1608</v>
      </c>
      <c r="J11" s="199" t="s">
        <v>1609</v>
      </c>
      <c r="K11" s="198" t="s">
        <v>1610</v>
      </c>
      <c r="L11" s="208" t="s">
        <v>1611</v>
      </c>
    </row>
    <row r="12" spans="1:12" ht="13" customHeight="1" x14ac:dyDescent="0.2">
      <c r="A12" s="82" t="s">
        <v>422</v>
      </c>
      <c r="B12" s="110">
        <v>2</v>
      </c>
      <c r="C12" s="186">
        <v>0.77327856199066403</v>
      </c>
      <c r="D12" s="191">
        <v>0.31679429369499301</v>
      </c>
      <c r="E12" s="186">
        <v>1.13627865517273</v>
      </c>
      <c r="F12" s="191">
        <v>0.44817235152078999</v>
      </c>
      <c r="G12" s="186">
        <v>0.79682851231042895</v>
      </c>
      <c r="H12" s="191">
        <v>0.33769345244419202</v>
      </c>
      <c r="I12" s="186">
        <v>0.73412579109804499</v>
      </c>
      <c r="J12" s="191">
        <v>0.32955057354487299</v>
      </c>
      <c r="K12" s="186">
        <v>0.78086858634612999</v>
      </c>
      <c r="L12" s="202">
        <v>0.35715814972166399</v>
      </c>
    </row>
    <row r="13" spans="1:12" ht="13" customHeight="1" x14ac:dyDescent="0.2">
      <c r="A13" s="82" t="s">
        <v>350</v>
      </c>
      <c r="B13" s="110">
        <v>2</v>
      </c>
      <c r="C13" s="186">
        <v>0.50178264578204401</v>
      </c>
      <c r="D13" s="191">
        <v>0.28759448714538499</v>
      </c>
      <c r="E13" s="186">
        <v>0.50683855583324899</v>
      </c>
      <c r="F13" s="191">
        <v>0.28863367735836898</v>
      </c>
      <c r="G13" s="186">
        <v>0.48761062186308302</v>
      </c>
      <c r="H13" s="191">
        <v>0.280833463071615</v>
      </c>
      <c r="I13" s="186">
        <v>0.42164258527152598</v>
      </c>
      <c r="J13" s="191">
        <v>0.26348172242654699</v>
      </c>
      <c r="K13" s="186">
        <v>0.40881764429402201</v>
      </c>
      <c r="L13" s="202">
        <v>0.25577023748377198</v>
      </c>
    </row>
    <row r="14" spans="1:12" ht="13" customHeight="1" x14ac:dyDescent="0.2">
      <c r="A14" s="82" t="s">
        <v>351</v>
      </c>
      <c r="B14" s="110">
        <v>2</v>
      </c>
      <c r="C14" s="186">
        <v>0.59301313517888599</v>
      </c>
      <c r="D14" s="191">
        <v>0.25443752242015</v>
      </c>
      <c r="E14" s="186">
        <v>0.62364040153904698</v>
      </c>
      <c r="F14" s="191">
        <v>0.31282022831420198</v>
      </c>
      <c r="G14" s="186">
        <v>0.59957801465103699</v>
      </c>
      <c r="H14" s="191">
        <v>0.30213199991657802</v>
      </c>
      <c r="I14" s="186">
        <v>0.715371789474884</v>
      </c>
      <c r="J14" s="191">
        <v>0.36273281750796998</v>
      </c>
      <c r="K14" s="186">
        <v>0.70360584881321797</v>
      </c>
      <c r="L14" s="202">
        <v>0.35358450633342198</v>
      </c>
    </row>
    <row r="15" spans="1:12" ht="13" customHeight="1" x14ac:dyDescent="0.2">
      <c r="A15" s="82" t="s">
        <v>423</v>
      </c>
      <c r="B15" s="110">
        <v>2</v>
      </c>
      <c r="C15" s="186">
        <v>1.8422328463575599</v>
      </c>
      <c r="D15" s="191">
        <v>0.56760555439814997</v>
      </c>
      <c r="E15" s="186">
        <v>2.1572219572484701</v>
      </c>
      <c r="F15" s="191">
        <v>0.70729165595103005</v>
      </c>
      <c r="G15" s="186">
        <v>2.1831343058728598</v>
      </c>
      <c r="H15" s="191">
        <v>0.77039569621547199</v>
      </c>
      <c r="I15" s="186">
        <v>2.5405628848864401</v>
      </c>
      <c r="J15" s="191">
        <v>0.97508570515869697</v>
      </c>
      <c r="K15" s="186">
        <v>2.6794193935222901</v>
      </c>
      <c r="L15" s="202">
        <v>1.008156453265</v>
      </c>
    </row>
    <row r="16" spans="1:12" ht="13" customHeight="1" x14ac:dyDescent="0.2">
      <c r="A16" s="82" t="s">
        <v>424</v>
      </c>
      <c r="B16" s="110">
        <v>2</v>
      </c>
      <c r="C16" s="186">
        <v>0.38677694030264997</v>
      </c>
      <c r="D16" s="191">
        <v>7.5846148951902004E-2</v>
      </c>
      <c r="E16" s="186">
        <v>0.457917593448118</v>
      </c>
      <c r="F16" s="191">
        <v>9.2664734254189696E-2</v>
      </c>
      <c r="G16" s="186">
        <v>0.478401058433644</v>
      </c>
      <c r="H16" s="191">
        <v>9.6827410018492793E-2</v>
      </c>
      <c r="I16" s="186">
        <v>0.61162072580295201</v>
      </c>
      <c r="J16" s="191">
        <v>0.14491997481720301</v>
      </c>
      <c r="K16" s="186">
        <v>0.69167710147722306</v>
      </c>
      <c r="L16" s="202">
        <v>0.16164096661191399</v>
      </c>
    </row>
    <row r="17" spans="1:12" ht="13" customHeight="1" x14ac:dyDescent="0.2">
      <c r="A17" s="82" t="s">
        <v>352</v>
      </c>
      <c r="B17" s="110">
        <v>2</v>
      </c>
      <c r="C17" s="186">
        <v>1.0878804995162299</v>
      </c>
      <c r="D17" s="191">
        <v>0.28892773030248398</v>
      </c>
      <c r="E17" s="186">
        <v>1.0704422243438201</v>
      </c>
      <c r="F17" s="191">
        <v>0.311304541563375</v>
      </c>
      <c r="G17" s="186">
        <v>1.0755583274076099</v>
      </c>
      <c r="H17" s="191">
        <v>0.313363314677717</v>
      </c>
      <c r="I17" s="186">
        <v>1.1066685742058799</v>
      </c>
      <c r="J17" s="191">
        <v>0.335671125156354</v>
      </c>
      <c r="K17" s="186">
        <v>1.0713051705380301</v>
      </c>
      <c r="L17" s="202">
        <v>0.32498763311449202</v>
      </c>
    </row>
    <row r="18" spans="1:12" ht="13" customHeight="1" x14ac:dyDescent="0.2">
      <c r="A18" s="111" t="s">
        <v>353</v>
      </c>
      <c r="B18" s="110">
        <v>2</v>
      </c>
      <c r="C18" s="186">
        <v>0.69267602759360203</v>
      </c>
      <c r="D18" s="191">
        <v>0.412717745754064</v>
      </c>
      <c r="E18" s="186">
        <v>0.59747622991871296</v>
      </c>
      <c r="F18" s="191">
        <v>0.370836845797959</v>
      </c>
      <c r="G18" s="186">
        <v>0.62692676615617904</v>
      </c>
      <c r="H18" s="191">
        <v>0.39448721978075602</v>
      </c>
      <c r="I18" s="186">
        <v>0.56752566539590599</v>
      </c>
      <c r="J18" s="191">
        <v>0.35739841224230801</v>
      </c>
      <c r="K18" s="186">
        <v>0.54377555315166803</v>
      </c>
      <c r="L18" s="202">
        <v>0.33400033564821602</v>
      </c>
    </row>
    <row r="19" spans="1:12" ht="13" customHeight="1" x14ac:dyDescent="0.2">
      <c r="A19" s="111" t="s">
        <v>354</v>
      </c>
      <c r="B19" s="110">
        <v>2</v>
      </c>
      <c r="C19" s="186">
        <v>1.07704644821996</v>
      </c>
      <c r="D19" s="191">
        <v>0.28562149798092101</v>
      </c>
      <c r="E19" s="186">
        <v>1.1777825378775899</v>
      </c>
      <c r="F19" s="191">
        <v>0.359074977049475</v>
      </c>
      <c r="G19" s="186">
        <v>1.2363015473534</v>
      </c>
      <c r="H19" s="191">
        <v>0.382874338833949</v>
      </c>
      <c r="I19" s="186">
        <v>1.50000939976438</v>
      </c>
      <c r="J19" s="191">
        <v>0.493623204263333</v>
      </c>
      <c r="K19" s="186">
        <v>1.3267301437999599</v>
      </c>
      <c r="L19" s="202">
        <v>0.46773580179173002</v>
      </c>
    </row>
    <row r="20" spans="1:12" ht="13" customHeight="1" x14ac:dyDescent="0.2">
      <c r="A20" s="82" t="s">
        <v>355</v>
      </c>
      <c r="B20" s="110">
        <v>2</v>
      </c>
      <c r="C20" s="186">
        <v>0.97800384077542801</v>
      </c>
      <c r="D20" s="191">
        <v>0.29147562348265099</v>
      </c>
      <c r="E20" s="186">
        <v>0.82760395163589695</v>
      </c>
      <c r="F20" s="191">
        <v>0.27331328119449</v>
      </c>
      <c r="G20" s="186">
        <v>0.69881476081857397</v>
      </c>
      <c r="H20" s="191">
        <v>0.23308138932345801</v>
      </c>
      <c r="I20" s="186">
        <v>0.96275427832224203</v>
      </c>
      <c r="J20" s="191">
        <v>0.32992255665112702</v>
      </c>
      <c r="K20" s="186">
        <v>1.04799022603308</v>
      </c>
      <c r="L20" s="202">
        <v>0.37986391565945499</v>
      </c>
    </row>
    <row r="21" spans="1:12" ht="13" customHeight="1" x14ac:dyDescent="0.2">
      <c r="A21" s="82" t="s">
        <v>356</v>
      </c>
      <c r="B21" s="110">
        <v>2</v>
      </c>
      <c r="C21" s="186">
        <v>5.1704609211822197E-2</v>
      </c>
      <c r="D21" s="191">
        <v>6.19723833386258E-2</v>
      </c>
      <c r="E21" s="186">
        <v>0.111804525337333</v>
      </c>
      <c r="F21" s="191">
        <v>0.13606690910344599</v>
      </c>
      <c r="G21" s="186">
        <v>0.126211570333329</v>
      </c>
      <c r="H21" s="191">
        <v>0.154596020978646</v>
      </c>
      <c r="I21" s="186">
        <v>0.186407217250633</v>
      </c>
      <c r="J21" s="191">
        <v>0.22945043651597399</v>
      </c>
      <c r="K21" s="186">
        <v>0.17964437845922401</v>
      </c>
      <c r="L21" s="202">
        <v>0.222310481173498</v>
      </c>
    </row>
    <row r="22" spans="1:12" ht="13" customHeight="1" x14ac:dyDescent="0.2">
      <c r="A22" s="82" t="s">
        <v>357</v>
      </c>
      <c r="B22" s="110">
        <v>2</v>
      </c>
      <c r="C22" s="186">
        <v>0.65536823054902404</v>
      </c>
      <c r="D22" s="191">
        <v>0.29650248419721897</v>
      </c>
      <c r="E22" s="186">
        <v>0.789345938844915</v>
      </c>
      <c r="F22" s="191">
        <v>0.321884709013526</v>
      </c>
      <c r="G22" s="186">
        <v>0.80062694002089796</v>
      </c>
      <c r="H22" s="191">
        <v>0.32502916363976397</v>
      </c>
      <c r="I22" s="186">
        <v>0.93554695295018797</v>
      </c>
      <c r="J22" s="191">
        <v>0.40350276700955401</v>
      </c>
      <c r="K22" s="186">
        <v>0.91916726008238003</v>
      </c>
      <c r="L22" s="202">
        <v>0.39748815547170102</v>
      </c>
    </row>
    <row r="23" spans="1:12" ht="13" customHeight="1" x14ac:dyDescent="0.2">
      <c r="A23" s="82" t="s">
        <v>358</v>
      </c>
      <c r="B23" s="110">
        <v>2</v>
      </c>
      <c r="C23" s="186">
        <v>0.69137004581133998</v>
      </c>
      <c r="D23" s="191">
        <v>0.33661351455617899</v>
      </c>
      <c r="E23" s="186">
        <v>0.79384250218140096</v>
      </c>
      <c r="F23" s="191">
        <v>0.412813107265385</v>
      </c>
      <c r="G23" s="186">
        <v>0.28995122083293401</v>
      </c>
      <c r="H23" s="191">
        <v>0.232801463943034</v>
      </c>
      <c r="I23" s="186">
        <v>0.37761646852422298</v>
      </c>
      <c r="J23" s="191">
        <v>0.27585957667283401</v>
      </c>
      <c r="K23" s="186">
        <v>0.37589474984848698</v>
      </c>
      <c r="L23" s="202">
        <v>0.28840968357434599</v>
      </c>
    </row>
    <row r="24" spans="1:12" ht="13" customHeight="1" x14ac:dyDescent="0.2">
      <c r="A24" s="82" t="s">
        <v>425</v>
      </c>
      <c r="B24" s="110">
        <v>2</v>
      </c>
      <c r="C24" s="186">
        <v>0.46143010653435401</v>
      </c>
      <c r="D24" s="191">
        <v>0.14792426410506501</v>
      </c>
      <c r="E24" s="186">
        <v>0.48516732465499002</v>
      </c>
      <c r="F24" s="191">
        <v>0.15368641912186901</v>
      </c>
      <c r="G24" s="186">
        <v>0.43327473956069401</v>
      </c>
      <c r="H24" s="191">
        <v>0.154489877183632</v>
      </c>
      <c r="I24" s="186">
        <v>0.46656526803452902</v>
      </c>
      <c r="J24" s="191">
        <v>0.181048587868161</v>
      </c>
      <c r="K24" s="186">
        <v>0.52541648169070199</v>
      </c>
      <c r="L24" s="202">
        <v>0.20631790356024399</v>
      </c>
    </row>
    <row r="25" spans="1:12" ht="13" customHeight="1" x14ac:dyDescent="0.2">
      <c r="A25" s="82" t="s">
        <v>359</v>
      </c>
      <c r="B25" s="110">
        <v>2</v>
      </c>
      <c r="C25" s="186">
        <v>0.65295937901302203</v>
      </c>
      <c r="D25" s="191">
        <v>0.23904835636247701</v>
      </c>
      <c r="E25" s="186">
        <v>0.69658932395923501</v>
      </c>
      <c r="F25" s="191">
        <v>0.24650966211750899</v>
      </c>
      <c r="G25" s="186">
        <v>0.716461775309303</v>
      </c>
      <c r="H25" s="191">
        <v>0.24938359268999499</v>
      </c>
      <c r="I25" s="186">
        <v>1.0366702277117199</v>
      </c>
      <c r="J25" s="191">
        <v>0.34007579750799899</v>
      </c>
      <c r="K25" s="186">
        <v>1.1372252648966199</v>
      </c>
      <c r="L25" s="202">
        <v>0.380175775300029</v>
      </c>
    </row>
    <row r="26" spans="1:12" ht="13" customHeight="1" x14ac:dyDescent="0.2">
      <c r="A26" s="82" t="s">
        <v>360</v>
      </c>
      <c r="B26" s="110">
        <v>2</v>
      </c>
      <c r="C26" s="186">
        <v>0.31185623294903397</v>
      </c>
      <c r="D26" s="191">
        <v>0.162291736235888</v>
      </c>
      <c r="E26" s="186">
        <v>0.65221789023708898</v>
      </c>
      <c r="F26" s="191">
        <v>0.38879236578613302</v>
      </c>
      <c r="G26" s="186">
        <v>0.59418279779365102</v>
      </c>
      <c r="H26" s="191">
        <v>0.35758928523201999</v>
      </c>
      <c r="I26" s="186">
        <v>0.82787344242113303</v>
      </c>
      <c r="J26" s="191">
        <v>0.52657815122266505</v>
      </c>
      <c r="K26" s="186">
        <v>0.83672891256106097</v>
      </c>
      <c r="L26" s="202">
        <v>0.53231262471034602</v>
      </c>
    </row>
    <row r="27" spans="1:12" ht="13" customHeight="1" x14ac:dyDescent="0.2">
      <c r="A27" s="82" t="s">
        <v>361</v>
      </c>
      <c r="B27" s="110">
        <v>2</v>
      </c>
      <c r="C27" s="186">
        <v>1.00009389097483</v>
      </c>
      <c r="D27" s="191">
        <v>0.26732377878989</v>
      </c>
      <c r="E27" s="186">
        <v>0.94511983388167398</v>
      </c>
      <c r="F27" s="191">
        <v>0.26235470381694098</v>
      </c>
      <c r="G27" s="186">
        <v>0.95138330044102304</v>
      </c>
      <c r="H27" s="191">
        <v>0.274011364854096</v>
      </c>
      <c r="I27" s="186">
        <v>1.1731273100763</v>
      </c>
      <c r="J27" s="191">
        <v>0.35655596865760297</v>
      </c>
      <c r="K27" s="186">
        <v>1.1694557654615501</v>
      </c>
      <c r="L27" s="202">
        <v>0.35858976284628202</v>
      </c>
    </row>
    <row r="28" spans="1:12" ht="13" customHeight="1" x14ac:dyDescent="0.2">
      <c r="A28" s="82" t="s">
        <v>362</v>
      </c>
      <c r="B28" s="110">
        <v>2</v>
      </c>
      <c r="C28" s="186">
        <v>1.4858611569351901</v>
      </c>
      <c r="D28" s="191">
        <v>1.2310660567314899</v>
      </c>
      <c r="E28" s="186">
        <v>1.1740258531663399</v>
      </c>
      <c r="F28" s="191">
        <v>0.97101025194429003</v>
      </c>
      <c r="G28" s="186">
        <v>1.1983227177323701</v>
      </c>
      <c r="H28" s="191">
        <v>1.0781633328943301</v>
      </c>
      <c r="I28" s="186">
        <v>1.4989140174984801</v>
      </c>
      <c r="J28" s="191">
        <v>1.4430948483952699</v>
      </c>
      <c r="K28" s="186">
        <v>1.4695647702954699</v>
      </c>
      <c r="L28" s="202">
        <v>1.55421255515936</v>
      </c>
    </row>
    <row r="29" spans="1:12" ht="13" customHeight="1" x14ac:dyDescent="0.2">
      <c r="A29" s="82" t="s">
        <v>363</v>
      </c>
      <c r="B29" s="110">
        <v>2</v>
      </c>
      <c r="C29" s="186">
        <v>1.1212432590415</v>
      </c>
      <c r="D29" s="191">
        <v>0.20187754363544999</v>
      </c>
      <c r="E29" s="186">
        <v>0.73913762502578495</v>
      </c>
      <c r="F29" s="191">
        <v>0.13875877927826799</v>
      </c>
      <c r="G29" s="186">
        <v>0.71509394014331595</v>
      </c>
      <c r="H29" s="191">
        <v>0.13653757932993599</v>
      </c>
      <c r="I29" s="186">
        <v>0.71293750433405501</v>
      </c>
      <c r="J29" s="191">
        <v>0.13497954299543399</v>
      </c>
      <c r="K29" s="186">
        <v>0.78067168210030902</v>
      </c>
      <c r="L29" s="202">
        <v>0.151804170573617</v>
      </c>
    </row>
    <row r="30" spans="1:12" ht="13" customHeight="1" x14ac:dyDescent="0.2">
      <c r="A30" s="82" t="s">
        <v>364</v>
      </c>
      <c r="B30" s="110">
        <v>2</v>
      </c>
      <c r="C30" s="186">
        <v>0.67626705158070299</v>
      </c>
      <c r="D30" s="191">
        <v>0.14085710634815299</v>
      </c>
      <c r="E30" s="186">
        <v>0.638592176479161</v>
      </c>
      <c r="F30" s="191">
        <v>0.143667169909134</v>
      </c>
      <c r="G30" s="186">
        <v>0.64354041105211501</v>
      </c>
      <c r="H30" s="191">
        <v>0.139796301949586</v>
      </c>
      <c r="I30" s="186">
        <v>0.77687124908484495</v>
      </c>
      <c r="J30" s="191">
        <v>0.181304646010395</v>
      </c>
      <c r="K30" s="186">
        <v>0.75428027797700603</v>
      </c>
      <c r="L30" s="202">
        <v>0.17517370010958599</v>
      </c>
    </row>
    <row r="31" spans="1:12" ht="13" customHeight="1" x14ac:dyDescent="0.2">
      <c r="A31" s="82" t="s">
        <v>365</v>
      </c>
      <c r="B31" s="110">
        <v>2</v>
      </c>
      <c r="C31" s="186">
        <v>0.44478726424193399</v>
      </c>
      <c r="D31" s="191">
        <v>0.23199119741757601</v>
      </c>
      <c r="E31" s="186">
        <v>0.549485810927684</v>
      </c>
      <c r="F31" s="191">
        <v>0.31957373771921099</v>
      </c>
      <c r="G31" s="186">
        <v>0.53649748150029597</v>
      </c>
      <c r="H31" s="191">
        <v>0.31876861981013299</v>
      </c>
      <c r="I31" s="186">
        <v>0.77651616375284205</v>
      </c>
      <c r="J31" s="191">
        <v>0.48591441011530501</v>
      </c>
      <c r="K31" s="186">
        <v>0.75481608544614298</v>
      </c>
      <c r="L31" s="202">
        <v>0.478427716239682</v>
      </c>
    </row>
    <row r="32" spans="1:12" ht="13" customHeight="1" x14ac:dyDescent="0.2">
      <c r="A32" s="82" t="s">
        <v>366</v>
      </c>
      <c r="B32" s="110">
        <v>2</v>
      </c>
      <c r="C32" s="186">
        <v>1.6257104400884901</v>
      </c>
      <c r="D32" s="191">
        <v>0.47408811878683799</v>
      </c>
      <c r="E32" s="186">
        <v>1.7139053848516299</v>
      </c>
      <c r="F32" s="191">
        <v>0.48761872344422202</v>
      </c>
      <c r="G32" s="186">
        <v>1.7150558237604101</v>
      </c>
      <c r="H32" s="191">
        <v>0.50767125071867203</v>
      </c>
      <c r="I32" s="186">
        <v>2.0967891908164602</v>
      </c>
      <c r="J32" s="191">
        <v>0.66545149048633201</v>
      </c>
      <c r="K32" s="186">
        <v>2.1269362426035898</v>
      </c>
      <c r="L32" s="202">
        <v>0.65544031411917103</v>
      </c>
    </row>
    <row r="33" spans="1:12" ht="13" customHeight="1" x14ac:dyDescent="0.2">
      <c r="A33" s="82" t="s">
        <v>367</v>
      </c>
      <c r="B33" s="110">
        <v>2</v>
      </c>
      <c r="C33" s="186">
        <v>1.0629581112914299</v>
      </c>
      <c r="D33" s="191">
        <v>0.478457269251927</v>
      </c>
      <c r="E33" s="186">
        <v>1.12729303716119</v>
      </c>
      <c r="F33" s="191">
        <v>0.51610009583641703</v>
      </c>
      <c r="G33" s="186">
        <v>1.13931448942946</v>
      </c>
      <c r="H33" s="191">
        <v>0.51493423949490602</v>
      </c>
      <c r="I33" s="186">
        <v>1.2718197650232099</v>
      </c>
      <c r="J33" s="191">
        <v>0.61638603542214299</v>
      </c>
      <c r="K33" s="186">
        <v>1.4186102823417299</v>
      </c>
      <c r="L33" s="202">
        <v>0.68443151347883902</v>
      </c>
    </row>
    <row r="34" spans="1:12" ht="13" customHeight="1" x14ac:dyDescent="0.2">
      <c r="A34" s="82" t="s">
        <v>368</v>
      </c>
      <c r="B34" s="110">
        <v>2</v>
      </c>
      <c r="C34" s="186">
        <v>1.3365989865844301</v>
      </c>
      <c r="D34" s="191">
        <v>0.63542923186984801</v>
      </c>
      <c r="E34" s="186">
        <v>2.0525860995183001</v>
      </c>
      <c r="F34" s="191">
        <v>1.03300659090044</v>
      </c>
      <c r="G34" s="186">
        <v>2.1602604488553601</v>
      </c>
      <c r="H34" s="191">
        <v>1.1210720369784299</v>
      </c>
      <c r="I34" s="186">
        <v>2.6176971689012198</v>
      </c>
      <c r="J34" s="191">
        <v>1.2917440304085901</v>
      </c>
      <c r="K34" s="186">
        <v>2.7692315531852199</v>
      </c>
      <c r="L34" s="202">
        <v>1.3716697203232699</v>
      </c>
    </row>
    <row r="35" spans="1:12" ht="13" customHeight="1" x14ac:dyDescent="0.2">
      <c r="A35" s="82" t="s">
        <v>369</v>
      </c>
      <c r="B35" s="110">
        <v>2</v>
      </c>
      <c r="C35" s="186">
        <v>8.8908873772661101E-2</v>
      </c>
      <c r="D35" s="191">
        <v>0.103228253573006</v>
      </c>
      <c r="E35" s="186">
        <v>0.229477192444314</v>
      </c>
      <c r="F35" s="191">
        <v>0.27647984729955999</v>
      </c>
      <c r="G35" s="186">
        <v>0.20622497053869501</v>
      </c>
      <c r="H35" s="191">
        <v>0.260285186065146</v>
      </c>
      <c r="I35" s="186">
        <v>0.214435146909041</v>
      </c>
      <c r="J35" s="191">
        <v>0.29988149153499</v>
      </c>
      <c r="K35" s="186">
        <v>0.22716605671361301</v>
      </c>
      <c r="L35" s="202">
        <v>0.30956784575579999</v>
      </c>
    </row>
    <row r="36" spans="1:12" ht="13" customHeight="1" x14ac:dyDescent="0.2">
      <c r="A36" s="82" t="s">
        <v>370</v>
      </c>
      <c r="B36" s="110">
        <v>2</v>
      </c>
      <c r="C36" s="186">
        <v>2.0217347933802201</v>
      </c>
      <c r="D36" s="191">
        <v>0.64658366196665895</v>
      </c>
      <c r="E36" s="186">
        <v>2.0023823626509101</v>
      </c>
      <c r="F36" s="191">
        <v>0.619131806273157</v>
      </c>
      <c r="G36" s="186">
        <v>2.1164899540084599</v>
      </c>
      <c r="H36" s="191">
        <v>0.67165964067453898</v>
      </c>
      <c r="I36" s="186">
        <v>2.52206750424588</v>
      </c>
      <c r="J36" s="191">
        <v>0.81975238918200299</v>
      </c>
      <c r="K36" s="186">
        <v>2.50347191685829</v>
      </c>
      <c r="L36" s="202">
        <v>0.82312738154465304</v>
      </c>
    </row>
    <row r="37" spans="1:12" ht="13" customHeight="1" x14ac:dyDescent="0.2">
      <c r="A37" s="82" t="s">
        <v>371</v>
      </c>
      <c r="B37" s="110">
        <v>2</v>
      </c>
      <c r="C37" s="186">
        <v>1.3564844942618699</v>
      </c>
      <c r="D37" s="191">
        <v>0.305114542320223</v>
      </c>
      <c r="E37" s="186">
        <v>1.46869738643464</v>
      </c>
      <c r="F37" s="191">
        <v>0.31934709883384998</v>
      </c>
      <c r="G37" s="186">
        <v>1.33841933415271</v>
      </c>
      <c r="H37" s="191">
        <v>0.311963839737531</v>
      </c>
      <c r="I37" s="186">
        <v>1.4076437005136599</v>
      </c>
      <c r="J37" s="191">
        <v>0.34705092503024698</v>
      </c>
      <c r="K37" s="186">
        <v>1.38895174069117</v>
      </c>
      <c r="L37" s="202">
        <v>0.34546687636228202</v>
      </c>
    </row>
    <row r="38" spans="1:12" ht="13" customHeight="1" x14ac:dyDescent="0.2">
      <c r="A38" s="82" t="s">
        <v>372</v>
      </c>
      <c r="B38" s="110">
        <v>2</v>
      </c>
      <c r="C38" s="186">
        <v>1.90213642262352</v>
      </c>
      <c r="D38" s="191">
        <v>0.54304473800078501</v>
      </c>
      <c r="E38" s="186">
        <v>2.0732346542169902</v>
      </c>
      <c r="F38" s="191">
        <v>0.69949167139997204</v>
      </c>
      <c r="G38" s="186">
        <v>2.26339901907687</v>
      </c>
      <c r="H38" s="191">
        <v>0.755208296165361</v>
      </c>
      <c r="I38" s="186">
        <v>3.3322741416041302</v>
      </c>
      <c r="J38" s="191">
        <v>1.2020919867026301</v>
      </c>
      <c r="K38" s="186">
        <v>2.7210639361402502</v>
      </c>
      <c r="L38" s="202">
        <v>1.05446017332014</v>
      </c>
    </row>
    <row r="39" spans="1:12" ht="13" customHeight="1" x14ac:dyDescent="0.2">
      <c r="A39" s="82" t="s">
        <v>426</v>
      </c>
      <c r="B39" s="110">
        <v>2</v>
      </c>
      <c r="C39" s="186">
        <v>0.61440466720754605</v>
      </c>
      <c r="D39" s="191">
        <v>0.27689727622067301</v>
      </c>
      <c r="E39" s="186">
        <v>0.90543338778182803</v>
      </c>
      <c r="F39" s="191">
        <v>0.40556651647504199</v>
      </c>
      <c r="G39" s="186">
        <v>0.746897171371247</v>
      </c>
      <c r="H39" s="191">
        <v>0.35773976734693502</v>
      </c>
      <c r="I39" s="186">
        <v>0.83869059277649605</v>
      </c>
      <c r="J39" s="191">
        <v>0.41835325678380603</v>
      </c>
      <c r="K39" s="186">
        <v>0.78271768350064497</v>
      </c>
      <c r="L39" s="202">
        <v>0.40918978846669601</v>
      </c>
    </row>
    <row r="40" spans="1:12" ht="13" customHeight="1" x14ac:dyDescent="0.2">
      <c r="A40" s="82" t="s">
        <v>373</v>
      </c>
      <c r="B40" s="110">
        <v>2</v>
      </c>
      <c r="C40" s="186">
        <v>1.07144931768937</v>
      </c>
      <c r="D40" s="191">
        <v>0.41134232482387501</v>
      </c>
      <c r="E40" s="186">
        <v>1.0072929217606099</v>
      </c>
      <c r="F40" s="191">
        <v>0.37109468735461698</v>
      </c>
      <c r="G40" s="186">
        <v>1.0439522058197801</v>
      </c>
      <c r="H40" s="191">
        <v>0.40105556890147398</v>
      </c>
      <c r="I40" s="186">
        <v>1.1840718905308001</v>
      </c>
      <c r="J40" s="191">
        <v>0.478985150997848</v>
      </c>
      <c r="K40" s="186">
        <v>1.1702219912237199</v>
      </c>
      <c r="L40" s="202">
        <v>0.46408795082550303</v>
      </c>
    </row>
    <row r="41" spans="1:12" ht="13" customHeight="1" x14ac:dyDescent="0.2">
      <c r="A41" s="82" t="s">
        <v>374</v>
      </c>
      <c r="B41" s="110">
        <v>2</v>
      </c>
      <c r="C41" s="186">
        <v>1.26924978066534</v>
      </c>
      <c r="D41" s="191">
        <v>0.38168840320132802</v>
      </c>
      <c r="E41" s="186">
        <v>1.4657917557359701</v>
      </c>
      <c r="F41" s="191">
        <v>0.44053237895085301</v>
      </c>
      <c r="G41" s="186">
        <v>1.59135613889654</v>
      </c>
      <c r="H41" s="191">
        <v>0.454037618359796</v>
      </c>
      <c r="I41" s="186">
        <v>1.7735837285963401</v>
      </c>
      <c r="J41" s="191">
        <v>0.47318534341655299</v>
      </c>
      <c r="K41" s="186">
        <v>1.64394624598614</v>
      </c>
      <c r="L41" s="202">
        <v>0.44196784545835699</v>
      </c>
    </row>
    <row r="42" spans="1:12" ht="13" customHeight="1" x14ac:dyDescent="0.2">
      <c r="A42" s="82" t="s">
        <v>375</v>
      </c>
      <c r="B42" s="110">
        <v>2</v>
      </c>
      <c r="C42" s="186">
        <v>0.71619392198106802</v>
      </c>
      <c r="D42" s="191">
        <v>0.43212078404582499</v>
      </c>
      <c r="E42" s="186">
        <v>0.74735149246495103</v>
      </c>
      <c r="F42" s="191">
        <v>0.44252590499349398</v>
      </c>
      <c r="G42" s="186">
        <v>0.82917996644660996</v>
      </c>
      <c r="H42" s="191">
        <v>0.48016374663954497</v>
      </c>
      <c r="I42" s="186">
        <v>0.94379942605384004</v>
      </c>
      <c r="J42" s="191">
        <v>0.53212392981650003</v>
      </c>
      <c r="K42" s="186">
        <v>0.83698936432434701</v>
      </c>
      <c r="L42" s="202">
        <v>0.49277815284017201</v>
      </c>
    </row>
    <row r="43" spans="1:12" ht="13" customHeight="1" x14ac:dyDescent="0.2">
      <c r="A43" s="82" t="s">
        <v>427</v>
      </c>
      <c r="B43" s="110">
        <v>2</v>
      </c>
      <c r="C43" s="186">
        <v>0.32710276862522802</v>
      </c>
      <c r="D43" s="191">
        <v>0.274868688954789</v>
      </c>
      <c r="E43" s="186">
        <v>0.69613579027864803</v>
      </c>
      <c r="F43" s="191">
        <v>0.61041717064981305</v>
      </c>
      <c r="G43" s="186">
        <v>0.71832122226758299</v>
      </c>
      <c r="H43" s="191">
        <v>0.61697190289339698</v>
      </c>
      <c r="I43" s="186">
        <v>0.98055573663935802</v>
      </c>
      <c r="J43" s="191">
        <v>0.85327564212237705</v>
      </c>
      <c r="K43" s="186">
        <v>1.20103780587104</v>
      </c>
      <c r="L43" s="202">
        <v>1.1699755669026199</v>
      </c>
    </row>
    <row r="44" spans="1:12" ht="13" customHeight="1" x14ac:dyDescent="0.2">
      <c r="A44" s="82" t="s">
        <v>428</v>
      </c>
      <c r="B44" s="110">
        <v>2</v>
      </c>
      <c r="C44" s="186">
        <v>1.6748192884825599</v>
      </c>
      <c r="D44" s="191">
        <v>1.0005127867531001</v>
      </c>
      <c r="E44" s="186">
        <v>1.5478647080930401</v>
      </c>
      <c r="F44" s="191">
        <v>0.70370291268882101</v>
      </c>
      <c r="G44" s="186">
        <v>1.55384802794082</v>
      </c>
      <c r="H44" s="191">
        <v>0.87315113141206002</v>
      </c>
      <c r="I44" s="186">
        <v>2.3225596330267901</v>
      </c>
      <c r="J44" s="191">
        <v>1.29233488859545</v>
      </c>
      <c r="K44" s="186">
        <v>2.4409469306824301</v>
      </c>
      <c r="L44" s="202">
        <v>1.3697118045063801</v>
      </c>
    </row>
    <row r="45" spans="1:12" ht="13" customHeight="1" x14ac:dyDescent="0.2">
      <c r="A45" s="82" t="s">
        <v>429</v>
      </c>
      <c r="B45" s="110">
        <v>2</v>
      </c>
      <c r="C45" s="186">
        <v>0.253518079279485</v>
      </c>
      <c r="D45" s="191">
        <v>9.7638552311551205E-2</v>
      </c>
      <c r="E45" s="186">
        <v>0.49301098503035401</v>
      </c>
      <c r="F45" s="191">
        <v>0.194275240133436</v>
      </c>
      <c r="G45" s="186">
        <v>0.508691724945179</v>
      </c>
      <c r="H45" s="191">
        <v>0.20314374882431899</v>
      </c>
      <c r="I45" s="186">
        <v>0.62634377112864803</v>
      </c>
      <c r="J45" s="191">
        <v>0.25142574437138498</v>
      </c>
      <c r="K45" s="186">
        <v>0.64278359538263097</v>
      </c>
      <c r="L45" s="202">
        <v>0.25382542088579901</v>
      </c>
    </row>
    <row r="46" spans="1:12" ht="13" customHeight="1" x14ac:dyDescent="0.2">
      <c r="A46" s="82" t="s">
        <v>430</v>
      </c>
      <c r="B46" s="110">
        <v>2</v>
      </c>
      <c r="C46" s="186">
        <v>1.09712748591305</v>
      </c>
      <c r="D46" s="191">
        <v>0.381974375290839</v>
      </c>
      <c r="E46" s="186">
        <v>1.36732230801845</v>
      </c>
      <c r="F46" s="191">
        <v>0.46143309793977699</v>
      </c>
      <c r="G46" s="186">
        <v>1.39676663023264</v>
      </c>
      <c r="H46" s="191">
        <v>0.49168314439694499</v>
      </c>
      <c r="I46" s="186">
        <v>1.6508501655386201</v>
      </c>
      <c r="J46" s="191">
        <v>0.61948110018019298</v>
      </c>
      <c r="K46" s="186">
        <v>1.7319284709041201</v>
      </c>
      <c r="L46" s="202">
        <v>0.63806838289727996</v>
      </c>
    </row>
    <row r="47" spans="1:12" ht="13" customHeight="1" x14ac:dyDescent="0.2">
      <c r="A47" s="82" t="s">
        <v>376</v>
      </c>
      <c r="B47" s="110">
        <v>2</v>
      </c>
      <c r="C47" s="186">
        <v>1.1619402584320599</v>
      </c>
      <c r="D47" s="191">
        <v>0.40133694528462799</v>
      </c>
      <c r="E47" s="186">
        <v>1.26084593710199</v>
      </c>
      <c r="F47" s="191">
        <v>0.46287939281802198</v>
      </c>
      <c r="G47" s="186">
        <v>1.32401915044726</v>
      </c>
      <c r="H47" s="191">
        <v>0.51698775025052801</v>
      </c>
      <c r="I47" s="186">
        <v>1.33302304963916</v>
      </c>
      <c r="J47" s="191">
        <v>0.51942862463999295</v>
      </c>
      <c r="K47" s="186">
        <v>1.3610647348345699</v>
      </c>
      <c r="L47" s="202">
        <v>0.52324824491536004</v>
      </c>
    </row>
    <row r="48" spans="1:12" ht="13" customHeight="1" x14ac:dyDescent="0.2">
      <c r="A48" s="82" t="s">
        <v>377</v>
      </c>
      <c r="B48" s="110">
        <v>2</v>
      </c>
      <c r="C48" s="186">
        <v>1.5524420338093901</v>
      </c>
      <c r="D48" s="191">
        <v>0.45192844085441702</v>
      </c>
      <c r="E48" s="186">
        <v>1.77586489453634</v>
      </c>
      <c r="F48" s="191">
        <v>0.59876411365132398</v>
      </c>
      <c r="G48" s="186">
        <v>1.75173859743486</v>
      </c>
      <c r="H48" s="191">
        <v>0.58711570585322304</v>
      </c>
      <c r="I48" s="186">
        <v>2.9710214374398101</v>
      </c>
      <c r="J48" s="191">
        <v>1.09030287544181</v>
      </c>
      <c r="K48" s="186">
        <v>2.9855017334138898</v>
      </c>
      <c r="L48" s="202">
        <v>1.0980629544787801</v>
      </c>
    </row>
    <row r="49" spans="1:12" ht="13" customHeight="1" x14ac:dyDescent="0.2">
      <c r="A49" s="82" t="s">
        <v>378</v>
      </c>
      <c r="B49" s="110">
        <v>2</v>
      </c>
      <c r="C49" s="186">
        <v>1.5744534941600901</v>
      </c>
      <c r="D49" s="191">
        <v>0.51882742119188996</v>
      </c>
      <c r="E49" s="186">
        <v>1.11733390596259</v>
      </c>
      <c r="F49" s="191">
        <v>0.52203202172478202</v>
      </c>
      <c r="G49" s="186">
        <v>0.47265175291945</v>
      </c>
      <c r="H49" s="191">
        <v>0.239490421893957</v>
      </c>
      <c r="I49" s="186">
        <v>0.93011984486292498</v>
      </c>
      <c r="J49" s="191">
        <v>0.40044993408512702</v>
      </c>
      <c r="K49" s="186">
        <v>0.99994483898254205</v>
      </c>
      <c r="L49" s="202">
        <v>0.43587869967666898</v>
      </c>
    </row>
    <row r="50" spans="1:12" ht="13" customHeight="1" x14ac:dyDescent="0.2">
      <c r="A50" s="82" t="s">
        <v>431</v>
      </c>
      <c r="B50" s="110">
        <v>2</v>
      </c>
      <c r="C50" s="186">
        <v>0.44337057380496397</v>
      </c>
      <c r="D50" s="191">
        <v>9.3986708083963505E-2</v>
      </c>
      <c r="E50" s="186">
        <v>0.55474975374735902</v>
      </c>
      <c r="F50" s="191">
        <v>0.12750067055209099</v>
      </c>
      <c r="G50" s="186">
        <v>0.55465340054080403</v>
      </c>
      <c r="H50" s="191">
        <v>0.12708768758480199</v>
      </c>
      <c r="I50" s="186">
        <v>0.77448756209111302</v>
      </c>
      <c r="J50" s="191">
        <v>0.189491969299659</v>
      </c>
      <c r="K50" s="186">
        <v>0.80836062059887703</v>
      </c>
      <c r="L50" s="202">
        <v>0.19920328043045701</v>
      </c>
    </row>
    <row r="51" spans="1:12" ht="13" customHeight="1" x14ac:dyDescent="0.2">
      <c r="A51" s="82" t="s">
        <v>379</v>
      </c>
      <c r="B51" s="110">
        <v>2</v>
      </c>
      <c r="C51" s="186">
        <v>0.42736625046527399</v>
      </c>
      <c r="D51" s="191">
        <v>8.3176495566028699E-2</v>
      </c>
      <c r="E51" s="186">
        <v>0.76791737943260197</v>
      </c>
      <c r="F51" s="191">
        <v>0.14561095655672199</v>
      </c>
      <c r="G51" s="186">
        <v>0.756335077429655</v>
      </c>
      <c r="H51" s="191">
        <v>0.14582360776361999</v>
      </c>
      <c r="I51" s="186">
        <v>0.90170431427222497</v>
      </c>
      <c r="J51" s="191">
        <v>0.182533413365571</v>
      </c>
      <c r="K51" s="186">
        <v>0.91362492344321899</v>
      </c>
      <c r="L51" s="202">
        <v>0.18649634675315899</v>
      </c>
    </row>
    <row r="52" spans="1:12" ht="13" customHeight="1" x14ac:dyDescent="0.2">
      <c r="A52" s="82" t="s">
        <v>380</v>
      </c>
      <c r="B52" s="110">
        <v>2</v>
      </c>
      <c r="C52" s="186">
        <v>0.61674657734410099</v>
      </c>
      <c r="D52" s="191">
        <v>0.157708924373063</v>
      </c>
      <c r="E52" s="186">
        <v>0.611602331993503</v>
      </c>
      <c r="F52" s="191">
        <v>0.16001820711607401</v>
      </c>
      <c r="G52" s="186">
        <v>0.62771648614513798</v>
      </c>
      <c r="H52" s="191">
        <v>0.19211866937824501</v>
      </c>
      <c r="I52" s="186">
        <v>0.70807742503502002</v>
      </c>
      <c r="J52" s="191">
        <v>0.224199315708314</v>
      </c>
      <c r="K52" s="186">
        <v>0.81500485047641402</v>
      </c>
      <c r="L52" s="202">
        <v>0.25597477840678901</v>
      </c>
    </row>
    <row r="53" spans="1:12" ht="13" customHeight="1" x14ac:dyDescent="0.2">
      <c r="A53" s="82" t="s">
        <v>381</v>
      </c>
      <c r="B53" s="110">
        <v>2</v>
      </c>
      <c r="C53" s="186">
        <v>0.87175607581207204</v>
      </c>
      <c r="D53" s="191">
        <v>0.17820469424445101</v>
      </c>
      <c r="E53" s="186">
        <v>0.94362837090998097</v>
      </c>
      <c r="F53" s="191">
        <v>0.204709839196662</v>
      </c>
      <c r="G53" s="186">
        <v>0.92546769625588898</v>
      </c>
      <c r="H53" s="191">
        <v>0.19518949947873601</v>
      </c>
      <c r="I53" s="186">
        <v>1.13103941291758</v>
      </c>
      <c r="J53" s="191">
        <v>0.23627505319418601</v>
      </c>
      <c r="K53" s="186">
        <v>1.0933169554676001</v>
      </c>
      <c r="L53" s="202">
        <v>0.22930395571647499</v>
      </c>
    </row>
    <row r="54" spans="1:12" ht="13" customHeight="1" x14ac:dyDescent="0.2">
      <c r="A54" s="82" t="s">
        <v>382</v>
      </c>
      <c r="B54" s="110">
        <v>2</v>
      </c>
      <c r="C54" s="186">
        <v>0.98895321325225305</v>
      </c>
      <c r="D54" s="191">
        <v>0.34621307186420702</v>
      </c>
      <c r="E54" s="186">
        <v>1.38426059461995</v>
      </c>
      <c r="F54" s="191">
        <v>0.50967682809453796</v>
      </c>
      <c r="G54" s="186">
        <v>1.4107660695840201</v>
      </c>
      <c r="H54" s="191">
        <v>0.51461387807319103</v>
      </c>
      <c r="I54" s="186">
        <v>1.5030319138589701</v>
      </c>
      <c r="J54" s="191">
        <v>0.55693249306028902</v>
      </c>
      <c r="K54" s="186">
        <v>1.6181140376172201</v>
      </c>
      <c r="L54" s="202">
        <v>0.57349510941787496</v>
      </c>
    </row>
    <row r="55" spans="1:12" ht="13" customHeight="1" x14ac:dyDescent="0.2">
      <c r="A55" s="82" t="s">
        <v>383</v>
      </c>
      <c r="B55" s="110">
        <v>2</v>
      </c>
      <c r="C55" s="186">
        <v>1.3557869242846201</v>
      </c>
      <c r="D55" s="191">
        <v>0.52048991920216803</v>
      </c>
      <c r="E55" s="186">
        <v>1.58093812651022</v>
      </c>
      <c r="F55" s="191">
        <v>0.65436657862491199</v>
      </c>
      <c r="G55" s="186">
        <v>1.3516154341622</v>
      </c>
      <c r="H55" s="191">
        <v>0.609261316632287</v>
      </c>
      <c r="I55" s="186">
        <v>1.6330834085755499</v>
      </c>
      <c r="J55" s="191">
        <v>0.71495901158582797</v>
      </c>
      <c r="K55" s="186">
        <v>1.76076704468597</v>
      </c>
      <c r="L55" s="202">
        <v>0.803887953419125</v>
      </c>
    </row>
    <row r="56" spans="1:12" ht="13" customHeight="1" x14ac:dyDescent="0.2">
      <c r="A56" s="82" t="s">
        <v>384</v>
      </c>
      <c r="B56" s="110">
        <v>2</v>
      </c>
      <c r="C56" s="186">
        <v>0.73255896382452101</v>
      </c>
      <c r="D56" s="191">
        <v>0.20148838908988501</v>
      </c>
      <c r="E56" s="186">
        <v>1.1745348878840101</v>
      </c>
      <c r="F56" s="191">
        <v>0.33605198232473699</v>
      </c>
      <c r="G56" s="186">
        <v>1.1703260322251201</v>
      </c>
      <c r="H56" s="191">
        <v>0.34248300405403398</v>
      </c>
      <c r="I56" s="186">
        <v>1.3262022751035101</v>
      </c>
      <c r="J56" s="191">
        <v>0.42632721659140299</v>
      </c>
      <c r="K56" s="186">
        <v>1.3484786727700799</v>
      </c>
      <c r="L56" s="202">
        <v>0.43672890078140703</v>
      </c>
    </row>
    <row r="57" spans="1:12" ht="13" customHeight="1" x14ac:dyDescent="0.2">
      <c r="A57" s="82" t="s">
        <v>385</v>
      </c>
      <c r="B57" s="110">
        <v>2</v>
      </c>
      <c r="C57" s="186">
        <v>1.4967166918914301</v>
      </c>
      <c r="D57" s="191">
        <v>0.73119932899121898</v>
      </c>
      <c r="E57" s="186">
        <v>1.85051748907814</v>
      </c>
      <c r="F57" s="191">
        <v>0.94110003732452896</v>
      </c>
      <c r="G57" s="186">
        <v>1.8965115176331599</v>
      </c>
      <c r="H57" s="191">
        <v>1.0189055164081799</v>
      </c>
      <c r="I57" s="186">
        <v>3.0324071064502398</v>
      </c>
      <c r="J57" s="191">
        <v>1.75483310763236</v>
      </c>
      <c r="K57" s="186">
        <v>2.75261093335991</v>
      </c>
      <c r="L57" s="202">
        <v>1.5780874891100301</v>
      </c>
    </row>
    <row r="58" spans="1:12" ht="13" customHeight="1" x14ac:dyDescent="0.2">
      <c r="A58" s="82" t="s">
        <v>386</v>
      </c>
      <c r="B58" s="110">
        <v>2</v>
      </c>
      <c r="C58" s="186">
        <v>1.37668418987828</v>
      </c>
      <c r="D58" s="191">
        <v>0.44534540707726</v>
      </c>
      <c r="E58" s="186">
        <v>2.0034903513026898</v>
      </c>
      <c r="F58" s="191">
        <v>0.69246263264640395</v>
      </c>
      <c r="G58" s="186">
        <v>1.3804174181086599</v>
      </c>
      <c r="H58" s="191">
        <v>0.55480757054284502</v>
      </c>
      <c r="I58" s="186">
        <v>1.5326602983677999</v>
      </c>
      <c r="J58" s="191">
        <v>0.70188963883160804</v>
      </c>
      <c r="K58" s="186">
        <v>1.49751791438544</v>
      </c>
      <c r="L58" s="202">
        <v>0.70663847227461296</v>
      </c>
    </row>
    <row r="59" spans="1:12" ht="13" customHeight="1" x14ac:dyDescent="0.2">
      <c r="A59" s="82" t="s">
        <v>387</v>
      </c>
      <c r="B59" s="110">
        <v>2</v>
      </c>
      <c r="C59" s="186">
        <v>1.1565782313123401</v>
      </c>
      <c r="D59" s="191">
        <v>0.19918788988363301</v>
      </c>
      <c r="E59" s="186">
        <v>1.1035193621414201</v>
      </c>
      <c r="F59" s="191">
        <v>0.187472267254919</v>
      </c>
      <c r="G59" s="186">
        <v>1.0482369909907501</v>
      </c>
      <c r="H59" s="191">
        <v>0.18372873326363601</v>
      </c>
      <c r="I59" s="186">
        <v>1.13569895310352</v>
      </c>
      <c r="J59" s="191">
        <v>0.210899015886956</v>
      </c>
      <c r="K59" s="186">
        <v>1.22193234935901</v>
      </c>
      <c r="L59" s="202">
        <v>0.22969319701403601</v>
      </c>
    </row>
    <row r="60" spans="1:12" ht="13" customHeight="1" x14ac:dyDescent="0.2">
      <c r="A60" s="82" t="s">
        <v>388</v>
      </c>
      <c r="B60" s="110">
        <v>2</v>
      </c>
      <c r="C60" s="186">
        <v>1.1091607253489399</v>
      </c>
      <c r="D60" s="191">
        <v>0.37428202143448502</v>
      </c>
      <c r="E60" s="186">
        <v>1.11075190269632</v>
      </c>
      <c r="F60" s="191">
        <v>0.39031991749228001</v>
      </c>
      <c r="G60" s="186">
        <v>1.0978193112452299</v>
      </c>
      <c r="H60" s="191">
        <v>0.40943115816484299</v>
      </c>
      <c r="I60" s="186">
        <v>1.22959895912649</v>
      </c>
      <c r="J60" s="191">
        <v>0.45650908426207099</v>
      </c>
      <c r="K60" s="186">
        <v>1.2666981343411301</v>
      </c>
      <c r="L60" s="202">
        <v>0.47579982745298399</v>
      </c>
    </row>
    <row r="61" spans="1:12" ht="13" customHeight="1" x14ac:dyDescent="0.2">
      <c r="A61" s="82" t="s">
        <v>432</v>
      </c>
      <c r="B61" s="110">
        <v>2</v>
      </c>
      <c r="C61" s="186">
        <v>1.14819299340958</v>
      </c>
      <c r="D61" s="191">
        <v>0.215697590680064</v>
      </c>
      <c r="E61" s="186">
        <v>1.14327921191215</v>
      </c>
      <c r="F61" s="191">
        <v>0.22242306590816799</v>
      </c>
      <c r="G61" s="186">
        <v>1.06850354278788</v>
      </c>
      <c r="H61" s="191">
        <v>0.215016614796459</v>
      </c>
      <c r="I61" s="186">
        <v>1.1471142073882501</v>
      </c>
      <c r="J61" s="191">
        <v>0.23373132238517799</v>
      </c>
      <c r="K61" s="186">
        <v>1.2350650341616101</v>
      </c>
      <c r="L61" s="202">
        <v>0.246481324799291</v>
      </c>
    </row>
    <row r="62" spans="1:12" ht="13" customHeight="1" x14ac:dyDescent="0.2">
      <c r="A62" s="82" t="s">
        <v>389</v>
      </c>
      <c r="B62" s="110">
        <v>2</v>
      </c>
      <c r="C62" s="186">
        <v>0.79850656310746404</v>
      </c>
      <c r="D62" s="191">
        <v>0.51897665613113497</v>
      </c>
      <c r="E62" s="186">
        <v>2.7106252638750798</v>
      </c>
      <c r="F62" s="191">
        <v>2.3230076648246101</v>
      </c>
      <c r="G62" s="186">
        <v>2.36014656362787</v>
      </c>
      <c r="H62" s="191">
        <v>2.18587531768843</v>
      </c>
      <c r="I62" s="186">
        <v>2.3063341950242102</v>
      </c>
      <c r="J62" s="191">
        <v>2.2207827391264598</v>
      </c>
      <c r="K62" s="186">
        <v>2.2687145025415898</v>
      </c>
      <c r="L62" s="202">
        <v>2.24011614710717</v>
      </c>
    </row>
    <row r="63" spans="1:12" ht="13" customHeight="1" x14ac:dyDescent="0.2">
      <c r="A63" s="112" t="s">
        <v>433</v>
      </c>
      <c r="B63" s="113">
        <v>2</v>
      </c>
      <c r="C63" s="187">
        <v>1.0345459857997801</v>
      </c>
      <c r="D63" s="192">
        <v>8.62546607441083E-2</v>
      </c>
      <c r="E63" s="187">
        <v>1.1512204998825699</v>
      </c>
      <c r="F63" s="192">
        <v>9.7575615537497898E-2</v>
      </c>
      <c r="G63" s="187">
        <v>1.1322068367156599</v>
      </c>
      <c r="H63" s="192">
        <v>0.10148510627988901</v>
      </c>
      <c r="I63" s="187">
        <v>1.3597529481791599</v>
      </c>
      <c r="J63" s="192">
        <v>0.134642077909983</v>
      </c>
      <c r="K63" s="187">
        <v>1.3401249561214801</v>
      </c>
      <c r="L63" s="204">
        <v>0.13328855959292299</v>
      </c>
    </row>
    <row r="64" spans="1:12" ht="13" customHeight="1" x14ac:dyDescent="0.2">
      <c r="A64" s="114" t="s">
        <v>434</v>
      </c>
      <c r="B64" s="115">
        <v>2</v>
      </c>
      <c r="C64" s="188">
        <v>0.79135726446348298</v>
      </c>
      <c r="D64" s="193">
        <v>9.1063709742617696E-2</v>
      </c>
      <c r="E64" s="188">
        <v>0.957133214976288</v>
      </c>
      <c r="F64" s="193">
        <v>0.11984344263706</v>
      </c>
      <c r="G64" s="188">
        <v>0.95972139814687096</v>
      </c>
      <c r="H64" s="193">
        <v>0.123175262224324</v>
      </c>
      <c r="I64" s="188">
        <v>1.1984247283648599</v>
      </c>
      <c r="J64" s="193">
        <v>0.16617682405912201</v>
      </c>
      <c r="K64" s="188">
        <v>1.2052770106895001</v>
      </c>
      <c r="L64" s="205">
        <v>0.167986172379754</v>
      </c>
    </row>
    <row r="65" spans="1:12" ht="13" customHeight="1" x14ac:dyDescent="0.2">
      <c r="A65" s="116" t="s">
        <v>435</v>
      </c>
      <c r="B65" s="117">
        <v>2</v>
      </c>
      <c r="C65" s="189">
        <v>0.95807185487203805</v>
      </c>
      <c r="D65" s="194">
        <v>5.9873988039298401E-2</v>
      </c>
      <c r="E65" s="189">
        <v>1.109120640287</v>
      </c>
      <c r="F65" s="194">
        <v>8.1445657336808405E-2</v>
      </c>
      <c r="G65" s="189">
        <v>1.05817499317056</v>
      </c>
      <c r="H65" s="194">
        <v>8.1221266930093794E-2</v>
      </c>
      <c r="I65" s="189">
        <v>1.2906240484951399</v>
      </c>
      <c r="J65" s="194">
        <v>0.10183919782718701</v>
      </c>
      <c r="K65" s="189">
        <v>1.3028422591161399</v>
      </c>
      <c r="L65" s="206">
        <v>0.103852402012953</v>
      </c>
    </row>
    <row r="66" spans="1:12" ht="13" customHeight="1" x14ac:dyDescent="0.2">
      <c r="A66" s="82" t="s">
        <v>391</v>
      </c>
      <c r="B66" s="110">
        <v>2</v>
      </c>
      <c r="C66" s="186">
        <v>0.395180025434681</v>
      </c>
      <c r="D66" s="191">
        <v>0.178652744918015</v>
      </c>
      <c r="E66" s="186">
        <v>0.314957686585498</v>
      </c>
      <c r="F66" s="191">
        <v>0.17674102987784199</v>
      </c>
      <c r="G66" s="186">
        <v>0.320514186248685</v>
      </c>
      <c r="H66" s="191">
        <v>0.170604389181302</v>
      </c>
      <c r="I66" s="186">
        <v>0.27686270869779001</v>
      </c>
      <c r="J66" s="191">
        <v>0.178243554192756</v>
      </c>
      <c r="K66" s="186">
        <v>0.34124051760107799</v>
      </c>
      <c r="L66" s="202">
        <v>0.184042801108868</v>
      </c>
    </row>
    <row r="67" spans="1:12" ht="13" customHeight="1" x14ac:dyDescent="0.2">
      <c r="A67" s="82" t="s">
        <v>392</v>
      </c>
      <c r="B67" s="110">
        <v>2</v>
      </c>
      <c r="C67" s="186">
        <v>1.1019808199638099</v>
      </c>
      <c r="D67" s="191">
        <v>0.47341774631488398</v>
      </c>
      <c r="E67" s="186">
        <v>1.12973988975857</v>
      </c>
      <c r="F67" s="191">
        <v>0.63012183655306198</v>
      </c>
      <c r="G67" s="186">
        <v>1.1844740465805601</v>
      </c>
      <c r="H67" s="191">
        <v>0.71503430631763698</v>
      </c>
      <c r="I67" s="186">
        <v>1.7154615040227199</v>
      </c>
      <c r="J67" s="191">
        <v>0.97565725765121702</v>
      </c>
      <c r="K67" s="186">
        <v>2.2022973254817599</v>
      </c>
      <c r="L67" s="202">
        <v>1.29723597466692</v>
      </c>
    </row>
    <row r="68" spans="1:12" ht="13" customHeight="1" x14ac:dyDescent="0.2">
      <c r="A68" s="82" t="s">
        <v>393</v>
      </c>
      <c r="B68" s="110">
        <v>2</v>
      </c>
      <c r="C68" s="186">
        <v>1.4609119039929399</v>
      </c>
      <c r="D68" s="191">
        <v>0.97277612218537701</v>
      </c>
      <c r="E68" s="186">
        <v>1.0886843698493001</v>
      </c>
      <c r="F68" s="191">
        <v>0.77882486302032305</v>
      </c>
      <c r="G68" s="186">
        <v>0.961695957913551</v>
      </c>
      <c r="H68" s="191">
        <v>0.74286295903698696</v>
      </c>
      <c r="I68" s="186">
        <v>0.93276090057833505</v>
      </c>
      <c r="J68" s="191">
        <v>0.82552481948319101</v>
      </c>
      <c r="K68" s="186">
        <v>0.80186425351449397</v>
      </c>
      <c r="L68" s="202">
        <v>0.777118117328358</v>
      </c>
    </row>
    <row r="69" spans="1:12" ht="13" customHeight="1" x14ac:dyDescent="0.2">
      <c r="A69" s="4" t="s">
        <v>394</v>
      </c>
      <c r="B69" s="118">
        <v>2</v>
      </c>
      <c r="C69" s="196">
        <v>0.227603177652966</v>
      </c>
      <c r="D69" s="197">
        <v>0.19190947354525201</v>
      </c>
      <c r="E69" s="196">
        <v>0.189622227993166</v>
      </c>
      <c r="F69" s="197">
        <v>0.15898023498408301</v>
      </c>
      <c r="G69" s="196">
        <v>0.195355034394463</v>
      </c>
      <c r="H69" s="197">
        <v>0.16027225007402299</v>
      </c>
      <c r="I69" s="196">
        <v>0.28081185877457998</v>
      </c>
      <c r="J69" s="197">
        <v>0.25845039966790601</v>
      </c>
      <c r="K69" s="196">
        <v>0.320149653601773</v>
      </c>
      <c r="L69" s="207">
        <v>0.27619165074917301</v>
      </c>
    </row>
    <row r="70" spans="1:12" ht="13" customHeight="1" x14ac:dyDescent="0.2">
      <c r="A70" s="82"/>
      <c r="B70" s="119"/>
      <c r="C70" s="186" t="s">
        <v>1602</v>
      </c>
      <c r="D70" s="191" t="s">
        <v>1603</v>
      </c>
      <c r="E70" s="186" t="s">
        <v>1604</v>
      </c>
      <c r="F70" s="191" t="s">
        <v>1605</v>
      </c>
      <c r="G70" s="186" t="s">
        <v>1606</v>
      </c>
      <c r="H70" s="191" t="s">
        <v>1607</v>
      </c>
      <c r="I70" s="186" t="s">
        <v>1608</v>
      </c>
      <c r="J70" s="191" t="s">
        <v>1609</v>
      </c>
      <c r="K70" s="186" t="s">
        <v>1610</v>
      </c>
      <c r="L70" s="202" t="s">
        <v>1611</v>
      </c>
    </row>
    <row r="71" spans="1:12" ht="13" customHeight="1" x14ac:dyDescent="0.2">
      <c r="A71" s="82" t="s">
        <v>350</v>
      </c>
      <c r="B71" s="119">
        <v>1</v>
      </c>
      <c r="C71" s="186">
        <v>0.86328086275951199</v>
      </c>
      <c r="D71" s="191">
        <v>0.20194634611985199</v>
      </c>
      <c r="E71" s="186">
        <v>0.89247045376148604</v>
      </c>
      <c r="F71" s="191">
        <v>0.21374318647043899</v>
      </c>
      <c r="G71" s="186">
        <v>0.83065074777562597</v>
      </c>
      <c r="H71" s="191">
        <v>0.19280815379268501</v>
      </c>
      <c r="I71" s="186">
        <v>0.83913371936552095</v>
      </c>
      <c r="J71" s="191">
        <v>0.21176994983415001</v>
      </c>
      <c r="K71" s="186">
        <v>0.81504472223695201</v>
      </c>
      <c r="L71" s="202">
        <v>0.213533672583402</v>
      </c>
    </row>
    <row r="72" spans="1:12" ht="13" customHeight="1" x14ac:dyDescent="0.2">
      <c r="A72" s="82" t="s">
        <v>352</v>
      </c>
      <c r="B72" s="119">
        <v>1</v>
      </c>
      <c r="C72" s="186">
        <v>1.0443054693024001</v>
      </c>
      <c r="D72" s="191">
        <v>0.26786383220792698</v>
      </c>
      <c r="E72" s="186">
        <v>1.4084937951443199</v>
      </c>
      <c r="F72" s="191">
        <v>0.40991164463173901</v>
      </c>
      <c r="G72" s="186">
        <v>1.3049020727404199</v>
      </c>
      <c r="H72" s="191">
        <v>0.38480049214719297</v>
      </c>
      <c r="I72" s="186">
        <v>1.3347330599385501</v>
      </c>
      <c r="J72" s="191">
        <v>0.38747105526200798</v>
      </c>
      <c r="K72" s="186">
        <v>1.2717222619064401</v>
      </c>
      <c r="L72" s="202">
        <v>0.37510155869192102</v>
      </c>
    </row>
    <row r="73" spans="1:12" ht="13" customHeight="1" x14ac:dyDescent="0.2">
      <c r="A73" s="111" t="s">
        <v>354</v>
      </c>
      <c r="B73" s="119">
        <v>1</v>
      </c>
      <c r="C73" s="186">
        <v>0.95110077944146199</v>
      </c>
      <c r="D73" s="191">
        <v>0.26115545108799598</v>
      </c>
      <c r="E73" s="186">
        <v>1.22109039190832</v>
      </c>
      <c r="F73" s="191">
        <v>0.42830087810872403</v>
      </c>
      <c r="G73" s="186">
        <v>1.2036542373374399</v>
      </c>
      <c r="H73" s="191">
        <v>0.429314986392759</v>
      </c>
      <c r="I73" s="186">
        <v>1.3170098695661601</v>
      </c>
      <c r="J73" s="191">
        <v>0.45225326339889599</v>
      </c>
      <c r="K73" s="186">
        <v>1.1844447262027999</v>
      </c>
      <c r="L73" s="202">
        <v>0.41927769046469399</v>
      </c>
    </row>
    <row r="74" spans="1:12" ht="13" customHeight="1" x14ac:dyDescent="0.2">
      <c r="A74" s="82" t="s">
        <v>355</v>
      </c>
      <c r="B74" s="119">
        <v>1</v>
      </c>
      <c r="C74" s="186">
        <v>0.92921840558984004</v>
      </c>
      <c r="D74" s="191">
        <v>0.27130529769519501</v>
      </c>
      <c r="E74" s="186">
        <v>0.94923901828482404</v>
      </c>
      <c r="F74" s="191">
        <v>0.30831352179980898</v>
      </c>
      <c r="G74" s="186">
        <v>1.0197280255877601</v>
      </c>
      <c r="H74" s="191">
        <v>0.36123215048750101</v>
      </c>
      <c r="I74" s="186">
        <v>1.36668035745054</v>
      </c>
      <c r="J74" s="191">
        <v>0.48740596085969901</v>
      </c>
      <c r="K74" s="186">
        <v>1.4194091020734001</v>
      </c>
      <c r="L74" s="202">
        <v>0.49157812086201802</v>
      </c>
    </row>
    <row r="75" spans="1:12" ht="13" customHeight="1" x14ac:dyDescent="0.2">
      <c r="A75" s="82" t="s">
        <v>365</v>
      </c>
      <c r="B75" s="119">
        <v>1</v>
      </c>
      <c r="C75" s="186">
        <v>1.0431736685994</v>
      </c>
      <c r="D75" s="191">
        <v>1.0028964969782601</v>
      </c>
      <c r="E75" s="186">
        <v>1.6931512677720999</v>
      </c>
      <c r="F75" s="191">
        <v>1.7136628428753</v>
      </c>
      <c r="G75" s="186">
        <v>1.6078961506862</v>
      </c>
      <c r="H75" s="191">
        <v>1.4579226598277399</v>
      </c>
      <c r="I75" s="186">
        <v>2.1867725222448899</v>
      </c>
      <c r="J75" s="191">
        <v>2.16556285098194</v>
      </c>
      <c r="K75" s="186">
        <v>2.4726658053405002</v>
      </c>
      <c r="L75" s="202">
        <v>2.40901128494844</v>
      </c>
    </row>
    <row r="76" spans="1:12" ht="13" customHeight="1" x14ac:dyDescent="0.2">
      <c r="A76" s="82" t="s">
        <v>370</v>
      </c>
      <c r="B76" s="119">
        <v>1</v>
      </c>
      <c r="C76" s="186">
        <v>0.94396795496964603</v>
      </c>
      <c r="D76" s="191">
        <v>0.37342569682105697</v>
      </c>
      <c r="E76" s="186">
        <v>1.1285670807644199</v>
      </c>
      <c r="F76" s="191">
        <v>0.43442762391990802</v>
      </c>
      <c r="G76" s="186">
        <v>1.0217594137686701</v>
      </c>
      <c r="H76" s="191">
        <v>0.40540123864067901</v>
      </c>
      <c r="I76" s="186">
        <v>1.22597435760332</v>
      </c>
      <c r="J76" s="191">
        <v>0.50677180053434201</v>
      </c>
      <c r="K76" s="186">
        <v>1.21100802111754</v>
      </c>
      <c r="L76" s="202">
        <v>0.47675912166724999</v>
      </c>
    </row>
    <row r="77" spans="1:12" ht="13" customHeight="1" x14ac:dyDescent="0.2">
      <c r="A77" s="82" t="s">
        <v>372</v>
      </c>
      <c r="B77" s="119">
        <v>1</v>
      </c>
      <c r="C77" s="186">
        <v>6.2139581616659401</v>
      </c>
      <c r="D77" s="191">
        <v>3.6000044089222398</v>
      </c>
      <c r="E77" s="186">
        <v>4.3038207774998698</v>
      </c>
      <c r="F77" s="191">
        <v>2.9458926394251801</v>
      </c>
      <c r="G77" s="186">
        <v>5.2461080297692604</v>
      </c>
      <c r="H77" s="191">
        <v>3.5686128023541399</v>
      </c>
      <c r="I77" s="186">
        <v>6.7125792892036298</v>
      </c>
      <c r="J77" s="191">
        <v>4.7423205388588299</v>
      </c>
      <c r="K77" s="186">
        <v>6.9577721359788098</v>
      </c>
      <c r="L77" s="202">
        <v>4.9965344147919097</v>
      </c>
    </row>
    <row r="78" spans="1:12" ht="13" customHeight="1" x14ac:dyDescent="0.2">
      <c r="A78" s="82" t="s">
        <v>428</v>
      </c>
      <c r="B78" s="119">
        <v>1</v>
      </c>
      <c r="C78" s="186">
        <v>1.1199168510412101</v>
      </c>
      <c r="D78" s="191">
        <v>0.52283809666648695</v>
      </c>
      <c r="E78" s="186">
        <v>1.2959669266906899</v>
      </c>
      <c r="F78" s="191">
        <v>0.69841770306339301</v>
      </c>
      <c r="G78" s="186">
        <v>0.73321198973056601</v>
      </c>
      <c r="H78" s="191">
        <v>0.45429659992978899</v>
      </c>
      <c r="I78" s="186">
        <v>0.77669527940287197</v>
      </c>
      <c r="J78" s="191">
        <v>0.477112232530917</v>
      </c>
      <c r="K78" s="186">
        <v>0.90124851623510005</v>
      </c>
      <c r="L78" s="202">
        <v>0.560448193278129</v>
      </c>
    </row>
    <row r="79" spans="1:12" ht="13" customHeight="1" x14ac:dyDescent="0.2">
      <c r="A79" s="82" t="s">
        <v>378</v>
      </c>
      <c r="B79" s="119">
        <v>1</v>
      </c>
      <c r="C79" s="186">
        <v>2.1391323488395</v>
      </c>
      <c r="D79" s="191">
        <v>0.52257539044660195</v>
      </c>
      <c r="E79" s="186">
        <v>2.1241761907484902</v>
      </c>
      <c r="F79" s="191">
        <v>0.552265225035241</v>
      </c>
      <c r="G79" s="186">
        <v>1.1523337079542</v>
      </c>
      <c r="H79" s="191">
        <v>0.39177325972572002</v>
      </c>
      <c r="I79" s="186">
        <v>1.8762753607940399</v>
      </c>
      <c r="J79" s="191">
        <v>0.62750038855327706</v>
      </c>
      <c r="K79" s="186">
        <v>1.88961490229714</v>
      </c>
      <c r="L79" s="202">
        <v>0.68106525952358898</v>
      </c>
    </row>
    <row r="80" spans="1:12" ht="13" customHeight="1" x14ac:dyDescent="0.2">
      <c r="A80" s="82" t="s">
        <v>382</v>
      </c>
      <c r="B80" s="119">
        <v>1</v>
      </c>
      <c r="C80" s="186">
        <v>0.50833626438889501</v>
      </c>
      <c r="D80" s="191">
        <v>0.18295246773952001</v>
      </c>
      <c r="E80" s="186">
        <v>0.64790148921039903</v>
      </c>
      <c r="F80" s="191">
        <v>0.23627141380457101</v>
      </c>
      <c r="G80" s="186">
        <v>0.64513323235257702</v>
      </c>
      <c r="H80" s="191">
        <v>0.23692552674451101</v>
      </c>
      <c r="I80" s="186">
        <v>0.75412334749370602</v>
      </c>
      <c r="J80" s="191">
        <v>0.28193878267581801</v>
      </c>
      <c r="K80" s="186">
        <v>0.77230530926934704</v>
      </c>
      <c r="L80" s="202">
        <v>0.29854506831033201</v>
      </c>
    </row>
    <row r="81" spans="1:12" ht="13" customHeight="1" x14ac:dyDescent="0.2">
      <c r="A81" s="82" t="s">
        <v>384</v>
      </c>
      <c r="B81" s="119">
        <v>1</v>
      </c>
      <c r="C81" s="186">
        <v>0.40470061047299</v>
      </c>
      <c r="D81" s="191">
        <v>0.18450767341343999</v>
      </c>
      <c r="E81" s="186">
        <v>0.90242676492905505</v>
      </c>
      <c r="F81" s="191">
        <v>0.42038473188083397</v>
      </c>
      <c r="G81" s="186">
        <v>0.90403996583213198</v>
      </c>
      <c r="H81" s="191">
        <v>0.43052232774516802</v>
      </c>
      <c r="I81" s="186">
        <v>1.2727648007454699</v>
      </c>
      <c r="J81" s="191">
        <v>0.62419289924077503</v>
      </c>
      <c r="K81" s="186">
        <v>1.2605387104310399</v>
      </c>
      <c r="L81" s="202">
        <v>0.63686756772966702</v>
      </c>
    </row>
    <row r="82" spans="1:12" ht="13" customHeight="1" x14ac:dyDescent="0.2">
      <c r="A82" s="82" t="s">
        <v>386</v>
      </c>
      <c r="B82" s="119">
        <v>1</v>
      </c>
      <c r="C82" s="186">
        <v>0.73666454971743101</v>
      </c>
      <c r="D82" s="191">
        <v>0.28518354457461798</v>
      </c>
      <c r="E82" s="186">
        <v>1.3987320344056999</v>
      </c>
      <c r="F82" s="191">
        <v>0.57678791171166</v>
      </c>
      <c r="G82" s="186">
        <v>0.37142457757816999</v>
      </c>
      <c r="H82" s="191">
        <v>0.224642060169848</v>
      </c>
      <c r="I82" s="186">
        <v>0.49085049292181099</v>
      </c>
      <c r="J82" s="191">
        <v>0.31265271703180803</v>
      </c>
      <c r="K82" s="186">
        <v>0.50600769278630098</v>
      </c>
      <c r="L82" s="202">
        <v>0.32847246717714201</v>
      </c>
    </row>
    <row r="83" spans="1:12" ht="13" customHeight="1" x14ac:dyDescent="0.2">
      <c r="A83" s="82" t="s">
        <v>387</v>
      </c>
      <c r="B83" s="119">
        <v>1</v>
      </c>
      <c r="C83" s="186">
        <v>0.81544603882218503</v>
      </c>
      <c r="D83" s="191">
        <v>0.16880256829215401</v>
      </c>
      <c r="E83" s="186">
        <v>0.83842689695879502</v>
      </c>
      <c r="F83" s="191">
        <v>0.179538974812742</v>
      </c>
      <c r="G83" s="186">
        <v>0.80577943122816797</v>
      </c>
      <c r="H83" s="191">
        <v>0.16810696482549201</v>
      </c>
      <c r="I83" s="186">
        <v>0.88092344648103205</v>
      </c>
      <c r="J83" s="191">
        <v>0.21055169472435001</v>
      </c>
      <c r="K83" s="186">
        <v>0.90859064325699301</v>
      </c>
      <c r="L83" s="202">
        <v>0.20418360208024799</v>
      </c>
    </row>
    <row r="84" spans="1:12" ht="13" customHeight="1" x14ac:dyDescent="0.2">
      <c r="A84" s="5" t="s">
        <v>436</v>
      </c>
      <c r="B84" s="120">
        <v>1</v>
      </c>
      <c r="C84" s="190">
        <v>1.3968417655140799</v>
      </c>
      <c r="D84" s="195">
        <v>0.32291213077476399</v>
      </c>
      <c r="E84" s="190">
        <v>1.46528105801418</v>
      </c>
      <c r="F84" s="195">
        <v>0.30621652068108501</v>
      </c>
      <c r="G84" s="190">
        <v>1.3035806120836499</v>
      </c>
      <c r="H84" s="195">
        <v>0.33354888783982301</v>
      </c>
      <c r="I84" s="190">
        <v>1.6431255028037799</v>
      </c>
      <c r="J84" s="195">
        <v>0.44954615944533599</v>
      </c>
      <c r="K84" s="190">
        <v>1.6988273185774601</v>
      </c>
      <c r="L84" s="203">
        <v>0.47759673448336398</v>
      </c>
    </row>
    <row r="85" spans="1:12" ht="13" customHeight="1" x14ac:dyDescent="0.2">
      <c r="A85" s="82" t="s">
        <v>93</v>
      </c>
      <c r="B85" s="119">
        <v>1</v>
      </c>
      <c r="C85" s="186">
        <v>0.31644329789685299</v>
      </c>
      <c r="D85" s="191">
        <v>0.37955499146539201</v>
      </c>
      <c r="E85" s="186">
        <v>0.43836993251723499</v>
      </c>
      <c r="F85" s="191">
        <v>0.52565097289826401</v>
      </c>
      <c r="G85" s="186">
        <v>0.42973240103310401</v>
      </c>
      <c r="H85" s="191">
        <v>0.515547725746208</v>
      </c>
      <c r="I85" s="186">
        <v>0.391244855271973</v>
      </c>
      <c r="J85" s="191">
        <v>0.43772596988104001</v>
      </c>
      <c r="K85" s="186">
        <v>0.35473833181955</v>
      </c>
      <c r="L85" s="202">
        <v>0.39603802467484001</v>
      </c>
    </row>
    <row r="86" spans="1:12" ht="13" customHeight="1" x14ac:dyDescent="0.2">
      <c r="A86" s="82" t="s">
        <v>392</v>
      </c>
      <c r="B86" s="119">
        <v>1</v>
      </c>
      <c r="C86" s="186" t="s">
        <v>562</v>
      </c>
      <c r="D86" s="191" t="s">
        <v>562</v>
      </c>
      <c r="E86" s="186" t="s">
        <v>562</v>
      </c>
      <c r="F86" s="191" t="s">
        <v>562</v>
      </c>
      <c r="G86" s="186" t="s">
        <v>562</v>
      </c>
      <c r="H86" s="191" t="s">
        <v>562</v>
      </c>
      <c r="I86" s="186" t="s">
        <v>562</v>
      </c>
      <c r="J86" s="191" t="s">
        <v>562</v>
      </c>
      <c r="K86" s="186" t="s">
        <v>562</v>
      </c>
      <c r="L86" s="202" t="s">
        <v>562</v>
      </c>
    </row>
    <row r="87" spans="1:12" ht="13" customHeight="1" x14ac:dyDescent="0.2">
      <c r="A87" s="4" t="s">
        <v>393</v>
      </c>
      <c r="B87" s="121">
        <v>1</v>
      </c>
      <c r="C87" s="196">
        <v>0.55679374233952805</v>
      </c>
      <c r="D87" s="197">
        <v>0.27606566474395</v>
      </c>
      <c r="E87" s="196">
        <v>0.61606175134766605</v>
      </c>
      <c r="F87" s="197">
        <v>0.31407690624064599</v>
      </c>
      <c r="G87" s="196">
        <v>0.65424796124692997</v>
      </c>
      <c r="H87" s="197">
        <v>0.33516868612852602</v>
      </c>
      <c r="I87" s="196">
        <v>0.62595395303206602</v>
      </c>
      <c r="J87" s="197">
        <v>0.33143885013663998</v>
      </c>
      <c r="K87" s="196">
        <v>0.64373714147817096</v>
      </c>
      <c r="L87" s="207">
        <v>0.33437142205620302</v>
      </c>
    </row>
    <row r="88" spans="1:12" ht="13" customHeight="1" x14ac:dyDescent="0.2">
      <c r="A88" s="82"/>
      <c r="B88" s="122"/>
      <c r="C88" s="186" t="s">
        <v>1602</v>
      </c>
      <c r="D88" s="191" t="s">
        <v>1603</v>
      </c>
      <c r="E88" s="186" t="s">
        <v>1604</v>
      </c>
      <c r="F88" s="191" t="s">
        <v>1605</v>
      </c>
      <c r="G88" s="186" t="s">
        <v>1606</v>
      </c>
      <c r="H88" s="191" t="s">
        <v>1607</v>
      </c>
      <c r="I88" s="186" t="s">
        <v>1608</v>
      </c>
      <c r="J88" s="191" t="s">
        <v>1609</v>
      </c>
      <c r="K88" s="186" t="s">
        <v>1610</v>
      </c>
      <c r="L88" s="202" t="s">
        <v>1611</v>
      </c>
    </row>
    <row r="89" spans="1:12" ht="13" customHeight="1" x14ac:dyDescent="0.2">
      <c r="A89" s="82" t="s">
        <v>359</v>
      </c>
      <c r="B89" s="122">
        <v>3</v>
      </c>
      <c r="C89" s="186">
        <v>0.85930238992225405</v>
      </c>
      <c r="D89" s="191">
        <v>0.26980549722748298</v>
      </c>
      <c r="E89" s="186">
        <v>0.98634482898998999</v>
      </c>
      <c r="F89" s="191">
        <v>0.31364499507542198</v>
      </c>
      <c r="G89" s="186">
        <v>1.0234140661297599</v>
      </c>
      <c r="H89" s="191">
        <v>0.331159570671407</v>
      </c>
      <c r="I89" s="186">
        <v>1.6962647508409501</v>
      </c>
      <c r="J89" s="191">
        <v>0.58132543577672502</v>
      </c>
      <c r="K89" s="186">
        <v>1.6396834484775999</v>
      </c>
      <c r="L89" s="202">
        <v>0.59646938045971598</v>
      </c>
    </row>
    <row r="90" spans="1:12" ht="13" customHeight="1" x14ac:dyDescent="0.2">
      <c r="A90" s="82" t="s">
        <v>362</v>
      </c>
      <c r="B90" s="122">
        <v>3</v>
      </c>
      <c r="C90" s="186">
        <v>0.72084992965406003</v>
      </c>
      <c r="D90" s="191">
        <v>0.56531970787661101</v>
      </c>
      <c r="E90" s="186">
        <v>0.60377190902094002</v>
      </c>
      <c r="F90" s="191">
        <v>0.52700554900888197</v>
      </c>
      <c r="G90" s="186">
        <v>0.61410781837213502</v>
      </c>
      <c r="H90" s="191">
        <v>0.51054848116765095</v>
      </c>
      <c r="I90" s="186">
        <v>0.695669052838085</v>
      </c>
      <c r="J90" s="191">
        <v>0.643261308576769</v>
      </c>
      <c r="K90" s="186">
        <v>0.645048033050033</v>
      </c>
      <c r="L90" s="202">
        <v>0.64578662702957901</v>
      </c>
    </row>
    <row r="91" spans="1:12" ht="13" customHeight="1" x14ac:dyDescent="0.2">
      <c r="A91" s="82" t="s">
        <v>84</v>
      </c>
      <c r="B91" s="122">
        <v>3</v>
      </c>
      <c r="C91" s="186">
        <v>1.03630041964812</v>
      </c>
      <c r="D91" s="191">
        <v>0.38617260198960901</v>
      </c>
      <c r="E91" s="186">
        <v>0.82529149256985601</v>
      </c>
      <c r="F91" s="191">
        <v>0.31298263547833499</v>
      </c>
      <c r="G91" s="186">
        <v>0.82673936215199395</v>
      </c>
      <c r="H91" s="191">
        <v>0.32014986974439102</v>
      </c>
      <c r="I91" s="186">
        <v>0.82348992199575799</v>
      </c>
      <c r="J91" s="191">
        <v>0.31085216250390901</v>
      </c>
      <c r="K91" s="186">
        <v>0.80933553512079404</v>
      </c>
      <c r="L91" s="202">
        <v>0.32064691973444298</v>
      </c>
    </row>
    <row r="92" spans="1:12" ht="13" customHeight="1" x14ac:dyDescent="0.2">
      <c r="A92" s="82" t="s">
        <v>376</v>
      </c>
      <c r="B92" s="122">
        <v>3</v>
      </c>
      <c r="C92" s="186">
        <v>0.73879155806062602</v>
      </c>
      <c r="D92" s="191">
        <v>0.27269164142290098</v>
      </c>
      <c r="E92" s="186">
        <v>0.65364556571434496</v>
      </c>
      <c r="F92" s="191">
        <v>0.26757760850048701</v>
      </c>
      <c r="G92" s="186">
        <v>0.700723242954154</v>
      </c>
      <c r="H92" s="191">
        <v>0.28507348278821198</v>
      </c>
      <c r="I92" s="186">
        <v>0.77232628131455205</v>
      </c>
      <c r="J92" s="191">
        <v>0.30275585326844301</v>
      </c>
      <c r="K92" s="186">
        <v>0.80948569885417798</v>
      </c>
      <c r="L92" s="202">
        <v>0.308759835752349</v>
      </c>
    </row>
    <row r="93" spans="1:12" ht="13" customHeight="1" x14ac:dyDescent="0.2">
      <c r="A93" s="82" t="s">
        <v>378</v>
      </c>
      <c r="B93" s="122">
        <v>3</v>
      </c>
      <c r="C93" s="186">
        <v>1.41639834787075</v>
      </c>
      <c r="D93" s="191">
        <v>0.45672033553506902</v>
      </c>
      <c r="E93" s="186">
        <v>1.6561472788582301</v>
      </c>
      <c r="F93" s="191">
        <v>0.51338819847974604</v>
      </c>
      <c r="G93" s="186">
        <v>0.80218126793685396</v>
      </c>
      <c r="H93" s="191">
        <v>0.30290859788755398</v>
      </c>
      <c r="I93" s="186">
        <v>0.98040958849089099</v>
      </c>
      <c r="J93" s="191">
        <v>0.40153462312702898</v>
      </c>
      <c r="K93" s="186">
        <v>1.0038771859159099</v>
      </c>
      <c r="L93" s="202">
        <v>0.39460463426186698</v>
      </c>
    </row>
    <row r="94" spans="1:12" ht="13" customHeight="1" x14ac:dyDescent="0.2">
      <c r="A94" s="82" t="s">
        <v>382</v>
      </c>
      <c r="B94" s="122">
        <v>3</v>
      </c>
      <c r="C94" s="186">
        <v>1.07590158560312</v>
      </c>
      <c r="D94" s="191">
        <v>0.41023478055775597</v>
      </c>
      <c r="E94" s="186">
        <v>1.46779694480291</v>
      </c>
      <c r="F94" s="191">
        <v>0.59754615214061102</v>
      </c>
      <c r="G94" s="186">
        <v>1.5009288930471201</v>
      </c>
      <c r="H94" s="191">
        <v>0.61349084353464001</v>
      </c>
      <c r="I94" s="186">
        <v>2.0225081842439998</v>
      </c>
      <c r="J94" s="191">
        <v>0.84011531714434295</v>
      </c>
      <c r="K94" s="186">
        <v>2.01325717691644</v>
      </c>
      <c r="L94" s="202">
        <v>0.84055358478103503</v>
      </c>
    </row>
    <row r="95" spans="1:12" ht="13" customHeight="1" x14ac:dyDescent="0.2">
      <c r="A95" s="82" t="s">
        <v>386</v>
      </c>
      <c r="B95" s="122">
        <v>3</v>
      </c>
      <c r="C95" s="186">
        <v>1.0273600223441799</v>
      </c>
      <c r="D95" s="191">
        <v>0.509437261975628</v>
      </c>
      <c r="E95" s="186">
        <v>1.44577240188995</v>
      </c>
      <c r="F95" s="191">
        <v>0.743931720481807</v>
      </c>
      <c r="G95" s="186">
        <v>0.41217923786347999</v>
      </c>
      <c r="H95" s="191">
        <v>0.232408490729067</v>
      </c>
      <c r="I95" s="186">
        <v>0.47858321327293202</v>
      </c>
      <c r="J95" s="191">
        <v>0.28912948014398498</v>
      </c>
      <c r="K95" s="186">
        <v>0.46983492015935502</v>
      </c>
      <c r="L95" s="202">
        <v>0.277499767499086</v>
      </c>
    </row>
    <row r="96" spans="1:12" ht="13" customHeight="1" x14ac:dyDescent="0.2">
      <c r="A96" s="82" t="s">
        <v>387</v>
      </c>
      <c r="B96" s="122">
        <v>3</v>
      </c>
      <c r="C96" s="186">
        <v>0.78282929846314098</v>
      </c>
      <c r="D96" s="191">
        <v>0.191827777681187</v>
      </c>
      <c r="E96" s="186">
        <v>0.79678308724359204</v>
      </c>
      <c r="F96" s="191">
        <v>0.191788437914786</v>
      </c>
      <c r="G96" s="186">
        <v>0.77104949427814296</v>
      </c>
      <c r="H96" s="191">
        <v>0.179843187789614</v>
      </c>
      <c r="I96" s="186">
        <v>0.86412089485441101</v>
      </c>
      <c r="J96" s="191">
        <v>0.21728807197213501</v>
      </c>
      <c r="K96" s="186">
        <v>0.83636822743380301</v>
      </c>
      <c r="L96" s="202">
        <v>0.20176757516333199</v>
      </c>
    </row>
    <row r="97" spans="1:12" ht="13" customHeight="1" x14ac:dyDescent="0.2">
      <c r="A97" s="6" t="s">
        <v>437</v>
      </c>
      <c r="B97" s="124">
        <v>3</v>
      </c>
      <c r="C97" s="200">
        <v>0.95721669394578102</v>
      </c>
      <c r="D97" s="201">
        <v>0.14192216443612801</v>
      </c>
      <c r="E97" s="200">
        <v>1.0544441886362299</v>
      </c>
      <c r="F97" s="201">
        <v>0.165666739751685</v>
      </c>
      <c r="G97" s="200">
        <v>0.831415422841705</v>
      </c>
      <c r="H97" s="201">
        <v>0.13161088214224101</v>
      </c>
      <c r="I97" s="200">
        <v>1.04167148598145</v>
      </c>
      <c r="J97" s="201">
        <v>0.17400827518013301</v>
      </c>
      <c r="K97" s="200">
        <v>1.0283612782410101</v>
      </c>
      <c r="L97" s="209">
        <v>0.174594288387561</v>
      </c>
    </row>
    <row r="99" spans="1:12" x14ac:dyDescent="0.2">
      <c r="A99" s="177" t="s">
        <v>502</v>
      </c>
    </row>
    <row r="100" spans="1:12" x14ac:dyDescent="0.2">
      <c r="A100" s="177" t="s">
        <v>585</v>
      </c>
    </row>
    <row r="101" spans="1:12" x14ac:dyDescent="0.2">
      <c r="A101" s="177" t="s">
        <v>474</v>
      </c>
    </row>
    <row r="102" spans="1:12" x14ac:dyDescent="0.2">
      <c r="A102" s="177" t="s">
        <v>475</v>
      </c>
    </row>
    <row r="103" spans="1:12" x14ac:dyDescent="0.2">
      <c r="A103" s="177" t="s">
        <v>476</v>
      </c>
    </row>
    <row r="104" spans="1:12" x14ac:dyDescent="0.2">
      <c r="A104" s="177" t="s">
        <v>555</v>
      </c>
    </row>
    <row r="105" spans="1:12" x14ac:dyDescent="0.2">
      <c r="A105" s="177" t="s">
        <v>398</v>
      </c>
    </row>
    <row r="106" spans="1:12" x14ac:dyDescent="0.2">
      <c r="A106" s="177" t="s">
        <v>400</v>
      </c>
    </row>
    <row r="107" spans="1:12" x14ac:dyDescent="0.2">
      <c r="A107" s="177" t="s">
        <v>401</v>
      </c>
    </row>
    <row r="108" spans="1:12" x14ac:dyDescent="0.2">
      <c r="A108" s="177" t="s">
        <v>402</v>
      </c>
    </row>
    <row r="109" spans="1:12" x14ac:dyDescent="0.2">
      <c r="A109" s="160" t="str">
        <f>HYPERLINK("https://oecdcode.org/disclaimers/cyprus.html", "Information on data for Cyprus: https://oecdcode.org/disclaimers/cyprus.html")</f>
        <v>Information on data for Cyprus: https://oecdcode.org/disclaimers/cyprus.html</v>
      </c>
    </row>
    <row r="110" spans="1:12" x14ac:dyDescent="0.2">
      <c r="A110" s="177" t="s">
        <v>440</v>
      </c>
    </row>
  </sheetData>
  <mergeCells count="7">
    <mergeCell ref="K9:L9"/>
    <mergeCell ref="C8:L8"/>
    <mergeCell ref="B8:B10"/>
    <mergeCell ref="C9:D9"/>
    <mergeCell ref="E9:F9"/>
    <mergeCell ref="G9:H9"/>
    <mergeCell ref="I9:J9"/>
  </mergeCells>
  <conditionalFormatting sqref="C1:C200">
    <cfRule type="expression" dxfId="243" priority="5">
      <formula>ABS(LN(C1)/(D1/C1))&gt;1.95996398454005</formula>
    </cfRule>
  </conditionalFormatting>
  <conditionalFormatting sqref="E1:E200">
    <cfRule type="expression" dxfId="242" priority="4">
      <formula>ABS(LN(E1)/(F1/E1))&gt;1.95996398454005</formula>
    </cfRule>
  </conditionalFormatting>
  <conditionalFormatting sqref="G1:G200">
    <cfRule type="expression" dxfId="241" priority="3">
      <formula>ABS(LN(G1)/(H1/G1))&gt;1.95996398454005</formula>
    </cfRule>
  </conditionalFormatting>
  <conditionalFormatting sqref="I1:I200">
    <cfRule type="expression" dxfId="240" priority="2">
      <formula>ABS(LN(I1)/(J1/I1))&gt;1.95996398454005</formula>
    </cfRule>
  </conditionalFormatting>
  <conditionalFormatting sqref="K1:K200">
    <cfRule type="expression" dxfId="239" priority="1">
      <formula>ABS(LN(K1)/(L1/K1))&gt;1.95996398454005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268</v>
      </c>
    </row>
    <row r="2" spans="1:26" x14ac:dyDescent="0.2">
      <c r="A2" s="46" t="s">
        <v>269</v>
      </c>
    </row>
    <row r="3" spans="1:26" x14ac:dyDescent="0.2">
      <c r="A3" s="58" t="s">
        <v>341</v>
      </c>
    </row>
    <row r="4" spans="1:26" x14ac:dyDescent="0.2">
      <c r="A4" s="161" t="str">
        <f>HYPERLINK("#'TOC'!A1", "Back to TOC")</f>
        <v>Back to TOC</v>
      </c>
    </row>
    <row r="7" spans="1:26" ht="16" customHeight="1" x14ac:dyDescent="0.2">
      <c r="B7" s="235" t="s">
        <v>342</v>
      </c>
      <c r="C7" s="238" t="s">
        <v>586</v>
      </c>
      <c r="D7" s="238"/>
      <c r="E7" s="238"/>
      <c r="F7" s="238"/>
      <c r="G7" s="238"/>
      <c r="H7" s="238"/>
      <c r="I7" s="238"/>
      <c r="J7" s="238"/>
      <c r="K7" s="238"/>
      <c r="L7" s="238"/>
      <c r="M7" s="238"/>
      <c r="N7" s="238"/>
      <c r="O7" s="238"/>
      <c r="P7" s="238"/>
      <c r="Q7" s="238"/>
      <c r="R7" s="238"/>
      <c r="S7" s="238"/>
      <c r="T7" s="238"/>
      <c r="U7" s="238"/>
      <c r="V7" s="238"/>
      <c r="W7" s="238"/>
      <c r="X7" s="238"/>
      <c r="Y7" s="238"/>
      <c r="Z7" s="239"/>
    </row>
    <row r="8" spans="1:26" ht="32" customHeight="1" x14ac:dyDescent="0.2">
      <c r="B8" s="236"/>
      <c r="C8" s="240" t="s">
        <v>587</v>
      </c>
      <c r="D8" s="240"/>
      <c r="E8" s="240" t="s">
        <v>588</v>
      </c>
      <c r="F8" s="240"/>
      <c r="G8" s="240" t="s">
        <v>589</v>
      </c>
      <c r="H8" s="240"/>
      <c r="I8" s="240" t="s">
        <v>590</v>
      </c>
      <c r="J8" s="240"/>
      <c r="K8" s="223" t="s">
        <v>420</v>
      </c>
      <c r="L8" s="223"/>
      <c r="M8" s="223"/>
      <c r="N8" s="223"/>
      <c r="O8" s="223"/>
      <c r="P8" s="223"/>
      <c r="Q8" s="223"/>
      <c r="R8" s="223"/>
      <c r="S8" s="223" t="s">
        <v>421</v>
      </c>
      <c r="T8" s="223"/>
      <c r="U8" s="223"/>
      <c r="V8" s="223"/>
      <c r="W8" s="223"/>
      <c r="X8" s="223"/>
      <c r="Y8" s="223"/>
      <c r="Z8" s="254"/>
    </row>
    <row r="9" spans="1:26" ht="32" customHeight="1" x14ac:dyDescent="0.2">
      <c r="B9" s="236"/>
      <c r="C9" s="241"/>
      <c r="D9" s="241"/>
      <c r="E9" s="241"/>
      <c r="F9" s="241"/>
      <c r="G9" s="241"/>
      <c r="H9" s="241"/>
      <c r="I9" s="241"/>
      <c r="J9" s="241"/>
      <c r="K9" s="253" t="s">
        <v>587</v>
      </c>
      <c r="L9" s="253"/>
      <c r="M9" s="253" t="s">
        <v>588</v>
      </c>
      <c r="N9" s="253"/>
      <c r="O9" s="253" t="s">
        <v>589</v>
      </c>
      <c r="P9" s="253"/>
      <c r="Q9" s="253" t="s">
        <v>590</v>
      </c>
      <c r="R9" s="253"/>
      <c r="S9" s="253" t="s">
        <v>587</v>
      </c>
      <c r="T9" s="253"/>
      <c r="U9" s="253" t="s">
        <v>588</v>
      </c>
      <c r="V9" s="253"/>
      <c r="W9" s="253" t="s">
        <v>589</v>
      </c>
      <c r="X9" s="253"/>
      <c r="Y9" s="253" t="s">
        <v>590</v>
      </c>
      <c r="Z9" s="255"/>
    </row>
    <row r="10" spans="1:2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349</v>
      </c>
      <c r="N10" s="135" t="s">
        <v>345</v>
      </c>
      <c r="O10" s="135" t="s">
        <v>349</v>
      </c>
      <c r="P10" s="135" t="s">
        <v>345</v>
      </c>
      <c r="Q10" s="135" t="s">
        <v>349</v>
      </c>
      <c r="R10" s="135" t="s">
        <v>345</v>
      </c>
      <c r="S10" s="135" t="s">
        <v>349</v>
      </c>
      <c r="T10" s="135" t="s">
        <v>345</v>
      </c>
      <c r="U10" s="135" t="s">
        <v>349</v>
      </c>
      <c r="V10" s="135" t="s">
        <v>345</v>
      </c>
      <c r="W10" s="135" t="s">
        <v>349</v>
      </c>
      <c r="X10" s="135" t="s">
        <v>345</v>
      </c>
      <c r="Y10" s="135" t="s">
        <v>349</v>
      </c>
      <c r="Z10" s="162" t="s">
        <v>345</v>
      </c>
    </row>
    <row r="11" spans="1:26" ht="13" customHeight="1" x14ac:dyDescent="0.2">
      <c r="A11" s="136"/>
      <c r="B11" s="107"/>
      <c r="C11" s="108" t="s">
        <v>1612</v>
      </c>
      <c r="D11" s="109" t="s">
        <v>1613</v>
      </c>
      <c r="E11" s="108" t="s">
        <v>1614</v>
      </c>
      <c r="F11" s="109" t="s">
        <v>1615</v>
      </c>
      <c r="G11" s="108" t="s">
        <v>1616</v>
      </c>
      <c r="H11" s="109" t="s">
        <v>1617</v>
      </c>
      <c r="I11" s="108" t="s">
        <v>1618</v>
      </c>
      <c r="J11" s="109" t="s">
        <v>1619</v>
      </c>
      <c r="K11" s="179" t="s">
        <v>1620</v>
      </c>
      <c r="L11" s="179" t="s">
        <v>1621</v>
      </c>
      <c r="M11" s="179" t="s">
        <v>1622</v>
      </c>
      <c r="N11" s="179" t="s">
        <v>1623</v>
      </c>
      <c r="O11" s="179" t="s">
        <v>1624</v>
      </c>
      <c r="P11" s="179" t="s">
        <v>1625</v>
      </c>
      <c r="Q11" s="179" t="s">
        <v>1626</v>
      </c>
      <c r="R11" s="179" t="s">
        <v>1627</v>
      </c>
      <c r="S11" s="179" t="s">
        <v>1628</v>
      </c>
      <c r="T11" s="179" t="s">
        <v>1629</v>
      </c>
      <c r="U11" s="179" t="s">
        <v>1630</v>
      </c>
      <c r="V11" s="179" t="s">
        <v>1631</v>
      </c>
      <c r="W11" s="179" t="s">
        <v>1632</v>
      </c>
      <c r="X11" s="179" t="s">
        <v>1633</v>
      </c>
      <c r="Y11" s="179" t="s">
        <v>1634</v>
      </c>
      <c r="Z11" s="184" t="s">
        <v>1635</v>
      </c>
    </row>
    <row r="12" spans="1:26" ht="13" customHeight="1" x14ac:dyDescent="0.2">
      <c r="A12" s="82" t="s">
        <v>422</v>
      </c>
      <c r="B12" s="110">
        <v>2</v>
      </c>
      <c r="C12" s="7">
        <v>96.442972016866605</v>
      </c>
      <c r="D12" s="10">
        <v>0.41054423860796402</v>
      </c>
      <c r="E12" s="7">
        <v>1.73334308764691</v>
      </c>
      <c r="F12" s="10">
        <v>0.305391190553092</v>
      </c>
      <c r="G12" s="7">
        <v>1.0983871077754499</v>
      </c>
      <c r="H12" s="10">
        <v>0.209238749137868</v>
      </c>
      <c r="I12" s="7">
        <v>0.72529778771099296</v>
      </c>
      <c r="J12" s="10">
        <v>0.19902865737728201</v>
      </c>
      <c r="K12" s="65"/>
      <c r="L12" s="65"/>
      <c r="M12" s="65"/>
      <c r="N12" s="65"/>
      <c r="O12" s="65"/>
      <c r="P12" s="65"/>
      <c r="Q12" s="65"/>
      <c r="R12" s="65"/>
      <c r="S12" s="65"/>
      <c r="T12" s="65"/>
      <c r="U12" s="65"/>
      <c r="V12" s="65"/>
      <c r="W12" s="65"/>
      <c r="X12" s="65"/>
      <c r="Y12" s="65"/>
      <c r="Z12" s="182"/>
    </row>
    <row r="13" spans="1:26" ht="13" customHeight="1" x14ac:dyDescent="0.2">
      <c r="A13" s="82" t="s">
        <v>350</v>
      </c>
      <c r="B13" s="110">
        <v>2</v>
      </c>
      <c r="C13" s="7">
        <v>80.542293134633198</v>
      </c>
      <c r="D13" s="10">
        <v>1.24329393743096</v>
      </c>
      <c r="E13" s="7">
        <v>10.679794350426601</v>
      </c>
      <c r="F13" s="10">
        <v>0.84630778114747796</v>
      </c>
      <c r="G13" s="7">
        <v>7.9347087360787398</v>
      </c>
      <c r="H13" s="10">
        <v>0.69866739687393398</v>
      </c>
      <c r="I13" s="7">
        <v>0.84320377886143405</v>
      </c>
      <c r="J13" s="10">
        <v>0.21863047672869501</v>
      </c>
      <c r="K13" s="65"/>
      <c r="L13" s="65"/>
      <c r="M13" s="65"/>
      <c r="N13" s="65"/>
      <c r="O13" s="65"/>
      <c r="P13" s="65"/>
      <c r="Q13" s="65"/>
      <c r="R13" s="65"/>
      <c r="S13" s="65"/>
      <c r="T13" s="65"/>
      <c r="U13" s="65"/>
      <c r="V13" s="65"/>
      <c r="W13" s="65"/>
      <c r="X13" s="65"/>
      <c r="Y13" s="65"/>
      <c r="Z13" s="182"/>
    </row>
    <row r="14" spans="1:26" ht="13" customHeight="1" x14ac:dyDescent="0.2">
      <c r="A14" s="82" t="s">
        <v>351</v>
      </c>
      <c r="B14" s="110">
        <v>2</v>
      </c>
      <c r="C14" s="7">
        <v>68.079382423486194</v>
      </c>
      <c r="D14" s="10">
        <v>1.0163584437498201</v>
      </c>
      <c r="E14" s="7">
        <v>14.8192650633073</v>
      </c>
      <c r="F14" s="10">
        <v>0.75925073327310899</v>
      </c>
      <c r="G14" s="7">
        <v>12.4337146853004</v>
      </c>
      <c r="H14" s="10">
        <v>0.66988505514569197</v>
      </c>
      <c r="I14" s="7">
        <v>4.6676378279061197</v>
      </c>
      <c r="J14" s="10">
        <v>0.48825521961141899</v>
      </c>
      <c r="K14" s="65"/>
      <c r="L14" s="65"/>
      <c r="M14" s="65"/>
      <c r="N14" s="65"/>
      <c r="O14" s="65"/>
      <c r="P14" s="65"/>
      <c r="Q14" s="65"/>
      <c r="R14" s="65"/>
      <c r="S14" s="65"/>
      <c r="T14" s="65"/>
      <c r="U14" s="65"/>
      <c r="V14" s="65"/>
      <c r="W14" s="65"/>
      <c r="X14" s="65"/>
      <c r="Y14" s="65"/>
      <c r="Z14" s="182"/>
    </row>
    <row r="15" spans="1:26" ht="13" customHeight="1" x14ac:dyDescent="0.2">
      <c r="A15" s="82" t="s">
        <v>423</v>
      </c>
      <c r="B15" s="110">
        <v>2</v>
      </c>
      <c r="C15" s="7">
        <v>74.030618234684994</v>
      </c>
      <c r="D15" s="10">
        <v>1.24595856209366</v>
      </c>
      <c r="E15" s="7">
        <v>8.9433952985256102</v>
      </c>
      <c r="F15" s="10">
        <v>0.65328940446836603</v>
      </c>
      <c r="G15" s="7">
        <v>10.6383921614713</v>
      </c>
      <c r="H15" s="10">
        <v>0.77906490436854203</v>
      </c>
      <c r="I15" s="7">
        <v>6.3875943053181299</v>
      </c>
      <c r="J15" s="10">
        <v>0.53442711305155099</v>
      </c>
      <c r="K15" s="65"/>
      <c r="L15" s="65"/>
      <c r="M15" s="65"/>
      <c r="N15" s="65"/>
      <c r="O15" s="65"/>
      <c r="P15" s="65"/>
      <c r="Q15" s="65"/>
      <c r="R15" s="65"/>
      <c r="S15" s="65"/>
      <c r="T15" s="65"/>
      <c r="U15" s="65"/>
      <c r="V15" s="65"/>
      <c r="W15" s="65"/>
      <c r="X15" s="65"/>
      <c r="Y15" s="65"/>
      <c r="Z15" s="182"/>
    </row>
    <row r="16" spans="1:26" ht="13" customHeight="1" x14ac:dyDescent="0.2">
      <c r="A16" s="82" t="s">
        <v>424</v>
      </c>
      <c r="B16" s="110">
        <v>2</v>
      </c>
      <c r="C16" s="7">
        <v>98.784044027723098</v>
      </c>
      <c r="D16" s="10">
        <v>0.257864254771001</v>
      </c>
      <c r="E16" s="7">
        <v>0.88743241918180304</v>
      </c>
      <c r="F16" s="10">
        <v>0.22100320009247101</v>
      </c>
      <c r="G16" s="7">
        <v>0.23667091520809</v>
      </c>
      <c r="H16" s="10">
        <v>0.10570210061195399</v>
      </c>
      <c r="I16" s="7">
        <v>9.1852637887053501E-2</v>
      </c>
      <c r="J16" s="10">
        <v>5.3309190576360098E-2</v>
      </c>
      <c r="K16" s="65"/>
      <c r="L16" s="65"/>
      <c r="M16" s="65"/>
      <c r="N16" s="65"/>
      <c r="O16" s="65"/>
      <c r="P16" s="65"/>
      <c r="Q16" s="65"/>
      <c r="R16" s="65"/>
      <c r="S16" s="65"/>
      <c r="T16" s="65"/>
      <c r="U16" s="65"/>
      <c r="V16" s="65"/>
      <c r="W16" s="65"/>
      <c r="X16" s="65"/>
      <c r="Y16" s="65"/>
      <c r="Z16" s="182"/>
    </row>
    <row r="17" spans="1:26" ht="13" customHeight="1" x14ac:dyDescent="0.2">
      <c r="A17" s="82" t="s">
        <v>352</v>
      </c>
      <c r="B17" s="110">
        <v>2</v>
      </c>
      <c r="C17" s="7">
        <v>67.335758413351897</v>
      </c>
      <c r="D17" s="10">
        <v>1.0359159416251</v>
      </c>
      <c r="E17" s="7">
        <v>18.670350374893498</v>
      </c>
      <c r="F17" s="10">
        <v>0.84912916891230905</v>
      </c>
      <c r="G17" s="7">
        <v>10.877267093229801</v>
      </c>
      <c r="H17" s="10">
        <v>0.64080052821507905</v>
      </c>
      <c r="I17" s="7">
        <v>3.1166241185248098</v>
      </c>
      <c r="J17" s="10">
        <v>0.322922872947279</v>
      </c>
      <c r="K17" s="65"/>
      <c r="L17" s="65"/>
      <c r="M17" s="65"/>
      <c r="N17" s="65"/>
      <c r="O17" s="65"/>
      <c r="P17" s="65"/>
      <c r="Q17" s="65"/>
      <c r="R17" s="65"/>
      <c r="S17" s="65"/>
      <c r="T17" s="65"/>
      <c r="U17" s="65"/>
      <c r="V17" s="65"/>
      <c r="W17" s="65"/>
      <c r="X17" s="65"/>
      <c r="Y17" s="65"/>
      <c r="Z17" s="182"/>
    </row>
    <row r="18" spans="1:26" ht="13" customHeight="1" x14ac:dyDescent="0.2">
      <c r="A18" s="111" t="s">
        <v>353</v>
      </c>
      <c r="B18" s="110">
        <v>2</v>
      </c>
      <c r="C18" s="7">
        <v>63.999440239536703</v>
      </c>
      <c r="D18" s="10">
        <v>1.4287793427673099</v>
      </c>
      <c r="E18" s="7">
        <v>21.529875700458302</v>
      </c>
      <c r="F18" s="10">
        <v>1.3048315493114999</v>
      </c>
      <c r="G18" s="7">
        <v>12.1519412210342</v>
      </c>
      <c r="H18" s="10">
        <v>0.92940519731385596</v>
      </c>
      <c r="I18" s="7">
        <v>2.3187428389707501</v>
      </c>
      <c r="J18" s="10">
        <v>0.42810390876704302</v>
      </c>
      <c r="K18" s="65"/>
      <c r="L18" s="65"/>
      <c r="M18" s="65"/>
      <c r="N18" s="65"/>
      <c r="O18" s="65"/>
      <c r="P18" s="65"/>
      <c r="Q18" s="65"/>
      <c r="R18" s="65"/>
      <c r="S18" s="65"/>
      <c r="T18" s="65"/>
      <c r="U18" s="65"/>
      <c r="V18" s="65"/>
      <c r="W18" s="65"/>
      <c r="X18" s="65"/>
      <c r="Y18" s="65"/>
      <c r="Z18" s="182"/>
    </row>
    <row r="19" spans="1:26" ht="13" customHeight="1" x14ac:dyDescent="0.2">
      <c r="A19" s="111" t="s">
        <v>354</v>
      </c>
      <c r="B19" s="110">
        <v>2</v>
      </c>
      <c r="C19" s="7">
        <v>72.548738733607905</v>
      </c>
      <c r="D19" s="10">
        <v>1.49589844780878</v>
      </c>
      <c r="E19" s="7">
        <v>14.202356475379901</v>
      </c>
      <c r="F19" s="10">
        <v>1.2349758420221699</v>
      </c>
      <c r="G19" s="7">
        <v>8.8855951972050793</v>
      </c>
      <c r="H19" s="10">
        <v>0.64956054767147497</v>
      </c>
      <c r="I19" s="7">
        <v>4.36330959380716</v>
      </c>
      <c r="J19" s="10">
        <v>0.45175147081900502</v>
      </c>
      <c r="K19" s="65"/>
      <c r="L19" s="65"/>
      <c r="M19" s="65"/>
      <c r="N19" s="65"/>
      <c r="O19" s="65"/>
      <c r="P19" s="65"/>
      <c r="Q19" s="65"/>
      <c r="R19" s="65"/>
      <c r="S19" s="65"/>
      <c r="T19" s="65"/>
      <c r="U19" s="65"/>
      <c r="V19" s="65"/>
      <c r="W19" s="65"/>
      <c r="X19" s="65"/>
      <c r="Y19" s="65"/>
      <c r="Z19" s="182"/>
    </row>
    <row r="20" spans="1:26" ht="13" customHeight="1" x14ac:dyDescent="0.2">
      <c r="A20" s="82" t="s">
        <v>355</v>
      </c>
      <c r="B20" s="110">
        <v>2</v>
      </c>
      <c r="C20" s="7">
        <v>27.5673238137943</v>
      </c>
      <c r="D20" s="10">
        <v>1.9386900390242801</v>
      </c>
      <c r="E20" s="7">
        <v>11.316058807383399</v>
      </c>
      <c r="F20" s="10">
        <v>1.0454360841191801</v>
      </c>
      <c r="G20" s="7">
        <v>37.495805511686903</v>
      </c>
      <c r="H20" s="10">
        <v>1.7057202831279901</v>
      </c>
      <c r="I20" s="7">
        <v>23.620811867135298</v>
      </c>
      <c r="J20" s="10">
        <v>1.27305825183687</v>
      </c>
      <c r="K20" s="65"/>
      <c r="L20" s="65"/>
      <c r="M20" s="65"/>
      <c r="N20" s="65"/>
      <c r="O20" s="65"/>
      <c r="P20" s="65"/>
      <c r="Q20" s="65"/>
      <c r="R20" s="65"/>
      <c r="S20" s="65"/>
      <c r="T20" s="65"/>
      <c r="U20" s="65"/>
      <c r="V20" s="65"/>
      <c r="W20" s="65"/>
      <c r="X20" s="65"/>
      <c r="Y20" s="65"/>
      <c r="Z20" s="182"/>
    </row>
    <row r="21" spans="1:26" ht="13" customHeight="1" x14ac:dyDescent="0.2">
      <c r="A21" s="82" t="s">
        <v>356</v>
      </c>
      <c r="B21" s="110">
        <v>2</v>
      </c>
      <c r="C21" s="7">
        <v>93.640525644800803</v>
      </c>
      <c r="D21" s="10">
        <v>0.70910548657421602</v>
      </c>
      <c r="E21" s="7">
        <v>1.9985547786406701</v>
      </c>
      <c r="F21" s="10">
        <v>0.32866882024242999</v>
      </c>
      <c r="G21" s="7">
        <v>3.05836874441948</v>
      </c>
      <c r="H21" s="10">
        <v>0.50351954209253103</v>
      </c>
      <c r="I21" s="7">
        <v>1.30255083213907</v>
      </c>
      <c r="J21" s="10">
        <v>0.29235002241105501</v>
      </c>
      <c r="K21" s="65"/>
      <c r="L21" s="65"/>
      <c r="M21" s="65"/>
      <c r="N21" s="65"/>
      <c r="O21" s="65"/>
      <c r="P21" s="65"/>
      <c r="Q21" s="65"/>
      <c r="R21" s="65"/>
      <c r="S21" s="65"/>
      <c r="T21" s="65"/>
      <c r="U21" s="65"/>
      <c r="V21" s="65"/>
      <c r="W21" s="65"/>
      <c r="X21" s="65"/>
      <c r="Y21" s="65"/>
      <c r="Z21" s="182"/>
    </row>
    <row r="22" spans="1:26" ht="13" customHeight="1" x14ac:dyDescent="0.2">
      <c r="A22" s="82" t="s">
        <v>357</v>
      </c>
      <c r="B22" s="110">
        <v>2</v>
      </c>
      <c r="C22" s="7">
        <v>72.474719188777598</v>
      </c>
      <c r="D22" s="10">
        <v>2.4652484112981101</v>
      </c>
      <c r="E22" s="7">
        <v>17.464178314013601</v>
      </c>
      <c r="F22" s="10">
        <v>1.69071364680689</v>
      </c>
      <c r="G22" s="7">
        <v>7.4470391141528403</v>
      </c>
      <c r="H22" s="10">
        <v>1.24503102708086</v>
      </c>
      <c r="I22" s="7">
        <v>2.6140633830559299</v>
      </c>
      <c r="J22" s="10">
        <v>0.72340630051989196</v>
      </c>
      <c r="K22" s="65"/>
      <c r="L22" s="65"/>
      <c r="M22" s="65"/>
      <c r="N22" s="65"/>
      <c r="O22" s="65"/>
      <c r="P22" s="65"/>
      <c r="Q22" s="65"/>
      <c r="R22" s="65"/>
      <c r="S22" s="65"/>
      <c r="T22" s="65"/>
      <c r="U22" s="65"/>
      <c r="V22" s="65"/>
      <c r="W22" s="65"/>
      <c r="X22" s="65"/>
      <c r="Y22" s="65"/>
      <c r="Z22" s="182"/>
    </row>
    <row r="23" spans="1:26" ht="13" customHeight="1" x14ac:dyDescent="0.2">
      <c r="A23" s="82" t="s">
        <v>358</v>
      </c>
      <c r="B23" s="110">
        <v>2</v>
      </c>
      <c r="C23" s="7">
        <v>86.925162495718794</v>
      </c>
      <c r="D23" s="10">
        <v>1.32456327682907</v>
      </c>
      <c r="E23" s="7">
        <v>6.61919364640283</v>
      </c>
      <c r="F23" s="10">
        <v>0.89609746580662997</v>
      </c>
      <c r="G23" s="7">
        <v>5.3042060618573004</v>
      </c>
      <c r="H23" s="10">
        <v>0.88756080646324398</v>
      </c>
      <c r="I23" s="7">
        <v>1.15143779602106</v>
      </c>
      <c r="J23" s="10">
        <v>0.28717162156709503</v>
      </c>
      <c r="K23" s="65"/>
      <c r="L23" s="65"/>
      <c r="M23" s="65"/>
      <c r="N23" s="65"/>
      <c r="O23" s="65"/>
      <c r="P23" s="65"/>
      <c r="Q23" s="65"/>
      <c r="R23" s="65"/>
      <c r="S23" s="65"/>
      <c r="T23" s="65"/>
      <c r="U23" s="65"/>
      <c r="V23" s="65"/>
      <c r="W23" s="65"/>
      <c r="X23" s="65"/>
      <c r="Y23" s="65"/>
      <c r="Z23" s="182"/>
    </row>
    <row r="24" spans="1:26" ht="13" customHeight="1" x14ac:dyDescent="0.2">
      <c r="A24" s="82" t="s">
        <v>425</v>
      </c>
      <c r="B24" s="110">
        <v>2</v>
      </c>
      <c r="C24" s="7">
        <v>67.925603655142197</v>
      </c>
      <c r="D24" s="10">
        <v>1.4825985327876401</v>
      </c>
      <c r="E24" s="7">
        <v>10.1098203247856</v>
      </c>
      <c r="F24" s="10">
        <v>0.79799992505590001</v>
      </c>
      <c r="G24" s="7">
        <v>10.2948859410903</v>
      </c>
      <c r="H24" s="10">
        <v>0.87226732298800802</v>
      </c>
      <c r="I24" s="7">
        <v>11.669690078981899</v>
      </c>
      <c r="J24" s="10">
        <v>0.83466478140378897</v>
      </c>
      <c r="K24" s="65"/>
      <c r="L24" s="65"/>
      <c r="M24" s="65"/>
      <c r="N24" s="65"/>
      <c r="O24" s="65"/>
      <c r="P24" s="65"/>
      <c r="Q24" s="65"/>
      <c r="R24" s="65"/>
      <c r="S24" s="65"/>
      <c r="T24" s="65"/>
      <c r="U24" s="65"/>
      <c r="V24" s="65"/>
      <c r="W24" s="65"/>
      <c r="X24" s="65"/>
      <c r="Y24" s="65"/>
      <c r="Z24" s="182"/>
    </row>
    <row r="25" spans="1:26" ht="13" customHeight="1" x14ac:dyDescent="0.2">
      <c r="A25" s="82" t="s">
        <v>359</v>
      </c>
      <c r="B25" s="110">
        <v>2</v>
      </c>
      <c r="C25" s="7">
        <v>80.552493809491295</v>
      </c>
      <c r="D25" s="10">
        <v>0.90702138100004603</v>
      </c>
      <c r="E25" s="7">
        <v>3.0365455660895702</v>
      </c>
      <c r="F25" s="10">
        <v>0.46791977606867402</v>
      </c>
      <c r="G25" s="7">
        <v>9.8415987347333402</v>
      </c>
      <c r="H25" s="10">
        <v>0.76269883098499003</v>
      </c>
      <c r="I25" s="7">
        <v>6.5693618896857604</v>
      </c>
      <c r="J25" s="10">
        <v>0.56073873791372297</v>
      </c>
      <c r="K25" s="65"/>
      <c r="L25" s="65"/>
      <c r="M25" s="65"/>
      <c r="N25" s="65"/>
      <c r="O25" s="65"/>
      <c r="P25" s="65"/>
      <c r="Q25" s="65"/>
      <c r="R25" s="65"/>
      <c r="S25" s="65"/>
      <c r="T25" s="65"/>
      <c r="U25" s="65"/>
      <c r="V25" s="65"/>
      <c r="W25" s="65"/>
      <c r="X25" s="65"/>
      <c r="Y25" s="65"/>
      <c r="Z25" s="182"/>
    </row>
    <row r="26" spans="1:26" ht="13" customHeight="1" x14ac:dyDescent="0.2">
      <c r="A26" s="82" t="s">
        <v>360</v>
      </c>
      <c r="B26" s="110">
        <v>2</v>
      </c>
      <c r="C26" s="7">
        <v>88.522378436903097</v>
      </c>
      <c r="D26" s="10">
        <v>0.81207290432581203</v>
      </c>
      <c r="E26" s="7">
        <v>3.8249413061068598</v>
      </c>
      <c r="F26" s="10">
        <v>0.53174791971681001</v>
      </c>
      <c r="G26" s="7">
        <v>2.90318489074249</v>
      </c>
      <c r="H26" s="10">
        <v>0.45915288390619402</v>
      </c>
      <c r="I26" s="7">
        <v>4.7494953662475803</v>
      </c>
      <c r="J26" s="10">
        <v>0.51867540973470605</v>
      </c>
      <c r="K26" s="65"/>
      <c r="L26" s="65"/>
      <c r="M26" s="65"/>
      <c r="N26" s="65"/>
      <c r="O26" s="65"/>
      <c r="P26" s="65"/>
      <c r="Q26" s="65"/>
      <c r="R26" s="65"/>
      <c r="S26" s="65"/>
      <c r="T26" s="65"/>
      <c r="U26" s="65"/>
      <c r="V26" s="65"/>
      <c r="W26" s="65"/>
      <c r="X26" s="65"/>
      <c r="Y26" s="65"/>
      <c r="Z26" s="182"/>
    </row>
    <row r="27" spans="1:26" ht="13" customHeight="1" x14ac:dyDescent="0.2">
      <c r="A27" s="82" t="s">
        <v>361</v>
      </c>
      <c r="B27" s="110">
        <v>2</v>
      </c>
      <c r="C27" s="7">
        <v>77.039966514187199</v>
      </c>
      <c r="D27" s="10">
        <v>0.80885982021657099</v>
      </c>
      <c r="E27" s="7">
        <v>8.1369709071839207</v>
      </c>
      <c r="F27" s="10">
        <v>0.48143716359764099</v>
      </c>
      <c r="G27" s="7">
        <v>8.5597477205721795</v>
      </c>
      <c r="H27" s="10">
        <v>0.52703767038948002</v>
      </c>
      <c r="I27" s="7">
        <v>6.2633148580566704</v>
      </c>
      <c r="J27" s="10">
        <v>0.49224181591252703</v>
      </c>
      <c r="K27" s="65"/>
      <c r="L27" s="65"/>
      <c r="M27" s="65"/>
      <c r="N27" s="65"/>
      <c r="O27" s="65"/>
      <c r="P27" s="65"/>
      <c r="Q27" s="65"/>
      <c r="R27" s="65"/>
      <c r="S27" s="65"/>
      <c r="T27" s="65"/>
      <c r="U27" s="65"/>
      <c r="V27" s="65"/>
      <c r="W27" s="65"/>
      <c r="X27" s="65"/>
      <c r="Y27" s="65"/>
      <c r="Z27" s="182"/>
    </row>
    <row r="28" spans="1:26" ht="13" customHeight="1" x14ac:dyDescent="0.2">
      <c r="A28" s="82" t="s">
        <v>362</v>
      </c>
      <c r="B28" s="110">
        <v>2</v>
      </c>
      <c r="C28" s="7">
        <v>85.163232033655504</v>
      </c>
      <c r="D28" s="10">
        <v>1.26002712762376</v>
      </c>
      <c r="E28" s="7">
        <v>10.193195226986701</v>
      </c>
      <c r="F28" s="10">
        <v>1.06687000885036</v>
      </c>
      <c r="G28" s="7">
        <v>3.2607894829122999</v>
      </c>
      <c r="H28" s="10">
        <v>0.57172127723377597</v>
      </c>
      <c r="I28" s="7">
        <v>1.38278325644551</v>
      </c>
      <c r="J28" s="10">
        <v>0.33236976145091601</v>
      </c>
      <c r="K28" s="65"/>
      <c r="L28" s="65"/>
      <c r="M28" s="65"/>
      <c r="N28" s="65"/>
      <c r="O28" s="65"/>
      <c r="P28" s="65"/>
      <c r="Q28" s="65"/>
      <c r="R28" s="65"/>
      <c r="S28" s="65"/>
      <c r="T28" s="65"/>
      <c r="U28" s="65"/>
      <c r="V28" s="65"/>
      <c r="W28" s="65"/>
      <c r="X28" s="65"/>
      <c r="Y28" s="65"/>
      <c r="Z28" s="182"/>
    </row>
    <row r="29" spans="1:26" ht="13" customHeight="1" x14ac:dyDescent="0.2">
      <c r="A29" s="82" t="s">
        <v>363</v>
      </c>
      <c r="B29" s="110">
        <v>2</v>
      </c>
      <c r="C29" s="7">
        <v>68.047694558039495</v>
      </c>
      <c r="D29" s="10">
        <v>1.13981234840118</v>
      </c>
      <c r="E29" s="7">
        <v>10.9396684751188</v>
      </c>
      <c r="F29" s="10">
        <v>0.78186736496640297</v>
      </c>
      <c r="G29" s="7">
        <v>11.586172167960701</v>
      </c>
      <c r="H29" s="10">
        <v>0.80840232815129398</v>
      </c>
      <c r="I29" s="7">
        <v>9.4264647988810104</v>
      </c>
      <c r="J29" s="10">
        <v>0.677381021850883</v>
      </c>
      <c r="K29" s="65"/>
      <c r="L29" s="65"/>
      <c r="M29" s="65"/>
      <c r="N29" s="65"/>
      <c r="O29" s="65"/>
      <c r="P29" s="65"/>
      <c r="Q29" s="65"/>
      <c r="R29" s="65"/>
      <c r="S29" s="65"/>
      <c r="T29" s="65"/>
      <c r="U29" s="65"/>
      <c r="V29" s="65"/>
      <c r="W29" s="65"/>
      <c r="X29" s="65"/>
      <c r="Y29" s="65"/>
      <c r="Z29" s="182"/>
    </row>
    <row r="30" spans="1:26" ht="13" customHeight="1" x14ac:dyDescent="0.2">
      <c r="A30" s="82" t="s">
        <v>364</v>
      </c>
      <c r="B30" s="110">
        <v>2</v>
      </c>
      <c r="C30" s="7">
        <v>90.965745554342405</v>
      </c>
      <c r="D30" s="10">
        <v>0.64520073871056505</v>
      </c>
      <c r="E30" s="7">
        <v>3.4473756855173998</v>
      </c>
      <c r="F30" s="10">
        <v>0.37958108176175498</v>
      </c>
      <c r="G30" s="7">
        <v>1.96920292807536</v>
      </c>
      <c r="H30" s="10">
        <v>0.26475645064453202</v>
      </c>
      <c r="I30" s="7">
        <v>3.6176758320648599</v>
      </c>
      <c r="J30" s="10">
        <v>0.395911550229676</v>
      </c>
      <c r="K30" s="65"/>
      <c r="L30" s="65"/>
      <c r="M30" s="65"/>
      <c r="N30" s="65"/>
      <c r="O30" s="65"/>
      <c r="P30" s="65"/>
      <c r="Q30" s="65"/>
      <c r="R30" s="65"/>
      <c r="S30" s="65"/>
      <c r="T30" s="65"/>
      <c r="U30" s="65"/>
      <c r="V30" s="65"/>
      <c r="W30" s="65"/>
      <c r="X30" s="65"/>
      <c r="Y30" s="65"/>
      <c r="Z30" s="182"/>
    </row>
    <row r="31" spans="1:26" ht="13" customHeight="1" x14ac:dyDescent="0.2">
      <c r="A31" s="82" t="s">
        <v>365</v>
      </c>
      <c r="B31" s="110">
        <v>2</v>
      </c>
      <c r="C31" s="7">
        <v>83.801197218427802</v>
      </c>
      <c r="D31" s="10">
        <v>1.04501731756164</v>
      </c>
      <c r="E31" s="7">
        <v>7.4556928034309298</v>
      </c>
      <c r="F31" s="10">
        <v>0.67471441098340501</v>
      </c>
      <c r="G31" s="7">
        <v>6.3828521651886501</v>
      </c>
      <c r="H31" s="10">
        <v>0.61529155684404702</v>
      </c>
      <c r="I31" s="7">
        <v>2.3602578129526401</v>
      </c>
      <c r="J31" s="10">
        <v>0.335646055295165</v>
      </c>
      <c r="K31" s="65"/>
      <c r="L31" s="65"/>
      <c r="M31" s="65"/>
      <c r="N31" s="65"/>
      <c r="O31" s="65"/>
      <c r="P31" s="65"/>
      <c r="Q31" s="65"/>
      <c r="R31" s="65"/>
      <c r="S31" s="65"/>
      <c r="T31" s="65"/>
      <c r="U31" s="65"/>
      <c r="V31" s="65"/>
      <c r="W31" s="65"/>
      <c r="X31" s="65"/>
      <c r="Y31" s="65"/>
      <c r="Z31" s="182"/>
    </row>
    <row r="32" spans="1:26" ht="13" customHeight="1" x14ac:dyDescent="0.2">
      <c r="A32" s="82" t="s">
        <v>366</v>
      </c>
      <c r="B32" s="110">
        <v>2</v>
      </c>
      <c r="C32" s="7">
        <v>85.824064174684196</v>
      </c>
      <c r="D32" s="10">
        <v>0.853376667921113</v>
      </c>
      <c r="E32" s="7">
        <v>2.90766193446873</v>
      </c>
      <c r="F32" s="10">
        <v>0.39797622909104602</v>
      </c>
      <c r="G32" s="7">
        <v>4.9057389976388199</v>
      </c>
      <c r="H32" s="10">
        <v>0.51048837787697299</v>
      </c>
      <c r="I32" s="7">
        <v>6.3625348932082897</v>
      </c>
      <c r="J32" s="10">
        <v>0.477584219114354</v>
      </c>
      <c r="K32" s="65"/>
      <c r="L32" s="65"/>
      <c r="M32" s="65"/>
      <c r="N32" s="65"/>
      <c r="O32" s="65"/>
      <c r="P32" s="65"/>
      <c r="Q32" s="65"/>
      <c r="R32" s="65"/>
      <c r="S32" s="65"/>
      <c r="T32" s="65"/>
      <c r="U32" s="65"/>
      <c r="V32" s="65"/>
      <c r="W32" s="65"/>
      <c r="X32" s="65"/>
      <c r="Y32" s="65"/>
      <c r="Z32" s="182"/>
    </row>
    <row r="33" spans="1:26" ht="13" customHeight="1" x14ac:dyDescent="0.2">
      <c r="A33" s="82" t="s">
        <v>367</v>
      </c>
      <c r="B33" s="110">
        <v>2</v>
      </c>
      <c r="C33" s="7">
        <v>78.221695285096303</v>
      </c>
      <c r="D33" s="10">
        <v>1.33797284979679</v>
      </c>
      <c r="E33" s="7">
        <v>10.9738640340397</v>
      </c>
      <c r="F33" s="10">
        <v>1.0392698052896401</v>
      </c>
      <c r="G33" s="7">
        <v>5.9748604124717097</v>
      </c>
      <c r="H33" s="10">
        <v>0.73815944777543296</v>
      </c>
      <c r="I33" s="7">
        <v>4.8295802683923101</v>
      </c>
      <c r="J33" s="10">
        <v>0.74788914125864003</v>
      </c>
      <c r="K33" s="65"/>
      <c r="L33" s="65"/>
      <c r="M33" s="65"/>
      <c r="N33" s="65"/>
      <c r="O33" s="65"/>
      <c r="P33" s="65"/>
      <c r="Q33" s="65"/>
      <c r="R33" s="65"/>
      <c r="S33" s="65"/>
      <c r="T33" s="65"/>
      <c r="U33" s="65"/>
      <c r="V33" s="65"/>
      <c r="W33" s="65"/>
      <c r="X33" s="65"/>
      <c r="Y33" s="65"/>
      <c r="Z33" s="182"/>
    </row>
    <row r="34" spans="1:26" ht="13" customHeight="1" x14ac:dyDescent="0.2">
      <c r="A34" s="82" t="s">
        <v>368</v>
      </c>
      <c r="B34" s="110">
        <v>2</v>
      </c>
      <c r="C34" s="7">
        <v>71.326639372578796</v>
      </c>
      <c r="D34" s="10">
        <v>1.4001203175897801</v>
      </c>
      <c r="E34" s="7">
        <v>11.0074783888439</v>
      </c>
      <c r="F34" s="10">
        <v>0.88670814361427697</v>
      </c>
      <c r="G34" s="7">
        <v>10.0683860878363</v>
      </c>
      <c r="H34" s="10">
        <v>0.83516894133586606</v>
      </c>
      <c r="I34" s="7">
        <v>7.59749615074091</v>
      </c>
      <c r="J34" s="10">
        <v>0.831520673900356</v>
      </c>
      <c r="K34" s="65"/>
      <c r="L34" s="65"/>
      <c r="M34" s="65"/>
      <c r="N34" s="65"/>
      <c r="O34" s="65"/>
      <c r="P34" s="65"/>
      <c r="Q34" s="65"/>
      <c r="R34" s="65"/>
      <c r="S34" s="65"/>
      <c r="T34" s="65"/>
      <c r="U34" s="65"/>
      <c r="V34" s="65"/>
      <c r="W34" s="65"/>
      <c r="X34" s="65"/>
      <c r="Y34" s="65"/>
      <c r="Z34" s="182"/>
    </row>
    <row r="35" spans="1:26" ht="13" customHeight="1" x14ac:dyDescent="0.2">
      <c r="A35" s="82" t="s">
        <v>369</v>
      </c>
      <c r="B35" s="110">
        <v>2</v>
      </c>
      <c r="C35" s="7">
        <v>83.696715928310098</v>
      </c>
      <c r="D35" s="10">
        <v>0.78811549705272399</v>
      </c>
      <c r="E35" s="7">
        <v>3.93632494507882</v>
      </c>
      <c r="F35" s="10">
        <v>0.39130356686544099</v>
      </c>
      <c r="G35" s="7">
        <v>6.4532174499215902</v>
      </c>
      <c r="H35" s="10">
        <v>0.44844956373179701</v>
      </c>
      <c r="I35" s="7">
        <v>5.9137416766894901</v>
      </c>
      <c r="J35" s="10">
        <v>0.54238619335206995</v>
      </c>
      <c r="K35" s="65"/>
      <c r="L35" s="65"/>
      <c r="M35" s="65"/>
      <c r="N35" s="65"/>
      <c r="O35" s="65"/>
      <c r="P35" s="65"/>
      <c r="Q35" s="65"/>
      <c r="R35" s="65"/>
      <c r="S35" s="65"/>
      <c r="T35" s="65"/>
      <c r="U35" s="65"/>
      <c r="V35" s="65"/>
      <c r="W35" s="65"/>
      <c r="X35" s="65"/>
      <c r="Y35" s="65"/>
      <c r="Z35" s="182"/>
    </row>
    <row r="36" spans="1:26" ht="13" customHeight="1" x14ac:dyDescent="0.2">
      <c r="A36" s="82" t="s">
        <v>370</v>
      </c>
      <c r="B36" s="110">
        <v>2</v>
      </c>
      <c r="C36" s="7">
        <v>93.313801278281304</v>
      </c>
      <c r="D36" s="10">
        <v>0.66253505243121202</v>
      </c>
      <c r="E36" s="7">
        <v>1.92654340501649</v>
      </c>
      <c r="F36" s="10">
        <v>0.34705431296477901</v>
      </c>
      <c r="G36" s="7">
        <v>2.00986817434169</v>
      </c>
      <c r="H36" s="10">
        <v>0.34985238426370402</v>
      </c>
      <c r="I36" s="7">
        <v>2.74978714236051</v>
      </c>
      <c r="J36" s="10">
        <v>0.35788558021636402</v>
      </c>
      <c r="K36" s="65"/>
      <c r="L36" s="65"/>
      <c r="M36" s="65"/>
      <c r="N36" s="65"/>
      <c r="O36" s="65"/>
      <c r="P36" s="65"/>
      <c r="Q36" s="65"/>
      <c r="R36" s="65"/>
      <c r="S36" s="65"/>
      <c r="T36" s="65"/>
      <c r="U36" s="65"/>
      <c r="V36" s="65"/>
      <c r="W36" s="65"/>
      <c r="X36" s="65"/>
      <c r="Y36" s="65"/>
      <c r="Z36" s="182"/>
    </row>
    <row r="37" spans="1:26" ht="13" customHeight="1" x14ac:dyDescent="0.2">
      <c r="A37" s="82" t="s">
        <v>371</v>
      </c>
      <c r="B37" s="110">
        <v>2</v>
      </c>
      <c r="C37" s="7">
        <v>80.006196168043601</v>
      </c>
      <c r="D37" s="10">
        <v>1.08457021701725</v>
      </c>
      <c r="E37" s="7">
        <v>8.4302922329773402</v>
      </c>
      <c r="F37" s="10">
        <v>0.58137022894053003</v>
      </c>
      <c r="G37" s="7">
        <v>8.2339751678808497</v>
      </c>
      <c r="H37" s="10">
        <v>0.72998437372097302</v>
      </c>
      <c r="I37" s="7">
        <v>3.3295364310982198</v>
      </c>
      <c r="J37" s="10">
        <v>0.37551500668255999</v>
      </c>
      <c r="K37" s="65"/>
      <c r="L37" s="65"/>
      <c r="M37" s="65"/>
      <c r="N37" s="65"/>
      <c r="O37" s="65"/>
      <c r="P37" s="65"/>
      <c r="Q37" s="65"/>
      <c r="R37" s="65"/>
      <c r="S37" s="65"/>
      <c r="T37" s="65"/>
      <c r="U37" s="65"/>
      <c r="V37" s="65"/>
      <c r="W37" s="65"/>
      <c r="X37" s="65"/>
      <c r="Y37" s="65"/>
      <c r="Z37" s="182"/>
    </row>
    <row r="38" spans="1:26" ht="13" customHeight="1" x14ac:dyDescent="0.2">
      <c r="A38" s="82" t="s">
        <v>372</v>
      </c>
      <c r="B38" s="110">
        <v>2</v>
      </c>
      <c r="C38" s="7">
        <v>99.3068304656598</v>
      </c>
      <c r="D38" s="10">
        <v>0.17544574128569199</v>
      </c>
      <c r="E38" s="7">
        <v>0.273670472752436</v>
      </c>
      <c r="F38" s="10">
        <v>0.11022157226569</v>
      </c>
      <c r="G38" s="7">
        <v>0.25638554773022698</v>
      </c>
      <c r="H38" s="10">
        <v>0.103037753065336</v>
      </c>
      <c r="I38" s="7">
        <v>0.16311351385756001</v>
      </c>
      <c r="J38" s="10">
        <v>8.64898664737003E-2</v>
      </c>
      <c r="K38" s="65"/>
      <c r="L38" s="65"/>
      <c r="M38" s="65"/>
      <c r="N38" s="65"/>
      <c r="O38" s="65"/>
      <c r="P38" s="65"/>
      <c r="Q38" s="65"/>
      <c r="R38" s="65"/>
      <c r="S38" s="65"/>
      <c r="T38" s="65"/>
      <c r="U38" s="65"/>
      <c r="V38" s="65"/>
      <c r="W38" s="65"/>
      <c r="X38" s="65"/>
      <c r="Y38" s="65"/>
      <c r="Z38" s="182"/>
    </row>
    <row r="39" spans="1:26" ht="13" customHeight="1" x14ac:dyDescent="0.2">
      <c r="A39" s="82" t="s">
        <v>426</v>
      </c>
      <c r="B39" s="110">
        <v>2</v>
      </c>
      <c r="C39" s="7">
        <v>83.662062915848693</v>
      </c>
      <c r="D39" s="10">
        <v>0.94563258591017796</v>
      </c>
      <c r="E39" s="7">
        <v>4.4910548457278301</v>
      </c>
      <c r="F39" s="10">
        <v>0.47368761672336501</v>
      </c>
      <c r="G39" s="7">
        <v>5.4268010666699</v>
      </c>
      <c r="H39" s="10">
        <v>0.57504633867619503</v>
      </c>
      <c r="I39" s="7">
        <v>6.4200811717535897</v>
      </c>
      <c r="J39" s="10">
        <v>0.64408337106866898</v>
      </c>
      <c r="K39" s="65"/>
      <c r="L39" s="65"/>
      <c r="M39" s="65"/>
      <c r="N39" s="65"/>
      <c r="O39" s="65"/>
      <c r="P39" s="65"/>
      <c r="Q39" s="65"/>
      <c r="R39" s="65"/>
      <c r="S39" s="65"/>
      <c r="T39" s="65"/>
      <c r="U39" s="65"/>
      <c r="V39" s="65"/>
      <c r="W39" s="65"/>
      <c r="X39" s="65"/>
      <c r="Y39" s="65"/>
      <c r="Z39" s="182"/>
    </row>
    <row r="40" spans="1:26" ht="13" customHeight="1" x14ac:dyDescent="0.2">
      <c r="A40" s="82" t="s">
        <v>373</v>
      </c>
      <c r="B40" s="110">
        <v>2</v>
      </c>
      <c r="C40" s="7">
        <v>67.360200191840207</v>
      </c>
      <c r="D40" s="10">
        <v>1.1731733602637899</v>
      </c>
      <c r="E40" s="7">
        <v>11.0163197529588</v>
      </c>
      <c r="F40" s="10">
        <v>0.83628574306284198</v>
      </c>
      <c r="G40" s="7">
        <v>11.942740382932</v>
      </c>
      <c r="H40" s="10">
        <v>0.770119816038906</v>
      </c>
      <c r="I40" s="7">
        <v>9.6807396722690395</v>
      </c>
      <c r="J40" s="10">
        <v>0.71589776141239503</v>
      </c>
      <c r="K40" s="65"/>
      <c r="L40" s="65"/>
      <c r="M40" s="65"/>
      <c r="N40" s="65"/>
      <c r="O40" s="65"/>
      <c r="P40" s="65"/>
      <c r="Q40" s="65"/>
      <c r="R40" s="65"/>
      <c r="S40" s="65"/>
      <c r="T40" s="65"/>
      <c r="U40" s="65"/>
      <c r="V40" s="65"/>
      <c r="W40" s="65"/>
      <c r="X40" s="65"/>
      <c r="Y40" s="65"/>
      <c r="Z40" s="182"/>
    </row>
    <row r="41" spans="1:26" ht="13" customHeight="1" x14ac:dyDescent="0.2">
      <c r="A41" s="82" t="s">
        <v>374</v>
      </c>
      <c r="B41" s="110">
        <v>2</v>
      </c>
      <c r="C41" s="7">
        <v>64.0616386447293</v>
      </c>
      <c r="D41" s="10">
        <v>1.7416350181643001</v>
      </c>
      <c r="E41" s="7">
        <v>12.177922590561501</v>
      </c>
      <c r="F41" s="10">
        <v>0.59627099957865204</v>
      </c>
      <c r="G41" s="7">
        <v>10.9331707646433</v>
      </c>
      <c r="H41" s="10">
        <v>0.81653563755093705</v>
      </c>
      <c r="I41" s="7">
        <v>12.827268000066001</v>
      </c>
      <c r="J41" s="10">
        <v>1.02032346467319</v>
      </c>
      <c r="K41" s="65"/>
      <c r="L41" s="65"/>
      <c r="M41" s="65"/>
      <c r="N41" s="65"/>
      <c r="O41" s="65"/>
      <c r="P41" s="65"/>
      <c r="Q41" s="65"/>
      <c r="R41" s="65"/>
      <c r="S41" s="65"/>
      <c r="T41" s="65"/>
      <c r="U41" s="65"/>
      <c r="V41" s="65"/>
      <c r="W41" s="65"/>
      <c r="X41" s="65"/>
      <c r="Y41" s="65"/>
      <c r="Z41" s="182"/>
    </row>
    <row r="42" spans="1:26" ht="13" customHeight="1" x14ac:dyDescent="0.2">
      <c r="A42" s="82" t="s">
        <v>375</v>
      </c>
      <c r="B42" s="110">
        <v>2</v>
      </c>
      <c r="C42" s="7">
        <v>94.680063220801699</v>
      </c>
      <c r="D42" s="10">
        <v>0.60709441158095301</v>
      </c>
      <c r="E42" s="7">
        <v>1.99792403278818</v>
      </c>
      <c r="F42" s="10">
        <v>0.38411047222142097</v>
      </c>
      <c r="G42" s="7">
        <v>1.93844890148847</v>
      </c>
      <c r="H42" s="10">
        <v>0.38444911249166702</v>
      </c>
      <c r="I42" s="7">
        <v>1.3835638449215999</v>
      </c>
      <c r="J42" s="10">
        <v>0.29992599673272502</v>
      </c>
      <c r="K42" s="65"/>
      <c r="L42" s="65"/>
      <c r="M42" s="65"/>
      <c r="N42" s="65"/>
      <c r="O42" s="65"/>
      <c r="P42" s="65"/>
      <c r="Q42" s="65"/>
      <c r="R42" s="65"/>
      <c r="S42" s="65"/>
      <c r="T42" s="65"/>
      <c r="U42" s="65"/>
      <c r="V42" s="65"/>
      <c r="W42" s="65"/>
      <c r="X42" s="65"/>
      <c r="Y42" s="65"/>
      <c r="Z42" s="182"/>
    </row>
    <row r="43" spans="1:26" ht="13" customHeight="1" x14ac:dyDescent="0.2">
      <c r="A43" s="82" t="s">
        <v>427</v>
      </c>
      <c r="B43" s="110">
        <v>2</v>
      </c>
      <c r="C43" s="7">
        <v>82.0246036018507</v>
      </c>
      <c r="D43" s="10">
        <v>1.3015327217831101</v>
      </c>
      <c r="E43" s="7">
        <v>5.7225235574412903</v>
      </c>
      <c r="F43" s="10">
        <v>0.89994129833315495</v>
      </c>
      <c r="G43" s="7">
        <v>6.4214199662331897</v>
      </c>
      <c r="H43" s="10">
        <v>0.83301792367558103</v>
      </c>
      <c r="I43" s="7">
        <v>5.8314528744748397</v>
      </c>
      <c r="J43" s="10">
        <v>0.77860200273591895</v>
      </c>
      <c r="K43" s="65"/>
      <c r="L43" s="65"/>
      <c r="M43" s="65"/>
      <c r="N43" s="65"/>
      <c r="O43" s="65"/>
      <c r="P43" s="65"/>
      <c r="Q43" s="65"/>
      <c r="R43" s="65"/>
      <c r="S43" s="65"/>
      <c r="T43" s="65"/>
      <c r="U43" s="65"/>
      <c r="V43" s="65"/>
      <c r="W43" s="65"/>
      <c r="X43" s="65"/>
      <c r="Y43" s="65"/>
      <c r="Z43" s="182"/>
    </row>
    <row r="44" spans="1:26" ht="13" customHeight="1" x14ac:dyDescent="0.2">
      <c r="A44" s="82" t="s">
        <v>428</v>
      </c>
      <c r="B44" s="110">
        <v>2</v>
      </c>
      <c r="C44" s="7">
        <v>74.626944136225603</v>
      </c>
      <c r="D44" s="10">
        <v>1.2709088124027601</v>
      </c>
      <c r="E44" s="7">
        <v>13.287890445391101</v>
      </c>
      <c r="F44" s="10">
        <v>0.95578795074799405</v>
      </c>
      <c r="G44" s="7">
        <v>7.9305199709490397</v>
      </c>
      <c r="H44" s="10">
        <v>0.76444073078770403</v>
      </c>
      <c r="I44" s="7">
        <v>4.1546454474341603</v>
      </c>
      <c r="J44" s="10">
        <v>0.81100043015288503</v>
      </c>
      <c r="K44" s="65"/>
      <c r="L44" s="65"/>
      <c r="M44" s="65"/>
      <c r="N44" s="65"/>
      <c r="O44" s="65"/>
      <c r="P44" s="65"/>
      <c r="Q44" s="65"/>
      <c r="R44" s="65"/>
      <c r="S44" s="65"/>
      <c r="T44" s="65"/>
      <c r="U44" s="65"/>
      <c r="V44" s="65"/>
      <c r="W44" s="65"/>
      <c r="X44" s="65"/>
      <c r="Y44" s="65"/>
      <c r="Z44" s="182"/>
    </row>
    <row r="45" spans="1:26" ht="13" customHeight="1" x14ac:dyDescent="0.2">
      <c r="A45" s="82" t="s">
        <v>429</v>
      </c>
      <c r="B45" s="110">
        <v>2</v>
      </c>
      <c r="C45" s="7">
        <v>89.827006655471806</v>
      </c>
      <c r="D45" s="10">
        <v>0.72393588608165005</v>
      </c>
      <c r="E45" s="7">
        <v>2.97613459928121</v>
      </c>
      <c r="F45" s="10">
        <v>0.44572332639575901</v>
      </c>
      <c r="G45" s="7">
        <v>3.8985956333153702</v>
      </c>
      <c r="H45" s="10">
        <v>0.42655822610405197</v>
      </c>
      <c r="I45" s="7">
        <v>3.2982631119315702</v>
      </c>
      <c r="J45" s="10">
        <v>0.29891545406049003</v>
      </c>
      <c r="K45" s="65"/>
      <c r="L45" s="65"/>
      <c r="M45" s="65"/>
      <c r="N45" s="65"/>
      <c r="O45" s="65"/>
      <c r="P45" s="65"/>
      <c r="Q45" s="65"/>
      <c r="R45" s="65"/>
      <c r="S45" s="65"/>
      <c r="T45" s="65"/>
      <c r="U45" s="65"/>
      <c r="V45" s="65"/>
      <c r="W45" s="65"/>
      <c r="X45" s="65"/>
      <c r="Y45" s="65"/>
      <c r="Z45" s="182"/>
    </row>
    <row r="46" spans="1:26" ht="13" customHeight="1" x14ac:dyDescent="0.2">
      <c r="A46" s="82" t="s">
        <v>430</v>
      </c>
      <c r="B46" s="110">
        <v>2</v>
      </c>
      <c r="C46" s="7">
        <v>78.993564706852595</v>
      </c>
      <c r="D46" s="10">
        <v>1.3348475565939799</v>
      </c>
      <c r="E46" s="7">
        <v>4.5003175454310904</v>
      </c>
      <c r="F46" s="10">
        <v>0.51330105641057899</v>
      </c>
      <c r="G46" s="7">
        <v>7.3253309869202301</v>
      </c>
      <c r="H46" s="10">
        <v>0.78356940224626004</v>
      </c>
      <c r="I46" s="7">
        <v>9.1807867607960905</v>
      </c>
      <c r="J46" s="10">
        <v>0.93349570904457502</v>
      </c>
      <c r="K46" s="65"/>
      <c r="L46" s="65"/>
      <c r="M46" s="65"/>
      <c r="N46" s="65"/>
      <c r="O46" s="65"/>
      <c r="P46" s="65"/>
      <c r="Q46" s="65"/>
      <c r="R46" s="65"/>
      <c r="S46" s="65"/>
      <c r="T46" s="65"/>
      <c r="U46" s="65"/>
      <c r="V46" s="65"/>
      <c r="W46" s="65"/>
      <c r="X46" s="65"/>
      <c r="Y46" s="65"/>
      <c r="Z46" s="182"/>
    </row>
    <row r="47" spans="1:26" ht="13" customHeight="1" x14ac:dyDescent="0.2">
      <c r="A47" s="82" t="s">
        <v>376</v>
      </c>
      <c r="B47" s="110">
        <v>2</v>
      </c>
      <c r="C47" s="7">
        <v>92.283870002696901</v>
      </c>
      <c r="D47" s="10">
        <v>0.70426049612475305</v>
      </c>
      <c r="E47" s="7">
        <v>2.26379505596582</v>
      </c>
      <c r="F47" s="10">
        <v>0.37468529203744</v>
      </c>
      <c r="G47" s="7">
        <v>2.9393443974910798</v>
      </c>
      <c r="H47" s="10">
        <v>0.36819176286101402</v>
      </c>
      <c r="I47" s="7">
        <v>2.5129905438461901</v>
      </c>
      <c r="J47" s="10">
        <v>0.37803743154061697</v>
      </c>
      <c r="K47" s="65"/>
      <c r="L47" s="65"/>
      <c r="M47" s="65"/>
      <c r="N47" s="65"/>
      <c r="O47" s="65"/>
      <c r="P47" s="65"/>
      <c r="Q47" s="65"/>
      <c r="R47" s="65"/>
      <c r="S47" s="65"/>
      <c r="T47" s="65"/>
      <c r="U47" s="65"/>
      <c r="V47" s="65"/>
      <c r="W47" s="65"/>
      <c r="X47" s="65"/>
      <c r="Y47" s="65"/>
      <c r="Z47" s="182"/>
    </row>
    <row r="48" spans="1:26" ht="13" customHeight="1" x14ac:dyDescent="0.2">
      <c r="A48" s="82" t="s">
        <v>377</v>
      </c>
      <c r="B48" s="110">
        <v>2</v>
      </c>
      <c r="C48" s="7">
        <v>77.370908356345396</v>
      </c>
      <c r="D48" s="10">
        <v>0.97457948352074397</v>
      </c>
      <c r="E48" s="7">
        <v>4.2063814260969901</v>
      </c>
      <c r="F48" s="10">
        <v>0.41460205034995901</v>
      </c>
      <c r="G48" s="7">
        <v>7.7538660152364196</v>
      </c>
      <c r="H48" s="10">
        <v>0.57096854038983302</v>
      </c>
      <c r="I48" s="7">
        <v>10.6688442023212</v>
      </c>
      <c r="J48" s="10">
        <v>0.60388800797906605</v>
      </c>
      <c r="K48" s="65"/>
      <c r="L48" s="65"/>
      <c r="M48" s="65"/>
      <c r="N48" s="65"/>
      <c r="O48" s="65"/>
      <c r="P48" s="65"/>
      <c r="Q48" s="65"/>
      <c r="R48" s="65"/>
      <c r="S48" s="65"/>
      <c r="T48" s="65"/>
      <c r="U48" s="65"/>
      <c r="V48" s="65"/>
      <c r="W48" s="65"/>
      <c r="X48" s="65"/>
      <c r="Y48" s="65"/>
      <c r="Z48" s="182"/>
    </row>
    <row r="49" spans="1:26" ht="13" customHeight="1" x14ac:dyDescent="0.2">
      <c r="A49" s="82" t="s">
        <v>378</v>
      </c>
      <c r="B49" s="110">
        <v>2</v>
      </c>
      <c r="C49" s="7">
        <v>53.367576314657001</v>
      </c>
      <c r="D49" s="10">
        <v>1.35016368323855</v>
      </c>
      <c r="E49" s="7">
        <v>8.7747205722798096</v>
      </c>
      <c r="F49" s="10">
        <v>0.65857554364343995</v>
      </c>
      <c r="G49" s="7">
        <v>7.21636567664026</v>
      </c>
      <c r="H49" s="10">
        <v>0.78939175358362701</v>
      </c>
      <c r="I49" s="7">
        <v>30.641337436422901</v>
      </c>
      <c r="J49" s="10">
        <v>1.2505638301939299</v>
      </c>
      <c r="K49" s="65"/>
      <c r="L49" s="65"/>
      <c r="M49" s="65"/>
      <c r="N49" s="65"/>
      <c r="O49" s="65"/>
      <c r="P49" s="65"/>
      <c r="Q49" s="65"/>
      <c r="R49" s="65"/>
      <c r="S49" s="65"/>
      <c r="T49" s="65"/>
      <c r="U49" s="65"/>
      <c r="V49" s="65"/>
      <c r="W49" s="65"/>
      <c r="X49" s="65"/>
      <c r="Y49" s="65"/>
      <c r="Z49" s="182"/>
    </row>
    <row r="50" spans="1:26" ht="13" customHeight="1" x14ac:dyDescent="0.2">
      <c r="A50" s="82" t="s">
        <v>431</v>
      </c>
      <c r="B50" s="110">
        <v>2</v>
      </c>
      <c r="C50" s="7">
        <v>63.018297278772202</v>
      </c>
      <c r="D50" s="10">
        <v>1.1430192032083799</v>
      </c>
      <c r="E50" s="7">
        <v>8.5308536741160808</v>
      </c>
      <c r="F50" s="10">
        <v>0.58256254870355595</v>
      </c>
      <c r="G50" s="7">
        <v>12.230326777833101</v>
      </c>
      <c r="H50" s="10">
        <v>0.65778783453586398</v>
      </c>
      <c r="I50" s="7">
        <v>16.2205222692787</v>
      </c>
      <c r="J50" s="10">
        <v>0.92444973257267304</v>
      </c>
      <c r="K50" s="65"/>
      <c r="L50" s="65"/>
      <c r="M50" s="65"/>
      <c r="N50" s="65"/>
      <c r="O50" s="65"/>
      <c r="P50" s="65"/>
      <c r="Q50" s="65"/>
      <c r="R50" s="65"/>
      <c r="S50" s="65"/>
      <c r="T50" s="65"/>
      <c r="U50" s="65"/>
      <c r="V50" s="65"/>
      <c r="W50" s="65"/>
      <c r="X50" s="65"/>
      <c r="Y50" s="65"/>
      <c r="Z50" s="182"/>
    </row>
    <row r="51" spans="1:26" ht="13" customHeight="1" x14ac:dyDescent="0.2">
      <c r="A51" s="82" t="s">
        <v>379</v>
      </c>
      <c r="B51" s="110">
        <v>2</v>
      </c>
      <c r="C51" s="7">
        <v>90.525105021925498</v>
      </c>
      <c r="D51" s="10">
        <v>0.545304646453733</v>
      </c>
      <c r="E51" s="7">
        <v>7.0553408837211</v>
      </c>
      <c r="F51" s="10">
        <v>0.49887687714239598</v>
      </c>
      <c r="G51" s="7">
        <v>2.0514194581042702</v>
      </c>
      <c r="H51" s="10">
        <v>0.27120736589472999</v>
      </c>
      <c r="I51" s="7">
        <v>0.36813463624911802</v>
      </c>
      <c r="J51" s="10">
        <v>0.117541144807307</v>
      </c>
      <c r="K51" s="65"/>
      <c r="L51" s="65"/>
      <c r="M51" s="65"/>
      <c r="N51" s="65"/>
      <c r="O51" s="65"/>
      <c r="P51" s="65"/>
      <c r="Q51" s="65"/>
      <c r="R51" s="65"/>
      <c r="S51" s="65"/>
      <c r="T51" s="65"/>
      <c r="U51" s="65"/>
      <c r="V51" s="65"/>
      <c r="W51" s="65"/>
      <c r="X51" s="65"/>
      <c r="Y51" s="65"/>
      <c r="Z51" s="182"/>
    </row>
    <row r="52" spans="1:26" ht="13" customHeight="1" x14ac:dyDescent="0.2">
      <c r="A52" s="82" t="s">
        <v>380</v>
      </c>
      <c r="B52" s="110">
        <v>2</v>
      </c>
      <c r="C52" s="7">
        <v>95.134334567811095</v>
      </c>
      <c r="D52" s="10">
        <v>0.56922356782566197</v>
      </c>
      <c r="E52" s="7">
        <v>3.1673185226107199</v>
      </c>
      <c r="F52" s="10">
        <v>0.401007342106112</v>
      </c>
      <c r="G52" s="7">
        <v>1.5937265278355499</v>
      </c>
      <c r="H52" s="10">
        <v>0.31591110773817499</v>
      </c>
      <c r="I52" s="7">
        <v>0.10462038174263801</v>
      </c>
      <c r="J52" s="10">
        <v>7.5362909771821293E-2</v>
      </c>
      <c r="K52" s="65"/>
      <c r="L52" s="65"/>
      <c r="M52" s="65"/>
      <c r="N52" s="65"/>
      <c r="O52" s="65"/>
      <c r="P52" s="65"/>
      <c r="Q52" s="65"/>
      <c r="R52" s="65"/>
      <c r="S52" s="65"/>
      <c r="T52" s="65"/>
      <c r="U52" s="65"/>
      <c r="V52" s="65"/>
      <c r="W52" s="65"/>
      <c r="X52" s="65"/>
      <c r="Y52" s="65"/>
      <c r="Z52" s="182"/>
    </row>
    <row r="53" spans="1:26" ht="13" customHeight="1" x14ac:dyDescent="0.2">
      <c r="A53" s="82" t="s">
        <v>381</v>
      </c>
      <c r="B53" s="110">
        <v>2</v>
      </c>
      <c r="C53" s="7">
        <v>85.657454007523</v>
      </c>
      <c r="D53" s="10">
        <v>0.76886286221971101</v>
      </c>
      <c r="E53" s="7">
        <v>3.8115961005101302</v>
      </c>
      <c r="F53" s="10">
        <v>0.436609081293579</v>
      </c>
      <c r="G53" s="7">
        <v>4.6282148636401104</v>
      </c>
      <c r="H53" s="10">
        <v>0.46345981335145497</v>
      </c>
      <c r="I53" s="7">
        <v>5.9027350283267399</v>
      </c>
      <c r="J53" s="10">
        <v>0.53271063161343502</v>
      </c>
      <c r="K53" s="65"/>
      <c r="L53" s="65"/>
      <c r="M53" s="65"/>
      <c r="N53" s="65"/>
      <c r="O53" s="65"/>
      <c r="P53" s="65"/>
      <c r="Q53" s="65"/>
      <c r="R53" s="65"/>
      <c r="S53" s="65"/>
      <c r="T53" s="65"/>
      <c r="U53" s="65"/>
      <c r="V53" s="65"/>
      <c r="W53" s="65"/>
      <c r="X53" s="65"/>
      <c r="Y53" s="65"/>
      <c r="Z53" s="182"/>
    </row>
    <row r="54" spans="1:26" ht="13" customHeight="1" x14ac:dyDescent="0.2">
      <c r="A54" s="82" t="s">
        <v>382</v>
      </c>
      <c r="B54" s="110">
        <v>2</v>
      </c>
      <c r="C54" s="7">
        <v>90.656994730721195</v>
      </c>
      <c r="D54" s="10">
        <v>0.78121716004731101</v>
      </c>
      <c r="E54" s="7">
        <v>1.9110021867559901</v>
      </c>
      <c r="F54" s="10">
        <v>0.38996980987081198</v>
      </c>
      <c r="G54" s="7">
        <v>4.1362853890896201</v>
      </c>
      <c r="H54" s="10">
        <v>0.56512585355029299</v>
      </c>
      <c r="I54" s="7">
        <v>3.2957176934332399</v>
      </c>
      <c r="J54" s="10">
        <v>0.43969062537796799</v>
      </c>
      <c r="K54" s="65"/>
      <c r="L54" s="65"/>
      <c r="M54" s="65"/>
      <c r="N54" s="65"/>
      <c r="O54" s="65"/>
      <c r="P54" s="65"/>
      <c r="Q54" s="65"/>
      <c r="R54" s="65"/>
      <c r="S54" s="65"/>
      <c r="T54" s="65"/>
      <c r="U54" s="65"/>
      <c r="V54" s="65"/>
      <c r="W54" s="65"/>
      <c r="X54" s="65"/>
      <c r="Y54" s="65"/>
      <c r="Z54" s="182"/>
    </row>
    <row r="55" spans="1:26" ht="13" customHeight="1" x14ac:dyDescent="0.2">
      <c r="A55" s="82" t="s">
        <v>383</v>
      </c>
      <c r="B55" s="110">
        <v>2</v>
      </c>
      <c r="C55" s="7">
        <v>98.390540447990603</v>
      </c>
      <c r="D55" s="10">
        <v>0.36958400938158797</v>
      </c>
      <c r="E55" s="7">
        <v>0.59565600431628496</v>
      </c>
      <c r="F55" s="10">
        <v>0.22202819022526199</v>
      </c>
      <c r="G55" s="7">
        <v>0.41966335309073399</v>
      </c>
      <c r="H55" s="10">
        <v>0.20725431360534499</v>
      </c>
      <c r="I55" s="7">
        <v>0.59414019460238099</v>
      </c>
      <c r="J55" s="10">
        <v>0.215897884260672</v>
      </c>
      <c r="K55" s="65"/>
      <c r="L55" s="65"/>
      <c r="M55" s="65"/>
      <c r="N55" s="65"/>
      <c r="O55" s="65"/>
      <c r="P55" s="65"/>
      <c r="Q55" s="65"/>
      <c r="R55" s="65"/>
      <c r="S55" s="65"/>
      <c r="T55" s="65"/>
      <c r="U55" s="65"/>
      <c r="V55" s="65"/>
      <c r="W55" s="65"/>
      <c r="X55" s="65"/>
      <c r="Y55" s="65"/>
      <c r="Z55" s="182"/>
    </row>
    <row r="56" spans="1:26" ht="13" customHeight="1" x14ac:dyDescent="0.2">
      <c r="A56" s="82" t="s">
        <v>384</v>
      </c>
      <c r="B56" s="110">
        <v>2</v>
      </c>
      <c r="C56" s="7">
        <v>87.0500964256656</v>
      </c>
      <c r="D56" s="10">
        <v>0.68672560355598899</v>
      </c>
      <c r="E56" s="7">
        <v>4.1867577340794302</v>
      </c>
      <c r="F56" s="10">
        <v>0.33842803746245698</v>
      </c>
      <c r="G56" s="7">
        <v>6.7822070408005297</v>
      </c>
      <c r="H56" s="10">
        <v>0.61214520460879995</v>
      </c>
      <c r="I56" s="7">
        <v>1.9809387994544201</v>
      </c>
      <c r="J56" s="10">
        <v>0.195188265074458</v>
      </c>
      <c r="K56" s="65"/>
      <c r="L56" s="65"/>
      <c r="M56" s="65"/>
      <c r="N56" s="65"/>
      <c r="O56" s="65"/>
      <c r="P56" s="65"/>
      <c r="Q56" s="65"/>
      <c r="R56" s="65"/>
      <c r="S56" s="65"/>
      <c r="T56" s="65"/>
      <c r="U56" s="65"/>
      <c r="V56" s="65"/>
      <c r="W56" s="65"/>
      <c r="X56" s="65"/>
      <c r="Y56" s="65"/>
      <c r="Z56" s="182"/>
    </row>
    <row r="57" spans="1:26" ht="13" customHeight="1" x14ac:dyDescent="0.2">
      <c r="A57" s="82" t="s">
        <v>385</v>
      </c>
      <c r="B57" s="110">
        <v>2</v>
      </c>
      <c r="C57" s="7">
        <v>83.089778812987106</v>
      </c>
      <c r="D57" s="10">
        <v>1.07270787503876</v>
      </c>
      <c r="E57" s="7">
        <v>11.0405155202917</v>
      </c>
      <c r="F57" s="10">
        <v>0.96568143064446799</v>
      </c>
      <c r="G57" s="7">
        <v>4.2394959589284396</v>
      </c>
      <c r="H57" s="10">
        <v>0.55584578030346599</v>
      </c>
      <c r="I57" s="7">
        <v>1.6302097077928299</v>
      </c>
      <c r="J57" s="10">
        <v>0.29857871205922398</v>
      </c>
      <c r="K57" s="65"/>
      <c r="L57" s="65"/>
      <c r="M57" s="65"/>
      <c r="N57" s="65"/>
      <c r="O57" s="65"/>
      <c r="P57" s="65"/>
      <c r="Q57" s="65"/>
      <c r="R57" s="65"/>
      <c r="S57" s="65"/>
      <c r="T57" s="65"/>
      <c r="U57" s="65"/>
      <c r="V57" s="65"/>
      <c r="W57" s="65"/>
      <c r="X57" s="65"/>
      <c r="Y57" s="65"/>
      <c r="Z57" s="182"/>
    </row>
    <row r="58" spans="1:26" ht="13" customHeight="1" x14ac:dyDescent="0.2">
      <c r="A58" s="82" t="s">
        <v>386</v>
      </c>
      <c r="B58" s="110">
        <v>2</v>
      </c>
      <c r="C58" s="7">
        <v>74.363905348105007</v>
      </c>
      <c r="D58" s="10">
        <v>1.0675643085576401</v>
      </c>
      <c r="E58" s="7">
        <v>15.0616451083272</v>
      </c>
      <c r="F58" s="10">
        <v>0.772773346867213</v>
      </c>
      <c r="G58" s="7">
        <v>8.9146830432464501</v>
      </c>
      <c r="H58" s="10">
        <v>0.71234323910310904</v>
      </c>
      <c r="I58" s="7">
        <v>1.65976650032133</v>
      </c>
      <c r="J58" s="10">
        <v>0.249910834845365</v>
      </c>
      <c r="K58" s="65"/>
      <c r="L58" s="65"/>
      <c r="M58" s="65"/>
      <c r="N58" s="65"/>
      <c r="O58" s="65"/>
      <c r="P58" s="65"/>
      <c r="Q58" s="65"/>
      <c r="R58" s="65"/>
      <c r="S58" s="65"/>
      <c r="T58" s="65"/>
      <c r="U58" s="65"/>
      <c r="V58" s="65"/>
      <c r="W58" s="65"/>
      <c r="X58" s="65"/>
      <c r="Y58" s="65"/>
      <c r="Z58" s="182"/>
    </row>
    <row r="59" spans="1:26" ht="13" customHeight="1" x14ac:dyDescent="0.2">
      <c r="A59" s="82" t="s">
        <v>387</v>
      </c>
      <c r="B59" s="110">
        <v>2</v>
      </c>
      <c r="C59" s="7">
        <v>98.747428101366495</v>
      </c>
      <c r="D59" s="10">
        <v>0.28775176331706698</v>
      </c>
      <c r="E59" s="7">
        <v>0.68784232096502695</v>
      </c>
      <c r="F59" s="10">
        <v>0.195748634598577</v>
      </c>
      <c r="G59" s="7">
        <v>0.35666603387224799</v>
      </c>
      <c r="H59" s="10">
        <v>0.119911227162688</v>
      </c>
      <c r="I59" s="7">
        <v>0.208063543796216</v>
      </c>
      <c r="J59" s="10">
        <v>8.6101927669074499E-2</v>
      </c>
      <c r="K59" s="65"/>
      <c r="L59" s="65"/>
      <c r="M59" s="65"/>
      <c r="N59" s="65"/>
      <c r="O59" s="65"/>
      <c r="P59" s="65"/>
      <c r="Q59" s="65"/>
      <c r="R59" s="65"/>
      <c r="S59" s="65"/>
      <c r="T59" s="65"/>
      <c r="U59" s="65"/>
      <c r="V59" s="65"/>
      <c r="W59" s="65"/>
      <c r="X59" s="65"/>
      <c r="Y59" s="65"/>
      <c r="Z59" s="182"/>
    </row>
    <row r="60" spans="1:26" ht="13" customHeight="1" x14ac:dyDescent="0.2">
      <c r="A60" s="82" t="s">
        <v>388</v>
      </c>
      <c r="B60" s="110">
        <v>2</v>
      </c>
      <c r="C60" s="7">
        <v>95.162342715493594</v>
      </c>
      <c r="D60" s="10">
        <v>1.0565448006467699</v>
      </c>
      <c r="E60" s="7">
        <v>0.66170335199674102</v>
      </c>
      <c r="F60" s="10">
        <v>0.29861327357545397</v>
      </c>
      <c r="G60" s="7">
        <v>2.3495776562477801</v>
      </c>
      <c r="H60" s="10">
        <v>1.1282736310457</v>
      </c>
      <c r="I60" s="7">
        <v>1.82637627626193</v>
      </c>
      <c r="J60" s="10">
        <v>0.97338640326787895</v>
      </c>
      <c r="K60" s="65"/>
      <c r="L60" s="65"/>
      <c r="M60" s="65"/>
      <c r="N60" s="65"/>
      <c r="O60" s="65"/>
      <c r="P60" s="65"/>
      <c r="Q60" s="65"/>
      <c r="R60" s="65"/>
      <c r="S60" s="65"/>
      <c r="T60" s="65"/>
      <c r="U60" s="65"/>
      <c r="V60" s="65"/>
      <c r="W60" s="65"/>
      <c r="X60" s="65"/>
      <c r="Y60" s="65"/>
      <c r="Z60" s="182"/>
    </row>
    <row r="61" spans="1:26" ht="13" customHeight="1" x14ac:dyDescent="0.2">
      <c r="A61" s="82" t="s">
        <v>432</v>
      </c>
      <c r="B61" s="110">
        <v>2</v>
      </c>
      <c r="C61" s="7">
        <v>81.741994520608898</v>
      </c>
      <c r="D61" s="10">
        <v>0.99854078666384205</v>
      </c>
      <c r="E61" s="7">
        <v>3.4718132626624598</v>
      </c>
      <c r="F61" s="10">
        <v>0.41482088282091201</v>
      </c>
      <c r="G61" s="7">
        <v>7.2887265091076001</v>
      </c>
      <c r="H61" s="10">
        <v>0.569757076511758</v>
      </c>
      <c r="I61" s="7">
        <v>7.49746570762108</v>
      </c>
      <c r="J61" s="10">
        <v>0.649832318718081</v>
      </c>
      <c r="K61" s="65"/>
      <c r="L61" s="65"/>
      <c r="M61" s="65"/>
      <c r="N61" s="65"/>
      <c r="O61" s="65"/>
      <c r="P61" s="65"/>
      <c r="Q61" s="65"/>
      <c r="R61" s="65"/>
      <c r="S61" s="65"/>
      <c r="T61" s="65"/>
      <c r="U61" s="65"/>
      <c r="V61" s="65"/>
      <c r="W61" s="65"/>
      <c r="X61" s="65"/>
      <c r="Y61" s="65"/>
      <c r="Z61" s="182"/>
    </row>
    <row r="62" spans="1:26" ht="13" customHeight="1" x14ac:dyDescent="0.2">
      <c r="A62" s="82" t="s">
        <v>389</v>
      </c>
      <c r="B62" s="110">
        <v>2</v>
      </c>
      <c r="C62" s="7">
        <v>81.086838237316499</v>
      </c>
      <c r="D62" s="10">
        <v>1.1065104981964999</v>
      </c>
      <c r="E62" s="7">
        <v>11.3237988006506</v>
      </c>
      <c r="F62" s="10">
        <v>0.75552430924240999</v>
      </c>
      <c r="G62" s="7">
        <v>6.2865030384595704</v>
      </c>
      <c r="H62" s="10">
        <v>0.67201044487226003</v>
      </c>
      <c r="I62" s="7">
        <v>1.30285992357337</v>
      </c>
      <c r="J62" s="10">
        <v>0.254519707855072</v>
      </c>
      <c r="K62" s="65"/>
      <c r="L62" s="65"/>
      <c r="M62" s="65"/>
      <c r="N62" s="65"/>
      <c r="O62" s="65"/>
      <c r="P62" s="65"/>
      <c r="Q62" s="65"/>
      <c r="R62" s="65"/>
      <c r="S62" s="65"/>
      <c r="T62" s="65"/>
      <c r="U62" s="65"/>
      <c r="V62" s="65"/>
      <c r="W62" s="65"/>
      <c r="X62" s="65"/>
      <c r="Y62" s="65"/>
      <c r="Z62" s="182"/>
    </row>
    <row r="63" spans="1:26" ht="13" customHeight="1" x14ac:dyDescent="0.2">
      <c r="A63" s="112" t="s">
        <v>433</v>
      </c>
      <c r="B63" s="113">
        <v>2</v>
      </c>
      <c r="C63" s="34">
        <v>80.691494343740302</v>
      </c>
      <c r="D63" s="35">
        <v>0.22243235806811901</v>
      </c>
      <c r="E63" s="34">
        <v>8.0071341962646496</v>
      </c>
      <c r="F63" s="35">
        <v>0.14218554733160499</v>
      </c>
      <c r="G63" s="34">
        <v>6.66333678704809</v>
      </c>
      <c r="H63" s="35">
        <v>0.13352764356713401</v>
      </c>
      <c r="I63" s="34">
        <v>4.6380346729469899</v>
      </c>
      <c r="J63" s="35">
        <v>0.110272935715741</v>
      </c>
      <c r="K63" s="65"/>
      <c r="L63" s="65"/>
      <c r="M63" s="65"/>
      <c r="N63" s="65"/>
      <c r="O63" s="65"/>
      <c r="P63" s="65"/>
      <c r="Q63" s="65"/>
      <c r="R63" s="65"/>
      <c r="S63" s="65"/>
      <c r="T63" s="65"/>
      <c r="U63" s="65"/>
      <c r="V63" s="65"/>
      <c r="W63" s="65"/>
      <c r="X63" s="65"/>
      <c r="Y63" s="65"/>
      <c r="Z63" s="182"/>
    </row>
    <row r="64" spans="1:26" ht="13" customHeight="1" x14ac:dyDescent="0.2">
      <c r="A64" s="114" t="s">
        <v>434</v>
      </c>
      <c r="B64" s="115">
        <v>2</v>
      </c>
      <c r="C64" s="38">
        <v>82.114621218805894</v>
      </c>
      <c r="D64" s="39">
        <v>0.319534074564093</v>
      </c>
      <c r="E64" s="38">
        <v>6.0908618719711303</v>
      </c>
      <c r="F64" s="39">
        <v>0.16855908873211001</v>
      </c>
      <c r="G64" s="38">
        <v>6.8222587807629198</v>
      </c>
      <c r="H64" s="39">
        <v>0.20208736517911399</v>
      </c>
      <c r="I64" s="38">
        <v>4.9722581284601004</v>
      </c>
      <c r="J64" s="39">
        <v>0.17429635827085499</v>
      </c>
      <c r="K64" s="65"/>
      <c r="L64" s="65"/>
      <c r="M64" s="65"/>
      <c r="N64" s="65"/>
      <c r="O64" s="65"/>
      <c r="P64" s="65"/>
      <c r="Q64" s="65"/>
      <c r="R64" s="65"/>
      <c r="S64" s="65"/>
      <c r="T64" s="65"/>
      <c r="U64" s="65"/>
      <c r="V64" s="65"/>
      <c r="W64" s="65"/>
      <c r="X64" s="65"/>
      <c r="Y64" s="65"/>
      <c r="Z64" s="182"/>
    </row>
    <row r="65" spans="1:26" ht="13" customHeight="1" x14ac:dyDescent="0.2">
      <c r="A65" s="116" t="s">
        <v>435</v>
      </c>
      <c r="B65" s="117">
        <v>2</v>
      </c>
      <c r="C65" s="48">
        <v>81.2738898532712</v>
      </c>
      <c r="D65" s="49">
        <v>0.154095663066184</v>
      </c>
      <c r="E65" s="48">
        <v>6.7888253008927899</v>
      </c>
      <c r="F65" s="49">
        <v>9.5345113767767206E-2</v>
      </c>
      <c r="G65" s="48">
        <v>6.6169290900622899</v>
      </c>
      <c r="H65" s="49">
        <v>9.6751861859954602E-2</v>
      </c>
      <c r="I65" s="48">
        <v>5.3203557557737602</v>
      </c>
      <c r="J65" s="49">
        <v>8.3711482727352196E-2</v>
      </c>
      <c r="K65" s="65"/>
      <c r="L65" s="65"/>
      <c r="M65" s="65"/>
      <c r="N65" s="65"/>
      <c r="O65" s="65"/>
      <c r="P65" s="65"/>
      <c r="Q65" s="65"/>
      <c r="R65" s="65"/>
      <c r="S65" s="65"/>
      <c r="T65" s="65"/>
      <c r="U65" s="65"/>
      <c r="V65" s="65"/>
      <c r="W65" s="65"/>
      <c r="X65" s="65"/>
      <c r="Y65" s="65"/>
      <c r="Z65" s="182"/>
    </row>
    <row r="66" spans="1:26" ht="13" customHeight="1" x14ac:dyDescent="0.2">
      <c r="A66" s="82" t="s">
        <v>391</v>
      </c>
      <c r="B66" s="110">
        <v>2</v>
      </c>
      <c r="C66" s="7">
        <v>94.232123279232297</v>
      </c>
      <c r="D66" s="10">
        <v>1.1864909355992601</v>
      </c>
      <c r="E66" s="7">
        <v>1.68533737405301</v>
      </c>
      <c r="F66" s="10">
        <v>0.54422221476945998</v>
      </c>
      <c r="G66" s="7">
        <v>3.25800766674225</v>
      </c>
      <c r="H66" s="10">
        <v>0.96372638985520498</v>
      </c>
      <c r="I66" s="7">
        <v>0.824531679972486</v>
      </c>
      <c r="J66" s="10">
        <v>0.34952110666559799</v>
      </c>
      <c r="K66" s="65"/>
      <c r="L66" s="65"/>
      <c r="M66" s="65"/>
      <c r="N66" s="65"/>
      <c r="O66" s="65"/>
      <c r="P66" s="65"/>
      <c r="Q66" s="65"/>
      <c r="R66" s="65"/>
      <c r="S66" s="65"/>
      <c r="T66" s="65"/>
      <c r="U66" s="65"/>
      <c r="V66" s="65"/>
      <c r="W66" s="65"/>
      <c r="X66" s="65"/>
      <c r="Y66" s="65"/>
      <c r="Z66" s="182"/>
    </row>
    <row r="67" spans="1:26" ht="13" customHeight="1" x14ac:dyDescent="0.2">
      <c r="A67" s="82" t="s">
        <v>392</v>
      </c>
      <c r="B67" s="110">
        <v>2</v>
      </c>
      <c r="C67" s="7">
        <v>34.008364718035303</v>
      </c>
      <c r="D67" s="10">
        <v>2.34471285074572</v>
      </c>
      <c r="E67" s="7">
        <v>36.961150468202803</v>
      </c>
      <c r="F67" s="10">
        <v>1.9487637579711901</v>
      </c>
      <c r="G67" s="7">
        <v>22.764971475195999</v>
      </c>
      <c r="H67" s="10">
        <v>2.0499685657111302</v>
      </c>
      <c r="I67" s="7">
        <v>6.2655133385658397</v>
      </c>
      <c r="J67" s="10">
        <v>0.871602416295431</v>
      </c>
      <c r="K67" s="65"/>
      <c r="L67" s="65"/>
      <c r="M67" s="65"/>
      <c r="N67" s="65"/>
      <c r="O67" s="65"/>
      <c r="P67" s="65"/>
      <c r="Q67" s="65"/>
      <c r="R67" s="65"/>
      <c r="S67" s="65"/>
      <c r="T67" s="65"/>
      <c r="U67" s="65"/>
      <c r="V67" s="65"/>
      <c r="W67" s="65"/>
      <c r="X67" s="65"/>
      <c r="Y67" s="65"/>
      <c r="Z67" s="182"/>
    </row>
    <row r="68" spans="1:26" ht="13" customHeight="1" x14ac:dyDescent="0.2">
      <c r="A68" s="82" t="s">
        <v>393</v>
      </c>
      <c r="B68" s="110">
        <v>2</v>
      </c>
      <c r="C68" s="7">
        <v>87.768425051567306</v>
      </c>
      <c r="D68" s="10">
        <v>1.56219311706433</v>
      </c>
      <c r="E68" s="7">
        <v>5.1933492764091698</v>
      </c>
      <c r="F68" s="10">
        <v>0.98099776305636999</v>
      </c>
      <c r="G68" s="7">
        <v>5.0350996248220898</v>
      </c>
      <c r="H68" s="10">
        <v>1.02071073606708</v>
      </c>
      <c r="I68" s="7">
        <v>2.0031260472014401</v>
      </c>
      <c r="J68" s="10">
        <v>0.63189153060143899</v>
      </c>
      <c r="K68" s="65"/>
      <c r="L68" s="65"/>
      <c r="M68" s="65"/>
      <c r="N68" s="65"/>
      <c r="O68" s="65"/>
      <c r="P68" s="65"/>
      <c r="Q68" s="65"/>
      <c r="R68" s="65"/>
      <c r="S68" s="65"/>
      <c r="T68" s="65"/>
      <c r="U68" s="65"/>
      <c r="V68" s="65"/>
      <c r="W68" s="65"/>
      <c r="X68" s="65"/>
      <c r="Y68" s="65"/>
      <c r="Z68" s="182"/>
    </row>
    <row r="69" spans="1:26" ht="13" customHeight="1" x14ac:dyDescent="0.2">
      <c r="A69" s="4" t="s">
        <v>394</v>
      </c>
      <c r="B69" s="118">
        <v>2</v>
      </c>
      <c r="C69" s="169">
        <v>83.974403263115093</v>
      </c>
      <c r="D69" s="170">
        <v>1.6224421288619899</v>
      </c>
      <c r="E69" s="169">
        <v>7.2148242801303804</v>
      </c>
      <c r="F69" s="170">
        <v>1.12789203194868</v>
      </c>
      <c r="G69" s="169">
        <v>5.9928966184964398</v>
      </c>
      <c r="H69" s="170">
        <v>0.70713592922133495</v>
      </c>
      <c r="I69" s="169">
        <v>2.81787583825805</v>
      </c>
      <c r="J69" s="170">
        <v>0.74731031878534704</v>
      </c>
      <c r="K69" s="178"/>
      <c r="L69" s="178"/>
      <c r="M69" s="178"/>
      <c r="N69" s="178"/>
      <c r="O69" s="178"/>
      <c r="P69" s="178"/>
      <c r="Q69" s="178"/>
      <c r="R69" s="178"/>
      <c r="S69" s="178"/>
      <c r="T69" s="178"/>
      <c r="U69" s="178"/>
      <c r="V69" s="178"/>
      <c r="W69" s="178"/>
      <c r="X69" s="178"/>
      <c r="Y69" s="178"/>
      <c r="Z69" s="183"/>
    </row>
    <row r="70" spans="1:26" ht="13" customHeight="1" x14ac:dyDescent="0.2">
      <c r="A70" s="82"/>
      <c r="B70" s="119"/>
      <c r="C70" s="7" t="s">
        <v>1612</v>
      </c>
      <c r="D70" s="10" t="s">
        <v>1613</v>
      </c>
      <c r="E70" s="7" t="s">
        <v>1614</v>
      </c>
      <c r="F70" s="10" t="s">
        <v>1615</v>
      </c>
      <c r="G70" s="7" t="s">
        <v>1616</v>
      </c>
      <c r="H70" s="10" t="s">
        <v>1617</v>
      </c>
      <c r="I70" s="7" t="s">
        <v>1618</v>
      </c>
      <c r="J70" s="10" t="s">
        <v>1619</v>
      </c>
      <c r="K70" s="7" t="s">
        <v>1620</v>
      </c>
      <c r="L70" s="10" t="s">
        <v>1621</v>
      </c>
      <c r="M70" s="7" t="s">
        <v>1622</v>
      </c>
      <c r="N70" s="10" t="s">
        <v>1623</v>
      </c>
      <c r="O70" s="7" t="s">
        <v>1624</v>
      </c>
      <c r="P70" s="10" t="s">
        <v>1625</v>
      </c>
      <c r="Q70" s="7" t="s">
        <v>1626</v>
      </c>
      <c r="R70" s="10" t="s">
        <v>1627</v>
      </c>
      <c r="S70" s="65" t="s">
        <v>1628</v>
      </c>
      <c r="T70" s="65" t="s">
        <v>1629</v>
      </c>
      <c r="U70" s="65" t="s">
        <v>1630</v>
      </c>
      <c r="V70" s="65" t="s">
        <v>1631</v>
      </c>
      <c r="W70" s="65" t="s">
        <v>1632</v>
      </c>
      <c r="X70" s="65" t="s">
        <v>1633</v>
      </c>
      <c r="Y70" s="65" t="s">
        <v>1634</v>
      </c>
      <c r="Z70" s="182" t="s">
        <v>1635</v>
      </c>
    </row>
    <row r="71" spans="1:26" ht="13" customHeight="1" x14ac:dyDescent="0.2">
      <c r="A71" s="82" t="s">
        <v>350</v>
      </c>
      <c r="B71" s="119">
        <v>1</v>
      </c>
      <c r="C71" s="7">
        <v>72.812761504282506</v>
      </c>
      <c r="D71" s="10">
        <v>1.34899379926588</v>
      </c>
      <c r="E71" s="7">
        <v>10.7518717782272</v>
      </c>
      <c r="F71" s="10">
        <v>0.88984402513279903</v>
      </c>
      <c r="G71" s="7">
        <v>9.7533864892226401</v>
      </c>
      <c r="H71" s="10">
        <v>0.803367359949822</v>
      </c>
      <c r="I71" s="7">
        <v>6.6819802282677001</v>
      </c>
      <c r="J71" s="10">
        <v>0.674007733957804</v>
      </c>
      <c r="K71" s="7">
        <v>-7.7295316303507304</v>
      </c>
      <c r="L71" s="10">
        <v>1.8345473788677</v>
      </c>
      <c r="M71" s="7">
        <v>7.2077427800564906E-2</v>
      </c>
      <c r="N71" s="10">
        <v>1.2280306386630999</v>
      </c>
      <c r="O71" s="7">
        <v>1.8186777531439</v>
      </c>
      <c r="P71" s="10">
        <v>1.06467612281264</v>
      </c>
      <c r="Q71" s="7">
        <v>5.8387764494062697</v>
      </c>
      <c r="R71" s="10">
        <v>0.70858006660472095</v>
      </c>
      <c r="S71" s="65"/>
      <c r="T71" s="65"/>
      <c r="U71" s="65"/>
      <c r="V71" s="65"/>
      <c r="W71" s="65"/>
      <c r="X71" s="65"/>
      <c r="Y71" s="65"/>
      <c r="Z71" s="182"/>
    </row>
    <row r="72" spans="1:26" ht="13" customHeight="1" x14ac:dyDescent="0.2">
      <c r="A72" s="82" t="s">
        <v>352</v>
      </c>
      <c r="B72" s="119">
        <v>1</v>
      </c>
      <c r="C72" s="7">
        <v>65.165869619050099</v>
      </c>
      <c r="D72" s="10">
        <v>1.05159357843767</v>
      </c>
      <c r="E72" s="7">
        <v>20.694397674886101</v>
      </c>
      <c r="F72" s="10">
        <v>0.888203487521248</v>
      </c>
      <c r="G72" s="7">
        <v>10.733071733339401</v>
      </c>
      <c r="H72" s="10">
        <v>0.64001410590207397</v>
      </c>
      <c r="I72" s="7">
        <v>3.4066609727243802</v>
      </c>
      <c r="J72" s="10">
        <v>0.32761416363257301</v>
      </c>
      <c r="K72" s="7">
        <v>-2.1698887943018099</v>
      </c>
      <c r="L72" s="10">
        <v>1.4761337650512401</v>
      </c>
      <c r="M72" s="7">
        <v>2.02404729999258</v>
      </c>
      <c r="N72" s="10">
        <v>1.2287903729858101</v>
      </c>
      <c r="O72" s="7">
        <v>-0.14419535989034801</v>
      </c>
      <c r="P72" s="10">
        <v>0.90567288394560796</v>
      </c>
      <c r="Q72" s="7">
        <v>0.29003685419957498</v>
      </c>
      <c r="R72" s="10">
        <v>0.46001111082798302</v>
      </c>
      <c r="S72" s="65"/>
      <c r="T72" s="65"/>
      <c r="U72" s="65"/>
      <c r="V72" s="65"/>
      <c r="W72" s="65"/>
      <c r="X72" s="65"/>
      <c r="Y72" s="65"/>
      <c r="Z72" s="182"/>
    </row>
    <row r="73" spans="1:26" ht="13" customHeight="1" x14ac:dyDescent="0.2">
      <c r="A73" s="111" t="s">
        <v>354</v>
      </c>
      <c r="B73" s="119">
        <v>1</v>
      </c>
      <c r="C73" s="7">
        <v>65.693014444210107</v>
      </c>
      <c r="D73" s="10">
        <v>1.3788563681336901</v>
      </c>
      <c r="E73" s="7">
        <v>19.318076777853999</v>
      </c>
      <c r="F73" s="10">
        <v>1.06312178872168</v>
      </c>
      <c r="G73" s="7">
        <v>9.8722767856773501</v>
      </c>
      <c r="H73" s="10">
        <v>0.65867517242931195</v>
      </c>
      <c r="I73" s="7">
        <v>5.1166319922585402</v>
      </c>
      <c r="J73" s="10">
        <v>0.52475396582381995</v>
      </c>
      <c r="K73" s="7">
        <v>-6.8557242893977302</v>
      </c>
      <c r="L73" s="10">
        <v>2.0344426878384998</v>
      </c>
      <c r="M73" s="7">
        <v>5.1157203024740596</v>
      </c>
      <c r="N73" s="10">
        <v>1.6295377467346801</v>
      </c>
      <c r="O73" s="7">
        <v>0.98668158847227605</v>
      </c>
      <c r="P73" s="10">
        <v>0.92508480036483698</v>
      </c>
      <c r="Q73" s="7">
        <v>0.75332239845137705</v>
      </c>
      <c r="R73" s="10">
        <v>0.692420476325593</v>
      </c>
      <c r="S73" s="65"/>
      <c r="T73" s="65"/>
      <c r="U73" s="65"/>
      <c r="V73" s="65"/>
      <c r="W73" s="65"/>
      <c r="X73" s="65"/>
      <c r="Y73" s="65"/>
      <c r="Z73" s="182"/>
    </row>
    <row r="74" spans="1:26" ht="13" customHeight="1" x14ac:dyDescent="0.2">
      <c r="A74" s="82" t="s">
        <v>355</v>
      </c>
      <c r="B74" s="119">
        <v>1</v>
      </c>
      <c r="C74" s="7">
        <v>26.272209317901702</v>
      </c>
      <c r="D74" s="10">
        <v>1.8202732652404101</v>
      </c>
      <c r="E74" s="7">
        <v>9.9772338084804506</v>
      </c>
      <c r="F74" s="10">
        <v>1.1070321576092499</v>
      </c>
      <c r="G74" s="7">
        <v>42.586996037941397</v>
      </c>
      <c r="H74" s="10">
        <v>1.94293117422461</v>
      </c>
      <c r="I74" s="7">
        <v>21.163560835676499</v>
      </c>
      <c r="J74" s="10">
        <v>1.4984469229405</v>
      </c>
      <c r="K74" s="7">
        <v>-1.2951144958926299</v>
      </c>
      <c r="L74" s="10">
        <v>2.65930702017668</v>
      </c>
      <c r="M74" s="7">
        <v>-1.3388249989029899</v>
      </c>
      <c r="N74" s="10">
        <v>1.52264795798617</v>
      </c>
      <c r="O74" s="7">
        <v>5.0911905262544401</v>
      </c>
      <c r="P74" s="10">
        <v>2.5854328906486899</v>
      </c>
      <c r="Q74" s="7">
        <v>-2.4572510314588101</v>
      </c>
      <c r="R74" s="10">
        <v>1.9662198487045699</v>
      </c>
      <c r="S74" s="65"/>
      <c r="T74" s="65"/>
      <c r="U74" s="65"/>
      <c r="V74" s="65"/>
      <c r="W74" s="65"/>
      <c r="X74" s="65"/>
      <c r="Y74" s="65"/>
      <c r="Z74" s="182"/>
    </row>
    <row r="75" spans="1:26" ht="13" customHeight="1" x14ac:dyDescent="0.2">
      <c r="A75" s="82" t="s">
        <v>365</v>
      </c>
      <c r="B75" s="119">
        <v>1</v>
      </c>
      <c r="C75" s="7">
        <v>85.349768983472501</v>
      </c>
      <c r="D75" s="10">
        <v>1.0717359407471501</v>
      </c>
      <c r="E75" s="7">
        <v>7.9628949049559603</v>
      </c>
      <c r="F75" s="10">
        <v>0.87329063764529302</v>
      </c>
      <c r="G75" s="7">
        <v>4.1399505892982598</v>
      </c>
      <c r="H75" s="10">
        <v>0.67514937337583703</v>
      </c>
      <c r="I75" s="7">
        <v>2.5473855222732702</v>
      </c>
      <c r="J75" s="10">
        <v>0.408678961830371</v>
      </c>
      <c r="K75" s="7">
        <v>1.5485717650447099</v>
      </c>
      <c r="L75" s="10">
        <v>1.49688981581574</v>
      </c>
      <c r="M75" s="7">
        <v>0.50720210152503098</v>
      </c>
      <c r="N75" s="10">
        <v>1.10357422685907</v>
      </c>
      <c r="O75" s="7">
        <v>-2.2429015758903899</v>
      </c>
      <c r="P75" s="10">
        <v>0.91346065941197296</v>
      </c>
      <c r="Q75" s="7">
        <v>0.18712770932063</v>
      </c>
      <c r="R75" s="10">
        <v>0.52884474874764098</v>
      </c>
      <c r="S75" s="65"/>
      <c r="T75" s="65"/>
      <c r="U75" s="65"/>
      <c r="V75" s="65"/>
      <c r="W75" s="65"/>
      <c r="X75" s="65"/>
      <c r="Y75" s="65"/>
      <c r="Z75" s="182"/>
    </row>
    <row r="76" spans="1:26" ht="13" customHeight="1" x14ac:dyDescent="0.2">
      <c r="A76" s="82" t="s">
        <v>370</v>
      </c>
      <c r="B76" s="119">
        <v>1</v>
      </c>
      <c r="C76" s="7">
        <v>93.940887459835096</v>
      </c>
      <c r="D76" s="10">
        <v>0.61397776682940997</v>
      </c>
      <c r="E76" s="7">
        <v>1.18853001465167</v>
      </c>
      <c r="F76" s="10">
        <v>0.282434009118466</v>
      </c>
      <c r="G76" s="7">
        <v>2.49483720904851</v>
      </c>
      <c r="H76" s="10">
        <v>0.368896486167403</v>
      </c>
      <c r="I76" s="7">
        <v>2.3757453164647799</v>
      </c>
      <c r="J76" s="10">
        <v>0.38917338909372601</v>
      </c>
      <c r="K76" s="7">
        <v>0.62708618155374996</v>
      </c>
      <c r="L76" s="10">
        <v>0.90328367297370005</v>
      </c>
      <c r="M76" s="7">
        <v>-0.73801339036482305</v>
      </c>
      <c r="N76" s="10">
        <v>0.44745465206452401</v>
      </c>
      <c r="O76" s="7">
        <v>0.48496903470681801</v>
      </c>
      <c r="P76" s="10">
        <v>0.50841057058410499</v>
      </c>
      <c r="Q76" s="7">
        <v>-0.37404182589573498</v>
      </c>
      <c r="R76" s="10">
        <v>0.52871354749571198</v>
      </c>
      <c r="S76" s="65"/>
      <c r="T76" s="65"/>
      <c r="U76" s="65"/>
      <c r="V76" s="65"/>
      <c r="W76" s="65"/>
      <c r="X76" s="65"/>
      <c r="Y76" s="65"/>
      <c r="Z76" s="182"/>
    </row>
    <row r="77" spans="1:26" ht="13" customHeight="1" x14ac:dyDescent="0.2">
      <c r="A77" s="82" t="s">
        <v>372</v>
      </c>
      <c r="B77" s="119">
        <v>1</v>
      </c>
      <c r="C77" s="7">
        <v>99.394348149759793</v>
      </c>
      <c r="D77" s="10">
        <v>0.19616426946901599</v>
      </c>
      <c r="E77" s="7">
        <v>0.124030855012095</v>
      </c>
      <c r="F77" s="10">
        <v>9.2317677254556793E-2</v>
      </c>
      <c r="G77" s="7">
        <v>0.32544803361270802</v>
      </c>
      <c r="H77" s="10">
        <v>0.15295737082497099</v>
      </c>
      <c r="I77" s="7">
        <v>0.15617296161541899</v>
      </c>
      <c r="J77" s="10">
        <v>8.2543621766021105E-2</v>
      </c>
      <c r="K77" s="7">
        <v>8.7517684100006904E-2</v>
      </c>
      <c r="L77" s="10">
        <v>0.26317604137078798</v>
      </c>
      <c r="M77" s="7">
        <v>-0.14963961774034101</v>
      </c>
      <c r="N77" s="10">
        <v>0.14377534046698501</v>
      </c>
      <c r="O77" s="7">
        <v>6.9062485882480901E-2</v>
      </c>
      <c r="P77" s="10">
        <v>0.18442542082489799</v>
      </c>
      <c r="Q77" s="7">
        <v>-6.9405522421404596E-3</v>
      </c>
      <c r="R77" s="10">
        <v>0.119557293783736</v>
      </c>
      <c r="S77" s="65"/>
      <c r="T77" s="65"/>
      <c r="U77" s="65"/>
      <c r="V77" s="65"/>
      <c r="W77" s="65"/>
      <c r="X77" s="65"/>
      <c r="Y77" s="65"/>
      <c r="Z77" s="182"/>
    </row>
    <row r="78" spans="1:26" ht="13" customHeight="1" x14ac:dyDescent="0.2">
      <c r="A78" s="82" t="s">
        <v>428</v>
      </c>
      <c r="B78" s="119">
        <v>1</v>
      </c>
      <c r="C78" s="7">
        <v>90.474089425908403</v>
      </c>
      <c r="D78" s="10">
        <v>0.82310063719239301</v>
      </c>
      <c r="E78" s="7">
        <v>4.6360014243460803</v>
      </c>
      <c r="F78" s="10">
        <v>0.57160386611977898</v>
      </c>
      <c r="G78" s="7">
        <v>4.0896065223331197</v>
      </c>
      <c r="H78" s="10">
        <v>0.628554579660905</v>
      </c>
      <c r="I78" s="7">
        <v>0.80030262741242797</v>
      </c>
      <c r="J78" s="10">
        <v>0.217978933421066</v>
      </c>
      <c r="K78" s="7">
        <v>15.8471452896827</v>
      </c>
      <c r="L78" s="10">
        <v>1.5141677147494399</v>
      </c>
      <c r="M78" s="7">
        <v>-8.6518890210450596</v>
      </c>
      <c r="N78" s="10">
        <v>1.11367032220408</v>
      </c>
      <c r="O78" s="7">
        <v>-3.84091344861592</v>
      </c>
      <c r="P78" s="10">
        <v>0.98967191053395898</v>
      </c>
      <c r="Q78" s="7">
        <v>-3.35434282002173</v>
      </c>
      <c r="R78" s="10">
        <v>0.83978361089244302</v>
      </c>
      <c r="S78" s="65"/>
      <c r="T78" s="65"/>
      <c r="U78" s="65"/>
      <c r="V78" s="65"/>
      <c r="W78" s="65"/>
      <c r="X78" s="65"/>
      <c r="Y78" s="65"/>
      <c r="Z78" s="182"/>
    </row>
    <row r="79" spans="1:26" ht="13" customHeight="1" x14ac:dyDescent="0.2">
      <c r="A79" s="82" t="s">
        <v>378</v>
      </c>
      <c r="B79" s="119">
        <v>1</v>
      </c>
      <c r="C79" s="7">
        <v>55.489180550271101</v>
      </c>
      <c r="D79" s="10">
        <v>1.5416216621971901</v>
      </c>
      <c r="E79" s="7">
        <v>7.1637367709586997</v>
      </c>
      <c r="F79" s="10">
        <v>0.64206618568804696</v>
      </c>
      <c r="G79" s="7">
        <v>7.4331857285151202</v>
      </c>
      <c r="H79" s="10">
        <v>0.72793107166760995</v>
      </c>
      <c r="I79" s="7">
        <v>29.913896950255001</v>
      </c>
      <c r="J79" s="10">
        <v>1.26738440672222</v>
      </c>
      <c r="K79" s="7">
        <v>2.12160423561411</v>
      </c>
      <c r="L79" s="10">
        <v>2.0492777559159499</v>
      </c>
      <c r="M79" s="7">
        <v>-1.61098380132111</v>
      </c>
      <c r="N79" s="10">
        <v>0.91976667339562301</v>
      </c>
      <c r="O79" s="7">
        <v>0.21682005187486</v>
      </c>
      <c r="P79" s="10">
        <v>1.07378907878828</v>
      </c>
      <c r="Q79" s="7">
        <v>-0.72744048616785795</v>
      </c>
      <c r="R79" s="10">
        <v>1.78049799994045</v>
      </c>
      <c r="S79" s="65"/>
      <c r="T79" s="65"/>
      <c r="U79" s="65"/>
      <c r="V79" s="65"/>
      <c r="W79" s="65"/>
      <c r="X79" s="65"/>
      <c r="Y79" s="65"/>
      <c r="Z79" s="182"/>
    </row>
    <row r="80" spans="1:26" ht="13" customHeight="1" x14ac:dyDescent="0.2">
      <c r="A80" s="82" t="s">
        <v>382</v>
      </c>
      <c r="B80" s="119">
        <v>1</v>
      </c>
      <c r="C80" s="7">
        <v>94.597769069092195</v>
      </c>
      <c r="D80" s="10">
        <v>0.48776052344834098</v>
      </c>
      <c r="E80" s="7">
        <v>1.84263074128058</v>
      </c>
      <c r="F80" s="10">
        <v>0.32339436274994998</v>
      </c>
      <c r="G80" s="7">
        <v>2.5056358069367901</v>
      </c>
      <c r="H80" s="10">
        <v>0.33015458611904602</v>
      </c>
      <c r="I80" s="7">
        <v>1.0539643826904499</v>
      </c>
      <c r="J80" s="10">
        <v>0.15320671522585899</v>
      </c>
      <c r="K80" s="7">
        <v>3.9407743383710301</v>
      </c>
      <c r="L80" s="10">
        <v>0.92098348486114801</v>
      </c>
      <c r="M80" s="7">
        <v>-6.8371445475414502E-2</v>
      </c>
      <c r="N80" s="10">
        <v>0.50661658724238701</v>
      </c>
      <c r="O80" s="7">
        <v>-1.63064958215283</v>
      </c>
      <c r="P80" s="10">
        <v>0.65449925980583501</v>
      </c>
      <c r="Q80" s="7">
        <v>-2.2417533107427801</v>
      </c>
      <c r="R80" s="10">
        <v>0.46561802331478402</v>
      </c>
      <c r="S80" s="65"/>
      <c r="T80" s="65"/>
      <c r="U80" s="65"/>
      <c r="V80" s="65"/>
      <c r="W80" s="65"/>
      <c r="X80" s="65"/>
      <c r="Y80" s="65"/>
      <c r="Z80" s="182"/>
    </row>
    <row r="81" spans="1:26" ht="13" customHeight="1" x14ac:dyDescent="0.2">
      <c r="A81" s="82" t="s">
        <v>384</v>
      </c>
      <c r="B81" s="119">
        <v>1</v>
      </c>
      <c r="C81" s="7">
        <v>88.383803869388899</v>
      </c>
      <c r="D81" s="10">
        <v>0.687986512457893</v>
      </c>
      <c r="E81" s="7">
        <v>3.11029052509208</v>
      </c>
      <c r="F81" s="10">
        <v>0.39359654513386599</v>
      </c>
      <c r="G81" s="7">
        <v>6.04350931393589</v>
      </c>
      <c r="H81" s="10">
        <v>0.548132977028851</v>
      </c>
      <c r="I81" s="7">
        <v>2.4623962915831501</v>
      </c>
      <c r="J81" s="10">
        <v>0.29105998324843502</v>
      </c>
      <c r="K81" s="7">
        <v>1.3337074437232601</v>
      </c>
      <c r="L81" s="10">
        <v>0.97206866830657201</v>
      </c>
      <c r="M81" s="7">
        <v>-1.0764672089873499</v>
      </c>
      <c r="N81" s="10">
        <v>0.51908744627664205</v>
      </c>
      <c r="O81" s="7">
        <v>-0.73869772686463897</v>
      </c>
      <c r="P81" s="10">
        <v>0.82168820852684799</v>
      </c>
      <c r="Q81" s="7">
        <v>0.48145749212873401</v>
      </c>
      <c r="R81" s="10">
        <v>0.35044881605072697</v>
      </c>
      <c r="S81" s="65"/>
      <c r="T81" s="65"/>
      <c r="U81" s="65"/>
      <c r="V81" s="65"/>
      <c r="W81" s="65"/>
      <c r="X81" s="65"/>
      <c r="Y81" s="65"/>
      <c r="Z81" s="182"/>
    </row>
    <row r="82" spans="1:26" ht="13" customHeight="1" x14ac:dyDescent="0.2">
      <c r="A82" s="82" t="s">
        <v>386</v>
      </c>
      <c r="B82" s="119">
        <v>1</v>
      </c>
      <c r="C82" s="7">
        <v>87.0984371558433</v>
      </c>
      <c r="D82" s="10">
        <v>0.957668860956571</v>
      </c>
      <c r="E82" s="7">
        <v>7.1584075001662804</v>
      </c>
      <c r="F82" s="10">
        <v>0.61105461255115301</v>
      </c>
      <c r="G82" s="7">
        <v>4.8570988415673204</v>
      </c>
      <c r="H82" s="10">
        <v>0.58061771412691499</v>
      </c>
      <c r="I82" s="7">
        <v>0.88605650242306899</v>
      </c>
      <c r="J82" s="10">
        <v>0.249150945323145</v>
      </c>
      <c r="K82" s="7">
        <v>12.7345318077383</v>
      </c>
      <c r="L82" s="10">
        <v>1.4341628917776399</v>
      </c>
      <c r="M82" s="7">
        <v>-7.9032376081609499</v>
      </c>
      <c r="N82" s="10">
        <v>0.98517327671247401</v>
      </c>
      <c r="O82" s="7">
        <v>-4.0575842016791297</v>
      </c>
      <c r="P82" s="10">
        <v>0.91899391741940994</v>
      </c>
      <c r="Q82" s="7">
        <v>-0.773709997898263</v>
      </c>
      <c r="R82" s="10">
        <v>0.35289037806169199</v>
      </c>
      <c r="S82" s="65"/>
      <c r="T82" s="65"/>
      <c r="U82" s="65"/>
      <c r="V82" s="65"/>
      <c r="W82" s="65"/>
      <c r="X82" s="65"/>
      <c r="Y82" s="65"/>
      <c r="Z82" s="182"/>
    </row>
    <row r="83" spans="1:26" ht="13" customHeight="1" x14ac:dyDescent="0.2">
      <c r="A83" s="82" t="s">
        <v>387</v>
      </c>
      <c r="B83" s="119">
        <v>1</v>
      </c>
      <c r="C83" s="7">
        <v>97.347891310277305</v>
      </c>
      <c r="D83" s="10">
        <v>0.42498563681087098</v>
      </c>
      <c r="E83" s="7">
        <v>1.96180089490258</v>
      </c>
      <c r="F83" s="10">
        <v>0.40665510682754902</v>
      </c>
      <c r="G83" s="7">
        <v>0.62942179420325395</v>
      </c>
      <c r="H83" s="10">
        <v>0.19302861161055901</v>
      </c>
      <c r="I83" s="7">
        <v>6.0886000616866401E-2</v>
      </c>
      <c r="J83" s="10">
        <v>4.3660543536155803E-2</v>
      </c>
      <c r="K83" s="7">
        <v>-1.3995367910892</v>
      </c>
      <c r="L83" s="10">
        <v>0.51323860804466204</v>
      </c>
      <c r="M83" s="7">
        <v>1.2739585739375501</v>
      </c>
      <c r="N83" s="10">
        <v>0.451315747405442</v>
      </c>
      <c r="O83" s="7">
        <v>0.27275576033100601</v>
      </c>
      <c r="P83" s="10">
        <v>0.22724160556544701</v>
      </c>
      <c r="Q83" s="7">
        <v>-0.147177543179349</v>
      </c>
      <c r="R83" s="10">
        <v>9.6539033609225097E-2</v>
      </c>
      <c r="S83" s="65"/>
      <c r="T83" s="65"/>
      <c r="U83" s="65"/>
      <c r="V83" s="65"/>
      <c r="W83" s="65"/>
      <c r="X83" s="65"/>
      <c r="Y83" s="65"/>
      <c r="Z83" s="182"/>
    </row>
    <row r="84" spans="1:26" ht="13" customHeight="1" x14ac:dyDescent="0.2">
      <c r="A84" s="5" t="s">
        <v>436</v>
      </c>
      <c r="B84" s="120">
        <v>1</v>
      </c>
      <c r="C84" s="87">
        <v>79.693918034590197</v>
      </c>
      <c r="D84" s="88">
        <v>0.29657963783038299</v>
      </c>
      <c r="E84" s="87">
        <v>6.3809855744133097</v>
      </c>
      <c r="F84" s="88">
        <v>0.189927148301614</v>
      </c>
      <c r="G84" s="87">
        <v>7.9660123416628696</v>
      </c>
      <c r="H84" s="88">
        <v>0.22289289998752801</v>
      </c>
      <c r="I84" s="87">
        <v>5.9590840493335904</v>
      </c>
      <c r="J84" s="88">
        <v>0.18555841425477199</v>
      </c>
      <c r="K84" s="87">
        <v>0.71249233377544596</v>
      </c>
      <c r="L84" s="88">
        <v>0.43040622277582202</v>
      </c>
      <c r="M84" s="87">
        <v>-1.39393999267006</v>
      </c>
      <c r="N84" s="88">
        <v>0.319332230916198</v>
      </c>
      <c r="O84" s="87">
        <v>0.51785775564538195</v>
      </c>
      <c r="P84" s="88">
        <v>0.31598223982922802</v>
      </c>
      <c r="Q84" s="87">
        <v>0.163589903249235</v>
      </c>
      <c r="R84" s="88">
        <v>0.228695239103682</v>
      </c>
      <c r="S84" s="65"/>
      <c r="T84" s="65"/>
      <c r="U84" s="65"/>
      <c r="V84" s="65"/>
      <c r="W84" s="65"/>
      <c r="X84" s="65"/>
      <c r="Y84" s="65"/>
      <c r="Z84" s="182"/>
    </row>
    <row r="85" spans="1:26" ht="13" customHeight="1" x14ac:dyDescent="0.2">
      <c r="A85" s="82" t="s">
        <v>93</v>
      </c>
      <c r="B85" s="119">
        <v>1</v>
      </c>
      <c r="C85" s="7">
        <v>64.803228547393502</v>
      </c>
      <c r="D85" s="10">
        <v>1.43069320816548</v>
      </c>
      <c r="E85" s="7">
        <v>21.641216198413499</v>
      </c>
      <c r="F85" s="10">
        <v>1.3070999392910601</v>
      </c>
      <c r="G85" s="7">
        <v>11.325242209834199</v>
      </c>
      <c r="H85" s="10">
        <v>0.94559718598284204</v>
      </c>
      <c r="I85" s="7">
        <v>2.2303130443588799</v>
      </c>
      <c r="J85" s="10">
        <v>0.42605764510539901</v>
      </c>
      <c r="K85" s="7">
        <v>0.80378830785677702</v>
      </c>
      <c r="L85" s="10">
        <v>2.02195288427041</v>
      </c>
      <c r="M85" s="7">
        <v>0.111340497955148</v>
      </c>
      <c r="N85" s="10">
        <v>1.8469151640975201</v>
      </c>
      <c r="O85" s="7">
        <v>-0.82669901120006595</v>
      </c>
      <c r="P85" s="10">
        <v>1.3258763362141599</v>
      </c>
      <c r="Q85" s="7">
        <v>-8.8429794611866203E-2</v>
      </c>
      <c r="R85" s="10">
        <v>0.60398516012761405</v>
      </c>
      <c r="S85" s="65"/>
      <c r="T85" s="65"/>
      <c r="U85" s="65"/>
      <c r="V85" s="65"/>
      <c r="W85" s="65"/>
      <c r="X85" s="65"/>
      <c r="Y85" s="65"/>
      <c r="Z85" s="182"/>
    </row>
    <row r="86" spans="1:26" ht="13" customHeight="1" x14ac:dyDescent="0.2">
      <c r="A86" s="82" t="s">
        <v>392</v>
      </c>
      <c r="B86" s="119">
        <v>1</v>
      </c>
      <c r="C86" s="7">
        <v>30.389338234541601</v>
      </c>
      <c r="D86" s="10">
        <v>1.50838184275939</v>
      </c>
      <c r="E86" s="7">
        <v>24.135227840438201</v>
      </c>
      <c r="F86" s="10">
        <v>1.7702030207492501</v>
      </c>
      <c r="G86" s="7">
        <v>34.692849474204301</v>
      </c>
      <c r="H86" s="10">
        <v>1.7168629783362199</v>
      </c>
      <c r="I86" s="7">
        <v>10.7825844508159</v>
      </c>
      <c r="J86" s="10">
        <v>1.25938199841201</v>
      </c>
      <c r="K86" s="7">
        <v>-3.6190264834937098</v>
      </c>
      <c r="L86" s="10">
        <v>2.7879910573777602</v>
      </c>
      <c r="M86" s="7">
        <v>-12.8259226277646</v>
      </c>
      <c r="N86" s="10">
        <v>2.6327360139314702</v>
      </c>
      <c r="O86" s="7">
        <v>11.927877999008301</v>
      </c>
      <c r="P86" s="10">
        <v>2.6739464480025101</v>
      </c>
      <c r="Q86" s="7">
        <v>4.5170711122500302</v>
      </c>
      <c r="R86" s="10">
        <v>1.5315788553046401</v>
      </c>
      <c r="S86" s="65"/>
      <c r="T86" s="65"/>
      <c r="U86" s="65"/>
      <c r="V86" s="65"/>
      <c r="W86" s="65"/>
      <c r="X86" s="65"/>
      <c r="Y86" s="65"/>
      <c r="Z86" s="182"/>
    </row>
    <row r="87" spans="1:26" ht="13" customHeight="1" x14ac:dyDescent="0.2">
      <c r="A87" s="4" t="s">
        <v>393</v>
      </c>
      <c r="B87" s="121">
        <v>1</v>
      </c>
      <c r="C87" s="169">
        <v>83.192397822815593</v>
      </c>
      <c r="D87" s="170">
        <v>1.62338072592959</v>
      </c>
      <c r="E87" s="169">
        <v>8.1493129097658503</v>
      </c>
      <c r="F87" s="170">
        <v>1.25823716808164</v>
      </c>
      <c r="G87" s="169">
        <v>5.9344294217674696</v>
      </c>
      <c r="H87" s="170">
        <v>0.92592848445437403</v>
      </c>
      <c r="I87" s="169">
        <v>2.7238598456511198</v>
      </c>
      <c r="J87" s="170">
        <v>0.54573030683410395</v>
      </c>
      <c r="K87" s="169">
        <v>-4.5760272287517401</v>
      </c>
      <c r="L87" s="170">
        <v>2.2529563502924002</v>
      </c>
      <c r="M87" s="169">
        <v>2.9559636333566801</v>
      </c>
      <c r="N87" s="170">
        <v>1.59546776284064</v>
      </c>
      <c r="O87" s="169">
        <v>0.89932979694538495</v>
      </c>
      <c r="P87" s="170">
        <v>1.3781124645857401</v>
      </c>
      <c r="Q87" s="169">
        <v>0.720733798449681</v>
      </c>
      <c r="R87" s="170">
        <v>0.83493022118202997</v>
      </c>
      <c r="S87" s="178"/>
      <c r="T87" s="178"/>
      <c r="U87" s="178"/>
      <c r="V87" s="178"/>
      <c r="W87" s="178"/>
      <c r="X87" s="178"/>
      <c r="Y87" s="178"/>
      <c r="Z87" s="183"/>
    </row>
    <row r="88" spans="1:26" ht="13" customHeight="1" x14ac:dyDescent="0.2">
      <c r="A88" s="82"/>
      <c r="B88" s="122"/>
      <c r="C88" s="7" t="s">
        <v>1612</v>
      </c>
      <c r="D88" s="10" t="s">
        <v>1613</v>
      </c>
      <c r="E88" s="7" t="s">
        <v>1614</v>
      </c>
      <c r="F88" s="10" t="s">
        <v>1615</v>
      </c>
      <c r="G88" s="7" t="s">
        <v>1616</v>
      </c>
      <c r="H88" s="10" t="s">
        <v>1617</v>
      </c>
      <c r="I88" s="7" t="s">
        <v>1618</v>
      </c>
      <c r="J88" s="10" t="s">
        <v>1619</v>
      </c>
      <c r="K88" s="65" t="s">
        <v>1620</v>
      </c>
      <c r="L88" s="65" t="s">
        <v>1621</v>
      </c>
      <c r="M88" s="65" t="s">
        <v>1622</v>
      </c>
      <c r="N88" s="65" t="s">
        <v>1623</v>
      </c>
      <c r="O88" s="65" t="s">
        <v>1624</v>
      </c>
      <c r="P88" s="65" t="s">
        <v>1625</v>
      </c>
      <c r="Q88" s="65" t="s">
        <v>1626</v>
      </c>
      <c r="R88" s="65" t="s">
        <v>1627</v>
      </c>
      <c r="S88" s="7" t="s">
        <v>1628</v>
      </c>
      <c r="T88" s="10" t="s">
        <v>1629</v>
      </c>
      <c r="U88" s="7" t="s">
        <v>1630</v>
      </c>
      <c r="V88" s="10" t="s">
        <v>1631</v>
      </c>
      <c r="W88" s="7" t="s">
        <v>1632</v>
      </c>
      <c r="X88" s="10" t="s">
        <v>1633</v>
      </c>
      <c r="Y88" s="7" t="s">
        <v>1634</v>
      </c>
      <c r="Z88" s="123" t="s">
        <v>1635</v>
      </c>
    </row>
    <row r="89" spans="1:26" ht="13" customHeight="1" x14ac:dyDescent="0.2">
      <c r="A89" s="82" t="s">
        <v>359</v>
      </c>
      <c r="B89" s="122">
        <v>3</v>
      </c>
      <c r="C89" s="7">
        <v>83.556396656922104</v>
      </c>
      <c r="D89" s="10">
        <v>0.93714405967597902</v>
      </c>
      <c r="E89" s="7">
        <v>4.1994985235167199</v>
      </c>
      <c r="F89" s="10">
        <v>0.47231165752806897</v>
      </c>
      <c r="G89" s="7">
        <v>5.8577150475609603</v>
      </c>
      <c r="H89" s="10">
        <v>0.53319495956587903</v>
      </c>
      <c r="I89" s="7">
        <v>6.3863897720002099</v>
      </c>
      <c r="J89" s="10">
        <v>0.71555831525235802</v>
      </c>
      <c r="K89" s="65"/>
      <c r="L89" s="65"/>
      <c r="M89" s="65"/>
      <c r="N89" s="65"/>
      <c r="O89" s="65"/>
      <c r="P89" s="65"/>
      <c r="Q89" s="65"/>
      <c r="R89" s="65"/>
      <c r="S89" s="7">
        <v>3.0039028474307798</v>
      </c>
      <c r="T89" s="10">
        <v>1.30419583428916</v>
      </c>
      <c r="U89" s="7">
        <v>1.16295295742714</v>
      </c>
      <c r="V89" s="10">
        <v>0.664851275604604</v>
      </c>
      <c r="W89" s="7">
        <v>-3.98388368717238</v>
      </c>
      <c r="X89" s="10">
        <v>0.93059463338895898</v>
      </c>
      <c r="Y89" s="7">
        <v>-0.18297211768555099</v>
      </c>
      <c r="Z89" s="123">
        <v>0.90909385363881301</v>
      </c>
    </row>
    <row r="90" spans="1:26" ht="13" customHeight="1" x14ac:dyDescent="0.2">
      <c r="A90" s="82" t="s">
        <v>362</v>
      </c>
      <c r="B90" s="122">
        <v>3</v>
      </c>
      <c r="C90" s="7">
        <v>78.873587458361001</v>
      </c>
      <c r="D90" s="10">
        <v>1.39060831297808</v>
      </c>
      <c r="E90" s="7">
        <v>15.1545403312095</v>
      </c>
      <c r="F90" s="10">
        <v>1.1490282064948001</v>
      </c>
      <c r="G90" s="7">
        <v>4.1880393414836901</v>
      </c>
      <c r="H90" s="10">
        <v>0.62404536927462995</v>
      </c>
      <c r="I90" s="7">
        <v>1.7838328689457901</v>
      </c>
      <c r="J90" s="10">
        <v>0.37112336421872899</v>
      </c>
      <c r="K90" s="65"/>
      <c r="L90" s="65"/>
      <c r="M90" s="65"/>
      <c r="N90" s="65"/>
      <c r="O90" s="65"/>
      <c r="P90" s="65"/>
      <c r="Q90" s="65"/>
      <c r="R90" s="65"/>
      <c r="S90" s="7">
        <v>-6.2896445752944503</v>
      </c>
      <c r="T90" s="10">
        <v>1.87655531292619</v>
      </c>
      <c r="U90" s="7">
        <v>4.9613451042227696</v>
      </c>
      <c r="V90" s="10">
        <v>1.5679532630486801</v>
      </c>
      <c r="W90" s="7">
        <v>0.92724985857139697</v>
      </c>
      <c r="X90" s="10">
        <v>0.84634380824516497</v>
      </c>
      <c r="Y90" s="7">
        <v>0.40104961250028198</v>
      </c>
      <c r="Z90" s="123">
        <v>0.49819896607275899</v>
      </c>
    </row>
    <row r="91" spans="1:26" ht="13" customHeight="1" x14ac:dyDescent="0.2">
      <c r="A91" s="82" t="s">
        <v>84</v>
      </c>
      <c r="B91" s="122">
        <v>3</v>
      </c>
      <c r="C91" s="7">
        <v>60.485526736227797</v>
      </c>
      <c r="D91" s="10">
        <v>1.54260620830838</v>
      </c>
      <c r="E91" s="7">
        <v>22.7674282917807</v>
      </c>
      <c r="F91" s="10">
        <v>1.2014812061947699</v>
      </c>
      <c r="G91" s="7">
        <v>12.4046558838903</v>
      </c>
      <c r="H91" s="10">
        <v>1.0768898169893999</v>
      </c>
      <c r="I91" s="7">
        <v>4.34238908810116</v>
      </c>
      <c r="J91" s="10">
        <v>0.74368030619654801</v>
      </c>
      <c r="K91" s="65"/>
      <c r="L91" s="65"/>
      <c r="M91" s="65"/>
      <c r="N91" s="65"/>
      <c r="O91" s="65"/>
      <c r="P91" s="65"/>
      <c r="Q91" s="65"/>
      <c r="R91" s="65"/>
      <c r="S91" s="7">
        <v>-3.51391350330888</v>
      </c>
      <c r="T91" s="10">
        <v>2.1026279566842399</v>
      </c>
      <c r="U91" s="7">
        <v>1.2375525913223699</v>
      </c>
      <c r="V91" s="10">
        <v>1.7737368634941</v>
      </c>
      <c r="W91" s="7">
        <v>0.252714662856109</v>
      </c>
      <c r="X91" s="10">
        <v>1.4224927763364801</v>
      </c>
      <c r="Y91" s="7">
        <v>2.0236462491304099</v>
      </c>
      <c r="Z91" s="123">
        <v>0.85809868577350201</v>
      </c>
    </row>
    <row r="92" spans="1:26" ht="13" customHeight="1" x14ac:dyDescent="0.2">
      <c r="A92" s="82" t="s">
        <v>376</v>
      </c>
      <c r="B92" s="122">
        <v>3</v>
      </c>
      <c r="C92" s="7">
        <v>89.309063736070101</v>
      </c>
      <c r="D92" s="10">
        <v>1.06827734403742</v>
      </c>
      <c r="E92" s="7">
        <v>2.1643767024127198</v>
      </c>
      <c r="F92" s="10">
        <v>0.29674003808933003</v>
      </c>
      <c r="G92" s="7">
        <v>3.0654465526082899</v>
      </c>
      <c r="H92" s="10">
        <v>0.50041301189203102</v>
      </c>
      <c r="I92" s="7">
        <v>5.4611130089089199</v>
      </c>
      <c r="J92" s="10">
        <v>0.72105115512671203</v>
      </c>
      <c r="K92" s="65"/>
      <c r="L92" s="65"/>
      <c r="M92" s="65"/>
      <c r="N92" s="65"/>
      <c r="O92" s="65"/>
      <c r="P92" s="65"/>
      <c r="Q92" s="65"/>
      <c r="R92" s="65"/>
      <c r="S92" s="7">
        <v>-2.97480626662683</v>
      </c>
      <c r="T92" s="10">
        <v>1.27953090239569</v>
      </c>
      <c r="U92" s="7">
        <v>-9.9418353553104605E-2</v>
      </c>
      <c r="V92" s="10">
        <v>0.47795786244651201</v>
      </c>
      <c r="W92" s="7">
        <v>0.12610215511720199</v>
      </c>
      <c r="X92" s="10">
        <v>0.621271564381917</v>
      </c>
      <c r="Y92" s="7">
        <v>2.9481224650627298</v>
      </c>
      <c r="Z92" s="123">
        <v>0.81414192126151597</v>
      </c>
    </row>
    <row r="93" spans="1:26" ht="13" customHeight="1" x14ac:dyDescent="0.2">
      <c r="A93" s="82" t="s">
        <v>378</v>
      </c>
      <c r="B93" s="122">
        <v>3</v>
      </c>
      <c r="C93" s="7">
        <v>47.046270916104703</v>
      </c>
      <c r="D93" s="10">
        <v>1.62648597146913</v>
      </c>
      <c r="E93" s="7">
        <v>8.8427175243098102</v>
      </c>
      <c r="F93" s="10">
        <v>0.70502110896421599</v>
      </c>
      <c r="G93" s="7">
        <v>8.2202071630999605</v>
      </c>
      <c r="H93" s="10">
        <v>0.66697546237913097</v>
      </c>
      <c r="I93" s="7">
        <v>35.8908043964855</v>
      </c>
      <c r="J93" s="10">
        <v>1.6260062643659501</v>
      </c>
      <c r="K93" s="65"/>
      <c r="L93" s="65"/>
      <c r="M93" s="65"/>
      <c r="N93" s="65"/>
      <c r="O93" s="65"/>
      <c r="P93" s="65"/>
      <c r="Q93" s="65"/>
      <c r="R93" s="65"/>
      <c r="S93" s="7">
        <v>-6.3213053985523002</v>
      </c>
      <c r="T93" s="10">
        <v>2.11385869606324</v>
      </c>
      <c r="U93" s="7">
        <v>6.7996952030002306E-2</v>
      </c>
      <c r="V93" s="10">
        <v>0.96476759417508795</v>
      </c>
      <c r="W93" s="7">
        <v>1.0038414864597001</v>
      </c>
      <c r="X93" s="10">
        <v>1.03343872969891</v>
      </c>
      <c r="Y93" s="7">
        <v>5.2494669600625903</v>
      </c>
      <c r="Z93" s="123">
        <v>2.0512938027368599</v>
      </c>
    </row>
    <row r="94" spans="1:26" ht="13" customHeight="1" x14ac:dyDescent="0.2">
      <c r="A94" s="82" t="s">
        <v>382</v>
      </c>
      <c r="B94" s="122">
        <v>3</v>
      </c>
      <c r="C94" s="7">
        <v>88.092523889100093</v>
      </c>
      <c r="D94" s="10">
        <v>0.86455174778922805</v>
      </c>
      <c r="E94" s="7">
        <v>2.2698220597012</v>
      </c>
      <c r="F94" s="10">
        <v>0.399815753866818</v>
      </c>
      <c r="G94" s="7">
        <v>5.6607083317457496</v>
      </c>
      <c r="H94" s="10">
        <v>0.58971276046549403</v>
      </c>
      <c r="I94" s="7">
        <v>3.9769457194529698</v>
      </c>
      <c r="J94" s="10">
        <v>0.48715966722722898</v>
      </c>
      <c r="K94" s="65"/>
      <c r="L94" s="65"/>
      <c r="M94" s="65"/>
      <c r="N94" s="65"/>
      <c r="O94" s="65"/>
      <c r="P94" s="65"/>
      <c r="Q94" s="65"/>
      <c r="R94" s="65"/>
      <c r="S94" s="7">
        <v>-2.5644708416210702</v>
      </c>
      <c r="T94" s="10">
        <v>1.1652252897005799</v>
      </c>
      <c r="U94" s="7">
        <v>0.35881987294520901</v>
      </c>
      <c r="V94" s="10">
        <v>0.55850612319899295</v>
      </c>
      <c r="W94" s="7">
        <v>1.52442294265613</v>
      </c>
      <c r="X94" s="10">
        <v>0.81677926651377497</v>
      </c>
      <c r="Y94" s="7">
        <v>0.68122802601973098</v>
      </c>
      <c r="Z94" s="123">
        <v>0.65624110463930296</v>
      </c>
    </row>
    <row r="95" spans="1:26" ht="13" customHeight="1" x14ac:dyDescent="0.2">
      <c r="A95" s="82" t="s">
        <v>386</v>
      </c>
      <c r="B95" s="122">
        <v>3</v>
      </c>
      <c r="C95" s="7">
        <v>78.941737277560804</v>
      </c>
      <c r="D95" s="10">
        <v>0.91572355739636702</v>
      </c>
      <c r="E95" s="7">
        <v>12.0977803772148</v>
      </c>
      <c r="F95" s="10">
        <v>0.68213179377964395</v>
      </c>
      <c r="G95" s="7">
        <v>7.0386820540335604</v>
      </c>
      <c r="H95" s="10">
        <v>0.58166513037347101</v>
      </c>
      <c r="I95" s="7">
        <v>1.9218002911908201</v>
      </c>
      <c r="J95" s="10">
        <v>0.23804894481192099</v>
      </c>
      <c r="K95" s="65"/>
      <c r="L95" s="65"/>
      <c r="M95" s="65"/>
      <c r="N95" s="65"/>
      <c r="O95" s="65"/>
      <c r="P95" s="65"/>
      <c r="Q95" s="65"/>
      <c r="R95" s="65"/>
      <c r="S95" s="7">
        <v>4.5778319294558401</v>
      </c>
      <c r="T95" s="10">
        <v>1.4065003329103101</v>
      </c>
      <c r="U95" s="7">
        <v>-2.9638647311124302</v>
      </c>
      <c r="V95" s="10">
        <v>1.0307678835282901</v>
      </c>
      <c r="W95" s="7">
        <v>-1.8760009892128999</v>
      </c>
      <c r="X95" s="10">
        <v>0.91965603036586296</v>
      </c>
      <c r="Y95" s="7">
        <v>0.26203379086949102</v>
      </c>
      <c r="Z95" s="123">
        <v>0.34514160209858302</v>
      </c>
    </row>
    <row r="96" spans="1:26" ht="13" customHeight="1" x14ac:dyDescent="0.2">
      <c r="A96" s="82" t="s">
        <v>387</v>
      </c>
      <c r="B96" s="122">
        <v>3</v>
      </c>
      <c r="C96" s="7">
        <v>98.128704610186503</v>
      </c>
      <c r="D96" s="10">
        <v>0.46880350171760699</v>
      </c>
      <c r="E96" s="7">
        <v>0.56179270062661602</v>
      </c>
      <c r="F96" s="10">
        <v>0.147567836278022</v>
      </c>
      <c r="G96" s="7">
        <v>1.00539284951301</v>
      </c>
      <c r="H96" s="10">
        <v>0.40473785771236098</v>
      </c>
      <c r="I96" s="7">
        <v>0.30410983967389299</v>
      </c>
      <c r="J96" s="10">
        <v>0.17791002680550799</v>
      </c>
      <c r="K96" s="65"/>
      <c r="L96" s="65"/>
      <c r="M96" s="65"/>
      <c r="N96" s="65"/>
      <c r="O96" s="65"/>
      <c r="P96" s="65"/>
      <c r="Q96" s="65"/>
      <c r="R96" s="65"/>
      <c r="S96" s="7">
        <v>-0.618723491180035</v>
      </c>
      <c r="T96" s="10">
        <v>0.55007072319363803</v>
      </c>
      <c r="U96" s="7">
        <v>-0.12604962033841099</v>
      </c>
      <c r="V96" s="10">
        <v>0.245140356226764</v>
      </c>
      <c r="W96" s="7">
        <v>0.64872681564076595</v>
      </c>
      <c r="X96" s="10">
        <v>0.42212727448632498</v>
      </c>
      <c r="Y96" s="7">
        <v>9.6046295877677004E-2</v>
      </c>
      <c r="Z96" s="123">
        <v>0.197649992629059</v>
      </c>
    </row>
    <row r="97" spans="1:26" ht="13" customHeight="1" x14ac:dyDescent="0.2">
      <c r="A97" s="6" t="s">
        <v>437</v>
      </c>
      <c r="B97" s="124">
        <v>3</v>
      </c>
      <c r="C97" s="180">
        <v>78.054226410066605</v>
      </c>
      <c r="D97" s="181">
        <v>0.41048967639252099</v>
      </c>
      <c r="E97" s="180">
        <v>8.5072445638465002</v>
      </c>
      <c r="F97" s="181">
        <v>0.25675083105135998</v>
      </c>
      <c r="G97" s="180">
        <v>5.9301059029919498</v>
      </c>
      <c r="H97" s="181">
        <v>0.22976206486465101</v>
      </c>
      <c r="I97" s="180">
        <v>7.5084231230949099</v>
      </c>
      <c r="J97" s="181">
        <v>0.27077064819188601</v>
      </c>
      <c r="K97" s="178"/>
      <c r="L97" s="178"/>
      <c r="M97" s="178"/>
      <c r="N97" s="178"/>
      <c r="O97" s="178"/>
      <c r="P97" s="178"/>
      <c r="Q97" s="178"/>
      <c r="R97" s="178"/>
      <c r="S97" s="180">
        <v>-1.8376411624621201</v>
      </c>
      <c r="T97" s="181">
        <v>0.55039190328256005</v>
      </c>
      <c r="U97" s="180">
        <v>0.57491684661794396</v>
      </c>
      <c r="V97" s="181">
        <v>0.36743138511997903</v>
      </c>
      <c r="W97" s="180">
        <v>-0.17210334438549699</v>
      </c>
      <c r="X97" s="181">
        <v>0.32477999517914802</v>
      </c>
      <c r="Y97" s="180">
        <v>1.4348276602296699</v>
      </c>
      <c r="Z97" s="185">
        <v>0.33704740867967498</v>
      </c>
    </row>
    <row r="99" spans="1:26" x14ac:dyDescent="0.2">
      <c r="A99" s="177" t="s">
        <v>398</v>
      </c>
    </row>
    <row r="100" spans="1:26" x14ac:dyDescent="0.2">
      <c r="A100" s="177" t="s">
        <v>400</v>
      </c>
    </row>
    <row r="101" spans="1:26" x14ac:dyDescent="0.2">
      <c r="A101" s="177" t="s">
        <v>401</v>
      </c>
    </row>
    <row r="102" spans="1:26" x14ac:dyDescent="0.2">
      <c r="A102" s="177" t="s">
        <v>402</v>
      </c>
    </row>
    <row r="103" spans="1:26" x14ac:dyDescent="0.2">
      <c r="A103" s="160" t="str">
        <f>HYPERLINK("https://oecdcode.org/disclaimers/cyprus.html", "Information on data for Cyprus: https://oecdcode.org/disclaimers/cyprus.html")</f>
        <v>Information on data for Cyprus: https://oecdcode.org/disclaimers/cyprus.html</v>
      </c>
    </row>
    <row r="104" spans="1:26" x14ac:dyDescent="0.2">
      <c r="A104" s="177" t="s">
        <v>440</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238" priority="8">
      <formula>ABS(K1/L1)&gt;1.95996398454005</formula>
    </cfRule>
  </conditionalFormatting>
  <conditionalFormatting sqref="M1:M200">
    <cfRule type="expression" dxfId="237" priority="7">
      <formula>ABS(M1/N1)&gt;1.95996398454005</formula>
    </cfRule>
  </conditionalFormatting>
  <conditionalFormatting sqref="O1:O200">
    <cfRule type="expression" dxfId="236" priority="6">
      <formula>ABS(O1/P1)&gt;1.95996398454005</formula>
    </cfRule>
  </conditionalFormatting>
  <conditionalFormatting sqref="Q1:Q200">
    <cfRule type="expression" dxfId="235" priority="5">
      <formula>ABS(Q1/R1)&gt;1.95996398454005</formula>
    </cfRule>
  </conditionalFormatting>
  <conditionalFormatting sqref="S1:S200">
    <cfRule type="expression" dxfId="234" priority="4">
      <formula>ABS(S1/T1)&gt;1.95996398454005</formula>
    </cfRule>
  </conditionalFormatting>
  <conditionalFormatting sqref="U1:U200">
    <cfRule type="expression" dxfId="233" priority="3">
      <formula>ABS(U1/V1)&gt;1.95996398454005</formula>
    </cfRule>
  </conditionalFormatting>
  <conditionalFormatting sqref="W1:W200">
    <cfRule type="expression" dxfId="232" priority="2">
      <formula>ABS(W1/X1)&gt;1.95996398454005</formula>
    </cfRule>
  </conditionalFormatting>
  <conditionalFormatting sqref="Y1:Y200">
    <cfRule type="expression" dxfId="231"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105"/>
  <sheetViews>
    <sheetView showGridLines="0" zoomScale="80" zoomScaleNormal="80" workbookViewId="0"/>
  </sheetViews>
  <sheetFormatPr baseColWidth="10" defaultColWidth="10.83203125" defaultRowHeight="15" x14ac:dyDescent="0.2"/>
  <cols>
    <col min="1" max="1" width="27.1640625" customWidth="1"/>
    <col min="2" max="12" width="9" customWidth="1"/>
    <col min="14" max="14" width="10.1640625" customWidth="1"/>
    <col min="16" max="16" width="10.5" customWidth="1"/>
  </cols>
  <sheetData>
    <row r="1" spans="1:16" ht="15" customHeight="1" x14ac:dyDescent="0.2">
      <c r="A1" s="36" t="str">
        <f ca="1">RIGHT(CELL("Filename",A1),LEN(CELL("Filename",A1))-FIND("]",CELL("Filename",A1)))</f>
        <v>BIN.UND.TQ12_T4TNSCH</v>
      </c>
      <c r="B1" s="1"/>
      <c r="D1" s="46"/>
      <c r="E1" s="46"/>
      <c r="I1" s="51"/>
      <c r="J1" s="51"/>
    </row>
    <row r="2" spans="1:16" x14ac:dyDescent="0.2">
      <c r="A2" s="46" t="s">
        <v>142</v>
      </c>
      <c r="B2" s="46"/>
    </row>
    <row r="3" spans="1:16" x14ac:dyDescent="0.2">
      <c r="A3" s="58" t="s">
        <v>0</v>
      </c>
      <c r="B3" s="58"/>
    </row>
    <row r="4" spans="1:16" x14ac:dyDescent="0.2">
      <c r="A4" s="161" t="str">
        <f>HYPERLINK("#'TOC'!A1", "Back to TOC")</f>
        <v>Back to TOC</v>
      </c>
      <c r="B4" s="58"/>
    </row>
    <row r="5" spans="1:16" x14ac:dyDescent="0.2">
      <c r="A5" s="58"/>
      <c r="B5" s="58"/>
    </row>
    <row r="6" spans="1:16" ht="13.5" customHeight="1" x14ac:dyDescent="0.2">
      <c r="B6" s="58"/>
    </row>
    <row r="7" spans="1:16" ht="19.5" customHeight="1" x14ac:dyDescent="0.2">
      <c r="B7" s="235" t="s">
        <v>87</v>
      </c>
      <c r="C7" s="274" t="s">
        <v>143</v>
      </c>
      <c r="D7" s="275"/>
      <c r="E7" s="275"/>
      <c r="F7" s="275"/>
      <c r="G7" s="275"/>
      <c r="H7" s="275"/>
      <c r="I7" s="275"/>
      <c r="J7" s="275"/>
      <c r="K7" s="275"/>
      <c r="L7" s="275"/>
      <c r="M7" s="276"/>
      <c r="N7" s="276"/>
      <c r="O7" s="276"/>
      <c r="P7" s="276"/>
    </row>
    <row r="8" spans="1:16" ht="37.5" customHeight="1" x14ac:dyDescent="0.2">
      <c r="B8" s="236"/>
      <c r="C8" s="216" t="s">
        <v>65</v>
      </c>
      <c r="D8" s="277"/>
      <c r="E8" s="220" t="s">
        <v>144</v>
      </c>
      <c r="F8" s="243"/>
      <c r="G8" s="243"/>
      <c r="H8" s="243"/>
      <c r="I8" s="243"/>
      <c r="J8" s="243"/>
      <c r="K8" s="243"/>
      <c r="L8" s="243"/>
      <c r="M8" s="278" t="s">
        <v>71</v>
      </c>
      <c r="N8" s="279"/>
      <c r="O8" s="280" t="s">
        <v>72</v>
      </c>
      <c r="P8" s="281"/>
    </row>
    <row r="9" spans="1:16" ht="43.5" customHeight="1" x14ac:dyDescent="0.2">
      <c r="B9" s="236"/>
      <c r="C9" s="218"/>
      <c r="D9" s="219"/>
      <c r="E9" s="226" t="s">
        <v>145</v>
      </c>
      <c r="F9" s="282"/>
      <c r="G9" s="226" t="s">
        <v>146</v>
      </c>
      <c r="H9" s="282"/>
      <c r="I9" s="226" t="s">
        <v>147</v>
      </c>
      <c r="J9" s="282" t="s">
        <v>86</v>
      </c>
      <c r="K9" s="226" t="s">
        <v>88</v>
      </c>
      <c r="L9" s="282"/>
      <c r="M9" s="228" t="s">
        <v>65</v>
      </c>
      <c r="N9" s="229"/>
      <c r="O9" s="273" t="s">
        <v>65</v>
      </c>
      <c r="P9" s="230"/>
    </row>
    <row r="10" spans="1:16" ht="16" customHeight="1" x14ac:dyDescent="0.2">
      <c r="B10" s="237"/>
      <c r="C10" s="135" t="s">
        <v>10</v>
      </c>
      <c r="D10" s="135" t="s">
        <v>11</v>
      </c>
      <c r="E10" s="135" t="s">
        <v>10</v>
      </c>
      <c r="F10" s="135" t="s">
        <v>11</v>
      </c>
      <c r="G10" s="135" t="s">
        <v>10</v>
      </c>
      <c r="H10" s="135" t="s">
        <v>11</v>
      </c>
      <c r="I10" s="135" t="s">
        <v>10</v>
      </c>
      <c r="J10" s="135" t="s">
        <v>11</v>
      </c>
      <c r="K10" s="135" t="s">
        <v>69</v>
      </c>
      <c r="L10" s="147" t="s">
        <v>11</v>
      </c>
      <c r="M10" s="13" t="s">
        <v>69</v>
      </c>
      <c r="N10" s="13" t="s">
        <v>11</v>
      </c>
      <c r="O10" s="146" t="s">
        <v>69</v>
      </c>
      <c r="P10" s="14" t="s">
        <v>11</v>
      </c>
    </row>
    <row r="11" spans="1:16" ht="13" customHeight="1" x14ac:dyDescent="0.2">
      <c r="A11" s="136"/>
      <c r="B11" s="107"/>
      <c r="C11" s="108" t="s">
        <v>1636</v>
      </c>
      <c r="D11" s="109" t="s">
        <v>1637</v>
      </c>
      <c r="E11" s="108" t="s">
        <v>1638</v>
      </c>
      <c r="F11" s="109" t="s">
        <v>1639</v>
      </c>
      <c r="G11" s="108" t="s">
        <v>1640</v>
      </c>
      <c r="H11" s="109" t="s">
        <v>1641</v>
      </c>
      <c r="I11" s="108" t="s">
        <v>1642</v>
      </c>
      <c r="J11" s="109" t="s">
        <v>1643</v>
      </c>
      <c r="K11" s="108" t="s">
        <v>1644</v>
      </c>
      <c r="L11" s="109" t="s">
        <v>1645</v>
      </c>
      <c r="M11" s="137" t="s">
        <v>1646</v>
      </c>
      <c r="N11" s="138" t="s">
        <v>1647</v>
      </c>
      <c r="O11" s="138" t="s">
        <v>1648</v>
      </c>
      <c r="P11" s="139" t="s">
        <v>1649</v>
      </c>
    </row>
    <row r="12" spans="1:16" ht="13" customHeight="1" x14ac:dyDescent="0.2">
      <c r="A12" s="82" t="s">
        <v>12</v>
      </c>
      <c r="B12" s="110">
        <v>2</v>
      </c>
      <c r="C12" s="7">
        <v>3.55702798313335</v>
      </c>
      <c r="D12" s="10">
        <v>0.41054423860796402</v>
      </c>
      <c r="E12" s="7">
        <v>2.1381911425268698</v>
      </c>
      <c r="F12" s="10">
        <v>0.35252435889945799</v>
      </c>
      <c r="G12" s="7">
        <v>31.226342094157101</v>
      </c>
      <c r="H12" s="10">
        <v>4.1253446882526399</v>
      </c>
      <c r="I12" s="7">
        <v>29.968711947386801</v>
      </c>
      <c r="J12" s="10">
        <v>6.1047601222458097</v>
      </c>
      <c r="K12" s="7">
        <v>27.830520804859901</v>
      </c>
      <c r="L12" s="10">
        <v>6.18358995118348</v>
      </c>
      <c r="M12" s="52"/>
      <c r="N12" s="64"/>
      <c r="O12" s="64"/>
      <c r="P12" s="53"/>
    </row>
    <row r="13" spans="1:16" ht="13" customHeight="1" x14ac:dyDescent="0.2">
      <c r="A13" s="82" t="s">
        <v>13</v>
      </c>
      <c r="B13" s="110">
        <v>2</v>
      </c>
      <c r="C13" s="7">
        <v>19.457706865366799</v>
      </c>
      <c r="D13" s="10">
        <v>1.24329393743096</v>
      </c>
      <c r="E13" s="7">
        <v>19.355532562117499</v>
      </c>
      <c r="F13" s="10">
        <v>1.24242326744999</v>
      </c>
      <c r="G13" s="7" t="s">
        <v>706</v>
      </c>
      <c r="H13" s="10" t="s">
        <v>706</v>
      </c>
      <c r="I13" s="7" t="s">
        <v>706</v>
      </c>
      <c r="J13" s="10" t="s">
        <v>706</v>
      </c>
      <c r="K13" s="7" t="s">
        <v>706</v>
      </c>
      <c r="L13" s="10" t="s">
        <v>706</v>
      </c>
      <c r="M13" s="54"/>
      <c r="N13" s="65"/>
      <c r="O13" s="65"/>
      <c r="P13" s="55"/>
    </row>
    <row r="14" spans="1:16" ht="13" customHeight="1" x14ac:dyDescent="0.2">
      <c r="A14" s="82" t="s">
        <v>14</v>
      </c>
      <c r="B14" s="110">
        <v>2</v>
      </c>
      <c r="C14" s="7">
        <v>31.920617576513798</v>
      </c>
      <c r="D14" s="10">
        <v>1.0163584437498201</v>
      </c>
      <c r="E14" s="7">
        <v>31.316877468041199</v>
      </c>
      <c r="F14" s="10">
        <v>1.0470900037719999</v>
      </c>
      <c r="G14" s="7">
        <v>45.459387995583299</v>
      </c>
      <c r="H14" s="10">
        <v>4.1305587488375597</v>
      </c>
      <c r="I14" s="7">
        <v>51.227145569531899</v>
      </c>
      <c r="J14" s="10">
        <v>8.0538951657779805</v>
      </c>
      <c r="K14" s="7">
        <v>19.9102681014908</v>
      </c>
      <c r="L14" s="10">
        <v>7.91494443538308</v>
      </c>
      <c r="M14" s="54"/>
      <c r="N14" s="65"/>
      <c r="O14" s="65"/>
      <c r="P14" s="55"/>
    </row>
    <row r="15" spans="1:16" ht="13" customHeight="1" x14ac:dyDescent="0.2">
      <c r="A15" s="82" t="s">
        <v>15</v>
      </c>
      <c r="B15" s="110">
        <v>2</v>
      </c>
      <c r="C15" s="7">
        <v>25.969381765314999</v>
      </c>
      <c r="D15" s="10">
        <v>1.24595856209366</v>
      </c>
      <c r="E15" s="7">
        <v>24.484819262494799</v>
      </c>
      <c r="F15" s="10">
        <v>1.2717676231575701</v>
      </c>
      <c r="G15" s="7">
        <v>41.2485236295513</v>
      </c>
      <c r="H15" s="10">
        <v>3.2722127899049598</v>
      </c>
      <c r="I15" s="7">
        <v>40.581382729835902</v>
      </c>
      <c r="J15" s="10">
        <v>6.3475918354956598</v>
      </c>
      <c r="K15" s="7">
        <v>16.096563467341099</v>
      </c>
      <c r="L15" s="10">
        <v>6.4078847649647299</v>
      </c>
      <c r="M15" s="54"/>
      <c r="N15" s="65"/>
      <c r="O15" s="65"/>
      <c r="P15" s="55"/>
    </row>
    <row r="16" spans="1:16" ht="13" customHeight="1" x14ac:dyDescent="0.2">
      <c r="A16" s="82" t="s">
        <v>16</v>
      </c>
      <c r="B16" s="110">
        <v>2</v>
      </c>
      <c r="C16" s="7">
        <v>1.21595597227695</v>
      </c>
      <c r="D16" s="10">
        <v>0.257864254771001</v>
      </c>
      <c r="E16" s="7">
        <v>1.17317461979213</v>
      </c>
      <c r="F16" s="10">
        <v>0.26693278576811102</v>
      </c>
      <c r="G16" s="7">
        <v>1.7583436168608899</v>
      </c>
      <c r="H16" s="10">
        <v>1.5322516985705299</v>
      </c>
      <c r="I16" s="7">
        <v>3.4374207888902002</v>
      </c>
      <c r="J16" s="10">
        <v>2.0986039243613002</v>
      </c>
      <c r="K16" s="7">
        <v>2.2642461690980702</v>
      </c>
      <c r="L16" s="10">
        <v>2.12155805634506</v>
      </c>
      <c r="M16" s="54"/>
      <c r="N16" s="65"/>
      <c r="O16" s="65"/>
      <c r="P16" s="55"/>
    </row>
    <row r="17" spans="1:16" ht="13" customHeight="1" x14ac:dyDescent="0.2">
      <c r="A17" s="82" t="s">
        <v>17</v>
      </c>
      <c r="B17" s="110">
        <v>2</v>
      </c>
      <c r="C17" s="7">
        <v>32.664241586648103</v>
      </c>
      <c r="D17" s="10">
        <v>1.0359159416251</v>
      </c>
      <c r="E17" s="7">
        <v>31.2702896855041</v>
      </c>
      <c r="F17" s="10">
        <v>1.0732715396016399</v>
      </c>
      <c r="G17" s="7">
        <v>70.634432913097797</v>
      </c>
      <c r="H17" s="10">
        <v>3.6792983403942001</v>
      </c>
      <c r="I17" s="7">
        <v>70.530906869618207</v>
      </c>
      <c r="J17" s="10">
        <v>6.3056010645810199</v>
      </c>
      <c r="K17" s="7">
        <v>39.260617184114203</v>
      </c>
      <c r="L17" s="10">
        <v>6.3529941377398202</v>
      </c>
      <c r="M17" s="54"/>
      <c r="N17" s="65"/>
      <c r="O17" s="65"/>
      <c r="P17" s="55"/>
    </row>
    <row r="18" spans="1:16" ht="13" customHeight="1" x14ac:dyDescent="0.2">
      <c r="A18" s="111" t="s">
        <v>18</v>
      </c>
      <c r="B18" s="110">
        <v>2</v>
      </c>
      <c r="C18" s="7">
        <v>36.000559760463297</v>
      </c>
      <c r="D18" s="10">
        <v>1.4287793427673099</v>
      </c>
      <c r="E18" s="7">
        <v>35.466409802974098</v>
      </c>
      <c r="F18" s="10">
        <v>1.4894639110864301</v>
      </c>
      <c r="G18" s="7">
        <v>51.100829397191703</v>
      </c>
      <c r="H18" s="10">
        <v>5.9653169208068304</v>
      </c>
      <c r="I18" s="7" t="s">
        <v>706</v>
      </c>
      <c r="J18" s="10" t="s">
        <v>706</v>
      </c>
      <c r="K18" s="7" t="s">
        <v>706</v>
      </c>
      <c r="L18" s="10" t="s">
        <v>706</v>
      </c>
      <c r="M18" s="54"/>
      <c r="N18" s="65"/>
      <c r="O18" s="65"/>
      <c r="P18" s="55"/>
    </row>
    <row r="19" spans="1:16" ht="13" customHeight="1" x14ac:dyDescent="0.2">
      <c r="A19" s="111" t="s">
        <v>19</v>
      </c>
      <c r="B19" s="110">
        <v>2</v>
      </c>
      <c r="C19" s="7">
        <v>27.451261266392098</v>
      </c>
      <c r="D19" s="10">
        <v>1.49589844780878</v>
      </c>
      <c r="E19" s="7">
        <v>24.511976087215899</v>
      </c>
      <c r="F19" s="10">
        <v>1.4784064952498599</v>
      </c>
      <c r="G19" s="7">
        <v>91.327189327959005</v>
      </c>
      <c r="H19" s="10">
        <v>2.1138381380217801</v>
      </c>
      <c r="I19" s="7">
        <v>79.549287898011897</v>
      </c>
      <c r="J19" s="10">
        <v>6.7630499485036601</v>
      </c>
      <c r="K19" s="7">
        <v>55.037311810795998</v>
      </c>
      <c r="L19" s="10">
        <v>6.8022695987279</v>
      </c>
      <c r="M19" s="54"/>
      <c r="N19" s="65"/>
      <c r="O19" s="65"/>
      <c r="P19" s="55"/>
    </row>
    <row r="20" spans="1:16" ht="13" customHeight="1" x14ac:dyDescent="0.2">
      <c r="A20" s="82" t="s">
        <v>20</v>
      </c>
      <c r="B20" s="110">
        <v>2</v>
      </c>
      <c r="C20" s="7">
        <v>72.432676186205697</v>
      </c>
      <c r="D20" s="10">
        <v>1.9386900390242801</v>
      </c>
      <c r="E20" s="7">
        <v>69.331395230618099</v>
      </c>
      <c r="F20" s="10">
        <v>2.3070079315750101</v>
      </c>
      <c r="G20" s="7">
        <v>90.860386211189095</v>
      </c>
      <c r="H20" s="10">
        <v>1.57391469768032</v>
      </c>
      <c r="I20" s="7">
        <v>87.038607231669303</v>
      </c>
      <c r="J20" s="10">
        <v>2.5744597324830298</v>
      </c>
      <c r="K20" s="7">
        <v>17.7072120010512</v>
      </c>
      <c r="L20" s="10">
        <v>3.44508561943104</v>
      </c>
      <c r="M20" s="54"/>
      <c r="N20" s="65"/>
      <c r="O20" s="65"/>
      <c r="P20" s="55"/>
    </row>
    <row r="21" spans="1:16" ht="13" customHeight="1" x14ac:dyDescent="0.2">
      <c r="A21" s="82" t="s">
        <v>21</v>
      </c>
      <c r="B21" s="110">
        <v>2</v>
      </c>
      <c r="C21" s="7">
        <v>6.3594743551992199</v>
      </c>
      <c r="D21" s="10">
        <v>0.70910548657421402</v>
      </c>
      <c r="E21" s="7">
        <v>5.9918995285357903</v>
      </c>
      <c r="F21" s="10">
        <v>0.66015857751776397</v>
      </c>
      <c r="G21" s="7">
        <v>40.357537819082602</v>
      </c>
      <c r="H21" s="10">
        <v>7.5832406085935098</v>
      </c>
      <c r="I21" s="7" t="s">
        <v>706</v>
      </c>
      <c r="J21" s="10" t="s">
        <v>706</v>
      </c>
      <c r="K21" s="7" t="s">
        <v>706</v>
      </c>
      <c r="L21" s="10" t="s">
        <v>706</v>
      </c>
      <c r="M21" s="54"/>
      <c r="N21" s="65"/>
      <c r="O21" s="65"/>
      <c r="P21" s="55"/>
    </row>
    <row r="22" spans="1:16" ht="13" customHeight="1" x14ac:dyDescent="0.2">
      <c r="A22" s="82" t="s">
        <v>22</v>
      </c>
      <c r="B22" s="110">
        <v>2</v>
      </c>
      <c r="C22" s="7">
        <v>27.525280811222402</v>
      </c>
      <c r="D22" s="10">
        <v>2.4652484112981101</v>
      </c>
      <c r="E22" s="7">
        <v>27.2036029704845</v>
      </c>
      <c r="F22" s="10">
        <v>2.607614835393</v>
      </c>
      <c r="G22" s="7">
        <v>29.8199387594541</v>
      </c>
      <c r="H22" s="10">
        <v>7.68232804581484</v>
      </c>
      <c r="I22" s="7" t="s">
        <v>706</v>
      </c>
      <c r="J22" s="10" t="s">
        <v>706</v>
      </c>
      <c r="K22" s="7" t="s">
        <v>706</v>
      </c>
      <c r="L22" s="10" t="s">
        <v>706</v>
      </c>
      <c r="M22" s="54"/>
      <c r="N22" s="65"/>
      <c r="O22" s="65"/>
      <c r="P22" s="55"/>
    </row>
    <row r="23" spans="1:16" ht="13" customHeight="1" x14ac:dyDescent="0.2">
      <c r="A23" s="82" t="s">
        <v>23</v>
      </c>
      <c r="B23" s="110">
        <v>2</v>
      </c>
      <c r="C23" s="7">
        <v>13.0748375042812</v>
      </c>
      <c r="D23" s="10">
        <v>1.32456327682907</v>
      </c>
      <c r="E23" s="7">
        <v>11.2515359933554</v>
      </c>
      <c r="F23" s="10">
        <v>1.33350343460008</v>
      </c>
      <c r="G23" s="7">
        <v>33.357119512546902</v>
      </c>
      <c r="H23" s="10">
        <v>5.2428695133347798</v>
      </c>
      <c r="I23" s="7">
        <v>65.274936205277896</v>
      </c>
      <c r="J23" s="10">
        <v>9.5427772572167502</v>
      </c>
      <c r="K23" s="7">
        <v>54.0234002119225</v>
      </c>
      <c r="L23" s="10">
        <v>9.3749129544597505</v>
      </c>
      <c r="M23" s="54"/>
      <c r="N23" s="65"/>
      <c r="O23" s="65"/>
      <c r="P23" s="55"/>
    </row>
    <row r="24" spans="1:16" ht="13" customHeight="1" x14ac:dyDescent="0.2">
      <c r="A24" s="82" t="s">
        <v>24</v>
      </c>
      <c r="B24" s="110">
        <v>2</v>
      </c>
      <c r="C24" s="7">
        <v>32.074396344857803</v>
      </c>
      <c r="D24" s="10">
        <v>1.4825985327876401</v>
      </c>
      <c r="E24" s="7">
        <v>23.908474402716902</v>
      </c>
      <c r="F24" s="10">
        <v>1.5811336610034501</v>
      </c>
      <c r="G24" s="7">
        <v>56.265463356907198</v>
      </c>
      <c r="H24" s="10">
        <v>2.63006461161766</v>
      </c>
      <c r="I24" s="7">
        <v>70.497689665752603</v>
      </c>
      <c r="J24" s="10">
        <v>3.6300352478795701</v>
      </c>
      <c r="K24" s="7">
        <v>46.589215263035697</v>
      </c>
      <c r="L24" s="10">
        <v>3.9897701658004601</v>
      </c>
      <c r="M24" s="54"/>
      <c r="N24" s="65"/>
      <c r="O24" s="65"/>
      <c r="P24" s="55"/>
    </row>
    <row r="25" spans="1:16" ht="13" customHeight="1" x14ac:dyDescent="0.2">
      <c r="A25" s="82" t="s">
        <v>25</v>
      </c>
      <c r="B25" s="110">
        <v>2</v>
      </c>
      <c r="C25" s="7">
        <v>19.447506190508701</v>
      </c>
      <c r="D25" s="10">
        <v>0.90702138100004503</v>
      </c>
      <c r="E25" s="7">
        <v>10.154252107279699</v>
      </c>
      <c r="F25" s="10">
        <v>0.906129294346117</v>
      </c>
      <c r="G25" s="7">
        <v>78.343145254408</v>
      </c>
      <c r="H25" s="10">
        <v>2.6250263514282999</v>
      </c>
      <c r="I25" s="7">
        <v>72.809666922319906</v>
      </c>
      <c r="J25" s="10">
        <v>3.7092297250667698</v>
      </c>
      <c r="K25" s="7">
        <v>62.655414815040203</v>
      </c>
      <c r="L25" s="10">
        <v>3.9322568400209099</v>
      </c>
      <c r="M25" s="54"/>
      <c r="N25" s="65"/>
      <c r="O25" s="65"/>
      <c r="P25" s="55"/>
    </row>
    <row r="26" spans="1:16" ht="13" customHeight="1" x14ac:dyDescent="0.2">
      <c r="A26" s="82" t="s">
        <v>27</v>
      </c>
      <c r="B26" s="110">
        <v>2</v>
      </c>
      <c r="C26" s="7">
        <v>11.4776215630969</v>
      </c>
      <c r="D26" s="10">
        <v>0.81207290432581103</v>
      </c>
      <c r="E26" s="7">
        <v>6.6535060923741396</v>
      </c>
      <c r="F26" s="10">
        <v>0.77706733287861895</v>
      </c>
      <c r="G26" s="7">
        <v>58.232212227679298</v>
      </c>
      <c r="H26" s="10">
        <v>4.39735268842011</v>
      </c>
      <c r="I26" s="7">
        <v>62.115907213027903</v>
      </c>
      <c r="J26" s="10">
        <v>6.7316062436704103</v>
      </c>
      <c r="K26" s="7">
        <v>55.462401120653702</v>
      </c>
      <c r="L26" s="10">
        <v>6.9121425733633801</v>
      </c>
      <c r="M26" s="54"/>
      <c r="N26" s="65"/>
      <c r="O26" s="65"/>
      <c r="P26" s="55"/>
    </row>
    <row r="27" spans="1:16" ht="13" customHeight="1" x14ac:dyDescent="0.2">
      <c r="A27" s="82" t="s">
        <v>26</v>
      </c>
      <c r="B27" s="110">
        <v>2</v>
      </c>
      <c r="C27" s="7">
        <v>22.960033485812801</v>
      </c>
      <c r="D27" s="10">
        <v>0.80885982021657099</v>
      </c>
      <c r="E27" s="7">
        <v>22.164489834085799</v>
      </c>
      <c r="F27" s="10">
        <v>0.79081786913750896</v>
      </c>
      <c r="G27" s="7">
        <v>39.762680399816901</v>
      </c>
      <c r="H27" s="10">
        <v>3.4087613077533798</v>
      </c>
      <c r="I27" s="7">
        <v>59.508354367894199</v>
      </c>
      <c r="J27" s="10">
        <v>8.1862791535453692</v>
      </c>
      <c r="K27" s="7">
        <v>37.3438645338084</v>
      </c>
      <c r="L27" s="10">
        <v>8.0553398822014994</v>
      </c>
      <c r="M27" s="54"/>
      <c r="N27" s="65"/>
      <c r="O27" s="65"/>
      <c r="P27" s="55"/>
    </row>
    <row r="28" spans="1:16" ht="13" customHeight="1" x14ac:dyDescent="0.2">
      <c r="A28" s="82" t="s">
        <v>28</v>
      </c>
      <c r="B28" s="110">
        <v>2</v>
      </c>
      <c r="C28" s="7">
        <v>14.8367679663445</v>
      </c>
      <c r="D28" s="10">
        <v>1.26002712762376</v>
      </c>
      <c r="E28" s="7">
        <v>14.5191376481127</v>
      </c>
      <c r="F28" s="10">
        <v>1.2402572538857299</v>
      </c>
      <c r="G28" s="7" t="s">
        <v>706</v>
      </c>
      <c r="H28" s="10" t="s">
        <v>706</v>
      </c>
      <c r="I28" s="7" t="s">
        <v>706</v>
      </c>
      <c r="J28" s="10" t="s">
        <v>706</v>
      </c>
      <c r="K28" s="7" t="s">
        <v>706</v>
      </c>
      <c r="L28" s="10" t="s">
        <v>706</v>
      </c>
      <c r="M28" s="54"/>
      <c r="N28" s="65"/>
      <c r="O28" s="65"/>
      <c r="P28" s="55"/>
    </row>
    <row r="29" spans="1:16" ht="13" customHeight="1" x14ac:dyDescent="0.2">
      <c r="A29" s="82" t="s">
        <v>29</v>
      </c>
      <c r="B29" s="110">
        <v>2</v>
      </c>
      <c r="C29" s="7">
        <v>31.952305441960501</v>
      </c>
      <c r="D29" s="10">
        <v>1.13981234840118</v>
      </c>
      <c r="E29" s="7">
        <v>29.668530286525002</v>
      </c>
      <c r="F29" s="10">
        <v>1.17390200469161</v>
      </c>
      <c r="G29" s="7">
        <v>78.437489287059705</v>
      </c>
      <c r="H29" s="10">
        <v>3.0766604837996998</v>
      </c>
      <c r="I29" s="7">
        <v>54.914044322134103</v>
      </c>
      <c r="J29" s="10">
        <v>8.7666221373777695</v>
      </c>
      <c r="K29" s="7">
        <v>25.245514035609101</v>
      </c>
      <c r="L29" s="10">
        <v>8.8385250600196006</v>
      </c>
      <c r="M29" s="54"/>
      <c r="N29" s="65"/>
      <c r="O29" s="65"/>
      <c r="P29" s="55"/>
    </row>
    <row r="30" spans="1:16" ht="13" customHeight="1" x14ac:dyDescent="0.2">
      <c r="A30" s="82" t="s">
        <v>30</v>
      </c>
      <c r="B30" s="110">
        <v>2</v>
      </c>
      <c r="C30" s="7">
        <v>9.0342544456576093</v>
      </c>
      <c r="D30" s="10">
        <v>0.64520073871056904</v>
      </c>
      <c r="E30" s="7">
        <v>8.4202113387861193</v>
      </c>
      <c r="F30" s="10">
        <v>0.65800744121208099</v>
      </c>
      <c r="G30" s="7">
        <v>30.7910172396329</v>
      </c>
      <c r="H30" s="10">
        <v>5.6395101956239397</v>
      </c>
      <c r="I30" s="7">
        <v>57.196007070154501</v>
      </c>
      <c r="J30" s="10">
        <v>9.2095676886854498</v>
      </c>
      <c r="K30" s="7">
        <v>48.775795731368397</v>
      </c>
      <c r="L30" s="10">
        <v>9.1737754180893898</v>
      </c>
      <c r="M30" s="54"/>
      <c r="N30" s="65"/>
      <c r="O30" s="65"/>
      <c r="P30" s="55"/>
    </row>
    <row r="31" spans="1:16" ht="13" customHeight="1" x14ac:dyDescent="0.2">
      <c r="A31" s="82" t="s">
        <v>31</v>
      </c>
      <c r="B31" s="110">
        <v>2</v>
      </c>
      <c r="C31" s="7">
        <v>16.198802781572201</v>
      </c>
      <c r="D31" s="10">
        <v>1.04501731756163</v>
      </c>
      <c r="E31" s="7">
        <v>13.3778270609351</v>
      </c>
      <c r="F31" s="10">
        <v>1.0062000191432501</v>
      </c>
      <c r="G31" s="7">
        <v>58.511712006755097</v>
      </c>
      <c r="H31" s="10">
        <v>4.1382330428364504</v>
      </c>
      <c r="I31" s="7">
        <v>45.062052111817799</v>
      </c>
      <c r="J31" s="10">
        <v>7.0262663746473804</v>
      </c>
      <c r="K31" s="7">
        <v>31.684225050882699</v>
      </c>
      <c r="L31" s="10">
        <v>6.9650045852682698</v>
      </c>
      <c r="M31" s="54"/>
      <c r="N31" s="65"/>
      <c r="O31" s="65"/>
      <c r="P31" s="55"/>
    </row>
    <row r="32" spans="1:16" ht="13" customHeight="1" x14ac:dyDescent="0.2">
      <c r="A32" s="82" t="s">
        <v>32</v>
      </c>
      <c r="B32" s="110">
        <v>2</v>
      </c>
      <c r="C32" s="7">
        <v>14.175935825315801</v>
      </c>
      <c r="D32" s="10">
        <v>0.853376667921115</v>
      </c>
      <c r="E32" s="7">
        <v>11.5099929438428</v>
      </c>
      <c r="F32" s="10">
        <v>0.81383168650437399</v>
      </c>
      <c r="G32" s="7">
        <v>53.638857403109903</v>
      </c>
      <c r="H32" s="10">
        <v>3.0848343793112001</v>
      </c>
      <c r="I32" s="7">
        <v>53.056846264200303</v>
      </c>
      <c r="J32" s="10">
        <v>6.6521870057627401</v>
      </c>
      <c r="K32" s="7">
        <v>41.546853320357499</v>
      </c>
      <c r="L32" s="10">
        <v>6.7430074461881597</v>
      </c>
      <c r="M32" s="54"/>
      <c r="N32" s="65"/>
      <c r="O32" s="65"/>
      <c r="P32" s="55"/>
    </row>
    <row r="33" spans="1:16" ht="13" customHeight="1" x14ac:dyDescent="0.2">
      <c r="A33" s="82" t="s">
        <v>33</v>
      </c>
      <c r="B33" s="110">
        <v>2</v>
      </c>
      <c r="C33" s="7">
        <v>21.778304714903701</v>
      </c>
      <c r="D33" s="10">
        <v>1.33797284979679</v>
      </c>
      <c r="E33" s="7">
        <v>21.6466380705753</v>
      </c>
      <c r="F33" s="10">
        <v>1.34028785760737</v>
      </c>
      <c r="G33" s="7" t="s">
        <v>706</v>
      </c>
      <c r="H33" s="10" t="s">
        <v>706</v>
      </c>
      <c r="I33" s="7" t="s">
        <v>706</v>
      </c>
      <c r="J33" s="10" t="s">
        <v>706</v>
      </c>
      <c r="K33" s="7" t="s">
        <v>706</v>
      </c>
      <c r="L33" s="10" t="s">
        <v>706</v>
      </c>
      <c r="M33" s="54"/>
      <c r="N33" s="65"/>
      <c r="O33" s="65"/>
      <c r="P33" s="55"/>
    </row>
    <row r="34" spans="1:16" ht="13" customHeight="1" x14ac:dyDescent="0.2">
      <c r="A34" s="82" t="s">
        <v>34</v>
      </c>
      <c r="B34" s="110">
        <v>2</v>
      </c>
      <c r="C34" s="7">
        <v>28.6733606274212</v>
      </c>
      <c r="D34" s="10">
        <v>1.4001203175897801</v>
      </c>
      <c r="E34" s="7">
        <v>28.027395008396098</v>
      </c>
      <c r="F34" s="10">
        <v>1.4966737851526</v>
      </c>
      <c r="G34" s="7">
        <v>35.844343021946798</v>
      </c>
      <c r="H34" s="10">
        <v>3.3913069876984898</v>
      </c>
      <c r="I34" s="7">
        <v>55.676100895612301</v>
      </c>
      <c r="J34" s="10">
        <v>7.7706651843795402</v>
      </c>
      <c r="K34" s="7">
        <v>27.648705887216099</v>
      </c>
      <c r="L34" s="10">
        <v>8.3518821546264608</v>
      </c>
      <c r="M34" s="54"/>
      <c r="N34" s="65"/>
      <c r="O34" s="65"/>
      <c r="P34" s="55"/>
    </row>
    <row r="35" spans="1:16" ht="13" customHeight="1" x14ac:dyDescent="0.2">
      <c r="A35" s="82" t="s">
        <v>35</v>
      </c>
      <c r="B35" s="110">
        <v>2</v>
      </c>
      <c r="C35" s="7">
        <v>16.303284071689902</v>
      </c>
      <c r="D35" s="10">
        <v>0.78811549705272599</v>
      </c>
      <c r="E35" s="7">
        <v>10.656968664432499</v>
      </c>
      <c r="F35" s="10">
        <v>0.76526384769470501</v>
      </c>
      <c r="G35" s="7">
        <v>80.714277404305193</v>
      </c>
      <c r="H35" s="10">
        <v>2.33884472245306</v>
      </c>
      <c r="I35" s="7">
        <v>84.470086607532906</v>
      </c>
      <c r="J35" s="10">
        <v>4.8201772202456796</v>
      </c>
      <c r="K35" s="7">
        <v>73.813117943100394</v>
      </c>
      <c r="L35" s="10">
        <v>4.86466637211534</v>
      </c>
      <c r="M35" s="54"/>
      <c r="N35" s="65"/>
      <c r="O35" s="65"/>
      <c r="P35" s="55"/>
    </row>
    <row r="36" spans="1:16" ht="13" customHeight="1" x14ac:dyDescent="0.2">
      <c r="A36" s="82" t="s">
        <v>36</v>
      </c>
      <c r="B36" s="110">
        <v>2</v>
      </c>
      <c r="C36" s="7">
        <v>6.6861987217186902</v>
      </c>
      <c r="D36" s="10">
        <v>0.66253505243120903</v>
      </c>
      <c r="E36" s="7">
        <v>5.8333819198146504</v>
      </c>
      <c r="F36" s="10">
        <v>0.65561199133833004</v>
      </c>
      <c r="G36" s="7">
        <v>37.680738982886098</v>
      </c>
      <c r="H36" s="10">
        <v>6.8187776644826901</v>
      </c>
      <c r="I36" s="7">
        <v>16.809233290457701</v>
      </c>
      <c r="J36" s="10">
        <v>4.0109083432357</v>
      </c>
      <c r="K36" s="7">
        <v>10.975851370642999</v>
      </c>
      <c r="L36" s="10">
        <v>4.0117244543922999</v>
      </c>
      <c r="M36" s="54"/>
      <c r="N36" s="65"/>
      <c r="O36" s="65"/>
      <c r="P36" s="55"/>
    </row>
    <row r="37" spans="1:16" ht="13" customHeight="1" x14ac:dyDescent="0.2">
      <c r="A37" s="82" t="s">
        <v>37</v>
      </c>
      <c r="B37" s="110">
        <v>2</v>
      </c>
      <c r="C37" s="7">
        <v>19.993803831956399</v>
      </c>
      <c r="D37" s="10">
        <v>1.08457021701725</v>
      </c>
      <c r="E37" s="7">
        <v>19.8043138430433</v>
      </c>
      <c r="F37" s="10">
        <v>1.08848041911766</v>
      </c>
      <c r="G37" s="7">
        <v>23.786356467586302</v>
      </c>
      <c r="H37" s="10">
        <v>4.1257114924722798</v>
      </c>
      <c r="I37" s="7">
        <v>36.466008144858499</v>
      </c>
      <c r="J37" s="10">
        <v>8.48188072391617</v>
      </c>
      <c r="K37" s="7">
        <v>16.661694301815199</v>
      </c>
      <c r="L37" s="10">
        <v>8.7140344390282198</v>
      </c>
      <c r="M37" s="54"/>
      <c r="N37" s="65"/>
      <c r="O37" s="65"/>
      <c r="P37" s="55"/>
    </row>
    <row r="38" spans="1:16" ht="13" customHeight="1" x14ac:dyDescent="0.2">
      <c r="A38" s="82" t="s">
        <v>38</v>
      </c>
      <c r="B38" s="110">
        <v>2</v>
      </c>
      <c r="C38" s="7">
        <v>0.69316953434022299</v>
      </c>
      <c r="D38" s="10">
        <v>0.17544574128569099</v>
      </c>
      <c r="E38" s="7">
        <v>0.53011760422670695</v>
      </c>
      <c r="F38" s="10">
        <v>0.168669316285458</v>
      </c>
      <c r="G38" s="7">
        <v>3.6638143959048501</v>
      </c>
      <c r="H38" s="10">
        <v>1.85849198931781</v>
      </c>
      <c r="I38" s="7">
        <v>3.62734898957051</v>
      </c>
      <c r="J38" s="10">
        <v>1.69765850493936</v>
      </c>
      <c r="K38" s="7">
        <v>3.0972313853437998</v>
      </c>
      <c r="L38" s="10">
        <v>1.6962396039937</v>
      </c>
      <c r="M38" s="54"/>
      <c r="N38" s="65"/>
      <c r="O38" s="65"/>
      <c r="P38" s="55"/>
    </row>
    <row r="39" spans="1:16" ht="13" customHeight="1" x14ac:dyDescent="0.2">
      <c r="A39" s="82" t="s">
        <v>39</v>
      </c>
      <c r="B39" s="110">
        <v>2</v>
      </c>
      <c r="C39" s="7">
        <v>16.337937084151299</v>
      </c>
      <c r="D39" s="10">
        <v>0.94563258591017696</v>
      </c>
      <c r="E39" s="7">
        <v>7.83793481120028</v>
      </c>
      <c r="F39" s="10">
        <v>1.0209132027983701</v>
      </c>
      <c r="G39" s="7">
        <v>37.5827754140048</v>
      </c>
      <c r="H39" s="10">
        <v>2.3717119352198202</v>
      </c>
      <c r="I39" s="7">
        <v>39.311071796757098</v>
      </c>
      <c r="J39" s="10">
        <v>2.1845995433046199</v>
      </c>
      <c r="K39" s="7">
        <v>31.473136985556799</v>
      </c>
      <c r="L39" s="10">
        <v>2.3655468384252698</v>
      </c>
      <c r="M39" s="54"/>
      <c r="N39" s="65"/>
      <c r="O39" s="65"/>
      <c r="P39" s="55"/>
    </row>
    <row r="40" spans="1:16" ht="13" customHeight="1" x14ac:dyDescent="0.2">
      <c r="A40" s="82" t="s">
        <v>40</v>
      </c>
      <c r="B40" s="110">
        <v>2</v>
      </c>
      <c r="C40" s="7">
        <v>32.6397998081598</v>
      </c>
      <c r="D40" s="10">
        <v>1.1731733602637899</v>
      </c>
      <c r="E40" s="7">
        <v>28.511872574040499</v>
      </c>
      <c r="F40" s="10">
        <v>1.2907784388135399</v>
      </c>
      <c r="G40" s="7">
        <v>67.261401893145205</v>
      </c>
      <c r="H40" s="10">
        <v>3.8771264243591101</v>
      </c>
      <c r="I40" s="7">
        <v>80.872107050293195</v>
      </c>
      <c r="J40" s="10">
        <v>2.7326735873875099</v>
      </c>
      <c r="K40" s="7">
        <v>52.3602344762527</v>
      </c>
      <c r="L40" s="10">
        <v>2.7448930977009001</v>
      </c>
      <c r="M40" s="54"/>
      <c r="N40" s="65"/>
      <c r="O40" s="65"/>
      <c r="P40" s="55"/>
    </row>
    <row r="41" spans="1:16" ht="13" customHeight="1" x14ac:dyDescent="0.2">
      <c r="A41" s="82" t="s">
        <v>41</v>
      </c>
      <c r="B41" s="110">
        <v>2</v>
      </c>
      <c r="C41" s="7">
        <v>35.9383613552707</v>
      </c>
      <c r="D41" s="10">
        <v>1.7416350181643001</v>
      </c>
      <c r="E41" s="7">
        <v>30.051691165890201</v>
      </c>
      <c r="F41" s="10">
        <v>1.88010027431161</v>
      </c>
      <c r="G41" s="7">
        <v>53.951484701785901</v>
      </c>
      <c r="H41" s="10">
        <v>2.1513965509548401</v>
      </c>
      <c r="I41" s="7">
        <v>75.294042125590494</v>
      </c>
      <c r="J41" s="10">
        <v>2.8790238125234699</v>
      </c>
      <c r="K41" s="7">
        <v>45.242350959700303</v>
      </c>
      <c r="L41" s="10">
        <v>2.4709846097946802</v>
      </c>
      <c r="M41" s="54"/>
      <c r="N41" s="65"/>
      <c r="O41" s="65"/>
      <c r="P41" s="55"/>
    </row>
    <row r="42" spans="1:16" ht="13" customHeight="1" x14ac:dyDescent="0.2">
      <c r="A42" s="82" t="s">
        <v>42</v>
      </c>
      <c r="B42" s="110">
        <v>2</v>
      </c>
      <c r="C42" s="7">
        <v>5.3199367791982599</v>
      </c>
      <c r="D42" s="10">
        <v>0.60709441158095401</v>
      </c>
      <c r="E42" s="7">
        <v>4.8323279882784904</v>
      </c>
      <c r="F42" s="10">
        <v>0.61628799018053004</v>
      </c>
      <c r="G42" s="7">
        <v>10.757839230906299</v>
      </c>
      <c r="H42" s="10">
        <v>2.82892182413811</v>
      </c>
      <c r="I42" s="7">
        <v>2.1073727321948201</v>
      </c>
      <c r="J42" s="10">
        <v>1.4700829069891499</v>
      </c>
      <c r="K42" s="7">
        <v>-2.7249552560836801</v>
      </c>
      <c r="L42" s="10">
        <v>1.5165040742632601</v>
      </c>
      <c r="M42" s="54"/>
      <c r="N42" s="65"/>
      <c r="O42" s="65"/>
      <c r="P42" s="55"/>
    </row>
    <row r="43" spans="1:16" ht="13" customHeight="1" x14ac:dyDescent="0.2">
      <c r="A43" s="82" t="s">
        <v>43</v>
      </c>
      <c r="B43" s="110">
        <v>2</v>
      </c>
      <c r="C43" s="7">
        <v>17.9753963981493</v>
      </c>
      <c r="D43" s="10">
        <v>1.3015327217831101</v>
      </c>
      <c r="E43" s="7">
        <v>8.8813115265773792</v>
      </c>
      <c r="F43" s="10">
        <v>1.3565867492197801</v>
      </c>
      <c r="G43" s="7">
        <v>33.412519904430603</v>
      </c>
      <c r="H43" s="10">
        <v>3.9001991904159401</v>
      </c>
      <c r="I43" s="7">
        <v>50.086032215077303</v>
      </c>
      <c r="J43" s="10">
        <v>5.4834478349539397</v>
      </c>
      <c r="K43" s="7">
        <v>41.204720688499897</v>
      </c>
      <c r="L43" s="10">
        <v>5.7575608750450398</v>
      </c>
      <c r="M43" s="54"/>
      <c r="N43" s="65"/>
      <c r="O43" s="65"/>
      <c r="P43" s="55"/>
    </row>
    <row r="44" spans="1:16" ht="13" customHeight="1" x14ac:dyDescent="0.2">
      <c r="A44" s="82" t="s">
        <v>44</v>
      </c>
      <c r="B44" s="110">
        <v>2</v>
      </c>
      <c r="C44" s="7">
        <v>25.373055863774301</v>
      </c>
      <c r="D44" s="10">
        <v>1.2709088124027601</v>
      </c>
      <c r="E44" s="7">
        <v>23.086831836997</v>
      </c>
      <c r="F44" s="10">
        <v>1.22793265233314</v>
      </c>
      <c r="G44" s="7">
        <v>40.254182078549697</v>
      </c>
      <c r="H44" s="10">
        <v>5.9515153783865999</v>
      </c>
      <c r="I44" s="7">
        <v>63.428681551462603</v>
      </c>
      <c r="J44" s="10">
        <v>6.2576601715996603</v>
      </c>
      <c r="K44" s="7">
        <v>40.341849714465603</v>
      </c>
      <c r="L44" s="10">
        <v>6.2459076306657799</v>
      </c>
      <c r="M44" s="54"/>
      <c r="N44" s="65"/>
      <c r="O44" s="65"/>
      <c r="P44" s="55"/>
    </row>
    <row r="45" spans="1:16" ht="13" customHeight="1" x14ac:dyDescent="0.2">
      <c r="A45" s="82" t="s">
        <v>80</v>
      </c>
      <c r="B45" s="110">
        <v>2</v>
      </c>
      <c r="C45" s="7">
        <v>10.1729933445281</v>
      </c>
      <c r="D45" s="10">
        <v>0.72393588608164905</v>
      </c>
      <c r="E45" s="7">
        <v>7.0403358806005096</v>
      </c>
      <c r="F45" s="10">
        <v>0.80243443024240302</v>
      </c>
      <c r="G45" s="7">
        <v>28.832748425202102</v>
      </c>
      <c r="H45" s="10">
        <v>2.5074602722033599</v>
      </c>
      <c r="I45" s="7">
        <v>36.778795243556402</v>
      </c>
      <c r="J45" s="10">
        <v>3.1185592664067201</v>
      </c>
      <c r="K45" s="7">
        <v>29.738459362955901</v>
      </c>
      <c r="L45" s="10">
        <v>3.1724426005209301</v>
      </c>
      <c r="M45" s="54"/>
      <c r="N45" s="65"/>
      <c r="O45" s="65"/>
      <c r="P45" s="55"/>
    </row>
    <row r="46" spans="1:16" ht="13" customHeight="1" x14ac:dyDescent="0.2">
      <c r="A46" s="82" t="s">
        <v>45</v>
      </c>
      <c r="B46" s="110">
        <v>2</v>
      </c>
      <c r="C46" s="7">
        <v>21.006435293147401</v>
      </c>
      <c r="D46" s="10">
        <v>1.3348475565939799</v>
      </c>
      <c r="E46" s="7">
        <v>14.687373075160201</v>
      </c>
      <c r="F46" s="10">
        <v>1.3121224473886699</v>
      </c>
      <c r="G46" s="7">
        <v>34.113857579748299</v>
      </c>
      <c r="H46" s="10">
        <v>2.6713231995114799</v>
      </c>
      <c r="I46" s="7">
        <v>53.8332695777057</v>
      </c>
      <c r="J46" s="10">
        <v>3.82755511789086</v>
      </c>
      <c r="K46" s="7">
        <v>39.145896502545497</v>
      </c>
      <c r="L46" s="10">
        <v>3.9820748815734901</v>
      </c>
      <c r="M46" s="54"/>
      <c r="N46" s="65"/>
      <c r="O46" s="65"/>
      <c r="P46" s="55"/>
    </row>
    <row r="47" spans="1:16" ht="13" customHeight="1" x14ac:dyDescent="0.2">
      <c r="A47" s="82" t="s">
        <v>46</v>
      </c>
      <c r="B47" s="110">
        <v>2</v>
      </c>
      <c r="C47" s="7">
        <v>7.7161299973031001</v>
      </c>
      <c r="D47" s="10">
        <v>0.70426049612475405</v>
      </c>
      <c r="E47" s="7">
        <v>5.6898048328923903</v>
      </c>
      <c r="F47" s="10">
        <v>0.61544212553271704</v>
      </c>
      <c r="G47" s="7">
        <v>55.057838678377003</v>
      </c>
      <c r="H47" s="10">
        <v>5.93955656405954</v>
      </c>
      <c r="I47" s="7">
        <v>43.226517865277899</v>
      </c>
      <c r="J47" s="10">
        <v>8.4391730982976494</v>
      </c>
      <c r="K47" s="7">
        <v>37.536713032385499</v>
      </c>
      <c r="L47" s="10">
        <v>8.4408848400520409</v>
      </c>
      <c r="M47" s="54"/>
      <c r="N47" s="65"/>
      <c r="O47" s="65"/>
      <c r="P47" s="55"/>
    </row>
    <row r="48" spans="1:16" ht="13" customHeight="1" x14ac:dyDescent="0.2">
      <c r="A48" s="82" t="s">
        <v>47</v>
      </c>
      <c r="B48" s="110">
        <v>2</v>
      </c>
      <c r="C48" s="7">
        <v>22.629091643654601</v>
      </c>
      <c r="D48" s="10">
        <v>0.97457948352074397</v>
      </c>
      <c r="E48" s="7">
        <v>10.6858049246422</v>
      </c>
      <c r="F48" s="10">
        <v>0.99188681243999499</v>
      </c>
      <c r="G48" s="7">
        <v>66.600210127675197</v>
      </c>
      <c r="H48" s="10">
        <v>2.5623362364940201</v>
      </c>
      <c r="I48" s="7">
        <v>67.597117008331793</v>
      </c>
      <c r="J48" s="10">
        <v>2.4730783896250799</v>
      </c>
      <c r="K48" s="7">
        <v>56.911312083689602</v>
      </c>
      <c r="L48" s="10">
        <v>2.5751565202079898</v>
      </c>
      <c r="M48" s="54"/>
      <c r="N48" s="65"/>
      <c r="O48" s="65"/>
      <c r="P48" s="55"/>
    </row>
    <row r="49" spans="1:16" ht="13" customHeight="1" x14ac:dyDescent="0.2">
      <c r="A49" s="82" t="s">
        <v>48</v>
      </c>
      <c r="B49" s="110">
        <v>2</v>
      </c>
      <c r="C49" s="7">
        <v>46.632423685342999</v>
      </c>
      <c r="D49" s="10">
        <v>1.35016368323855</v>
      </c>
      <c r="E49" s="7">
        <v>46.509516869269902</v>
      </c>
      <c r="F49" s="10">
        <v>1.3483929686420399</v>
      </c>
      <c r="G49" s="7">
        <v>47.052137336402502</v>
      </c>
      <c r="H49" s="10">
        <v>4.67133706773049</v>
      </c>
      <c r="I49" s="7" t="s">
        <v>706</v>
      </c>
      <c r="J49" s="10" t="s">
        <v>706</v>
      </c>
      <c r="K49" s="7" t="s">
        <v>706</v>
      </c>
      <c r="L49" s="10" t="s">
        <v>706</v>
      </c>
      <c r="M49" s="54"/>
      <c r="N49" s="65"/>
      <c r="O49" s="65"/>
      <c r="P49" s="55"/>
    </row>
    <row r="50" spans="1:16" ht="13" customHeight="1" x14ac:dyDescent="0.2">
      <c r="A50" s="82" t="s">
        <v>49</v>
      </c>
      <c r="B50" s="110">
        <v>2</v>
      </c>
      <c r="C50" s="7">
        <v>36.981702721227798</v>
      </c>
      <c r="D50" s="10">
        <v>1.1430192032083799</v>
      </c>
      <c r="E50" s="7">
        <v>26.592319126569802</v>
      </c>
      <c r="F50" s="10">
        <v>1.2887586713775201</v>
      </c>
      <c r="G50" s="7">
        <v>80.457265025355795</v>
      </c>
      <c r="H50" s="10">
        <v>1.90689112048508</v>
      </c>
      <c r="I50" s="7">
        <v>75.479086859715906</v>
      </c>
      <c r="J50" s="10">
        <v>2.1368362226791202</v>
      </c>
      <c r="K50" s="7">
        <v>48.886767733146101</v>
      </c>
      <c r="L50" s="10">
        <v>2.6007288875014498</v>
      </c>
      <c r="M50" s="54"/>
      <c r="N50" s="65"/>
      <c r="O50" s="65"/>
      <c r="P50" s="55"/>
    </row>
    <row r="51" spans="1:16" ht="13" customHeight="1" x14ac:dyDescent="0.2">
      <c r="A51" s="82" t="s">
        <v>50</v>
      </c>
      <c r="B51" s="110">
        <v>2</v>
      </c>
      <c r="C51" s="7">
        <v>9.4748949780745004</v>
      </c>
      <c r="D51" s="10">
        <v>0.54530464645373</v>
      </c>
      <c r="E51" s="7">
        <v>9.2453722504753095</v>
      </c>
      <c r="F51" s="10">
        <v>0.56387847352587095</v>
      </c>
      <c r="G51" s="7">
        <v>36.912410157554199</v>
      </c>
      <c r="H51" s="10">
        <v>7.4912430486545798</v>
      </c>
      <c r="I51" s="7" t="s">
        <v>706</v>
      </c>
      <c r="J51" s="10" t="s">
        <v>706</v>
      </c>
      <c r="K51" s="7" t="s">
        <v>706</v>
      </c>
      <c r="L51" s="10" t="s">
        <v>706</v>
      </c>
      <c r="M51" s="54"/>
      <c r="N51" s="65"/>
      <c r="O51" s="65"/>
      <c r="P51" s="55"/>
    </row>
    <row r="52" spans="1:16" ht="13" customHeight="1" x14ac:dyDescent="0.2">
      <c r="A52" s="82" t="s">
        <v>51</v>
      </c>
      <c r="B52" s="110">
        <v>2</v>
      </c>
      <c r="C52" s="7">
        <v>4.8656654321889103</v>
      </c>
      <c r="D52" s="10">
        <v>0.56922356782565398</v>
      </c>
      <c r="E52" s="7">
        <v>4.9010174275729899</v>
      </c>
      <c r="F52" s="10">
        <v>0.57812430132977299</v>
      </c>
      <c r="G52" s="7">
        <v>3.9926350296018698</v>
      </c>
      <c r="H52" s="10">
        <v>2.9501706725649899</v>
      </c>
      <c r="I52" s="7" t="s">
        <v>706</v>
      </c>
      <c r="J52" s="10" t="s">
        <v>706</v>
      </c>
      <c r="K52" s="7" t="s">
        <v>706</v>
      </c>
      <c r="L52" s="10" t="s">
        <v>706</v>
      </c>
      <c r="M52" s="54"/>
      <c r="N52" s="65"/>
      <c r="O52" s="65"/>
      <c r="P52" s="55"/>
    </row>
    <row r="53" spans="1:16" ht="13" customHeight="1" x14ac:dyDescent="0.2">
      <c r="A53" s="82" t="s">
        <v>52</v>
      </c>
      <c r="B53" s="110">
        <v>2</v>
      </c>
      <c r="C53" s="7">
        <v>14.342545992477</v>
      </c>
      <c r="D53" s="10">
        <v>0.76886286221970801</v>
      </c>
      <c r="E53" s="7">
        <v>13.222729822124</v>
      </c>
      <c r="F53" s="10">
        <v>0.81375062844230395</v>
      </c>
      <c r="G53" s="7">
        <v>18.6504997880714</v>
      </c>
      <c r="H53" s="10">
        <v>1.8479910029972599</v>
      </c>
      <c r="I53" s="7">
        <v>56.243308869369997</v>
      </c>
      <c r="J53" s="10">
        <v>5.3623347756814699</v>
      </c>
      <c r="K53" s="7">
        <v>43.020579047246002</v>
      </c>
      <c r="L53" s="10">
        <v>5.4499250583579197</v>
      </c>
      <c r="M53" s="54"/>
      <c r="N53" s="65"/>
      <c r="O53" s="65"/>
      <c r="P53" s="55"/>
    </row>
    <row r="54" spans="1:16" ht="13" customHeight="1" x14ac:dyDescent="0.2">
      <c r="A54" s="82" t="s">
        <v>53</v>
      </c>
      <c r="B54" s="110">
        <v>2</v>
      </c>
      <c r="C54" s="7">
        <v>9.3430052692788497</v>
      </c>
      <c r="D54" s="10">
        <v>0.78121716004731501</v>
      </c>
      <c r="E54" s="7">
        <v>8.2291840074839104</v>
      </c>
      <c r="F54" s="10">
        <v>0.79469443794944605</v>
      </c>
      <c r="G54" s="7">
        <v>58.911887792862601</v>
      </c>
      <c r="H54" s="10">
        <v>7.55194605043254</v>
      </c>
      <c r="I54" s="7" t="s">
        <v>706</v>
      </c>
      <c r="J54" s="10" t="s">
        <v>706</v>
      </c>
      <c r="K54" s="7" t="s">
        <v>706</v>
      </c>
      <c r="L54" s="10" t="s">
        <v>706</v>
      </c>
      <c r="M54" s="54"/>
      <c r="N54" s="65"/>
      <c r="O54" s="65"/>
      <c r="P54" s="55"/>
    </row>
    <row r="55" spans="1:16" ht="13" customHeight="1" x14ac:dyDescent="0.2">
      <c r="A55" s="82" t="s">
        <v>54</v>
      </c>
      <c r="B55" s="110">
        <v>2</v>
      </c>
      <c r="C55" s="7">
        <v>1.6094595520093999</v>
      </c>
      <c r="D55" s="10">
        <v>0.36958400938158997</v>
      </c>
      <c r="E55" s="7">
        <v>1.4842052784792401</v>
      </c>
      <c r="F55" s="10">
        <v>0.38647912319785199</v>
      </c>
      <c r="G55" s="7">
        <v>1.44053036180537</v>
      </c>
      <c r="H55" s="10">
        <v>0.74771635293322003</v>
      </c>
      <c r="I55" s="7">
        <v>2.9050065141342198</v>
      </c>
      <c r="J55" s="10">
        <v>1.38818543131912</v>
      </c>
      <c r="K55" s="7">
        <v>1.42080123565498</v>
      </c>
      <c r="L55" s="10">
        <v>1.42776565849535</v>
      </c>
      <c r="M55" s="54"/>
      <c r="N55" s="65"/>
      <c r="O55" s="65"/>
      <c r="P55" s="55"/>
    </row>
    <row r="56" spans="1:16" ht="13" customHeight="1" x14ac:dyDescent="0.2">
      <c r="A56" s="82" t="s">
        <v>55</v>
      </c>
      <c r="B56" s="110">
        <v>2</v>
      </c>
      <c r="C56" s="7">
        <v>12.9499035743344</v>
      </c>
      <c r="D56" s="10">
        <v>0.68672560355598999</v>
      </c>
      <c r="E56" s="7">
        <v>12.3164224598356</v>
      </c>
      <c r="F56" s="10">
        <v>0.72083343613470996</v>
      </c>
      <c r="G56" s="7">
        <v>23.084558323930501</v>
      </c>
      <c r="H56" s="10">
        <v>2.62274804983636</v>
      </c>
      <c r="I56" s="7">
        <v>59.538176016026497</v>
      </c>
      <c r="J56" s="10">
        <v>7.80340831829536</v>
      </c>
      <c r="K56" s="7">
        <v>47.221753556190897</v>
      </c>
      <c r="L56" s="10">
        <v>7.8164118220832997</v>
      </c>
      <c r="M56" s="54"/>
      <c r="N56" s="65"/>
      <c r="O56" s="65"/>
      <c r="P56" s="55"/>
    </row>
    <row r="57" spans="1:16" ht="13" customHeight="1" x14ac:dyDescent="0.2">
      <c r="A57" s="82" t="s">
        <v>56</v>
      </c>
      <c r="B57" s="110">
        <v>2</v>
      </c>
      <c r="C57" s="7">
        <v>16.910221187012901</v>
      </c>
      <c r="D57" s="10">
        <v>1.07270787503876</v>
      </c>
      <c r="E57" s="7">
        <v>16.550881713784101</v>
      </c>
      <c r="F57" s="10">
        <v>1.1170143916954001</v>
      </c>
      <c r="G57" s="7">
        <v>15.807018568667299</v>
      </c>
      <c r="H57" s="10">
        <v>3.5869822070161099</v>
      </c>
      <c r="I57" s="7">
        <v>30.380208122021799</v>
      </c>
      <c r="J57" s="10">
        <v>10.7932550647676</v>
      </c>
      <c r="K57" s="7">
        <v>13.8293264082377</v>
      </c>
      <c r="L57" s="10">
        <v>11.2200372291225</v>
      </c>
      <c r="M57" s="54"/>
      <c r="N57" s="65"/>
      <c r="O57" s="65"/>
      <c r="P57" s="55"/>
    </row>
    <row r="58" spans="1:16" ht="13" customHeight="1" x14ac:dyDescent="0.2">
      <c r="A58" s="82" t="s">
        <v>57</v>
      </c>
      <c r="B58" s="110">
        <v>2</v>
      </c>
      <c r="C58" s="7">
        <v>25.636094651895</v>
      </c>
      <c r="D58" s="10">
        <v>1.0675643085576401</v>
      </c>
      <c r="E58" s="7">
        <v>25.1961745182121</v>
      </c>
      <c r="F58" s="10">
        <v>1.1030124610046701</v>
      </c>
      <c r="G58" s="7">
        <v>25.086778446152501</v>
      </c>
      <c r="H58" s="10">
        <v>5.3357670401008104</v>
      </c>
      <c r="I58" s="7">
        <v>54.354218413178401</v>
      </c>
      <c r="J58" s="10">
        <v>6.6584043104311599</v>
      </c>
      <c r="K58" s="7">
        <v>29.158043894966301</v>
      </c>
      <c r="L58" s="10">
        <v>6.8308559418112003</v>
      </c>
      <c r="M58" s="54"/>
      <c r="N58" s="65"/>
      <c r="O58" s="65"/>
      <c r="P58" s="55"/>
    </row>
    <row r="59" spans="1:16" ht="13" customHeight="1" x14ac:dyDescent="0.2">
      <c r="A59" s="82" t="s">
        <v>58</v>
      </c>
      <c r="B59" s="110">
        <v>2</v>
      </c>
      <c r="C59" s="7">
        <v>1.2525718986334899</v>
      </c>
      <c r="D59" s="10">
        <v>0.28775176331706798</v>
      </c>
      <c r="E59" s="7">
        <v>1.17238121494739</v>
      </c>
      <c r="F59" s="10">
        <v>0.30061675763308299</v>
      </c>
      <c r="G59" s="7">
        <v>2.5901722077101001</v>
      </c>
      <c r="H59" s="10">
        <v>1.0484130243193801</v>
      </c>
      <c r="I59" s="7">
        <v>1.7088251616891801</v>
      </c>
      <c r="J59" s="10">
        <v>0.87674009226707905</v>
      </c>
      <c r="K59" s="7">
        <v>0.53644394674178697</v>
      </c>
      <c r="L59" s="10">
        <v>0.90436186969689303</v>
      </c>
      <c r="M59" s="54"/>
      <c r="N59" s="65"/>
      <c r="O59" s="65"/>
      <c r="P59" s="55"/>
    </row>
    <row r="60" spans="1:16" ht="13" customHeight="1" x14ac:dyDescent="0.2">
      <c r="A60" s="82" t="s">
        <v>59</v>
      </c>
      <c r="B60" s="110">
        <v>2</v>
      </c>
      <c r="C60" s="7">
        <v>4.8376572845064496</v>
      </c>
      <c r="D60" s="10">
        <v>1.0565448006467699</v>
      </c>
      <c r="E60" s="7">
        <v>4.5528464279722796</v>
      </c>
      <c r="F60" s="10">
        <v>1.0815417838336201</v>
      </c>
      <c r="G60" s="7">
        <v>11.027649676986</v>
      </c>
      <c r="H60" s="10">
        <v>3.6743337425931299</v>
      </c>
      <c r="I60" s="7" t="s">
        <v>706</v>
      </c>
      <c r="J60" s="10" t="s">
        <v>706</v>
      </c>
      <c r="K60" s="7" t="s">
        <v>706</v>
      </c>
      <c r="L60" s="10" t="s">
        <v>706</v>
      </c>
      <c r="M60" s="54"/>
      <c r="N60" s="65"/>
      <c r="O60" s="65"/>
      <c r="P60" s="55"/>
    </row>
    <row r="61" spans="1:16" ht="13" customHeight="1" x14ac:dyDescent="0.2">
      <c r="A61" s="82" t="s">
        <v>60</v>
      </c>
      <c r="B61" s="110">
        <v>2</v>
      </c>
      <c r="C61" s="7">
        <v>18.258005479391102</v>
      </c>
      <c r="D61" s="10">
        <v>0.99854078666384205</v>
      </c>
      <c r="E61" s="7">
        <v>17.043581965775299</v>
      </c>
      <c r="F61" s="10">
        <v>1.0601266707223</v>
      </c>
      <c r="G61" s="7">
        <v>38.3921215026011</v>
      </c>
      <c r="H61" s="10">
        <v>3.0710926737666902</v>
      </c>
      <c r="I61" s="7">
        <v>44.650249927998502</v>
      </c>
      <c r="J61" s="10">
        <v>8.6336273071650904</v>
      </c>
      <c r="K61" s="7">
        <v>27.606667962223199</v>
      </c>
      <c r="L61" s="10">
        <v>8.5912569483537293</v>
      </c>
      <c r="M61" s="54"/>
      <c r="N61" s="65"/>
      <c r="O61" s="65"/>
      <c r="P61" s="55"/>
    </row>
    <row r="62" spans="1:16" ht="13" customHeight="1" x14ac:dyDescent="0.2">
      <c r="A62" s="82" t="s">
        <v>61</v>
      </c>
      <c r="B62" s="110">
        <v>2</v>
      </c>
      <c r="C62" s="7">
        <v>18.913161762683501</v>
      </c>
      <c r="D62" s="10">
        <v>1.1065104981964999</v>
      </c>
      <c r="E62" s="7">
        <v>18.608437898737002</v>
      </c>
      <c r="F62" s="10">
        <v>1.10848121866938</v>
      </c>
      <c r="G62" s="7">
        <v>34.719456540805503</v>
      </c>
      <c r="H62" s="10">
        <v>6.6580874928046496</v>
      </c>
      <c r="I62" s="7">
        <v>36.3063725325447</v>
      </c>
      <c r="J62" s="10">
        <v>8.6722985338775498</v>
      </c>
      <c r="K62" s="7">
        <v>17.697934633807701</v>
      </c>
      <c r="L62" s="10">
        <v>8.5947449959372602</v>
      </c>
      <c r="M62" s="54"/>
      <c r="N62" s="65"/>
      <c r="O62" s="65"/>
      <c r="P62" s="55"/>
    </row>
    <row r="63" spans="1:16" ht="13" customHeight="1" x14ac:dyDescent="0.2">
      <c r="A63" s="112" t="s">
        <v>81</v>
      </c>
      <c r="B63" s="113">
        <v>2</v>
      </c>
      <c r="C63" s="34">
        <v>19.308505656259701</v>
      </c>
      <c r="D63" s="35">
        <v>0.22243235806811901</v>
      </c>
      <c r="E63" s="34">
        <v>17.395184594790699</v>
      </c>
      <c r="F63" s="35">
        <v>0.229355440052778</v>
      </c>
      <c r="G63" s="34">
        <v>42.397260338697201</v>
      </c>
      <c r="H63" s="35">
        <v>0.88849877618991002</v>
      </c>
      <c r="I63" s="34">
        <v>54.3615523937628</v>
      </c>
      <c r="J63" s="35">
        <v>1.4951637548260699</v>
      </c>
      <c r="K63" s="34">
        <v>36.544264661734204</v>
      </c>
      <c r="L63" s="35">
        <v>1.5091882609226399</v>
      </c>
      <c r="M63" s="54"/>
      <c r="N63" s="65"/>
      <c r="O63" s="65"/>
      <c r="P63" s="55"/>
    </row>
    <row r="64" spans="1:16" ht="13" customHeight="1" x14ac:dyDescent="0.2">
      <c r="A64" s="114" t="s">
        <v>82</v>
      </c>
      <c r="B64" s="115">
        <v>2</v>
      </c>
      <c r="C64" s="38">
        <v>17.885378781194198</v>
      </c>
      <c r="D64" s="39">
        <v>0.319534074564093</v>
      </c>
      <c r="E64" s="38">
        <v>14.399466940063901</v>
      </c>
      <c r="F64" s="39">
        <v>0.31530890282618901</v>
      </c>
      <c r="G64" s="38">
        <v>48.9383291547054</v>
      </c>
      <c r="H64" s="39">
        <v>1.0583226476433101</v>
      </c>
      <c r="I64" s="38">
        <v>58.945175317877499</v>
      </c>
      <c r="J64" s="39">
        <v>2.1578224082864699</v>
      </c>
      <c r="K64" s="38">
        <v>44.346407576654499</v>
      </c>
      <c r="L64" s="39">
        <v>2.1627508930351098</v>
      </c>
      <c r="M64" s="54"/>
      <c r="N64" s="65"/>
      <c r="O64" s="65"/>
      <c r="P64" s="55"/>
    </row>
    <row r="65" spans="1:16" ht="13" customHeight="1" x14ac:dyDescent="0.2">
      <c r="A65" s="116" t="s">
        <v>83</v>
      </c>
      <c r="B65" s="117">
        <v>2</v>
      </c>
      <c r="C65" s="48">
        <v>18.7261101467288</v>
      </c>
      <c r="D65" s="49">
        <v>0.154095663066184</v>
      </c>
      <c r="E65" s="48">
        <v>16.271896222165999</v>
      </c>
      <c r="F65" s="49">
        <v>0.1602404875541</v>
      </c>
      <c r="G65" s="48">
        <v>40.137915191127199</v>
      </c>
      <c r="H65" s="49">
        <v>0.61902331380237996</v>
      </c>
      <c r="I65" s="48">
        <v>48.573561968986397</v>
      </c>
      <c r="J65" s="49">
        <v>0.97788865135542702</v>
      </c>
      <c r="K65" s="48">
        <v>32.287198709408599</v>
      </c>
      <c r="L65" s="49">
        <v>0.99086466765715697</v>
      </c>
      <c r="M65" s="54"/>
      <c r="N65" s="65"/>
      <c r="O65" s="65"/>
      <c r="P65" s="55"/>
    </row>
    <row r="66" spans="1:16" ht="13" customHeight="1" x14ac:dyDescent="0.2">
      <c r="A66" s="82" t="s">
        <v>89</v>
      </c>
      <c r="B66" s="110">
        <v>2</v>
      </c>
      <c r="C66" s="7">
        <v>5.7678767207677497</v>
      </c>
      <c r="D66" s="10">
        <v>1.1864909355992601</v>
      </c>
      <c r="E66" s="7">
        <v>5.6001298653893103</v>
      </c>
      <c r="F66" s="10">
        <v>1.20624909377014</v>
      </c>
      <c r="G66" s="7" t="s">
        <v>706</v>
      </c>
      <c r="H66" s="10" t="s">
        <v>706</v>
      </c>
      <c r="I66" s="7" t="s">
        <v>706</v>
      </c>
      <c r="J66" s="10" t="s">
        <v>706</v>
      </c>
      <c r="K66" s="7" t="s">
        <v>706</v>
      </c>
      <c r="L66" s="10" t="s">
        <v>706</v>
      </c>
      <c r="M66" s="54"/>
      <c r="N66" s="65"/>
      <c r="O66" s="65"/>
      <c r="P66" s="55"/>
    </row>
    <row r="67" spans="1:16" ht="13" customHeight="1" x14ac:dyDescent="0.2">
      <c r="A67" s="82" t="s">
        <v>90</v>
      </c>
      <c r="B67" s="110">
        <v>2</v>
      </c>
      <c r="C67" s="7">
        <v>65.991635281964705</v>
      </c>
      <c r="D67" s="10">
        <v>2.34471285074572</v>
      </c>
      <c r="E67" s="7">
        <v>65.111247399027604</v>
      </c>
      <c r="F67" s="10">
        <v>2.62741687241668</v>
      </c>
      <c r="G67" s="7">
        <v>74.063098049603894</v>
      </c>
      <c r="H67" s="10">
        <v>5.9350514239071499</v>
      </c>
      <c r="I67" s="7" t="s">
        <v>706</v>
      </c>
      <c r="J67" s="10" t="s">
        <v>706</v>
      </c>
      <c r="K67" s="7" t="s">
        <v>706</v>
      </c>
      <c r="L67" s="10" t="s">
        <v>706</v>
      </c>
      <c r="M67" s="54"/>
      <c r="N67" s="65"/>
      <c r="O67" s="65"/>
      <c r="P67" s="55"/>
    </row>
    <row r="68" spans="1:16" ht="13" customHeight="1" x14ac:dyDescent="0.2">
      <c r="A68" s="82" t="s">
        <v>91</v>
      </c>
      <c r="B68" s="110">
        <v>2</v>
      </c>
      <c r="C68" s="7">
        <v>12.2315749484327</v>
      </c>
      <c r="D68" s="10">
        <v>1.56219311706433</v>
      </c>
      <c r="E68" s="7">
        <v>12.0195911118225</v>
      </c>
      <c r="F68" s="10">
        <v>1.5550336779095</v>
      </c>
      <c r="G68" s="7" t="s">
        <v>706</v>
      </c>
      <c r="H68" s="10" t="s">
        <v>706</v>
      </c>
      <c r="I68" s="7" t="s">
        <v>706</v>
      </c>
      <c r="J68" s="10" t="s">
        <v>706</v>
      </c>
      <c r="K68" s="7" t="s">
        <v>706</v>
      </c>
      <c r="L68" s="10" t="s">
        <v>706</v>
      </c>
      <c r="M68" s="231"/>
      <c r="N68" s="232"/>
      <c r="O68" s="65"/>
      <c r="P68" s="55"/>
    </row>
    <row r="69" spans="1:16" ht="13" customHeight="1" x14ac:dyDescent="0.2">
      <c r="A69" s="4" t="s">
        <v>92</v>
      </c>
      <c r="B69" s="118">
        <v>2</v>
      </c>
      <c r="C69" s="85">
        <v>16.0255967368849</v>
      </c>
      <c r="D69" s="86">
        <v>1.6224421288619899</v>
      </c>
      <c r="E69" s="85">
        <v>15.746842465392501</v>
      </c>
      <c r="F69" s="86">
        <v>1.6367466043769101</v>
      </c>
      <c r="G69" s="85" t="s">
        <v>706</v>
      </c>
      <c r="H69" s="86" t="s">
        <v>706</v>
      </c>
      <c r="I69" s="85" t="s">
        <v>706</v>
      </c>
      <c r="J69" s="86" t="s">
        <v>706</v>
      </c>
      <c r="K69" s="85" t="s">
        <v>706</v>
      </c>
      <c r="L69" s="86" t="s">
        <v>706</v>
      </c>
      <c r="M69" s="233"/>
      <c r="N69" s="234"/>
      <c r="O69" s="140"/>
      <c r="P69" s="141"/>
    </row>
    <row r="70" spans="1:16" ht="13" customHeight="1" x14ac:dyDescent="0.2">
      <c r="A70" s="82"/>
      <c r="B70" s="119"/>
      <c r="C70" s="42" t="s">
        <v>1636</v>
      </c>
      <c r="D70" s="43" t="s">
        <v>1637</v>
      </c>
      <c r="E70" s="42" t="s">
        <v>1638</v>
      </c>
      <c r="F70" s="43" t="s">
        <v>1639</v>
      </c>
      <c r="G70" s="42" t="s">
        <v>1640</v>
      </c>
      <c r="H70" s="43" t="s">
        <v>1641</v>
      </c>
      <c r="I70" s="42" t="s">
        <v>1642</v>
      </c>
      <c r="J70" s="43" t="s">
        <v>1643</v>
      </c>
      <c r="K70" s="42" t="s">
        <v>1644</v>
      </c>
      <c r="L70" s="43" t="s">
        <v>1645</v>
      </c>
      <c r="M70" s="42" t="s">
        <v>1646</v>
      </c>
      <c r="N70" s="47" t="s">
        <v>1647</v>
      </c>
      <c r="O70" s="56" t="s">
        <v>1648</v>
      </c>
      <c r="P70" s="57" t="s">
        <v>1649</v>
      </c>
    </row>
    <row r="71" spans="1:16" ht="13" customHeight="1" x14ac:dyDescent="0.2">
      <c r="A71" s="82" t="s">
        <v>13</v>
      </c>
      <c r="B71" s="119">
        <v>1</v>
      </c>
      <c r="C71" s="7">
        <v>27.187238495717502</v>
      </c>
      <c r="D71" s="44">
        <v>1.34899379926588</v>
      </c>
      <c r="E71" s="7">
        <v>26.581459023624198</v>
      </c>
      <c r="F71" s="44">
        <v>1.3463793178690999</v>
      </c>
      <c r="G71" s="7">
        <v>59.627353950106198</v>
      </c>
      <c r="H71" s="44">
        <v>8.8884562357671992</v>
      </c>
      <c r="I71" s="7">
        <v>58.9401755121878</v>
      </c>
      <c r="J71" s="44">
        <v>7.7060702475121197</v>
      </c>
      <c r="K71" s="7">
        <v>32.358716488563601</v>
      </c>
      <c r="L71" s="44">
        <v>7.5564514125989</v>
      </c>
      <c r="M71" s="7">
        <v>7.7295316303507304</v>
      </c>
      <c r="N71" s="10">
        <v>1.8345473788677</v>
      </c>
      <c r="O71" s="59"/>
      <c r="P71" s="60"/>
    </row>
    <row r="72" spans="1:16" ht="13" customHeight="1" x14ac:dyDescent="0.2">
      <c r="A72" s="82" t="s">
        <v>17</v>
      </c>
      <c r="B72" s="119">
        <v>1</v>
      </c>
      <c r="C72" s="7">
        <v>34.834130380949901</v>
      </c>
      <c r="D72" s="44">
        <v>1.05159357843767</v>
      </c>
      <c r="E72" s="7">
        <v>32.161567800788397</v>
      </c>
      <c r="F72" s="44">
        <v>1.1080582921298401</v>
      </c>
      <c r="G72" s="7">
        <v>76.757231118617995</v>
      </c>
      <c r="H72" s="44">
        <v>3.6556340908073999</v>
      </c>
      <c r="I72" s="7">
        <v>73.5381053772374</v>
      </c>
      <c r="J72" s="44">
        <v>2.6925793840263901</v>
      </c>
      <c r="K72" s="7">
        <v>41.376537576449003</v>
      </c>
      <c r="L72" s="44">
        <v>2.99868185711368</v>
      </c>
      <c r="M72" s="7">
        <v>2.1698887943018099</v>
      </c>
      <c r="N72" s="10">
        <v>1.4761337650512401</v>
      </c>
      <c r="O72" s="59"/>
      <c r="P72" s="60"/>
    </row>
    <row r="73" spans="1:16" ht="13" customHeight="1" x14ac:dyDescent="0.2">
      <c r="A73" s="111" t="s">
        <v>19</v>
      </c>
      <c r="B73" s="119">
        <v>1</v>
      </c>
      <c r="C73" s="7">
        <v>34.3069855557899</v>
      </c>
      <c r="D73" s="44">
        <v>1.3788563681336901</v>
      </c>
      <c r="E73" s="7">
        <v>29.8654362902668</v>
      </c>
      <c r="F73" s="44">
        <v>1.4683902668847999</v>
      </c>
      <c r="G73" s="7">
        <v>80.857367881778998</v>
      </c>
      <c r="H73" s="44">
        <v>3.2668379150957199</v>
      </c>
      <c r="I73" s="7">
        <v>77.613606626270197</v>
      </c>
      <c r="J73" s="44">
        <v>2.8143406315575001</v>
      </c>
      <c r="K73" s="7">
        <v>47.748170336003398</v>
      </c>
      <c r="L73" s="44">
        <v>3.041548340781</v>
      </c>
      <c r="M73" s="7">
        <v>6.8557242893977302</v>
      </c>
      <c r="N73" s="10">
        <v>2.0344426878384998</v>
      </c>
      <c r="O73" s="59"/>
      <c r="P73" s="60"/>
    </row>
    <row r="74" spans="1:16" ht="13" customHeight="1" x14ac:dyDescent="0.2">
      <c r="A74" s="82" t="s">
        <v>20</v>
      </c>
      <c r="B74" s="119">
        <v>1</v>
      </c>
      <c r="C74" s="7">
        <v>73.727790682098302</v>
      </c>
      <c r="D74" s="44">
        <v>1.8202732652404101</v>
      </c>
      <c r="E74" s="7">
        <v>70.678314734006904</v>
      </c>
      <c r="F74" s="44">
        <v>2.0480462211170201</v>
      </c>
      <c r="G74" s="7">
        <v>92.276632908505604</v>
      </c>
      <c r="H74" s="44">
        <v>1.67185964241725</v>
      </c>
      <c r="I74" s="7">
        <v>94.712817856025794</v>
      </c>
      <c r="J74" s="44">
        <v>1.4936595676173201</v>
      </c>
      <c r="K74" s="7">
        <v>24.034503122018901</v>
      </c>
      <c r="L74" s="44">
        <v>2.6010974695797802</v>
      </c>
      <c r="M74" s="7">
        <v>1.2951144958926499</v>
      </c>
      <c r="N74" s="10">
        <v>2.65930702017668</v>
      </c>
      <c r="O74" s="59"/>
      <c r="P74" s="60"/>
    </row>
    <row r="75" spans="1:16" ht="13" customHeight="1" x14ac:dyDescent="0.2">
      <c r="A75" s="82" t="s">
        <v>31</v>
      </c>
      <c r="B75" s="119">
        <v>1</v>
      </c>
      <c r="C75" s="7">
        <v>14.650231016527499</v>
      </c>
      <c r="D75" s="44">
        <v>1.0717359407471401</v>
      </c>
      <c r="E75" s="7">
        <v>11.8864220756492</v>
      </c>
      <c r="F75" s="44">
        <v>1.05623731830588</v>
      </c>
      <c r="G75" s="7">
        <v>67.259437145200394</v>
      </c>
      <c r="H75" s="44">
        <v>7.5087935032757498</v>
      </c>
      <c r="I75" s="7">
        <v>72.109864111864994</v>
      </c>
      <c r="J75" s="44">
        <v>5.00343313805487</v>
      </c>
      <c r="K75" s="7">
        <v>60.223442036215701</v>
      </c>
      <c r="L75" s="44">
        <v>5.1945332315583199</v>
      </c>
      <c r="M75" s="7">
        <v>-1.5485717650447299</v>
      </c>
      <c r="N75" s="10">
        <v>1.49688981581574</v>
      </c>
      <c r="O75" s="59"/>
      <c r="P75" s="60"/>
    </row>
    <row r="76" spans="1:16" ht="13" customHeight="1" x14ac:dyDescent="0.2">
      <c r="A76" s="82" t="s">
        <v>36</v>
      </c>
      <c r="B76" s="119">
        <v>1</v>
      </c>
      <c r="C76" s="7">
        <v>6.0591125401649499</v>
      </c>
      <c r="D76" s="44">
        <v>0.61397776682940997</v>
      </c>
      <c r="E76" s="7">
        <v>5.6615760973878597</v>
      </c>
      <c r="F76" s="44">
        <v>0.61882424249608703</v>
      </c>
      <c r="G76" s="7">
        <v>14.945223619888001</v>
      </c>
      <c r="H76" s="44">
        <v>5.5130124098903801</v>
      </c>
      <c r="I76" s="7">
        <v>6.7126835453324301</v>
      </c>
      <c r="J76" s="44">
        <v>2.4063564199468201</v>
      </c>
      <c r="K76" s="7">
        <v>1.0511074479445699</v>
      </c>
      <c r="L76" s="44">
        <v>2.4482279834290699</v>
      </c>
      <c r="M76" s="7">
        <v>-0.62708618155373896</v>
      </c>
      <c r="N76" s="10">
        <v>0.90328367297369805</v>
      </c>
      <c r="O76" s="59"/>
      <c r="P76" s="60"/>
    </row>
    <row r="77" spans="1:16" ht="13" customHeight="1" x14ac:dyDescent="0.2">
      <c r="A77" s="82" t="s">
        <v>38</v>
      </c>
      <c r="B77" s="119">
        <v>1</v>
      </c>
      <c r="C77" s="7">
        <v>0.60565185024022306</v>
      </c>
      <c r="D77" s="44">
        <v>0.196164269469013</v>
      </c>
      <c r="E77" s="7">
        <v>0.60880801159500397</v>
      </c>
      <c r="F77" s="44">
        <v>0.20274964628178699</v>
      </c>
      <c r="G77" s="7">
        <v>0</v>
      </c>
      <c r="H77" s="44">
        <v>0</v>
      </c>
      <c r="I77" s="7">
        <v>1.18336072809923</v>
      </c>
      <c r="J77" s="44">
        <v>0.97911020862284204</v>
      </c>
      <c r="K77" s="7">
        <v>0.57455271650422302</v>
      </c>
      <c r="L77" s="44">
        <v>0.99915068074075197</v>
      </c>
      <c r="M77" s="7">
        <v>-8.7517684100000395E-2</v>
      </c>
      <c r="N77" s="10">
        <v>0.26317604137078499</v>
      </c>
      <c r="O77" s="59"/>
      <c r="P77" s="60"/>
    </row>
    <row r="78" spans="1:16" ht="13" customHeight="1" x14ac:dyDescent="0.2">
      <c r="A78" s="82" t="s">
        <v>44</v>
      </c>
      <c r="B78" s="119">
        <v>1</v>
      </c>
      <c r="C78" s="7">
        <v>9.5259105740916308</v>
      </c>
      <c r="D78" s="44">
        <v>0.82310063719238902</v>
      </c>
      <c r="E78" s="7">
        <v>9.2168876392871599</v>
      </c>
      <c r="F78" s="44">
        <v>0.85444636996810197</v>
      </c>
      <c r="G78" s="7">
        <v>14.7087951068001</v>
      </c>
      <c r="H78" s="44">
        <v>3.84268694915276</v>
      </c>
      <c r="I78" s="7">
        <v>23.578951672919899</v>
      </c>
      <c r="J78" s="44">
        <v>11.2705660569838</v>
      </c>
      <c r="K78" s="7">
        <v>14.3620640336327</v>
      </c>
      <c r="L78" s="44">
        <v>11.238595579182199</v>
      </c>
      <c r="M78" s="7">
        <v>-15.8471452896827</v>
      </c>
      <c r="N78" s="10">
        <v>1.5141677147494299</v>
      </c>
      <c r="O78" s="59"/>
      <c r="P78" s="60"/>
    </row>
    <row r="79" spans="1:16" ht="13" customHeight="1" x14ac:dyDescent="0.2">
      <c r="A79" s="82" t="s">
        <v>48</v>
      </c>
      <c r="B79" s="119">
        <v>1</v>
      </c>
      <c r="C79" s="7">
        <v>44.510819449728899</v>
      </c>
      <c r="D79" s="44">
        <v>1.5416216621971901</v>
      </c>
      <c r="E79" s="7">
        <v>44.6335486212079</v>
      </c>
      <c r="F79" s="44">
        <v>1.6364537725860799</v>
      </c>
      <c r="G79" s="7">
        <v>46.371305938286497</v>
      </c>
      <c r="H79" s="44">
        <v>4.4677116232129501</v>
      </c>
      <c r="I79" s="7">
        <v>45.978161338660399</v>
      </c>
      <c r="J79" s="44">
        <v>10.419689870751601</v>
      </c>
      <c r="K79" s="7">
        <v>1.3446127174525799</v>
      </c>
      <c r="L79" s="44">
        <v>10.315608922108201</v>
      </c>
      <c r="M79" s="7">
        <v>-2.1216042356140901</v>
      </c>
      <c r="N79" s="10">
        <v>2.0492777559159499</v>
      </c>
      <c r="O79" s="59"/>
      <c r="P79" s="60"/>
    </row>
    <row r="80" spans="1:16" ht="13" customHeight="1" x14ac:dyDescent="0.2">
      <c r="A80" s="82" t="s">
        <v>53</v>
      </c>
      <c r="B80" s="119">
        <v>1</v>
      </c>
      <c r="C80" s="7">
        <v>5.4022309309078196</v>
      </c>
      <c r="D80" s="44">
        <v>0.48776052344834198</v>
      </c>
      <c r="E80" s="7">
        <v>4.8249777500261501</v>
      </c>
      <c r="F80" s="44">
        <v>0.54683610541204297</v>
      </c>
      <c r="G80" s="7">
        <v>40.077706421320897</v>
      </c>
      <c r="H80" s="44">
        <v>8.2283513674635298</v>
      </c>
      <c r="I80" s="7" t="s">
        <v>706</v>
      </c>
      <c r="J80" s="44" t="s">
        <v>706</v>
      </c>
      <c r="K80" s="7" t="s">
        <v>706</v>
      </c>
      <c r="L80" s="44" t="s">
        <v>706</v>
      </c>
      <c r="M80" s="7">
        <v>-3.9407743383710301</v>
      </c>
      <c r="N80" s="10">
        <v>0.920983484861152</v>
      </c>
      <c r="O80" s="59"/>
      <c r="P80" s="60"/>
    </row>
    <row r="81" spans="1:16" ht="13" customHeight="1" x14ac:dyDescent="0.2">
      <c r="A81" s="82" t="s">
        <v>55</v>
      </c>
      <c r="B81" s="119">
        <v>1</v>
      </c>
      <c r="C81" s="7">
        <v>11.616196130611099</v>
      </c>
      <c r="D81" s="44">
        <v>0.687986512457892</v>
      </c>
      <c r="E81" s="7">
        <v>10.6318263789541</v>
      </c>
      <c r="F81" s="44">
        <v>0.75672935595274404</v>
      </c>
      <c r="G81" s="7">
        <v>16.455179145145401</v>
      </c>
      <c r="H81" s="44">
        <v>1.9410593327593799</v>
      </c>
      <c r="I81" s="7">
        <v>49.701500995829001</v>
      </c>
      <c r="J81" s="44">
        <v>6.42673423451612</v>
      </c>
      <c r="K81" s="7">
        <v>39.069674616874899</v>
      </c>
      <c r="L81" s="44">
        <v>6.39668819446113</v>
      </c>
      <c r="M81" s="7">
        <v>-1.3337074437232499</v>
      </c>
      <c r="N81" s="10">
        <v>0.97206866830657201</v>
      </c>
      <c r="O81" s="59"/>
      <c r="P81" s="60"/>
    </row>
    <row r="82" spans="1:16" ht="13" customHeight="1" x14ac:dyDescent="0.2">
      <c r="A82" s="82" t="s">
        <v>57</v>
      </c>
      <c r="B82" s="119">
        <v>1</v>
      </c>
      <c r="C82" s="7">
        <v>12.9015628441567</v>
      </c>
      <c r="D82" s="44">
        <v>0.95766886095657</v>
      </c>
      <c r="E82" s="7">
        <v>12.452218998905501</v>
      </c>
      <c r="F82" s="44">
        <v>1.00552674414354</v>
      </c>
      <c r="G82" s="7">
        <v>17.341144843760301</v>
      </c>
      <c r="H82" s="44">
        <v>5.4045982144943698</v>
      </c>
      <c r="I82" s="7">
        <v>41.6980604754552</v>
      </c>
      <c r="J82" s="44">
        <v>10.425892761145301</v>
      </c>
      <c r="K82" s="7">
        <v>29.2458414765497</v>
      </c>
      <c r="L82" s="44">
        <v>10.3557017476555</v>
      </c>
      <c r="M82" s="7">
        <v>-12.7345318077383</v>
      </c>
      <c r="N82" s="10">
        <v>1.4341628917776399</v>
      </c>
      <c r="O82" s="59"/>
      <c r="P82" s="60"/>
    </row>
    <row r="83" spans="1:16" ht="13" customHeight="1" x14ac:dyDescent="0.2">
      <c r="A83" s="82" t="s">
        <v>58</v>
      </c>
      <c r="B83" s="119">
        <v>1</v>
      </c>
      <c r="C83" s="7">
        <v>2.6521086897227</v>
      </c>
      <c r="D83" s="44">
        <v>0.42498563681087198</v>
      </c>
      <c r="E83" s="7">
        <v>2.6657762056907002</v>
      </c>
      <c r="F83" s="44">
        <v>0.443184216269772</v>
      </c>
      <c r="G83" s="7">
        <v>2.2104537833704998</v>
      </c>
      <c r="H83" s="44">
        <v>0.84123887097248695</v>
      </c>
      <c r="I83" s="7">
        <v>0.36443335336542498</v>
      </c>
      <c r="J83" s="44">
        <v>0.26666794581925501</v>
      </c>
      <c r="K83" s="7">
        <v>-2.3013428523252699</v>
      </c>
      <c r="L83" s="44">
        <v>0.49601894642335698</v>
      </c>
      <c r="M83" s="7">
        <v>1.39953679108921</v>
      </c>
      <c r="N83" s="10">
        <v>0.51323860804466404</v>
      </c>
      <c r="O83" s="59"/>
      <c r="P83" s="60"/>
    </row>
    <row r="84" spans="1:16" ht="13" customHeight="1" x14ac:dyDescent="0.2">
      <c r="A84" s="5" t="s">
        <v>175</v>
      </c>
      <c r="B84" s="120">
        <v>1</v>
      </c>
      <c r="C84" s="87">
        <v>20.306081965409799</v>
      </c>
      <c r="D84" s="88">
        <v>0.29657963783038299</v>
      </c>
      <c r="E84" s="87">
        <v>19.3336152780936</v>
      </c>
      <c r="F84" s="88">
        <v>0.31470816266125401</v>
      </c>
      <c r="G84" s="87">
        <v>37.335871998416799</v>
      </c>
      <c r="H84" s="88">
        <v>1.4861776279610299</v>
      </c>
      <c r="I84" s="87">
        <v>42.592555906088897</v>
      </c>
      <c r="J84" s="88">
        <v>2.0047813370161802</v>
      </c>
      <c r="K84" s="87">
        <v>21.9399735799892</v>
      </c>
      <c r="L84" s="88">
        <v>2.0081550433992201</v>
      </c>
      <c r="M84" s="87">
        <v>-0.71249233377544297</v>
      </c>
      <c r="N84" s="88">
        <v>0.43040622277582202</v>
      </c>
      <c r="O84" s="59"/>
      <c r="P84" s="60"/>
    </row>
    <row r="85" spans="1:16" ht="13" customHeight="1" x14ac:dyDescent="0.2">
      <c r="A85" s="82" t="s">
        <v>93</v>
      </c>
      <c r="B85" s="119">
        <v>1</v>
      </c>
      <c r="C85" s="7">
        <v>35.196771452606498</v>
      </c>
      <c r="D85" s="10">
        <v>1.43069320816548</v>
      </c>
      <c r="E85" s="7">
        <v>33.645685804039303</v>
      </c>
      <c r="F85" s="10">
        <v>1.4840536704345499</v>
      </c>
      <c r="G85" s="7">
        <v>72.282112877517207</v>
      </c>
      <c r="H85" s="10">
        <v>6.5783144479455604</v>
      </c>
      <c r="I85" s="7">
        <v>65.9718544930207</v>
      </c>
      <c r="J85" s="10">
        <v>5.6553873757611504</v>
      </c>
      <c r="K85" s="7">
        <v>32.326168688981298</v>
      </c>
      <c r="L85" s="10">
        <v>6.0688063289473098</v>
      </c>
      <c r="M85" s="7">
        <v>-0.80378830785677702</v>
      </c>
      <c r="N85" s="10">
        <v>2.02195288427041</v>
      </c>
      <c r="O85" s="59"/>
      <c r="P85" s="60"/>
    </row>
    <row r="86" spans="1:16" ht="13" customHeight="1" x14ac:dyDescent="0.2">
      <c r="A86" s="82" t="s">
        <v>90</v>
      </c>
      <c r="B86" s="119">
        <v>1</v>
      </c>
      <c r="C86" s="7">
        <v>69.610661765458403</v>
      </c>
      <c r="D86" s="10">
        <v>1.5083818427594</v>
      </c>
      <c r="E86" s="7">
        <v>69.353743963720802</v>
      </c>
      <c r="F86" s="10">
        <v>1.5849288814081901</v>
      </c>
      <c r="G86" s="7" t="s">
        <v>706</v>
      </c>
      <c r="H86" s="10" t="s">
        <v>706</v>
      </c>
      <c r="I86" s="7" t="s">
        <v>706</v>
      </c>
      <c r="J86" s="10" t="s">
        <v>706</v>
      </c>
      <c r="K86" s="7" t="s">
        <v>706</v>
      </c>
      <c r="L86" s="10" t="s">
        <v>706</v>
      </c>
      <c r="M86" s="7">
        <v>3.6190264834937098</v>
      </c>
      <c r="N86" s="10">
        <v>2.7879910573777602</v>
      </c>
      <c r="O86" s="59"/>
      <c r="P86" s="60"/>
    </row>
    <row r="87" spans="1:16" ht="13" customHeight="1" x14ac:dyDescent="0.2">
      <c r="A87" s="4" t="s">
        <v>91</v>
      </c>
      <c r="B87" s="121">
        <v>1</v>
      </c>
      <c r="C87" s="85">
        <v>16.8076021771844</v>
      </c>
      <c r="D87" s="86">
        <v>1.62338072592959</v>
      </c>
      <c r="E87" s="85">
        <v>16.263499514558401</v>
      </c>
      <c r="F87" s="86">
        <v>1.6984811864842499</v>
      </c>
      <c r="G87" s="85">
        <v>35.024061515427803</v>
      </c>
      <c r="H87" s="86">
        <v>7.3653945060670196</v>
      </c>
      <c r="I87" s="85" t="s">
        <v>706</v>
      </c>
      <c r="J87" s="86" t="s">
        <v>706</v>
      </c>
      <c r="K87" s="85" t="s">
        <v>706</v>
      </c>
      <c r="L87" s="86" t="s">
        <v>706</v>
      </c>
      <c r="M87" s="85">
        <v>4.5760272287517498</v>
      </c>
      <c r="N87" s="86">
        <v>2.2529563502924002</v>
      </c>
      <c r="O87" s="61"/>
      <c r="P87" s="62"/>
    </row>
    <row r="88" spans="1:16" ht="13" customHeight="1" x14ac:dyDescent="0.2">
      <c r="A88" s="82"/>
      <c r="B88" s="122"/>
      <c r="C88" s="42" t="s">
        <v>1636</v>
      </c>
      <c r="D88" s="43" t="s">
        <v>1637</v>
      </c>
      <c r="E88" s="42" t="s">
        <v>1638</v>
      </c>
      <c r="F88" s="43" t="s">
        <v>1639</v>
      </c>
      <c r="G88" s="42" t="s">
        <v>1640</v>
      </c>
      <c r="H88" s="43" t="s">
        <v>1641</v>
      </c>
      <c r="I88" s="42" t="s">
        <v>1642</v>
      </c>
      <c r="J88" s="43" t="s">
        <v>1643</v>
      </c>
      <c r="K88" s="42" t="s">
        <v>1644</v>
      </c>
      <c r="L88" s="43" t="s">
        <v>1645</v>
      </c>
      <c r="M88" s="142" t="s">
        <v>1646</v>
      </c>
      <c r="N88" s="145" t="s">
        <v>1647</v>
      </c>
      <c r="O88" s="96" t="s">
        <v>1648</v>
      </c>
      <c r="P88" s="100" t="s">
        <v>1649</v>
      </c>
    </row>
    <row r="89" spans="1:16" ht="13" customHeight="1" x14ac:dyDescent="0.2">
      <c r="A89" s="82" t="s">
        <v>25</v>
      </c>
      <c r="B89" s="122">
        <v>3</v>
      </c>
      <c r="C89" s="7">
        <v>16.4436033430779</v>
      </c>
      <c r="D89" s="44">
        <v>0.93714405967597902</v>
      </c>
      <c r="E89" s="7">
        <v>11.485033664552001</v>
      </c>
      <c r="F89" s="44">
        <v>0.97917068317078004</v>
      </c>
      <c r="G89" s="7">
        <v>81.006313064695902</v>
      </c>
      <c r="H89" s="44">
        <v>2.7674343009329201</v>
      </c>
      <c r="I89" s="7">
        <v>76.5291905319107</v>
      </c>
      <c r="J89" s="44">
        <v>4.7450148531152596</v>
      </c>
      <c r="K89" s="7">
        <v>65.044156867358794</v>
      </c>
      <c r="L89" s="44">
        <v>4.8653353063269096</v>
      </c>
      <c r="M89" s="59"/>
      <c r="N89" s="143"/>
      <c r="O89" s="7">
        <v>-3.0039028474307901</v>
      </c>
      <c r="P89" s="50">
        <v>1.30419583428916</v>
      </c>
    </row>
    <row r="90" spans="1:16" ht="13" customHeight="1" x14ac:dyDescent="0.2">
      <c r="A90" s="82" t="s">
        <v>28</v>
      </c>
      <c r="B90" s="122">
        <v>3</v>
      </c>
      <c r="C90" s="7">
        <v>21.126412541638999</v>
      </c>
      <c r="D90" s="44">
        <v>1.39060831297808</v>
      </c>
      <c r="E90" s="7">
        <v>20.9322203150234</v>
      </c>
      <c r="F90" s="44">
        <v>1.4204613532455601</v>
      </c>
      <c r="G90" s="7">
        <v>27.382302721496199</v>
      </c>
      <c r="H90" s="44">
        <v>5.4379540252057899</v>
      </c>
      <c r="I90" s="7" t="s">
        <v>706</v>
      </c>
      <c r="J90" s="44" t="s">
        <v>706</v>
      </c>
      <c r="K90" s="7" t="s">
        <v>706</v>
      </c>
      <c r="L90" s="44" t="s">
        <v>706</v>
      </c>
      <c r="M90" s="59"/>
      <c r="N90" s="143"/>
      <c r="O90" s="7">
        <v>6.2896445752944503</v>
      </c>
      <c r="P90" s="50">
        <v>1.87655531292619</v>
      </c>
    </row>
    <row r="91" spans="1:16" ht="13" customHeight="1" x14ac:dyDescent="0.2">
      <c r="A91" s="82" t="s">
        <v>84</v>
      </c>
      <c r="B91" s="122">
        <v>3</v>
      </c>
      <c r="C91" s="7">
        <v>39.514473263772203</v>
      </c>
      <c r="D91" s="44">
        <v>1.54260620830838</v>
      </c>
      <c r="E91" s="7">
        <v>38.883647941510603</v>
      </c>
      <c r="F91" s="44">
        <v>1.59458398800491</v>
      </c>
      <c r="G91" s="7">
        <v>58.9162761925936</v>
      </c>
      <c r="H91" s="44">
        <v>5.7768758771042501</v>
      </c>
      <c r="I91" s="7">
        <v>59.340373446976898</v>
      </c>
      <c r="J91" s="44">
        <v>9.0007391498003209</v>
      </c>
      <c r="K91" s="7">
        <v>20.456725505466402</v>
      </c>
      <c r="L91" s="44">
        <v>9.3122983777412696</v>
      </c>
      <c r="M91" s="59"/>
      <c r="N91" s="143"/>
      <c r="O91" s="7">
        <v>3.51391350330888</v>
      </c>
      <c r="P91" s="50">
        <v>2.1026279566842399</v>
      </c>
    </row>
    <row r="92" spans="1:16" ht="13" customHeight="1" x14ac:dyDescent="0.2">
      <c r="A92" s="82" t="s">
        <v>46</v>
      </c>
      <c r="B92" s="122">
        <v>3</v>
      </c>
      <c r="C92" s="7">
        <v>10.690936263929901</v>
      </c>
      <c r="D92" s="44">
        <v>1.06827734403742</v>
      </c>
      <c r="E92" s="7">
        <v>9.0089345304081601</v>
      </c>
      <c r="F92" s="44">
        <v>1.0030725637334601</v>
      </c>
      <c r="G92" s="7">
        <v>66.282672239922803</v>
      </c>
      <c r="H92" s="44">
        <v>4.3095117728045098</v>
      </c>
      <c r="I92" s="7" t="s">
        <v>706</v>
      </c>
      <c r="J92" s="44" t="s">
        <v>706</v>
      </c>
      <c r="K92" s="7" t="s">
        <v>706</v>
      </c>
      <c r="L92" s="44" t="s">
        <v>706</v>
      </c>
      <c r="M92" s="59"/>
      <c r="N92" s="143"/>
      <c r="O92" s="7">
        <v>2.9748062666268198</v>
      </c>
      <c r="P92" s="50">
        <v>1.27953090239569</v>
      </c>
    </row>
    <row r="93" spans="1:16" ht="13" customHeight="1" x14ac:dyDescent="0.2">
      <c r="A93" s="82" t="s">
        <v>48</v>
      </c>
      <c r="B93" s="122">
        <v>3</v>
      </c>
      <c r="C93" s="7">
        <v>52.953729083895297</v>
      </c>
      <c r="D93" s="44">
        <v>1.62648597146913</v>
      </c>
      <c r="E93" s="7">
        <v>53.8543653485101</v>
      </c>
      <c r="F93" s="44">
        <v>1.73214232129394</v>
      </c>
      <c r="G93" s="7">
        <v>46.245503934735702</v>
      </c>
      <c r="H93" s="44">
        <v>3.8205528219278602</v>
      </c>
      <c r="I93" s="7">
        <v>48.636583193531202</v>
      </c>
      <c r="J93" s="44">
        <v>7.6967941455379103</v>
      </c>
      <c r="K93" s="7">
        <v>-5.2177821549789298</v>
      </c>
      <c r="L93" s="44">
        <v>7.8980949349423497</v>
      </c>
      <c r="M93" s="59"/>
      <c r="N93" s="143"/>
      <c r="O93" s="7">
        <v>6.3213053985523002</v>
      </c>
      <c r="P93" s="50">
        <v>2.11385869606324</v>
      </c>
    </row>
    <row r="94" spans="1:16" ht="13" customHeight="1" x14ac:dyDescent="0.2">
      <c r="A94" s="82" t="s">
        <v>53</v>
      </c>
      <c r="B94" s="122">
        <v>3</v>
      </c>
      <c r="C94" s="7">
        <v>11.9074761108999</v>
      </c>
      <c r="D94" s="44">
        <v>0.86455174778923105</v>
      </c>
      <c r="E94" s="7">
        <v>10.900252842493201</v>
      </c>
      <c r="F94" s="44">
        <v>0.88872088491947199</v>
      </c>
      <c r="G94" s="7">
        <v>35.576318433047803</v>
      </c>
      <c r="H94" s="44">
        <v>4.32704047465141</v>
      </c>
      <c r="I94" s="7">
        <v>49.833813893229198</v>
      </c>
      <c r="J94" s="44">
        <v>8.6238983450896001</v>
      </c>
      <c r="K94" s="7">
        <v>38.933561050736003</v>
      </c>
      <c r="L94" s="44">
        <v>8.7579909500436894</v>
      </c>
      <c r="M94" s="59"/>
      <c r="N94" s="143"/>
      <c r="O94" s="7">
        <v>2.5644708416210702</v>
      </c>
      <c r="P94" s="50">
        <v>1.1652252897005799</v>
      </c>
    </row>
    <row r="95" spans="1:16" ht="13" customHeight="1" x14ac:dyDescent="0.2">
      <c r="A95" s="82" t="s">
        <v>57</v>
      </c>
      <c r="B95" s="122">
        <v>3</v>
      </c>
      <c r="C95" s="7">
        <v>21.058262722439199</v>
      </c>
      <c r="D95" s="44">
        <v>0.91572355739636901</v>
      </c>
      <c r="E95" s="7">
        <v>20.223276403275602</v>
      </c>
      <c r="F95" s="44">
        <v>0.90851539627024602</v>
      </c>
      <c r="G95" s="7">
        <v>24.795332808261399</v>
      </c>
      <c r="H95" s="44">
        <v>3.3555232090654301</v>
      </c>
      <c r="I95" s="7">
        <v>52.903645803322497</v>
      </c>
      <c r="J95" s="44">
        <v>4.9704090427774004</v>
      </c>
      <c r="K95" s="7">
        <v>32.680369400046899</v>
      </c>
      <c r="L95" s="44">
        <v>4.8761665823592804</v>
      </c>
      <c r="M95" s="59"/>
      <c r="N95" s="143"/>
      <c r="O95" s="7">
        <v>-4.5778319294558303</v>
      </c>
      <c r="P95" s="50">
        <v>1.4065003329103101</v>
      </c>
    </row>
    <row r="96" spans="1:16" ht="13" customHeight="1" x14ac:dyDescent="0.2">
      <c r="A96" s="82" t="s">
        <v>58</v>
      </c>
      <c r="B96" s="122">
        <v>3</v>
      </c>
      <c r="C96" s="7">
        <v>1.8712953898135201</v>
      </c>
      <c r="D96" s="44">
        <v>0.46880350171760699</v>
      </c>
      <c r="E96" s="7">
        <v>1.6641723370685899</v>
      </c>
      <c r="F96" s="44">
        <v>0.46042748008888601</v>
      </c>
      <c r="G96" s="7">
        <v>5.0528360933613898</v>
      </c>
      <c r="H96" s="44">
        <v>2.6480629738802302</v>
      </c>
      <c r="I96" s="7">
        <v>2.71578439453944</v>
      </c>
      <c r="J96" s="44">
        <v>1.1699655415720001</v>
      </c>
      <c r="K96" s="7">
        <v>1.0516120574708501</v>
      </c>
      <c r="L96" s="44">
        <v>1.2870667106853599</v>
      </c>
      <c r="M96" s="59"/>
      <c r="N96" s="143"/>
      <c r="O96" s="7">
        <v>0.618723491180031</v>
      </c>
      <c r="P96" s="50">
        <v>0.55007072319363803</v>
      </c>
    </row>
    <row r="97" spans="1:16" ht="13" customHeight="1" x14ac:dyDescent="0.2">
      <c r="A97" s="6" t="s">
        <v>176</v>
      </c>
      <c r="B97" s="124">
        <v>3</v>
      </c>
      <c r="C97" s="74">
        <v>21.945773589933399</v>
      </c>
      <c r="D97" s="8">
        <v>0.41048967639252198</v>
      </c>
      <c r="E97" s="74">
        <v>20.868987922855201</v>
      </c>
      <c r="F97" s="8">
        <v>0.42117532476007902</v>
      </c>
      <c r="G97" s="74">
        <v>43.1571944360144</v>
      </c>
      <c r="H97" s="8">
        <v>1.4830600747708</v>
      </c>
      <c r="I97" s="74">
        <v>48.326565210585002</v>
      </c>
      <c r="J97" s="8">
        <v>2.7039812181159002</v>
      </c>
      <c r="K97" s="74">
        <v>25.491440454349998</v>
      </c>
      <c r="L97" s="8">
        <v>2.7633827853343198</v>
      </c>
      <c r="M97" s="61"/>
      <c r="N97" s="144"/>
      <c r="O97" s="74">
        <v>1.8376411624621201</v>
      </c>
      <c r="P97" s="76">
        <v>0.55039190328256005</v>
      </c>
    </row>
    <row r="98" spans="1:16" ht="15" customHeight="1" x14ac:dyDescent="0.2"/>
    <row r="99" spans="1:16" ht="15" customHeight="1" x14ac:dyDescent="0.2">
      <c r="A99" s="9" t="s">
        <v>138</v>
      </c>
    </row>
    <row r="100" spans="1:16" ht="15" customHeight="1" x14ac:dyDescent="0.2">
      <c r="A100" s="9" t="s">
        <v>75</v>
      </c>
    </row>
    <row r="101" spans="1:16" ht="15" customHeight="1" x14ac:dyDescent="0.2">
      <c r="A101" s="9" t="s">
        <v>94</v>
      </c>
    </row>
    <row r="102" spans="1:16" ht="15" customHeight="1" x14ac:dyDescent="0.2">
      <c r="A102" s="9" t="s">
        <v>74</v>
      </c>
    </row>
    <row r="103" spans="1:16" ht="15" customHeight="1" x14ac:dyDescent="0.2">
      <c r="A103" s="9" t="s">
        <v>62</v>
      </c>
    </row>
    <row r="104" spans="1:16" ht="15" customHeight="1" x14ac:dyDescent="0.2">
      <c r="A104" s="125" t="str">
        <f>HYPERLINK("https://oecdcode.org/disclaimers/cyprus.html", "Information on data for Cyprus: https://oecdcode.org/disclaimers/cyprus.html")</f>
        <v>Information on data for Cyprus: https://oecdcode.org/disclaimers/cyprus.html</v>
      </c>
    </row>
    <row r="105" spans="1:16" ht="15" customHeight="1" x14ac:dyDescent="0.2">
      <c r="A105" s="9" t="s">
        <v>64</v>
      </c>
    </row>
  </sheetData>
  <mergeCells count="13">
    <mergeCell ref="M9:N9"/>
    <mergeCell ref="O9:P9"/>
    <mergeCell ref="M68:N69"/>
    <mergeCell ref="B7:B10"/>
    <mergeCell ref="C7:P7"/>
    <mergeCell ref="C8:D9"/>
    <mergeCell ref="E8:L8"/>
    <mergeCell ref="M8:N8"/>
    <mergeCell ref="O8:P8"/>
    <mergeCell ref="E9:F9"/>
    <mergeCell ref="G9:H9"/>
    <mergeCell ref="I9:J9"/>
    <mergeCell ref="K9:L9"/>
  </mergeCells>
  <conditionalFormatting sqref="K1:K200">
    <cfRule type="expression" dxfId="230" priority="3">
      <formula>ABS(K1/L1)&gt;1.95996398454005</formula>
    </cfRule>
  </conditionalFormatting>
  <conditionalFormatting sqref="M1:M200">
    <cfRule type="expression" dxfId="229" priority="2">
      <formula>ABS(M1/N1)&gt;1.95996398454005</formula>
    </cfRule>
  </conditionalFormatting>
  <conditionalFormatting sqref="O1:O200">
    <cfRule type="expression" dxfId="228" priority="1">
      <formula>ABS(O1/P1)&gt;1.95996398454005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271</v>
      </c>
    </row>
    <row r="2" spans="1:26" x14ac:dyDescent="0.2">
      <c r="A2" s="46" t="s">
        <v>272</v>
      </c>
    </row>
    <row r="3" spans="1:26" x14ac:dyDescent="0.2">
      <c r="A3" s="58" t="s">
        <v>341</v>
      </c>
    </row>
    <row r="4" spans="1:26" x14ac:dyDescent="0.2">
      <c r="A4" s="161" t="str">
        <f>HYPERLINK("#'TOC'!A1", "Back to TOC")</f>
        <v>Back to TOC</v>
      </c>
    </row>
    <row r="6" spans="1:26" ht="16" customHeight="1" x14ac:dyDescent="0.2">
      <c r="B6" s="235" t="s">
        <v>342</v>
      </c>
      <c r="C6" s="238" t="s">
        <v>586</v>
      </c>
      <c r="D6" s="238"/>
      <c r="E6" s="238"/>
      <c r="F6" s="238"/>
      <c r="G6" s="238"/>
      <c r="H6" s="238"/>
      <c r="I6" s="238"/>
      <c r="J6" s="238"/>
      <c r="K6" s="238"/>
      <c r="L6" s="238"/>
      <c r="M6" s="238"/>
      <c r="N6" s="238"/>
      <c r="O6" s="238"/>
      <c r="P6" s="238"/>
      <c r="Q6" s="238"/>
      <c r="R6" s="238"/>
      <c r="S6" s="238"/>
      <c r="T6" s="238"/>
      <c r="U6" s="238"/>
      <c r="V6" s="238"/>
      <c r="W6" s="238"/>
      <c r="X6" s="238"/>
      <c r="Y6" s="238"/>
      <c r="Z6" s="239"/>
    </row>
    <row r="7" spans="1:26" ht="16" customHeight="1" x14ac:dyDescent="0.2">
      <c r="B7" s="236"/>
      <c r="C7" s="240" t="s">
        <v>587</v>
      </c>
      <c r="D7" s="240"/>
      <c r="E7" s="240"/>
      <c r="F7" s="240"/>
      <c r="G7" s="240"/>
      <c r="H7" s="240"/>
      <c r="I7" s="240" t="s">
        <v>588</v>
      </c>
      <c r="J7" s="240"/>
      <c r="K7" s="240"/>
      <c r="L7" s="240"/>
      <c r="M7" s="240"/>
      <c r="N7" s="240"/>
      <c r="O7" s="240" t="s">
        <v>589</v>
      </c>
      <c r="P7" s="240"/>
      <c r="Q7" s="240"/>
      <c r="R7" s="240"/>
      <c r="S7" s="240"/>
      <c r="T7" s="240"/>
      <c r="U7" s="240" t="s">
        <v>590</v>
      </c>
      <c r="V7" s="240"/>
      <c r="W7" s="240"/>
      <c r="X7" s="240"/>
      <c r="Y7" s="240"/>
      <c r="Z7" s="242"/>
    </row>
    <row r="8" spans="1:26" ht="32" customHeight="1" x14ac:dyDescent="0.2">
      <c r="B8" s="236"/>
      <c r="C8" s="241" t="s">
        <v>344</v>
      </c>
      <c r="D8" s="241"/>
      <c r="E8" s="241" t="s">
        <v>347</v>
      </c>
      <c r="F8" s="241"/>
      <c r="G8" s="241" t="s">
        <v>348</v>
      </c>
      <c r="H8" s="241"/>
      <c r="I8" s="241" t="s">
        <v>344</v>
      </c>
      <c r="J8" s="241"/>
      <c r="K8" s="241" t="s">
        <v>347</v>
      </c>
      <c r="L8" s="241"/>
      <c r="M8" s="241" t="s">
        <v>348</v>
      </c>
      <c r="N8" s="241"/>
      <c r="O8" s="241" t="s">
        <v>344</v>
      </c>
      <c r="P8" s="241"/>
      <c r="Q8" s="241" t="s">
        <v>347</v>
      </c>
      <c r="R8" s="241"/>
      <c r="S8" s="241" t="s">
        <v>348</v>
      </c>
      <c r="T8" s="241"/>
      <c r="U8" s="241" t="s">
        <v>344</v>
      </c>
      <c r="V8" s="241"/>
      <c r="W8" s="241" t="s">
        <v>347</v>
      </c>
      <c r="X8" s="241"/>
      <c r="Y8" s="241" t="s">
        <v>348</v>
      </c>
      <c r="Z8" s="256"/>
    </row>
    <row r="9" spans="1:26" ht="15" customHeight="1" x14ac:dyDescent="0.2">
      <c r="B9" s="236"/>
      <c r="C9" s="248"/>
      <c r="D9" s="248"/>
      <c r="E9" s="248"/>
      <c r="F9" s="248"/>
      <c r="G9" s="241"/>
      <c r="H9" s="241"/>
      <c r="I9" s="248"/>
      <c r="J9" s="248"/>
      <c r="K9" s="248"/>
      <c r="L9" s="248"/>
      <c r="M9" s="241"/>
      <c r="N9" s="241"/>
      <c r="O9" s="248"/>
      <c r="P9" s="248"/>
      <c r="Q9" s="248"/>
      <c r="R9" s="248"/>
      <c r="S9" s="241"/>
      <c r="T9" s="241"/>
      <c r="U9" s="248"/>
      <c r="V9" s="248"/>
      <c r="W9" s="248"/>
      <c r="X9" s="248"/>
      <c r="Y9" s="241"/>
      <c r="Z9" s="256"/>
    </row>
    <row r="10" spans="1:26" ht="16" customHeight="1" x14ac:dyDescent="0.2">
      <c r="B10" s="237"/>
      <c r="C10" s="135" t="s">
        <v>346</v>
      </c>
      <c r="D10" s="135" t="s">
        <v>345</v>
      </c>
      <c r="E10" s="135" t="s">
        <v>346</v>
      </c>
      <c r="F10" s="135" t="s">
        <v>345</v>
      </c>
      <c r="G10" s="135" t="s">
        <v>349</v>
      </c>
      <c r="H10" s="135" t="s">
        <v>345</v>
      </c>
      <c r="I10" s="135" t="s">
        <v>346</v>
      </c>
      <c r="J10" s="135" t="s">
        <v>345</v>
      </c>
      <c r="K10" s="135" t="s">
        <v>346</v>
      </c>
      <c r="L10" s="135" t="s">
        <v>345</v>
      </c>
      <c r="M10" s="135" t="s">
        <v>349</v>
      </c>
      <c r="N10" s="135" t="s">
        <v>345</v>
      </c>
      <c r="O10" s="135" t="s">
        <v>346</v>
      </c>
      <c r="P10" s="135" t="s">
        <v>345</v>
      </c>
      <c r="Q10" s="135" t="s">
        <v>346</v>
      </c>
      <c r="R10" s="135" t="s">
        <v>345</v>
      </c>
      <c r="S10" s="135" t="s">
        <v>349</v>
      </c>
      <c r="T10" s="135" t="s">
        <v>345</v>
      </c>
      <c r="U10" s="135" t="s">
        <v>346</v>
      </c>
      <c r="V10" s="135" t="s">
        <v>345</v>
      </c>
      <c r="W10" s="135" t="s">
        <v>346</v>
      </c>
      <c r="X10" s="135" t="s">
        <v>345</v>
      </c>
      <c r="Y10" s="135" t="s">
        <v>349</v>
      </c>
      <c r="Z10" s="162" t="s">
        <v>345</v>
      </c>
    </row>
    <row r="11" spans="1:26" ht="13" customHeight="1" x14ac:dyDescent="0.2">
      <c r="A11" s="136"/>
      <c r="B11" s="107"/>
      <c r="C11" s="108" t="s">
        <v>1650</v>
      </c>
      <c r="D11" s="109" t="s">
        <v>1651</v>
      </c>
      <c r="E11" s="108" t="s">
        <v>1612</v>
      </c>
      <c r="F11" s="109" t="s">
        <v>1613</v>
      </c>
      <c r="G11" s="108" t="s">
        <v>1652</v>
      </c>
      <c r="H11" s="109" t="s">
        <v>1653</v>
      </c>
      <c r="I11" s="108" t="s">
        <v>1654</v>
      </c>
      <c r="J11" s="109" t="s">
        <v>1655</v>
      </c>
      <c r="K11" s="108" t="s">
        <v>1614</v>
      </c>
      <c r="L11" s="109" t="s">
        <v>1615</v>
      </c>
      <c r="M11" s="108" t="s">
        <v>1656</v>
      </c>
      <c r="N11" s="109" t="s">
        <v>1657</v>
      </c>
      <c r="O11" s="108" t="s">
        <v>1658</v>
      </c>
      <c r="P11" s="109" t="s">
        <v>1659</v>
      </c>
      <c r="Q11" s="108" t="s">
        <v>1616</v>
      </c>
      <c r="R11" s="109" t="s">
        <v>1617</v>
      </c>
      <c r="S11" s="108" t="s">
        <v>1660</v>
      </c>
      <c r="T11" s="109" t="s">
        <v>1661</v>
      </c>
      <c r="U11" s="108" t="s">
        <v>1662</v>
      </c>
      <c r="V11" s="109" t="s">
        <v>1663</v>
      </c>
      <c r="W11" s="108" t="s">
        <v>1618</v>
      </c>
      <c r="X11" s="109" t="s">
        <v>1619</v>
      </c>
      <c r="Y11" s="108" t="s">
        <v>1664</v>
      </c>
      <c r="Z11" s="126" t="s">
        <v>1665</v>
      </c>
    </row>
    <row r="12" spans="1:26" ht="13" customHeight="1" x14ac:dyDescent="0.2">
      <c r="A12" s="82" t="s">
        <v>350</v>
      </c>
      <c r="B12" s="110">
        <v>2</v>
      </c>
      <c r="C12" s="7">
        <v>84.815708335195893</v>
      </c>
      <c r="D12" s="10">
        <v>0.63723370320582295</v>
      </c>
      <c r="E12" s="7">
        <v>80.542293134633198</v>
      </c>
      <c r="F12" s="10">
        <v>1.24329393743096</v>
      </c>
      <c r="G12" s="7">
        <v>-4.2734152005626997</v>
      </c>
      <c r="H12" s="10">
        <v>1.3970850394138401</v>
      </c>
      <c r="I12" s="7">
        <v>7.7965989975641801</v>
      </c>
      <c r="J12" s="10">
        <v>0.466783242613724</v>
      </c>
      <c r="K12" s="7">
        <v>10.679794350426601</v>
      </c>
      <c r="L12" s="10">
        <v>0.84630778114747796</v>
      </c>
      <c r="M12" s="7">
        <v>2.8831953528624199</v>
      </c>
      <c r="N12" s="10">
        <v>0.96650062390861902</v>
      </c>
      <c r="O12" s="7">
        <v>5.5209592703180101</v>
      </c>
      <c r="P12" s="10">
        <v>0.44918940758494003</v>
      </c>
      <c r="Q12" s="7">
        <v>7.9347087360787398</v>
      </c>
      <c r="R12" s="10">
        <v>0.69866739687393398</v>
      </c>
      <c r="S12" s="7">
        <v>2.4137494657607199</v>
      </c>
      <c r="T12" s="10">
        <v>0.83060655869136302</v>
      </c>
      <c r="U12" s="7">
        <v>1.86673339692189</v>
      </c>
      <c r="V12" s="10">
        <v>0.293158360633897</v>
      </c>
      <c r="W12" s="7">
        <v>0.84320377886143405</v>
      </c>
      <c r="X12" s="10">
        <v>0.21863047672869501</v>
      </c>
      <c r="Y12" s="7">
        <v>-1.0235296180604501</v>
      </c>
      <c r="Z12" s="123">
        <v>0.36570631627601202</v>
      </c>
    </row>
    <row r="13" spans="1:26" ht="13" customHeight="1" x14ac:dyDescent="0.2">
      <c r="A13" s="82" t="s">
        <v>351</v>
      </c>
      <c r="B13" s="110">
        <v>2</v>
      </c>
      <c r="C13" s="7">
        <v>71.014312259355506</v>
      </c>
      <c r="D13" s="10">
        <v>0.85719559582698501</v>
      </c>
      <c r="E13" s="7">
        <v>68.079382423486194</v>
      </c>
      <c r="F13" s="10">
        <v>1.0163584437498201</v>
      </c>
      <c r="G13" s="7">
        <v>-2.9349298358692999</v>
      </c>
      <c r="H13" s="10">
        <v>1.32957465968886</v>
      </c>
      <c r="I13" s="7">
        <v>11.7748126090531</v>
      </c>
      <c r="J13" s="10">
        <v>0.63545585742352595</v>
      </c>
      <c r="K13" s="7">
        <v>14.8192650633073</v>
      </c>
      <c r="L13" s="10">
        <v>0.75925073327310899</v>
      </c>
      <c r="M13" s="7">
        <v>3.04445245425413</v>
      </c>
      <c r="N13" s="10">
        <v>0.99008374530118504</v>
      </c>
      <c r="O13" s="7">
        <v>11.355926920882601</v>
      </c>
      <c r="P13" s="10">
        <v>0.493037706319705</v>
      </c>
      <c r="Q13" s="7">
        <v>12.4337146853004</v>
      </c>
      <c r="R13" s="10">
        <v>0.66988505514569197</v>
      </c>
      <c r="S13" s="7">
        <v>1.07778776441776</v>
      </c>
      <c r="T13" s="10">
        <v>0.83176449008150299</v>
      </c>
      <c r="U13" s="7">
        <v>5.8549482107086996</v>
      </c>
      <c r="V13" s="10">
        <v>0.443676606309656</v>
      </c>
      <c r="W13" s="7">
        <v>4.6676378279061197</v>
      </c>
      <c r="X13" s="10">
        <v>0.48825521961141899</v>
      </c>
      <c r="Y13" s="7">
        <v>-1.1873103828025799</v>
      </c>
      <c r="Z13" s="123">
        <v>0.65972880069332196</v>
      </c>
    </row>
    <row r="14" spans="1:26" ht="13" customHeight="1" x14ac:dyDescent="0.2">
      <c r="A14" s="82" t="s">
        <v>352</v>
      </c>
      <c r="B14" s="110">
        <v>2</v>
      </c>
      <c r="C14" s="7">
        <v>71.198759909401502</v>
      </c>
      <c r="D14" s="10">
        <v>0.79398355688496103</v>
      </c>
      <c r="E14" s="7">
        <v>67.335758413351897</v>
      </c>
      <c r="F14" s="10">
        <v>1.0359159416251</v>
      </c>
      <c r="G14" s="7">
        <v>-3.8630014960496202</v>
      </c>
      <c r="H14" s="10">
        <v>1.3051941337275099</v>
      </c>
      <c r="I14" s="7">
        <v>14.4135873796928</v>
      </c>
      <c r="J14" s="10">
        <v>0.53261315473273196</v>
      </c>
      <c r="K14" s="7">
        <v>18.670350374893498</v>
      </c>
      <c r="L14" s="10">
        <v>0.84912916891230905</v>
      </c>
      <c r="M14" s="7">
        <v>4.2567629952007202</v>
      </c>
      <c r="N14" s="10">
        <v>1.0023458076392899</v>
      </c>
      <c r="O14" s="7">
        <v>9.9626193861445405</v>
      </c>
      <c r="P14" s="10">
        <v>0.51404544653220097</v>
      </c>
      <c r="Q14" s="7">
        <v>10.877267093229801</v>
      </c>
      <c r="R14" s="10">
        <v>0.64080052821507905</v>
      </c>
      <c r="S14" s="7">
        <v>0.91464770708522103</v>
      </c>
      <c r="T14" s="10">
        <v>0.82150352285380601</v>
      </c>
      <c r="U14" s="7">
        <v>4.4250333247610998</v>
      </c>
      <c r="V14" s="10">
        <v>0.313972215654508</v>
      </c>
      <c r="W14" s="7">
        <v>3.1166241185248098</v>
      </c>
      <c r="X14" s="10">
        <v>0.322922872947279</v>
      </c>
      <c r="Y14" s="7">
        <v>-1.30840920623629</v>
      </c>
      <c r="Z14" s="123">
        <v>0.45039730691415703</v>
      </c>
    </row>
    <row r="15" spans="1:26" ht="13" customHeight="1" x14ac:dyDescent="0.2">
      <c r="A15" s="111" t="s">
        <v>353</v>
      </c>
      <c r="B15" s="110">
        <v>2</v>
      </c>
      <c r="C15" s="7">
        <v>68.631879999907099</v>
      </c>
      <c r="D15" s="10">
        <v>1.16657737093313</v>
      </c>
      <c r="E15" s="7">
        <v>63.999440239536703</v>
      </c>
      <c r="F15" s="10">
        <v>1.4287793427673099</v>
      </c>
      <c r="G15" s="7">
        <v>-4.6324397603703504</v>
      </c>
      <c r="H15" s="10">
        <v>1.8445360318225901</v>
      </c>
      <c r="I15" s="7">
        <v>15.810351532754099</v>
      </c>
      <c r="J15" s="10">
        <v>0.82811056184959397</v>
      </c>
      <c r="K15" s="7">
        <v>21.529875700458302</v>
      </c>
      <c r="L15" s="10">
        <v>1.3048315493114999</v>
      </c>
      <c r="M15" s="7">
        <v>5.7195241677041802</v>
      </c>
      <c r="N15" s="10">
        <v>1.54542954375976</v>
      </c>
      <c r="O15" s="7">
        <v>11.7849595889939</v>
      </c>
      <c r="P15" s="10">
        <v>0.715615258684558</v>
      </c>
      <c r="Q15" s="7">
        <v>12.1519412210342</v>
      </c>
      <c r="R15" s="10">
        <v>0.92940519731385596</v>
      </c>
      <c r="S15" s="7">
        <v>0.366981632040357</v>
      </c>
      <c r="T15" s="10">
        <v>1.1729873056671001</v>
      </c>
      <c r="U15" s="7">
        <v>3.77280887834495</v>
      </c>
      <c r="V15" s="10">
        <v>0.418811025980595</v>
      </c>
      <c r="W15" s="7">
        <v>2.3187428389707501</v>
      </c>
      <c r="X15" s="10">
        <v>0.42810390876704302</v>
      </c>
      <c r="Y15" s="7">
        <v>-1.4540660393742</v>
      </c>
      <c r="Z15" s="123">
        <v>0.59889534326503102</v>
      </c>
    </row>
    <row r="16" spans="1:26" ht="13" customHeight="1" x14ac:dyDescent="0.2">
      <c r="A16" s="111" t="s">
        <v>354</v>
      </c>
      <c r="B16" s="110">
        <v>2</v>
      </c>
      <c r="C16" s="7">
        <v>74.196399142548003</v>
      </c>
      <c r="D16" s="10">
        <v>1.10111614669433</v>
      </c>
      <c r="E16" s="7">
        <v>72.548738733607905</v>
      </c>
      <c r="F16" s="10">
        <v>1.49589844780878</v>
      </c>
      <c r="G16" s="7">
        <v>-1.6476604089401301</v>
      </c>
      <c r="H16" s="10">
        <v>1.85746303722784</v>
      </c>
      <c r="I16" s="7">
        <v>12.7824261363553</v>
      </c>
      <c r="J16" s="10">
        <v>0.76014875276723504</v>
      </c>
      <c r="K16" s="7">
        <v>14.202356475379901</v>
      </c>
      <c r="L16" s="10">
        <v>1.2349758420221699</v>
      </c>
      <c r="M16" s="7">
        <v>1.4199303390246301</v>
      </c>
      <c r="N16" s="10">
        <v>1.45016945792964</v>
      </c>
      <c r="O16" s="7">
        <v>7.8344643181978801</v>
      </c>
      <c r="P16" s="10">
        <v>0.64091524983064796</v>
      </c>
      <c r="Q16" s="7">
        <v>8.8855951972050793</v>
      </c>
      <c r="R16" s="10">
        <v>0.64956054767147497</v>
      </c>
      <c r="S16" s="7">
        <v>1.0511308790072</v>
      </c>
      <c r="T16" s="10">
        <v>0.91252466408133204</v>
      </c>
      <c r="U16" s="7">
        <v>5.1867104028988704</v>
      </c>
      <c r="V16" s="10">
        <v>0.42583733423849501</v>
      </c>
      <c r="W16" s="7">
        <v>4.36330959380716</v>
      </c>
      <c r="X16" s="10">
        <v>0.45175147081900502</v>
      </c>
      <c r="Y16" s="7">
        <v>-0.82340080909170399</v>
      </c>
      <c r="Z16" s="123">
        <v>0.62081947989611397</v>
      </c>
    </row>
    <row r="17" spans="1:26" ht="13" customHeight="1" x14ac:dyDescent="0.2">
      <c r="A17" s="82" t="s">
        <v>355</v>
      </c>
      <c r="B17" s="110">
        <v>2</v>
      </c>
      <c r="C17" s="7">
        <v>26.8315760614487</v>
      </c>
      <c r="D17" s="10">
        <v>1.43308403550344</v>
      </c>
      <c r="E17" s="7">
        <v>27.5673238137943</v>
      </c>
      <c r="F17" s="10">
        <v>1.9386900390242801</v>
      </c>
      <c r="G17" s="7">
        <v>0.73574775234561696</v>
      </c>
      <c r="H17" s="10">
        <v>2.4108606181666299</v>
      </c>
      <c r="I17" s="7">
        <v>12.4757871928255</v>
      </c>
      <c r="J17" s="10">
        <v>0.89030187856334198</v>
      </c>
      <c r="K17" s="7">
        <v>11.316058807383399</v>
      </c>
      <c r="L17" s="10">
        <v>1.0454360841191801</v>
      </c>
      <c r="M17" s="7">
        <v>-1.1597283854421001</v>
      </c>
      <c r="N17" s="10">
        <v>1.3731620592456899</v>
      </c>
      <c r="O17" s="7">
        <v>32.135350950680603</v>
      </c>
      <c r="P17" s="10">
        <v>1.3763416260855501</v>
      </c>
      <c r="Q17" s="7">
        <v>37.495805511686903</v>
      </c>
      <c r="R17" s="10">
        <v>1.7057202831279901</v>
      </c>
      <c r="S17" s="7">
        <v>5.3604545610063798</v>
      </c>
      <c r="T17" s="10">
        <v>2.1917568195331398</v>
      </c>
      <c r="U17" s="7">
        <v>28.5572857950452</v>
      </c>
      <c r="V17" s="10">
        <v>1.4625006958540601</v>
      </c>
      <c r="W17" s="7">
        <v>23.620811867135298</v>
      </c>
      <c r="X17" s="10">
        <v>1.27305825183687</v>
      </c>
      <c r="Y17" s="7">
        <v>-4.9364739279099004</v>
      </c>
      <c r="Z17" s="123">
        <v>1.93896508425076</v>
      </c>
    </row>
    <row r="18" spans="1:26" ht="13" customHeight="1" x14ac:dyDescent="0.2">
      <c r="A18" s="82" t="s">
        <v>356</v>
      </c>
      <c r="B18" s="110">
        <v>2</v>
      </c>
      <c r="C18" s="7">
        <v>88.695506859257307</v>
      </c>
      <c r="D18" s="10">
        <v>0.85539155107198295</v>
      </c>
      <c r="E18" s="7">
        <v>93.640525644800803</v>
      </c>
      <c r="F18" s="10">
        <v>0.70910548657421602</v>
      </c>
      <c r="G18" s="7">
        <v>4.9450187855435397</v>
      </c>
      <c r="H18" s="10">
        <v>1.11109193892089</v>
      </c>
      <c r="I18" s="7">
        <v>5.6098236895827904</v>
      </c>
      <c r="J18" s="10">
        <v>0.497330759914621</v>
      </c>
      <c r="K18" s="7">
        <v>1.9985547786406701</v>
      </c>
      <c r="L18" s="10">
        <v>0.32866882024242999</v>
      </c>
      <c r="M18" s="7">
        <v>-3.6112689109421199</v>
      </c>
      <c r="N18" s="10">
        <v>0.59612169743837096</v>
      </c>
      <c r="O18" s="7">
        <v>4.2997345479563096</v>
      </c>
      <c r="P18" s="10">
        <v>0.41477026396366301</v>
      </c>
      <c r="Q18" s="7">
        <v>3.05836874441948</v>
      </c>
      <c r="R18" s="10">
        <v>0.50351954209253103</v>
      </c>
      <c r="S18" s="7">
        <v>-1.24136580353683</v>
      </c>
      <c r="T18" s="10">
        <v>0.65235442907790497</v>
      </c>
      <c r="U18" s="7">
        <v>1.39493490320365</v>
      </c>
      <c r="V18" s="10">
        <v>0.37421148450928199</v>
      </c>
      <c r="W18" s="7">
        <v>1.30255083213907</v>
      </c>
      <c r="X18" s="10">
        <v>0.29235002241105501</v>
      </c>
      <c r="Y18" s="7">
        <v>-9.2384071064585599E-2</v>
      </c>
      <c r="Z18" s="123">
        <v>0.47487132019357098</v>
      </c>
    </row>
    <row r="19" spans="1:26" ht="13" customHeight="1" x14ac:dyDescent="0.2">
      <c r="A19" s="82" t="s">
        <v>357</v>
      </c>
      <c r="B19" s="110">
        <v>2</v>
      </c>
      <c r="C19" s="7">
        <v>57.199331509122601</v>
      </c>
      <c r="D19" s="10">
        <v>1.49838757196858</v>
      </c>
      <c r="E19" s="7">
        <v>72.474719188777598</v>
      </c>
      <c r="F19" s="10">
        <v>2.4652484112981101</v>
      </c>
      <c r="G19" s="7">
        <v>15.275387679654999</v>
      </c>
      <c r="H19" s="10">
        <v>2.8848942866659302</v>
      </c>
      <c r="I19" s="7">
        <v>22.372064236688601</v>
      </c>
      <c r="J19" s="10">
        <v>1.00186701910009</v>
      </c>
      <c r="K19" s="7">
        <v>17.464178314013601</v>
      </c>
      <c r="L19" s="10">
        <v>1.69071364680689</v>
      </c>
      <c r="M19" s="7">
        <v>-4.9078859226750602</v>
      </c>
      <c r="N19" s="10">
        <v>1.9652608375123</v>
      </c>
      <c r="O19" s="7">
        <v>14.4352788404429</v>
      </c>
      <c r="P19" s="10">
        <v>0.89500626645387305</v>
      </c>
      <c r="Q19" s="7">
        <v>7.4470391141528403</v>
      </c>
      <c r="R19" s="10">
        <v>1.24503102708086</v>
      </c>
      <c r="S19" s="7">
        <v>-6.9882397262900797</v>
      </c>
      <c r="T19" s="10">
        <v>1.53334225644039</v>
      </c>
      <c r="U19" s="7">
        <v>5.9933254137458398</v>
      </c>
      <c r="V19" s="10">
        <v>0.71927927840168604</v>
      </c>
      <c r="W19" s="7">
        <v>2.6140633830559299</v>
      </c>
      <c r="X19" s="10">
        <v>0.72340630051989196</v>
      </c>
      <c r="Y19" s="7">
        <v>-3.3792620306899099</v>
      </c>
      <c r="Z19" s="123">
        <v>1.02013693000985</v>
      </c>
    </row>
    <row r="20" spans="1:26" ht="13" customHeight="1" x14ac:dyDescent="0.2">
      <c r="A20" s="82" t="s">
        <v>358</v>
      </c>
      <c r="B20" s="110">
        <v>2</v>
      </c>
      <c r="C20" s="7">
        <v>81.574050057737594</v>
      </c>
      <c r="D20" s="10">
        <v>1.2554489561551101</v>
      </c>
      <c r="E20" s="7">
        <v>86.925162495718794</v>
      </c>
      <c r="F20" s="10">
        <v>1.32456327682907</v>
      </c>
      <c r="G20" s="7">
        <v>5.3511124379812003</v>
      </c>
      <c r="H20" s="10">
        <v>1.8249986180365001</v>
      </c>
      <c r="I20" s="7">
        <v>11.768423408930399</v>
      </c>
      <c r="J20" s="10">
        <v>0.91542621111684397</v>
      </c>
      <c r="K20" s="7">
        <v>6.61919364640283</v>
      </c>
      <c r="L20" s="10">
        <v>0.89609746580662997</v>
      </c>
      <c r="M20" s="7">
        <v>-5.1492297625275798</v>
      </c>
      <c r="N20" s="10">
        <v>1.28101358939896</v>
      </c>
      <c r="O20" s="7">
        <v>5.49312295080487</v>
      </c>
      <c r="P20" s="10">
        <v>0.65046896845156499</v>
      </c>
      <c r="Q20" s="7">
        <v>5.3042060618573004</v>
      </c>
      <c r="R20" s="10">
        <v>0.88756080646324398</v>
      </c>
      <c r="S20" s="7">
        <v>-0.188916888947568</v>
      </c>
      <c r="T20" s="10">
        <v>1.1003972301347</v>
      </c>
      <c r="U20" s="7">
        <v>1.16440358252711</v>
      </c>
      <c r="V20" s="10">
        <v>0.30585679621635398</v>
      </c>
      <c r="W20" s="7">
        <v>1.15143779602106</v>
      </c>
      <c r="X20" s="10">
        <v>0.28717162156709503</v>
      </c>
      <c r="Y20" s="7">
        <v>-1.29657865060497E-2</v>
      </c>
      <c r="Z20" s="123">
        <v>0.41954251277457799</v>
      </c>
    </row>
    <row r="21" spans="1:26" ht="13" customHeight="1" x14ac:dyDescent="0.2">
      <c r="A21" s="82" t="s">
        <v>359</v>
      </c>
      <c r="B21" s="110">
        <v>2</v>
      </c>
      <c r="C21" s="7">
        <v>76.545542690646499</v>
      </c>
      <c r="D21" s="10">
        <v>1.15372341340061</v>
      </c>
      <c r="E21" s="7">
        <v>80.552493809491295</v>
      </c>
      <c r="F21" s="10">
        <v>0.90702138100004603</v>
      </c>
      <c r="G21" s="7">
        <v>4.0069511188448201</v>
      </c>
      <c r="H21" s="10">
        <v>1.4675712930621001</v>
      </c>
      <c r="I21" s="7">
        <v>4.1120733001833596</v>
      </c>
      <c r="J21" s="10">
        <v>0.46821348757040798</v>
      </c>
      <c r="K21" s="7">
        <v>3.0365455660895702</v>
      </c>
      <c r="L21" s="10">
        <v>0.46791977606867402</v>
      </c>
      <c r="M21" s="7">
        <v>-1.0755277340937901</v>
      </c>
      <c r="N21" s="10">
        <v>0.66194621139410004</v>
      </c>
      <c r="O21" s="7">
        <v>10.5310915921107</v>
      </c>
      <c r="P21" s="10">
        <v>0.73416765432876097</v>
      </c>
      <c r="Q21" s="7">
        <v>9.8415987347333402</v>
      </c>
      <c r="R21" s="10">
        <v>0.76269883098499003</v>
      </c>
      <c r="S21" s="7">
        <v>-0.68949285737737598</v>
      </c>
      <c r="T21" s="10">
        <v>1.05863669473926</v>
      </c>
      <c r="U21" s="7">
        <v>8.8112924170594003</v>
      </c>
      <c r="V21" s="10">
        <v>0.73895594878433701</v>
      </c>
      <c r="W21" s="7">
        <v>6.5693618896857604</v>
      </c>
      <c r="X21" s="10">
        <v>0.56073873791372297</v>
      </c>
      <c r="Y21" s="7">
        <v>-2.2419305273736398</v>
      </c>
      <c r="Z21" s="123">
        <v>0.92762267460473102</v>
      </c>
    </row>
    <row r="22" spans="1:26" ht="13" customHeight="1" x14ac:dyDescent="0.2">
      <c r="A22" s="82" t="s">
        <v>360</v>
      </c>
      <c r="B22" s="110">
        <v>2</v>
      </c>
      <c r="C22" s="7">
        <v>86.350985095654295</v>
      </c>
      <c r="D22" s="10">
        <v>1.1045832024762301</v>
      </c>
      <c r="E22" s="7">
        <v>88.522378436903097</v>
      </c>
      <c r="F22" s="10">
        <v>0.81207290432581203</v>
      </c>
      <c r="G22" s="7">
        <v>2.1713933412487298</v>
      </c>
      <c r="H22" s="10">
        <v>1.37097281268916</v>
      </c>
      <c r="I22" s="7">
        <v>5.0243638348310098</v>
      </c>
      <c r="J22" s="10">
        <v>0.55188330205946801</v>
      </c>
      <c r="K22" s="7">
        <v>3.8249413061068598</v>
      </c>
      <c r="L22" s="10">
        <v>0.53174791971681001</v>
      </c>
      <c r="M22" s="7">
        <v>-1.19942252872416</v>
      </c>
      <c r="N22" s="10">
        <v>0.76637525352480995</v>
      </c>
      <c r="O22" s="7">
        <v>4.5828316767553403</v>
      </c>
      <c r="P22" s="10">
        <v>0.80829164794308905</v>
      </c>
      <c r="Q22" s="7">
        <v>2.90318489074249</v>
      </c>
      <c r="R22" s="10">
        <v>0.45915288390619402</v>
      </c>
      <c r="S22" s="7">
        <v>-1.6796467860128399</v>
      </c>
      <c r="T22" s="10">
        <v>0.92960032214599098</v>
      </c>
      <c r="U22" s="7">
        <v>4.0418193927593196</v>
      </c>
      <c r="V22" s="10">
        <v>0.441720833996256</v>
      </c>
      <c r="W22" s="7">
        <v>4.7494953662475803</v>
      </c>
      <c r="X22" s="10">
        <v>0.51867540973470605</v>
      </c>
      <c r="Y22" s="7">
        <v>0.70767597348825895</v>
      </c>
      <c r="Z22" s="123">
        <v>0.68127929357188999</v>
      </c>
    </row>
    <row r="23" spans="1:26" ht="13" customHeight="1" x14ac:dyDescent="0.2">
      <c r="A23" s="82" t="s">
        <v>361</v>
      </c>
      <c r="B23" s="110">
        <v>2</v>
      </c>
      <c r="C23" s="7">
        <v>83.096570093829101</v>
      </c>
      <c r="D23" s="10">
        <v>0.84639889461189</v>
      </c>
      <c r="E23" s="7">
        <v>77.039966514187199</v>
      </c>
      <c r="F23" s="10">
        <v>0.80885982021657099</v>
      </c>
      <c r="G23" s="7">
        <v>-6.0566035796418598</v>
      </c>
      <c r="H23" s="10">
        <v>1.17074561607593</v>
      </c>
      <c r="I23" s="7">
        <v>6.6540228651642597</v>
      </c>
      <c r="J23" s="10">
        <v>0.59115443968342696</v>
      </c>
      <c r="K23" s="7">
        <v>8.1369709071839207</v>
      </c>
      <c r="L23" s="10">
        <v>0.48143716359764099</v>
      </c>
      <c r="M23" s="7">
        <v>1.4829480420196699</v>
      </c>
      <c r="N23" s="10">
        <v>0.76239446092581797</v>
      </c>
      <c r="O23" s="7">
        <v>4.9979042962454301</v>
      </c>
      <c r="P23" s="10">
        <v>0.387438895711677</v>
      </c>
      <c r="Q23" s="7">
        <v>8.5597477205721795</v>
      </c>
      <c r="R23" s="10">
        <v>0.52703767038948002</v>
      </c>
      <c r="S23" s="7">
        <v>3.5618434243267498</v>
      </c>
      <c r="T23" s="10">
        <v>0.654123538729385</v>
      </c>
      <c r="U23" s="7">
        <v>5.2515027447612104</v>
      </c>
      <c r="V23" s="10">
        <v>0.46587638094160599</v>
      </c>
      <c r="W23" s="7">
        <v>6.2633148580566704</v>
      </c>
      <c r="X23" s="10">
        <v>0.49224181591252703</v>
      </c>
      <c r="Y23" s="7">
        <v>1.0118121132954601</v>
      </c>
      <c r="Z23" s="123">
        <v>0.67774833651740596</v>
      </c>
    </row>
    <row r="24" spans="1:26" ht="13" customHeight="1" x14ac:dyDescent="0.2">
      <c r="A24" s="82" t="s">
        <v>362</v>
      </c>
      <c r="B24" s="110">
        <v>2</v>
      </c>
      <c r="C24" s="7">
        <v>86.552878017504298</v>
      </c>
      <c r="D24" s="10">
        <v>1.1391191043823099</v>
      </c>
      <c r="E24" s="7">
        <v>85.163232033655504</v>
      </c>
      <c r="F24" s="10">
        <v>1.26002712762376</v>
      </c>
      <c r="G24" s="7">
        <v>-1.38964598384884</v>
      </c>
      <c r="H24" s="10">
        <v>1.69860551521433</v>
      </c>
      <c r="I24" s="7">
        <v>9.3594482072955394</v>
      </c>
      <c r="J24" s="10">
        <v>0.93469497749027397</v>
      </c>
      <c r="K24" s="7">
        <v>10.193195226986701</v>
      </c>
      <c r="L24" s="10">
        <v>1.06687000885036</v>
      </c>
      <c r="M24" s="7">
        <v>0.83374701969116505</v>
      </c>
      <c r="N24" s="10">
        <v>1.41840273432122</v>
      </c>
      <c r="O24" s="7">
        <v>2.34019621403537</v>
      </c>
      <c r="P24" s="10">
        <v>0.41756604410382803</v>
      </c>
      <c r="Q24" s="7">
        <v>3.2607894829122999</v>
      </c>
      <c r="R24" s="10">
        <v>0.57172127723377597</v>
      </c>
      <c r="S24" s="7">
        <v>0.92059326887692605</v>
      </c>
      <c r="T24" s="10">
        <v>0.70797360122418396</v>
      </c>
      <c r="U24" s="7">
        <v>1.7474775611647599</v>
      </c>
      <c r="V24" s="10">
        <v>0.28218947422454499</v>
      </c>
      <c r="W24" s="7">
        <v>1.38278325644551</v>
      </c>
      <c r="X24" s="10">
        <v>0.33236976145091601</v>
      </c>
      <c r="Y24" s="7">
        <v>-0.36469430471924902</v>
      </c>
      <c r="Z24" s="123">
        <v>0.436005226677461</v>
      </c>
    </row>
    <row r="25" spans="1:26" ht="13" customHeight="1" x14ac:dyDescent="0.2">
      <c r="A25" s="82" t="s">
        <v>363</v>
      </c>
      <c r="B25" s="110">
        <v>2</v>
      </c>
      <c r="C25" s="7">
        <v>68.057436968510899</v>
      </c>
      <c r="D25" s="10">
        <v>1.2446786502921801</v>
      </c>
      <c r="E25" s="7">
        <v>68.047694558039495</v>
      </c>
      <c r="F25" s="10">
        <v>1.13981234840118</v>
      </c>
      <c r="G25" s="7">
        <v>-9.7424104714036695E-3</v>
      </c>
      <c r="H25" s="10">
        <v>1.6877195063342001</v>
      </c>
      <c r="I25" s="7">
        <v>9.7211649541775902</v>
      </c>
      <c r="J25" s="10">
        <v>0.61577391529080705</v>
      </c>
      <c r="K25" s="7">
        <v>10.9396684751188</v>
      </c>
      <c r="L25" s="10">
        <v>0.78186736496640297</v>
      </c>
      <c r="M25" s="7">
        <v>1.21850352094123</v>
      </c>
      <c r="N25" s="10">
        <v>0.995235696281075</v>
      </c>
      <c r="O25" s="7">
        <v>11.778676037965401</v>
      </c>
      <c r="P25" s="10">
        <v>0.71626069015469895</v>
      </c>
      <c r="Q25" s="7">
        <v>11.586172167960701</v>
      </c>
      <c r="R25" s="10">
        <v>0.80840232815129398</v>
      </c>
      <c r="S25" s="7">
        <v>-0.19250387000473199</v>
      </c>
      <c r="T25" s="10">
        <v>1.0800665259239</v>
      </c>
      <c r="U25" s="7">
        <v>10.4427220393461</v>
      </c>
      <c r="V25" s="10">
        <v>0.65955640820350403</v>
      </c>
      <c r="W25" s="7">
        <v>9.4264647988810104</v>
      </c>
      <c r="X25" s="10">
        <v>0.677381021850883</v>
      </c>
      <c r="Y25" s="7">
        <v>-1.01625724046509</v>
      </c>
      <c r="Z25" s="123">
        <v>0.94544153936986197</v>
      </c>
    </row>
    <row r="26" spans="1:26" ht="13" customHeight="1" x14ac:dyDescent="0.2">
      <c r="A26" s="82" t="s">
        <v>364</v>
      </c>
      <c r="B26" s="110">
        <v>2</v>
      </c>
      <c r="C26" s="7">
        <v>87.976556900529701</v>
      </c>
      <c r="D26" s="10">
        <v>0.73612095575754899</v>
      </c>
      <c r="E26" s="7">
        <v>90.965745554342405</v>
      </c>
      <c r="F26" s="10">
        <v>0.64520073871056505</v>
      </c>
      <c r="G26" s="7">
        <v>2.9891886538127199</v>
      </c>
      <c r="H26" s="10">
        <v>0.97885548204935002</v>
      </c>
      <c r="I26" s="7">
        <v>4.5553499345859203</v>
      </c>
      <c r="J26" s="10">
        <v>0.33644712469177901</v>
      </c>
      <c r="K26" s="7">
        <v>3.4473756855173998</v>
      </c>
      <c r="L26" s="10">
        <v>0.37958108176175498</v>
      </c>
      <c r="M26" s="7">
        <v>-1.10797424906852</v>
      </c>
      <c r="N26" s="10">
        <v>0.50722624670337202</v>
      </c>
      <c r="O26" s="7">
        <v>3.0372427361361298</v>
      </c>
      <c r="P26" s="10">
        <v>0.34610408052852898</v>
      </c>
      <c r="Q26" s="7">
        <v>1.96920292807536</v>
      </c>
      <c r="R26" s="10">
        <v>0.26475645064453202</v>
      </c>
      <c r="S26" s="7">
        <v>-1.06803980806078</v>
      </c>
      <c r="T26" s="10">
        <v>0.43575682750404399</v>
      </c>
      <c r="U26" s="7">
        <v>4.4308504287482799</v>
      </c>
      <c r="V26" s="10">
        <v>0.49456959114716198</v>
      </c>
      <c r="W26" s="7">
        <v>3.6176758320648599</v>
      </c>
      <c r="X26" s="10">
        <v>0.395911550229676</v>
      </c>
      <c r="Y26" s="7">
        <v>-0.81317459668342196</v>
      </c>
      <c r="Z26" s="123">
        <v>0.63351798403260495</v>
      </c>
    </row>
    <row r="27" spans="1:26" ht="13" customHeight="1" x14ac:dyDescent="0.2">
      <c r="A27" s="82" t="s">
        <v>365</v>
      </c>
      <c r="B27" s="110">
        <v>2</v>
      </c>
      <c r="C27" s="7">
        <v>82.888461100994704</v>
      </c>
      <c r="D27" s="10">
        <v>0.73485011943287704</v>
      </c>
      <c r="E27" s="7">
        <v>83.801197218427802</v>
      </c>
      <c r="F27" s="10">
        <v>1.04501731756164</v>
      </c>
      <c r="G27" s="7">
        <v>0.91273611743312699</v>
      </c>
      <c r="H27" s="10">
        <v>1.2775233430486601</v>
      </c>
      <c r="I27" s="7">
        <v>8.4865057505224399</v>
      </c>
      <c r="J27" s="10">
        <v>0.59950484137986504</v>
      </c>
      <c r="K27" s="7">
        <v>7.4556928034309298</v>
      </c>
      <c r="L27" s="10">
        <v>0.67471441098340501</v>
      </c>
      <c r="M27" s="7">
        <v>-1.0308129470915099</v>
      </c>
      <c r="N27" s="10">
        <v>0.90257719405410397</v>
      </c>
      <c r="O27" s="7">
        <v>6.1186445881355498</v>
      </c>
      <c r="P27" s="10">
        <v>0.40082056613862199</v>
      </c>
      <c r="Q27" s="7">
        <v>6.3828521651886501</v>
      </c>
      <c r="R27" s="10">
        <v>0.61529155684404702</v>
      </c>
      <c r="S27" s="7">
        <v>0.26420757705310199</v>
      </c>
      <c r="T27" s="10">
        <v>0.734330188786528</v>
      </c>
      <c r="U27" s="7">
        <v>2.5063885603473399</v>
      </c>
      <c r="V27" s="10">
        <v>0.29686231615306702</v>
      </c>
      <c r="W27" s="7">
        <v>2.3602578129526401</v>
      </c>
      <c r="X27" s="10">
        <v>0.335646055295165</v>
      </c>
      <c r="Y27" s="7">
        <v>-0.146130747394698</v>
      </c>
      <c r="Z27" s="123">
        <v>0.44809096084050698</v>
      </c>
    </row>
    <row r="28" spans="1:26" ht="13" customHeight="1" x14ac:dyDescent="0.2">
      <c r="A28" s="82" t="s">
        <v>366</v>
      </c>
      <c r="B28" s="110">
        <v>2</v>
      </c>
      <c r="C28" s="7">
        <v>88.208944887502895</v>
      </c>
      <c r="D28" s="10">
        <v>1.1632037580366801</v>
      </c>
      <c r="E28" s="7">
        <v>85.824064174684196</v>
      </c>
      <c r="F28" s="10">
        <v>0.853376667921113</v>
      </c>
      <c r="G28" s="7">
        <v>-2.3848807128187</v>
      </c>
      <c r="H28" s="10">
        <v>1.44266930377783</v>
      </c>
      <c r="I28" s="7">
        <v>2.0563013857121399</v>
      </c>
      <c r="J28" s="10">
        <v>0.61832612231657302</v>
      </c>
      <c r="K28" s="7">
        <v>2.90766193446873</v>
      </c>
      <c r="L28" s="10">
        <v>0.39797622909104602</v>
      </c>
      <c r="M28" s="7">
        <v>0.85136054875658995</v>
      </c>
      <c r="N28" s="10">
        <v>0.73533140315138101</v>
      </c>
      <c r="O28" s="7">
        <v>3.68390051009641</v>
      </c>
      <c r="P28" s="10">
        <v>0.50704655587851799</v>
      </c>
      <c r="Q28" s="7">
        <v>4.9057389976388199</v>
      </c>
      <c r="R28" s="10">
        <v>0.51048837787697299</v>
      </c>
      <c r="S28" s="7">
        <v>1.2218384875424</v>
      </c>
      <c r="T28" s="10">
        <v>0.71950996780845999</v>
      </c>
      <c r="U28" s="7">
        <v>6.05085321668858</v>
      </c>
      <c r="V28" s="10">
        <v>0.45114614184954999</v>
      </c>
      <c r="W28" s="7">
        <v>6.3625348932082897</v>
      </c>
      <c r="X28" s="10">
        <v>0.477584219114354</v>
      </c>
      <c r="Y28" s="7">
        <v>0.31168167651970802</v>
      </c>
      <c r="Z28" s="123">
        <v>0.65697757012914904</v>
      </c>
    </row>
    <row r="29" spans="1:26" ht="13" customHeight="1" x14ac:dyDescent="0.2">
      <c r="A29" s="82" t="s">
        <v>367</v>
      </c>
      <c r="B29" s="110">
        <v>2</v>
      </c>
      <c r="C29" s="7">
        <v>81.814927336044406</v>
      </c>
      <c r="D29" s="10">
        <v>0.92838221400307097</v>
      </c>
      <c r="E29" s="7">
        <v>78.221695285096303</v>
      </c>
      <c r="F29" s="10">
        <v>1.33797284979679</v>
      </c>
      <c r="G29" s="7">
        <v>-3.5932320509481199</v>
      </c>
      <c r="H29" s="10">
        <v>1.6285161595976201</v>
      </c>
      <c r="I29" s="7">
        <v>9.1346824817291807</v>
      </c>
      <c r="J29" s="10">
        <v>0.78886988290795002</v>
      </c>
      <c r="K29" s="7">
        <v>10.9738640340397</v>
      </c>
      <c r="L29" s="10">
        <v>1.0392698052896401</v>
      </c>
      <c r="M29" s="7">
        <v>1.83918155231048</v>
      </c>
      <c r="N29" s="10">
        <v>1.3047595258690301</v>
      </c>
      <c r="O29" s="7">
        <v>5.2353545483933104</v>
      </c>
      <c r="P29" s="10">
        <v>0.54389822717743996</v>
      </c>
      <c r="Q29" s="7">
        <v>5.9748604124717097</v>
      </c>
      <c r="R29" s="10">
        <v>0.73815944777543296</v>
      </c>
      <c r="S29" s="7">
        <v>0.73950586407840002</v>
      </c>
      <c r="T29" s="10">
        <v>0.91689947751478995</v>
      </c>
      <c r="U29" s="7">
        <v>3.8150356338330602</v>
      </c>
      <c r="V29" s="10">
        <v>0.54858608413195398</v>
      </c>
      <c r="W29" s="7">
        <v>4.8295802683923101</v>
      </c>
      <c r="X29" s="10">
        <v>0.74788914125864003</v>
      </c>
      <c r="Y29" s="7">
        <v>1.0145446345592499</v>
      </c>
      <c r="Z29" s="123">
        <v>0.92751542268353504</v>
      </c>
    </row>
    <row r="30" spans="1:26" ht="13" customHeight="1" x14ac:dyDescent="0.2">
      <c r="A30" s="82" t="s">
        <v>368</v>
      </c>
      <c r="B30" s="110">
        <v>2</v>
      </c>
      <c r="C30" s="7">
        <v>69.720019903740294</v>
      </c>
      <c r="D30" s="10">
        <v>1.37827015848512</v>
      </c>
      <c r="E30" s="7">
        <v>71.326639372578796</v>
      </c>
      <c r="F30" s="10">
        <v>1.4001203175897801</v>
      </c>
      <c r="G30" s="7">
        <v>1.60661946883855</v>
      </c>
      <c r="H30" s="10">
        <v>1.9646794989255301</v>
      </c>
      <c r="I30" s="7">
        <v>12.647965066885501</v>
      </c>
      <c r="J30" s="10">
        <v>0.90343638954597105</v>
      </c>
      <c r="K30" s="7">
        <v>11.0074783888439</v>
      </c>
      <c r="L30" s="10">
        <v>0.88670814361427697</v>
      </c>
      <c r="M30" s="7">
        <v>-1.6404866780415599</v>
      </c>
      <c r="N30" s="10">
        <v>1.2658786047278501</v>
      </c>
      <c r="O30" s="7">
        <v>11.1881567305595</v>
      </c>
      <c r="P30" s="10">
        <v>0.84223037011638202</v>
      </c>
      <c r="Q30" s="7">
        <v>10.0683860878363</v>
      </c>
      <c r="R30" s="10">
        <v>0.83516894133586606</v>
      </c>
      <c r="S30" s="7">
        <v>-1.1197706427232099</v>
      </c>
      <c r="T30" s="10">
        <v>1.1861109378630901</v>
      </c>
      <c r="U30" s="7">
        <v>6.4438582988146802</v>
      </c>
      <c r="V30" s="10">
        <v>0.60912625411974297</v>
      </c>
      <c r="W30" s="7">
        <v>7.59749615074091</v>
      </c>
      <c r="X30" s="10">
        <v>0.831520673900356</v>
      </c>
      <c r="Y30" s="7">
        <v>1.15363785192623</v>
      </c>
      <c r="Z30" s="123">
        <v>1.03075769440817</v>
      </c>
    </row>
    <row r="31" spans="1:26" ht="13" customHeight="1" x14ac:dyDescent="0.2">
      <c r="A31" s="82" t="s">
        <v>369</v>
      </c>
      <c r="B31" s="110">
        <v>2</v>
      </c>
      <c r="C31" s="7">
        <v>86.044532519630906</v>
      </c>
      <c r="D31" s="10">
        <v>0.67143239536756205</v>
      </c>
      <c r="E31" s="7">
        <v>83.696715928310098</v>
      </c>
      <c r="F31" s="10">
        <v>0.78811549705272399</v>
      </c>
      <c r="G31" s="7">
        <v>-2.34781659132079</v>
      </c>
      <c r="H31" s="10">
        <v>1.0353489741356201</v>
      </c>
      <c r="I31" s="7">
        <v>3.4177184416298698</v>
      </c>
      <c r="J31" s="10">
        <v>0.36803701889250601</v>
      </c>
      <c r="K31" s="7">
        <v>3.93632494507882</v>
      </c>
      <c r="L31" s="10">
        <v>0.39130356686544099</v>
      </c>
      <c r="M31" s="7">
        <v>0.51860650344895098</v>
      </c>
      <c r="N31" s="10">
        <v>0.53718686573379604</v>
      </c>
      <c r="O31" s="7">
        <v>5.6024774044814798</v>
      </c>
      <c r="P31" s="10">
        <v>0.35987804030932302</v>
      </c>
      <c r="Q31" s="7">
        <v>6.4532174499215902</v>
      </c>
      <c r="R31" s="10">
        <v>0.44844956373179701</v>
      </c>
      <c r="S31" s="7">
        <v>0.85074004544011705</v>
      </c>
      <c r="T31" s="10">
        <v>0.57499496963722896</v>
      </c>
      <c r="U31" s="7">
        <v>4.9352716342577496</v>
      </c>
      <c r="V31" s="10">
        <v>0.44188681330267598</v>
      </c>
      <c r="W31" s="7">
        <v>5.9137416766894901</v>
      </c>
      <c r="X31" s="10">
        <v>0.54238619335206995</v>
      </c>
      <c r="Y31" s="7">
        <v>0.97847004243173696</v>
      </c>
      <c r="Z31" s="123">
        <v>0.699604701606374</v>
      </c>
    </row>
    <row r="32" spans="1:26" ht="13" customHeight="1" x14ac:dyDescent="0.2">
      <c r="A32" s="82" t="s">
        <v>370</v>
      </c>
      <c r="B32" s="110">
        <v>2</v>
      </c>
      <c r="C32" s="7">
        <v>91.105759621594601</v>
      </c>
      <c r="D32" s="10">
        <v>0.60495477697983402</v>
      </c>
      <c r="E32" s="7">
        <v>93.313801278281304</v>
      </c>
      <c r="F32" s="10">
        <v>0.66253505243121202</v>
      </c>
      <c r="G32" s="7">
        <v>2.2080416566866998</v>
      </c>
      <c r="H32" s="10">
        <v>0.89717499847618898</v>
      </c>
      <c r="I32" s="7">
        <v>2.26034562493752</v>
      </c>
      <c r="J32" s="10">
        <v>0.222828510018032</v>
      </c>
      <c r="K32" s="7">
        <v>1.92654340501649</v>
      </c>
      <c r="L32" s="10">
        <v>0.34705431296477901</v>
      </c>
      <c r="M32" s="7">
        <v>-0.33380221992102599</v>
      </c>
      <c r="N32" s="10">
        <v>0.41243089242236802</v>
      </c>
      <c r="O32" s="7">
        <v>2.6043494570970598</v>
      </c>
      <c r="P32" s="10">
        <v>0.28414219386728301</v>
      </c>
      <c r="Q32" s="7">
        <v>2.00986817434169</v>
      </c>
      <c r="R32" s="10">
        <v>0.34985238426370402</v>
      </c>
      <c r="S32" s="7">
        <v>-0.59448128275537104</v>
      </c>
      <c r="T32" s="10">
        <v>0.45070331384482898</v>
      </c>
      <c r="U32" s="7">
        <v>4.02954529637082</v>
      </c>
      <c r="V32" s="10">
        <v>0.48770273306475198</v>
      </c>
      <c r="W32" s="7">
        <v>2.74978714236051</v>
      </c>
      <c r="X32" s="10">
        <v>0.35788558021636402</v>
      </c>
      <c r="Y32" s="7">
        <v>-1.27975815401031</v>
      </c>
      <c r="Z32" s="123">
        <v>0.60492647847951897</v>
      </c>
    </row>
    <row r="33" spans="1:26" ht="13" customHeight="1" x14ac:dyDescent="0.2">
      <c r="A33" s="82" t="s">
        <v>371</v>
      </c>
      <c r="B33" s="110">
        <v>2</v>
      </c>
      <c r="C33" s="7">
        <v>77.759821663220606</v>
      </c>
      <c r="D33" s="10">
        <v>1.0118644355998401</v>
      </c>
      <c r="E33" s="7">
        <v>80.006196168043601</v>
      </c>
      <c r="F33" s="10">
        <v>1.08457021701725</v>
      </c>
      <c r="G33" s="7">
        <v>2.2463745048230002</v>
      </c>
      <c r="H33" s="10">
        <v>1.4832943712131501</v>
      </c>
      <c r="I33" s="7">
        <v>8.0085288238892094</v>
      </c>
      <c r="J33" s="10">
        <v>0.52524499892371002</v>
      </c>
      <c r="K33" s="7">
        <v>8.4302922329773402</v>
      </c>
      <c r="L33" s="10">
        <v>0.58137022894053003</v>
      </c>
      <c r="M33" s="7">
        <v>0.42176340908813098</v>
      </c>
      <c r="N33" s="10">
        <v>0.78350089469810602</v>
      </c>
      <c r="O33" s="7">
        <v>9.3011343969466491</v>
      </c>
      <c r="P33" s="10">
        <v>0.67958128202017798</v>
      </c>
      <c r="Q33" s="7">
        <v>8.2339751678808497</v>
      </c>
      <c r="R33" s="10">
        <v>0.72998437372097302</v>
      </c>
      <c r="S33" s="7">
        <v>-1.0671592290658001</v>
      </c>
      <c r="T33" s="10">
        <v>0.99735044229648295</v>
      </c>
      <c r="U33" s="7">
        <v>4.9305151159435399</v>
      </c>
      <c r="V33" s="10">
        <v>0.372294788215628</v>
      </c>
      <c r="W33" s="7">
        <v>3.3295364310982198</v>
      </c>
      <c r="X33" s="10">
        <v>0.37551500668255999</v>
      </c>
      <c r="Y33" s="7">
        <v>-1.60097868484531</v>
      </c>
      <c r="Z33" s="123">
        <v>0.52878627967858804</v>
      </c>
    </row>
    <row r="34" spans="1:26" ht="13" customHeight="1" x14ac:dyDescent="0.2">
      <c r="A34" s="82" t="s">
        <v>372</v>
      </c>
      <c r="B34" s="110">
        <v>2</v>
      </c>
      <c r="C34" s="7">
        <v>97.663555214939606</v>
      </c>
      <c r="D34" s="10">
        <v>0.29867713074950297</v>
      </c>
      <c r="E34" s="7">
        <v>99.3068304656598</v>
      </c>
      <c r="F34" s="10">
        <v>0.17544574128569199</v>
      </c>
      <c r="G34" s="7">
        <v>1.64327525072021</v>
      </c>
      <c r="H34" s="10">
        <v>0.34639462548954397</v>
      </c>
      <c r="I34" s="7">
        <v>1.5313878060556101</v>
      </c>
      <c r="J34" s="10">
        <v>0.246101267582917</v>
      </c>
      <c r="K34" s="7">
        <v>0.273670472752436</v>
      </c>
      <c r="L34" s="10">
        <v>0.11022157226569</v>
      </c>
      <c r="M34" s="7">
        <v>-1.2577173333031699</v>
      </c>
      <c r="N34" s="10">
        <v>0.26965650168063598</v>
      </c>
      <c r="O34" s="7">
        <v>0.45119480553890801</v>
      </c>
      <c r="P34" s="10">
        <v>0.15226877309356099</v>
      </c>
      <c r="Q34" s="7">
        <v>0.25638554773022698</v>
      </c>
      <c r="R34" s="10">
        <v>0.103037753065336</v>
      </c>
      <c r="S34" s="7">
        <v>-0.19480925780868</v>
      </c>
      <c r="T34" s="10">
        <v>0.183854719319825</v>
      </c>
      <c r="U34" s="7">
        <v>0.35386217346594201</v>
      </c>
      <c r="V34" s="10">
        <v>0.107382509741478</v>
      </c>
      <c r="W34" s="7">
        <v>0.16311351385756001</v>
      </c>
      <c r="X34" s="10">
        <v>8.64898664737003E-2</v>
      </c>
      <c r="Y34" s="7">
        <v>-0.190748659608383</v>
      </c>
      <c r="Z34" s="123">
        <v>0.137882197549274</v>
      </c>
    </row>
    <row r="35" spans="1:26" ht="13" customHeight="1" x14ac:dyDescent="0.2">
      <c r="A35" s="82" t="s">
        <v>373</v>
      </c>
      <c r="B35" s="110">
        <v>2</v>
      </c>
      <c r="C35" s="7">
        <v>65.641406073349202</v>
      </c>
      <c r="D35" s="10">
        <v>1.3453770540649601</v>
      </c>
      <c r="E35" s="7">
        <v>67.360200191840207</v>
      </c>
      <c r="F35" s="10">
        <v>1.1731733602637899</v>
      </c>
      <c r="G35" s="7">
        <v>1.7187941184909199</v>
      </c>
      <c r="H35" s="10">
        <v>1.78504205856253</v>
      </c>
      <c r="I35" s="7">
        <v>12.414013223963</v>
      </c>
      <c r="J35" s="10">
        <v>0.85820938578778205</v>
      </c>
      <c r="K35" s="7">
        <v>11.0163197529588</v>
      </c>
      <c r="L35" s="10">
        <v>0.83628574306284198</v>
      </c>
      <c r="M35" s="7">
        <v>-1.3976934710042299</v>
      </c>
      <c r="N35" s="10">
        <v>1.19828927805618</v>
      </c>
      <c r="O35" s="7">
        <v>9.8647602049345693</v>
      </c>
      <c r="P35" s="10">
        <v>0.72159698034348996</v>
      </c>
      <c r="Q35" s="7">
        <v>11.942740382932</v>
      </c>
      <c r="R35" s="10">
        <v>0.770119816038906</v>
      </c>
      <c r="S35" s="7">
        <v>2.0779801779974498</v>
      </c>
      <c r="T35" s="10">
        <v>1.0553609492001499</v>
      </c>
      <c r="U35" s="7">
        <v>12.0798204977532</v>
      </c>
      <c r="V35" s="10">
        <v>1.37012827667696</v>
      </c>
      <c r="W35" s="7">
        <v>9.6807396722690395</v>
      </c>
      <c r="X35" s="10">
        <v>0.71589776141239503</v>
      </c>
      <c r="Y35" s="7">
        <v>-2.3990808254841398</v>
      </c>
      <c r="Z35" s="123">
        <v>1.54588521544941</v>
      </c>
    </row>
    <row r="36" spans="1:26" ht="13" customHeight="1" x14ac:dyDescent="0.2">
      <c r="A36" s="82" t="s">
        <v>374</v>
      </c>
      <c r="B36" s="110">
        <v>2</v>
      </c>
      <c r="C36" s="7">
        <v>59.987989640914698</v>
      </c>
      <c r="D36" s="10">
        <v>1.37756062229323</v>
      </c>
      <c r="E36" s="7">
        <v>64.0616386447293</v>
      </c>
      <c r="F36" s="10">
        <v>1.7416350181643001</v>
      </c>
      <c r="G36" s="7">
        <v>4.0736490038145199</v>
      </c>
      <c r="H36" s="10">
        <v>2.2205778087221</v>
      </c>
      <c r="I36" s="7">
        <v>11.791316885998899</v>
      </c>
      <c r="J36" s="10">
        <v>0.64858289252735102</v>
      </c>
      <c r="K36" s="7">
        <v>12.177922590561501</v>
      </c>
      <c r="L36" s="10">
        <v>0.59627099957865204</v>
      </c>
      <c r="M36" s="7">
        <v>0.38660570456264098</v>
      </c>
      <c r="N36" s="10">
        <v>0.88102149429946897</v>
      </c>
      <c r="O36" s="7">
        <v>13.3460311879267</v>
      </c>
      <c r="P36" s="10">
        <v>0.81250562058214704</v>
      </c>
      <c r="Q36" s="7">
        <v>10.9331707646433</v>
      </c>
      <c r="R36" s="10">
        <v>0.81653563755093705</v>
      </c>
      <c r="S36" s="7">
        <v>-2.4128604232834201</v>
      </c>
      <c r="T36" s="10">
        <v>1.1519096452709701</v>
      </c>
      <c r="U36" s="7">
        <v>14.874662285159699</v>
      </c>
      <c r="V36" s="10">
        <v>0.66374171419009698</v>
      </c>
      <c r="W36" s="7">
        <v>12.827268000066001</v>
      </c>
      <c r="X36" s="10">
        <v>1.02032346467319</v>
      </c>
      <c r="Y36" s="7">
        <v>-2.0473942850937199</v>
      </c>
      <c r="Z36" s="123">
        <v>1.2172152791181601</v>
      </c>
    </row>
    <row r="37" spans="1:26" ht="13" customHeight="1" x14ac:dyDescent="0.2">
      <c r="A37" s="82" t="s">
        <v>375</v>
      </c>
      <c r="B37" s="110">
        <v>2</v>
      </c>
      <c r="C37" s="7">
        <v>96.168110979043007</v>
      </c>
      <c r="D37" s="10">
        <v>0.44573717750283898</v>
      </c>
      <c r="E37" s="7">
        <v>94.680063220801699</v>
      </c>
      <c r="F37" s="10">
        <v>0.60709441158095301</v>
      </c>
      <c r="G37" s="7">
        <v>-1.4880477582412099</v>
      </c>
      <c r="H37" s="10">
        <v>0.75315686014337102</v>
      </c>
      <c r="I37" s="7">
        <v>1.3559241992416999</v>
      </c>
      <c r="J37" s="10">
        <v>0.34231972404932398</v>
      </c>
      <c r="K37" s="7">
        <v>1.99792403278818</v>
      </c>
      <c r="L37" s="10">
        <v>0.38411047222142097</v>
      </c>
      <c r="M37" s="7">
        <v>0.64199983354648404</v>
      </c>
      <c r="N37" s="10">
        <v>0.51451302057709702</v>
      </c>
      <c r="O37" s="7">
        <v>1.1985778866525301</v>
      </c>
      <c r="P37" s="10">
        <v>0.27184604105690702</v>
      </c>
      <c r="Q37" s="7">
        <v>1.93844890148847</v>
      </c>
      <c r="R37" s="10">
        <v>0.38444911249166702</v>
      </c>
      <c r="S37" s="7">
        <v>0.73987101483593998</v>
      </c>
      <c r="T37" s="10">
        <v>0.47085177087268498</v>
      </c>
      <c r="U37" s="7">
        <v>1.27738693506283</v>
      </c>
      <c r="V37" s="10">
        <v>0.35234251172723202</v>
      </c>
      <c r="W37" s="7">
        <v>1.3835638449215999</v>
      </c>
      <c r="X37" s="10">
        <v>0.29992599673272502</v>
      </c>
      <c r="Y37" s="7">
        <v>0.106176909858774</v>
      </c>
      <c r="Z37" s="123">
        <v>0.46271032956524</v>
      </c>
    </row>
    <row r="38" spans="1:26" ht="13" customHeight="1" x14ac:dyDescent="0.2">
      <c r="A38" s="82" t="s">
        <v>376</v>
      </c>
      <c r="B38" s="110">
        <v>2</v>
      </c>
      <c r="C38" s="7">
        <v>90.168019811800093</v>
      </c>
      <c r="D38" s="10">
        <v>0.58307396843680603</v>
      </c>
      <c r="E38" s="7">
        <v>92.283870002696901</v>
      </c>
      <c r="F38" s="10">
        <v>0.70426049612475305</v>
      </c>
      <c r="G38" s="7">
        <v>2.1158501908968201</v>
      </c>
      <c r="H38" s="10">
        <v>0.91430744231386896</v>
      </c>
      <c r="I38" s="7">
        <v>3.7858769640356602</v>
      </c>
      <c r="J38" s="10">
        <v>0.35037468689372098</v>
      </c>
      <c r="K38" s="7">
        <v>2.26379505596582</v>
      </c>
      <c r="L38" s="10">
        <v>0.37468529203744</v>
      </c>
      <c r="M38" s="7">
        <v>-1.52208190806983</v>
      </c>
      <c r="N38" s="10">
        <v>0.51298293274245998</v>
      </c>
      <c r="O38" s="7">
        <v>3.9445167203533398</v>
      </c>
      <c r="P38" s="10">
        <v>0.34507192143657101</v>
      </c>
      <c r="Q38" s="7">
        <v>2.9393443974910798</v>
      </c>
      <c r="R38" s="10">
        <v>0.36819176286101402</v>
      </c>
      <c r="S38" s="7">
        <v>-1.00517232286225</v>
      </c>
      <c r="T38" s="10">
        <v>0.50461847489229705</v>
      </c>
      <c r="U38" s="7">
        <v>2.10158650381093</v>
      </c>
      <c r="V38" s="10">
        <v>0.29445468043083001</v>
      </c>
      <c r="W38" s="7">
        <v>2.5129905438461901</v>
      </c>
      <c r="X38" s="10">
        <v>0.37803743154061697</v>
      </c>
      <c r="Y38" s="7">
        <v>0.41140404003526698</v>
      </c>
      <c r="Z38" s="123">
        <v>0.47918248974002497</v>
      </c>
    </row>
    <row r="39" spans="1:26" ht="13" customHeight="1" x14ac:dyDescent="0.2">
      <c r="A39" s="82" t="s">
        <v>377</v>
      </c>
      <c r="B39" s="110">
        <v>2</v>
      </c>
      <c r="C39" s="7">
        <v>78.814561621421305</v>
      </c>
      <c r="D39" s="10">
        <v>1.21720857904755</v>
      </c>
      <c r="E39" s="7">
        <v>77.370908356345396</v>
      </c>
      <c r="F39" s="10">
        <v>0.97457948352074397</v>
      </c>
      <c r="G39" s="7">
        <v>-1.4436532650759799</v>
      </c>
      <c r="H39" s="10">
        <v>1.5592953198821999</v>
      </c>
      <c r="I39" s="7">
        <v>2.6051722539762299</v>
      </c>
      <c r="J39" s="10">
        <v>0.330447466758091</v>
      </c>
      <c r="K39" s="7">
        <v>4.2063814260969901</v>
      </c>
      <c r="L39" s="10">
        <v>0.41460205034995901</v>
      </c>
      <c r="M39" s="7">
        <v>1.60120917212076</v>
      </c>
      <c r="N39" s="10">
        <v>0.53017958131300102</v>
      </c>
      <c r="O39" s="7">
        <v>8.6670652770179792</v>
      </c>
      <c r="P39" s="10">
        <v>0.602130888671075</v>
      </c>
      <c r="Q39" s="7">
        <v>7.7538660152364196</v>
      </c>
      <c r="R39" s="10">
        <v>0.57096854038983302</v>
      </c>
      <c r="S39" s="7">
        <v>-0.91319926178156596</v>
      </c>
      <c r="T39" s="10">
        <v>0.82979918125213503</v>
      </c>
      <c r="U39" s="7">
        <v>9.9132008475844504</v>
      </c>
      <c r="V39" s="10">
        <v>0.74756581288607105</v>
      </c>
      <c r="W39" s="7">
        <v>10.6688442023212</v>
      </c>
      <c r="X39" s="10">
        <v>0.60388800797906605</v>
      </c>
      <c r="Y39" s="7">
        <v>0.75564335473678701</v>
      </c>
      <c r="Z39" s="123">
        <v>0.96100747696203603</v>
      </c>
    </row>
    <row r="40" spans="1:26" ht="13" customHeight="1" x14ac:dyDescent="0.2">
      <c r="A40" s="82" t="s">
        <v>378</v>
      </c>
      <c r="B40" s="110">
        <v>2</v>
      </c>
      <c r="C40" s="7">
        <v>39.383320140250497</v>
      </c>
      <c r="D40" s="10">
        <v>1.3023569386250899</v>
      </c>
      <c r="E40" s="7">
        <v>53.367576314657001</v>
      </c>
      <c r="F40" s="10">
        <v>1.35016368323855</v>
      </c>
      <c r="G40" s="7">
        <v>13.9842561744065</v>
      </c>
      <c r="H40" s="10">
        <v>1.8759199255621799</v>
      </c>
      <c r="I40" s="7">
        <v>11.5879850822867</v>
      </c>
      <c r="J40" s="10">
        <v>0.81186498414050401</v>
      </c>
      <c r="K40" s="7">
        <v>8.7747205722798096</v>
      </c>
      <c r="L40" s="10">
        <v>0.65857554364343995</v>
      </c>
      <c r="M40" s="7">
        <v>-2.8132645100069298</v>
      </c>
      <c r="N40" s="10">
        <v>1.0453929879039301</v>
      </c>
      <c r="O40" s="7">
        <v>11.882429474744001</v>
      </c>
      <c r="P40" s="10">
        <v>0.96852985913886602</v>
      </c>
      <c r="Q40" s="7">
        <v>7.21636567664026</v>
      </c>
      <c r="R40" s="10">
        <v>0.78939175358362701</v>
      </c>
      <c r="S40" s="7">
        <v>-4.6660637981037798</v>
      </c>
      <c r="T40" s="10">
        <v>1.2494756614954099</v>
      </c>
      <c r="U40" s="7">
        <v>37.146265302718703</v>
      </c>
      <c r="V40" s="10">
        <v>1.3621596106831499</v>
      </c>
      <c r="W40" s="7">
        <v>30.641337436422901</v>
      </c>
      <c r="X40" s="10">
        <v>1.2505638301939299</v>
      </c>
      <c r="Y40" s="7">
        <v>-6.5049278662957901</v>
      </c>
      <c r="Z40" s="123">
        <v>1.8491589164714299</v>
      </c>
    </row>
    <row r="41" spans="1:26" ht="13" customHeight="1" x14ac:dyDescent="0.2">
      <c r="A41" s="82" t="s">
        <v>379</v>
      </c>
      <c r="B41" s="110">
        <v>2</v>
      </c>
      <c r="C41" s="7">
        <v>98.281688185422695</v>
      </c>
      <c r="D41" s="10">
        <v>0.19970605946896</v>
      </c>
      <c r="E41" s="7">
        <v>90.525105021925498</v>
      </c>
      <c r="F41" s="10">
        <v>0.545304646453733</v>
      </c>
      <c r="G41" s="7">
        <v>-7.75658316349723</v>
      </c>
      <c r="H41" s="10">
        <v>0.58072340027990199</v>
      </c>
      <c r="I41" s="7">
        <v>0.53406770506388201</v>
      </c>
      <c r="J41" s="10">
        <v>0.108395352395923</v>
      </c>
      <c r="K41" s="7">
        <v>7.0553408837211</v>
      </c>
      <c r="L41" s="10">
        <v>0.49887687714239598</v>
      </c>
      <c r="M41" s="7">
        <v>6.5212731786572196</v>
      </c>
      <c r="N41" s="10">
        <v>0.51051708195552603</v>
      </c>
      <c r="O41" s="7">
        <v>0.71462305276621696</v>
      </c>
      <c r="P41" s="10">
        <v>0.15190130537490401</v>
      </c>
      <c r="Q41" s="7">
        <v>2.0514194581042702</v>
      </c>
      <c r="R41" s="10">
        <v>0.27120736589472999</v>
      </c>
      <c r="S41" s="7">
        <v>1.3367964053380601</v>
      </c>
      <c r="T41" s="10">
        <v>0.31084954864074998</v>
      </c>
      <c r="U41" s="7">
        <v>0.46962105674718102</v>
      </c>
      <c r="V41" s="10">
        <v>0.11647049234363401</v>
      </c>
      <c r="W41" s="7">
        <v>0.36813463624911802</v>
      </c>
      <c r="X41" s="10">
        <v>0.117541144807307</v>
      </c>
      <c r="Y41" s="7">
        <v>-0.101486420498064</v>
      </c>
      <c r="Z41" s="123">
        <v>0.16547294736415599</v>
      </c>
    </row>
    <row r="42" spans="1:26" ht="13" customHeight="1" x14ac:dyDescent="0.2">
      <c r="A42" s="82" t="s">
        <v>380</v>
      </c>
      <c r="B42" s="110">
        <v>2</v>
      </c>
      <c r="C42" s="7">
        <v>94.425636182547905</v>
      </c>
      <c r="D42" s="10">
        <v>0.38621663461093803</v>
      </c>
      <c r="E42" s="7">
        <v>95.134334567811095</v>
      </c>
      <c r="F42" s="10">
        <v>0.56922356782566197</v>
      </c>
      <c r="G42" s="7">
        <v>0.70869838526321904</v>
      </c>
      <c r="H42" s="10">
        <v>0.68787990159501999</v>
      </c>
      <c r="I42" s="7">
        <v>3.5045032530692599</v>
      </c>
      <c r="J42" s="10">
        <v>0.35058492118168399</v>
      </c>
      <c r="K42" s="7">
        <v>3.1673185226107199</v>
      </c>
      <c r="L42" s="10">
        <v>0.401007342106112</v>
      </c>
      <c r="M42" s="7">
        <v>-0.33718473045854003</v>
      </c>
      <c r="N42" s="10">
        <v>0.53265061286266802</v>
      </c>
      <c r="O42" s="7">
        <v>1.8693016155134601</v>
      </c>
      <c r="P42" s="10">
        <v>0.29682453301799899</v>
      </c>
      <c r="Q42" s="7">
        <v>1.5937265278355499</v>
      </c>
      <c r="R42" s="10">
        <v>0.31591110773817499</v>
      </c>
      <c r="S42" s="7">
        <v>-0.275575087677909</v>
      </c>
      <c r="T42" s="10">
        <v>0.43347967817847499</v>
      </c>
      <c r="U42" s="7">
        <v>0.20055894886943401</v>
      </c>
      <c r="V42" s="10">
        <v>9.2518017485802698E-2</v>
      </c>
      <c r="W42" s="7">
        <v>0.10462038174263801</v>
      </c>
      <c r="X42" s="10">
        <v>7.5362909771821293E-2</v>
      </c>
      <c r="Y42" s="7">
        <v>-9.5938567126796104E-2</v>
      </c>
      <c r="Z42" s="123">
        <v>0.11932791680398599</v>
      </c>
    </row>
    <row r="43" spans="1:26" ht="13" customHeight="1" x14ac:dyDescent="0.2">
      <c r="A43" s="82" t="s">
        <v>381</v>
      </c>
      <c r="B43" s="110">
        <v>2</v>
      </c>
      <c r="C43" s="7">
        <v>86.959110174160699</v>
      </c>
      <c r="D43" s="10">
        <v>0.60204939828488502</v>
      </c>
      <c r="E43" s="7">
        <v>85.657454007523</v>
      </c>
      <c r="F43" s="10">
        <v>0.76886286221971101</v>
      </c>
      <c r="G43" s="7">
        <v>-1.30165616663771</v>
      </c>
      <c r="H43" s="10">
        <v>0.97653140188929799</v>
      </c>
      <c r="I43" s="7">
        <v>4.40579623180549</v>
      </c>
      <c r="J43" s="10">
        <v>0.39560191950374901</v>
      </c>
      <c r="K43" s="7">
        <v>3.8115961005101302</v>
      </c>
      <c r="L43" s="10">
        <v>0.436609081293579</v>
      </c>
      <c r="M43" s="7">
        <v>-0.59420013129536398</v>
      </c>
      <c r="N43" s="10">
        <v>0.58917600815297499</v>
      </c>
      <c r="O43" s="7">
        <v>2.7135513314264901</v>
      </c>
      <c r="P43" s="10">
        <v>0.30573027089576799</v>
      </c>
      <c r="Q43" s="7">
        <v>4.6282148636401104</v>
      </c>
      <c r="R43" s="10">
        <v>0.46345981335145497</v>
      </c>
      <c r="S43" s="7">
        <v>1.9146635322136201</v>
      </c>
      <c r="T43" s="10">
        <v>0.555217072084213</v>
      </c>
      <c r="U43" s="7">
        <v>5.9215422626072796</v>
      </c>
      <c r="V43" s="10">
        <v>0.36537434879838399</v>
      </c>
      <c r="W43" s="7">
        <v>5.9027350283267399</v>
      </c>
      <c r="X43" s="10">
        <v>0.53271063161343502</v>
      </c>
      <c r="Y43" s="7">
        <v>-1.8807234280544999E-2</v>
      </c>
      <c r="Z43" s="123">
        <v>0.64597138620362105</v>
      </c>
    </row>
    <row r="44" spans="1:26" ht="13" customHeight="1" x14ac:dyDescent="0.2">
      <c r="A44" s="82" t="s">
        <v>382</v>
      </c>
      <c r="B44" s="110">
        <v>2</v>
      </c>
      <c r="C44" s="7">
        <v>91.238001959400904</v>
      </c>
      <c r="D44" s="10">
        <v>0.68778806626352296</v>
      </c>
      <c r="E44" s="7">
        <v>90.656994730721195</v>
      </c>
      <c r="F44" s="10">
        <v>0.78121716004731101</v>
      </c>
      <c r="G44" s="7">
        <v>-0.58100722867979504</v>
      </c>
      <c r="H44" s="10">
        <v>1.04084229124633</v>
      </c>
      <c r="I44" s="7">
        <v>2.8399240147118801</v>
      </c>
      <c r="J44" s="10">
        <v>0.361320156405328</v>
      </c>
      <c r="K44" s="7">
        <v>1.9110021867559901</v>
      </c>
      <c r="L44" s="10">
        <v>0.38996980987081198</v>
      </c>
      <c r="M44" s="7">
        <v>-0.92892182795588596</v>
      </c>
      <c r="N44" s="10">
        <v>0.53162835518381402</v>
      </c>
      <c r="O44" s="7">
        <v>4.6233559647739497</v>
      </c>
      <c r="P44" s="10">
        <v>0.51093077865125902</v>
      </c>
      <c r="Q44" s="7">
        <v>4.1362853890896201</v>
      </c>
      <c r="R44" s="10">
        <v>0.56512585355029299</v>
      </c>
      <c r="S44" s="7">
        <v>-0.48707057568433099</v>
      </c>
      <c r="T44" s="10">
        <v>0.76185135749969501</v>
      </c>
      <c r="U44" s="7">
        <v>1.2987180611132201</v>
      </c>
      <c r="V44" s="10">
        <v>0.28062365138929601</v>
      </c>
      <c r="W44" s="7">
        <v>3.2957176934332399</v>
      </c>
      <c r="X44" s="10">
        <v>0.43969062537796799</v>
      </c>
      <c r="Y44" s="7">
        <v>1.9969996323200201</v>
      </c>
      <c r="Z44" s="123">
        <v>0.52161046746047002</v>
      </c>
    </row>
    <row r="45" spans="1:26" ht="13" customHeight="1" x14ac:dyDescent="0.2">
      <c r="A45" s="82" t="s">
        <v>383</v>
      </c>
      <c r="B45" s="110">
        <v>2</v>
      </c>
      <c r="C45" s="7">
        <v>97.879147962274303</v>
      </c>
      <c r="D45" s="10">
        <v>0.35925088448164599</v>
      </c>
      <c r="E45" s="7">
        <v>98.390540447990603</v>
      </c>
      <c r="F45" s="10">
        <v>0.36958400938158797</v>
      </c>
      <c r="G45" s="7">
        <v>0.51139248571625695</v>
      </c>
      <c r="H45" s="10">
        <v>0.51541588837696395</v>
      </c>
      <c r="I45" s="7">
        <v>1.5903350674341199</v>
      </c>
      <c r="J45" s="10">
        <v>0.25962262988469098</v>
      </c>
      <c r="K45" s="7">
        <v>0.59565600431628496</v>
      </c>
      <c r="L45" s="10">
        <v>0.22202819022526199</v>
      </c>
      <c r="M45" s="7">
        <v>-0.99467906311783905</v>
      </c>
      <c r="N45" s="10">
        <v>0.34161444232196703</v>
      </c>
      <c r="O45" s="7">
        <v>0.475125841226407</v>
      </c>
      <c r="P45" s="10">
        <v>0.31696052787685097</v>
      </c>
      <c r="Q45" s="7">
        <v>0.41966335309073399</v>
      </c>
      <c r="R45" s="10">
        <v>0.20725431360534499</v>
      </c>
      <c r="S45" s="7">
        <v>-5.5462488135673498E-2</v>
      </c>
      <c r="T45" s="10">
        <v>0.378706121867596</v>
      </c>
      <c r="U45" s="7">
        <v>5.5391129065118901E-2</v>
      </c>
      <c r="V45" s="10">
        <v>5.5469978245687397E-2</v>
      </c>
      <c r="W45" s="7">
        <v>0.59414019460238099</v>
      </c>
      <c r="X45" s="10">
        <v>0.215897884260672</v>
      </c>
      <c r="Y45" s="7">
        <v>0.53874906553726198</v>
      </c>
      <c r="Z45" s="123">
        <v>0.22290988070251899</v>
      </c>
    </row>
    <row r="46" spans="1:26" ht="13" customHeight="1" x14ac:dyDescent="0.2">
      <c r="A46" s="82" t="s">
        <v>384</v>
      </c>
      <c r="B46" s="110">
        <v>2</v>
      </c>
      <c r="C46" s="7">
        <v>84.385403950960196</v>
      </c>
      <c r="D46" s="10">
        <v>0.73706805237899697</v>
      </c>
      <c r="E46" s="7">
        <v>87.0500964256656</v>
      </c>
      <c r="F46" s="10">
        <v>0.68672560355598899</v>
      </c>
      <c r="G46" s="7">
        <v>2.6646924747054599</v>
      </c>
      <c r="H46" s="10">
        <v>1.0074032799316801</v>
      </c>
      <c r="I46" s="7">
        <v>5.2296307704102496</v>
      </c>
      <c r="J46" s="10">
        <v>0.37679120475091799</v>
      </c>
      <c r="K46" s="7">
        <v>4.1867577340794302</v>
      </c>
      <c r="L46" s="10">
        <v>0.33842803746245698</v>
      </c>
      <c r="M46" s="7">
        <v>-1.0428730363308201</v>
      </c>
      <c r="N46" s="10">
        <v>0.50646337332361802</v>
      </c>
      <c r="O46" s="7">
        <v>6.7002560962911097</v>
      </c>
      <c r="P46" s="10">
        <v>0.34473048101047499</v>
      </c>
      <c r="Q46" s="7">
        <v>6.7822070408005297</v>
      </c>
      <c r="R46" s="10">
        <v>0.61214520460879995</v>
      </c>
      <c r="S46" s="7">
        <v>8.1950944509421794E-2</v>
      </c>
      <c r="T46" s="10">
        <v>0.70253886445040403</v>
      </c>
      <c r="U46" s="7">
        <v>3.6847091823384801</v>
      </c>
      <c r="V46" s="10">
        <v>0.44369629060731602</v>
      </c>
      <c r="W46" s="7">
        <v>1.9809387994544201</v>
      </c>
      <c r="X46" s="10">
        <v>0.195188265074458</v>
      </c>
      <c r="Y46" s="7">
        <v>-1.70377038288407</v>
      </c>
      <c r="Z46" s="123">
        <v>0.48473173727482299</v>
      </c>
    </row>
    <row r="47" spans="1:26" ht="13" customHeight="1" x14ac:dyDescent="0.2">
      <c r="A47" s="82" t="s">
        <v>385</v>
      </c>
      <c r="B47" s="110">
        <v>2</v>
      </c>
      <c r="C47" s="7">
        <v>83.774363211970694</v>
      </c>
      <c r="D47" s="10">
        <v>0.91585126526257399</v>
      </c>
      <c r="E47" s="7">
        <v>83.089778812987106</v>
      </c>
      <c r="F47" s="10">
        <v>1.07270787503876</v>
      </c>
      <c r="G47" s="7">
        <v>-0.68458439898367396</v>
      </c>
      <c r="H47" s="10">
        <v>1.4104913063373501</v>
      </c>
      <c r="I47" s="7">
        <v>9.6335284489941202</v>
      </c>
      <c r="J47" s="10">
        <v>0.61379567220823605</v>
      </c>
      <c r="K47" s="7">
        <v>11.0405155202917</v>
      </c>
      <c r="L47" s="10">
        <v>0.96568143064446799</v>
      </c>
      <c r="M47" s="7">
        <v>1.4069870712975501</v>
      </c>
      <c r="N47" s="10">
        <v>1.14424025130787</v>
      </c>
      <c r="O47" s="7">
        <v>5.4240149109162701</v>
      </c>
      <c r="P47" s="10">
        <v>0.73632793243820505</v>
      </c>
      <c r="Q47" s="7">
        <v>4.2394959589284396</v>
      </c>
      <c r="R47" s="10">
        <v>0.55584578030346599</v>
      </c>
      <c r="S47" s="7">
        <v>-1.1845189519878201</v>
      </c>
      <c r="T47" s="10">
        <v>0.92257430896914205</v>
      </c>
      <c r="U47" s="7">
        <v>1.16809342811887</v>
      </c>
      <c r="V47" s="10">
        <v>0.23278085277893201</v>
      </c>
      <c r="W47" s="7">
        <v>1.6302097077928299</v>
      </c>
      <c r="X47" s="10">
        <v>0.29857871205922398</v>
      </c>
      <c r="Y47" s="7">
        <v>0.46211627967396401</v>
      </c>
      <c r="Z47" s="123">
        <v>0.37859763960625997</v>
      </c>
    </row>
    <row r="48" spans="1:26" ht="13" customHeight="1" x14ac:dyDescent="0.2">
      <c r="A48" s="82" t="s">
        <v>386</v>
      </c>
      <c r="B48" s="110">
        <v>2</v>
      </c>
      <c r="C48" s="7">
        <v>82.495594760421199</v>
      </c>
      <c r="D48" s="10">
        <v>0.72648814056320199</v>
      </c>
      <c r="E48" s="7">
        <v>74.363905348105007</v>
      </c>
      <c r="F48" s="10">
        <v>1.0675643085576401</v>
      </c>
      <c r="G48" s="7">
        <v>-8.1316894123161791</v>
      </c>
      <c r="H48" s="10">
        <v>1.29130885975631</v>
      </c>
      <c r="I48" s="7">
        <v>9.8883669168240793</v>
      </c>
      <c r="J48" s="10">
        <v>0.53646537465769195</v>
      </c>
      <c r="K48" s="7">
        <v>15.0616451083272</v>
      </c>
      <c r="L48" s="10">
        <v>0.772773346867213</v>
      </c>
      <c r="M48" s="7">
        <v>5.17327819150315</v>
      </c>
      <c r="N48" s="10">
        <v>0.94073043101356701</v>
      </c>
      <c r="O48" s="7">
        <v>6.5754886792856704</v>
      </c>
      <c r="P48" s="10">
        <v>0.46504650024344302</v>
      </c>
      <c r="Q48" s="7">
        <v>8.9146830432464501</v>
      </c>
      <c r="R48" s="10">
        <v>0.71234323910310904</v>
      </c>
      <c r="S48" s="7">
        <v>2.3391943639607802</v>
      </c>
      <c r="T48" s="10">
        <v>0.85070625816705103</v>
      </c>
      <c r="U48" s="7">
        <v>1.04054964346908</v>
      </c>
      <c r="V48" s="10">
        <v>0.17238492470844999</v>
      </c>
      <c r="W48" s="7">
        <v>1.65976650032133</v>
      </c>
      <c r="X48" s="10">
        <v>0.249910834845365</v>
      </c>
      <c r="Y48" s="7">
        <v>0.61921685685225003</v>
      </c>
      <c r="Z48" s="123">
        <v>0.30359839861212201</v>
      </c>
    </row>
    <row r="49" spans="1:26" ht="13" customHeight="1" x14ac:dyDescent="0.2">
      <c r="A49" s="82" t="s">
        <v>387</v>
      </c>
      <c r="B49" s="110">
        <v>2</v>
      </c>
      <c r="C49" s="7">
        <v>94.115303453552798</v>
      </c>
      <c r="D49" s="10">
        <v>0.27465967571368</v>
      </c>
      <c r="E49" s="7">
        <v>98.747428101366495</v>
      </c>
      <c r="F49" s="10">
        <v>0.28775176331706698</v>
      </c>
      <c r="G49" s="7">
        <v>4.6321246478136802</v>
      </c>
      <c r="H49" s="10">
        <v>0.39779267810660501</v>
      </c>
      <c r="I49" s="7">
        <v>4.1480700167279503</v>
      </c>
      <c r="J49" s="10">
        <v>0.247295164601013</v>
      </c>
      <c r="K49" s="7">
        <v>0.68784232096502695</v>
      </c>
      <c r="L49" s="10">
        <v>0.195748634598577</v>
      </c>
      <c r="M49" s="7">
        <v>-3.4602276957629301</v>
      </c>
      <c r="N49" s="10">
        <v>0.315392495760837</v>
      </c>
      <c r="O49" s="7">
        <v>1.4432780411005199</v>
      </c>
      <c r="P49" s="10">
        <v>0.13634746502501199</v>
      </c>
      <c r="Q49" s="7">
        <v>0.35666603387224799</v>
      </c>
      <c r="R49" s="10">
        <v>0.119911227162688</v>
      </c>
      <c r="S49" s="7">
        <v>-1.0866120072282699</v>
      </c>
      <c r="T49" s="10">
        <v>0.18157459518999</v>
      </c>
      <c r="U49" s="7">
        <v>0.29334848861869001</v>
      </c>
      <c r="V49" s="10">
        <v>5.6699093645528602E-2</v>
      </c>
      <c r="W49" s="7">
        <v>0.208063543796216</v>
      </c>
      <c r="X49" s="10">
        <v>8.6101927669074499E-2</v>
      </c>
      <c r="Y49" s="7">
        <v>-8.5284944822474396E-2</v>
      </c>
      <c r="Z49" s="123">
        <v>0.103093788215173</v>
      </c>
    </row>
    <row r="50" spans="1:26" ht="13" customHeight="1" x14ac:dyDescent="0.2">
      <c r="A50" s="82" t="s">
        <v>388</v>
      </c>
      <c r="B50" s="110">
        <v>2</v>
      </c>
      <c r="C50" s="7">
        <v>97.322774350538694</v>
      </c>
      <c r="D50" s="10">
        <v>0.63131091582237397</v>
      </c>
      <c r="E50" s="7">
        <v>95.162342715493594</v>
      </c>
      <c r="F50" s="10">
        <v>1.0565448006467699</v>
      </c>
      <c r="G50" s="7">
        <v>-2.16043163504514</v>
      </c>
      <c r="H50" s="10">
        <v>1.23078852294381</v>
      </c>
      <c r="I50" s="7">
        <v>0.97903506579855903</v>
      </c>
      <c r="J50" s="10">
        <v>0.344748647267834</v>
      </c>
      <c r="K50" s="7">
        <v>0.66170335199674102</v>
      </c>
      <c r="L50" s="10">
        <v>0.29861327357545397</v>
      </c>
      <c r="M50" s="7">
        <v>-0.31733171380181802</v>
      </c>
      <c r="N50" s="10">
        <v>0.45609375894485799</v>
      </c>
      <c r="O50" s="7">
        <v>1.05447905573628</v>
      </c>
      <c r="P50" s="10">
        <v>0.42623126781437398</v>
      </c>
      <c r="Q50" s="7">
        <v>2.3495776562477801</v>
      </c>
      <c r="R50" s="10">
        <v>1.1282736310457</v>
      </c>
      <c r="S50" s="7">
        <v>1.2950986005114999</v>
      </c>
      <c r="T50" s="10">
        <v>1.20609886832536</v>
      </c>
      <c r="U50" s="7">
        <v>0.64371152792644803</v>
      </c>
      <c r="V50" s="10">
        <v>0.200067180863712</v>
      </c>
      <c r="W50" s="7">
        <v>1.82637627626193</v>
      </c>
      <c r="X50" s="10">
        <v>0.97338640326787895</v>
      </c>
      <c r="Y50" s="7">
        <v>1.18266474833548</v>
      </c>
      <c r="Z50" s="123">
        <v>0.99373435430477697</v>
      </c>
    </row>
    <row r="51" spans="1:26" ht="13" customHeight="1" x14ac:dyDescent="0.2">
      <c r="A51" s="82" t="s">
        <v>389</v>
      </c>
      <c r="B51" s="110">
        <v>2</v>
      </c>
      <c r="C51" s="7">
        <v>62.066450663330997</v>
      </c>
      <c r="D51" s="10">
        <v>2.10874457257417</v>
      </c>
      <c r="E51" s="7">
        <v>81.086838237316499</v>
      </c>
      <c r="F51" s="10">
        <v>1.1065104981964999</v>
      </c>
      <c r="G51" s="7">
        <v>19.020387573985499</v>
      </c>
      <c r="H51" s="10">
        <v>2.3814216667738699</v>
      </c>
      <c r="I51" s="7">
        <v>23.794375066420901</v>
      </c>
      <c r="J51" s="10">
        <v>1.66316637118161</v>
      </c>
      <c r="K51" s="7">
        <v>11.3237988006506</v>
      </c>
      <c r="L51" s="10">
        <v>0.75552430924240999</v>
      </c>
      <c r="M51" s="7">
        <v>-12.470576265770401</v>
      </c>
      <c r="N51" s="10">
        <v>1.82672914250734</v>
      </c>
      <c r="O51" s="7">
        <v>12.1244506336153</v>
      </c>
      <c r="P51" s="10">
        <v>1.2886549771434099</v>
      </c>
      <c r="Q51" s="7">
        <v>6.2865030384595704</v>
      </c>
      <c r="R51" s="10">
        <v>0.67201044487226003</v>
      </c>
      <c r="S51" s="7">
        <v>-5.8379475951556801</v>
      </c>
      <c r="T51" s="10">
        <v>1.45335119229108</v>
      </c>
      <c r="U51" s="7">
        <v>2.0147236366328398</v>
      </c>
      <c r="V51" s="10">
        <v>0.25117408214242098</v>
      </c>
      <c r="W51" s="7">
        <v>1.30285992357337</v>
      </c>
      <c r="X51" s="10">
        <v>0.254519707855072</v>
      </c>
      <c r="Y51" s="7">
        <v>-0.71186371305947704</v>
      </c>
      <c r="Z51" s="123">
        <v>0.35758733370565399</v>
      </c>
    </row>
    <row r="52" spans="1:26" ht="13" customHeight="1" x14ac:dyDescent="0.2">
      <c r="A52" s="112" t="s">
        <v>390</v>
      </c>
      <c r="B52" s="113">
        <v>2</v>
      </c>
      <c r="C52" s="34">
        <v>81.236178742766</v>
      </c>
      <c r="D52" s="35">
        <v>0.18952498768385001</v>
      </c>
      <c r="E52" s="34">
        <v>81.270047156759702</v>
      </c>
      <c r="F52" s="35">
        <v>0.22658578877169899</v>
      </c>
      <c r="G52" s="34">
        <v>3.3868413993657497E-2</v>
      </c>
      <c r="H52" s="35">
        <v>0.29539945942715701</v>
      </c>
      <c r="I52" s="34">
        <v>7.9567147069266699</v>
      </c>
      <c r="J52" s="35">
        <v>0.122512893422891</v>
      </c>
      <c r="K52" s="34">
        <v>8.0632994171571593</v>
      </c>
      <c r="L52" s="35">
        <v>0.14879631296679299</v>
      </c>
      <c r="M52" s="34">
        <v>0.106584710230492</v>
      </c>
      <c r="N52" s="35">
        <v>0.19274270883060701</v>
      </c>
      <c r="O52" s="34">
        <v>6.3220983539568802</v>
      </c>
      <c r="P52" s="35">
        <v>0.107779938462604</v>
      </c>
      <c r="Q52" s="34">
        <v>6.4915950528915198</v>
      </c>
      <c r="R52" s="35">
        <v>0.13636990954327799</v>
      </c>
      <c r="S52" s="34">
        <v>0.16949669893463701</v>
      </c>
      <c r="T52" s="35">
        <v>0.173819640328257</v>
      </c>
      <c r="U52" s="34">
        <v>4.4850081963504103</v>
      </c>
      <c r="V52" s="35">
        <v>0.100513952938562</v>
      </c>
      <c r="W52" s="34">
        <v>4.1750583731916304</v>
      </c>
      <c r="X52" s="35">
        <v>0.108049234703642</v>
      </c>
      <c r="Y52" s="34">
        <v>-0.309949823158782</v>
      </c>
      <c r="Z52" s="127">
        <v>0.14757266635586</v>
      </c>
    </row>
    <row r="53" spans="1:26" ht="13" customHeight="1" x14ac:dyDescent="0.2">
      <c r="A53" s="82" t="s">
        <v>391</v>
      </c>
      <c r="B53" s="110">
        <v>2</v>
      </c>
      <c r="C53" s="7">
        <v>89.702246276620897</v>
      </c>
      <c r="D53" s="10">
        <v>1.65001916529758</v>
      </c>
      <c r="E53" s="7">
        <v>94.232123279232297</v>
      </c>
      <c r="F53" s="10">
        <v>1.1864909355992601</v>
      </c>
      <c r="G53" s="7">
        <v>4.5298770026113599</v>
      </c>
      <c r="H53" s="10">
        <v>2.0323198532978402</v>
      </c>
      <c r="I53" s="7">
        <v>4.1069581617487696</v>
      </c>
      <c r="J53" s="10">
        <v>0.69784028657896402</v>
      </c>
      <c r="K53" s="7">
        <v>1.68533737405301</v>
      </c>
      <c r="L53" s="10">
        <v>0.54422221476945998</v>
      </c>
      <c r="M53" s="7">
        <v>-2.4216207876957601</v>
      </c>
      <c r="N53" s="10">
        <v>0.88496264589031504</v>
      </c>
      <c r="O53" s="7">
        <v>4.1514203314964897</v>
      </c>
      <c r="P53" s="10">
        <v>1.00720919248939</v>
      </c>
      <c r="Q53" s="7">
        <v>3.25800766674225</v>
      </c>
      <c r="R53" s="10">
        <v>0.96372638985520498</v>
      </c>
      <c r="S53" s="7">
        <v>-0.89341266475423897</v>
      </c>
      <c r="T53" s="10">
        <v>1.39400104445387</v>
      </c>
      <c r="U53" s="7">
        <v>2.0393752301338499</v>
      </c>
      <c r="V53" s="10">
        <v>1.0293875010295801</v>
      </c>
      <c r="W53" s="7">
        <v>0.824531679972486</v>
      </c>
      <c r="X53" s="10">
        <v>0.34952110666559799</v>
      </c>
      <c r="Y53" s="7">
        <v>-1.2148435501613699</v>
      </c>
      <c r="Z53" s="123">
        <v>1.0871079207147201</v>
      </c>
    </row>
    <row r="54" spans="1:26" ht="13" customHeight="1" x14ac:dyDescent="0.2">
      <c r="A54" s="82" t="s">
        <v>392</v>
      </c>
      <c r="B54" s="110">
        <v>2</v>
      </c>
      <c r="C54" s="7">
        <v>41.5795495717744</v>
      </c>
      <c r="D54" s="10">
        <v>1.4557587556292699</v>
      </c>
      <c r="E54" s="7">
        <v>34.008364718035303</v>
      </c>
      <c r="F54" s="10">
        <v>2.34471285074572</v>
      </c>
      <c r="G54" s="7">
        <v>-7.57118485373912</v>
      </c>
      <c r="H54" s="10">
        <v>2.7598753426637601</v>
      </c>
      <c r="I54" s="7">
        <v>29.043792099893398</v>
      </c>
      <c r="J54" s="10">
        <v>1.2954613107220501</v>
      </c>
      <c r="K54" s="7">
        <v>36.961150468202803</v>
      </c>
      <c r="L54" s="10">
        <v>1.9487637579711901</v>
      </c>
      <c r="M54" s="7">
        <v>7.9173583683093796</v>
      </c>
      <c r="N54" s="10">
        <v>2.3400641427020101</v>
      </c>
      <c r="O54" s="7">
        <v>22.953293615161801</v>
      </c>
      <c r="P54" s="10">
        <v>1.58838921836678</v>
      </c>
      <c r="Q54" s="7">
        <v>22.764971475195999</v>
      </c>
      <c r="R54" s="10">
        <v>2.0499685657111302</v>
      </c>
      <c r="S54" s="7">
        <v>-0.18832213996573799</v>
      </c>
      <c r="T54" s="10">
        <v>2.5933282533122499</v>
      </c>
      <c r="U54" s="7">
        <v>6.4233647131703799</v>
      </c>
      <c r="V54" s="10">
        <v>0.947508221063044</v>
      </c>
      <c r="W54" s="7">
        <v>6.2655133385658397</v>
      </c>
      <c r="X54" s="10">
        <v>0.871602416295431</v>
      </c>
      <c r="Y54" s="7">
        <v>-0.15785137460453599</v>
      </c>
      <c r="Z54" s="123">
        <v>1.28742479433716</v>
      </c>
    </row>
    <row r="55" spans="1:26" ht="13" customHeight="1" x14ac:dyDescent="0.2">
      <c r="A55" s="82" t="s">
        <v>393</v>
      </c>
      <c r="B55" s="110">
        <v>2</v>
      </c>
      <c r="C55" s="7">
        <v>85.9458111109751</v>
      </c>
      <c r="D55" s="10">
        <v>1.4666907573286401</v>
      </c>
      <c r="E55" s="7">
        <v>87.768425051567306</v>
      </c>
      <c r="F55" s="10">
        <v>1.56219311706433</v>
      </c>
      <c r="G55" s="7">
        <v>1.8226139405922299</v>
      </c>
      <c r="H55" s="10">
        <v>2.1428086971627698</v>
      </c>
      <c r="I55" s="7">
        <v>6.1484094303199601</v>
      </c>
      <c r="J55" s="10">
        <v>1.1866395536343799</v>
      </c>
      <c r="K55" s="7">
        <v>5.1933492764091698</v>
      </c>
      <c r="L55" s="10">
        <v>0.98099776305636999</v>
      </c>
      <c r="M55" s="7">
        <v>-0.95506015391079102</v>
      </c>
      <c r="N55" s="10">
        <v>1.5396330866057699</v>
      </c>
      <c r="O55" s="7">
        <v>5.3550681985957604</v>
      </c>
      <c r="P55" s="10">
        <v>0.64472649834686402</v>
      </c>
      <c r="Q55" s="7">
        <v>5.0350996248220898</v>
      </c>
      <c r="R55" s="10">
        <v>1.02071073606708</v>
      </c>
      <c r="S55" s="7">
        <v>-0.31996857377367699</v>
      </c>
      <c r="T55" s="10">
        <v>1.2072790333610599</v>
      </c>
      <c r="U55" s="7">
        <v>2.5507112601092001</v>
      </c>
      <c r="V55" s="10">
        <v>0.50032849809385105</v>
      </c>
      <c r="W55" s="7">
        <v>2.0031260472014401</v>
      </c>
      <c r="X55" s="10">
        <v>0.63189153060143899</v>
      </c>
      <c r="Y55" s="7">
        <v>-0.54758521290776796</v>
      </c>
      <c r="Z55" s="123">
        <v>0.80598729050195195</v>
      </c>
    </row>
    <row r="56" spans="1:26" ht="13" customHeight="1" x14ac:dyDescent="0.2">
      <c r="A56" s="4" t="s">
        <v>394</v>
      </c>
      <c r="B56" s="118">
        <v>2</v>
      </c>
      <c r="C56" s="169">
        <v>81.348084740194494</v>
      </c>
      <c r="D56" s="170">
        <v>0.94548257499881205</v>
      </c>
      <c r="E56" s="169">
        <v>83.974403263115093</v>
      </c>
      <c r="F56" s="170">
        <v>1.6224421288619899</v>
      </c>
      <c r="G56" s="169">
        <v>2.6263185229206099</v>
      </c>
      <c r="H56" s="170">
        <v>1.8778327298065201</v>
      </c>
      <c r="I56" s="169">
        <v>9.1314028678893404</v>
      </c>
      <c r="J56" s="170">
        <v>0.65789902661439104</v>
      </c>
      <c r="K56" s="169">
        <v>7.2148242801303804</v>
      </c>
      <c r="L56" s="170">
        <v>1.12789203194868</v>
      </c>
      <c r="M56" s="169">
        <v>-1.9165785877589701</v>
      </c>
      <c r="N56" s="170">
        <v>1.3057455973326</v>
      </c>
      <c r="O56" s="169">
        <v>6.6272395786489797</v>
      </c>
      <c r="P56" s="170">
        <v>0.55071145515423203</v>
      </c>
      <c r="Q56" s="169">
        <v>5.9928966184964398</v>
      </c>
      <c r="R56" s="170">
        <v>0.70713592922133495</v>
      </c>
      <c r="S56" s="169">
        <v>-0.63434296015253899</v>
      </c>
      <c r="T56" s="170">
        <v>0.89628362097821102</v>
      </c>
      <c r="U56" s="169">
        <v>2.8932728132671701</v>
      </c>
      <c r="V56" s="170">
        <v>0.35612620543795998</v>
      </c>
      <c r="W56" s="169">
        <v>2.81787583825805</v>
      </c>
      <c r="X56" s="170">
        <v>0.74731031878534704</v>
      </c>
      <c r="Y56" s="169">
        <v>-7.5396975009124095E-2</v>
      </c>
      <c r="Z56" s="176">
        <v>0.82782763106983603</v>
      </c>
    </row>
    <row r="57" spans="1:26" ht="13" customHeight="1" x14ac:dyDescent="0.2">
      <c r="A57" s="172"/>
      <c r="B57" s="163"/>
      <c r="C57" s="164" t="s">
        <v>1650</v>
      </c>
      <c r="D57" s="165" t="s">
        <v>1651</v>
      </c>
      <c r="E57" s="164" t="s">
        <v>1612</v>
      </c>
      <c r="F57" s="165" t="s">
        <v>1613</v>
      </c>
      <c r="G57" s="164" t="s">
        <v>1652</v>
      </c>
      <c r="H57" s="165" t="s">
        <v>1653</v>
      </c>
      <c r="I57" s="164" t="s">
        <v>1654</v>
      </c>
      <c r="J57" s="165" t="s">
        <v>1655</v>
      </c>
      <c r="K57" s="164" t="s">
        <v>1614</v>
      </c>
      <c r="L57" s="165" t="s">
        <v>1615</v>
      </c>
      <c r="M57" s="164" t="s">
        <v>1656</v>
      </c>
      <c r="N57" s="165" t="s">
        <v>1657</v>
      </c>
      <c r="O57" s="164" t="s">
        <v>1658</v>
      </c>
      <c r="P57" s="165" t="s">
        <v>1659</v>
      </c>
      <c r="Q57" s="164" t="s">
        <v>1616</v>
      </c>
      <c r="R57" s="165" t="s">
        <v>1617</v>
      </c>
      <c r="S57" s="164" t="s">
        <v>1660</v>
      </c>
      <c r="T57" s="165" t="s">
        <v>1661</v>
      </c>
      <c r="U57" s="164" t="s">
        <v>1662</v>
      </c>
      <c r="V57" s="165" t="s">
        <v>1663</v>
      </c>
      <c r="W57" s="164" t="s">
        <v>1618</v>
      </c>
      <c r="X57" s="165" t="s">
        <v>1619</v>
      </c>
      <c r="Y57" s="164" t="s">
        <v>1664</v>
      </c>
      <c r="Z57" s="174" t="s">
        <v>1665</v>
      </c>
    </row>
    <row r="58" spans="1:26" ht="13" customHeight="1" x14ac:dyDescent="0.2">
      <c r="A58" s="82" t="s">
        <v>365</v>
      </c>
      <c r="B58" s="119">
        <v>1</v>
      </c>
      <c r="C58" s="7">
        <v>77.398443300487699</v>
      </c>
      <c r="D58" s="10">
        <v>1.4091765215471399</v>
      </c>
      <c r="E58" s="7">
        <v>85.349768983472501</v>
      </c>
      <c r="F58" s="10">
        <v>1.0717359407471501</v>
      </c>
      <c r="G58" s="7">
        <v>7.9513256829848302</v>
      </c>
      <c r="H58" s="10">
        <v>1.7704226601489499</v>
      </c>
      <c r="I58" s="7">
        <v>11.5806362930345</v>
      </c>
      <c r="J58" s="10">
        <v>1.1544507712116401</v>
      </c>
      <c r="K58" s="7">
        <v>7.9628949049559603</v>
      </c>
      <c r="L58" s="10">
        <v>0.87329063764529302</v>
      </c>
      <c r="M58" s="7">
        <v>-3.6177413880785099</v>
      </c>
      <c r="N58" s="10">
        <v>1.44754727762173</v>
      </c>
      <c r="O58" s="7">
        <v>8.7346826242638897</v>
      </c>
      <c r="P58" s="10">
        <v>1.05735885933868</v>
      </c>
      <c r="Q58" s="7">
        <v>4.1399505892982598</v>
      </c>
      <c r="R58" s="10">
        <v>0.67514937337583703</v>
      </c>
      <c r="S58" s="7">
        <v>-4.5947320349656398</v>
      </c>
      <c r="T58" s="10">
        <v>1.25452558116277</v>
      </c>
      <c r="U58" s="7">
        <v>2.2862377822139499</v>
      </c>
      <c r="V58" s="10">
        <v>0.46753878302250002</v>
      </c>
      <c r="W58" s="7">
        <v>2.5473855222732702</v>
      </c>
      <c r="X58" s="10">
        <v>0.408678961830371</v>
      </c>
      <c r="Y58" s="7">
        <v>0.26114774005931801</v>
      </c>
      <c r="Z58" s="123">
        <v>0.62097585095791796</v>
      </c>
    </row>
    <row r="59" spans="1:26" ht="13" customHeight="1" x14ac:dyDescent="0.2">
      <c r="A59" s="82" t="s">
        <v>370</v>
      </c>
      <c r="B59" s="119">
        <v>1</v>
      </c>
      <c r="C59" s="7">
        <v>93.970854822246395</v>
      </c>
      <c r="D59" s="10">
        <v>0.31678668394567999</v>
      </c>
      <c r="E59" s="7">
        <v>93.940887459835096</v>
      </c>
      <c r="F59" s="10">
        <v>0.61397776682940997</v>
      </c>
      <c r="G59" s="7">
        <v>-2.9967362411312599E-2</v>
      </c>
      <c r="H59" s="10">
        <v>0.69088530255472203</v>
      </c>
      <c r="I59" s="7">
        <v>1.6118170158723399</v>
      </c>
      <c r="J59" s="10">
        <v>0.20889548038525499</v>
      </c>
      <c r="K59" s="7">
        <v>1.18853001465167</v>
      </c>
      <c r="L59" s="10">
        <v>0.282434009118466</v>
      </c>
      <c r="M59" s="7">
        <v>-0.42328700122067298</v>
      </c>
      <c r="N59" s="10">
        <v>0.35129231593093002</v>
      </c>
      <c r="O59" s="7">
        <v>2.1382690701664999</v>
      </c>
      <c r="P59" s="10">
        <v>0.240341061859078</v>
      </c>
      <c r="Q59" s="7">
        <v>2.49483720904851</v>
      </c>
      <c r="R59" s="10">
        <v>0.368896486167403</v>
      </c>
      <c r="S59" s="7">
        <v>0.356568138882007</v>
      </c>
      <c r="T59" s="10">
        <v>0.440282231667604</v>
      </c>
      <c r="U59" s="7">
        <v>2.2790590917147902</v>
      </c>
      <c r="V59" s="10">
        <v>0.239318579021468</v>
      </c>
      <c r="W59" s="7">
        <v>2.3757453164647799</v>
      </c>
      <c r="X59" s="10">
        <v>0.38917338909372601</v>
      </c>
      <c r="Y59" s="7">
        <v>9.6686224749982203E-2</v>
      </c>
      <c r="Z59" s="123">
        <v>0.45686902832600901</v>
      </c>
    </row>
    <row r="60" spans="1:26" ht="13" customHeight="1" x14ac:dyDescent="0.2">
      <c r="A60" s="82" t="s">
        <v>372</v>
      </c>
      <c r="B60" s="119">
        <v>1</v>
      </c>
      <c r="C60" s="7">
        <v>98.447992756953994</v>
      </c>
      <c r="D60" s="10">
        <v>0.26428466804901801</v>
      </c>
      <c r="E60" s="7">
        <v>99.394348149759793</v>
      </c>
      <c r="F60" s="10">
        <v>0.19616426946901599</v>
      </c>
      <c r="G60" s="7">
        <v>0.94635539280579895</v>
      </c>
      <c r="H60" s="10">
        <v>0.32913037900213998</v>
      </c>
      <c r="I60" s="7">
        <v>1.11739215587334</v>
      </c>
      <c r="J60" s="10">
        <v>0.212430878081769</v>
      </c>
      <c r="K60" s="7">
        <v>0.124030855012095</v>
      </c>
      <c r="L60" s="10">
        <v>9.2317677254556793E-2</v>
      </c>
      <c r="M60" s="7">
        <v>-0.99336130086124796</v>
      </c>
      <c r="N60" s="10">
        <v>0.231623469225957</v>
      </c>
      <c r="O60" s="7">
        <v>0.37650569158048902</v>
      </c>
      <c r="P60" s="10">
        <v>0.13811842795227799</v>
      </c>
      <c r="Q60" s="7">
        <v>0.32544803361270802</v>
      </c>
      <c r="R60" s="10">
        <v>0.15295737082497099</v>
      </c>
      <c r="S60" s="7">
        <v>-5.1057657967780598E-2</v>
      </c>
      <c r="T60" s="10">
        <v>0.206088955137572</v>
      </c>
      <c r="U60" s="7">
        <v>5.8109395592193698E-2</v>
      </c>
      <c r="V60" s="10">
        <v>4.1680433104469602E-2</v>
      </c>
      <c r="W60" s="7">
        <v>0.15617296161541899</v>
      </c>
      <c r="X60" s="10">
        <v>8.2543621766021105E-2</v>
      </c>
      <c r="Y60" s="7">
        <v>9.8063566023225399E-2</v>
      </c>
      <c r="Z60" s="123">
        <v>9.24700383801592E-2</v>
      </c>
    </row>
    <row r="61" spans="1:26" ht="13" customHeight="1" x14ac:dyDescent="0.2">
      <c r="A61" s="82" t="s">
        <v>384</v>
      </c>
      <c r="B61" s="119">
        <v>1</v>
      </c>
      <c r="C61" s="7">
        <v>89.183456779794</v>
      </c>
      <c r="D61" s="10">
        <v>0.53599252395548902</v>
      </c>
      <c r="E61" s="7">
        <v>88.383803869388899</v>
      </c>
      <c r="F61" s="10">
        <v>0.687986512457893</v>
      </c>
      <c r="G61" s="7">
        <v>-0.79965291040517195</v>
      </c>
      <c r="H61" s="10">
        <v>0.87213154229172796</v>
      </c>
      <c r="I61" s="7">
        <v>3.5902390435126299</v>
      </c>
      <c r="J61" s="10">
        <v>0.32895973441045701</v>
      </c>
      <c r="K61" s="7">
        <v>3.11029052509208</v>
      </c>
      <c r="L61" s="10">
        <v>0.39359654513386599</v>
      </c>
      <c r="M61" s="7">
        <v>-0.47994851842054298</v>
      </c>
      <c r="N61" s="10">
        <v>0.51296466467459001</v>
      </c>
      <c r="O61" s="7">
        <v>4.2428963011757199</v>
      </c>
      <c r="P61" s="10">
        <v>0.29886440899387501</v>
      </c>
      <c r="Q61" s="7">
        <v>6.04350931393589</v>
      </c>
      <c r="R61" s="10">
        <v>0.548132977028851</v>
      </c>
      <c r="S61" s="7">
        <v>1.8006130127601701</v>
      </c>
      <c r="T61" s="10">
        <v>0.624315381413728</v>
      </c>
      <c r="U61" s="7">
        <v>2.9834078755175999</v>
      </c>
      <c r="V61" s="10">
        <v>0.34237006410165599</v>
      </c>
      <c r="W61" s="7">
        <v>2.4623962915831501</v>
      </c>
      <c r="X61" s="10">
        <v>0.29105998324843502</v>
      </c>
      <c r="Y61" s="7">
        <v>-0.52101158393444602</v>
      </c>
      <c r="Z61" s="123">
        <v>0.44936975269988</v>
      </c>
    </row>
    <row r="62" spans="1:26" ht="13" customHeight="1" x14ac:dyDescent="0.2">
      <c r="A62" s="82" t="s">
        <v>386</v>
      </c>
      <c r="B62" s="119">
        <v>1</v>
      </c>
      <c r="C62" s="7">
        <v>86.995535966283697</v>
      </c>
      <c r="D62" s="10">
        <v>0.804522471321235</v>
      </c>
      <c r="E62" s="7">
        <v>87.0984371558433</v>
      </c>
      <c r="F62" s="10">
        <v>0.957668860956571</v>
      </c>
      <c r="G62" s="7">
        <v>0.102901189559631</v>
      </c>
      <c r="H62" s="10">
        <v>1.25075419411917</v>
      </c>
      <c r="I62" s="7">
        <v>6.9924261444729696</v>
      </c>
      <c r="J62" s="10">
        <v>0.63479491357520901</v>
      </c>
      <c r="K62" s="7">
        <v>7.1584075001662804</v>
      </c>
      <c r="L62" s="10">
        <v>0.61105461255115301</v>
      </c>
      <c r="M62" s="7">
        <v>0.16598135569330999</v>
      </c>
      <c r="N62" s="10">
        <v>0.88110857550077004</v>
      </c>
      <c r="O62" s="7">
        <v>4.7354778732194198</v>
      </c>
      <c r="P62" s="10">
        <v>0.41860761516024197</v>
      </c>
      <c r="Q62" s="7">
        <v>4.8570988415673204</v>
      </c>
      <c r="R62" s="10">
        <v>0.58061771412691499</v>
      </c>
      <c r="S62" s="7">
        <v>0.12162096834790199</v>
      </c>
      <c r="T62" s="10">
        <v>0.71578576783008896</v>
      </c>
      <c r="U62" s="7">
        <v>1.2765600160239099</v>
      </c>
      <c r="V62" s="10">
        <v>0.30001914132825602</v>
      </c>
      <c r="W62" s="7">
        <v>0.88605650242306899</v>
      </c>
      <c r="X62" s="10">
        <v>0.249150945323145</v>
      </c>
      <c r="Y62" s="7">
        <v>-0.39050351360083702</v>
      </c>
      <c r="Z62" s="123">
        <v>0.38998420316566801</v>
      </c>
    </row>
    <row r="63" spans="1:26" ht="13" customHeight="1" x14ac:dyDescent="0.2">
      <c r="A63" s="173" t="s">
        <v>387</v>
      </c>
      <c r="B63" s="166">
        <v>1</v>
      </c>
      <c r="C63" s="167">
        <v>93.571671468541197</v>
      </c>
      <c r="D63" s="168">
        <v>0.30950691189597102</v>
      </c>
      <c r="E63" s="167">
        <v>97.347891310277305</v>
      </c>
      <c r="F63" s="168">
        <v>0.42498563681087098</v>
      </c>
      <c r="G63" s="167">
        <v>3.7762198417360899</v>
      </c>
      <c r="H63" s="168">
        <v>0.52574453873237903</v>
      </c>
      <c r="I63" s="167">
        <v>4.1565852477697396</v>
      </c>
      <c r="J63" s="168">
        <v>0.25010288189790297</v>
      </c>
      <c r="K63" s="167">
        <v>1.96180089490258</v>
      </c>
      <c r="L63" s="168">
        <v>0.40665510682754902</v>
      </c>
      <c r="M63" s="167">
        <v>-2.19478435286717</v>
      </c>
      <c r="N63" s="168">
        <v>0.47740949659863502</v>
      </c>
      <c r="O63" s="167">
        <v>1.88585322134602</v>
      </c>
      <c r="P63" s="168">
        <v>0.16988807128838199</v>
      </c>
      <c r="Q63" s="167">
        <v>0.62942179420325395</v>
      </c>
      <c r="R63" s="168">
        <v>0.19302861161055901</v>
      </c>
      <c r="S63" s="167">
        <v>-1.2564314271427699</v>
      </c>
      <c r="T63" s="168">
        <v>0.25714198736570898</v>
      </c>
      <c r="U63" s="167">
        <v>0.38589006234302797</v>
      </c>
      <c r="V63" s="168">
        <v>8.0392525873747303E-2</v>
      </c>
      <c r="W63" s="167">
        <v>6.0886000616866401E-2</v>
      </c>
      <c r="X63" s="168">
        <v>4.3660543536155803E-2</v>
      </c>
      <c r="Y63" s="167">
        <v>-0.32500406172616098</v>
      </c>
      <c r="Z63" s="175">
        <v>9.14833388013013E-2</v>
      </c>
    </row>
    <row r="64" spans="1:26" ht="13" customHeight="1" x14ac:dyDescent="0.2">
      <c r="A64" s="82" t="s">
        <v>395</v>
      </c>
      <c r="B64" s="119">
        <v>1</v>
      </c>
      <c r="C64" s="7">
        <v>75.243090869980094</v>
      </c>
      <c r="D64" s="10">
        <v>0.85407227575423095</v>
      </c>
      <c r="E64" s="7">
        <v>72.812761504282506</v>
      </c>
      <c r="F64" s="10">
        <v>1.34899379926588</v>
      </c>
      <c r="G64" s="7">
        <v>-2.4303293656975602</v>
      </c>
      <c r="H64" s="10">
        <v>1.59662886190554</v>
      </c>
      <c r="I64" s="7">
        <v>9.2755904228760109</v>
      </c>
      <c r="J64" s="10">
        <v>0.66591062379002897</v>
      </c>
      <c r="K64" s="7">
        <v>10.7518717782272</v>
      </c>
      <c r="L64" s="10">
        <v>0.88984402513279903</v>
      </c>
      <c r="M64" s="7">
        <v>1.47628135535116</v>
      </c>
      <c r="N64" s="10">
        <v>1.11142221857446</v>
      </c>
      <c r="O64" s="7">
        <v>8.9579591412702406</v>
      </c>
      <c r="P64" s="10">
        <v>0.50400720105801999</v>
      </c>
      <c r="Q64" s="7">
        <v>9.7533864892226401</v>
      </c>
      <c r="R64" s="10">
        <v>0.803367359949822</v>
      </c>
      <c r="S64" s="7">
        <v>0.795427347952403</v>
      </c>
      <c r="T64" s="10">
        <v>0.94837881342377495</v>
      </c>
      <c r="U64" s="7">
        <v>6.5233595658737098</v>
      </c>
      <c r="V64" s="10">
        <v>0.56705764201004605</v>
      </c>
      <c r="W64" s="7">
        <v>6.6819802282677001</v>
      </c>
      <c r="X64" s="10">
        <v>0.674007733957804</v>
      </c>
      <c r="Y64" s="7">
        <v>0.15862066239399</v>
      </c>
      <c r="Z64" s="123">
        <v>0.88081825298805405</v>
      </c>
    </row>
    <row r="65" spans="1:26" ht="13" customHeight="1" x14ac:dyDescent="0.2">
      <c r="A65" s="82" t="s">
        <v>396</v>
      </c>
      <c r="B65" s="119">
        <v>1</v>
      </c>
      <c r="C65" s="7">
        <v>69.311295529678404</v>
      </c>
      <c r="D65" s="10">
        <v>0.77614234744244304</v>
      </c>
      <c r="E65" s="7">
        <v>64.803228547393502</v>
      </c>
      <c r="F65" s="10">
        <v>1.43069320816548</v>
      </c>
      <c r="G65" s="7">
        <v>-4.5080669822849604</v>
      </c>
      <c r="H65" s="10">
        <v>1.6276608981554801</v>
      </c>
      <c r="I65" s="7">
        <v>15.9818861289887</v>
      </c>
      <c r="J65" s="10">
        <v>0.67263733520039704</v>
      </c>
      <c r="K65" s="7">
        <v>21.641216198413499</v>
      </c>
      <c r="L65" s="10">
        <v>1.3070999392910601</v>
      </c>
      <c r="M65" s="7">
        <v>5.6593300694247004</v>
      </c>
      <c r="N65" s="10">
        <v>1.47001742710765</v>
      </c>
      <c r="O65" s="7">
        <v>12.615344855462199</v>
      </c>
      <c r="P65" s="10">
        <v>0.64816196177690599</v>
      </c>
      <c r="Q65" s="7">
        <v>11.325242209834199</v>
      </c>
      <c r="R65" s="10">
        <v>0.94559718598284204</v>
      </c>
      <c r="S65" s="7">
        <v>-1.29010264562807</v>
      </c>
      <c r="T65" s="10">
        <v>1.14641526805654</v>
      </c>
      <c r="U65" s="7">
        <v>2.0914734858705599</v>
      </c>
      <c r="V65" s="10">
        <v>0.30527721738090502</v>
      </c>
      <c r="W65" s="7">
        <v>2.2303130443588799</v>
      </c>
      <c r="X65" s="10">
        <v>0.42605764510539901</v>
      </c>
      <c r="Y65" s="7">
        <v>0.13883955848832</v>
      </c>
      <c r="Z65" s="123">
        <v>0.52413671537547002</v>
      </c>
    </row>
    <row r="66" spans="1:26" ht="13" customHeight="1" x14ac:dyDescent="0.2">
      <c r="A66" s="4" t="s">
        <v>397</v>
      </c>
      <c r="B66" s="121">
        <v>1</v>
      </c>
      <c r="C66" s="169">
        <v>32.067937462334598</v>
      </c>
      <c r="D66" s="170">
        <v>1.2693081220248801</v>
      </c>
      <c r="E66" s="169">
        <v>30.389338234541601</v>
      </c>
      <c r="F66" s="170">
        <v>1.50838184275939</v>
      </c>
      <c r="G66" s="169">
        <v>-1.67859922779297</v>
      </c>
      <c r="H66" s="170">
        <v>1.9713850187633499</v>
      </c>
      <c r="I66" s="169">
        <v>20.628396058856801</v>
      </c>
      <c r="J66" s="170">
        <v>1.1918454705449999</v>
      </c>
      <c r="K66" s="169">
        <v>24.135227840438201</v>
      </c>
      <c r="L66" s="170">
        <v>1.7702030207492501</v>
      </c>
      <c r="M66" s="169">
        <v>3.50683178158144</v>
      </c>
      <c r="N66" s="170">
        <v>2.1340371037843702</v>
      </c>
      <c r="O66" s="169">
        <v>34.974790297799103</v>
      </c>
      <c r="P66" s="170">
        <v>1.1920219965247001</v>
      </c>
      <c r="Q66" s="169">
        <v>34.692849474204301</v>
      </c>
      <c r="R66" s="170">
        <v>1.7168629783362199</v>
      </c>
      <c r="S66" s="169">
        <v>-0.28194082359475903</v>
      </c>
      <c r="T66" s="170">
        <v>2.09010404683122</v>
      </c>
      <c r="U66" s="169">
        <v>12.328876181009599</v>
      </c>
      <c r="V66" s="170">
        <v>1.0373924948042701</v>
      </c>
      <c r="W66" s="169">
        <v>10.7825844508159</v>
      </c>
      <c r="X66" s="170">
        <v>1.25938199841201</v>
      </c>
      <c r="Y66" s="169">
        <v>-1.54629173019371</v>
      </c>
      <c r="Z66" s="176">
        <v>1.6316329875926301</v>
      </c>
    </row>
    <row r="67" spans="1:26" ht="13" customHeight="1" x14ac:dyDescent="0.2">
      <c r="A67" s="82"/>
      <c r="B67" s="122"/>
      <c r="C67" s="7" t="s">
        <v>1650</v>
      </c>
      <c r="D67" s="10" t="s">
        <v>1651</v>
      </c>
      <c r="E67" s="7" t="s">
        <v>1612</v>
      </c>
      <c r="F67" s="10" t="s">
        <v>1613</v>
      </c>
      <c r="G67" s="7" t="s">
        <v>1652</v>
      </c>
      <c r="H67" s="10" t="s">
        <v>1653</v>
      </c>
      <c r="I67" s="7" t="s">
        <v>1654</v>
      </c>
      <c r="J67" s="10" t="s">
        <v>1655</v>
      </c>
      <c r="K67" s="7" t="s">
        <v>1614</v>
      </c>
      <c r="L67" s="10" t="s">
        <v>1615</v>
      </c>
      <c r="M67" s="7" t="s">
        <v>1656</v>
      </c>
      <c r="N67" s="10" t="s">
        <v>1657</v>
      </c>
      <c r="O67" s="7" t="s">
        <v>1658</v>
      </c>
      <c r="P67" s="10" t="s">
        <v>1659</v>
      </c>
      <c r="Q67" s="7" t="s">
        <v>1616</v>
      </c>
      <c r="R67" s="10" t="s">
        <v>1617</v>
      </c>
      <c r="S67" s="7" t="s">
        <v>1660</v>
      </c>
      <c r="T67" s="10" t="s">
        <v>1661</v>
      </c>
      <c r="U67" s="7" t="s">
        <v>1662</v>
      </c>
      <c r="V67" s="10" t="s">
        <v>1663</v>
      </c>
      <c r="W67" s="7" t="s">
        <v>1618</v>
      </c>
      <c r="X67" s="10" t="s">
        <v>1619</v>
      </c>
      <c r="Y67" s="7" t="s">
        <v>1664</v>
      </c>
      <c r="Z67" s="123" t="s">
        <v>1665</v>
      </c>
    </row>
    <row r="68" spans="1:26" ht="13" customHeight="1" x14ac:dyDescent="0.2">
      <c r="A68" s="82" t="s">
        <v>359</v>
      </c>
      <c r="B68" s="122">
        <v>3</v>
      </c>
      <c r="C68" s="7">
        <v>81.639158973566097</v>
      </c>
      <c r="D68" s="10">
        <v>2.7850067290935798</v>
      </c>
      <c r="E68" s="7">
        <v>83.556396656922104</v>
      </c>
      <c r="F68" s="10">
        <v>0.93714405967597902</v>
      </c>
      <c r="G68" s="7">
        <v>1.9172376833559801</v>
      </c>
      <c r="H68" s="10">
        <v>2.9384522234813502</v>
      </c>
      <c r="I68" s="7">
        <v>3.23099125334195</v>
      </c>
      <c r="J68" s="10">
        <v>0.33455967965842498</v>
      </c>
      <c r="K68" s="7">
        <v>4.1994985235167199</v>
      </c>
      <c r="L68" s="10">
        <v>0.47231165752806897</v>
      </c>
      <c r="M68" s="7">
        <v>0.96850727017477001</v>
      </c>
      <c r="N68" s="10">
        <v>0.57879917163905803</v>
      </c>
      <c r="O68" s="7">
        <v>6.3816681510075597</v>
      </c>
      <c r="P68" s="10">
        <v>0.92808201553331404</v>
      </c>
      <c r="Q68" s="7">
        <v>5.8577150475609603</v>
      </c>
      <c r="R68" s="10">
        <v>0.53319495956587903</v>
      </c>
      <c r="S68" s="7">
        <v>-0.52395310344659396</v>
      </c>
      <c r="T68" s="10">
        <v>1.0703425117516501</v>
      </c>
      <c r="U68" s="7">
        <v>8.7481816220843402</v>
      </c>
      <c r="V68" s="10">
        <v>2.0390799588197099</v>
      </c>
      <c r="W68" s="7">
        <v>6.3863897720002099</v>
      </c>
      <c r="X68" s="10">
        <v>0.71555831525235802</v>
      </c>
      <c r="Y68" s="7">
        <v>-2.36179185008413</v>
      </c>
      <c r="Z68" s="123">
        <v>2.1609883805765699</v>
      </c>
    </row>
    <row r="69" spans="1:26" ht="13" customHeight="1" x14ac:dyDescent="0.2">
      <c r="A69" s="82" t="s">
        <v>362</v>
      </c>
      <c r="B69" s="122">
        <v>3</v>
      </c>
      <c r="C69" s="7">
        <v>81.769133325904505</v>
      </c>
      <c r="D69" s="10">
        <v>1.28820043498087</v>
      </c>
      <c r="E69" s="7">
        <v>78.873587458361001</v>
      </c>
      <c r="F69" s="10">
        <v>1.39060831297808</v>
      </c>
      <c r="G69" s="7">
        <v>-2.8955458675435</v>
      </c>
      <c r="H69" s="10">
        <v>1.8955874658819201</v>
      </c>
      <c r="I69" s="7">
        <v>10.0092247227547</v>
      </c>
      <c r="J69" s="10">
        <v>0.96047467016092003</v>
      </c>
      <c r="K69" s="7">
        <v>15.1545403312095</v>
      </c>
      <c r="L69" s="10">
        <v>1.1490282064948001</v>
      </c>
      <c r="M69" s="7">
        <v>5.1453156084547702</v>
      </c>
      <c r="N69" s="10">
        <v>1.49759053527371</v>
      </c>
      <c r="O69" s="7">
        <v>5.1906295216631202</v>
      </c>
      <c r="P69" s="10">
        <v>0.63575958041395997</v>
      </c>
      <c r="Q69" s="7">
        <v>4.1880393414836901</v>
      </c>
      <c r="R69" s="10">
        <v>0.62404536927462995</v>
      </c>
      <c r="S69" s="7">
        <v>-1.0025901801794199</v>
      </c>
      <c r="T69" s="10">
        <v>0.89085513244367798</v>
      </c>
      <c r="U69" s="7">
        <v>3.0310124296776202</v>
      </c>
      <c r="V69" s="10">
        <v>0.61554849909751097</v>
      </c>
      <c r="W69" s="7">
        <v>1.7838328689457901</v>
      </c>
      <c r="X69" s="10">
        <v>0.37112336421872899</v>
      </c>
      <c r="Y69" s="7">
        <v>-1.2471795607318299</v>
      </c>
      <c r="Z69" s="123">
        <v>0.71877152573695202</v>
      </c>
    </row>
    <row r="70" spans="1:26" ht="13" customHeight="1" x14ac:dyDescent="0.2">
      <c r="A70" s="82" t="s">
        <v>376</v>
      </c>
      <c r="B70" s="122">
        <v>3</v>
      </c>
      <c r="C70" s="7">
        <v>87.147964273293795</v>
      </c>
      <c r="D70" s="10">
        <v>0.47126473972489702</v>
      </c>
      <c r="E70" s="7">
        <v>89.309063736070101</v>
      </c>
      <c r="F70" s="10">
        <v>1.06827734403742</v>
      </c>
      <c r="G70" s="7">
        <v>2.16109946277632</v>
      </c>
      <c r="H70" s="10">
        <v>1.16760735638811</v>
      </c>
      <c r="I70" s="7">
        <v>2.96833213693052</v>
      </c>
      <c r="J70" s="10">
        <v>0.31636823753379201</v>
      </c>
      <c r="K70" s="7">
        <v>2.1643767024127198</v>
      </c>
      <c r="L70" s="10">
        <v>0.29674003808933003</v>
      </c>
      <c r="M70" s="7">
        <v>-0.80395543451780005</v>
      </c>
      <c r="N70" s="10">
        <v>0.43375512899041901</v>
      </c>
      <c r="O70" s="7">
        <v>3.7689178141422199</v>
      </c>
      <c r="P70" s="10">
        <v>0.33029638998824101</v>
      </c>
      <c r="Q70" s="7">
        <v>3.0654465526082899</v>
      </c>
      <c r="R70" s="10">
        <v>0.50041301189203102</v>
      </c>
      <c r="S70" s="7">
        <v>-0.70347126153393802</v>
      </c>
      <c r="T70" s="10">
        <v>0.59959060008485698</v>
      </c>
      <c r="U70" s="7">
        <v>6.1147857756334902</v>
      </c>
      <c r="V70" s="10">
        <v>0.37077136323124898</v>
      </c>
      <c r="W70" s="7">
        <v>5.4611130089089199</v>
      </c>
      <c r="X70" s="10">
        <v>0.72105115512671203</v>
      </c>
      <c r="Y70" s="7">
        <v>-0.65367276672456898</v>
      </c>
      <c r="Z70" s="123">
        <v>0.810793544684419</v>
      </c>
    </row>
    <row r="71" spans="1:26" ht="13" customHeight="1" x14ac:dyDescent="0.2">
      <c r="A71" s="82" t="s">
        <v>382</v>
      </c>
      <c r="B71" s="122">
        <v>3</v>
      </c>
      <c r="C71" s="7">
        <v>89.226702245943898</v>
      </c>
      <c r="D71" s="10">
        <v>0.622500371890918</v>
      </c>
      <c r="E71" s="7">
        <v>88.092523889100093</v>
      </c>
      <c r="F71" s="10">
        <v>0.86455174778922805</v>
      </c>
      <c r="G71" s="7">
        <v>-1.1341783568438499</v>
      </c>
      <c r="H71" s="10">
        <v>1.0653433425941801</v>
      </c>
      <c r="I71" s="7">
        <v>3.63857148280586</v>
      </c>
      <c r="J71" s="10">
        <v>0.43210456443927803</v>
      </c>
      <c r="K71" s="7">
        <v>2.2698220597012</v>
      </c>
      <c r="L71" s="10">
        <v>0.399815753866818</v>
      </c>
      <c r="M71" s="7">
        <v>-1.36874942310465</v>
      </c>
      <c r="N71" s="10">
        <v>0.58869940687022104</v>
      </c>
      <c r="O71" s="7">
        <v>4.9186370308406202</v>
      </c>
      <c r="P71" s="10">
        <v>0.429069193757737</v>
      </c>
      <c r="Q71" s="7">
        <v>5.6607083317457496</v>
      </c>
      <c r="R71" s="10">
        <v>0.58971276046549403</v>
      </c>
      <c r="S71" s="7">
        <v>0.74207130090512896</v>
      </c>
      <c r="T71" s="10">
        <v>0.72928836058705004</v>
      </c>
      <c r="U71" s="7">
        <v>2.2160892404096</v>
      </c>
      <c r="V71" s="10">
        <v>0.37179996127114601</v>
      </c>
      <c r="W71" s="7">
        <v>3.9769457194529698</v>
      </c>
      <c r="X71" s="10">
        <v>0.48715966722722898</v>
      </c>
      <c r="Y71" s="7">
        <v>1.7608564790433701</v>
      </c>
      <c r="Z71" s="123">
        <v>0.61282930133453095</v>
      </c>
    </row>
    <row r="72" spans="1:26" ht="13" customHeight="1" x14ac:dyDescent="0.2">
      <c r="A72" s="82" t="s">
        <v>386</v>
      </c>
      <c r="B72" s="122">
        <v>3</v>
      </c>
      <c r="C72" s="7">
        <v>87.611310046273701</v>
      </c>
      <c r="D72" s="10">
        <v>0.63056295400473605</v>
      </c>
      <c r="E72" s="7">
        <v>78.941737277560804</v>
      </c>
      <c r="F72" s="10">
        <v>0.91572355739636702</v>
      </c>
      <c r="G72" s="7">
        <v>-8.6695727687129107</v>
      </c>
      <c r="H72" s="10">
        <v>1.11182699757374</v>
      </c>
      <c r="I72" s="7">
        <v>7.2348293565928303</v>
      </c>
      <c r="J72" s="10">
        <v>0.48166213375815597</v>
      </c>
      <c r="K72" s="7">
        <v>12.0977803772148</v>
      </c>
      <c r="L72" s="10">
        <v>0.68213179377964395</v>
      </c>
      <c r="M72" s="7">
        <v>4.8629510206219697</v>
      </c>
      <c r="N72" s="10">
        <v>0.83504622338017598</v>
      </c>
      <c r="O72" s="7">
        <v>4.0749931889199296</v>
      </c>
      <c r="P72" s="10">
        <v>0.378883811163437</v>
      </c>
      <c r="Q72" s="7">
        <v>7.0386820540335604</v>
      </c>
      <c r="R72" s="10">
        <v>0.58166513037347101</v>
      </c>
      <c r="S72" s="7">
        <v>2.9636888651136299</v>
      </c>
      <c r="T72" s="10">
        <v>0.69418100395654503</v>
      </c>
      <c r="U72" s="7">
        <v>1.0788674082135099</v>
      </c>
      <c r="V72" s="10">
        <v>0.17125721843641201</v>
      </c>
      <c r="W72" s="7">
        <v>1.9218002911908201</v>
      </c>
      <c r="X72" s="10">
        <v>0.23804894481192099</v>
      </c>
      <c r="Y72" s="7">
        <v>0.84293288297731805</v>
      </c>
      <c r="Z72" s="123">
        <v>0.29325131712005298</v>
      </c>
    </row>
    <row r="73" spans="1:26" ht="13" customHeight="1" x14ac:dyDescent="0.2">
      <c r="A73" s="4" t="s">
        <v>387</v>
      </c>
      <c r="B73" s="171">
        <v>3</v>
      </c>
      <c r="C73" s="169">
        <v>95.368526179600096</v>
      </c>
      <c r="D73" s="170">
        <v>0.31078659097469902</v>
      </c>
      <c r="E73" s="169">
        <v>98.128704610186503</v>
      </c>
      <c r="F73" s="170">
        <v>0.46880350171760699</v>
      </c>
      <c r="G73" s="169">
        <v>2.7601784305863601</v>
      </c>
      <c r="H73" s="170">
        <v>0.56246335734193798</v>
      </c>
      <c r="I73" s="169">
        <v>3.1317157562577602</v>
      </c>
      <c r="J73" s="170">
        <v>0.261557313984637</v>
      </c>
      <c r="K73" s="169">
        <v>0.56179270062661602</v>
      </c>
      <c r="L73" s="170">
        <v>0.147567836278022</v>
      </c>
      <c r="M73" s="169">
        <v>-2.5699230556311399</v>
      </c>
      <c r="N73" s="170">
        <v>0.30031399368433598</v>
      </c>
      <c r="O73" s="169">
        <v>1.2557324377358801</v>
      </c>
      <c r="P73" s="170">
        <v>0.18144150532886499</v>
      </c>
      <c r="Q73" s="169">
        <v>1.00539284951301</v>
      </c>
      <c r="R73" s="170">
        <v>0.40473785771236098</v>
      </c>
      <c r="S73" s="169">
        <v>-0.250339588222869</v>
      </c>
      <c r="T73" s="170">
        <v>0.443546788198941</v>
      </c>
      <c r="U73" s="169">
        <v>0.24402562640622599</v>
      </c>
      <c r="V73" s="170">
        <v>7.55810049219625E-2</v>
      </c>
      <c r="W73" s="169">
        <v>0.30410983967389299</v>
      </c>
      <c r="X73" s="170">
        <v>0.17791002680550799</v>
      </c>
      <c r="Y73" s="169">
        <v>6.0084213267667302E-2</v>
      </c>
      <c r="Z73" s="176">
        <v>0.19329890310850301</v>
      </c>
    </row>
    <row r="75" spans="1:26" x14ac:dyDescent="0.2">
      <c r="A75" s="177" t="s">
        <v>398</v>
      </c>
    </row>
    <row r="76" spans="1:26" x14ac:dyDescent="0.2">
      <c r="A76" s="177" t="s">
        <v>399</v>
      </c>
    </row>
    <row r="77" spans="1:26" x14ac:dyDescent="0.2">
      <c r="A77" s="177" t="s">
        <v>400</v>
      </c>
    </row>
    <row r="78" spans="1:26" x14ac:dyDescent="0.2">
      <c r="A78" s="177" t="s">
        <v>401</v>
      </c>
    </row>
    <row r="79" spans="1:26" x14ac:dyDescent="0.2">
      <c r="A79" s="177" t="s">
        <v>402</v>
      </c>
    </row>
    <row r="80" spans="1:26"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18">
    <mergeCell ref="U7:Z7"/>
    <mergeCell ref="U8:V9"/>
    <mergeCell ref="W8:X9"/>
    <mergeCell ref="Y8:Z9"/>
    <mergeCell ref="B6:B10"/>
    <mergeCell ref="C6:Z6"/>
    <mergeCell ref="C7:H7"/>
    <mergeCell ref="C8:D9"/>
    <mergeCell ref="E8:F9"/>
    <mergeCell ref="G8:H9"/>
    <mergeCell ref="I7:N7"/>
    <mergeCell ref="I8:J9"/>
    <mergeCell ref="K8:L9"/>
    <mergeCell ref="M8:N9"/>
    <mergeCell ref="O7:T7"/>
    <mergeCell ref="O8:P9"/>
    <mergeCell ref="Q8:R9"/>
    <mergeCell ref="S8:T9"/>
  </mergeCells>
  <conditionalFormatting sqref="G1:G200">
    <cfRule type="expression" dxfId="227" priority="4">
      <formula>ABS(G1/H1)&gt;1.95996398454005</formula>
    </cfRule>
  </conditionalFormatting>
  <conditionalFormatting sqref="M1:M200">
    <cfRule type="expression" dxfId="226" priority="3">
      <formula>ABS(M1/N1)&gt;1.95996398454005</formula>
    </cfRule>
  </conditionalFormatting>
  <conditionalFormatting sqref="S1:S200">
    <cfRule type="expression" dxfId="225" priority="2">
      <formula>ABS(S1/T1)&gt;1.95996398454005</formula>
    </cfRule>
  </conditionalFormatting>
  <conditionalFormatting sqref="Y1:Y200">
    <cfRule type="expression" dxfId="224"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8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8" x14ac:dyDescent="0.2">
      <c r="A1" s="36" t="s">
        <v>273</v>
      </c>
    </row>
    <row r="2" spans="1:8" x14ac:dyDescent="0.2">
      <c r="A2" s="46" t="s">
        <v>274</v>
      </c>
    </row>
    <row r="3" spans="1:8" x14ac:dyDescent="0.2">
      <c r="A3" s="58" t="s">
        <v>341</v>
      </c>
    </row>
    <row r="4" spans="1:8" x14ac:dyDescent="0.2">
      <c r="A4" s="161" t="str">
        <f>HYPERLINK("#'TOC'!A1", "Back to TOC")</f>
        <v>Back to TOC</v>
      </c>
    </row>
    <row r="7" spans="1:8" ht="16" customHeight="1" x14ac:dyDescent="0.2">
      <c r="B7" s="235" t="s">
        <v>342</v>
      </c>
      <c r="C7" s="238" t="s">
        <v>591</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1666</v>
      </c>
      <c r="D11" s="109" t="s">
        <v>1667</v>
      </c>
      <c r="E11" s="108" t="s">
        <v>1636</v>
      </c>
      <c r="F11" s="109" t="s">
        <v>1637</v>
      </c>
      <c r="G11" s="108" t="s">
        <v>1668</v>
      </c>
      <c r="H11" s="126" t="s">
        <v>1669</v>
      </c>
    </row>
    <row r="12" spans="1:8" ht="13" customHeight="1" x14ac:dyDescent="0.2">
      <c r="A12" s="82" t="s">
        <v>350</v>
      </c>
      <c r="B12" s="110">
        <v>2</v>
      </c>
      <c r="C12" s="7">
        <v>15.1842916648041</v>
      </c>
      <c r="D12" s="10">
        <v>0.63723370320582295</v>
      </c>
      <c r="E12" s="7">
        <v>19.457706865366799</v>
      </c>
      <c r="F12" s="10">
        <v>1.24329393743096</v>
      </c>
      <c r="G12" s="7">
        <v>4.27341520056269</v>
      </c>
      <c r="H12" s="123">
        <v>1.3970850394138501</v>
      </c>
    </row>
    <row r="13" spans="1:8" ht="13" customHeight="1" x14ac:dyDescent="0.2">
      <c r="A13" s="82" t="s">
        <v>351</v>
      </c>
      <c r="B13" s="110">
        <v>2</v>
      </c>
      <c r="C13" s="7">
        <v>28.985687740644501</v>
      </c>
      <c r="D13" s="10">
        <v>0.85719559582698601</v>
      </c>
      <c r="E13" s="7">
        <v>31.920617576513798</v>
      </c>
      <c r="F13" s="10">
        <v>1.0163584437498201</v>
      </c>
      <c r="G13" s="7">
        <v>2.9349298358692999</v>
      </c>
      <c r="H13" s="123">
        <v>1.32957465968886</v>
      </c>
    </row>
    <row r="14" spans="1:8" ht="13" customHeight="1" x14ac:dyDescent="0.2">
      <c r="A14" s="82" t="s">
        <v>352</v>
      </c>
      <c r="B14" s="110">
        <v>2</v>
      </c>
      <c r="C14" s="7">
        <v>28.801240090598402</v>
      </c>
      <c r="D14" s="10">
        <v>0.79398355688496602</v>
      </c>
      <c r="E14" s="7">
        <v>32.664241586648103</v>
      </c>
      <c r="F14" s="10">
        <v>1.0359159416251</v>
      </c>
      <c r="G14" s="7">
        <v>3.8630014960496402</v>
      </c>
      <c r="H14" s="123">
        <v>1.3051941337275099</v>
      </c>
    </row>
    <row r="15" spans="1:8" ht="13" customHeight="1" x14ac:dyDescent="0.2">
      <c r="A15" s="111" t="s">
        <v>353</v>
      </c>
      <c r="B15" s="110">
        <v>2</v>
      </c>
      <c r="C15" s="7">
        <v>31.368120000093</v>
      </c>
      <c r="D15" s="10">
        <v>1.16657737093313</v>
      </c>
      <c r="E15" s="7">
        <v>36.000559760463297</v>
      </c>
      <c r="F15" s="10">
        <v>1.4287793427673099</v>
      </c>
      <c r="G15" s="7">
        <v>4.63243976037033</v>
      </c>
      <c r="H15" s="123">
        <v>1.8445360318225901</v>
      </c>
    </row>
    <row r="16" spans="1:8" ht="13" customHeight="1" x14ac:dyDescent="0.2">
      <c r="A16" s="111" t="s">
        <v>354</v>
      </c>
      <c r="B16" s="110">
        <v>2</v>
      </c>
      <c r="C16" s="7">
        <v>25.803600857452</v>
      </c>
      <c r="D16" s="10">
        <v>1.10111614669434</v>
      </c>
      <c r="E16" s="7">
        <v>27.451261266392098</v>
      </c>
      <c r="F16" s="10">
        <v>1.49589844780878</v>
      </c>
      <c r="G16" s="7">
        <v>1.6476604089401301</v>
      </c>
      <c r="H16" s="123">
        <v>1.85746303722785</v>
      </c>
    </row>
    <row r="17" spans="1:8" ht="13" customHeight="1" x14ac:dyDescent="0.2">
      <c r="A17" s="82" t="s">
        <v>355</v>
      </c>
      <c r="B17" s="110">
        <v>2</v>
      </c>
      <c r="C17" s="7">
        <v>73.1684239385513</v>
      </c>
      <c r="D17" s="10">
        <v>1.43308403550344</v>
      </c>
      <c r="E17" s="7">
        <v>72.432676186205697</v>
      </c>
      <c r="F17" s="10">
        <v>1.9386900390242801</v>
      </c>
      <c r="G17" s="7">
        <v>-0.73574775234563095</v>
      </c>
      <c r="H17" s="123">
        <v>2.4108606181666299</v>
      </c>
    </row>
    <row r="18" spans="1:8" ht="13" customHeight="1" x14ac:dyDescent="0.2">
      <c r="A18" s="82" t="s">
        <v>356</v>
      </c>
      <c r="B18" s="110">
        <v>2</v>
      </c>
      <c r="C18" s="7">
        <v>11.3044931407428</v>
      </c>
      <c r="D18" s="10">
        <v>0.85539155107198095</v>
      </c>
      <c r="E18" s="7">
        <v>6.3594743551992199</v>
      </c>
      <c r="F18" s="10">
        <v>0.70910548657421402</v>
      </c>
      <c r="G18" s="7">
        <v>-4.9450187855435397</v>
      </c>
      <c r="H18" s="123">
        <v>1.11109193892089</v>
      </c>
    </row>
    <row r="19" spans="1:8" ht="13" customHeight="1" x14ac:dyDescent="0.2">
      <c r="A19" s="82" t="s">
        <v>357</v>
      </c>
      <c r="B19" s="110">
        <v>2</v>
      </c>
      <c r="C19" s="7">
        <v>42.800668490877399</v>
      </c>
      <c r="D19" s="10">
        <v>1.49838757196858</v>
      </c>
      <c r="E19" s="7">
        <v>27.525280811222402</v>
      </c>
      <c r="F19" s="10">
        <v>2.4652484112981101</v>
      </c>
      <c r="G19" s="7">
        <v>-15.275387679654999</v>
      </c>
      <c r="H19" s="123">
        <v>2.8848942866659302</v>
      </c>
    </row>
    <row r="20" spans="1:8" ht="13" customHeight="1" x14ac:dyDescent="0.2">
      <c r="A20" s="82" t="s">
        <v>358</v>
      </c>
      <c r="B20" s="110">
        <v>2</v>
      </c>
      <c r="C20" s="7">
        <v>18.425949942262399</v>
      </c>
      <c r="D20" s="10">
        <v>1.2554489561551101</v>
      </c>
      <c r="E20" s="7">
        <v>13.0748375042812</v>
      </c>
      <c r="F20" s="10">
        <v>1.32456327682907</v>
      </c>
      <c r="G20" s="7">
        <v>-5.3511124379812003</v>
      </c>
      <c r="H20" s="123">
        <v>1.8249986180365001</v>
      </c>
    </row>
    <row r="21" spans="1:8" ht="13" customHeight="1" x14ac:dyDescent="0.2">
      <c r="A21" s="82" t="s">
        <v>359</v>
      </c>
      <c r="B21" s="110">
        <v>2</v>
      </c>
      <c r="C21" s="7">
        <v>23.454457309353501</v>
      </c>
      <c r="D21" s="10">
        <v>1.15372341340061</v>
      </c>
      <c r="E21" s="7">
        <v>19.447506190508701</v>
      </c>
      <c r="F21" s="10">
        <v>0.90702138100004503</v>
      </c>
      <c r="G21" s="7">
        <v>-4.0069511188447997</v>
      </c>
      <c r="H21" s="123">
        <v>1.4675712930621101</v>
      </c>
    </row>
    <row r="22" spans="1:8" ht="13" customHeight="1" x14ac:dyDescent="0.2">
      <c r="A22" s="82" t="s">
        <v>360</v>
      </c>
      <c r="B22" s="110">
        <v>2</v>
      </c>
      <c r="C22" s="7">
        <v>13.6490149043457</v>
      </c>
      <c r="D22" s="10">
        <v>1.1045832024762301</v>
      </c>
      <c r="E22" s="7">
        <v>11.4776215630969</v>
      </c>
      <c r="F22" s="10">
        <v>0.81207290432581103</v>
      </c>
      <c r="G22" s="7">
        <v>-2.1713933412487401</v>
      </c>
      <c r="H22" s="123">
        <v>1.3709728126891501</v>
      </c>
    </row>
    <row r="23" spans="1:8" ht="13" customHeight="1" x14ac:dyDescent="0.2">
      <c r="A23" s="82" t="s">
        <v>361</v>
      </c>
      <c r="B23" s="110">
        <v>2</v>
      </c>
      <c r="C23" s="7">
        <v>16.903429906170899</v>
      </c>
      <c r="D23" s="10">
        <v>0.846398894611888</v>
      </c>
      <c r="E23" s="7">
        <v>22.960033485812801</v>
      </c>
      <c r="F23" s="10">
        <v>0.80885982021657099</v>
      </c>
      <c r="G23" s="7">
        <v>6.0566035796418802</v>
      </c>
      <c r="H23" s="123">
        <v>1.17074561607593</v>
      </c>
    </row>
    <row r="24" spans="1:8" ht="13" customHeight="1" x14ac:dyDescent="0.2">
      <c r="A24" s="82" t="s">
        <v>362</v>
      </c>
      <c r="B24" s="110">
        <v>2</v>
      </c>
      <c r="C24" s="7">
        <v>13.4471219824957</v>
      </c>
      <c r="D24" s="10">
        <v>1.1391191043823099</v>
      </c>
      <c r="E24" s="7">
        <v>14.8367679663445</v>
      </c>
      <c r="F24" s="10">
        <v>1.26002712762376</v>
      </c>
      <c r="G24" s="7">
        <v>1.38964598384884</v>
      </c>
      <c r="H24" s="123">
        <v>1.69860551521433</v>
      </c>
    </row>
    <row r="25" spans="1:8" ht="13" customHeight="1" x14ac:dyDescent="0.2">
      <c r="A25" s="82" t="s">
        <v>363</v>
      </c>
      <c r="B25" s="110">
        <v>2</v>
      </c>
      <c r="C25" s="7">
        <v>31.942563031489101</v>
      </c>
      <c r="D25" s="10">
        <v>1.2446786502921701</v>
      </c>
      <c r="E25" s="7">
        <v>31.952305441960501</v>
      </c>
      <c r="F25" s="10">
        <v>1.13981234840118</v>
      </c>
      <c r="G25" s="7">
        <v>9.7424104714036695E-3</v>
      </c>
      <c r="H25" s="123">
        <v>1.6877195063342001</v>
      </c>
    </row>
    <row r="26" spans="1:8" ht="13" customHeight="1" x14ac:dyDescent="0.2">
      <c r="A26" s="82" t="s">
        <v>364</v>
      </c>
      <c r="B26" s="110">
        <v>2</v>
      </c>
      <c r="C26" s="7">
        <v>12.023443099470301</v>
      </c>
      <c r="D26" s="10">
        <v>0.73612095575754899</v>
      </c>
      <c r="E26" s="7">
        <v>9.0342544456576093</v>
      </c>
      <c r="F26" s="10">
        <v>0.64520073871056904</v>
      </c>
      <c r="G26" s="7">
        <v>-2.9891886538127199</v>
      </c>
      <c r="H26" s="123">
        <v>0.97885548204935402</v>
      </c>
    </row>
    <row r="27" spans="1:8" ht="13" customHeight="1" x14ac:dyDescent="0.2">
      <c r="A27" s="82" t="s">
        <v>365</v>
      </c>
      <c r="B27" s="110">
        <v>2</v>
      </c>
      <c r="C27" s="7">
        <v>17.1115388990053</v>
      </c>
      <c r="D27" s="10">
        <v>0.73485011943287704</v>
      </c>
      <c r="E27" s="7">
        <v>16.198802781572201</v>
      </c>
      <c r="F27" s="10">
        <v>1.04501731756163</v>
      </c>
      <c r="G27" s="7">
        <v>-0.91273611743310601</v>
      </c>
      <c r="H27" s="123">
        <v>1.2775233430486601</v>
      </c>
    </row>
    <row r="28" spans="1:8" ht="13" customHeight="1" x14ac:dyDescent="0.2">
      <c r="A28" s="82" t="s">
        <v>366</v>
      </c>
      <c r="B28" s="110">
        <v>2</v>
      </c>
      <c r="C28" s="7">
        <v>11.7910551124971</v>
      </c>
      <c r="D28" s="10">
        <v>1.1632037580366801</v>
      </c>
      <c r="E28" s="7">
        <v>14.175935825315801</v>
      </c>
      <c r="F28" s="10">
        <v>0.853376667921115</v>
      </c>
      <c r="G28" s="7">
        <v>2.3848807128187</v>
      </c>
      <c r="H28" s="123">
        <v>1.44266930377783</v>
      </c>
    </row>
    <row r="29" spans="1:8" ht="13" customHeight="1" x14ac:dyDescent="0.2">
      <c r="A29" s="82" t="s">
        <v>367</v>
      </c>
      <c r="B29" s="110">
        <v>2</v>
      </c>
      <c r="C29" s="7">
        <v>18.185072663955602</v>
      </c>
      <c r="D29" s="10">
        <v>0.92838221400307497</v>
      </c>
      <c r="E29" s="7">
        <v>21.778304714903701</v>
      </c>
      <c r="F29" s="10">
        <v>1.33797284979679</v>
      </c>
      <c r="G29" s="7">
        <v>3.5932320509481301</v>
      </c>
      <c r="H29" s="123">
        <v>1.6285161595976301</v>
      </c>
    </row>
    <row r="30" spans="1:8" ht="13" customHeight="1" x14ac:dyDescent="0.2">
      <c r="A30" s="82" t="s">
        <v>368</v>
      </c>
      <c r="B30" s="110">
        <v>2</v>
      </c>
      <c r="C30" s="7">
        <v>30.279980096259699</v>
      </c>
      <c r="D30" s="10">
        <v>1.37827015848512</v>
      </c>
      <c r="E30" s="7">
        <v>28.6733606274212</v>
      </c>
      <c r="F30" s="10">
        <v>1.4001203175897801</v>
      </c>
      <c r="G30" s="7">
        <v>-1.60661946883854</v>
      </c>
      <c r="H30" s="123">
        <v>1.9646794989255301</v>
      </c>
    </row>
    <row r="31" spans="1:8" ht="13" customHeight="1" x14ac:dyDescent="0.2">
      <c r="A31" s="82" t="s">
        <v>369</v>
      </c>
      <c r="B31" s="110">
        <v>2</v>
      </c>
      <c r="C31" s="7">
        <v>13.9554674803691</v>
      </c>
      <c r="D31" s="10">
        <v>0.67143239536756205</v>
      </c>
      <c r="E31" s="7">
        <v>16.303284071689902</v>
      </c>
      <c r="F31" s="10">
        <v>0.78811549705272599</v>
      </c>
      <c r="G31" s="7">
        <v>2.3478165913207998</v>
      </c>
      <c r="H31" s="123">
        <v>1.0353489741356201</v>
      </c>
    </row>
    <row r="32" spans="1:8" ht="13" customHeight="1" x14ac:dyDescent="0.2">
      <c r="A32" s="82" t="s">
        <v>370</v>
      </c>
      <c r="B32" s="110">
        <v>2</v>
      </c>
      <c r="C32" s="7">
        <v>8.8942403784053994</v>
      </c>
      <c r="D32" s="10">
        <v>0.60495477697983602</v>
      </c>
      <c r="E32" s="7">
        <v>6.6861987217186902</v>
      </c>
      <c r="F32" s="10">
        <v>0.66253505243120903</v>
      </c>
      <c r="G32" s="7">
        <v>-2.20804165668671</v>
      </c>
      <c r="H32" s="123">
        <v>0.89717499847618798</v>
      </c>
    </row>
    <row r="33" spans="1:8" ht="13" customHeight="1" x14ac:dyDescent="0.2">
      <c r="A33" s="82" t="s">
        <v>371</v>
      </c>
      <c r="B33" s="110">
        <v>2</v>
      </c>
      <c r="C33" s="7">
        <v>22.240178336779401</v>
      </c>
      <c r="D33" s="10">
        <v>1.0118644355998401</v>
      </c>
      <c r="E33" s="7">
        <v>19.993803831956399</v>
      </c>
      <c r="F33" s="10">
        <v>1.08457021701725</v>
      </c>
      <c r="G33" s="7">
        <v>-2.2463745048229802</v>
      </c>
      <c r="H33" s="123">
        <v>1.4832943712131501</v>
      </c>
    </row>
    <row r="34" spans="1:8" ht="13" customHeight="1" x14ac:dyDescent="0.2">
      <c r="A34" s="82" t="s">
        <v>372</v>
      </c>
      <c r="B34" s="110">
        <v>2</v>
      </c>
      <c r="C34" s="7">
        <v>2.3364447850604599</v>
      </c>
      <c r="D34" s="10">
        <v>0.29867713074949997</v>
      </c>
      <c r="E34" s="7">
        <v>0.69316953434022299</v>
      </c>
      <c r="F34" s="10">
        <v>0.17544574128569099</v>
      </c>
      <c r="G34" s="7">
        <v>-1.64327525072023</v>
      </c>
      <c r="H34" s="123">
        <v>0.34639462548954097</v>
      </c>
    </row>
    <row r="35" spans="1:8" ht="13" customHeight="1" x14ac:dyDescent="0.2">
      <c r="A35" s="82" t="s">
        <v>373</v>
      </c>
      <c r="B35" s="110">
        <v>2</v>
      </c>
      <c r="C35" s="7">
        <v>34.358593926650798</v>
      </c>
      <c r="D35" s="10">
        <v>1.3453770540649601</v>
      </c>
      <c r="E35" s="7">
        <v>32.6397998081598</v>
      </c>
      <c r="F35" s="10">
        <v>1.1731733602637899</v>
      </c>
      <c r="G35" s="7">
        <v>-1.7187941184909199</v>
      </c>
      <c r="H35" s="123">
        <v>1.78504205856252</v>
      </c>
    </row>
    <row r="36" spans="1:8" ht="13" customHeight="1" x14ac:dyDescent="0.2">
      <c r="A36" s="82" t="s">
        <v>374</v>
      </c>
      <c r="B36" s="110">
        <v>2</v>
      </c>
      <c r="C36" s="7">
        <v>40.012010359085302</v>
      </c>
      <c r="D36" s="10">
        <v>1.37756062229323</v>
      </c>
      <c r="E36" s="7">
        <v>35.9383613552707</v>
      </c>
      <c r="F36" s="10">
        <v>1.7416350181643001</v>
      </c>
      <c r="G36" s="7">
        <v>-4.0736490038145101</v>
      </c>
      <c r="H36" s="123">
        <v>2.2205778087221</v>
      </c>
    </row>
    <row r="37" spans="1:8" ht="13" customHeight="1" x14ac:dyDescent="0.2">
      <c r="A37" s="82" t="s">
        <v>375</v>
      </c>
      <c r="B37" s="110">
        <v>2</v>
      </c>
      <c r="C37" s="7">
        <v>3.83188902095706</v>
      </c>
      <c r="D37" s="10">
        <v>0.44573717750283998</v>
      </c>
      <c r="E37" s="7">
        <v>5.3199367791982599</v>
      </c>
      <c r="F37" s="10">
        <v>0.60709441158095401</v>
      </c>
      <c r="G37" s="7">
        <v>1.4880477582411999</v>
      </c>
      <c r="H37" s="123">
        <v>0.75315686014337202</v>
      </c>
    </row>
    <row r="38" spans="1:8" ht="13" customHeight="1" x14ac:dyDescent="0.2">
      <c r="A38" s="82" t="s">
        <v>376</v>
      </c>
      <c r="B38" s="110">
        <v>2</v>
      </c>
      <c r="C38" s="7">
        <v>9.8319801881999194</v>
      </c>
      <c r="D38" s="10">
        <v>0.58307396843680004</v>
      </c>
      <c r="E38" s="7">
        <v>7.7161299973031001</v>
      </c>
      <c r="F38" s="10">
        <v>0.70426049612475405</v>
      </c>
      <c r="G38" s="7">
        <v>-2.1158501908968201</v>
      </c>
      <c r="H38" s="123">
        <v>0.91430744231386596</v>
      </c>
    </row>
    <row r="39" spans="1:8" ht="13" customHeight="1" x14ac:dyDescent="0.2">
      <c r="A39" s="82" t="s">
        <v>377</v>
      </c>
      <c r="B39" s="110">
        <v>2</v>
      </c>
      <c r="C39" s="7">
        <v>21.185438378578699</v>
      </c>
      <c r="D39" s="10">
        <v>1.21720857904755</v>
      </c>
      <c r="E39" s="7">
        <v>22.629091643654601</v>
      </c>
      <c r="F39" s="10">
        <v>0.97457948352074397</v>
      </c>
      <c r="G39" s="7">
        <v>1.4436532650759799</v>
      </c>
      <c r="H39" s="123">
        <v>1.5592953198821999</v>
      </c>
    </row>
    <row r="40" spans="1:8" ht="13" customHeight="1" x14ac:dyDescent="0.2">
      <c r="A40" s="82" t="s">
        <v>378</v>
      </c>
      <c r="B40" s="110">
        <v>2</v>
      </c>
      <c r="C40" s="7">
        <v>60.616679859749503</v>
      </c>
      <c r="D40" s="10">
        <v>1.3023569386250899</v>
      </c>
      <c r="E40" s="7">
        <v>46.632423685342999</v>
      </c>
      <c r="F40" s="10">
        <v>1.35016368323855</v>
      </c>
      <c r="G40" s="7">
        <v>-13.9842561744065</v>
      </c>
      <c r="H40" s="123">
        <v>1.8759199255621699</v>
      </c>
    </row>
    <row r="41" spans="1:8" ht="13" customHeight="1" x14ac:dyDescent="0.2">
      <c r="A41" s="82" t="s">
        <v>379</v>
      </c>
      <c r="B41" s="110">
        <v>2</v>
      </c>
      <c r="C41" s="7">
        <v>1.71831181457728</v>
      </c>
      <c r="D41" s="10">
        <v>0.199706059468962</v>
      </c>
      <c r="E41" s="7">
        <v>9.4748949780745004</v>
      </c>
      <c r="F41" s="10">
        <v>0.54530464645373</v>
      </c>
      <c r="G41" s="7">
        <v>7.7565831634972202</v>
      </c>
      <c r="H41" s="123">
        <v>0.58072340027989899</v>
      </c>
    </row>
    <row r="42" spans="1:8" ht="13" customHeight="1" x14ac:dyDescent="0.2">
      <c r="A42" s="82" t="s">
        <v>380</v>
      </c>
      <c r="B42" s="110">
        <v>2</v>
      </c>
      <c r="C42" s="7">
        <v>5.5743638174521504</v>
      </c>
      <c r="D42" s="10">
        <v>0.38621663461093902</v>
      </c>
      <c r="E42" s="7">
        <v>4.8656654321889103</v>
      </c>
      <c r="F42" s="10">
        <v>0.56922356782565398</v>
      </c>
      <c r="G42" s="7">
        <v>-0.70869838526324402</v>
      </c>
      <c r="H42" s="123">
        <v>0.687879901595014</v>
      </c>
    </row>
    <row r="43" spans="1:8" ht="13" customHeight="1" x14ac:dyDescent="0.2">
      <c r="A43" s="82" t="s">
        <v>381</v>
      </c>
      <c r="B43" s="110">
        <v>2</v>
      </c>
      <c r="C43" s="7">
        <v>13.040889825839299</v>
      </c>
      <c r="D43" s="10">
        <v>0.60204939828488102</v>
      </c>
      <c r="E43" s="7">
        <v>14.342545992477</v>
      </c>
      <c r="F43" s="10">
        <v>0.76886286221970801</v>
      </c>
      <c r="G43" s="7">
        <v>1.30165616663771</v>
      </c>
      <c r="H43" s="123">
        <v>0.97653140188929399</v>
      </c>
    </row>
    <row r="44" spans="1:8" ht="13" customHeight="1" x14ac:dyDescent="0.2">
      <c r="A44" s="82" t="s">
        <v>382</v>
      </c>
      <c r="B44" s="110">
        <v>2</v>
      </c>
      <c r="C44" s="7">
        <v>8.7619980405990407</v>
      </c>
      <c r="D44" s="10">
        <v>0.68778806626352296</v>
      </c>
      <c r="E44" s="7">
        <v>9.3430052692788497</v>
      </c>
      <c r="F44" s="10">
        <v>0.78121716004731501</v>
      </c>
      <c r="G44" s="7">
        <v>0.58100722867980203</v>
      </c>
      <c r="H44" s="123">
        <v>1.04084229124633</v>
      </c>
    </row>
    <row r="45" spans="1:8" ht="13" customHeight="1" x14ac:dyDescent="0.2">
      <c r="A45" s="82" t="s">
        <v>383</v>
      </c>
      <c r="B45" s="110">
        <v>2</v>
      </c>
      <c r="C45" s="7">
        <v>2.1208520377256499</v>
      </c>
      <c r="D45" s="10">
        <v>0.35925088448164699</v>
      </c>
      <c r="E45" s="7">
        <v>1.6094595520093999</v>
      </c>
      <c r="F45" s="10">
        <v>0.36958400938158997</v>
      </c>
      <c r="G45" s="7">
        <v>-0.51139248571625096</v>
      </c>
      <c r="H45" s="123">
        <v>0.51541588837696595</v>
      </c>
    </row>
    <row r="46" spans="1:8" ht="13" customHeight="1" x14ac:dyDescent="0.2">
      <c r="A46" s="82" t="s">
        <v>384</v>
      </c>
      <c r="B46" s="110">
        <v>2</v>
      </c>
      <c r="C46" s="7">
        <v>15.6145960490398</v>
      </c>
      <c r="D46" s="10">
        <v>0.73706805237899498</v>
      </c>
      <c r="E46" s="7">
        <v>12.9499035743344</v>
      </c>
      <c r="F46" s="10">
        <v>0.68672560355598999</v>
      </c>
      <c r="G46" s="7">
        <v>-2.6646924747054599</v>
      </c>
      <c r="H46" s="123">
        <v>1.0074032799316801</v>
      </c>
    </row>
    <row r="47" spans="1:8" ht="13" customHeight="1" x14ac:dyDescent="0.2">
      <c r="A47" s="82" t="s">
        <v>385</v>
      </c>
      <c r="B47" s="110">
        <v>2</v>
      </c>
      <c r="C47" s="7">
        <v>16.225636788029298</v>
      </c>
      <c r="D47" s="10">
        <v>0.91585126526257399</v>
      </c>
      <c r="E47" s="7">
        <v>16.910221187012901</v>
      </c>
      <c r="F47" s="10">
        <v>1.07270787503876</v>
      </c>
      <c r="G47" s="7">
        <v>0.68458439898369206</v>
      </c>
      <c r="H47" s="123">
        <v>1.4104913063373501</v>
      </c>
    </row>
    <row r="48" spans="1:8" ht="13" customHeight="1" x14ac:dyDescent="0.2">
      <c r="A48" s="82" t="s">
        <v>386</v>
      </c>
      <c r="B48" s="110">
        <v>2</v>
      </c>
      <c r="C48" s="7">
        <v>17.504405239578801</v>
      </c>
      <c r="D48" s="10">
        <v>0.72648814056319699</v>
      </c>
      <c r="E48" s="7">
        <v>25.636094651895</v>
      </c>
      <c r="F48" s="10">
        <v>1.0675643085576401</v>
      </c>
      <c r="G48" s="7">
        <v>8.1316894123161791</v>
      </c>
      <c r="H48" s="123">
        <v>1.2913088597563001</v>
      </c>
    </row>
    <row r="49" spans="1:8" ht="13" customHeight="1" x14ac:dyDescent="0.2">
      <c r="A49" s="82" t="s">
        <v>387</v>
      </c>
      <c r="B49" s="110">
        <v>2</v>
      </c>
      <c r="C49" s="7">
        <v>5.8846965464471603</v>
      </c>
      <c r="D49" s="10">
        <v>0.27465967571368199</v>
      </c>
      <c r="E49" s="7">
        <v>1.2525718986334899</v>
      </c>
      <c r="F49" s="10">
        <v>0.28775176331706798</v>
      </c>
      <c r="G49" s="7">
        <v>-4.6321246478136704</v>
      </c>
      <c r="H49" s="123">
        <v>0.39779267810660701</v>
      </c>
    </row>
    <row r="50" spans="1:8" ht="13" customHeight="1" x14ac:dyDescent="0.2">
      <c r="A50" s="82" t="s">
        <v>388</v>
      </c>
      <c r="B50" s="110">
        <v>2</v>
      </c>
      <c r="C50" s="7">
        <v>2.67722564946129</v>
      </c>
      <c r="D50" s="10">
        <v>0.63131091582237298</v>
      </c>
      <c r="E50" s="7">
        <v>4.8376572845064496</v>
      </c>
      <c r="F50" s="10">
        <v>1.0565448006467699</v>
      </c>
      <c r="G50" s="7">
        <v>2.16043163504516</v>
      </c>
      <c r="H50" s="123">
        <v>1.23078852294381</v>
      </c>
    </row>
    <row r="51" spans="1:8" ht="13" customHeight="1" x14ac:dyDescent="0.2">
      <c r="A51" s="82" t="s">
        <v>389</v>
      </c>
      <c r="B51" s="110">
        <v>2</v>
      </c>
      <c r="C51" s="7">
        <v>37.933549336669003</v>
      </c>
      <c r="D51" s="10">
        <v>2.10874457257417</v>
      </c>
      <c r="E51" s="7">
        <v>18.913161762683501</v>
      </c>
      <c r="F51" s="10">
        <v>1.1065104981964999</v>
      </c>
      <c r="G51" s="7">
        <v>-19.020387573985499</v>
      </c>
      <c r="H51" s="123">
        <v>2.3814216667738801</v>
      </c>
    </row>
    <row r="52" spans="1:8" ht="13" customHeight="1" x14ac:dyDescent="0.2">
      <c r="A52" s="112" t="s">
        <v>390</v>
      </c>
      <c r="B52" s="113">
        <v>2</v>
      </c>
      <c r="C52" s="34">
        <v>18.763821257234</v>
      </c>
      <c r="D52" s="35">
        <v>0.18952498768385001</v>
      </c>
      <c r="E52" s="34">
        <v>18.729952843240302</v>
      </c>
      <c r="F52" s="35">
        <v>0.22658578877169899</v>
      </c>
      <c r="G52" s="34">
        <v>-3.3868413993653798E-2</v>
      </c>
      <c r="H52" s="127">
        <v>0.29539945942715701</v>
      </c>
    </row>
    <row r="53" spans="1:8" ht="13" customHeight="1" x14ac:dyDescent="0.2">
      <c r="A53" s="82" t="s">
        <v>391</v>
      </c>
      <c r="B53" s="110">
        <v>2</v>
      </c>
      <c r="C53" s="7">
        <v>10.297753723379101</v>
      </c>
      <c r="D53" s="10">
        <v>1.65001916529758</v>
      </c>
      <c r="E53" s="7">
        <v>5.7678767207677497</v>
      </c>
      <c r="F53" s="10">
        <v>1.1864909355992601</v>
      </c>
      <c r="G53" s="7">
        <v>-4.5298770026113599</v>
      </c>
      <c r="H53" s="123">
        <v>2.0323198532978402</v>
      </c>
    </row>
    <row r="54" spans="1:8" ht="13" customHeight="1" x14ac:dyDescent="0.2">
      <c r="A54" s="82" t="s">
        <v>392</v>
      </c>
      <c r="B54" s="110">
        <v>2</v>
      </c>
      <c r="C54" s="7">
        <v>58.4204504282256</v>
      </c>
      <c r="D54" s="10">
        <v>1.4557587556292599</v>
      </c>
      <c r="E54" s="7">
        <v>65.991635281964705</v>
      </c>
      <c r="F54" s="10">
        <v>2.34471285074572</v>
      </c>
      <c r="G54" s="7">
        <v>7.5711848537391102</v>
      </c>
      <c r="H54" s="123">
        <v>2.7598753426637499</v>
      </c>
    </row>
    <row r="55" spans="1:8" ht="13" customHeight="1" x14ac:dyDescent="0.2">
      <c r="A55" s="82" t="s">
        <v>393</v>
      </c>
      <c r="B55" s="110">
        <v>2</v>
      </c>
      <c r="C55" s="7">
        <v>14.0541888890249</v>
      </c>
      <c r="D55" s="10">
        <v>1.4666907573286401</v>
      </c>
      <c r="E55" s="7">
        <v>12.2315749484327</v>
      </c>
      <c r="F55" s="10">
        <v>1.56219311706433</v>
      </c>
      <c r="G55" s="7">
        <v>-1.8226139405922399</v>
      </c>
      <c r="H55" s="123">
        <v>2.1428086971627698</v>
      </c>
    </row>
    <row r="56" spans="1:8" ht="13" customHeight="1" x14ac:dyDescent="0.2">
      <c r="A56" s="4" t="s">
        <v>394</v>
      </c>
      <c r="B56" s="118">
        <v>2</v>
      </c>
      <c r="C56" s="169">
        <v>18.651915259805499</v>
      </c>
      <c r="D56" s="170">
        <v>0.94548257499881105</v>
      </c>
      <c r="E56" s="169">
        <v>16.0255967368849</v>
      </c>
      <c r="F56" s="170">
        <v>1.6224421288619899</v>
      </c>
      <c r="G56" s="169">
        <v>-2.6263185229206298</v>
      </c>
      <c r="H56" s="176">
        <v>1.8778327298065201</v>
      </c>
    </row>
    <row r="57" spans="1:8" ht="13" customHeight="1" x14ac:dyDescent="0.2">
      <c r="A57" s="172"/>
      <c r="B57" s="163"/>
      <c r="C57" s="164" t="s">
        <v>1666</v>
      </c>
      <c r="D57" s="165" t="s">
        <v>1667</v>
      </c>
      <c r="E57" s="164" t="s">
        <v>1636</v>
      </c>
      <c r="F57" s="165" t="s">
        <v>1637</v>
      </c>
      <c r="G57" s="164" t="s">
        <v>1668</v>
      </c>
      <c r="H57" s="174" t="s">
        <v>1669</v>
      </c>
    </row>
    <row r="58" spans="1:8" ht="13" customHeight="1" x14ac:dyDescent="0.2">
      <c r="A58" s="82" t="s">
        <v>365</v>
      </c>
      <c r="B58" s="119">
        <v>1</v>
      </c>
      <c r="C58" s="7">
        <v>22.601556699512301</v>
      </c>
      <c r="D58" s="10">
        <v>1.4091765215471499</v>
      </c>
      <c r="E58" s="7">
        <v>14.650231016527499</v>
      </c>
      <c r="F58" s="10">
        <v>1.0717359407471401</v>
      </c>
      <c r="G58" s="7">
        <v>-7.95132568298484</v>
      </c>
      <c r="H58" s="123">
        <v>1.7704226601489499</v>
      </c>
    </row>
    <row r="59" spans="1:8" ht="13" customHeight="1" x14ac:dyDescent="0.2">
      <c r="A59" s="82" t="s">
        <v>370</v>
      </c>
      <c r="B59" s="119">
        <v>1</v>
      </c>
      <c r="C59" s="7">
        <v>6.02914517775364</v>
      </c>
      <c r="D59" s="10">
        <v>0.31678668394568099</v>
      </c>
      <c r="E59" s="7">
        <v>6.0591125401649499</v>
      </c>
      <c r="F59" s="10">
        <v>0.61397776682940997</v>
      </c>
      <c r="G59" s="7">
        <v>2.9967362411316999E-2</v>
      </c>
      <c r="H59" s="123">
        <v>0.69088530255472302</v>
      </c>
    </row>
    <row r="60" spans="1:8" ht="13" customHeight="1" x14ac:dyDescent="0.2">
      <c r="A60" s="82" t="s">
        <v>372</v>
      </c>
      <c r="B60" s="119">
        <v>1</v>
      </c>
      <c r="C60" s="7">
        <v>1.5520072430460199</v>
      </c>
      <c r="D60" s="10">
        <v>0.26428466804901701</v>
      </c>
      <c r="E60" s="7">
        <v>0.60565185024022306</v>
      </c>
      <c r="F60" s="10">
        <v>0.196164269469013</v>
      </c>
      <c r="G60" s="7">
        <v>-0.94635539280580205</v>
      </c>
      <c r="H60" s="123">
        <v>0.32913037900213798</v>
      </c>
    </row>
    <row r="61" spans="1:8" ht="13" customHeight="1" x14ac:dyDescent="0.2">
      <c r="A61" s="82" t="s">
        <v>384</v>
      </c>
      <c r="B61" s="119">
        <v>1</v>
      </c>
      <c r="C61" s="7">
        <v>10.816543220205901</v>
      </c>
      <c r="D61" s="10">
        <v>0.53599252395548702</v>
      </c>
      <c r="E61" s="7">
        <v>11.616196130611099</v>
      </c>
      <c r="F61" s="10">
        <v>0.687986512457892</v>
      </c>
      <c r="G61" s="7">
        <v>0.79965291040518405</v>
      </c>
      <c r="H61" s="123">
        <v>0.87213154229172696</v>
      </c>
    </row>
    <row r="62" spans="1:8" ht="13" customHeight="1" x14ac:dyDescent="0.2">
      <c r="A62" s="82" t="s">
        <v>386</v>
      </c>
      <c r="B62" s="119">
        <v>1</v>
      </c>
      <c r="C62" s="7">
        <v>13.0044640337163</v>
      </c>
      <c r="D62" s="10">
        <v>0.804522471321232</v>
      </c>
      <c r="E62" s="7">
        <v>12.9015628441567</v>
      </c>
      <c r="F62" s="10">
        <v>0.95766886095657</v>
      </c>
      <c r="G62" s="7">
        <v>-0.102901189559624</v>
      </c>
      <c r="H62" s="123">
        <v>1.25075419411916</v>
      </c>
    </row>
    <row r="63" spans="1:8" ht="13" customHeight="1" x14ac:dyDescent="0.2">
      <c r="A63" s="173" t="s">
        <v>387</v>
      </c>
      <c r="B63" s="166">
        <v>1</v>
      </c>
      <c r="C63" s="167">
        <v>6.4283285314587904</v>
      </c>
      <c r="D63" s="168">
        <v>0.30950691189597102</v>
      </c>
      <c r="E63" s="167">
        <v>2.6521086897227</v>
      </c>
      <c r="F63" s="168">
        <v>0.42498563681087198</v>
      </c>
      <c r="G63" s="167">
        <v>-3.7762198417361001</v>
      </c>
      <c r="H63" s="175">
        <v>0.52574453873238003</v>
      </c>
    </row>
    <row r="64" spans="1:8" ht="13" customHeight="1" x14ac:dyDescent="0.2">
      <c r="A64" s="82" t="s">
        <v>395</v>
      </c>
      <c r="B64" s="119">
        <v>1</v>
      </c>
      <c r="C64" s="7">
        <v>24.756909130019999</v>
      </c>
      <c r="D64" s="10">
        <v>0.85407227575423095</v>
      </c>
      <c r="E64" s="7">
        <v>27.187238495717502</v>
      </c>
      <c r="F64" s="10">
        <v>1.34899379926588</v>
      </c>
      <c r="G64" s="7">
        <v>2.43032936569755</v>
      </c>
      <c r="H64" s="123">
        <v>1.59662886190554</v>
      </c>
    </row>
    <row r="65" spans="1:8" ht="13" customHeight="1" x14ac:dyDescent="0.2">
      <c r="A65" s="82" t="s">
        <v>396</v>
      </c>
      <c r="B65" s="119">
        <v>1</v>
      </c>
      <c r="C65" s="7">
        <v>30.6887044703215</v>
      </c>
      <c r="D65" s="10">
        <v>0.77614234744244104</v>
      </c>
      <c r="E65" s="7">
        <v>35.196771452606498</v>
      </c>
      <c r="F65" s="10">
        <v>1.43069320816548</v>
      </c>
      <c r="G65" s="7">
        <v>4.5080669822849604</v>
      </c>
      <c r="H65" s="123">
        <v>1.6276608981554801</v>
      </c>
    </row>
    <row r="66" spans="1:8" ht="13" customHeight="1" x14ac:dyDescent="0.2">
      <c r="A66" s="4" t="s">
        <v>397</v>
      </c>
      <c r="B66" s="121">
        <v>1</v>
      </c>
      <c r="C66" s="169">
        <v>67.932062537665402</v>
      </c>
      <c r="D66" s="170">
        <v>1.2693081220248901</v>
      </c>
      <c r="E66" s="169">
        <v>69.610661765458403</v>
      </c>
      <c r="F66" s="170">
        <v>1.5083818427594</v>
      </c>
      <c r="G66" s="169">
        <v>1.67859922779296</v>
      </c>
      <c r="H66" s="176">
        <v>1.9713850187633499</v>
      </c>
    </row>
    <row r="67" spans="1:8" ht="13" customHeight="1" x14ac:dyDescent="0.2">
      <c r="A67" s="82"/>
      <c r="B67" s="122"/>
      <c r="C67" s="7" t="s">
        <v>1666</v>
      </c>
      <c r="D67" s="10" t="s">
        <v>1667</v>
      </c>
      <c r="E67" s="7" t="s">
        <v>1636</v>
      </c>
      <c r="F67" s="10" t="s">
        <v>1637</v>
      </c>
      <c r="G67" s="7" t="s">
        <v>1668</v>
      </c>
      <c r="H67" s="123" t="s">
        <v>1669</v>
      </c>
    </row>
    <row r="68" spans="1:8" ht="13" customHeight="1" x14ac:dyDescent="0.2">
      <c r="A68" s="82" t="s">
        <v>359</v>
      </c>
      <c r="B68" s="122">
        <v>3</v>
      </c>
      <c r="C68" s="7">
        <v>18.3608410264338</v>
      </c>
      <c r="D68" s="10">
        <v>2.7850067290935798</v>
      </c>
      <c r="E68" s="7">
        <v>16.4436033430779</v>
      </c>
      <c r="F68" s="10">
        <v>0.93714405967597902</v>
      </c>
      <c r="G68" s="7">
        <v>-1.9172376833559599</v>
      </c>
      <c r="H68" s="123">
        <v>2.9384522234813502</v>
      </c>
    </row>
    <row r="69" spans="1:8" ht="13" customHeight="1" x14ac:dyDescent="0.2">
      <c r="A69" s="82" t="s">
        <v>362</v>
      </c>
      <c r="B69" s="122">
        <v>3</v>
      </c>
      <c r="C69" s="7">
        <v>18.230866674095399</v>
      </c>
      <c r="D69" s="10">
        <v>1.28820043498087</v>
      </c>
      <c r="E69" s="7">
        <v>21.126412541638999</v>
      </c>
      <c r="F69" s="10">
        <v>1.39060831297808</v>
      </c>
      <c r="G69" s="7">
        <v>2.8955458675435199</v>
      </c>
      <c r="H69" s="123">
        <v>1.8955874658819201</v>
      </c>
    </row>
    <row r="70" spans="1:8" ht="13" customHeight="1" x14ac:dyDescent="0.2">
      <c r="A70" s="82" t="s">
        <v>376</v>
      </c>
      <c r="B70" s="122">
        <v>3</v>
      </c>
      <c r="C70" s="7">
        <v>12.8520357267062</v>
      </c>
      <c r="D70" s="10">
        <v>0.47126473972489502</v>
      </c>
      <c r="E70" s="7">
        <v>10.690936263929901</v>
      </c>
      <c r="F70" s="10">
        <v>1.06827734403742</v>
      </c>
      <c r="G70" s="7">
        <v>-2.1610994627763001</v>
      </c>
      <c r="H70" s="123">
        <v>1.16760735638811</v>
      </c>
    </row>
    <row r="71" spans="1:8" ht="13" customHeight="1" x14ac:dyDescent="0.2">
      <c r="A71" s="82" t="s">
        <v>382</v>
      </c>
      <c r="B71" s="122">
        <v>3</v>
      </c>
      <c r="C71" s="7">
        <v>10.773297754056101</v>
      </c>
      <c r="D71" s="10">
        <v>0.622500371890921</v>
      </c>
      <c r="E71" s="7">
        <v>11.9074761108999</v>
      </c>
      <c r="F71" s="10">
        <v>0.86455174778923105</v>
      </c>
      <c r="G71" s="7">
        <v>1.1341783568438399</v>
      </c>
      <c r="H71" s="123">
        <v>1.0653433425941801</v>
      </c>
    </row>
    <row r="72" spans="1:8" ht="13" customHeight="1" x14ac:dyDescent="0.2">
      <c r="A72" s="82" t="s">
        <v>386</v>
      </c>
      <c r="B72" s="122">
        <v>3</v>
      </c>
      <c r="C72" s="7">
        <v>12.388689953726301</v>
      </c>
      <c r="D72" s="10">
        <v>0.63056295400473605</v>
      </c>
      <c r="E72" s="7">
        <v>21.058262722439199</v>
      </c>
      <c r="F72" s="10">
        <v>0.91572355739636901</v>
      </c>
      <c r="G72" s="7">
        <v>8.6695727687129107</v>
      </c>
      <c r="H72" s="123">
        <v>1.11182699757374</v>
      </c>
    </row>
    <row r="73" spans="1:8" ht="13" customHeight="1" x14ac:dyDescent="0.2">
      <c r="A73" s="4" t="s">
        <v>387</v>
      </c>
      <c r="B73" s="171">
        <v>3</v>
      </c>
      <c r="C73" s="169">
        <v>4.6314738203998704</v>
      </c>
      <c r="D73" s="170">
        <v>0.31078659097470501</v>
      </c>
      <c r="E73" s="169">
        <v>1.8712953898135201</v>
      </c>
      <c r="F73" s="170">
        <v>0.46880350171760699</v>
      </c>
      <c r="G73" s="169">
        <v>-2.7601784305863499</v>
      </c>
      <c r="H73" s="176">
        <v>0.56246335734194197</v>
      </c>
    </row>
    <row r="75" spans="1:8" x14ac:dyDescent="0.2">
      <c r="A75" s="177" t="s">
        <v>138</v>
      </c>
    </row>
    <row r="76" spans="1:8" x14ac:dyDescent="0.2">
      <c r="A76" s="177" t="s">
        <v>398</v>
      </c>
    </row>
    <row r="77" spans="1:8" x14ac:dyDescent="0.2">
      <c r="A77" s="177" t="s">
        <v>399</v>
      </c>
    </row>
    <row r="78" spans="1:8" x14ac:dyDescent="0.2">
      <c r="A78" s="177" t="s">
        <v>400</v>
      </c>
    </row>
    <row r="79" spans="1:8" x14ac:dyDescent="0.2">
      <c r="A79" s="177" t="s">
        <v>401</v>
      </c>
    </row>
    <row r="80" spans="1:8" x14ac:dyDescent="0.2">
      <c r="A80" s="177" t="s">
        <v>402</v>
      </c>
    </row>
    <row r="81" spans="1:1" x14ac:dyDescent="0.2">
      <c r="A81" s="160" t="str">
        <f>HYPERLINK("https://oecdcode.org/disclaimers/cyprus.html", "Information on data for Cyprus: https://oecdcode.org/disclaimers/cyprus.html")</f>
        <v>Information on data for Cyprus: https://oecdcode.org/disclaimers/cyprus.html</v>
      </c>
    </row>
    <row r="82" spans="1:1" x14ac:dyDescent="0.2">
      <c r="A82" s="177" t="s">
        <v>403</v>
      </c>
    </row>
  </sheetData>
  <mergeCells count="5">
    <mergeCell ref="B7:B10"/>
    <mergeCell ref="C7:H7"/>
    <mergeCell ref="C8:D9"/>
    <mergeCell ref="E8:F9"/>
    <mergeCell ref="G8:H9"/>
  </mergeCells>
  <conditionalFormatting sqref="G1:G200">
    <cfRule type="expression" dxfId="223"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10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275</v>
      </c>
    </row>
    <row r="2" spans="1:30" x14ac:dyDescent="0.2">
      <c r="A2" s="46" t="s">
        <v>276</v>
      </c>
    </row>
    <row r="3" spans="1:30" x14ac:dyDescent="0.2">
      <c r="A3" s="58" t="s">
        <v>341</v>
      </c>
    </row>
    <row r="4" spans="1:30" x14ac:dyDescent="0.2">
      <c r="A4" s="161" t="str">
        <f>HYPERLINK("#'TOC'!A1", "Back to TOC")</f>
        <v>Back to TOC</v>
      </c>
    </row>
    <row r="7" spans="1:30" ht="16" customHeight="1" x14ac:dyDescent="0.2">
      <c r="B7" s="235" t="s">
        <v>342</v>
      </c>
      <c r="C7" s="238" t="s">
        <v>591</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1636</v>
      </c>
      <c r="D11" s="109" t="s">
        <v>1637</v>
      </c>
      <c r="E11" s="108" t="s">
        <v>1670</v>
      </c>
      <c r="F11" s="109" t="s">
        <v>1671</v>
      </c>
      <c r="G11" s="108" t="s">
        <v>1672</v>
      </c>
      <c r="H11" s="109" t="s">
        <v>1673</v>
      </c>
      <c r="I11" s="108" t="s">
        <v>1674</v>
      </c>
      <c r="J11" s="109" t="s">
        <v>1675</v>
      </c>
      <c r="K11" s="108" t="s">
        <v>1676</v>
      </c>
      <c r="L11" s="109" t="s">
        <v>1677</v>
      </c>
      <c r="M11" s="108" t="s">
        <v>1678</v>
      </c>
      <c r="N11" s="109" t="s">
        <v>1679</v>
      </c>
      <c r="O11" s="108" t="s">
        <v>1680</v>
      </c>
      <c r="P11" s="109" t="s">
        <v>1681</v>
      </c>
      <c r="Q11" s="108" t="s">
        <v>1682</v>
      </c>
      <c r="R11" s="109" t="s">
        <v>1683</v>
      </c>
      <c r="S11" s="108" t="s">
        <v>1684</v>
      </c>
      <c r="T11" s="109" t="s">
        <v>1685</v>
      </c>
      <c r="U11" s="108" t="s">
        <v>1686</v>
      </c>
      <c r="V11" s="109" t="s">
        <v>1687</v>
      </c>
      <c r="W11" s="108" t="s">
        <v>1688</v>
      </c>
      <c r="X11" s="109" t="s">
        <v>1689</v>
      </c>
      <c r="Y11" s="108" t="s">
        <v>1690</v>
      </c>
      <c r="Z11" s="109" t="s">
        <v>1691</v>
      </c>
      <c r="AA11" s="179" t="s">
        <v>1646</v>
      </c>
      <c r="AB11" s="179" t="s">
        <v>1647</v>
      </c>
      <c r="AC11" s="179" t="s">
        <v>1648</v>
      </c>
      <c r="AD11" s="184" t="s">
        <v>1649</v>
      </c>
    </row>
    <row r="12" spans="1:30" ht="13" customHeight="1" x14ac:dyDescent="0.2">
      <c r="A12" s="82" t="s">
        <v>422</v>
      </c>
      <c r="B12" s="110">
        <v>2</v>
      </c>
      <c r="C12" s="7">
        <v>3.55702798313335</v>
      </c>
      <c r="D12" s="10">
        <v>0.41054423860796402</v>
      </c>
      <c r="E12" s="7">
        <v>3.3523304317299001</v>
      </c>
      <c r="F12" s="10">
        <v>0.50414780800777603</v>
      </c>
      <c r="G12" s="7">
        <v>4.1913927454410604</v>
      </c>
      <c r="H12" s="10">
        <v>0.78774392198653098</v>
      </c>
      <c r="I12" s="7">
        <v>0.83906231371116002</v>
      </c>
      <c r="J12" s="10">
        <v>0.97120328121142196</v>
      </c>
      <c r="K12" s="7">
        <v>7.5475823660140797</v>
      </c>
      <c r="L12" s="10">
        <v>1.6970690420188199</v>
      </c>
      <c r="M12" s="7">
        <v>2.8601340296940299</v>
      </c>
      <c r="N12" s="10">
        <v>0.44189844392356598</v>
      </c>
      <c r="O12" s="7">
        <v>3.7723033422595398</v>
      </c>
      <c r="P12" s="10">
        <v>0.783225212860437</v>
      </c>
      <c r="Q12" s="7">
        <v>-3.7752790237545399</v>
      </c>
      <c r="R12" s="10">
        <v>1.8001062558918699</v>
      </c>
      <c r="S12" s="7">
        <v>8.0442352184468309</v>
      </c>
      <c r="T12" s="10">
        <v>1.3644416484625601</v>
      </c>
      <c r="U12" s="7">
        <v>2.41790849118965</v>
      </c>
      <c r="V12" s="10">
        <v>0.59956070729433597</v>
      </c>
      <c r="W12" s="7">
        <v>2.7729737093449902</v>
      </c>
      <c r="X12" s="10">
        <v>0.46879835207284398</v>
      </c>
      <c r="Y12" s="7">
        <v>-5.2712615091018398</v>
      </c>
      <c r="Z12" s="10">
        <v>1.42744602778873</v>
      </c>
      <c r="AA12" s="65"/>
      <c r="AB12" s="65"/>
      <c r="AC12" s="65"/>
      <c r="AD12" s="182"/>
    </row>
    <row r="13" spans="1:30" ht="13" customHeight="1" x14ac:dyDescent="0.2">
      <c r="A13" s="82" t="s">
        <v>350</v>
      </c>
      <c r="B13" s="110">
        <v>2</v>
      </c>
      <c r="C13" s="7">
        <v>19.457706865366799</v>
      </c>
      <c r="D13" s="10">
        <v>1.24329393743096</v>
      </c>
      <c r="E13" s="7">
        <v>25.058950573733</v>
      </c>
      <c r="F13" s="10">
        <v>1.6240870143547499</v>
      </c>
      <c r="G13" s="7">
        <v>9.1430259721350495</v>
      </c>
      <c r="H13" s="10">
        <v>1.1792648603220099</v>
      </c>
      <c r="I13" s="7">
        <v>-15.915924601597901</v>
      </c>
      <c r="J13" s="10">
        <v>1.7929853208651201</v>
      </c>
      <c r="K13" s="7">
        <v>9.4997533224495108</v>
      </c>
      <c r="L13" s="10">
        <v>1.73156281743908</v>
      </c>
      <c r="M13" s="7">
        <v>21.701674136618799</v>
      </c>
      <c r="N13" s="10">
        <v>1.6678628059574401</v>
      </c>
      <c r="O13" s="7">
        <v>22.220005328813599</v>
      </c>
      <c r="P13" s="10">
        <v>1.8646088049158001</v>
      </c>
      <c r="Q13" s="7">
        <v>12.720252006364101</v>
      </c>
      <c r="R13" s="10">
        <v>2.4210334553273398</v>
      </c>
      <c r="S13" s="7">
        <v>11.9809846119086</v>
      </c>
      <c r="T13" s="10">
        <v>1.87111913902022</v>
      </c>
      <c r="U13" s="7">
        <v>20.926119301749299</v>
      </c>
      <c r="V13" s="10">
        <v>2.3638155036776798</v>
      </c>
      <c r="W13" s="7">
        <v>21.639284894085701</v>
      </c>
      <c r="X13" s="10">
        <v>1.434625375902</v>
      </c>
      <c r="Y13" s="7">
        <v>9.6583002821771196</v>
      </c>
      <c r="Z13" s="10">
        <v>2.0008501204805702</v>
      </c>
      <c r="AA13" s="65"/>
      <c r="AB13" s="65"/>
      <c r="AC13" s="65"/>
      <c r="AD13" s="182"/>
    </row>
    <row r="14" spans="1:30" ht="13" customHeight="1" x14ac:dyDescent="0.2">
      <c r="A14" s="82" t="s">
        <v>351</v>
      </c>
      <c r="B14" s="110">
        <v>2</v>
      </c>
      <c r="C14" s="7">
        <v>31.920617576513798</v>
      </c>
      <c r="D14" s="10">
        <v>1.0163584437498201</v>
      </c>
      <c r="E14" s="7">
        <v>34.957075810858797</v>
      </c>
      <c r="F14" s="10">
        <v>1.16000474711458</v>
      </c>
      <c r="G14" s="7">
        <v>24.232905751509801</v>
      </c>
      <c r="H14" s="10">
        <v>1.68781623955001</v>
      </c>
      <c r="I14" s="7">
        <v>-10.724170059348999</v>
      </c>
      <c r="J14" s="10">
        <v>1.9434899015981599</v>
      </c>
      <c r="K14" s="7">
        <v>40.300573327170802</v>
      </c>
      <c r="L14" s="10">
        <v>2.7419885365964198</v>
      </c>
      <c r="M14" s="7">
        <v>33.293063465539603</v>
      </c>
      <c r="N14" s="10">
        <v>1.3433403679507001</v>
      </c>
      <c r="O14" s="7">
        <v>25.441657669287899</v>
      </c>
      <c r="P14" s="10">
        <v>1.4230829028572001</v>
      </c>
      <c r="Q14" s="7">
        <v>-14.8589156578828</v>
      </c>
      <c r="R14" s="10">
        <v>2.9396148138255702</v>
      </c>
      <c r="S14" s="7">
        <v>42.407569818366603</v>
      </c>
      <c r="T14" s="10">
        <v>2.1036542955619302</v>
      </c>
      <c r="U14" s="7">
        <v>30.3710095378887</v>
      </c>
      <c r="V14" s="10">
        <v>2.0258170466850101</v>
      </c>
      <c r="W14" s="7">
        <v>26.714108084969101</v>
      </c>
      <c r="X14" s="10">
        <v>1.1694262202269099</v>
      </c>
      <c r="Y14" s="7">
        <v>-15.6934617333975</v>
      </c>
      <c r="Z14" s="10">
        <v>2.3515009503504301</v>
      </c>
      <c r="AA14" s="65"/>
      <c r="AB14" s="65"/>
      <c r="AC14" s="65"/>
      <c r="AD14" s="182"/>
    </row>
    <row r="15" spans="1:30" ht="13" customHeight="1" x14ac:dyDescent="0.2">
      <c r="A15" s="82" t="s">
        <v>423</v>
      </c>
      <c r="B15" s="110">
        <v>2</v>
      </c>
      <c r="C15" s="7">
        <v>25.969381765314999</v>
      </c>
      <c r="D15" s="10">
        <v>1.24595856209366</v>
      </c>
      <c r="E15" s="7">
        <v>26.430416500758501</v>
      </c>
      <c r="F15" s="10">
        <v>1.4380963163509599</v>
      </c>
      <c r="G15" s="7">
        <v>24.521390689490101</v>
      </c>
      <c r="H15" s="10">
        <v>2.2082642558761099</v>
      </c>
      <c r="I15" s="7">
        <v>-1.9090258112684799</v>
      </c>
      <c r="J15" s="10">
        <v>2.5657149493706299</v>
      </c>
      <c r="K15" s="7">
        <v>37.731611978603901</v>
      </c>
      <c r="L15" s="10">
        <v>3.2879366256467102</v>
      </c>
      <c r="M15" s="7">
        <v>25.5701899403944</v>
      </c>
      <c r="N15" s="10">
        <v>1.4098655157831701</v>
      </c>
      <c r="O15" s="7">
        <v>22.3180100655186</v>
      </c>
      <c r="P15" s="10">
        <v>1.9665378717863</v>
      </c>
      <c r="Q15" s="7">
        <v>-15.413601913085399</v>
      </c>
      <c r="R15" s="10">
        <v>3.7410900144709198</v>
      </c>
      <c r="S15" s="7">
        <v>33.5738910353638</v>
      </c>
      <c r="T15" s="10">
        <v>2.717954934512</v>
      </c>
      <c r="U15" s="7">
        <v>25.761876660201899</v>
      </c>
      <c r="V15" s="10">
        <v>3.3497043919557599</v>
      </c>
      <c r="W15" s="7">
        <v>23.850729743051701</v>
      </c>
      <c r="X15" s="10">
        <v>1.3841391721114999</v>
      </c>
      <c r="Y15" s="7">
        <v>-9.7231612923120796</v>
      </c>
      <c r="Z15" s="10">
        <v>2.9099117552123999</v>
      </c>
      <c r="AA15" s="65"/>
      <c r="AB15" s="65"/>
      <c r="AC15" s="65"/>
      <c r="AD15" s="182"/>
    </row>
    <row r="16" spans="1:30" ht="13" customHeight="1" x14ac:dyDescent="0.2">
      <c r="A16" s="82" t="s">
        <v>424</v>
      </c>
      <c r="B16" s="110">
        <v>2</v>
      </c>
      <c r="C16" s="7">
        <v>1.21595597227695</v>
      </c>
      <c r="D16" s="10">
        <v>0.257864254771001</v>
      </c>
      <c r="E16" s="7">
        <v>1.48175956413786</v>
      </c>
      <c r="F16" s="10">
        <v>0.37312566328345897</v>
      </c>
      <c r="G16" s="7">
        <v>0.880437564318718</v>
      </c>
      <c r="H16" s="10">
        <v>0.34146764032355698</v>
      </c>
      <c r="I16" s="7">
        <v>-0.60132199981914602</v>
      </c>
      <c r="J16" s="10">
        <v>0.50312231816050001</v>
      </c>
      <c r="K16" s="7">
        <v>2.8012803698758</v>
      </c>
      <c r="L16" s="10">
        <v>0.94662518918624905</v>
      </c>
      <c r="M16" s="7">
        <v>1.0127554094636699</v>
      </c>
      <c r="N16" s="10">
        <v>0.27695297878681402</v>
      </c>
      <c r="O16" s="7">
        <v>0.49969304612794502</v>
      </c>
      <c r="P16" s="10">
        <v>0.41033272506798402</v>
      </c>
      <c r="Q16" s="7">
        <v>-2.3015873237478601</v>
      </c>
      <c r="R16" s="10">
        <v>1.04356394906193</v>
      </c>
      <c r="S16" s="7">
        <v>2.9209446028523698</v>
      </c>
      <c r="T16" s="10">
        <v>0.825647616338542</v>
      </c>
      <c r="U16" s="7">
        <v>0.73676593680277003</v>
      </c>
      <c r="V16" s="10">
        <v>0.40749178568304201</v>
      </c>
      <c r="W16" s="7">
        <v>0.68737456415685805</v>
      </c>
      <c r="X16" s="10">
        <v>0.25601798206910598</v>
      </c>
      <c r="Y16" s="7">
        <v>-2.23357003869552</v>
      </c>
      <c r="Z16" s="10">
        <v>0.84397568547691104</v>
      </c>
      <c r="AA16" s="65"/>
      <c r="AB16" s="65"/>
      <c r="AC16" s="65"/>
      <c r="AD16" s="182"/>
    </row>
    <row r="17" spans="1:30" ht="13" customHeight="1" x14ac:dyDescent="0.2">
      <c r="A17" s="82" t="s">
        <v>352</v>
      </c>
      <c r="B17" s="110">
        <v>2</v>
      </c>
      <c r="C17" s="7">
        <v>32.664241586648103</v>
      </c>
      <c r="D17" s="10">
        <v>1.0359159416251</v>
      </c>
      <c r="E17" s="7">
        <v>36.055564723150098</v>
      </c>
      <c r="F17" s="10">
        <v>1.25300608730993</v>
      </c>
      <c r="G17" s="7">
        <v>25.5016642979785</v>
      </c>
      <c r="H17" s="10">
        <v>1.5225485714753899</v>
      </c>
      <c r="I17" s="7">
        <v>-10.5539004251716</v>
      </c>
      <c r="J17" s="10">
        <v>1.8056294056523301</v>
      </c>
      <c r="K17" s="7">
        <v>16.562491739481199</v>
      </c>
      <c r="L17" s="10">
        <v>1.6952442389778</v>
      </c>
      <c r="M17" s="7">
        <v>33.652415767076597</v>
      </c>
      <c r="N17" s="10">
        <v>1.3308846166953101</v>
      </c>
      <c r="O17" s="7">
        <v>43.154116529798699</v>
      </c>
      <c r="P17" s="10">
        <v>1.65609918957464</v>
      </c>
      <c r="Q17" s="7">
        <v>26.5916247903175</v>
      </c>
      <c r="R17" s="10">
        <v>2.4206013807162301</v>
      </c>
      <c r="S17" s="7">
        <v>25.1715875072281</v>
      </c>
      <c r="T17" s="10">
        <v>1.5345933513157901</v>
      </c>
      <c r="U17" s="7">
        <v>25.202058536894999</v>
      </c>
      <c r="V17" s="10">
        <v>1.95873558700568</v>
      </c>
      <c r="W17" s="7">
        <v>37.601579918183901</v>
      </c>
      <c r="X17" s="10">
        <v>1.27470739462004</v>
      </c>
      <c r="Y17" s="7">
        <v>12.4299924109558</v>
      </c>
      <c r="Z17" s="10">
        <v>1.9646610860343601</v>
      </c>
      <c r="AA17" s="65"/>
      <c r="AB17" s="65"/>
      <c r="AC17" s="65"/>
      <c r="AD17" s="182"/>
    </row>
    <row r="18" spans="1:30" ht="13" customHeight="1" x14ac:dyDescent="0.2">
      <c r="A18" s="111" t="s">
        <v>353</v>
      </c>
      <c r="B18" s="110">
        <v>2</v>
      </c>
      <c r="C18" s="7">
        <v>36.000559760463297</v>
      </c>
      <c r="D18" s="10">
        <v>1.4287793427673099</v>
      </c>
      <c r="E18" s="7">
        <v>41.184215660564</v>
      </c>
      <c r="F18" s="10">
        <v>1.8096708048427901</v>
      </c>
      <c r="G18" s="7">
        <v>25.6503558836209</v>
      </c>
      <c r="H18" s="10">
        <v>2.1176179872737602</v>
      </c>
      <c r="I18" s="7">
        <v>-15.5338597769431</v>
      </c>
      <c r="J18" s="10">
        <v>2.5921367328796401</v>
      </c>
      <c r="K18" s="7">
        <v>13.0845138532808</v>
      </c>
      <c r="L18" s="10">
        <v>2.1071346640616899</v>
      </c>
      <c r="M18" s="7">
        <v>38.617466104465002</v>
      </c>
      <c r="N18" s="10">
        <v>1.8141041622729199</v>
      </c>
      <c r="O18" s="7">
        <v>48.4269325376805</v>
      </c>
      <c r="P18" s="10">
        <v>2.3615250200231901</v>
      </c>
      <c r="Q18" s="7">
        <v>35.342418684399597</v>
      </c>
      <c r="R18" s="10">
        <v>3.3449821477336799</v>
      </c>
      <c r="S18" s="7">
        <v>20.226163354697</v>
      </c>
      <c r="T18" s="10">
        <v>1.9944635223440601</v>
      </c>
      <c r="U18" s="7">
        <v>27.169827296649</v>
      </c>
      <c r="V18" s="10">
        <v>2.8819601889344701</v>
      </c>
      <c r="W18" s="7">
        <v>44.640694482317897</v>
      </c>
      <c r="X18" s="10">
        <v>1.80046069900422</v>
      </c>
      <c r="Y18" s="7">
        <v>24.414531127620901</v>
      </c>
      <c r="Z18" s="10">
        <v>2.8286611097010099</v>
      </c>
      <c r="AA18" s="65"/>
      <c r="AB18" s="65"/>
      <c r="AC18" s="65"/>
      <c r="AD18" s="182"/>
    </row>
    <row r="19" spans="1:30" ht="13" customHeight="1" x14ac:dyDescent="0.2">
      <c r="A19" s="111" t="s">
        <v>354</v>
      </c>
      <c r="B19" s="110">
        <v>2</v>
      </c>
      <c r="C19" s="7">
        <v>27.451261266392098</v>
      </c>
      <c r="D19" s="10">
        <v>1.49589844780878</v>
      </c>
      <c r="E19" s="7">
        <v>28.369350067247399</v>
      </c>
      <c r="F19" s="10">
        <v>1.6386955138995101</v>
      </c>
      <c r="G19" s="7">
        <v>25.246690946670299</v>
      </c>
      <c r="H19" s="10">
        <v>2.0802682369685299</v>
      </c>
      <c r="I19" s="7">
        <v>-3.12265912057706</v>
      </c>
      <c r="J19" s="10">
        <v>2.1293256137714098</v>
      </c>
      <c r="K19" s="7">
        <v>22.498657212955301</v>
      </c>
      <c r="L19" s="10">
        <v>2.8147109382443301</v>
      </c>
      <c r="M19" s="7">
        <v>26.024884338852001</v>
      </c>
      <c r="N19" s="10">
        <v>1.89218364077714</v>
      </c>
      <c r="O19" s="7">
        <v>35.207157752604999</v>
      </c>
      <c r="P19" s="10">
        <v>2.1280684853762901</v>
      </c>
      <c r="Q19" s="7">
        <v>12.708500539649799</v>
      </c>
      <c r="R19" s="10">
        <v>3.4731333941054201</v>
      </c>
      <c r="S19" s="7">
        <v>34.192297504232997</v>
      </c>
      <c r="T19" s="10">
        <v>3.2415106792452102</v>
      </c>
      <c r="U19" s="7">
        <v>22.6106950834657</v>
      </c>
      <c r="V19" s="10">
        <v>2.4253421468465399</v>
      </c>
      <c r="W19" s="7">
        <v>26.735850346797999</v>
      </c>
      <c r="X19" s="10">
        <v>1.6112876561765901</v>
      </c>
      <c r="Y19" s="7">
        <v>-7.4564471574350497</v>
      </c>
      <c r="Z19" s="10">
        <v>3.0842443939005002</v>
      </c>
      <c r="AA19" s="65"/>
      <c r="AB19" s="65"/>
      <c r="AC19" s="65"/>
      <c r="AD19" s="182"/>
    </row>
    <row r="20" spans="1:30" ht="13" customHeight="1" x14ac:dyDescent="0.2">
      <c r="A20" s="82" t="s">
        <v>355</v>
      </c>
      <c r="B20" s="110">
        <v>2</v>
      </c>
      <c r="C20" s="7">
        <v>72.432676186205697</v>
      </c>
      <c r="D20" s="10">
        <v>1.9386900390242801</v>
      </c>
      <c r="E20" s="7">
        <v>74.066652480895598</v>
      </c>
      <c r="F20" s="10">
        <v>2.14981251827622</v>
      </c>
      <c r="G20" s="7">
        <v>70.044085690875804</v>
      </c>
      <c r="H20" s="10">
        <v>2.7757444764999399</v>
      </c>
      <c r="I20" s="7">
        <v>-4.0225667900198196</v>
      </c>
      <c r="J20" s="10">
        <v>2.9187843542517902</v>
      </c>
      <c r="K20" s="7">
        <v>76.304424187846195</v>
      </c>
      <c r="L20" s="10">
        <v>3.8852998565693002</v>
      </c>
      <c r="M20" s="7">
        <v>74.032334390001296</v>
      </c>
      <c r="N20" s="10">
        <v>2.1037747570033201</v>
      </c>
      <c r="O20" s="7">
        <v>65.115378283968298</v>
      </c>
      <c r="P20" s="10">
        <v>3.12458978293773</v>
      </c>
      <c r="Q20" s="7">
        <v>-11.189045903877901</v>
      </c>
      <c r="R20" s="10">
        <v>4.8843466279238896</v>
      </c>
      <c r="S20" s="7">
        <v>74.891912277890896</v>
      </c>
      <c r="T20" s="10">
        <v>4.2874432499147801</v>
      </c>
      <c r="U20" s="7">
        <v>75.884839972597405</v>
      </c>
      <c r="V20" s="10">
        <v>3.6195384325201201</v>
      </c>
      <c r="W20" s="7">
        <v>71.155523093946897</v>
      </c>
      <c r="X20" s="10">
        <v>2.3234973679473301</v>
      </c>
      <c r="Y20" s="7">
        <v>-3.7363891839440599</v>
      </c>
      <c r="Z20" s="10">
        <v>4.7408877083777599</v>
      </c>
      <c r="AA20" s="65"/>
      <c r="AB20" s="65"/>
      <c r="AC20" s="65"/>
      <c r="AD20" s="182"/>
    </row>
    <row r="21" spans="1:30" ht="13" customHeight="1" x14ac:dyDescent="0.2">
      <c r="A21" s="82" t="s">
        <v>356</v>
      </c>
      <c r="B21" s="110">
        <v>2</v>
      </c>
      <c r="C21" s="7">
        <v>6.3594743551992199</v>
      </c>
      <c r="D21" s="10">
        <v>0.70910548657421402</v>
      </c>
      <c r="E21" s="7">
        <v>5.67356119458384</v>
      </c>
      <c r="F21" s="10">
        <v>0.79045575209577001</v>
      </c>
      <c r="G21" s="7">
        <v>8.8899696787423395</v>
      </c>
      <c r="H21" s="10">
        <v>1.4641220290185499</v>
      </c>
      <c r="I21" s="7">
        <v>3.2164084841584999</v>
      </c>
      <c r="J21" s="10">
        <v>1.6243895776484101</v>
      </c>
      <c r="K21" s="7">
        <v>10.2252525876831</v>
      </c>
      <c r="L21" s="10">
        <v>2.6946719979195399</v>
      </c>
      <c r="M21" s="7">
        <v>7.2199847609796803</v>
      </c>
      <c r="N21" s="10">
        <v>1.17806468097328</v>
      </c>
      <c r="O21" s="7">
        <v>5.03188139256648</v>
      </c>
      <c r="P21" s="10">
        <v>0.82096693280283795</v>
      </c>
      <c r="Q21" s="7">
        <v>-5.1933711951166099</v>
      </c>
      <c r="R21" s="10">
        <v>2.75268084069338</v>
      </c>
      <c r="S21" s="7">
        <v>11.8597522874233</v>
      </c>
      <c r="T21" s="10">
        <v>1.9090198238098</v>
      </c>
      <c r="U21" s="7">
        <v>6.64357725553071</v>
      </c>
      <c r="V21" s="10">
        <v>1.8062322765215399</v>
      </c>
      <c r="W21" s="7">
        <v>4.0672640177724197</v>
      </c>
      <c r="X21" s="10">
        <v>0.67394420318085102</v>
      </c>
      <c r="Y21" s="7">
        <v>-7.79248826965084</v>
      </c>
      <c r="Z21" s="10">
        <v>2.0271240846838201</v>
      </c>
      <c r="AA21" s="65"/>
      <c r="AB21" s="65"/>
      <c r="AC21" s="65"/>
      <c r="AD21" s="182"/>
    </row>
    <row r="22" spans="1:30" ht="13" customHeight="1" x14ac:dyDescent="0.2">
      <c r="A22" s="82" t="s">
        <v>357</v>
      </c>
      <c r="B22" s="110">
        <v>2</v>
      </c>
      <c r="C22" s="7">
        <v>27.525280811222402</v>
      </c>
      <c r="D22" s="10">
        <v>2.4652484112981101</v>
      </c>
      <c r="E22" s="7">
        <v>29.038867492035902</v>
      </c>
      <c r="F22" s="10">
        <v>2.9644338683045799</v>
      </c>
      <c r="G22" s="7">
        <v>24.9758066858167</v>
      </c>
      <c r="H22" s="10">
        <v>2.6312845064519998</v>
      </c>
      <c r="I22" s="7">
        <v>-4.0630608062192302</v>
      </c>
      <c r="J22" s="10">
        <v>2.9489698985215198</v>
      </c>
      <c r="K22" s="7">
        <v>38.120072758854199</v>
      </c>
      <c r="L22" s="10">
        <v>5.6237312044629801</v>
      </c>
      <c r="M22" s="7">
        <v>24.029562478383198</v>
      </c>
      <c r="N22" s="10">
        <v>2.2279392332726999</v>
      </c>
      <c r="O22" s="7">
        <v>30.959687150736301</v>
      </c>
      <c r="P22" s="10">
        <v>6.02399665434345</v>
      </c>
      <c r="Q22" s="7">
        <v>-7.1603856081179504</v>
      </c>
      <c r="R22" s="10">
        <v>6.1967642228614297</v>
      </c>
      <c r="S22" s="7">
        <v>33.635842574602002</v>
      </c>
      <c r="T22" s="10">
        <v>4.4614791597119599</v>
      </c>
      <c r="U22" s="7">
        <v>27.818090292505001</v>
      </c>
      <c r="V22" s="10">
        <v>3.5720003371000502</v>
      </c>
      <c r="W22" s="7">
        <v>26.0486693405315</v>
      </c>
      <c r="X22" s="10">
        <v>3.7146795596573599</v>
      </c>
      <c r="Y22" s="7">
        <v>-7.5871732340704998</v>
      </c>
      <c r="Z22" s="10">
        <v>4.6445323035720998</v>
      </c>
      <c r="AA22" s="65"/>
      <c r="AB22" s="65"/>
      <c r="AC22" s="65"/>
      <c r="AD22" s="182"/>
    </row>
    <row r="23" spans="1:30" ht="13" customHeight="1" x14ac:dyDescent="0.2">
      <c r="A23" s="82" t="s">
        <v>358</v>
      </c>
      <c r="B23" s="110">
        <v>2</v>
      </c>
      <c r="C23" s="7">
        <v>13.0748375042812</v>
      </c>
      <c r="D23" s="10">
        <v>1.32456327682907</v>
      </c>
      <c r="E23" s="7">
        <v>14.969225816224499</v>
      </c>
      <c r="F23" s="10">
        <v>1.9027158124827801</v>
      </c>
      <c r="G23" s="7">
        <v>10.8862072776841</v>
      </c>
      <c r="H23" s="10">
        <v>1.49659569251237</v>
      </c>
      <c r="I23" s="7">
        <v>-4.0830185385404798</v>
      </c>
      <c r="J23" s="10">
        <v>2.2656900712835202</v>
      </c>
      <c r="K23" s="7">
        <v>27.280188011878401</v>
      </c>
      <c r="L23" s="10">
        <v>4.0161848895752001</v>
      </c>
      <c r="M23" s="7">
        <v>15.5780357444063</v>
      </c>
      <c r="N23" s="10">
        <v>1.50083033882934</v>
      </c>
      <c r="O23" s="7">
        <v>3.5272951489518198</v>
      </c>
      <c r="P23" s="10">
        <v>0.92162966195045304</v>
      </c>
      <c r="Q23" s="7">
        <v>-23.752892862926601</v>
      </c>
      <c r="R23" s="10">
        <v>4.0934654321144999</v>
      </c>
      <c r="S23" s="7">
        <v>26.6750053995824</v>
      </c>
      <c r="T23" s="10">
        <v>3.6699410776879402</v>
      </c>
      <c r="U23" s="7">
        <v>17.151438187578201</v>
      </c>
      <c r="V23" s="10">
        <v>3.1490049516891299</v>
      </c>
      <c r="W23" s="7">
        <v>6.7303334090306599</v>
      </c>
      <c r="X23" s="10">
        <v>1.13644685898783</v>
      </c>
      <c r="Y23" s="7">
        <v>-19.944671990551701</v>
      </c>
      <c r="Z23" s="10">
        <v>3.7278080735122598</v>
      </c>
      <c r="AA23" s="65"/>
      <c r="AB23" s="65"/>
      <c r="AC23" s="65"/>
      <c r="AD23" s="182"/>
    </row>
    <row r="24" spans="1:30" ht="13" customHeight="1" x14ac:dyDescent="0.2">
      <c r="A24" s="82" t="s">
        <v>425</v>
      </c>
      <c r="B24" s="110">
        <v>2</v>
      </c>
      <c r="C24" s="7">
        <v>32.074396344857803</v>
      </c>
      <c r="D24" s="10">
        <v>1.4825985327876401</v>
      </c>
      <c r="E24" s="7">
        <v>31.772805582287099</v>
      </c>
      <c r="F24" s="10">
        <v>2.0792226612228801</v>
      </c>
      <c r="G24" s="7">
        <v>32.620090172701403</v>
      </c>
      <c r="H24" s="10">
        <v>2.0104782473831899</v>
      </c>
      <c r="I24" s="7">
        <v>0.84728459041430404</v>
      </c>
      <c r="J24" s="10">
        <v>2.8748343774789999</v>
      </c>
      <c r="K24" s="7">
        <v>45.013309375710797</v>
      </c>
      <c r="L24" s="10">
        <v>5.0340733356464096</v>
      </c>
      <c r="M24" s="7">
        <v>32.719058505676102</v>
      </c>
      <c r="N24" s="10">
        <v>1.6655790828747501</v>
      </c>
      <c r="O24" s="7">
        <v>21.848645050564599</v>
      </c>
      <c r="P24" s="10">
        <v>2.7286323683145701</v>
      </c>
      <c r="Q24" s="7">
        <v>-23.164664325146202</v>
      </c>
      <c r="R24" s="10">
        <v>5.5693952504155204</v>
      </c>
      <c r="S24" s="7">
        <v>48.873064517914003</v>
      </c>
      <c r="T24" s="10">
        <v>4.0383184082655497</v>
      </c>
      <c r="U24" s="7">
        <v>39.497648264535798</v>
      </c>
      <c r="V24" s="10">
        <v>3.50361808170195</v>
      </c>
      <c r="W24" s="7">
        <v>25.950532017432</v>
      </c>
      <c r="X24" s="10">
        <v>1.42831206479289</v>
      </c>
      <c r="Y24" s="7">
        <v>-22.922532500481999</v>
      </c>
      <c r="Z24" s="10">
        <v>4.08341536220615</v>
      </c>
      <c r="AA24" s="65"/>
      <c r="AB24" s="65"/>
      <c r="AC24" s="65"/>
      <c r="AD24" s="182"/>
    </row>
    <row r="25" spans="1:30" ht="13" customHeight="1" x14ac:dyDescent="0.2">
      <c r="A25" s="82" t="s">
        <v>359</v>
      </c>
      <c r="B25" s="110">
        <v>2</v>
      </c>
      <c r="C25" s="7">
        <v>19.447506190508701</v>
      </c>
      <c r="D25" s="10">
        <v>0.90702138100004503</v>
      </c>
      <c r="E25" s="7">
        <v>17.871256941210099</v>
      </c>
      <c r="F25" s="10">
        <v>1.02988561359311</v>
      </c>
      <c r="G25" s="7">
        <v>25.963123584711699</v>
      </c>
      <c r="H25" s="10">
        <v>2.4017896093731101</v>
      </c>
      <c r="I25" s="7">
        <v>8.0918666435016302</v>
      </c>
      <c r="J25" s="10">
        <v>2.7405226929520001</v>
      </c>
      <c r="K25" s="7">
        <v>30.846630773143598</v>
      </c>
      <c r="L25" s="10">
        <v>4.77559421531718</v>
      </c>
      <c r="M25" s="7">
        <v>20.362615580800998</v>
      </c>
      <c r="N25" s="10">
        <v>1.23224793877894</v>
      </c>
      <c r="O25" s="7">
        <v>14.6059806997244</v>
      </c>
      <c r="P25" s="10">
        <v>1.67176659001339</v>
      </c>
      <c r="Q25" s="7">
        <v>-16.2406500734193</v>
      </c>
      <c r="R25" s="10">
        <v>5.2182046822899704</v>
      </c>
      <c r="S25" s="7">
        <v>34.682244176282197</v>
      </c>
      <c r="T25" s="10">
        <v>3.0176025420143699</v>
      </c>
      <c r="U25" s="7">
        <v>26.4712950613714</v>
      </c>
      <c r="V25" s="10">
        <v>2.8213039258127401</v>
      </c>
      <c r="W25" s="7">
        <v>14.957839837292299</v>
      </c>
      <c r="X25" s="10">
        <v>0.878512899860875</v>
      </c>
      <c r="Y25" s="7">
        <v>-19.724404338989899</v>
      </c>
      <c r="Z25" s="10">
        <v>3.1405888307811698</v>
      </c>
      <c r="AA25" s="65"/>
      <c r="AB25" s="65"/>
      <c r="AC25" s="65"/>
      <c r="AD25" s="182"/>
    </row>
    <row r="26" spans="1:30" ht="13" customHeight="1" x14ac:dyDescent="0.2">
      <c r="A26" s="82" t="s">
        <v>360</v>
      </c>
      <c r="B26" s="110">
        <v>2</v>
      </c>
      <c r="C26" s="7">
        <v>11.4776215630969</v>
      </c>
      <c r="D26" s="10">
        <v>0.81207290432581103</v>
      </c>
      <c r="E26" s="7">
        <v>11.2271279733254</v>
      </c>
      <c r="F26" s="10">
        <v>0.99732452661362203</v>
      </c>
      <c r="G26" s="7">
        <v>12.518161686579599</v>
      </c>
      <c r="H26" s="10">
        <v>1.90051709038413</v>
      </c>
      <c r="I26" s="7">
        <v>1.29103371325423</v>
      </c>
      <c r="J26" s="10">
        <v>2.2859513626710499</v>
      </c>
      <c r="K26" s="7">
        <v>13.354277374816199</v>
      </c>
      <c r="L26" s="10">
        <v>3.8862137077896501</v>
      </c>
      <c r="M26" s="7">
        <v>13.6474219298214</v>
      </c>
      <c r="N26" s="10">
        <v>1.12900774412302</v>
      </c>
      <c r="O26" s="7">
        <v>7.2806437917390996</v>
      </c>
      <c r="P26" s="10">
        <v>1.2078787015258801</v>
      </c>
      <c r="Q26" s="7">
        <v>-6.0736335830771502</v>
      </c>
      <c r="R26" s="10">
        <v>4.3810639362329598</v>
      </c>
      <c r="S26" s="7">
        <v>21.996260508356201</v>
      </c>
      <c r="T26" s="10">
        <v>2.4260490204164502</v>
      </c>
      <c r="U26" s="7">
        <v>13.7613997475757</v>
      </c>
      <c r="V26" s="10">
        <v>2.5170230626749199</v>
      </c>
      <c r="W26" s="7">
        <v>8.1394420535355394</v>
      </c>
      <c r="X26" s="10">
        <v>1.00957762121559</v>
      </c>
      <c r="Y26" s="7">
        <v>-13.856818454820701</v>
      </c>
      <c r="Z26" s="10">
        <v>2.6975827181169798</v>
      </c>
      <c r="AA26" s="65"/>
      <c r="AB26" s="65"/>
      <c r="AC26" s="65"/>
      <c r="AD26" s="182"/>
    </row>
    <row r="27" spans="1:30" ht="13" customHeight="1" x14ac:dyDescent="0.2">
      <c r="A27" s="82" t="s">
        <v>361</v>
      </c>
      <c r="B27" s="110">
        <v>2</v>
      </c>
      <c r="C27" s="7">
        <v>22.960033485812801</v>
      </c>
      <c r="D27" s="10">
        <v>0.80885982021657099</v>
      </c>
      <c r="E27" s="7">
        <v>23.360117871236799</v>
      </c>
      <c r="F27" s="10">
        <v>0.84130506689176499</v>
      </c>
      <c r="G27" s="7">
        <v>21.603802339235401</v>
      </c>
      <c r="H27" s="10">
        <v>1.3673997493858401</v>
      </c>
      <c r="I27" s="7">
        <v>-1.7563155320013599</v>
      </c>
      <c r="J27" s="10">
        <v>1.3304423695707499</v>
      </c>
      <c r="K27" s="7">
        <v>37.634721459532898</v>
      </c>
      <c r="L27" s="10">
        <v>2.56857695755077</v>
      </c>
      <c r="M27" s="7">
        <v>20.522563559199501</v>
      </c>
      <c r="N27" s="10">
        <v>1.0186892993074299</v>
      </c>
      <c r="O27" s="7">
        <v>22.276508889000301</v>
      </c>
      <c r="P27" s="10">
        <v>1.2584565658449001</v>
      </c>
      <c r="Q27" s="7">
        <v>-15.358212570532601</v>
      </c>
      <c r="R27" s="10">
        <v>2.81498591091963</v>
      </c>
      <c r="S27" s="7">
        <v>37.513386743402002</v>
      </c>
      <c r="T27" s="10">
        <v>1.87332283716322</v>
      </c>
      <c r="U27" s="7">
        <v>22.500727188395398</v>
      </c>
      <c r="V27" s="10">
        <v>1.91088636464337</v>
      </c>
      <c r="W27" s="7">
        <v>17.424954353869499</v>
      </c>
      <c r="X27" s="10">
        <v>0.79275872227932898</v>
      </c>
      <c r="Y27" s="7">
        <v>-20.0884323895325</v>
      </c>
      <c r="Z27" s="10">
        <v>1.94793349183418</v>
      </c>
      <c r="AA27" s="65"/>
      <c r="AB27" s="65"/>
      <c r="AC27" s="65"/>
      <c r="AD27" s="182"/>
    </row>
    <row r="28" spans="1:30" ht="13" customHeight="1" x14ac:dyDescent="0.2">
      <c r="A28" s="82" t="s">
        <v>362</v>
      </c>
      <c r="B28" s="110">
        <v>2</v>
      </c>
      <c r="C28" s="7">
        <v>14.8367679663445</v>
      </c>
      <c r="D28" s="10">
        <v>1.26002712762376</v>
      </c>
      <c r="E28" s="7">
        <v>18.846901106874999</v>
      </c>
      <c r="F28" s="10">
        <v>1.6934994465901101</v>
      </c>
      <c r="G28" s="7">
        <v>9.2731194900718403</v>
      </c>
      <c r="H28" s="10">
        <v>1.3700776333604701</v>
      </c>
      <c r="I28" s="7">
        <v>-9.5737816168031298</v>
      </c>
      <c r="J28" s="10">
        <v>1.92899316700279</v>
      </c>
      <c r="K28" s="7">
        <v>17.083204500574599</v>
      </c>
      <c r="L28" s="10">
        <v>3.54788766179683</v>
      </c>
      <c r="M28" s="7">
        <v>13.649018532132001</v>
      </c>
      <c r="N28" s="10">
        <v>1.55224708973621</v>
      </c>
      <c r="O28" s="7">
        <v>16.361650279653301</v>
      </c>
      <c r="P28" s="10">
        <v>2.06144113196678</v>
      </c>
      <c r="Q28" s="7">
        <v>-0.72155422092127397</v>
      </c>
      <c r="R28" s="10">
        <v>4.2663269756411504</v>
      </c>
      <c r="S28" s="7">
        <v>17.486253725954299</v>
      </c>
      <c r="T28" s="10">
        <v>2.3962342159935299</v>
      </c>
      <c r="U28" s="7">
        <v>14.434216242828301</v>
      </c>
      <c r="V28" s="10">
        <v>2.8619728370884401</v>
      </c>
      <c r="W28" s="7">
        <v>14.044410233774499</v>
      </c>
      <c r="X28" s="10">
        <v>1.2270982621661499</v>
      </c>
      <c r="Y28" s="7">
        <v>-3.4418434921798902</v>
      </c>
      <c r="Z28" s="10">
        <v>2.4611352892739302</v>
      </c>
      <c r="AA28" s="65"/>
      <c r="AB28" s="65"/>
      <c r="AC28" s="65"/>
      <c r="AD28" s="182"/>
    </row>
    <row r="29" spans="1:30" ht="13" customHeight="1" x14ac:dyDescent="0.2">
      <c r="A29" s="82" t="s">
        <v>363</v>
      </c>
      <c r="B29" s="110">
        <v>2</v>
      </c>
      <c r="C29" s="7">
        <v>31.952305441960501</v>
      </c>
      <c r="D29" s="10">
        <v>1.13981234840118</v>
      </c>
      <c r="E29" s="7">
        <v>30.125723665641502</v>
      </c>
      <c r="F29" s="10">
        <v>1.15712506214413</v>
      </c>
      <c r="G29" s="7">
        <v>41.896556028704701</v>
      </c>
      <c r="H29" s="10">
        <v>2.9953624508857501</v>
      </c>
      <c r="I29" s="7">
        <v>11.7708323630631</v>
      </c>
      <c r="J29" s="10">
        <v>3.0796568220385798</v>
      </c>
      <c r="K29" s="7">
        <v>39.495937998995601</v>
      </c>
      <c r="L29" s="10">
        <v>4.12176876400585</v>
      </c>
      <c r="M29" s="7">
        <v>29.367914865767101</v>
      </c>
      <c r="N29" s="10">
        <v>1.84097041301475</v>
      </c>
      <c r="O29" s="7">
        <v>32.419856730227899</v>
      </c>
      <c r="P29" s="10">
        <v>1.3136473032153499</v>
      </c>
      <c r="Q29" s="7">
        <v>-7.0760812687677799</v>
      </c>
      <c r="R29" s="10">
        <v>4.3061756154565503</v>
      </c>
      <c r="S29" s="7">
        <v>42.520089334354303</v>
      </c>
      <c r="T29" s="10">
        <v>3.0740501706369701</v>
      </c>
      <c r="U29" s="7">
        <v>28.483714343871998</v>
      </c>
      <c r="V29" s="10">
        <v>2.9704004241644801</v>
      </c>
      <c r="W29" s="7">
        <v>30.110442279498301</v>
      </c>
      <c r="X29" s="10">
        <v>1.1286827116195901</v>
      </c>
      <c r="Y29" s="7">
        <v>-12.409647054856</v>
      </c>
      <c r="Z29" s="10">
        <v>3.1952268968505</v>
      </c>
      <c r="AA29" s="65"/>
      <c r="AB29" s="65"/>
      <c r="AC29" s="65"/>
      <c r="AD29" s="182"/>
    </row>
    <row r="30" spans="1:30" ht="13" customHeight="1" x14ac:dyDescent="0.2">
      <c r="A30" s="82" t="s">
        <v>364</v>
      </c>
      <c r="B30" s="110">
        <v>2</v>
      </c>
      <c r="C30" s="7">
        <v>9.0342544456576093</v>
      </c>
      <c r="D30" s="10">
        <v>0.64520073871056904</v>
      </c>
      <c r="E30" s="7">
        <v>8.7040145405855203</v>
      </c>
      <c r="F30" s="10">
        <v>0.73293189413437099</v>
      </c>
      <c r="G30" s="7">
        <v>9.3548769786473507</v>
      </c>
      <c r="H30" s="10">
        <v>1.1944107150429599</v>
      </c>
      <c r="I30" s="7">
        <v>0.65086243806183597</v>
      </c>
      <c r="J30" s="10">
        <v>1.3669018934022299</v>
      </c>
      <c r="K30" s="7">
        <v>13.023283247330999</v>
      </c>
      <c r="L30" s="10">
        <v>3.14939692807196</v>
      </c>
      <c r="M30" s="7">
        <v>8.8562906808931299</v>
      </c>
      <c r="N30" s="10">
        <v>0.89302531960440501</v>
      </c>
      <c r="O30" s="7">
        <v>8.4694253152690209</v>
      </c>
      <c r="P30" s="10">
        <v>1.0286497897381299</v>
      </c>
      <c r="Q30" s="7">
        <v>-4.5538579320620203</v>
      </c>
      <c r="R30" s="10">
        <v>3.5379764229608002</v>
      </c>
      <c r="S30" s="7">
        <v>13.8890131397959</v>
      </c>
      <c r="T30" s="10">
        <v>2.2252822079019201</v>
      </c>
      <c r="U30" s="7">
        <v>9.4036401121400992</v>
      </c>
      <c r="V30" s="10">
        <v>1.61916661937116</v>
      </c>
      <c r="W30" s="7">
        <v>7.5382782976001703</v>
      </c>
      <c r="X30" s="10">
        <v>0.74723580564641601</v>
      </c>
      <c r="Y30" s="7">
        <v>-6.3507348421956999</v>
      </c>
      <c r="Z30" s="10">
        <v>2.53100298870643</v>
      </c>
      <c r="AA30" s="65"/>
      <c r="AB30" s="65"/>
      <c r="AC30" s="65"/>
      <c r="AD30" s="182"/>
    </row>
    <row r="31" spans="1:30" ht="13" customHeight="1" x14ac:dyDescent="0.2">
      <c r="A31" s="82" t="s">
        <v>365</v>
      </c>
      <c r="B31" s="110">
        <v>2</v>
      </c>
      <c r="C31" s="7">
        <v>16.198802781572201</v>
      </c>
      <c r="D31" s="10">
        <v>1.04501731756163</v>
      </c>
      <c r="E31" s="7">
        <v>18.653242064542301</v>
      </c>
      <c r="F31" s="10">
        <v>1.2926232199382399</v>
      </c>
      <c r="G31" s="7">
        <v>11.222873117428</v>
      </c>
      <c r="H31" s="10">
        <v>1.4731535052129801</v>
      </c>
      <c r="I31" s="7">
        <v>-7.4303689471143199</v>
      </c>
      <c r="J31" s="10">
        <v>1.87728645972153</v>
      </c>
      <c r="K31" s="7">
        <v>17.8856049928564</v>
      </c>
      <c r="L31" s="10">
        <v>3.3585356350667599</v>
      </c>
      <c r="M31" s="7">
        <v>17.769020979012701</v>
      </c>
      <c r="N31" s="10">
        <v>1.44181225061666</v>
      </c>
      <c r="O31" s="7">
        <v>13.8362933839754</v>
      </c>
      <c r="P31" s="10">
        <v>1.5142525371484501</v>
      </c>
      <c r="Q31" s="7">
        <v>-4.0493116088810197</v>
      </c>
      <c r="R31" s="10">
        <v>3.60144914917118</v>
      </c>
      <c r="S31" s="7">
        <v>26.9652658319255</v>
      </c>
      <c r="T31" s="10">
        <v>3.8048225800709301</v>
      </c>
      <c r="U31" s="7">
        <v>20.2816075131689</v>
      </c>
      <c r="V31" s="10">
        <v>2.32499407417746</v>
      </c>
      <c r="W31" s="7">
        <v>13.6876857774618</v>
      </c>
      <c r="X31" s="10">
        <v>1.1166270222612</v>
      </c>
      <c r="Y31" s="7">
        <v>-13.2775800544637</v>
      </c>
      <c r="Z31" s="10">
        <v>3.9298669544422098</v>
      </c>
      <c r="AA31" s="65"/>
      <c r="AB31" s="65"/>
      <c r="AC31" s="65"/>
      <c r="AD31" s="182"/>
    </row>
    <row r="32" spans="1:30" ht="13" customHeight="1" x14ac:dyDescent="0.2">
      <c r="A32" s="82" t="s">
        <v>366</v>
      </c>
      <c r="B32" s="110">
        <v>2</v>
      </c>
      <c r="C32" s="7">
        <v>14.175935825315801</v>
      </c>
      <c r="D32" s="10">
        <v>0.853376667921115</v>
      </c>
      <c r="E32" s="7">
        <v>14.3444563937644</v>
      </c>
      <c r="F32" s="10">
        <v>0.86513045545621003</v>
      </c>
      <c r="G32" s="7">
        <v>13.4907138389946</v>
      </c>
      <c r="H32" s="10">
        <v>1.8088351516178101</v>
      </c>
      <c r="I32" s="7">
        <v>-0.85374255476985195</v>
      </c>
      <c r="J32" s="10">
        <v>1.8210060202999501</v>
      </c>
      <c r="K32" s="7">
        <v>16.885508676877901</v>
      </c>
      <c r="L32" s="10">
        <v>2.9383991760049502</v>
      </c>
      <c r="M32" s="7">
        <v>11.137429007032701</v>
      </c>
      <c r="N32" s="10">
        <v>1.0771504386098001</v>
      </c>
      <c r="O32" s="7">
        <v>16.354854974946999</v>
      </c>
      <c r="P32" s="10">
        <v>1.21132223078088</v>
      </c>
      <c r="Q32" s="7">
        <v>-0.53065370193094796</v>
      </c>
      <c r="R32" s="10">
        <v>3.3606310695814199</v>
      </c>
      <c r="S32" s="7">
        <v>22.366526363647001</v>
      </c>
      <c r="T32" s="10">
        <v>2.3775653480232299</v>
      </c>
      <c r="U32" s="7">
        <v>10.6129373952454</v>
      </c>
      <c r="V32" s="10">
        <v>1.7112150331500999</v>
      </c>
      <c r="W32" s="7">
        <v>13.4030697667477</v>
      </c>
      <c r="X32" s="10">
        <v>0.89222020023717796</v>
      </c>
      <c r="Y32" s="7">
        <v>-8.9634565968993396</v>
      </c>
      <c r="Z32" s="10">
        <v>2.4184112249460701</v>
      </c>
      <c r="AA32" s="65"/>
      <c r="AB32" s="65"/>
      <c r="AC32" s="65"/>
      <c r="AD32" s="182"/>
    </row>
    <row r="33" spans="1:30" ht="13" customHeight="1" x14ac:dyDescent="0.2">
      <c r="A33" s="82" t="s">
        <v>367</v>
      </c>
      <c r="B33" s="110">
        <v>2</v>
      </c>
      <c r="C33" s="7">
        <v>21.778304714903701</v>
      </c>
      <c r="D33" s="10">
        <v>1.33797284979679</v>
      </c>
      <c r="E33" s="7">
        <v>23.934186072244898</v>
      </c>
      <c r="F33" s="10">
        <v>1.7700888138689701</v>
      </c>
      <c r="G33" s="7">
        <v>15.853909365861099</v>
      </c>
      <c r="H33" s="10">
        <v>2.1982997395395198</v>
      </c>
      <c r="I33" s="7">
        <v>-8.0802767063838008</v>
      </c>
      <c r="J33" s="10">
        <v>3.0078909383531198</v>
      </c>
      <c r="K33" s="7">
        <v>30.547893172116201</v>
      </c>
      <c r="L33" s="10">
        <v>5.5894571058540299</v>
      </c>
      <c r="M33" s="7">
        <v>20.439883060878302</v>
      </c>
      <c r="N33" s="10">
        <v>1.94336577299195</v>
      </c>
      <c r="O33" s="7">
        <v>22.352258334857101</v>
      </c>
      <c r="P33" s="10">
        <v>2.2707364611641099</v>
      </c>
      <c r="Q33" s="7">
        <v>-8.1956348372590995</v>
      </c>
      <c r="R33" s="10">
        <v>6.0469557166593901</v>
      </c>
      <c r="S33" s="7">
        <v>26.799966020719701</v>
      </c>
      <c r="T33" s="10">
        <v>2.83834657748793</v>
      </c>
      <c r="U33" s="7">
        <v>15.244221057294901</v>
      </c>
      <c r="V33" s="10">
        <v>2.9593403226741799</v>
      </c>
      <c r="W33" s="7">
        <v>20.7918878284048</v>
      </c>
      <c r="X33" s="10">
        <v>1.8831009208299401</v>
      </c>
      <c r="Y33" s="7">
        <v>-6.0080781923148603</v>
      </c>
      <c r="Z33" s="10">
        <v>3.5217927234201198</v>
      </c>
      <c r="AA33" s="65"/>
      <c r="AB33" s="65"/>
      <c r="AC33" s="65"/>
      <c r="AD33" s="182"/>
    </row>
    <row r="34" spans="1:30" ht="13" customHeight="1" x14ac:dyDescent="0.2">
      <c r="A34" s="82" t="s">
        <v>368</v>
      </c>
      <c r="B34" s="110">
        <v>2</v>
      </c>
      <c r="C34" s="7">
        <v>28.6733606274212</v>
      </c>
      <c r="D34" s="10">
        <v>1.4001203175897801</v>
      </c>
      <c r="E34" s="7">
        <v>29.6570819441684</v>
      </c>
      <c r="F34" s="10">
        <v>1.70671940478364</v>
      </c>
      <c r="G34" s="7">
        <v>25.214754105134201</v>
      </c>
      <c r="H34" s="10">
        <v>3.0568976119126399</v>
      </c>
      <c r="I34" s="7">
        <v>-4.4423278390342897</v>
      </c>
      <c r="J34" s="10">
        <v>3.72688620482172</v>
      </c>
      <c r="K34" s="7">
        <v>48.767227175464598</v>
      </c>
      <c r="L34" s="10">
        <v>4.3561889780866698</v>
      </c>
      <c r="M34" s="7">
        <v>28.854929185114699</v>
      </c>
      <c r="N34" s="10">
        <v>1.6935461536308301</v>
      </c>
      <c r="O34" s="7">
        <v>21.252712471955199</v>
      </c>
      <c r="P34" s="10">
        <v>2.2701025720987298</v>
      </c>
      <c r="Q34" s="7">
        <v>-27.514514703509398</v>
      </c>
      <c r="R34" s="10">
        <v>4.9115479044318704</v>
      </c>
      <c r="S34" s="7">
        <v>49.797431248460001</v>
      </c>
      <c r="T34" s="10">
        <v>3.8118971278959202</v>
      </c>
      <c r="U34" s="7">
        <v>30.9817964444822</v>
      </c>
      <c r="V34" s="10">
        <v>3.8634558313336802</v>
      </c>
      <c r="W34" s="7">
        <v>23.171356338532402</v>
      </c>
      <c r="X34" s="10">
        <v>1.4207963337111</v>
      </c>
      <c r="Y34" s="7">
        <v>-26.626074909927599</v>
      </c>
      <c r="Z34" s="10">
        <v>3.9907212532054399</v>
      </c>
      <c r="AA34" s="65"/>
      <c r="AB34" s="65"/>
      <c r="AC34" s="65"/>
      <c r="AD34" s="182"/>
    </row>
    <row r="35" spans="1:30" ht="13" customHeight="1" x14ac:dyDescent="0.2">
      <c r="A35" s="82" t="s">
        <v>369</v>
      </c>
      <c r="B35" s="110">
        <v>2</v>
      </c>
      <c r="C35" s="7">
        <v>16.303284071689902</v>
      </c>
      <c r="D35" s="10">
        <v>0.78811549705272599</v>
      </c>
      <c r="E35" s="7">
        <v>15.180177326714199</v>
      </c>
      <c r="F35" s="10">
        <v>0.73879223555493601</v>
      </c>
      <c r="G35" s="7">
        <v>19.312040528424401</v>
      </c>
      <c r="H35" s="10">
        <v>1.82903376562548</v>
      </c>
      <c r="I35" s="7">
        <v>4.1318632017102201</v>
      </c>
      <c r="J35" s="10">
        <v>1.81022180052241</v>
      </c>
      <c r="K35" s="7">
        <v>35.188429827008598</v>
      </c>
      <c r="L35" s="10">
        <v>5.7503297350823503</v>
      </c>
      <c r="M35" s="7">
        <v>21.476793235191199</v>
      </c>
      <c r="N35" s="10">
        <v>1.23186708268641</v>
      </c>
      <c r="O35" s="7">
        <v>9.4432928133896699</v>
      </c>
      <c r="P35" s="10">
        <v>0.85719625464439897</v>
      </c>
      <c r="Q35" s="7">
        <v>-25.745137013618901</v>
      </c>
      <c r="R35" s="10">
        <v>5.8121965967494296</v>
      </c>
      <c r="S35" s="7">
        <v>36.947784061785903</v>
      </c>
      <c r="T35" s="10">
        <v>2.49632814247233</v>
      </c>
      <c r="U35" s="7">
        <v>21.553833245869001</v>
      </c>
      <c r="V35" s="10">
        <v>1.8156177620977201</v>
      </c>
      <c r="W35" s="7">
        <v>8.6976408981116595</v>
      </c>
      <c r="X35" s="10">
        <v>0.61784761581921099</v>
      </c>
      <c r="Y35" s="7">
        <v>-28.250143163674299</v>
      </c>
      <c r="Z35" s="10">
        <v>2.54984679494512</v>
      </c>
      <c r="AA35" s="65"/>
      <c r="AB35" s="65"/>
      <c r="AC35" s="65"/>
      <c r="AD35" s="182"/>
    </row>
    <row r="36" spans="1:30" ht="13" customHeight="1" x14ac:dyDescent="0.2">
      <c r="A36" s="82" t="s">
        <v>370</v>
      </c>
      <c r="B36" s="110">
        <v>2</v>
      </c>
      <c r="C36" s="7">
        <v>6.6861987217186902</v>
      </c>
      <c r="D36" s="10">
        <v>0.66253505243120903</v>
      </c>
      <c r="E36" s="7">
        <v>8.5606196141234498</v>
      </c>
      <c r="F36" s="10">
        <v>1.0408464289678401</v>
      </c>
      <c r="G36" s="7">
        <v>5.43138770268299</v>
      </c>
      <c r="H36" s="10">
        <v>0.75337315949301797</v>
      </c>
      <c r="I36" s="7">
        <v>-3.1292319114404501</v>
      </c>
      <c r="J36" s="10">
        <v>1.1903862511530201</v>
      </c>
      <c r="K36" s="7">
        <v>4.0486071285491496</v>
      </c>
      <c r="L36" s="10">
        <v>0.945142620069365</v>
      </c>
      <c r="M36" s="7">
        <v>4.0062710304665599</v>
      </c>
      <c r="N36" s="10">
        <v>0.69584284944508901</v>
      </c>
      <c r="O36" s="7">
        <v>12.542761800738401</v>
      </c>
      <c r="P36" s="10">
        <v>1.39085015642721</v>
      </c>
      <c r="Q36" s="7">
        <v>8.4941546721892305</v>
      </c>
      <c r="R36" s="10">
        <v>1.58412750939557</v>
      </c>
      <c r="S36" s="7">
        <v>6.3037078048196999</v>
      </c>
      <c r="T36" s="10">
        <v>1.3373144823793499</v>
      </c>
      <c r="U36" s="7">
        <v>4.4767784341496002</v>
      </c>
      <c r="V36" s="10">
        <v>1.18846022412406</v>
      </c>
      <c r="W36" s="7">
        <v>7.3235294958763104</v>
      </c>
      <c r="X36" s="10">
        <v>0.80433391879841998</v>
      </c>
      <c r="Y36" s="7">
        <v>1.01982169105661</v>
      </c>
      <c r="Z36" s="10">
        <v>1.4832603553372601</v>
      </c>
      <c r="AA36" s="65"/>
      <c r="AB36" s="65"/>
      <c r="AC36" s="65"/>
      <c r="AD36" s="182"/>
    </row>
    <row r="37" spans="1:30" ht="13" customHeight="1" x14ac:dyDescent="0.2">
      <c r="A37" s="82" t="s">
        <v>371</v>
      </c>
      <c r="B37" s="110">
        <v>2</v>
      </c>
      <c r="C37" s="7">
        <v>19.993803831956399</v>
      </c>
      <c r="D37" s="10">
        <v>1.08457021701725</v>
      </c>
      <c r="E37" s="7">
        <v>18.386367618118701</v>
      </c>
      <c r="F37" s="10">
        <v>1.1013374468357799</v>
      </c>
      <c r="G37" s="7">
        <v>25.692842114260301</v>
      </c>
      <c r="H37" s="10">
        <v>1.7496591280045499</v>
      </c>
      <c r="I37" s="7">
        <v>7.3064744961415897</v>
      </c>
      <c r="J37" s="10">
        <v>1.62049026271692</v>
      </c>
      <c r="K37" s="7">
        <v>25.1693686714794</v>
      </c>
      <c r="L37" s="10">
        <v>2.1371196155561498</v>
      </c>
      <c r="M37" s="7">
        <v>20.959344544496702</v>
      </c>
      <c r="N37" s="10">
        <v>1.33586880144246</v>
      </c>
      <c r="O37" s="7">
        <v>14.072319829679399</v>
      </c>
      <c r="P37" s="10">
        <v>1.3232940841421901</v>
      </c>
      <c r="Q37" s="7">
        <v>-11.0970488418</v>
      </c>
      <c r="R37" s="10">
        <v>2.35975228644085</v>
      </c>
      <c r="S37" s="7">
        <v>26.7042104012917</v>
      </c>
      <c r="T37" s="10">
        <v>1.6051850179285001</v>
      </c>
      <c r="U37" s="7">
        <v>17.9560453657121</v>
      </c>
      <c r="V37" s="10">
        <v>2.0443600388670902</v>
      </c>
      <c r="W37" s="7">
        <v>16.825283915312198</v>
      </c>
      <c r="X37" s="10">
        <v>1.33016921888869</v>
      </c>
      <c r="Y37" s="7">
        <v>-9.8789264859795303</v>
      </c>
      <c r="Z37" s="10">
        <v>1.9438985093971799</v>
      </c>
      <c r="AA37" s="65"/>
      <c r="AB37" s="65"/>
      <c r="AC37" s="65"/>
      <c r="AD37" s="182"/>
    </row>
    <row r="38" spans="1:30" ht="13" customHeight="1" x14ac:dyDescent="0.2">
      <c r="A38" s="82" t="s">
        <v>372</v>
      </c>
      <c r="B38" s="110">
        <v>2</v>
      </c>
      <c r="C38" s="7">
        <v>0.69316953434022299</v>
      </c>
      <c r="D38" s="10">
        <v>0.17544574128569099</v>
      </c>
      <c r="E38" s="7">
        <v>0.79493507718345102</v>
      </c>
      <c r="F38" s="10">
        <v>0.223343046364365</v>
      </c>
      <c r="G38" s="7">
        <v>0.45329990274783</v>
      </c>
      <c r="H38" s="10">
        <v>0.22007790391725501</v>
      </c>
      <c r="I38" s="7">
        <v>-0.34163517443562103</v>
      </c>
      <c r="J38" s="10">
        <v>0.30271061145738698</v>
      </c>
      <c r="K38" s="7">
        <v>2.0877620710450699</v>
      </c>
      <c r="L38" s="10">
        <v>0.87503598834132201</v>
      </c>
      <c r="M38" s="7">
        <v>0.52607834440978096</v>
      </c>
      <c r="N38" s="10">
        <v>0.178829716666627</v>
      </c>
      <c r="O38" s="7">
        <v>0.252769647887573</v>
      </c>
      <c r="P38" s="10">
        <v>0.214354238240198</v>
      </c>
      <c r="Q38" s="7">
        <v>-1.8349924231574899</v>
      </c>
      <c r="R38" s="10">
        <v>0.90332301028886297</v>
      </c>
      <c r="S38" s="7">
        <v>1.2356898193611601</v>
      </c>
      <c r="T38" s="10">
        <v>0.47315122163648299</v>
      </c>
      <c r="U38" s="7">
        <v>0.55253249574030605</v>
      </c>
      <c r="V38" s="10">
        <v>0.35252281654925</v>
      </c>
      <c r="W38" s="7">
        <v>0.46618306578740498</v>
      </c>
      <c r="X38" s="10">
        <v>0.18344018714771801</v>
      </c>
      <c r="Y38" s="7">
        <v>-0.76950675357375997</v>
      </c>
      <c r="Z38" s="10">
        <v>0.50874803290608706</v>
      </c>
      <c r="AA38" s="65"/>
      <c r="AB38" s="65"/>
      <c r="AC38" s="65"/>
      <c r="AD38" s="182"/>
    </row>
    <row r="39" spans="1:30" ht="13" customHeight="1" x14ac:dyDescent="0.2">
      <c r="A39" s="82" t="s">
        <v>426</v>
      </c>
      <c r="B39" s="110">
        <v>2</v>
      </c>
      <c r="C39" s="7">
        <v>16.337937084151299</v>
      </c>
      <c r="D39" s="10">
        <v>0.94563258591017696</v>
      </c>
      <c r="E39" s="7">
        <v>15.3899525286689</v>
      </c>
      <c r="F39" s="10">
        <v>1.17616829958088</v>
      </c>
      <c r="G39" s="7">
        <v>17.7507593932567</v>
      </c>
      <c r="H39" s="10">
        <v>1.6229301366056399</v>
      </c>
      <c r="I39" s="7">
        <v>2.3608068645877802</v>
      </c>
      <c r="J39" s="10">
        <v>2.0185843541177002</v>
      </c>
      <c r="K39" s="7">
        <v>27.047934896091501</v>
      </c>
      <c r="L39" s="10">
        <v>3.3281975485428901</v>
      </c>
      <c r="M39" s="7">
        <v>18.3940521606559</v>
      </c>
      <c r="N39" s="10">
        <v>1.3267509190639499</v>
      </c>
      <c r="O39" s="7">
        <v>8.7673018204443007</v>
      </c>
      <c r="P39" s="10">
        <v>1.15494394445147</v>
      </c>
      <c r="Q39" s="7">
        <v>-18.280633075647199</v>
      </c>
      <c r="R39" s="10">
        <v>3.36427937598416</v>
      </c>
      <c r="S39" s="7">
        <v>27.465815694555001</v>
      </c>
      <c r="T39" s="10">
        <v>2.4542356529305902</v>
      </c>
      <c r="U39" s="7">
        <v>23.006424192555201</v>
      </c>
      <c r="V39" s="10">
        <v>2.6722271229605901</v>
      </c>
      <c r="W39" s="7">
        <v>11.025702348098999</v>
      </c>
      <c r="X39" s="10">
        <v>1.0579483386639501</v>
      </c>
      <c r="Y39" s="7">
        <v>-16.440113346455998</v>
      </c>
      <c r="Z39" s="10">
        <v>2.50420478213102</v>
      </c>
      <c r="AA39" s="65"/>
      <c r="AB39" s="65"/>
      <c r="AC39" s="65"/>
      <c r="AD39" s="182"/>
    </row>
    <row r="40" spans="1:30" ht="13" customHeight="1" x14ac:dyDescent="0.2">
      <c r="A40" s="82" t="s">
        <v>373</v>
      </c>
      <c r="B40" s="110">
        <v>2</v>
      </c>
      <c r="C40" s="7">
        <v>32.6397998081598</v>
      </c>
      <c r="D40" s="10">
        <v>1.1731733602637899</v>
      </c>
      <c r="E40" s="7">
        <v>30.118804757388801</v>
      </c>
      <c r="F40" s="10">
        <v>1.1287041869508501</v>
      </c>
      <c r="G40" s="7">
        <v>47.776777317328303</v>
      </c>
      <c r="H40" s="10">
        <v>2.89086128606038</v>
      </c>
      <c r="I40" s="7">
        <v>17.657972559939399</v>
      </c>
      <c r="J40" s="10">
        <v>2.8561007624079902</v>
      </c>
      <c r="K40" s="7">
        <v>44.418683478606098</v>
      </c>
      <c r="L40" s="10">
        <v>4.1557466883969703</v>
      </c>
      <c r="M40" s="7">
        <v>28.187622288620499</v>
      </c>
      <c r="N40" s="10">
        <v>1.6049197548929</v>
      </c>
      <c r="O40" s="7">
        <v>33.715330635355997</v>
      </c>
      <c r="P40" s="10">
        <v>1.8696437403052599</v>
      </c>
      <c r="Q40" s="7">
        <v>-10.703352843250199</v>
      </c>
      <c r="R40" s="10">
        <v>4.8504042551039603</v>
      </c>
      <c r="S40" s="7">
        <v>44.677753418487796</v>
      </c>
      <c r="T40" s="10">
        <v>3.4766870058018799</v>
      </c>
      <c r="U40" s="7">
        <v>34.659543592806301</v>
      </c>
      <c r="V40" s="10">
        <v>3.1474601033560901</v>
      </c>
      <c r="W40" s="7">
        <v>30.656519965554999</v>
      </c>
      <c r="X40" s="10">
        <v>1.4306607610123201</v>
      </c>
      <c r="Y40" s="7">
        <v>-14.021233452932799</v>
      </c>
      <c r="Z40" s="10">
        <v>3.82014679978621</v>
      </c>
      <c r="AA40" s="65"/>
      <c r="AB40" s="65"/>
      <c r="AC40" s="65"/>
      <c r="AD40" s="182"/>
    </row>
    <row r="41" spans="1:30" ht="13" customHeight="1" x14ac:dyDescent="0.2">
      <c r="A41" s="82" t="s">
        <v>374</v>
      </c>
      <c r="B41" s="110">
        <v>2</v>
      </c>
      <c r="C41" s="7">
        <v>35.9383613552707</v>
      </c>
      <c r="D41" s="10">
        <v>1.7416350181643001</v>
      </c>
      <c r="E41" s="7">
        <v>34.239037906104002</v>
      </c>
      <c r="F41" s="10">
        <v>1.76063129013182</v>
      </c>
      <c r="G41" s="7">
        <v>45.981512266616697</v>
      </c>
      <c r="H41" s="10">
        <v>3.0952928253072498</v>
      </c>
      <c r="I41" s="7">
        <v>11.7424743605128</v>
      </c>
      <c r="J41" s="10">
        <v>2.6914921257390199</v>
      </c>
      <c r="K41" s="7">
        <v>46.488196926736798</v>
      </c>
      <c r="L41" s="10">
        <v>6.4725578741411196</v>
      </c>
      <c r="M41" s="7">
        <v>31.400461415032499</v>
      </c>
      <c r="N41" s="10">
        <v>2.7092206189913499</v>
      </c>
      <c r="O41" s="7">
        <v>37.987563914506303</v>
      </c>
      <c r="P41" s="10">
        <v>1.97208055512138</v>
      </c>
      <c r="Q41" s="7">
        <v>-8.5006330122305194</v>
      </c>
      <c r="R41" s="10">
        <v>7.6008419874132098</v>
      </c>
      <c r="S41" s="7">
        <v>46.541030356490197</v>
      </c>
      <c r="T41" s="10">
        <v>3.16265563175088</v>
      </c>
      <c r="U41" s="7">
        <v>30.010223772180201</v>
      </c>
      <c r="V41" s="10">
        <v>4.2910687742862796</v>
      </c>
      <c r="W41" s="7">
        <v>35.728527397017501</v>
      </c>
      <c r="X41" s="10">
        <v>1.9015592237858601</v>
      </c>
      <c r="Y41" s="7">
        <v>-10.812502959472701</v>
      </c>
      <c r="Z41" s="10">
        <v>3.7921960376681398</v>
      </c>
      <c r="AA41" s="65"/>
      <c r="AB41" s="65"/>
      <c r="AC41" s="65"/>
      <c r="AD41" s="182"/>
    </row>
    <row r="42" spans="1:30" ht="13" customHeight="1" x14ac:dyDescent="0.2">
      <c r="A42" s="82" t="s">
        <v>375</v>
      </c>
      <c r="B42" s="110">
        <v>2</v>
      </c>
      <c r="C42" s="7">
        <v>5.3199367791982599</v>
      </c>
      <c r="D42" s="10">
        <v>0.60709441158095401</v>
      </c>
      <c r="E42" s="7">
        <v>5.7973879378787201</v>
      </c>
      <c r="F42" s="10">
        <v>0.74119088576038605</v>
      </c>
      <c r="G42" s="7">
        <v>4.3030255508362796</v>
      </c>
      <c r="H42" s="10">
        <v>1.0232005121741701</v>
      </c>
      <c r="I42" s="7">
        <v>-1.4943623870424401</v>
      </c>
      <c r="J42" s="10">
        <v>1.2404732594472201</v>
      </c>
      <c r="K42" s="7">
        <v>4.3966956020338399</v>
      </c>
      <c r="L42" s="10">
        <v>1.28875494511751</v>
      </c>
      <c r="M42" s="7">
        <v>5.9354713252405897</v>
      </c>
      <c r="N42" s="10">
        <v>0.83718654431394901</v>
      </c>
      <c r="O42" s="7">
        <v>3.6484916318236502</v>
      </c>
      <c r="P42" s="10">
        <v>1.0629055262399001</v>
      </c>
      <c r="Q42" s="7">
        <v>-0.74820397021018603</v>
      </c>
      <c r="R42" s="10">
        <v>1.67473287301661</v>
      </c>
      <c r="S42" s="7">
        <v>6.4171161764191202</v>
      </c>
      <c r="T42" s="10">
        <v>1.59937974802862</v>
      </c>
      <c r="U42" s="7">
        <v>6.0069201052691197</v>
      </c>
      <c r="V42" s="10">
        <v>1.68417678746384</v>
      </c>
      <c r="W42" s="7">
        <v>5.0229345369519001</v>
      </c>
      <c r="X42" s="10">
        <v>0.80466481577841897</v>
      </c>
      <c r="Y42" s="7">
        <v>-1.39418163946722</v>
      </c>
      <c r="Z42" s="10">
        <v>1.81234085057112</v>
      </c>
      <c r="AA42" s="65"/>
      <c r="AB42" s="65"/>
      <c r="AC42" s="65"/>
      <c r="AD42" s="182"/>
    </row>
    <row r="43" spans="1:30" ht="13" customHeight="1" x14ac:dyDescent="0.2">
      <c r="A43" s="82" t="s">
        <v>427</v>
      </c>
      <c r="B43" s="110">
        <v>2</v>
      </c>
      <c r="C43" s="7">
        <v>17.9753963981493</v>
      </c>
      <c r="D43" s="10">
        <v>1.3015327217831101</v>
      </c>
      <c r="E43" s="7">
        <v>15.704245203763801</v>
      </c>
      <c r="F43" s="10">
        <v>1.3706143519221401</v>
      </c>
      <c r="G43" s="7">
        <v>23.628832923841902</v>
      </c>
      <c r="H43" s="10">
        <v>3.0443671048705299</v>
      </c>
      <c r="I43" s="7">
        <v>7.9245877200781401</v>
      </c>
      <c r="J43" s="10">
        <v>3.3681343405276598</v>
      </c>
      <c r="K43" s="7">
        <v>35.303895628158401</v>
      </c>
      <c r="L43" s="10">
        <v>7.51355676943502</v>
      </c>
      <c r="M43" s="7">
        <v>19.143358210123001</v>
      </c>
      <c r="N43" s="10">
        <v>1.75224074859755</v>
      </c>
      <c r="O43" s="7">
        <v>14.3949692175743</v>
      </c>
      <c r="P43" s="10">
        <v>1.99990139298202</v>
      </c>
      <c r="Q43" s="7">
        <v>-20.908926410584101</v>
      </c>
      <c r="R43" s="10">
        <v>8.0026244159722797</v>
      </c>
      <c r="S43" s="7">
        <v>34.417662516840998</v>
      </c>
      <c r="T43" s="10">
        <v>4.4080360804684604</v>
      </c>
      <c r="U43" s="7">
        <v>16.8599835391908</v>
      </c>
      <c r="V43" s="10">
        <v>3.30233894826765</v>
      </c>
      <c r="W43" s="7">
        <v>14.9215364053541</v>
      </c>
      <c r="X43" s="10">
        <v>1.57457419849705</v>
      </c>
      <c r="Y43" s="7">
        <v>-19.496126111486799</v>
      </c>
      <c r="Z43" s="10">
        <v>4.7486568664129702</v>
      </c>
      <c r="AA43" s="65"/>
      <c r="AB43" s="65"/>
      <c r="AC43" s="65"/>
      <c r="AD43" s="182"/>
    </row>
    <row r="44" spans="1:30" ht="13" customHeight="1" x14ac:dyDescent="0.2">
      <c r="A44" s="82" t="s">
        <v>428</v>
      </c>
      <c r="B44" s="110">
        <v>2</v>
      </c>
      <c r="C44" s="7">
        <v>25.373055863774301</v>
      </c>
      <c r="D44" s="10">
        <v>1.2709088124027601</v>
      </c>
      <c r="E44" s="7">
        <v>27.1099361279852</v>
      </c>
      <c r="F44" s="10">
        <v>1.90532887621397</v>
      </c>
      <c r="G44" s="7">
        <v>23.952481413095501</v>
      </c>
      <c r="H44" s="10">
        <v>1.78404310367584</v>
      </c>
      <c r="I44" s="7">
        <v>-3.1574547148896999</v>
      </c>
      <c r="J44" s="10">
        <v>2.6467636534315302</v>
      </c>
      <c r="K44" s="7">
        <v>31.041817712196998</v>
      </c>
      <c r="L44" s="10">
        <v>3.6420675340415301</v>
      </c>
      <c r="M44" s="7">
        <v>23.1031079575483</v>
      </c>
      <c r="N44" s="10">
        <v>1.5701589313553601</v>
      </c>
      <c r="O44" s="7">
        <v>25.455686695229701</v>
      </c>
      <c r="P44" s="10">
        <v>3.5754580317978601</v>
      </c>
      <c r="Q44" s="7">
        <v>-5.5861310169673297</v>
      </c>
      <c r="R44" s="10">
        <v>5.7431005534910398</v>
      </c>
      <c r="S44" s="7">
        <v>31.104936522070499</v>
      </c>
      <c r="T44" s="10">
        <v>2.8734796972716099</v>
      </c>
      <c r="U44" s="7">
        <v>19.899113999815398</v>
      </c>
      <c r="V44" s="10">
        <v>1.8462226184271799</v>
      </c>
      <c r="W44" s="7">
        <v>24.4614271906898</v>
      </c>
      <c r="X44" s="10">
        <v>1.8308946677984601</v>
      </c>
      <c r="Y44" s="7">
        <v>-6.6435093313807103</v>
      </c>
      <c r="Z44" s="10">
        <v>3.7293604451432998</v>
      </c>
      <c r="AA44" s="65"/>
      <c r="AB44" s="65"/>
      <c r="AC44" s="65"/>
      <c r="AD44" s="182"/>
    </row>
    <row r="45" spans="1:30" ht="13" customHeight="1" x14ac:dyDescent="0.2">
      <c r="A45" s="82" t="s">
        <v>429</v>
      </c>
      <c r="B45" s="110">
        <v>2</v>
      </c>
      <c r="C45" s="7">
        <v>10.1729933445281</v>
      </c>
      <c r="D45" s="10">
        <v>0.72393588608164905</v>
      </c>
      <c r="E45" s="7">
        <v>11.089354812653999</v>
      </c>
      <c r="F45" s="10">
        <v>0.92343760004889497</v>
      </c>
      <c r="G45" s="7">
        <v>8.47818535776765</v>
      </c>
      <c r="H45" s="10">
        <v>0.87714690320564803</v>
      </c>
      <c r="I45" s="7">
        <v>-2.61116945488638</v>
      </c>
      <c r="J45" s="10">
        <v>1.1616016264309701</v>
      </c>
      <c r="K45" s="7">
        <v>24.320031888807701</v>
      </c>
      <c r="L45" s="10">
        <v>3.05452708205878</v>
      </c>
      <c r="M45" s="7">
        <v>9.6101224272302694</v>
      </c>
      <c r="N45" s="10">
        <v>0.81705744289951099</v>
      </c>
      <c r="O45" s="7">
        <v>6.8684562353799299</v>
      </c>
      <c r="P45" s="10">
        <v>0.81866888193237097</v>
      </c>
      <c r="Q45" s="7">
        <v>-17.451575653427799</v>
      </c>
      <c r="R45" s="10">
        <v>3.1011010179428902</v>
      </c>
      <c r="S45" s="7">
        <v>21.696928105725299</v>
      </c>
      <c r="T45" s="10">
        <v>2.1499301685171202</v>
      </c>
      <c r="U45" s="7">
        <v>12.7825186151524</v>
      </c>
      <c r="V45" s="10">
        <v>1.7708297403378199</v>
      </c>
      <c r="W45" s="7">
        <v>5.8610068336722803</v>
      </c>
      <c r="X45" s="10">
        <v>0.573998406037181</v>
      </c>
      <c r="Y45" s="7">
        <v>-15.835921272053</v>
      </c>
      <c r="Z45" s="10">
        <v>2.0957431548728298</v>
      </c>
      <c r="AA45" s="65"/>
      <c r="AB45" s="65"/>
      <c r="AC45" s="65"/>
      <c r="AD45" s="182"/>
    </row>
    <row r="46" spans="1:30" ht="13" customHeight="1" x14ac:dyDescent="0.2">
      <c r="A46" s="82" t="s">
        <v>430</v>
      </c>
      <c r="B46" s="110">
        <v>2</v>
      </c>
      <c r="C46" s="7">
        <v>21.006435293147401</v>
      </c>
      <c r="D46" s="10">
        <v>1.3348475565939799</v>
      </c>
      <c r="E46" s="7">
        <v>20.079375315314699</v>
      </c>
      <c r="F46" s="10">
        <v>1.4039613589479101</v>
      </c>
      <c r="G46" s="7">
        <v>24.541051523319599</v>
      </c>
      <c r="H46" s="10">
        <v>2.5115295296728299</v>
      </c>
      <c r="I46" s="7">
        <v>4.4616762080049597</v>
      </c>
      <c r="J46" s="10">
        <v>2.54042204560518</v>
      </c>
      <c r="K46" s="7">
        <v>30.250655857727999</v>
      </c>
      <c r="L46" s="10">
        <v>7.8626989182669798</v>
      </c>
      <c r="M46" s="7">
        <v>22.746091781752401</v>
      </c>
      <c r="N46" s="10">
        <v>1.7962183886829299</v>
      </c>
      <c r="O46" s="7">
        <v>18.472198186292701</v>
      </c>
      <c r="P46" s="10">
        <v>1.88217891919943</v>
      </c>
      <c r="Q46" s="7">
        <v>-11.7784576714353</v>
      </c>
      <c r="R46" s="10">
        <v>8.0797868059914109</v>
      </c>
      <c r="S46" s="7">
        <v>43.239186384623402</v>
      </c>
      <c r="T46" s="10">
        <v>4.8405379261974799</v>
      </c>
      <c r="U46" s="7">
        <v>21.6536434219549</v>
      </c>
      <c r="V46" s="10">
        <v>3.41314741366824</v>
      </c>
      <c r="W46" s="7">
        <v>19.279815500617001</v>
      </c>
      <c r="X46" s="10">
        <v>1.3966020200184199</v>
      </c>
      <c r="Y46" s="7">
        <v>-23.9593708840065</v>
      </c>
      <c r="Z46" s="10">
        <v>4.87241106859216</v>
      </c>
      <c r="AA46" s="65"/>
      <c r="AB46" s="65"/>
      <c r="AC46" s="65"/>
      <c r="AD46" s="182"/>
    </row>
    <row r="47" spans="1:30" ht="13" customHeight="1" x14ac:dyDescent="0.2">
      <c r="A47" s="82" t="s">
        <v>376</v>
      </c>
      <c r="B47" s="110">
        <v>2</v>
      </c>
      <c r="C47" s="7">
        <v>7.7161299973031001</v>
      </c>
      <c r="D47" s="10">
        <v>0.70426049612475405</v>
      </c>
      <c r="E47" s="7">
        <v>6.6068011656850096</v>
      </c>
      <c r="F47" s="10">
        <v>0.73897838574122099</v>
      </c>
      <c r="G47" s="7">
        <v>11.137894873796901</v>
      </c>
      <c r="H47" s="10">
        <v>1.4149145234941101</v>
      </c>
      <c r="I47" s="7">
        <v>4.5310937081119098</v>
      </c>
      <c r="J47" s="10">
        <v>1.47282009415304</v>
      </c>
      <c r="K47" s="7">
        <v>25.109953580371801</v>
      </c>
      <c r="L47" s="10">
        <v>5.2495079364361796</v>
      </c>
      <c r="M47" s="7">
        <v>13.1085589011571</v>
      </c>
      <c r="N47" s="10">
        <v>1.53539634140862</v>
      </c>
      <c r="O47" s="7">
        <v>3.6569349107341802</v>
      </c>
      <c r="P47" s="10">
        <v>0.56915301069402702</v>
      </c>
      <c r="Q47" s="7">
        <v>-21.453018669637601</v>
      </c>
      <c r="R47" s="10">
        <v>5.3692306157722696</v>
      </c>
      <c r="S47" s="7">
        <v>29.271062309938799</v>
      </c>
      <c r="T47" s="10">
        <v>3.63091478411889</v>
      </c>
      <c r="U47" s="7">
        <v>21.092817104404102</v>
      </c>
      <c r="V47" s="10">
        <v>3.7545250679700901</v>
      </c>
      <c r="W47" s="7">
        <v>4.6267189294746602</v>
      </c>
      <c r="X47" s="10">
        <v>0.58166213832823599</v>
      </c>
      <c r="Y47" s="7">
        <v>-24.6443433804642</v>
      </c>
      <c r="Z47" s="10">
        <v>3.5992254357740099</v>
      </c>
      <c r="AA47" s="65"/>
      <c r="AB47" s="65"/>
      <c r="AC47" s="65"/>
      <c r="AD47" s="182"/>
    </row>
    <row r="48" spans="1:30" ht="13" customHeight="1" x14ac:dyDescent="0.2">
      <c r="A48" s="82" t="s">
        <v>377</v>
      </c>
      <c r="B48" s="110">
        <v>2</v>
      </c>
      <c r="C48" s="7">
        <v>22.629091643654601</v>
      </c>
      <c r="D48" s="10">
        <v>0.97457948352074397</v>
      </c>
      <c r="E48" s="7">
        <v>21.4745978241552</v>
      </c>
      <c r="F48" s="10">
        <v>1.04007299774539</v>
      </c>
      <c r="G48" s="7">
        <v>26.582981174254598</v>
      </c>
      <c r="H48" s="10">
        <v>1.7413323075229601</v>
      </c>
      <c r="I48" s="7">
        <v>5.1083833500993698</v>
      </c>
      <c r="J48" s="10">
        <v>1.81460760314087</v>
      </c>
      <c r="K48" s="7">
        <v>32.389333594814403</v>
      </c>
      <c r="L48" s="10">
        <v>3.5882226012844698</v>
      </c>
      <c r="M48" s="7">
        <v>21.443358639005901</v>
      </c>
      <c r="N48" s="10">
        <v>1.17292039342096</v>
      </c>
      <c r="O48" s="7">
        <v>22.034547094252702</v>
      </c>
      <c r="P48" s="10">
        <v>1.58949077346322</v>
      </c>
      <c r="Q48" s="7">
        <v>-10.354786500561699</v>
      </c>
      <c r="R48" s="10">
        <v>3.89409264415296</v>
      </c>
      <c r="S48" s="7">
        <v>38.389445914427696</v>
      </c>
      <c r="T48" s="10">
        <v>2.9664700739299001</v>
      </c>
      <c r="U48" s="7">
        <v>28.408421607071801</v>
      </c>
      <c r="V48" s="10">
        <v>2.81184797741721</v>
      </c>
      <c r="W48" s="7">
        <v>18.964741060577701</v>
      </c>
      <c r="X48" s="10">
        <v>1.0071567578791101</v>
      </c>
      <c r="Y48" s="7">
        <v>-19.424704853849999</v>
      </c>
      <c r="Z48" s="10">
        <v>3.06042965328988</v>
      </c>
      <c r="AA48" s="65"/>
      <c r="AB48" s="65"/>
      <c r="AC48" s="65"/>
      <c r="AD48" s="182"/>
    </row>
    <row r="49" spans="1:30" ht="13" customHeight="1" x14ac:dyDescent="0.2">
      <c r="A49" s="82" t="s">
        <v>378</v>
      </c>
      <c r="B49" s="110">
        <v>2</v>
      </c>
      <c r="C49" s="7">
        <v>46.632423685342999</v>
      </c>
      <c r="D49" s="10">
        <v>1.35016368323855</v>
      </c>
      <c r="E49" s="7">
        <v>52.926733801151698</v>
      </c>
      <c r="F49" s="10">
        <v>2.1785016644889201</v>
      </c>
      <c r="G49" s="7">
        <v>40.953610808652499</v>
      </c>
      <c r="H49" s="10">
        <v>1.7385754919258001</v>
      </c>
      <c r="I49" s="7">
        <v>-11.973122992499199</v>
      </c>
      <c r="J49" s="10">
        <v>2.8728697484543502</v>
      </c>
      <c r="K49" s="7">
        <v>54.342007080571598</v>
      </c>
      <c r="L49" s="10">
        <v>6.3330635254125998</v>
      </c>
      <c r="M49" s="7">
        <v>48.107077495044201</v>
      </c>
      <c r="N49" s="10">
        <v>1.67870234706021</v>
      </c>
      <c r="O49" s="7">
        <v>37.553327106988498</v>
      </c>
      <c r="P49" s="10">
        <v>2.8431932343131598</v>
      </c>
      <c r="Q49" s="7">
        <v>-16.7886799735831</v>
      </c>
      <c r="R49" s="10">
        <v>7.2946992646349296</v>
      </c>
      <c r="S49" s="7">
        <v>54.804875116981897</v>
      </c>
      <c r="T49" s="10">
        <v>4.0311113379638899</v>
      </c>
      <c r="U49" s="7">
        <v>52.395664848840099</v>
      </c>
      <c r="V49" s="10">
        <v>3.4502543689115601</v>
      </c>
      <c r="W49" s="7">
        <v>44.610407131362003</v>
      </c>
      <c r="X49" s="10">
        <v>1.7267276885952301</v>
      </c>
      <c r="Y49" s="7">
        <v>-10.1944679856199</v>
      </c>
      <c r="Z49" s="10">
        <v>4.3949857896041404</v>
      </c>
      <c r="AA49" s="65"/>
      <c r="AB49" s="65"/>
      <c r="AC49" s="65"/>
      <c r="AD49" s="182"/>
    </row>
    <row r="50" spans="1:30" ht="13" customHeight="1" x14ac:dyDescent="0.2">
      <c r="A50" s="82" t="s">
        <v>431</v>
      </c>
      <c r="B50" s="110">
        <v>2</v>
      </c>
      <c r="C50" s="7">
        <v>36.981702721227798</v>
      </c>
      <c r="D50" s="10">
        <v>1.1430192032083799</v>
      </c>
      <c r="E50" s="7">
        <v>34.010613050459902</v>
      </c>
      <c r="F50" s="10">
        <v>1.2587099925101599</v>
      </c>
      <c r="G50" s="7">
        <v>44.2548264910657</v>
      </c>
      <c r="H50" s="10">
        <v>1.92578711403564</v>
      </c>
      <c r="I50" s="7">
        <v>10.244213440605799</v>
      </c>
      <c r="J50" s="10">
        <v>2.1180267777317101</v>
      </c>
      <c r="K50" s="7">
        <v>57.0021419934912</v>
      </c>
      <c r="L50" s="10">
        <v>4.7499745249192804</v>
      </c>
      <c r="M50" s="7">
        <v>40.8575962202111</v>
      </c>
      <c r="N50" s="10">
        <v>1.45802518585466</v>
      </c>
      <c r="O50" s="7">
        <v>28.051292825785801</v>
      </c>
      <c r="P50" s="10">
        <v>1.4260766367593001</v>
      </c>
      <c r="Q50" s="7">
        <v>-28.9508491677054</v>
      </c>
      <c r="R50" s="10">
        <v>5.0715362358955103</v>
      </c>
      <c r="S50" s="7">
        <v>55.3831182760063</v>
      </c>
      <c r="T50" s="10">
        <v>2.9723141886108699</v>
      </c>
      <c r="U50" s="7">
        <v>49.698493066840904</v>
      </c>
      <c r="V50" s="10">
        <v>2.73793894027042</v>
      </c>
      <c r="W50" s="7">
        <v>30.647233580868001</v>
      </c>
      <c r="X50" s="10">
        <v>1.2022222293120399</v>
      </c>
      <c r="Y50" s="7">
        <v>-24.735884695138399</v>
      </c>
      <c r="Z50" s="10">
        <v>3.1438133296906301</v>
      </c>
      <c r="AA50" s="65"/>
      <c r="AB50" s="65"/>
      <c r="AC50" s="65"/>
      <c r="AD50" s="182"/>
    </row>
    <row r="51" spans="1:30" ht="13" customHeight="1" x14ac:dyDescent="0.2">
      <c r="A51" s="82" t="s">
        <v>379</v>
      </c>
      <c r="B51" s="110">
        <v>2</v>
      </c>
      <c r="C51" s="7">
        <v>9.4748949780745004</v>
      </c>
      <c r="D51" s="10">
        <v>0.54530464645373</v>
      </c>
      <c r="E51" s="7">
        <v>8.1125093232620102</v>
      </c>
      <c r="F51" s="10">
        <v>0.612167136602769</v>
      </c>
      <c r="G51" s="7">
        <v>13.4383434117298</v>
      </c>
      <c r="H51" s="10">
        <v>1.3684031662481799</v>
      </c>
      <c r="I51" s="7">
        <v>5.32583408846775</v>
      </c>
      <c r="J51" s="10">
        <v>1.54656297888078</v>
      </c>
      <c r="K51" s="7">
        <v>11.397758869143599</v>
      </c>
      <c r="L51" s="10">
        <v>1.47941570005454</v>
      </c>
      <c r="M51" s="7">
        <v>8.5280353191839193</v>
      </c>
      <c r="N51" s="10">
        <v>0.66594228937441002</v>
      </c>
      <c r="O51" s="7">
        <v>10.369871785871499</v>
      </c>
      <c r="P51" s="10">
        <v>1.17675380084165</v>
      </c>
      <c r="Q51" s="7">
        <v>-1.02788708327218</v>
      </c>
      <c r="R51" s="10">
        <v>2.00350571769112</v>
      </c>
      <c r="S51" s="7">
        <v>12.056995452816199</v>
      </c>
      <c r="T51" s="10">
        <v>1.53837842948315</v>
      </c>
      <c r="U51" s="7">
        <v>9.6789853356206699</v>
      </c>
      <c r="V51" s="10">
        <v>1.3236683680208099</v>
      </c>
      <c r="W51" s="7">
        <v>8.4931650063177404</v>
      </c>
      <c r="X51" s="10">
        <v>0.62955367539065998</v>
      </c>
      <c r="Y51" s="7">
        <v>-3.5638304464984598</v>
      </c>
      <c r="Z51" s="10">
        <v>1.68282140032903</v>
      </c>
      <c r="AA51" s="65"/>
      <c r="AB51" s="65"/>
      <c r="AC51" s="65"/>
      <c r="AD51" s="182"/>
    </row>
    <row r="52" spans="1:30" ht="13" customHeight="1" x14ac:dyDescent="0.2">
      <c r="A52" s="82" t="s">
        <v>380</v>
      </c>
      <c r="B52" s="110">
        <v>2</v>
      </c>
      <c r="C52" s="7">
        <v>4.8656654321889103</v>
      </c>
      <c r="D52" s="10">
        <v>0.56922356782565398</v>
      </c>
      <c r="E52" s="7">
        <v>6.1349534261928502</v>
      </c>
      <c r="F52" s="10">
        <v>0.69299662227967496</v>
      </c>
      <c r="G52" s="7">
        <v>2.7501270209769602</v>
      </c>
      <c r="H52" s="10">
        <v>0.76105043031125597</v>
      </c>
      <c r="I52" s="7">
        <v>-3.3848264052158901</v>
      </c>
      <c r="J52" s="10">
        <v>0.88785826840177795</v>
      </c>
      <c r="K52" s="7">
        <v>2.0528949646736701</v>
      </c>
      <c r="L52" s="10">
        <v>0.68975224651341505</v>
      </c>
      <c r="M52" s="7">
        <v>4.3941424644124396</v>
      </c>
      <c r="N52" s="10">
        <v>0.61720575614327999</v>
      </c>
      <c r="O52" s="7">
        <v>7.5870027624568497</v>
      </c>
      <c r="P52" s="10">
        <v>1.4351903186332899</v>
      </c>
      <c r="Q52" s="7">
        <v>5.5341077977831903</v>
      </c>
      <c r="R52" s="10">
        <v>1.6472823163788</v>
      </c>
      <c r="S52" s="7">
        <v>1.7515359975765401</v>
      </c>
      <c r="T52" s="10">
        <v>0.866765374193883</v>
      </c>
      <c r="U52" s="7">
        <v>3.47268645892165</v>
      </c>
      <c r="V52" s="10">
        <v>1.08139649765211</v>
      </c>
      <c r="W52" s="7">
        <v>5.5645984508634099</v>
      </c>
      <c r="X52" s="10">
        <v>0.76445930666119899</v>
      </c>
      <c r="Y52" s="7">
        <v>3.8130624532868702</v>
      </c>
      <c r="Z52" s="10">
        <v>1.1453125359710199</v>
      </c>
      <c r="AA52" s="65"/>
      <c r="AB52" s="65"/>
      <c r="AC52" s="65"/>
      <c r="AD52" s="182"/>
    </row>
    <row r="53" spans="1:30" ht="13" customHeight="1" x14ac:dyDescent="0.2">
      <c r="A53" s="82" t="s">
        <v>381</v>
      </c>
      <c r="B53" s="110">
        <v>2</v>
      </c>
      <c r="C53" s="7">
        <v>14.342545992477</v>
      </c>
      <c r="D53" s="10">
        <v>0.76886286221970801</v>
      </c>
      <c r="E53" s="7">
        <v>11.9403857770504</v>
      </c>
      <c r="F53" s="10">
        <v>0.77960405911641095</v>
      </c>
      <c r="G53" s="7">
        <v>24.522997151275302</v>
      </c>
      <c r="H53" s="10">
        <v>2.1362696605325699</v>
      </c>
      <c r="I53" s="7">
        <v>12.5826113742249</v>
      </c>
      <c r="J53" s="10">
        <v>2.2278896541678899</v>
      </c>
      <c r="K53" s="7">
        <v>10.342705819133201</v>
      </c>
      <c r="L53" s="10">
        <v>2.35843617319648</v>
      </c>
      <c r="M53" s="7">
        <v>13.1673577249329</v>
      </c>
      <c r="N53" s="10">
        <v>0.94216794874272303</v>
      </c>
      <c r="O53" s="7">
        <v>17.6341341582973</v>
      </c>
      <c r="P53" s="10">
        <v>1.53598062327327</v>
      </c>
      <c r="Q53" s="7">
        <v>7.2914283391641499</v>
      </c>
      <c r="R53" s="10">
        <v>2.8344613840005599</v>
      </c>
      <c r="S53" s="7">
        <v>19.605612273874801</v>
      </c>
      <c r="T53" s="10">
        <v>2.0170399018722098</v>
      </c>
      <c r="U53" s="7">
        <v>15.137760456536601</v>
      </c>
      <c r="V53" s="10">
        <v>1.8453970056243401</v>
      </c>
      <c r="W53" s="7">
        <v>12.9879968033217</v>
      </c>
      <c r="X53" s="10">
        <v>0.84875883475997405</v>
      </c>
      <c r="Y53" s="7">
        <v>-6.6176154705531403</v>
      </c>
      <c r="Z53" s="10">
        <v>2.1639305613648698</v>
      </c>
      <c r="AA53" s="65"/>
      <c r="AB53" s="65"/>
      <c r="AC53" s="65"/>
      <c r="AD53" s="182"/>
    </row>
    <row r="54" spans="1:30" ht="13" customHeight="1" x14ac:dyDescent="0.2">
      <c r="A54" s="82" t="s">
        <v>382</v>
      </c>
      <c r="B54" s="110">
        <v>2</v>
      </c>
      <c r="C54" s="7">
        <v>9.3430052692788497</v>
      </c>
      <c r="D54" s="10">
        <v>0.78121716004731501</v>
      </c>
      <c r="E54" s="7">
        <v>7.7623338162940003</v>
      </c>
      <c r="F54" s="10">
        <v>0.74322575045710904</v>
      </c>
      <c r="G54" s="7">
        <v>15.2546162537051</v>
      </c>
      <c r="H54" s="10">
        <v>2.3222725322464299</v>
      </c>
      <c r="I54" s="7">
        <v>7.4922824374110997</v>
      </c>
      <c r="J54" s="10">
        <v>2.40613571538475</v>
      </c>
      <c r="K54" s="7">
        <v>10.1926599757013</v>
      </c>
      <c r="L54" s="10">
        <v>2.5669629847655799</v>
      </c>
      <c r="M54" s="7">
        <v>10.4971619120918</v>
      </c>
      <c r="N54" s="10">
        <v>1.1983211508612499</v>
      </c>
      <c r="O54" s="7">
        <v>7.1119079726326202</v>
      </c>
      <c r="P54" s="10">
        <v>1.13904136891814</v>
      </c>
      <c r="Q54" s="7">
        <v>-3.0807520030686502</v>
      </c>
      <c r="R54" s="10">
        <v>2.7953732933064699</v>
      </c>
      <c r="S54" s="7">
        <v>15.4570602112857</v>
      </c>
      <c r="T54" s="10">
        <v>1.97074555483402</v>
      </c>
      <c r="U54" s="7">
        <v>11.7625450847012</v>
      </c>
      <c r="V54" s="10">
        <v>2.5076262005514698</v>
      </c>
      <c r="W54" s="7">
        <v>7.3844610594145301</v>
      </c>
      <c r="X54" s="10">
        <v>0.89914249765375698</v>
      </c>
      <c r="Y54" s="7">
        <v>-8.0725991518711595</v>
      </c>
      <c r="Z54" s="10">
        <v>2.2717880194248701</v>
      </c>
      <c r="AA54" s="65"/>
      <c r="AB54" s="65"/>
      <c r="AC54" s="65"/>
      <c r="AD54" s="182"/>
    </row>
    <row r="55" spans="1:30" ht="13" customHeight="1" x14ac:dyDescent="0.2">
      <c r="A55" s="82" t="s">
        <v>383</v>
      </c>
      <c r="B55" s="110">
        <v>2</v>
      </c>
      <c r="C55" s="7">
        <v>1.6094595520093999</v>
      </c>
      <c r="D55" s="10">
        <v>0.36958400938158997</v>
      </c>
      <c r="E55" s="7">
        <v>1.3437372506667999</v>
      </c>
      <c r="F55" s="10">
        <v>0.38800958376591899</v>
      </c>
      <c r="G55" s="7">
        <v>2.0443146625293398</v>
      </c>
      <c r="H55" s="10">
        <v>0.71214548420883905</v>
      </c>
      <c r="I55" s="7">
        <v>0.70057741186253597</v>
      </c>
      <c r="J55" s="10">
        <v>0.80745791744568896</v>
      </c>
      <c r="K55" s="7">
        <v>1.8134203390491299</v>
      </c>
      <c r="L55" s="10">
        <v>0.81033700255378605</v>
      </c>
      <c r="M55" s="7">
        <v>1.6035495878936701</v>
      </c>
      <c r="N55" s="10">
        <v>0.55542743836254305</v>
      </c>
      <c r="O55" s="7">
        <v>1.4498946697800801</v>
      </c>
      <c r="P55" s="10">
        <v>0.66809906413089803</v>
      </c>
      <c r="Q55" s="7">
        <v>-0.363525669269047</v>
      </c>
      <c r="R55" s="10">
        <v>1.0615089422908901</v>
      </c>
      <c r="S55" s="7">
        <v>2.4463073923133201</v>
      </c>
      <c r="T55" s="10">
        <v>0.87815260573818599</v>
      </c>
      <c r="U55" s="7">
        <v>0.83165229750053504</v>
      </c>
      <c r="V55" s="10">
        <v>0.40170705133073598</v>
      </c>
      <c r="W55" s="7">
        <v>1.4116007512945601</v>
      </c>
      <c r="X55" s="10">
        <v>0.53723394808640201</v>
      </c>
      <c r="Y55" s="7">
        <v>-1.03470664101877</v>
      </c>
      <c r="Z55" s="10">
        <v>1.0430194546734399</v>
      </c>
      <c r="AA55" s="65"/>
      <c r="AB55" s="65"/>
      <c r="AC55" s="65"/>
      <c r="AD55" s="182"/>
    </row>
    <row r="56" spans="1:30" ht="13" customHeight="1" x14ac:dyDescent="0.2">
      <c r="A56" s="82" t="s">
        <v>384</v>
      </c>
      <c r="B56" s="110">
        <v>2</v>
      </c>
      <c r="C56" s="7">
        <v>12.9499035743344</v>
      </c>
      <c r="D56" s="10">
        <v>0.68672560355598999</v>
      </c>
      <c r="E56" s="7">
        <v>13.059662533233301</v>
      </c>
      <c r="F56" s="10">
        <v>1.0512010371643801</v>
      </c>
      <c r="G56" s="7">
        <v>12.7252479657372</v>
      </c>
      <c r="H56" s="10">
        <v>0.94952162845146804</v>
      </c>
      <c r="I56" s="7">
        <v>-0.33441456749614701</v>
      </c>
      <c r="J56" s="10">
        <v>1.53076252991259</v>
      </c>
      <c r="K56" s="7">
        <v>21.205611017790801</v>
      </c>
      <c r="L56" s="10">
        <v>2.7227927636025</v>
      </c>
      <c r="M56" s="7">
        <v>14.8394594780071</v>
      </c>
      <c r="N56" s="10">
        <v>0.98201001901954599</v>
      </c>
      <c r="O56" s="7">
        <v>8.0726126774654201</v>
      </c>
      <c r="P56" s="10">
        <v>0.71091992164982998</v>
      </c>
      <c r="Q56" s="7">
        <v>-13.1329983403254</v>
      </c>
      <c r="R56" s="10">
        <v>2.84868907638772</v>
      </c>
      <c r="S56" s="7">
        <v>23.5799211909425</v>
      </c>
      <c r="T56" s="10">
        <v>1.7064679415623301</v>
      </c>
      <c r="U56" s="7">
        <v>16.340634972170498</v>
      </c>
      <c r="V56" s="10">
        <v>2.08625063252929</v>
      </c>
      <c r="W56" s="7">
        <v>7.5386861954145203</v>
      </c>
      <c r="X56" s="10">
        <v>0.47142490093714501</v>
      </c>
      <c r="Y56" s="7">
        <v>-16.041234995528001</v>
      </c>
      <c r="Z56" s="10">
        <v>1.7775589379969801</v>
      </c>
      <c r="AA56" s="65"/>
      <c r="AB56" s="65"/>
      <c r="AC56" s="65"/>
      <c r="AD56" s="182"/>
    </row>
    <row r="57" spans="1:30" ht="13" customHeight="1" x14ac:dyDescent="0.2">
      <c r="A57" s="82" t="s">
        <v>385</v>
      </c>
      <c r="B57" s="110">
        <v>2</v>
      </c>
      <c r="C57" s="7">
        <v>16.910221187012901</v>
      </c>
      <c r="D57" s="10">
        <v>1.07270787503876</v>
      </c>
      <c r="E57" s="7">
        <v>19.972552804874201</v>
      </c>
      <c r="F57" s="10">
        <v>1.4094974890318399</v>
      </c>
      <c r="G57" s="7">
        <v>11.280555506539599</v>
      </c>
      <c r="H57" s="10">
        <v>1.4524897932649401</v>
      </c>
      <c r="I57" s="7">
        <v>-8.6919972983346501</v>
      </c>
      <c r="J57" s="10">
        <v>1.9803169519369299</v>
      </c>
      <c r="K57" s="7">
        <v>10.7278146752646</v>
      </c>
      <c r="L57" s="10">
        <v>4.3481718495552197</v>
      </c>
      <c r="M57" s="7">
        <v>14.330584302515399</v>
      </c>
      <c r="N57" s="10">
        <v>1.3693381967268401</v>
      </c>
      <c r="O57" s="7">
        <v>20.7781351062869</v>
      </c>
      <c r="P57" s="10">
        <v>1.5399774531747099</v>
      </c>
      <c r="Q57" s="7">
        <v>10.0503204310223</v>
      </c>
      <c r="R57" s="10">
        <v>4.8139789402731603</v>
      </c>
      <c r="S57" s="7">
        <v>16.086788263057802</v>
      </c>
      <c r="T57" s="10">
        <v>3.18269938235867</v>
      </c>
      <c r="U57" s="7">
        <v>18.436677638608799</v>
      </c>
      <c r="V57" s="10">
        <v>2.8008141468401999</v>
      </c>
      <c r="W57" s="7">
        <v>16.721016930319401</v>
      </c>
      <c r="X57" s="10">
        <v>1.3735407343538899</v>
      </c>
      <c r="Y57" s="7">
        <v>0.63422866726163096</v>
      </c>
      <c r="Z57" s="10">
        <v>3.4976375563856101</v>
      </c>
      <c r="AA57" s="65"/>
      <c r="AB57" s="65"/>
      <c r="AC57" s="65"/>
      <c r="AD57" s="182"/>
    </row>
    <row r="58" spans="1:30" ht="13" customHeight="1" x14ac:dyDescent="0.2">
      <c r="A58" s="82" t="s">
        <v>386</v>
      </c>
      <c r="B58" s="110">
        <v>2</v>
      </c>
      <c r="C58" s="7">
        <v>25.636094651895</v>
      </c>
      <c r="D58" s="10">
        <v>1.0675643085576401</v>
      </c>
      <c r="E58" s="7">
        <v>29.617879177926799</v>
      </c>
      <c r="F58" s="10">
        <v>1.30791142322473</v>
      </c>
      <c r="G58" s="7">
        <v>19.829820154785899</v>
      </c>
      <c r="H58" s="10">
        <v>1.3763429342869</v>
      </c>
      <c r="I58" s="7">
        <v>-9.7880590231409101</v>
      </c>
      <c r="J58" s="10">
        <v>1.61425178833373</v>
      </c>
      <c r="K58" s="7">
        <v>20.928919742551599</v>
      </c>
      <c r="L58" s="10">
        <v>2.1369348423031198</v>
      </c>
      <c r="M58" s="7">
        <v>26.455208704801201</v>
      </c>
      <c r="N58" s="10">
        <v>1.15820843654169</v>
      </c>
      <c r="O58" s="7">
        <v>26.749060078620801</v>
      </c>
      <c r="P58" s="10">
        <v>2.79736923635285</v>
      </c>
      <c r="Q58" s="7">
        <v>5.8201403360692296</v>
      </c>
      <c r="R58" s="10">
        <v>3.4647296754284702</v>
      </c>
      <c r="S58" s="7">
        <v>25.186816988262599</v>
      </c>
      <c r="T58" s="10">
        <v>2.33146054744258</v>
      </c>
      <c r="U58" s="7">
        <v>27.6590475744005</v>
      </c>
      <c r="V58" s="10">
        <v>2.1920776986158499</v>
      </c>
      <c r="W58" s="7">
        <v>25.1872613249046</v>
      </c>
      <c r="X58" s="10">
        <v>1.23484717170553</v>
      </c>
      <c r="Y58" s="7">
        <v>4.4433664201903899E-4</v>
      </c>
      <c r="Z58" s="10">
        <v>2.5183589864374798</v>
      </c>
      <c r="AA58" s="65"/>
      <c r="AB58" s="65"/>
      <c r="AC58" s="65"/>
      <c r="AD58" s="182"/>
    </row>
    <row r="59" spans="1:30" ht="13" customHeight="1" x14ac:dyDescent="0.2">
      <c r="A59" s="82" t="s">
        <v>387</v>
      </c>
      <c r="B59" s="110">
        <v>2</v>
      </c>
      <c r="C59" s="7">
        <v>1.2525718986334899</v>
      </c>
      <c r="D59" s="10">
        <v>0.28775176331706798</v>
      </c>
      <c r="E59" s="7">
        <v>1.09773702602959</v>
      </c>
      <c r="F59" s="10">
        <v>0.31556917294840903</v>
      </c>
      <c r="G59" s="7">
        <v>1.6484001329550799</v>
      </c>
      <c r="H59" s="10">
        <v>0.52692728864332194</v>
      </c>
      <c r="I59" s="7">
        <v>0.55066310692549103</v>
      </c>
      <c r="J59" s="10">
        <v>0.57373524900032202</v>
      </c>
      <c r="K59" s="7">
        <v>2.40010733698122</v>
      </c>
      <c r="L59" s="10">
        <v>0.99106083481363805</v>
      </c>
      <c r="M59" s="7">
        <v>1.07844575441324</v>
      </c>
      <c r="N59" s="10">
        <v>0.25603292823275797</v>
      </c>
      <c r="O59" s="7">
        <v>0.85093398151628596</v>
      </c>
      <c r="P59" s="10">
        <v>0.59136709905024998</v>
      </c>
      <c r="Q59" s="7">
        <v>-1.5491733554649301</v>
      </c>
      <c r="R59" s="10">
        <v>1.09800382596835</v>
      </c>
      <c r="S59" s="7">
        <v>3.0195444790468202</v>
      </c>
      <c r="T59" s="10">
        <v>1.00890450571629</v>
      </c>
      <c r="U59" s="7">
        <v>0.71695058202163697</v>
      </c>
      <c r="V59" s="10">
        <v>0.28096071772839099</v>
      </c>
      <c r="W59" s="7">
        <v>0.89363488459698004</v>
      </c>
      <c r="X59" s="10">
        <v>0.257034060169339</v>
      </c>
      <c r="Y59" s="7">
        <v>-2.1259095944498401</v>
      </c>
      <c r="Z59" s="10">
        <v>0.96504399619613801</v>
      </c>
      <c r="AA59" s="65"/>
      <c r="AB59" s="65"/>
      <c r="AC59" s="65"/>
      <c r="AD59" s="182"/>
    </row>
    <row r="60" spans="1:30" ht="13" customHeight="1" x14ac:dyDescent="0.2">
      <c r="A60" s="82" t="s">
        <v>388</v>
      </c>
      <c r="B60" s="110">
        <v>2</v>
      </c>
      <c r="C60" s="7">
        <v>4.8376572845064496</v>
      </c>
      <c r="D60" s="10">
        <v>1.0565448006467699</v>
      </c>
      <c r="E60" s="7">
        <v>4.3908329422517101</v>
      </c>
      <c r="F60" s="10">
        <v>1.55836305642995</v>
      </c>
      <c r="G60" s="7">
        <v>5.69308511812494</v>
      </c>
      <c r="H60" s="10">
        <v>0.77963294368779601</v>
      </c>
      <c r="I60" s="7">
        <v>1.3022521758732299</v>
      </c>
      <c r="J60" s="10">
        <v>1.6020831648598199</v>
      </c>
      <c r="K60" s="7">
        <v>3.3957494829081099</v>
      </c>
      <c r="L60" s="10">
        <v>1.49216459362573</v>
      </c>
      <c r="M60" s="7">
        <v>6.46267745118804</v>
      </c>
      <c r="N60" s="10">
        <v>2.5636834653084701</v>
      </c>
      <c r="O60" s="7">
        <v>4.0179394525594798</v>
      </c>
      <c r="P60" s="10">
        <v>2.6669903815120599</v>
      </c>
      <c r="Q60" s="7">
        <v>0.62218996965136697</v>
      </c>
      <c r="R60" s="10">
        <v>2.99822395038428</v>
      </c>
      <c r="S60" s="7">
        <v>7.1475914153180096</v>
      </c>
      <c r="T60" s="10">
        <v>3.7569085203238699</v>
      </c>
      <c r="U60" s="7">
        <v>1.37129021001938</v>
      </c>
      <c r="V60" s="10">
        <v>0.69753257379035405</v>
      </c>
      <c r="W60" s="7">
        <v>6.0821801592941398</v>
      </c>
      <c r="X60" s="10">
        <v>2.4554839531228998</v>
      </c>
      <c r="Y60" s="7">
        <v>-1.06541125602386</v>
      </c>
      <c r="Z60" s="10">
        <v>5.52146171228366</v>
      </c>
      <c r="AA60" s="65"/>
      <c r="AB60" s="65"/>
      <c r="AC60" s="65"/>
      <c r="AD60" s="182"/>
    </row>
    <row r="61" spans="1:30" ht="13" customHeight="1" x14ac:dyDescent="0.2">
      <c r="A61" s="82" t="s">
        <v>432</v>
      </c>
      <c r="B61" s="110">
        <v>2</v>
      </c>
      <c r="C61" s="7">
        <v>18.258005479391102</v>
      </c>
      <c r="D61" s="10">
        <v>0.99854078666384205</v>
      </c>
      <c r="E61" s="7">
        <v>16.6350011802067</v>
      </c>
      <c r="F61" s="10">
        <v>1.22135633615293</v>
      </c>
      <c r="G61" s="7">
        <v>21.1681631784503</v>
      </c>
      <c r="H61" s="10">
        <v>1.4640770650713399</v>
      </c>
      <c r="I61" s="7">
        <v>4.5331619982436102</v>
      </c>
      <c r="J61" s="10">
        <v>1.7707571729110101</v>
      </c>
      <c r="K61" s="7">
        <v>30.106724964933601</v>
      </c>
      <c r="L61" s="10">
        <v>2.09394902069727</v>
      </c>
      <c r="M61" s="7">
        <v>15.354695954512501</v>
      </c>
      <c r="N61" s="10">
        <v>1.2205102161241901</v>
      </c>
      <c r="O61" s="7">
        <v>13.9796828896789</v>
      </c>
      <c r="P61" s="10">
        <v>1.5905880570653199</v>
      </c>
      <c r="Q61" s="7">
        <v>-16.1270420752546</v>
      </c>
      <c r="R61" s="10">
        <v>2.5387248595033398</v>
      </c>
      <c r="S61" s="7">
        <v>29.5112141805885</v>
      </c>
      <c r="T61" s="10">
        <v>1.89843349140597</v>
      </c>
      <c r="U61" s="7">
        <v>16.469857475340302</v>
      </c>
      <c r="V61" s="10">
        <v>2.09845533168069</v>
      </c>
      <c r="W61" s="7">
        <v>13.042889416607199</v>
      </c>
      <c r="X61" s="10">
        <v>1.0740829075648</v>
      </c>
      <c r="Y61" s="7">
        <v>-16.4683247639813</v>
      </c>
      <c r="Z61" s="10">
        <v>2.0519551051192599</v>
      </c>
      <c r="AA61" s="65"/>
      <c r="AB61" s="65"/>
      <c r="AC61" s="65"/>
      <c r="AD61" s="182"/>
    </row>
    <row r="62" spans="1:30" ht="13" customHeight="1" x14ac:dyDescent="0.2">
      <c r="A62" s="82" t="s">
        <v>389</v>
      </c>
      <c r="B62" s="110">
        <v>2</v>
      </c>
      <c r="C62" s="7">
        <v>18.913161762683501</v>
      </c>
      <c r="D62" s="10">
        <v>1.1065104981964999</v>
      </c>
      <c r="E62" s="7">
        <v>18.307299078093401</v>
      </c>
      <c r="F62" s="10">
        <v>1.3216473963231501</v>
      </c>
      <c r="G62" s="7">
        <v>20.413996340940201</v>
      </c>
      <c r="H62" s="10">
        <v>1.6450060848782599</v>
      </c>
      <c r="I62" s="7">
        <v>2.1066972628468301</v>
      </c>
      <c r="J62" s="10">
        <v>1.96436798455026</v>
      </c>
      <c r="K62" s="7">
        <v>21.2298225596303</v>
      </c>
      <c r="L62" s="10">
        <v>3.0953558368384</v>
      </c>
      <c r="M62" s="7">
        <v>18.735252785684999</v>
      </c>
      <c r="N62" s="10">
        <v>1.18265479240991</v>
      </c>
      <c r="O62" s="7">
        <v>18.8805289360091</v>
      </c>
      <c r="P62" s="10">
        <v>2.3572579644085199</v>
      </c>
      <c r="Q62" s="7">
        <v>-2.3492936236211399</v>
      </c>
      <c r="R62" s="10">
        <v>3.8038704738881401</v>
      </c>
      <c r="S62" s="7">
        <v>25.4055446633975</v>
      </c>
      <c r="T62" s="10">
        <v>2.9629858930676298</v>
      </c>
      <c r="U62" s="7">
        <v>17.431162357035099</v>
      </c>
      <c r="V62" s="10">
        <v>2.4796564926570599</v>
      </c>
      <c r="W62" s="7">
        <v>18.3453039034884</v>
      </c>
      <c r="X62" s="10">
        <v>1.19788335326408</v>
      </c>
      <c r="Y62" s="7">
        <v>-7.0602407599091404</v>
      </c>
      <c r="Z62" s="10">
        <v>2.9570875889267598</v>
      </c>
      <c r="AA62" s="65"/>
      <c r="AB62" s="65"/>
      <c r="AC62" s="65"/>
      <c r="AD62" s="182"/>
    </row>
    <row r="63" spans="1:30" ht="13" customHeight="1" x14ac:dyDescent="0.2">
      <c r="A63" s="112" t="s">
        <v>433</v>
      </c>
      <c r="B63" s="113">
        <v>2</v>
      </c>
      <c r="C63" s="34">
        <v>19.308505656259701</v>
      </c>
      <c r="D63" s="35">
        <v>0.22243235806811901</v>
      </c>
      <c r="E63" s="34">
        <v>20.066726365610801</v>
      </c>
      <c r="F63" s="35">
        <v>0.27004800847641203</v>
      </c>
      <c r="G63" s="34">
        <v>19.230021914332902</v>
      </c>
      <c r="H63" s="35">
        <v>0.36889903108342698</v>
      </c>
      <c r="I63" s="34">
        <v>-0.836704451277962</v>
      </c>
      <c r="J63" s="35">
        <v>0.42223544436080201</v>
      </c>
      <c r="K63" s="34">
        <v>24.536500716395899</v>
      </c>
      <c r="L63" s="35">
        <v>0.76912954992079696</v>
      </c>
      <c r="M63" s="34">
        <v>19.213895797699902</v>
      </c>
      <c r="N63" s="35">
        <v>0.29739568410634698</v>
      </c>
      <c r="O63" s="34">
        <v>18.552207726400201</v>
      </c>
      <c r="P63" s="35">
        <v>0.39012674644754602</v>
      </c>
      <c r="Q63" s="34">
        <v>-5.9842929899956996</v>
      </c>
      <c r="R63" s="35">
        <v>0.852113670020331</v>
      </c>
      <c r="S63" s="34">
        <v>27.457851530967002</v>
      </c>
      <c r="T63" s="35">
        <v>0.56634450369928602</v>
      </c>
      <c r="U63" s="34">
        <v>19.9117241637822</v>
      </c>
      <c r="V63" s="35">
        <v>0.510339704830575</v>
      </c>
      <c r="W63" s="34">
        <v>17.316190009823298</v>
      </c>
      <c r="X63" s="35">
        <v>0.27206728373901401</v>
      </c>
      <c r="Y63" s="34">
        <v>-10.1416615211436</v>
      </c>
      <c r="Z63" s="35">
        <v>0.61788508013065302</v>
      </c>
      <c r="AA63" s="65"/>
      <c r="AB63" s="65"/>
      <c r="AC63" s="65"/>
      <c r="AD63" s="182"/>
    </row>
    <row r="64" spans="1:30" ht="13" customHeight="1" x14ac:dyDescent="0.2">
      <c r="A64" s="114" t="s">
        <v>434</v>
      </c>
      <c r="B64" s="115">
        <v>2</v>
      </c>
      <c r="C64" s="38">
        <v>17.885378781194198</v>
      </c>
      <c r="D64" s="39">
        <v>0.319534074564093</v>
      </c>
      <c r="E64" s="38">
        <v>18.191506949673698</v>
      </c>
      <c r="F64" s="39">
        <v>0.37469382777315302</v>
      </c>
      <c r="G64" s="38">
        <v>18.105230821486</v>
      </c>
      <c r="H64" s="39">
        <v>0.55729328687851298</v>
      </c>
      <c r="I64" s="38">
        <v>-8.6276128187671802E-2</v>
      </c>
      <c r="J64" s="39">
        <v>0.62793195557927195</v>
      </c>
      <c r="K64" s="38">
        <v>25.371367580312999</v>
      </c>
      <c r="L64" s="39">
        <v>1.5930032284862501</v>
      </c>
      <c r="M64" s="38">
        <v>19.2129671328581</v>
      </c>
      <c r="N64" s="39">
        <v>0.44443974681193998</v>
      </c>
      <c r="O64" s="38">
        <v>15.5087388226867</v>
      </c>
      <c r="P64" s="39">
        <v>0.43301470133804598</v>
      </c>
      <c r="Q64" s="38">
        <v>-9.8626287576263305</v>
      </c>
      <c r="R64" s="39">
        <v>1.6484704340785601</v>
      </c>
      <c r="S64" s="38">
        <v>30.906835672815301</v>
      </c>
      <c r="T64" s="39">
        <v>1.0731927431091299</v>
      </c>
      <c r="U64" s="38">
        <v>20.323751659413599</v>
      </c>
      <c r="V64" s="39">
        <v>0.80150905011097495</v>
      </c>
      <c r="W64" s="38">
        <v>14.459000071505701</v>
      </c>
      <c r="X64" s="39">
        <v>0.31586453541163101</v>
      </c>
      <c r="Y64" s="38">
        <v>-16.447835601309599</v>
      </c>
      <c r="Z64" s="39">
        <v>1.09812636450045</v>
      </c>
      <c r="AA64" s="65"/>
      <c r="AB64" s="65"/>
      <c r="AC64" s="65"/>
      <c r="AD64" s="182"/>
    </row>
    <row r="65" spans="1:30" ht="13" customHeight="1" x14ac:dyDescent="0.2">
      <c r="A65" s="116" t="s">
        <v>435</v>
      </c>
      <c r="B65" s="117">
        <v>2</v>
      </c>
      <c r="C65" s="48">
        <v>18.7261101467288</v>
      </c>
      <c r="D65" s="49">
        <v>0.154095663066184</v>
      </c>
      <c r="E65" s="48">
        <v>19.090309043824899</v>
      </c>
      <c r="F65" s="49">
        <v>0.187254419623718</v>
      </c>
      <c r="G65" s="48">
        <v>19.250613128607299</v>
      </c>
      <c r="H65" s="49">
        <v>0.25964264854486502</v>
      </c>
      <c r="I65" s="48">
        <v>0.16030408478241701</v>
      </c>
      <c r="J65" s="49">
        <v>0.30047004979625103</v>
      </c>
      <c r="K65" s="48">
        <v>24.5165415323006</v>
      </c>
      <c r="L65" s="49">
        <v>0.53850785222350395</v>
      </c>
      <c r="M65" s="48">
        <v>18.7903721107084</v>
      </c>
      <c r="N65" s="49">
        <v>0.200164187519626</v>
      </c>
      <c r="O65" s="48">
        <v>17.010159320758799</v>
      </c>
      <c r="P65" s="49">
        <v>0.27146120482603397</v>
      </c>
      <c r="Q65" s="48">
        <v>-7.5063822115418004</v>
      </c>
      <c r="R65" s="49">
        <v>0.60399649454965998</v>
      </c>
      <c r="S65" s="48">
        <v>26.5287037210772</v>
      </c>
      <c r="T65" s="49">
        <v>0.39542112644194999</v>
      </c>
      <c r="U65" s="48">
        <v>19.692022354985301</v>
      </c>
      <c r="V65" s="49">
        <v>0.356353578514368</v>
      </c>
      <c r="W65" s="48">
        <v>16.5971376061303</v>
      </c>
      <c r="X65" s="49">
        <v>0.185779726042691</v>
      </c>
      <c r="Y65" s="48">
        <v>-9.9315661149468504</v>
      </c>
      <c r="Z65" s="49">
        <v>0.43057346783078998</v>
      </c>
      <c r="AA65" s="65"/>
      <c r="AB65" s="65"/>
      <c r="AC65" s="65"/>
      <c r="AD65" s="182"/>
    </row>
    <row r="66" spans="1:30" ht="13" customHeight="1" x14ac:dyDescent="0.2">
      <c r="A66" s="82" t="s">
        <v>391</v>
      </c>
      <c r="B66" s="110">
        <v>2</v>
      </c>
      <c r="C66" s="7">
        <v>5.7678767207677497</v>
      </c>
      <c r="D66" s="10">
        <v>1.1864909355992601</v>
      </c>
      <c r="E66" s="7">
        <v>7.0588562190870698</v>
      </c>
      <c r="F66" s="10">
        <v>1.82230670155977</v>
      </c>
      <c r="G66" s="7">
        <v>3.8257692520126101</v>
      </c>
      <c r="H66" s="10">
        <v>1.5545902717220501</v>
      </c>
      <c r="I66" s="7">
        <v>-3.2330869670744602</v>
      </c>
      <c r="J66" s="10">
        <v>2.5255794542111301</v>
      </c>
      <c r="K66" s="7">
        <v>4.6868474113852603</v>
      </c>
      <c r="L66" s="10">
        <v>2.3397421723855598</v>
      </c>
      <c r="M66" s="7">
        <v>5.7864212524866403</v>
      </c>
      <c r="N66" s="10">
        <v>1.7052368874933901</v>
      </c>
      <c r="O66" s="7">
        <v>5.3843026280598503</v>
      </c>
      <c r="P66" s="10">
        <v>2.5093959803652299</v>
      </c>
      <c r="Q66" s="7">
        <v>0.69745521667458499</v>
      </c>
      <c r="R66" s="10">
        <v>4.3697981591039898</v>
      </c>
      <c r="S66" s="7">
        <v>6.2182206799147099</v>
      </c>
      <c r="T66" s="10">
        <v>2.7176312744298601</v>
      </c>
      <c r="U66" s="7">
        <v>4.1527604999357202</v>
      </c>
      <c r="V66" s="10">
        <v>1.6528426979074999</v>
      </c>
      <c r="W66" s="7">
        <v>5.6275298862278804</v>
      </c>
      <c r="X66" s="10">
        <v>1.7637523223123801</v>
      </c>
      <c r="Y66" s="7">
        <v>-0.59069079368682897</v>
      </c>
      <c r="Z66" s="10">
        <v>3.6013990905565101</v>
      </c>
      <c r="AA66" s="65"/>
      <c r="AB66" s="65"/>
      <c r="AC66" s="65"/>
      <c r="AD66" s="182"/>
    </row>
    <row r="67" spans="1:30" ht="13" customHeight="1" x14ac:dyDescent="0.2">
      <c r="A67" s="82" t="s">
        <v>392</v>
      </c>
      <c r="B67" s="110">
        <v>2</v>
      </c>
      <c r="C67" s="7">
        <v>65.991635281964705</v>
      </c>
      <c r="D67" s="10">
        <v>2.34471285074572</v>
      </c>
      <c r="E67" s="7">
        <v>75.584406269047804</v>
      </c>
      <c r="F67" s="10">
        <v>2.5336614664655301</v>
      </c>
      <c r="G67" s="7">
        <v>54.396262262272799</v>
      </c>
      <c r="H67" s="10">
        <v>3.1707173627551999</v>
      </c>
      <c r="I67" s="7">
        <v>-21.188144006775001</v>
      </c>
      <c r="J67" s="10">
        <v>3.4470091404491199</v>
      </c>
      <c r="K67" s="7">
        <v>62.174540823120601</v>
      </c>
      <c r="L67" s="10">
        <v>4.6283700806472998</v>
      </c>
      <c r="M67" s="7">
        <v>68.191886092822401</v>
      </c>
      <c r="N67" s="10">
        <v>3.7819868532401202</v>
      </c>
      <c r="O67" s="7">
        <v>64.050658082379897</v>
      </c>
      <c r="P67" s="10">
        <v>4.0635005414189296</v>
      </c>
      <c r="Q67" s="7">
        <v>1.8761172592592401</v>
      </c>
      <c r="R67" s="10">
        <v>6.13631978318677</v>
      </c>
      <c r="S67" s="7">
        <v>76.304238386751095</v>
      </c>
      <c r="T67" s="10">
        <v>3.6786531356530499</v>
      </c>
      <c r="U67" s="7">
        <v>60.438515910640497</v>
      </c>
      <c r="V67" s="10">
        <v>5.4466754055252702</v>
      </c>
      <c r="W67" s="7">
        <v>64.366169333197305</v>
      </c>
      <c r="X67" s="10">
        <v>3.40128671887891</v>
      </c>
      <c r="Y67" s="7">
        <v>-11.9380690535538</v>
      </c>
      <c r="Z67" s="10">
        <v>5.1986442771089401</v>
      </c>
      <c r="AA67" s="65"/>
      <c r="AB67" s="65"/>
      <c r="AC67" s="65"/>
      <c r="AD67" s="182"/>
    </row>
    <row r="68" spans="1:30" ht="13" customHeight="1" x14ac:dyDescent="0.2">
      <c r="A68" s="82" t="s">
        <v>393</v>
      </c>
      <c r="B68" s="110">
        <v>2</v>
      </c>
      <c r="C68" s="7">
        <v>12.2315749484327</v>
      </c>
      <c r="D68" s="10">
        <v>1.56219311706433</v>
      </c>
      <c r="E68" s="7">
        <v>16.418881827237801</v>
      </c>
      <c r="F68" s="10">
        <v>2.0858027231593801</v>
      </c>
      <c r="G68" s="7">
        <v>4.0006281699446902</v>
      </c>
      <c r="H68" s="10">
        <v>1.2446440502013201</v>
      </c>
      <c r="I68" s="7">
        <v>-12.4182536572931</v>
      </c>
      <c r="J68" s="10">
        <v>2.2645363694087499</v>
      </c>
      <c r="K68" s="7">
        <v>10.5663517748389</v>
      </c>
      <c r="L68" s="10">
        <v>3.7901726949183998</v>
      </c>
      <c r="M68" s="7">
        <v>12.0704982475634</v>
      </c>
      <c r="N68" s="10">
        <v>2.12833536744176</v>
      </c>
      <c r="O68" s="7">
        <v>11.977584533588599</v>
      </c>
      <c r="P68" s="10">
        <v>1.89305143055106</v>
      </c>
      <c r="Q68" s="7">
        <v>1.41123275874972</v>
      </c>
      <c r="R68" s="10">
        <v>4.4226285045602696</v>
      </c>
      <c r="S68" s="7">
        <v>13.370822038333101</v>
      </c>
      <c r="T68" s="10">
        <v>3.1721679243966099</v>
      </c>
      <c r="U68" s="7">
        <v>9.2016348933925407</v>
      </c>
      <c r="V68" s="10">
        <v>2.8097583757689</v>
      </c>
      <c r="W68" s="7">
        <v>11.576540457346301</v>
      </c>
      <c r="X68" s="10">
        <v>1.72364315833613</v>
      </c>
      <c r="Y68" s="7">
        <v>-1.7942815809867401</v>
      </c>
      <c r="Z68" s="10">
        <v>3.4203560380284901</v>
      </c>
      <c r="AA68" s="65"/>
      <c r="AB68" s="65"/>
      <c r="AC68" s="65"/>
      <c r="AD68" s="182"/>
    </row>
    <row r="69" spans="1:30" ht="13" customHeight="1" x14ac:dyDescent="0.2">
      <c r="A69" s="4" t="s">
        <v>394</v>
      </c>
      <c r="B69" s="118">
        <v>2</v>
      </c>
      <c r="C69" s="169">
        <v>16.0255967368849</v>
      </c>
      <c r="D69" s="170">
        <v>1.6224421288619899</v>
      </c>
      <c r="E69" s="169">
        <v>16.735464437683</v>
      </c>
      <c r="F69" s="170">
        <v>1.7464931054510799</v>
      </c>
      <c r="G69" s="169">
        <v>14.503724706213401</v>
      </c>
      <c r="H69" s="170">
        <v>2.8549390313511198</v>
      </c>
      <c r="I69" s="169">
        <v>-2.2317397314696099</v>
      </c>
      <c r="J69" s="170">
        <v>3.1064578300671801</v>
      </c>
      <c r="K69" s="169">
        <v>15.320373293274701</v>
      </c>
      <c r="L69" s="170">
        <v>4.5451639225285501</v>
      </c>
      <c r="M69" s="169">
        <v>13.302603691671701</v>
      </c>
      <c r="N69" s="170">
        <v>1.78527626517559</v>
      </c>
      <c r="O69" s="169">
        <v>22.099991843587599</v>
      </c>
      <c r="P69" s="170">
        <v>3.6462358661218399</v>
      </c>
      <c r="Q69" s="169">
        <v>6.7796185503128701</v>
      </c>
      <c r="R69" s="170">
        <v>6.41088495514974</v>
      </c>
      <c r="S69" s="169">
        <v>17.8809993701589</v>
      </c>
      <c r="T69" s="170">
        <v>4.1261217844601799</v>
      </c>
      <c r="U69" s="169">
        <v>6.2523371988694798</v>
      </c>
      <c r="V69" s="170">
        <v>1.3663842015076599</v>
      </c>
      <c r="W69" s="169">
        <v>17.800315361909799</v>
      </c>
      <c r="X69" s="170">
        <v>2.2918741208277802</v>
      </c>
      <c r="Y69" s="169">
        <v>-8.0684008249122002E-2</v>
      </c>
      <c r="Z69" s="170">
        <v>4.8131647146745902</v>
      </c>
      <c r="AA69" s="178"/>
      <c r="AB69" s="178"/>
      <c r="AC69" s="178"/>
      <c r="AD69" s="183"/>
    </row>
    <row r="70" spans="1:30" ht="13" customHeight="1" x14ac:dyDescent="0.2">
      <c r="A70" s="82"/>
      <c r="B70" s="119"/>
      <c r="C70" s="7" t="s">
        <v>1636</v>
      </c>
      <c r="D70" s="10" t="s">
        <v>1637</v>
      </c>
      <c r="E70" s="7" t="s">
        <v>1670</v>
      </c>
      <c r="F70" s="10" t="s">
        <v>1671</v>
      </c>
      <c r="G70" s="7" t="s">
        <v>1672</v>
      </c>
      <c r="H70" s="10" t="s">
        <v>1673</v>
      </c>
      <c r="I70" s="7" t="s">
        <v>1674</v>
      </c>
      <c r="J70" s="10" t="s">
        <v>1675</v>
      </c>
      <c r="K70" s="7" t="s">
        <v>1676</v>
      </c>
      <c r="L70" s="10" t="s">
        <v>1677</v>
      </c>
      <c r="M70" s="7" t="s">
        <v>1678</v>
      </c>
      <c r="N70" s="10" t="s">
        <v>1679</v>
      </c>
      <c r="O70" s="7" t="s">
        <v>1680</v>
      </c>
      <c r="P70" s="10" t="s">
        <v>1681</v>
      </c>
      <c r="Q70" s="7" t="s">
        <v>1682</v>
      </c>
      <c r="R70" s="10" t="s">
        <v>1683</v>
      </c>
      <c r="S70" s="7" t="s">
        <v>1684</v>
      </c>
      <c r="T70" s="10" t="s">
        <v>1685</v>
      </c>
      <c r="U70" s="7" t="s">
        <v>1686</v>
      </c>
      <c r="V70" s="10" t="s">
        <v>1687</v>
      </c>
      <c r="W70" s="7" t="s">
        <v>1688</v>
      </c>
      <c r="X70" s="10" t="s">
        <v>1689</v>
      </c>
      <c r="Y70" s="7" t="s">
        <v>1690</v>
      </c>
      <c r="Z70" s="10" t="s">
        <v>1691</v>
      </c>
      <c r="AA70" s="7" t="s">
        <v>1646</v>
      </c>
      <c r="AB70" s="10" t="s">
        <v>1647</v>
      </c>
      <c r="AC70" s="65" t="s">
        <v>1648</v>
      </c>
      <c r="AD70" s="182" t="s">
        <v>1649</v>
      </c>
    </row>
    <row r="71" spans="1:30" ht="13" customHeight="1" x14ac:dyDescent="0.2">
      <c r="A71" s="82" t="s">
        <v>350</v>
      </c>
      <c r="B71" s="119">
        <v>1</v>
      </c>
      <c r="C71" s="7">
        <v>27.187238495717502</v>
      </c>
      <c r="D71" s="10">
        <v>1.34899379926588</v>
      </c>
      <c r="E71" s="7">
        <v>29.902728331881399</v>
      </c>
      <c r="F71" s="10">
        <v>1.4113853440996</v>
      </c>
      <c r="G71" s="7">
        <v>11.556703144751401</v>
      </c>
      <c r="H71" s="10">
        <v>2.1079603817598298</v>
      </c>
      <c r="I71" s="7">
        <v>-18.34602518713</v>
      </c>
      <c r="J71" s="10">
        <v>2.4335984150950098</v>
      </c>
      <c r="K71" s="7">
        <v>13.745752980132099</v>
      </c>
      <c r="L71" s="10">
        <v>2.2981807673742498</v>
      </c>
      <c r="M71" s="7">
        <v>31.642479085915699</v>
      </c>
      <c r="N71" s="10">
        <v>1.6633498614911999</v>
      </c>
      <c r="O71" s="7">
        <v>29.6580217175695</v>
      </c>
      <c r="P71" s="10">
        <v>2.6889886161180399</v>
      </c>
      <c r="Q71" s="7">
        <v>15.912268737437399</v>
      </c>
      <c r="R71" s="10">
        <v>3.7777888817337901</v>
      </c>
      <c r="S71" s="7">
        <v>15.3166050851711</v>
      </c>
      <c r="T71" s="10">
        <v>2.51510701754346</v>
      </c>
      <c r="U71" s="7">
        <v>28.3696878440843</v>
      </c>
      <c r="V71" s="10">
        <v>2.5868763514475499</v>
      </c>
      <c r="W71" s="7">
        <v>32.149215636114</v>
      </c>
      <c r="X71" s="10">
        <v>1.88361433833494</v>
      </c>
      <c r="Y71" s="7">
        <v>16.832610550942899</v>
      </c>
      <c r="Z71" s="10">
        <v>3.18222598597219</v>
      </c>
      <c r="AA71" s="7">
        <v>7.7295316303507304</v>
      </c>
      <c r="AB71" s="10">
        <v>1.8345473788677</v>
      </c>
      <c r="AC71" s="65"/>
      <c r="AD71" s="182"/>
    </row>
    <row r="72" spans="1:30" ht="13" customHeight="1" x14ac:dyDescent="0.2">
      <c r="A72" s="82" t="s">
        <v>352</v>
      </c>
      <c r="B72" s="119">
        <v>1</v>
      </c>
      <c r="C72" s="7">
        <v>34.834130380949901</v>
      </c>
      <c r="D72" s="10">
        <v>1.05159357843767</v>
      </c>
      <c r="E72" s="7">
        <v>35.907252188509702</v>
      </c>
      <c r="F72" s="10">
        <v>1.1870947732165</v>
      </c>
      <c r="G72" s="7">
        <v>28.1179724374933</v>
      </c>
      <c r="H72" s="10">
        <v>2.0703105575077299</v>
      </c>
      <c r="I72" s="7">
        <v>-7.7892797510164096</v>
      </c>
      <c r="J72" s="10">
        <v>2.37941240522066</v>
      </c>
      <c r="K72" s="7">
        <v>14.2847765893132</v>
      </c>
      <c r="L72" s="10">
        <v>1.5015546060796201</v>
      </c>
      <c r="M72" s="7">
        <v>36.0859244643636</v>
      </c>
      <c r="N72" s="10">
        <v>1.3359327079327401</v>
      </c>
      <c r="O72" s="7">
        <v>48.846999822460297</v>
      </c>
      <c r="P72" s="10">
        <v>2.2905143983757701</v>
      </c>
      <c r="Q72" s="7">
        <v>34.562223233147101</v>
      </c>
      <c r="R72" s="10">
        <v>2.5429259949254499</v>
      </c>
      <c r="S72" s="7">
        <v>21.222634380908101</v>
      </c>
      <c r="T72" s="10">
        <v>2.17218650711327</v>
      </c>
      <c r="U72" s="7">
        <v>21.851781013337298</v>
      </c>
      <c r="V72" s="10">
        <v>1.7947329689459499</v>
      </c>
      <c r="W72" s="7">
        <v>41.979194053017999</v>
      </c>
      <c r="X72" s="10">
        <v>1.4215717831173</v>
      </c>
      <c r="Y72" s="7">
        <v>20.756559672109901</v>
      </c>
      <c r="Z72" s="10">
        <v>2.7080242526972298</v>
      </c>
      <c r="AA72" s="7">
        <v>2.1698887943018099</v>
      </c>
      <c r="AB72" s="10">
        <v>1.4761337650512401</v>
      </c>
      <c r="AC72" s="65"/>
      <c r="AD72" s="182"/>
    </row>
    <row r="73" spans="1:30" ht="13" customHeight="1" x14ac:dyDescent="0.2">
      <c r="A73" s="111" t="s">
        <v>354</v>
      </c>
      <c r="B73" s="119">
        <v>1</v>
      </c>
      <c r="C73" s="7">
        <v>34.3069855557899</v>
      </c>
      <c r="D73" s="10">
        <v>1.3788563681336901</v>
      </c>
      <c r="E73" s="7">
        <v>34.5011507486795</v>
      </c>
      <c r="F73" s="10">
        <v>1.5407631528665899</v>
      </c>
      <c r="G73" s="7">
        <v>33.268224425220502</v>
      </c>
      <c r="H73" s="10">
        <v>2.89689324195803</v>
      </c>
      <c r="I73" s="7">
        <v>-1.232926323459</v>
      </c>
      <c r="J73" s="10">
        <v>3.26709959820441</v>
      </c>
      <c r="K73" s="7">
        <v>21.3149264050166</v>
      </c>
      <c r="L73" s="10">
        <v>2.2443870070149199</v>
      </c>
      <c r="M73" s="7">
        <v>33.315869612522697</v>
      </c>
      <c r="N73" s="10">
        <v>1.87333015591333</v>
      </c>
      <c r="O73" s="7">
        <v>45.552740673795803</v>
      </c>
      <c r="P73" s="10">
        <v>2.61268622635182</v>
      </c>
      <c r="Q73" s="7">
        <v>24.2378142687792</v>
      </c>
      <c r="R73" s="10">
        <v>3.10378990835417</v>
      </c>
      <c r="S73" s="7">
        <v>27.097673162550802</v>
      </c>
      <c r="T73" s="10">
        <v>3.1781765112646698</v>
      </c>
      <c r="U73" s="7">
        <v>24.367053930062202</v>
      </c>
      <c r="V73" s="10">
        <v>2.6083985186198602</v>
      </c>
      <c r="W73" s="7">
        <v>38.400300604902398</v>
      </c>
      <c r="X73" s="10">
        <v>1.76491292878401</v>
      </c>
      <c r="Y73" s="7">
        <v>11.3026274423516</v>
      </c>
      <c r="Z73" s="10">
        <v>3.69654995922222</v>
      </c>
      <c r="AA73" s="7">
        <v>6.8557242893977302</v>
      </c>
      <c r="AB73" s="10">
        <v>2.0344426878384998</v>
      </c>
      <c r="AC73" s="65"/>
      <c r="AD73" s="182"/>
    </row>
    <row r="74" spans="1:30" ht="13" customHeight="1" x14ac:dyDescent="0.2">
      <c r="A74" s="82" t="s">
        <v>355</v>
      </c>
      <c r="B74" s="119">
        <v>1</v>
      </c>
      <c r="C74" s="7">
        <v>73.727790682098302</v>
      </c>
      <c r="D74" s="10">
        <v>1.8202732652404101</v>
      </c>
      <c r="E74" s="7">
        <v>73.254717486165802</v>
      </c>
      <c r="F74" s="10">
        <v>1.89358364566099</v>
      </c>
      <c r="G74" s="7">
        <v>77.090998082719494</v>
      </c>
      <c r="H74" s="10">
        <v>3.2440595681715498</v>
      </c>
      <c r="I74" s="7">
        <v>3.8362805965537099</v>
      </c>
      <c r="J74" s="10">
        <v>3.1843559492217999</v>
      </c>
      <c r="K74" s="7">
        <v>84.204276148999995</v>
      </c>
      <c r="L74" s="10">
        <v>4.7530791689081298</v>
      </c>
      <c r="M74" s="7">
        <v>72.483316792827395</v>
      </c>
      <c r="N74" s="10">
        <v>1.9927927689704401</v>
      </c>
      <c r="O74" s="7">
        <v>71.778714922322095</v>
      </c>
      <c r="P74" s="10">
        <v>3.2473640825419801</v>
      </c>
      <c r="Q74" s="7">
        <v>-12.4255612266778</v>
      </c>
      <c r="R74" s="10">
        <v>5.6711984389230201</v>
      </c>
      <c r="S74" s="7">
        <v>78.107264090398601</v>
      </c>
      <c r="T74" s="10">
        <v>3.06960375274834</v>
      </c>
      <c r="U74" s="7">
        <v>77.949029930191799</v>
      </c>
      <c r="V74" s="10">
        <v>2.7992484897268501</v>
      </c>
      <c r="W74" s="7">
        <v>71.235910054785506</v>
      </c>
      <c r="X74" s="10">
        <v>2.2672449849797198</v>
      </c>
      <c r="Y74" s="7">
        <v>-6.87135403561311</v>
      </c>
      <c r="Z74" s="10">
        <v>3.2392722209543598</v>
      </c>
      <c r="AA74" s="7">
        <v>1.2951144958926499</v>
      </c>
      <c r="AB74" s="10">
        <v>2.65930702017668</v>
      </c>
      <c r="AC74" s="65"/>
      <c r="AD74" s="182"/>
    </row>
    <row r="75" spans="1:30" ht="13" customHeight="1" x14ac:dyDescent="0.2">
      <c r="A75" s="82" t="s">
        <v>365</v>
      </c>
      <c r="B75" s="119">
        <v>1</v>
      </c>
      <c r="C75" s="7">
        <v>14.650231016527499</v>
      </c>
      <c r="D75" s="10">
        <v>1.0717359407471401</v>
      </c>
      <c r="E75" s="7">
        <v>15.320149314406001</v>
      </c>
      <c r="F75" s="10">
        <v>1.1965366058658999</v>
      </c>
      <c r="G75" s="7">
        <v>9.81448698407746</v>
      </c>
      <c r="H75" s="10">
        <v>2.6824600478636</v>
      </c>
      <c r="I75" s="7">
        <v>-5.5056623303285299</v>
      </c>
      <c r="J75" s="10">
        <v>2.9970005540632001</v>
      </c>
      <c r="K75" s="7">
        <v>14.373247632994801</v>
      </c>
      <c r="L75" s="10">
        <v>3.60744654383898</v>
      </c>
      <c r="M75" s="7">
        <v>16.062540328110099</v>
      </c>
      <c r="N75" s="10">
        <v>1.3718568835359899</v>
      </c>
      <c r="O75" s="7">
        <v>11.374618098586501</v>
      </c>
      <c r="P75" s="10">
        <v>1.9784468756779801</v>
      </c>
      <c r="Q75" s="7">
        <v>-2.9986295344083098</v>
      </c>
      <c r="R75" s="10">
        <v>4.2210264173270797</v>
      </c>
      <c r="S75" s="7">
        <v>19.082845369486801</v>
      </c>
      <c r="T75" s="10">
        <v>3.75292406452516</v>
      </c>
      <c r="U75" s="7">
        <v>18.884249484930901</v>
      </c>
      <c r="V75" s="10">
        <v>3.1075104607608299</v>
      </c>
      <c r="W75" s="7">
        <v>12.825299528148999</v>
      </c>
      <c r="X75" s="10">
        <v>1.1987070144601499</v>
      </c>
      <c r="Y75" s="7">
        <v>-6.2575458413377998</v>
      </c>
      <c r="Z75" s="10">
        <v>4.0300595694410699</v>
      </c>
      <c r="AA75" s="7">
        <v>-1.5485717650447299</v>
      </c>
      <c r="AB75" s="10">
        <v>1.49688981581574</v>
      </c>
      <c r="AC75" s="65"/>
      <c r="AD75" s="182"/>
    </row>
    <row r="76" spans="1:30" ht="13" customHeight="1" x14ac:dyDescent="0.2">
      <c r="A76" s="82" t="s">
        <v>370</v>
      </c>
      <c r="B76" s="119">
        <v>1</v>
      </c>
      <c r="C76" s="7">
        <v>6.0591125401649499</v>
      </c>
      <c r="D76" s="10">
        <v>0.61397776682940997</v>
      </c>
      <c r="E76" s="7">
        <v>7.3685309865350304</v>
      </c>
      <c r="F76" s="10">
        <v>0.78032405631520296</v>
      </c>
      <c r="G76" s="7">
        <v>4.0216547444950397</v>
      </c>
      <c r="H76" s="10">
        <v>0.81992099614783598</v>
      </c>
      <c r="I76" s="7">
        <v>-3.3468762420399898</v>
      </c>
      <c r="J76" s="10">
        <v>1.0287193257662099</v>
      </c>
      <c r="K76" s="7">
        <v>1.97026777723738</v>
      </c>
      <c r="L76" s="10">
        <v>0.79716006284597596</v>
      </c>
      <c r="M76" s="7">
        <v>3.3289177348993002</v>
      </c>
      <c r="N76" s="10">
        <v>0.60258585972140299</v>
      </c>
      <c r="O76" s="7">
        <v>12.8029432296862</v>
      </c>
      <c r="P76" s="10">
        <v>1.3437525744732199</v>
      </c>
      <c r="Q76" s="7">
        <v>10.8326754524488</v>
      </c>
      <c r="R76" s="10">
        <v>1.4128976330865799</v>
      </c>
      <c r="S76" s="7">
        <v>4.7921807993864496</v>
      </c>
      <c r="T76" s="10">
        <v>1.12488235592394</v>
      </c>
      <c r="U76" s="7">
        <v>2.9283202667228401</v>
      </c>
      <c r="V76" s="10">
        <v>0.84257319220348903</v>
      </c>
      <c r="W76" s="7">
        <v>7.4255328034047396</v>
      </c>
      <c r="X76" s="10">
        <v>0.77344301426902295</v>
      </c>
      <c r="Y76" s="7">
        <v>2.6333520040182901</v>
      </c>
      <c r="Z76" s="10">
        <v>1.2036849038400801</v>
      </c>
      <c r="AA76" s="7">
        <v>-0.62708618155373896</v>
      </c>
      <c r="AB76" s="10">
        <v>0.90328367297369805</v>
      </c>
      <c r="AC76" s="65"/>
      <c r="AD76" s="182"/>
    </row>
    <row r="77" spans="1:30" ht="13" customHeight="1" x14ac:dyDescent="0.2">
      <c r="A77" s="82" t="s">
        <v>372</v>
      </c>
      <c r="B77" s="119">
        <v>1</v>
      </c>
      <c r="C77" s="7">
        <v>0.60565185024022306</v>
      </c>
      <c r="D77" s="10">
        <v>0.196164269469013</v>
      </c>
      <c r="E77" s="7">
        <v>0.79892176520461899</v>
      </c>
      <c r="F77" s="10">
        <v>0.25729787879462401</v>
      </c>
      <c r="G77" s="7">
        <v>0</v>
      </c>
      <c r="H77" s="10">
        <v>0</v>
      </c>
      <c r="I77" s="7">
        <v>-0.79892176520461899</v>
      </c>
      <c r="J77" s="10">
        <v>0.25729787879462401</v>
      </c>
      <c r="K77" s="7">
        <v>0.32875954918383599</v>
      </c>
      <c r="L77" s="10">
        <v>0.32473375651821801</v>
      </c>
      <c r="M77" s="7">
        <v>0.68193303994094001</v>
      </c>
      <c r="N77" s="10">
        <v>0.277399932455207</v>
      </c>
      <c r="O77" s="7">
        <v>0.560848650357749</v>
      </c>
      <c r="P77" s="10">
        <v>0.33467152007928103</v>
      </c>
      <c r="Q77" s="7">
        <v>0.23208910117391299</v>
      </c>
      <c r="R77" s="10">
        <v>0.46813660086002701</v>
      </c>
      <c r="S77" s="7">
        <v>0.30750831738790302</v>
      </c>
      <c r="T77" s="10">
        <v>0.306610202691321</v>
      </c>
      <c r="U77" s="7">
        <v>1.0524008494782799</v>
      </c>
      <c r="V77" s="10">
        <v>0.64412651937230903</v>
      </c>
      <c r="W77" s="7">
        <v>0.56336833891844496</v>
      </c>
      <c r="X77" s="10">
        <v>0.19716739074200201</v>
      </c>
      <c r="Y77" s="7">
        <v>0.25586002153054199</v>
      </c>
      <c r="Z77" s="10">
        <v>0.36322729922878599</v>
      </c>
      <c r="AA77" s="7">
        <v>-8.7517684100000395E-2</v>
      </c>
      <c r="AB77" s="10">
        <v>0.26317604137078499</v>
      </c>
      <c r="AC77" s="65"/>
      <c r="AD77" s="182"/>
    </row>
    <row r="78" spans="1:30" ht="13" customHeight="1" x14ac:dyDescent="0.2">
      <c r="A78" s="82" t="s">
        <v>428</v>
      </c>
      <c r="B78" s="119">
        <v>1</v>
      </c>
      <c r="C78" s="7">
        <v>9.5259105740916308</v>
      </c>
      <c r="D78" s="10">
        <v>0.82310063719238902</v>
      </c>
      <c r="E78" s="7">
        <v>11.3880414438276</v>
      </c>
      <c r="F78" s="10">
        <v>1.20048369663232</v>
      </c>
      <c r="G78" s="7">
        <v>6.2927936014752497</v>
      </c>
      <c r="H78" s="10">
        <v>0.93363171505460596</v>
      </c>
      <c r="I78" s="7">
        <v>-5.0952478423523599</v>
      </c>
      <c r="J78" s="10">
        <v>1.5369581431294801</v>
      </c>
      <c r="K78" s="7">
        <v>18.398071138263301</v>
      </c>
      <c r="L78" s="10">
        <v>2.8932931536707001</v>
      </c>
      <c r="M78" s="7">
        <v>8.1700554845202102</v>
      </c>
      <c r="N78" s="10">
        <v>0.81489484411260804</v>
      </c>
      <c r="O78" s="7">
        <v>4.9640192395468397</v>
      </c>
      <c r="P78" s="10">
        <v>0.99286431461248803</v>
      </c>
      <c r="Q78" s="7">
        <v>-13.434051898716501</v>
      </c>
      <c r="R78" s="10">
        <v>3.1461070656316701</v>
      </c>
      <c r="S78" s="7">
        <v>16.648659475233799</v>
      </c>
      <c r="T78" s="10">
        <v>2.3186451833519399</v>
      </c>
      <c r="U78" s="7">
        <v>8.7647817521616496</v>
      </c>
      <c r="V78" s="10">
        <v>1.4770686206513699</v>
      </c>
      <c r="W78" s="7">
        <v>5.4826424874005202</v>
      </c>
      <c r="X78" s="10">
        <v>0.71761110714131704</v>
      </c>
      <c r="Y78" s="7">
        <v>-11.1660169878333</v>
      </c>
      <c r="Z78" s="10">
        <v>2.4250379655277499</v>
      </c>
      <c r="AA78" s="7">
        <v>-15.8471452896827</v>
      </c>
      <c r="AB78" s="10">
        <v>1.5141677147494299</v>
      </c>
      <c r="AC78" s="65"/>
      <c r="AD78" s="182"/>
    </row>
    <row r="79" spans="1:30" ht="13" customHeight="1" x14ac:dyDescent="0.2">
      <c r="A79" s="82" t="s">
        <v>378</v>
      </c>
      <c r="B79" s="119">
        <v>1</v>
      </c>
      <c r="C79" s="7">
        <v>44.510819449728899</v>
      </c>
      <c r="D79" s="10">
        <v>1.5416216621971901</v>
      </c>
      <c r="E79" s="7">
        <v>46.890622099417897</v>
      </c>
      <c r="F79" s="10">
        <v>2.0472099038262601</v>
      </c>
      <c r="G79" s="7">
        <v>41.021340131553202</v>
      </c>
      <c r="H79" s="10">
        <v>2.3714544711680898</v>
      </c>
      <c r="I79" s="7">
        <v>-5.8692819678647403</v>
      </c>
      <c r="J79" s="10">
        <v>3.14549801575849</v>
      </c>
      <c r="K79" s="7">
        <v>60.5679475468162</v>
      </c>
      <c r="L79" s="10">
        <v>4.5685157800875</v>
      </c>
      <c r="M79" s="7">
        <v>44.813468881080901</v>
      </c>
      <c r="N79" s="10">
        <v>1.75774841478196</v>
      </c>
      <c r="O79" s="7">
        <v>39.876809856190803</v>
      </c>
      <c r="P79" s="10">
        <v>2.56843407261676</v>
      </c>
      <c r="Q79" s="7">
        <v>-20.6911376906254</v>
      </c>
      <c r="R79" s="10">
        <v>5.0546458780788601</v>
      </c>
      <c r="S79" s="7">
        <v>53.684507681561499</v>
      </c>
      <c r="T79" s="10">
        <v>3.8596483843339402</v>
      </c>
      <c r="U79" s="7">
        <v>43.369965444561203</v>
      </c>
      <c r="V79" s="10">
        <v>3.3413098633551899</v>
      </c>
      <c r="W79" s="7">
        <v>43.013141765216297</v>
      </c>
      <c r="X79" s="10">
        <v>1.8899405407379699</v>
      </c>
      <c r="Y79" s="7">
        <v>-10.671365916345099</v>
      </c>
      <c r="Z79" s="10">
        <v>4.3372794786454696</v>
      </c>
      <c r="AA79" s="7">
        <v>-2.1216042356140901</v>
      </c>
      <c r="AB79" s="10">
        <v>2.0492777559159499</v>
      </c>
      <c r="AC79" s="65"/>
      <c r="AD79" s="182"/>
    </row>
    <row r="80" spans="1:30" ht="13" customHeight="1" x14ac:dyDescent="0.2">
      <c r="A80" s="82" t="s">
        <v>382</v>
      </c>
      <c r="B80" s="119">
        <v>1</v>
      </c>
      <c r="C80" s="7">
        <v>5.4022309309078196</v>
      </c>
      <c r="D80" s="10">
        <v>0.48776052344834198</v>
      </c>
      <c r="E80" s="7">
        <v>5.1994119646408699</v>
      </c>
      <c r="F80" s="10">
        <v>0.56607792508603005</v>
      </c>
      <c r="G80" s="7">
        <v>6.9082767058363697</v>
      </c>
      <c r="H80" s="10">
        <v>1.53918294683916</v>
      </c>
      <c r="I80" s="7">
        <v>1.70886474119549</v>
      </c>
      <c r="J80" s="10">
        <v>1.7789407175356999</v>
      </c>
      <c r="K80" s="7">
        <v>6.1463129066028603</v>
      </c>
      <c r="L80" s="10">
        <v>1.8110707172334</v>
      </c>
      <c r="M80" s="7">
        <v>6.2790006885543201</v>
      </c>
      <c r="N80" s="10">
        <v>0.67703702208079997</v>
      </c>
      <c r="O80" s="7">
        <v>3.5790561710517399</v>
      </c>
      <c r="P80" s="10">
        <v>0.63123345407472098</v>
      </c>
      <c r="Q80" s="7">
        <v>-2.56725673555112</v>
      </c>
      <c r="R80" s="10">
        <v>1.9063758043363599</v>
      </c>
      <c r="S80" s="7">
        <v>9.4152806902678901</v>
      </c>
      <c r="T80" s="10">
        <v>1.56730219664814</v>
      </c>
      <c r="U80" s="7">
        <v>7.83166996019692</v>
      </c>
      <c r="V80" s="10">
        <v>1.73151571196825</v>
      </c>
      <c r="W80" s="7">
        <v>3.9695893839269201</v>
      </c>
      <c r="X80" s="10">
        <v>0.57313299512216298</v>
      </c>
      <c r="Y80" s="7">
        <v>-5.4456913063409704</v>
      </c>
      <c r="Z80" s="10">
        <v>1.79974666635428</v>
      </c>
      <c r="AA80" s="7">
        <v>-3.9407743383710301</v>
      </c>
      <c r="AB80" s="10">
        <v>0.920983484861152</v>
      </c>
      <c r="AC80" s="65"/>
      <c r="AD80" s="182"/>
    </row>
    <row r="81" spans="1:30" ht="13" customHeight="1" x14ac:dyDescent="0.2">
      <c r="A81" s="82" t="s">
        <v>384</v>
      </c>
      <c r="B81" s="119">
        <v>1</v>
      </c>
      <c r="C81" s="7">
        <v>11.616196130611099</v>
      </c>
      <c r="D81" s="10">
        <v>0.687986512457892</v>
      </c>
      <c r="E81" s="7">
        <v>12.4782867732246</v>
      </c>
      <c r="F81" s="10">
        <v>0.81914428100847103</v>
      </c>
      <c r="G81" s="7">
        <v>8.4846515361858508</v>
      </c>
      <c r="H81" s="10">
        <v>1.49327567809169</v>
      </c>
      <c r="I81" s="7">
        <v>-3.9936352370387702</v>
      </c>
      <c r="J81" s="10">
        <v>1.7924887431858201</v>
      </c>
      <c r="K81" s="7">
        <v>26.6904546107553</v>
      </c>
      <c r="L81" s="10">
        <v>2.9514292814284699</v>
      </c>
      <c r="M81" s="7">
        <v>11.3599863043576</v>
      </c>
      <c r="N81" s="10">
        <v>0.91880955116851304</v>
      </c>
      <c r="O81" s="7">
        <v>6.8218727641681403</v>
      </c>
      <c r="P81" s="10">
        <v>0.83687959995750905</v>
      </c>
      <c r="Q81" s="7">
        <v>-19.868581846587201</v>
      </c>
      <c r="R81" s="10">
        <v>3.2383114300049902</v>
      </c>
      <c r="S81" s="7">
        <v>22.8267862856428</v>
      </c>
      <c r="T81" s="10">
        <v>1.9727802271474499</v>
      </c>
      <c r="U81" s="7">
        <v>14.157074610336</v>
      </c>
      <c r="V81" s="10">
        <v>1.96273781935784</v>
      </c>
      <c r="W81" s="7">
        <v>7.8639831328430603</v>
      </c>
      <c r="X81" s="10">
        <v>0.74879086463917599</v>
      </c>
      <c r="Y81" s="7">
        <v>-14.962803152799699</v>
      </c>
      <c r="Z81" s="10">
        <v>2.0396694000687599</v>
      </c>
      <c r="AA81" s="7">
        <v>-1.3337074437232499</v>
      </c>
      <c r="AB81" s="10">
        <v>0.97206866830657201</v>
      </c>
      <c r="AC81" s="65"/>
      <c r="AD81" s="182"/>
    </row>
    <row r="82" spans="1:30" ht="13" customHeight="1" x14ac:dyDescent="0.2">
      <c r="A82" s="82" t="s">
        <v>386</v>
      </c>
      <c r="B82" s="119">
        <v>1</v>
      </c>
      <c r="C82" s="7">
        <v>12.9015628441567</v>
      </c>
      <c r="D82" s="10">
        <v>0.95766886095657</v>
      </c>
      <c r="E82" s="7">
        <v>12.940573971411</v>
      </c>
      <c r="F82" s="10">
        <v>1.16365842209658</v>
      </c>
      <c r="G82" s="7">
        <v>12.874927108953299</v>
      </c>
      <c r="H82" s="10">
        <v>1.4779469590190899</v>
      </c>
      <c r="I82" s="7">
        <v>-6.5646862457752406E-2</v>
      </c>
      <c r="J82" s="10">
        <v>1.7874485733705201</v>
      </c>
      <c r="K82" s="7">
        <v>10.429624029137701</v>
      </c>
      <c r="L82" s="10">
        <v>1.66121353004183</v>
      </c>
      <c r="M82" s="7">
        <v>13.498553395876799</v>
      </c>
      <c r="N82" s="10">
        <v>1.2159024352287</v>
      </c>
      <c r="O82" s="7">
        <v>12.6795264136234</v>
      </c>
      <c r="P82" s="10">
        <v>1.67085922785932</v>
      </c>
      <c r="Q82" s="7">
        <v>2.2499023844856501</v>
      </c>
      <c r="R82" s="10">
        <v>2.2311377424825198</v>
      </c>
      <c r="S82" s="7">
        <v>14.586038540793</v>
      </c>
      <c r="T82" s="10">
        <v>2.4647311163513899</v>
      </c>
      <c r="U82" s="7">
        <v>15.3044895200775</v>
      </c>
      <c r="V82" s="10">
        <v>2.2308310484839602</v>
      </c>
      <c r="W82" s="7">
        <v>12.097932351369099</v>
      </c>
      <c r="X82" s="10">
        <v>1.0594130751916699</v>
      </c>
      <c r="Y82" s="7">
        <v>-2.48810618942395</v>
      </c>
      <c r="Z82" s="10">
        <v>2.69791463760196</v>
      </c>
      <c r="AA82" s="7">
        <v>-12.7345318077383</v>
      </c>
      <c r="AB82" s="10">
        <v>1.4341628917776399</v>
      </c>
      <c r="AC82" s="65"/>
      <c r="AD82" s="182"/>
    </row>
    <row r="83" spans="1:30" ht="13" customHeight="1" x14ac:dyDescent="0.2">
      <c r="A83" s="82" t="s">
        <v>387</v>
      </c>
      <c r="B83" s="119">
        <v>1</v>
      </c>
      <c r="C83" s="7">
        <v>2.6521086897227</v>
      </c>
      <c r="D83" s="10">
        <v>0.42498563681087198</v>
      </c>
      <c r="E83" s="7">
        <v>2.5504959198899102</v>
      </c>
      <c r="F83" s="10">
        <v>0.38333750702151798</v>
      </c>
      <c r="G83" s="7">
        <v>2.9548573786427301</v>
      </c>
      <c r="H83" s="10">
        <v>1.3333920264171999</v>
      </c>
      <c r="I83" s="7">
        <v>0.40436145875282598</v>
      </c>
      <c r="J83" s="10">
        <v>1.2697220308146899</v>
      </c>
      <c r="K83" s="7">
        <v>3.11096044579998</v>
      </c>
      <c r="L83" s="10">
        <v>0.98140991246740505</v>
      </c>
      <c r="M83" s="7">
        <v>2.4652988370751698</v>
      </c>
      <c r="N83" s="10">
        <v>0.41822335770499097</v>
      </c>
      <c r="O83" s="7">
        <v>3.7780793272889399</v>
      </c>
      <c r="P83" s="10">
        <v>1.82473650279807</v>
      </c>
      <c r="Q83" s="7">
        <v>0.66711888148895604</v>
      </c>
      <c r="R83" s="10">
        <v>2.0993452753186101</v>
      </c>
      <c r="S83" s="7">
        <v>3.9741389000243901</v>
      </c>
      <c r="T83" s="10">
        <v>0.89505805819964002</v>
      </c>
      <c r="U83" s="7">
        <v>2.9279937553626501</v>
      </c>
      <c r="V83" s="10">
        <v>0.85821254754360299</v>
      </c>
      <c r="W83" s="7">
        <v>1.5689300705307201</v>
      </c>
      <c r="X83" s="10">
        <v>0.38721214580452801</v>
      </c>
      <c r="Y83" s="7">
        <v>-2.4052088294936702</v>
      </c>
      <c r="Z83" s="10">
        <v>0.95215107027894197</v>
      </c>
      <c r="AA83" s="7">
        <v>1.39953679108921</v>
      </c>
      <c r="AB83" s="10">
        <v>0.51323860804466404</v>
      </c>
      <c r="AC83" s="65"/>
      <c r="AD83" s="182"/>
    </row>
    <row r="84" spans="1:30" ht="13" customHeight="1" x14ac:dyDescent="0.2">
      <c r="A84" s="5" t="s">
        <v>436</v>
      </c>
      <c r="B84" s="120">
        <v>1</v>
      </c>
      <c r="C84" s="87">
        <v>20.306081965409799</v>
      </c>
      <c r="D84" s="88">
        <v>0.29657963783038299</v>
      </c>
      <c r="E84" s="87">
        <v>21.166644353759501</v>
      </c>
      <c r="F84" s="88">
        <v>0.34579205504571098</v>
      </c>
      <c r="G84" s="87">
        <v>17.4282218213486</v>
      </c>
      <c r="H84" s="88">
        <v>0.54120589375292005</v>
      </c>
      <c r="I84" s="87">
        <v>-3.7384225324109299</v>
      </c>
      <c r="J84" s="88">
        <v>0.61954181060098101</v>
      </c>
      <c r="K84" s="87">
        <v>21.187537612936399</v>
      </c>
      <c r="L84" s="88">
        <v>0.78545297823362503</v>
      </c>
      <c r="M84" s="87">
        <v>20.572622919793499</v>
      </c>
      <c r="N84" s="88">
        <v>0.34914952680502598</v>
      </c>
      <c r="O84" s="87">
        <v>20.560125851071</v>
      </c>
      <c r="P84" s="88">
        <v>0.55061397330327799</v>
      </c>
      <c r="Q84" s="87">
        <v>-0.62741176186537495</v>
      </c>
      <c r="R84" s="88">
        <v>0.95701626617384505</v>
      </c>
      <c r="S84" s="87">
        <v>21.663704134688501</v>
      </c>
      <c r="T84" s="88">
        <v>0.69426100517473299</v>
      </c>
      <c r="U84" s="87">
        <v>20.2826203692868</v>
      </c>
      <c r="V84" s="88">
        <v>0.61486190455376899</v>
      </c>
      <c r="W84" s="87">
        <v>20.014561633806402</v>
      </c>
      <c r="X84" s="88">
        <v>0.36354309849087102</v>
      </c>
      <c r="Y84" s="87">
        <v>-1.6491425008821701</v>
      </c>
      <c r="Z84" s="88">
        <v>0.77303734655138301</v>
      </c>
      <c r="AA84" s="87">
        <v>-0.71249233377544297</v>
      </c>
      <c r="AB84" s="88">
        <v>0.43040622277582202</v>
      </c>
      <c r="AC84" s="65"/>
      <c r="AD84" s="182"/>
    </row>
    <row r="85" spans="1:30" ht="13" customHeight="1" x14ac:dyDescent="0.2">
      <c r="A85" s="82" t="s">
        <v>93</v>
      </c>
      <c r="B85" s="119">
        <v>1</v>
      </c>
      <c r="C85" s="7">
        <v>35.196771452606498</v>
      </c>
      <c r="D85" s="10">
        <v>1.43069320816548</v>
      </c>
      <c r="E85" s="7">
        <v>36.861349341234202</v>
      </c>
      <c r="F85" s="10">
        <v>1.5993746627940999</v>
      </c>
      <c r="G85" s="7">
        <v>24.267289276865899</v>
      </c>
      <c r="H85" s="10">
        <v>2.76708311945014</v>
      </c>
      <c r="I85" s="7">
        <v>-12.5940600643683</v>
      </c>
      <c r="J85" s="10">
        <v>3.0984067911953002</v>
      </c>
      <c r="K85" s="7">
        <v>10.4371782887489</v>
      </c>
      <c r="L85" s="10">
        <v>1.89849062197573</v>
      </c>
      <c r="M85" s="7">
        <v>38.081174812748102</v>
      </c>
      <c r="N85" s="10">
        <v>1.9035521751628</v>
      </c>
      <c r="O85" s="7">
        <v>51.283766599655102</v>
      </c>
      <c r="P85" s="10">
        <v>3.1393073444803998</v>
      </c>
      <c r="Q85" s="7">
        <v>40.8465883109061</v>
      </c>
      <c r="R85" s="10">
        <v>3.46275125208098</v>
      </c>
      <c r="S85" s="7">
        <v>17.812315976958502</v>
      </c>
      <c r="T85" s="10">
        <v>2.8991709882646699</v>
      </c>
      <c r="U85" s="7">
        <v>20.323624361425601</v>
      </c>
      <c r="V85" s="10">
        <v>2.7161122343073401</v>
      </c>
      <c r="W85" s="7">
        <v>44.6334874547385</v>
      </c>
      <c r="X85" s="10">
        <v>1.8083740657535801</v>
      </c>
      <c r="Y85" s="7">
        <v>26.821171477779998</v>
      </c>
      <c r="Z85" s="10">
        <v>3.5313424956803199</v>
      </c>
      <c r="AA85" s="7">
        <v>-0.80378830785677702</v>
      </c>
      <c r="AB85" s="10">
        <v>2.02195288427041</v>
      </c>
      <c r="AC85" s="65"/>
      <c r="AD85" s="182"/>
    </row>
    <row r="86" spans="1:30" ht="13" customHeight="1" x14ac:dyDescent="0.2">
      <c r="A86" s="82" t="s">
        <v>392</v>
      </c>
      <c r="B86" s="119">
        <v>1</v>
      </c>
      <c r="C86" s="7">
        <v>69.610661765458403</v>
      </c>
      <c r="D86" s="10">
        <v>1.5083818427594</v>
      </c>
      <c r="E86" s="7">
        <v>78.121347038842103</v>
      </c>
      <c r="F86" s="10">
        <v>1.50879306634472</v>
      </c>
      <c r="G86" s="7">
        <v>32.285555974697097</v>
      </c>
      <c r="H86" s="10">
        <v>3.9309167328805801</v>
      </c>
      <c r="I86" s="7">
        <v>-45.835791064144999</v>
      </c>
      <c r="J86" s="10">
        <v>4.1358803797926704</v>
      </c>
      <c r="K86" s="7">
        <v>43.613132565860603</v>
      </c>
      <c r="L86" s="10">
        <v>4.0998230049426203</v>
      </c>
      <c r="M86" s="7">
        <v>75.465147594568194</v>
      </c>
      <c r="N86" s="10">
        <v>2.0713527326905501</v>
      </c>
      <c r="O86" s="7">
        <v>76.405605643796306</v>
      </c>
      <c r="P86" s="10">
        <v>3.3353580315786999</v>
      </c>
      <c r="Q86" s="7">
        <v>32.792473077935703</v>
      </c>
      <c r="R86" s="10">
        <v>5.34920916935409</v>
      </c>
      <c r="S86" s="7">
        <v>55.392951691864397</v>
      </c>
      <c r="T86" s="10">
        <v>3.8275069210855901</v>
      </c>
      <c r="U86" s="7">
        <v>58.0364580573385</v>
      </c>
      <c r="V86" s="10">
        <v>4.0596509145308302</v>
      </c>
      <c r="W86" s="7">
        <v>78.067833026157601</v>
      </c>
      <c r="X86" s="10">
        <v>2.0155828607475801</v>
      </c>
      <c r="Y86" s="7">
        <v>22.674881334293101</v>
      </c>
      <c r="Z86" s="10">
        <v>4.37466015428679</v>
      </c>
      <c r="AA86" s="7">
        <v>3.6190264834937098</v>
      </c>
      <c r="AB86" s="10">
        <v>2.7879910573777602</v>
      </c>
      <c r="AC86" s="65"/>
      <c r="AD86" s="182"/>
    </row>
    <row r="87" spans="1:30" ht="13" customHeight="1" x14ac:dyDescent="0.2">
      <c r="A87" s="4" t="s">
        <v>393</v>
      </c>
      <c r="B87" s="121">
        <v>1</v>
      </c>
      <c r="C87" s="169">
        <v>16.8076021771844</v>
      </c>
      <c r="D87" s="170">
        <v>1.62338072592959</v>
      </c>
      <c r="E87" s="169">
        <v>18.245535039194699</v>
      </c>
      <c r="F87" s="170">
        <v>1.79415899890113</v>
      </c>
      <c r="G87" s="169">
        <v>4.4422923181464604</v>
      </c>
      <c r="H87" s="170">
        <v>1.72618842180175</v>
      </c>
      <c r="I87" s="169">
        <v>-13.8032427210482</v>
      </c>
      <c r="J87" s="170">
        <v>2.4979862977334601</v>
      </c>
      <c r="K87" s="169">
        <v>6.9121324475313397</v>
      </c>
      <c r="L87" s="170">
        <v>2.2465327111181002</v>
      </c>
      <c r="M87" s="169">
        <v>18.2502740316387</v>
      </c>
      <c r="N87" s="170">
        <v>2.1126245369394101</v>
      </c>
      <c r="O87" s="169">
        <v>20.4965802998816</v>
      </c>
      <c r="P87" s="170">
        <v>2.97830062459458</v>
      </c>
      <c r="Q87" s="169">
        <v>13.5844478523502</v>
      </c>
      <c r="R87" s="170">
        <v>3.4899542302251101</v>
      </c>
      <c r="S87" s="169">
        <v>5.0856034311157101</v>
      </c>
      <c r="T87" s="170">
        <v>1.6718548174533501</v>
      </c>
      <c r="U87" s="169">
        <v>23.359820259909299</v>
      </c>
      <c r="V87" s="170">
        <v>4.2577088044950102</v>
      </c>
      <c r="W87" s="169">
        <v>19.1806770809131</v>
      </c>
      <c r="X87" s="170">
        <v>2.2119961797786201</v>
      </c>
      <c r="Y87" s="169">
        <v>14.095073649797399</v>
      </c>
      <c r="Z87" s="170">
        <v>2.91721619077172</v>
      </c>
      <c r="AA87" s="169">
        <v>4.5760272287517498</v>
      </c>
      <c r="AB87" s="170">
        <v>2.2529563502924002</v>
      </c>
      <c r="AC87" s="178"/>
      <c r="AD87" s="183"/>
    </row>
    <row r="88" spans="1:30" ht="13" customHeight="1" x14ac:dyDescent="0.2">
      <c r="A88" s="82"/>
      <c r="B88" s="122"/>
      <c r="C88" s="7" t="s">
        <v>1636</v>
      </c>
      <c r="D88" s="10" t="s">
        <v>1637</v>
      </c>
      <c r="E88" s="7" t="s">
        <v>1670</v>
      </c>
      <c r="F88" s="10" t="s">
        <v>1671</v>
      </c>
      <c r="G88" s="7" t="s">
        <v>1672</v>
      </c>
      <c r="H88" s="10" t="s">
        <v>1673</v>
      </c>
      <c r="I88" s="7" t="s">
        <v>1674</v>
      </c>
      <c r="J88" s="10" t="s">
        <v>1675</v>
      </c>
      <c r="K88" s="7" t="s">
        <v>1676</v>
      </c>
      <c r="L88" s="10" t="s">
        <v>1677</v>
      </c>
      <c r="M88" s="7" t="s">
        <v>1678</v>
      </c>
      <c r="N88" s="10" t="s">
        <v>1679</v>
      </c>
      <c r="O88" s="7" t="s">
        <v>1680</v>
      </c>
      <c r="P88" s="10" t="s">
        <v>1681</v>
      </c>
      <c r="Q88" s="7" t="s">
        <v>1682</v>
      </c>
      <c r="R88" s="10" t="s">
        <v>1683</v>
      </c>
      <c r="S88" s="7" t="s">
        <v>1684</v>
      </c>
      <c r="T88" s="10" t="s">
        <v>1685</v>
      </c>
      <c r="U88" s="7" t="s">
        <v>1686</v>
      </c>
      <c r="V88" s="10" t="s">
        <v>1687</v>
      </c>
      <c r="W88" s="7" t="s">
        <v>1688</v>
      </c>
      <c r="X88" s="10" t="s">
        <v>1689</v>
      </c>
      <c r="Y88" s="7" t="s">
        <v>1690</v>
      </c>
      <c r="Z88" s="10" t="s">
        <v>1691</v>
      </c>
      <c r="AA88" s="65" t="s">
        <v>1646</v>
      </c>
      <c r="AB88" s="65" t="s">
        <v>1647</v>
      </c>
      <c r="AC88" s="7" t="s">
        <v>1648</v>
      </c>
      <c r="AD88" s="123" t="s">
        <v>1649</v>
      </c>
    </row>
    <row r="89" spans="1:30" ht="13" customHeight="1" x14ac:dyDescent="0.2">
      <c r="A89" s="82" t="s">
        <v>359</v>
      </c>
      <c r="B89" s="122">
        <v>3</v>
      </c>
      <c r="C89" s="7">
        <v>16.4436033430779</v>
      </c>
      <c r="D89" s="10">
        <v>0.93714405967597902</v>
      </c>
      <c r="E89" s="7">
        <v>17.060126354062501</v>
      </c>
      <c r="F89" s="10">
        <v>1.0823624324583601</v>
      </c>
      <c r="G89" s="7">
        <v>15.034794321231599</v>
      </c>
      <c r="H89" s="10">
        <v>1.3621174607689599</v>
      </c>
      <c r="I89" s="7">
        <v>-2.02533203283084</v>
      </c>
      <c r="J89" s="10">
        <v>1.5303658544433301</v>
      </c>
      <c r="K89" s="7">
        <v>28.880123575806898</v>
      </c>
      <c r="L89" s="10">
        <v>4.2608591242541296</v>
      </c>
      <c r="M89" s="7">
        <v>19.3387525130562</v>
      </c>
      <c r="N89" s="10">
        <v>1.27084431341452</v>
      </c>
      <c r="O89" s="7">
        <v>10.4794430320296</v>
      </c>
      <c r="P89" s="10">
        <v>1.05775094890263</v>
      </c>
      <c r="Q89" s="7">
        <v>-18.400680543777298</v>
      </c>
      <c r="R89" s="10">
        <v>4.3139949806400697</v>
      </c>
      <c r="S89" s="7">
        <v>28.588439423046601</v>
      </c>
      <c r="T89" s="10">
        <v>2.4005923782328602</v>
      </c>
      <c r="U89" s="7">
        <v>19.375894327403</v>
      </c>
      <c r="V89" s="10">
        <v>2.2247865045277599</v>
      </c>
      <c r="W89" s="7">
        <v>12.9078077899715</v>
      </c>
      <c r="X89" s="10">
        <v>0.99284952394522896</v>
      </c>
      <c r="Y89" s="7">
        <v>-15.6806316330751</v>
      </c>
      <c r="Z89" s="10">
        <v>2.5393528824048701</v>
      </c>
      <c r="AA89" s="65"/>
      <c r="AB89" s="65"/>
      <c r="AC89" s="7">
        <v>-3.0039028474307901</v>
      </c>
      <c r="AD89" s="123">
        <v>1.30419583428916</v>
      </c>
    </row>
    <row r="90" spans="1:30" ht="13" customHeight="1" x14ac:dyDescent="0.2">
      <c r="A90" s="82" t="s">
        <v>362</v>
      </c>
      <c r="B90" s="122">
        <v>3</v>
      </c>
      <c r="C90" s="7">
        <v>21.126412541638999</v>
      </c>
      <c r="D90" s="10">
        <v>1.39060831297808</v>
      </c>
      <c r="E90" s="7">
        <v>28.855295350829799</v>
      </c>
      <c r="F90" s="10">
        <v>2.23109573301205</v>
      </c>
      <c r="G90" s="7">
        <v>12.515962797198201</v>
      </c>
      <c r="H90" s="10">
        <v>1.3279472066128599</v>
      </c>
      <c r="I90" s="7">
        <v>-16.3393325536316</v>
      </c>
      <c r="J90" s="10">
        <v>2.4647511204785402</v>
      </c>
      <c r="K90" s="7">
        <v>33.595312210383099</v>
      </c>
      <c r="L90" s="10">
        <v>7.0753044840958497</v>
      </c>
      <c r="M90" s="7">
        <v>18.650298747828099</v>
      </c>
      <c r="N90" s="10">
        <v>1.4428782642875</v>
      </c>
      <c r="O90" s="7">
        <v>23.435952979326601</v>
      </c>
      <c r="P90" s="10">
        <v>2.1698191585468201</v>
      </c>
      <c r="Q90" s="7">
        <v>-10.1593592310565</v>
      </c>
      <c r="R90" s="10">
        <v>7.5330801924452899</v>
      </c>
      <c r="S90" s="7">
        <v>19.5268620089732</v>
      </c>
      <c r="T90" s="10">
        <v>3.16393662170002</v>
      </c>
      <c r="U90" s="7">
        <v>16.261753471724901</v>
      </c>
      <c r="V90" s="10">
        <v>2.5927565162627699</v>
      </c>
      <c r="W90" s="7">
        <v>23.160562847689398</v>
      </c>
      <c r="X90" s="10">
        <v>1.8043139447842</v>
      </c>
      <c r="Y90" s="7">
        <v>3.63370083871621</v>
      </c>
      <c r="Z90" s="10">
        <v>3.7205201014211799</v>
      </c>
      <c r="AA90" s="65"/>
      <c r="AB90" s="65"/>
      <c r="AC90" s="7">
        <v>6.2896445752944503</v>
      </c>
      <c r="AD90" s="123">
        <v>1.87655531292619</v>
      </c>
    </row>
    <row r="91" spans="1:30" ht="13" customHeight="1" x14ac:dyDescent="0.2">
      <c r="A91" s="82" t="s">
        <v>84</v>
      </c>
      <c r="B91" s="122">
        <v>3</v>
      </c>
      <c r="C91" s="7">
        <v>39.514473263772203</v>
      </c>
      <c r="D91" s="10">
        <v>1.54260620830838</v>
      </c>
      <c r="E91" s="7">
        <v>45.598876973852903</v>
      </c>
      <c r="F91" s="10">
        <v>1.7929404614753901</v>
      </c>
      <c r="G91" s="7">
        <v>29.5739951792544</v>
      </c>
      <c r="H91" s="10">
        <v>2.0271161375198301</v>
      </c>
      <c r="I91" s="7">
        <v>-16.0248817945985</v>
      </c>
      <c r="J91" s="10">
        <v>2.28694812718116</v>
      </c>
      <c r="K91" s="7">
        <v>19.769575848666101</v>
      </c>
      <c r="L91" s="10">
        <v>3.1901629567749801</v>
      </c>
      <c r="M91" s="7">
        <v>41.627097715615101</v>
      </c>
      <c r="N91" s="10">
        <v>2.0140667657318501</v>
      </c>
      <c r="O91" s="7">
        <v>45.591696727263603</v>
      </c>
      <c r="P91" s="10">
        <v>2.60990219829855</v>
      </c>
      <c r="Q91" s="7">
        <v>25.822120878597499</v>
      </c>
      <c r="R91" s="10">
        <v>4.4324486628946698</v>
      </c>
      <c r="S91" s="7">
        <v>33.534647437542098</v>
      </c>
      <c r="T91" s="10">
        <v>2.7057966796734898</v>
      </c>
      <c r="U91" s="7">
        <v>30.972626208938699</v>
      </c>
      <c r="V91" s="10">
        <v>2.4762028279454902</v>
      </c>
      <c r="W91" s="7">
        <v>43.704840432516001</v>
      </c>
      <c r="X91" s="10">
        <v>1.97949810239591</v>
      </c>
      <c r="Y91" s="7">
        <v>10.170192994973799</v>
      </c>
      <c r="Z91" s="10">
        <v>3.22256973240856</v>
      </c>
      <c r="AA91" s="65"/>
      <c r="AB91" s="65"/>
      <c r="AC91" s="7">
        <v>3.51391350330888</v>
      </c>
      <c r="AD91" s="123">
        <v>2.1026279566842399</v>
      </c>
    </row>
    <row r="92" spans="1:30" ht="13" customHeight="1" x14ac:dyDescent="0.2">
      <c r="A92" s="82" t="s">
        <v>376</v>
      </c>
      <c r="B92" s="122">
        <v>3</v>
      </c>
      <c r="C92" s="7">
        <v>10.690936263929901</v>
      </c>
      <c r="D92" s="10">
        <v>1.06827734403742</v>
      </c>
      <c r="E92" s="7">
        <v>9.9187392168170998</v>
      </c>
      <c r="F92" s="10">
        <v>1.15768447629811</v>
      </c>
      <c r="G92" s="7">
        <v>12.458629944489701</v>
      </c>
      <c r="H92" s="10">
        <v>1.4340070273330201</v>
      </c>
      <c r="I92" s="7">
        <v>2.5398907276725602</v>
      </c>
      <c r="J92" s="10">
        <v>1.37929919274058</v>
      </c>
      <c r="K92" s="7">
        <v>37.968459166650298</v>
      </c>
      <c r="L92" s="10">
        <v>6.9516614965696801</v>
      </c>
      <c r="M92" s="7">
        <v>20.133348022377699</v>
      </c>
      <c r="N92" s="10">
        <v>2.0018693364844902</v>
      </c>
      <c r="O92" s="7">
        <v>4.5346366211013498</v>
      </c>
      <c r="P92" s="10">
        <v>0.59025075186991005</v>
      </c>
      <c r="Q92" s="7">
        <v>-33.433822545548999</v>
      </c>
      <c r="R92" s="10">
        <v>6.7779408813154198</v>
      </c>
      <c r="S92" s="7">
        <v>43.745957985668497</v>
      </c>
      <c r="T92" s="10">
        <v>6.1092843689080603</v>
      </c>
      <c r="U92" s="7">
        <v>32.510632422306401</v>
      </c>
      <c r="V92" s="10">
        <v>5.4426883841165496</v>
      </c>
      <c r="W92" s="7">
        <v>6.58960554113506</v>
      </c>
      <c r="X92" s="10">
        <v>0.67076127248116402</v>
      </c>
      <c r="Y92" s="7">
        <v>-37.156352444533397</v>
      </c>
      <c r="Z92" s="10">
        <v>5.87280465900115</v>
      </c>
      <c r="AA92" s="65"/>
      <c r="AB92" s="65"/>
      <c r="AC92" s="7">
        <v>2.9748062666268198</v>
      </c>
      <c r="AD92" s="123">
        <v>1.27953090239569</v>
      </c>
    </row>
    <row r="93" spans="1:30" ht="13" customHeight="1" x14ac:dyDescent="0.2">
      <c r="A93" s="82" t="s">
        <v>378</v>
      </c>
      <c r="B93" s="122">
        <v>3</v>
      </c>
      <c r="C93" s="7">
        <v>52.953729083895297</v>
      </c>
      <c r="D93" s="10">
        <v>1.62648597146913</v>
      </c>
      <c r="E93" s="7">
        <v>56.494261080281802</v>
      </c>
      <c r="F93" s="10">
        <v>2.4834305428604799</v>
      </c>
      <c r="G93" s="7">
        <v>48.665194170719502</v>
      </c>
      <c r="H93" s="10">
        <v>1.9277183367556201</v>
      </c>
      <c r="I93" s="7">
        <v>-7.8290669095622603</v>
      </c>
      <c r="J93" s="10">
        <v>3.1575827737926399</v>
      </c>
      <c r="K93" s="7">
        <v>67.603480197927894</v>
      </c>
      <c r="L93" s="10">
        <v>4.1765640226015197</v>
      </c>
      <c r="M93" s="7">
        <v>54.518479857327698</v>
      </c>
      <c r="N93" s="10">
        <v>1.75816742165031</v>
      </c>
      <c r="O93" s="7">
        <v>37.691953105206601</v>
      </c>
      <c r="P93" s="10">
        <v>2.9651398229364299</v>
      </c>
      <c r="Q93" s="7">
        <v>-29.9115270927213</v>
      </c>
      <c r="R93" s="10">
        <v>5.0574741548358801</v>
      </c>
      <c r="S93" s="7">
        <v>63.782498207216499</v>
      </c>
      <c r="T93" s="10">
        <v>3.19047677264484</v>
      </c>
      <c r="U93" s="7">
        <v>57.597343854092898</v>
      </c>
      <c r="V93" s="10">
        <v>3.4483533970508198</v>
      </c>
      <c r="W93" s="7">
        <v>48.334679182577602</v>
      </c>
      <c r="X93" s="10">
        <v>1.99410476677255</v>
      </c>
      <c r="Y93" s="7">
        <v>-15.4478190246389</v>
      </c>
      <c r="Z93" s="10">
        <v>3.5335610542620102</v>
      </c>
      <c r="AA93" s="65"/>
      <c r="AB93" s="65"/>
      <c r="AC93" s="7">
        <v>6.3213053985523002</v>
      </c>
      <c r="AD93" s="123">
        <v>2.11385869606324</v>
      </c>
    </row>
    <row r="94" spans="1:30" ht="13" customHeight="1" x14ac:dyDescent="0.2">
      <c r="A94" s="82" t="s">
        <v>382</v>
      </c>
      <c r="B94" s="122">
        <v>3</v>
      </c>
      <c r="C94" s="7">
        <v>11.9074761108999</v>
      </c>
      <c r="D94" s="10">
        <v>0.86455174778923105</v>
      </c>
      <c r="E94" s="7">
        <v>13.3295357797058</v>
      </c>
      <c r="F94" s="10">
        <v>1.0827510434826499</v>
      </c>
      <c r="G94" s="7">
        <v>8.4809946021908598</v>
      </c>
      <c r="H94" s="10">
        <v>1.3772424007594899</v>
      </c>
      <c r="I94" s="7">
        <v>-4.8485411775148899</v>
      </c>
      <c r="J94" s="10">
        <v>1.7523689957135999</v>
      </c>
      <c r="K94" s="7">
        <v>31.442545102957901</v>
      </c>
      <c r="L94" s="10">
        <v>5.5312927962120897</v>
      </c>
      <c r="M94" s="7">
        <v>11.9979814731277</v>
      </c>
      <c r="N94" s="10">
        <v>1.2235078774563299</v>
      </c>
      <c r="O94" s="7">
        <v>9.7907274683600996</v>
      </c>
      <c r="P94" s="10">
        <v>1.13364338267738</v>
      </c>
      <c r="Q94" s="7">
        <v>-21.651817634597801</v>
      </c>
      <c r="R94" s="10">
        <v>5.6201370098008301</v>
      </c>
      <c r="S94" s="7">
        <v>22.838600600513399</v>
      </c>
      <c r="T94" s="10">
        <v>2.8131518713241599</v>
      </c>
      <c r="U94" s="7">
        <v>9.8934992443874599</v>
      </c>
      <c r="V94" s="10">
        <v>1.9610559495291799</v>
      </c>
      <c r="W94" s="7">
        <v>9.9403448139068793</v>
      </c>
      <c r="X94" s="10">
        <v>0.96730350392990605</v>
      </c>
      <c r="Y94" s="7">
        <v>-12.8982557866065</v>
      </c>
      <c r="Z94" s="10">
        <v>2.9361156764021401</v>
      </c>
      <c r="AA94" s="65"/>
      <c r="AB94" s="65"/>
      <c r="AC94" s="7">
        <v>2.5644708416210702</v>
      </c>
      <c r="AD94" s="123">
        <v>1.1652252897005799</v>
      </c>
    </row>
    <row r="95" spans="1:30" ht="13" customHeight="1" x14ac:dyDescent="0.2">
      <c r="A95" s="82" t="s">
        <v>386</v>
      </c>
      <c r="B95" s="122">
        <v>3</v>
      </c>
      <c r="C95" s="7">
        <v>21.058262722439199</v>
      </c>
      <c r="D95" s="10">
        <v>0.91572355739636901</v>
      </c>
      <c r="E95" s="7">
        <v>23.738733752896302</v>
      </c>
      <c r="F95" s="10">
        <v>1.4157601746567401</v>
      </c>
      <c r="G95" s="7">
        <v>17.9348686517361</v>
      </c>
      <c r="H95" s="10">
        <v>1.0428138841699499</v>
      </c>
      <c r="I95" s="7">
        <v>-5.8038651011601896</v>
      </c>
      <c r="J95" s="10">
        <v>1.72430375055313</v>
      </c>
      <c r="K95" s="7">
        <v>22.7857379961393</v>
      </c>
      <c r="L95" s="10">
        <v>3.4440982856433302</v>
      </c>
      <c r="M95" s="7">
        <v>21.055748479135602</v>
      </c>
      <c r="N95" s="10">
        <v>1.0528750980580499</v>
      </c>
      <c r="O95" s="7">
        <v>20.108658998213102</v>
      </c>
      <c r="P95" s="10">
        <v>1.7075757925260799</v>
      </c>
      <c r="Q95" s="7">
        <v>-2.6770789979262299</v>
      </c>
      <c r="R95" s="10">
        <v>3.9228920480990102</v>
      </c>
      <c r="S95" s="7">
        <v>22.371510621189099</v>
      </c>
      <c r="T95" s="10">
        <v>2.02026769214137</v>
      </c>
      <c r="U95" s="7">
        <v>19.722746552922001</v>
      </c>
      <c r="V95" s="10">
        <v>1.68831518962799</v>
      </c>
      <c r="W95" s="7">
        <v>20.944457275592601</v>
      </c>
      <c r="X95" s="10">
        <v>1.0603665918001499</v>
      </c>
      <c r="Y95" s="7">
        <v>-1.42705334559647</v>
      </c>
      <c r="Z95" s="10">
        <v>2.3164030541257699</v>
      </c>
      <c r="AA95" s="65"/>
      <c r="AB95" s="65"/>
      <c r="AC95" s="7">
        <v>-4.5778319294558303</v>
      </c>
      <c r="AD95" s="123">
        <v>1.4065003329103101</v>
      </c>
    </row>
    <row r="96" spans="1:30" ht="13" customHeight="1" x14ac:dyDescent="0.2">
      <c r="A96" s="82" t="s">
        <v>387</v>
      </c>
      <c r="B96" s="122">
        <v>3</v>
      </c>
      <c r="C96" s="7">
        <v>1.8712953898135201</v>
      </c>
      <c r="D96" s="10">
        <v>0.46880350171760699</v>
      </c>
      <c r="E96" s="7">
        <v>2.0240514178817599</v>
      </c>
      <c r="F96" s="10">
        <v>0.65324547876915195</v>
      </c>
      <c r="G96" s="7">
        <v>1.6495756617955899</v>
      </c>
      <c r="H96" s="10">
        <v>0.59745386863540795</v>
      </c>
      <c r="I96" s="7">
        <v>-0.37447575608617101</v>
      </c>
      <c r="J96" s="10">
        <v>0.87088299736602204</v>
      </c>
      <c r="K96" s="7">
        <v>0.31775908316377699</v>
      </c>
      <c r="L96" s="10">
        <v>0.225933995369408</v>
      </c>
      <c r="M96" s="7">
        <v>2.4513220718971702</v>
      </c>
      <c r="N96" s="10">
        <v>0.64058204345764902</v>
      </c>
      <c r="O96" s="7">
        <v>0.83673749005820597</v>
      </c>
      <c r="P96" s="10">
        <v>0.479129602447675</v>
      </c>
      <c r="Q96" s="7">
        <v>0.51897840689442798</v>
      </c>
      <c r="R96" s="10">
        <v>0.50824322741616501</v>
      </c>
      <c r="S96" s="7">
        <v>1.07391667425294</v>
      </c>
      <c r="T96" s="10">
        <v>0.469394770701129</v>
      </c>
      <c r="U96" s="7">
        <v>3.1300529984174101</v>
      </c>
      <c r="V96" s="10">
        <v>1.61790443727447</v>
      </c>
      <c r="W96" s="7">
        <v>1.50537593304923</v>
      </c>
      <c r="X96" s="10">
        <v>0.44570495324384402</v>
      </c>
      <c r="Y96" s="7">
        <v>0.431459258796282</v>
      </c>
      <c r="Z96" s="10">
        <v>0.65357902502849397</v>
      </c>
      <c r="AA96" s="65"/>
      <c r="AB96" s="65"/>
      <c r="AC96" s="7">
        <v>0.618723491180031</v>
      </c>
      <c r="AD96" s="123">
        <v>0.55007072319363803</v>
      </c>
    </row>
    <row r="97" spans="1:30" ht="13" customHeight="1" x14ac:dyDescent="0.2">
      <c r="A97" s="6" t="s">
        <v>437</v>
      </c>
      <c r="B97" s="124">
        <v>3</v>
      </c>
      <c r="C97" s="180">
        <v>21.945773589933399</v>
      </c>
      <c r="D97" s="181">
        <v>0.41048967639252198</v>
      </c>
      <c r="E97" s="180">
        <v>24.627452490791001</v>
      </c>
      <c r="F97" s="181">
        <v>0.56561704498785104</v>
      </c>
      <c r="G97" s="180">
        <v>18.289251916076999</v>
      </c>
      <c r="H97" s="181">
        <v>0.51298285620103601</v>
      </c>
      <c r="I97" s="180">
        <v>-6.3382005747139898</v>
      </c>
      <c r="J97" s="181">
        <v>0.71065993123932902</v>
      </c>
      <c r="K97" s="180">
        <v>30.2953741477119</v>
      </c>
      <c r="L97" s="181">
        <v>1.70783734532169</v>
      </c>
      <c r="M97" s="180">
        <v>23.721628610045698</v>
      </c>
      <c r="N97" s="181">
        <v>0.52838054863030404</v>
      </c>
      <c r="O97" s="180">
        <v>19.058725802694902</v>
      </c>
      <c r="P97" s="181">
        <v>0.63994042004512897</v>
      </c>
      <c r="Q97" s="180">
        <v>-11.236648345017</v>
      </c>
      <c r="R97" s="181">
        <v>1.8275509212024299</v>
      </c>
      <c r="S97" s="180">
        <v>29.432804119800299</v>
      </c>
      <c r="T97" s="181">
        <v>1.1375192880993401</v>
      </c>
      <c r="U97" s="180">
        <v>23.6830686350241</v>
      </c>
      <c r="V97" s="181">
        <v>1.0355509038889299</v>
      </c>
      <c r="W97" s="180">
        <v>20.885959227054801</v>
      </c>
      <c r="X97" s="181">
        <v>0.48161175550376201</v>
      </c>
      <c r="Y97" s="180">
        <v>-8.5468448927455096</v>
      </c>
      <c r="Z97" s="181">
        <v>1.1993819422024901</v>
      </c>
      <c r="AA97" s="178"/>
      <c r="AB97" s="178"/>
      <c r="AC97" s="180">
        <v>1.8376411624621201</v>
      </c>
      <c r="AD97" s="185">
        <v>0.55039190328256005</v>
      </c>
    </row>
    <row r="99" spans="1:30" x14ac:dyDescent="0.2">
      <c r="A99" s="177" t="s">
        <v>138</v>
      </c>
    </row>
    <row r="100" spans="1:30" x14ac:dyDescent="0.2">
      <c r="A100" s="177" t="s">
        <v>398</v>
      </c>
    </row>
    <row r="101" spans="1:30" x14ac:dyDescent="0.2">
      <c r="A101" s="177" t="s">
        <v>400</v>
      </c>
    </row>
    <row r="102" spans="1:30" x14ac:dyDescent="0.2">
      <c r="A102" s="177" t="s">
        <v>401</v>
      </c>
    </row>
    <row r="103" spans="1:30" x14ac:dyDescent="0.2">
      <c r="A103" s="177" t="s">
        <v>402</v>
      </c>
    </row>
    <row r="104" spans="1:30" x14ac:dyDescent="0.2">
      <c r="A104" s="160" t="str">
        <f>HYPERLINK("https://oecdcode.org/disclaimers/cyprus.html", "Information on data for Cyprus: https://oecdcode.org/disclaimers/cyprus.html")</f>
        <v>Information on data for Cyprus: https://oecdcode.org/disclaimers/cyprus.html</v>
      </c>
    </row>
    <row r="105" spans="1:30" x14ac:dyDescent="0.2">
      <c r="A105"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222" priority="5">
      <formula>ABS(I1/J1)&gt;1.95996398454005</formula>
    </cfRule>
  </conditionalFormatting>
  <conditionalFormatting sqref="Q1:Q200">
    <cfRule type="expression" dxfId="221" priority="4">
      <formula>ABS(Q1/R1)&gt;1.95996398454005</formula>
    </cfRule>
  </conditionalFormatting>
  <conditionalFormatting sqref="Y1:Y200">
    <cfRule type="expression" dxfId="220" priority="3">
      <formula>ABS(Y1/Z1)&gt;1.95996398454005</formula>
    </cfRule>
  </conditionalFormatting>
  <conditionalFormatting sqref="AA1:AA200">
    <cfRule type="expression" dxfId="219" priority="2">
      <formula>ABS(AA1/AB1)&gt;1.95996398454005</formula>
    </cfRule>
  </conditionalFormatting>
  <conditionalFormatting sqref="AC1:AC200">
    <cfRule type="expression" dxfId="218"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0" x14ac:dyDescent="0.2">
      <c r="A1" s="36" t="s">
        <v>277</v>
      </c>
    </row>
    <row r="2" spans="1:20" x14ac:dyDescent="0.2">
      <c r="A2" s="46" t="s">
        <v>278</v>
      </c>
    </row>
    <row r="3" spans="1:20" x14ac:dyDescent="0.2">
      <c r="A3" s="58" t="s">
        <v>341</v>
      </c>
    </row>
    <row r="4" spans="1:20" x14ac:dyDescent="0.2">
      <c r="A4" s="161" t="str">
        <f>HYPERLINK("#'TOC'!A1", "Back to TOC")</f>
        <v>Back to TOC</v>
      </c>
    </row>
    <row r="7" spans="1:20" ht="16" customHeight="1" x14ac:dyDescent="0.2">
      <c r="B7" s="235" t="s">
        <v>342</v>
      </c>
      <c r="C7" s="238" t="s">
        <v>591</v>
      </c>
      <c r="D7" s="238"/>
      <c r="E7" s="238"/>
      <c r="F7" s="238"/>
      <c r="G7" s="238"/>
      <c r="H7" s="238"/>
      <c r="I7" s="238"/>
      <c r="J7" s="238"/>
      <c r="K7" s="238"/>
      <c r="L7" s="238"/>
      <c r="M7" s="238"/>
      <c r="N7" s="238"/>
      <c r="O7" s="238"/>
      <c r="P7" s="238"/>
      <c r="Q7" s="238"/>
      <c r="R7" s="238"/>
      <c r="S7" s="238"/>
      <c r="T7" s="239"/>
    </row>
    <row r="8" spans="1:20" ht="16" customHeight="1" x14ac:dyDescent="0.2">
      <c r="B8" s="236"/>
      <c r="C8" s="240" t="s">
        <v>344</v>
      </c>
      <c r="D8" s="240"/>
      <c r="E8" s="240"/>
      <c r="F8" s="240"/>
      <c r="G8" s="240"/>
      <c r="H8" s="240"/>
      <c r="I8" s="240" t="s">
        <v>347</v>
      </c>
      <c r="J8" s="240"/>
      <c r="K8" s="240"/>
      <c r="L8" s="240"/>
      <c r="M8" s="240"/>
      <c r="N8" s="240"/>
      <c r="O8" s="240" t="s">
        <v>581</v>
      </c>
      <c r="P8" s="240"/>
      <c r="Q8" s="240"/>
      <c r="R8" s="240"/>
      <c r="S8" s="240"/>
      <c r="T8" s="242"/>
    </row>
    <row r="9" spans="1:20" ht="32" customHeight="1" x14ac:dyDescent="0.2">
      <c r="B9" s="236"/>
      <c r="C9" s="241" t="s">
        <v>408</v>
      </c>
      <c r="D9" s="241"/>
      <c r="E9" s="241" t="s">
        <v>409</v>
      </c>
      <c r="F9" s="241"/>
      <c r="G9" s="241" t="s">
        <v>592</v>
      </c>
      <c r="H9" s="241"/>
      <c r="I9" s="241" t="s">
        <v>408</v>
      </c>
      <c r="J9" s="241"/>
      <c r="K9" s="241" t="s">
        <v>409</v>
      </c>
      <c r="L9" s="241"/>
      <c r="M9" s="241" t="s">
        <v>593</v>
      </c>
      <c r="N9" s="241"/>
      <c r="O9" s="241" t="s">
        <v>408</v>
      </c>
      <c r="P9" s="241"/>
      <c r="Q9" s="241" t="s">
        <v>409</v>
      </c>
      <c r="R9" s="241"/>
      <c r="S9" s="241" t="s">
        <v>594</v>
      </c>
      <c r="T9" s="256"/>
    </row>
    <row r="10" spans="1:20" ht="16" customHeight="1" x14ac:dyDescent="0.2">
      <c r="B10" s="237"/>
      <c r="C10" s="135" t="s">
        <v>346</v>
      </c>
      <c r="D10" s="135" t="s">
        <v>345</v>
      </c>
      <c r="E10" s="135" t="s">
        <v>346</v>
      </c>
      <c r="F10" s="135" t="s">
        <v>345</v>
      </c>
      <c r="G10" s="135" t="s">
        <v>349</v>
      </c>
      <c r="H10" s="135" t="s">
        <v>345</v>
      </c>
      <c r="I10" s="135" t="s">
        <v>346</v>
      </c>
      <c r="J10" s="135" t="s">
        <v>345</v>
      </c>
      <c r="K10" s="135" t="s">
        <v>346</v>
      </c>
      <c r="L10" s="135" t="s">
        <v>345</v>
      </c>
      <c r="M10" s="135" t="s">
        <v>349</v>
      </c>
      <c r="N10" s="135" t="s">
        <v>345</v>
      </c>
      <c r="O10" s="135" t="s">
        <v>346</v>
      </c>
      <c r="P10" s="135" t="s">
        <v>345</v>
      </c>
      <c r="Q10" s="135" t="s">
        <v>346</v>
      </c>
      <c r="R10" s="135" t="s">
        <v>345</v>
      </c>
      <c r="S10" s="135" t="s">
        <v>349</v>
      </c>
      <c r="T10" s="162" t="s">
        <v>345</v>
      </c>
    </row>
    <row r="11" spans="1:20" ht="13" customHeight="1" x14ac:dyDescent="0.2">
      <c r="A11" s="136"/>
      <c r="B11" s="107"/>
      <c r="C11" s="108" t="s">
        <v>1692</v>
      </c>
      <c r="D11" s="109" t="s">
        <v>1693</v>
      </c>
      <c r="E11" s="108" t="s">
        <v>1694</v>
      </c>
      <c r="F11" s="109" t="s">
        <v>1695</v>
      </c>
      <c r="G11" s="108" t="s">
        <v>1696</v>
      </c>
      <c r="H11" s="109" t="s">
        <v>1697</v>
      </c>
      <c r="I11" s="108" t="s">
        <v>1698</v>
      </c>
      <c r="J11" s="109" t="s">
        <v>1699</v>
      </c>
      <c r="K11" s="108" t="s">
        <v>1700</v>
      </c>
      <c r="L11" s="109" t="s">
        <v>1701</v>
      </c>
      <c r="M11" s="108" t="s">
        <v>1702</v>
      </c>
      <c r="N11" s="109" t="s">
        <v>1703</v>
      </c>
      <c r="O11" s="108" t="s">
        <v>1704</v>
      </c>
      <c r="P11" s="109" t="s">
        <v>1705</v>
      </c>
      <c r="Q11" s="108" t="s">
        <v>1706</v>
      </c>
      <c r="R11" s="109" t="s">
        <v>1707</v>
      </c>
      <c r="S11" s="108" t="s">
        <v>1708</v>
      </c>
      <c r="T11" s="126" t="s">
        <v>1709</v>
      </c>
    </row>
    <row r="12" spans="1:20" ht="13" customHeight="1" x14ac:dyDescent="0.2">
      <c r="A12" s="82" t="s">
        <v>350</v>
      </c>
      <c r="B12" s="110">
        <v>2</v>
      </c>
      <c r="C12" s="7">
        <v>20.913015037906401</v>
      </c>
      <c r="D12" s="10">
        <v>0.97797779083624303</v>
      </c>
      <c r="E12" s="7">
        <v>5.6591229030872396</v>
      </c>
      <c r="F12" s="10">
        <v>0.73277747881995503</v>
      </c>
      <c r="G12" s="7">
        <v>-15.2538921348191</v>
      </c>
      <c r="H12" s="10">
        <v>1.3253559657553</v>
      </c>
      <c r="I12" s="7">
        <v>25.058950573733</v>
      </c>
      <c r="J12" s="10">
        <v>1.6240870143547499</v>
      </c>
      <c r="K12" s="7">
        <v>9.1430259721350495</v>
      </c>
      <c r="L12" s="10">
        <v>1.1792648603220099</v>
      </c>
      <c r="M12" s="7">
        <v>-15.915924601597901</v>
      </c>
      <c r="N12" s="10">
        <v>1.7929853208651201</v>
      </c>
      <c r="O12" s="7">
        <v>4.1459355358265899</v>
      </c>
      <c r="P12" s="10">
        <v>1.8958109582879501</v>
      </c>
      <c r="Q12" s="7">
        <v>3.4839030690478001</v>
      </c>
      <c r="R12" s="10">
        <v>1.3883905949897599</v>
      </c>
      <c r="S12" s="7">
        <v>-0.66203246677879002</v>
      </c>
      <c r="T12" s="123">
        <v>2.2296557574659301</v>
      </c>
    </row>
    <row r="13" spans="1:20" ht="13" customHeight="1" x14ac:dyDescent="0.2">
      <c r="A13" s="82" t="s">
        <v>351</v>
      </c>
      <c r="B13" s="110">
        <v>2</v>
      </c>
      <c r="C13" s="7">
        <v>33.066339264112003</v>
      </c>
      <c r="D13" s="10">
        <v>1.0615255152952501</v>
      </c>
      <c r="E13" s="7">
        <v>19.243981688989901</v>
      </c>
      <c r="F13" s="10">
        <v>1.4052875016285</v>
      </c>
      <c r="G13" s="7">
        <v>-13.8223575751221</v>
      </c>
      <c r="H13" s="10">
        <v>1.7889937094825601</v>
      </c>
      <c r="I13" s="7">
        <v>34.957075810858797</v>
      </c>
      <c r="J13" s="10">
        <v>1.16000474711458</v>
      </c>
      <c r="K13" s="7">
        <v>24.232905751509801</v>
      </c>
      <c r="L13" s="10">
        <v>1.68781623955001</v>
      </c>
      <c r="M13" s="7">
        <v>-10.724170059348999</v>
      </c>
      <c r="N13" s="10">
        <v>1.9434899015981599</v>
      </c>
      <c r="O13" s="7">
        <v>1.8907365467467601</v>
      </c>
      <c r="P13" s="10">
        <v>1.57240180391375</v>
      </c>
      <c r="Q13" s="7">
        <v>4.9889240625199101</v>
      </c>
      <c r="R13" s="10">
        <v>2.1962596888168702</v>
      </c>
      <c r="S13" s="7">
        <v>3.09818751577316</v>
      </c>
      <c r="T13" s="123">
        <v>2.6415244632942998</v>
      </c>
    </row>
    <row r="14" spans="1:20" ht="13" customHeight="1" x14ac:dyDescent="0.2">
      <c r="A14" s="82" t="s">
        <v>352</v>
      </c>
      <c r="B14" s="110">
        <v>2</v>
      </c>
      <c r="C14" s="7">
        <v>32.842450192501403</v>
      </c>
      <c r="D14" s="10">
        <v>1.08383799462537</v>
      </c>
      <c r="E14" s="7">
        <v>19.448391555877802</v>
      </c>
      <c r="F14" s="10">
        <v>1.0542748758179901</v>
      </c>
      <c r="G14" s="7">
        <v>-13.394058636623599</v>
      </c>
      <c r="H14" s="10">
        <v>1.6457444572267499</v>
      </c>
      <c r="I14" s="7">
        <v>36.055564723150098</v>
      </c>
      <c r="J14" s="10">
        <v>1.25300608730993</v>
      </c>
      <c r="K14" s="7">
        <v>25.5016642979785</v>
      </c>
      <c r="L14" s="10">
        <v>1.5225485714753899</v>
      </c>
      <c r="M14" s="7">
        <v>-10.5539004251716</v>
      </c>
      <c r="N14" s="10">
        <v>1.8056294056523301</v>
      </c>
      <c r="O14" s="7">
        <v>3.2131145306487499</v>
      </c>
      <c r="P14" s="10">
        <v>1.6567223827272</v>
      </c>
      <c r="Q14" s="7">
        <v>6.0532727421007504</v>
      </c>
      <c r="R14" s="10">
        <v>1.85193133411657</v>
      </c>
      <c r="S14" s="7">
        <v>2.8401582114520099</v>
      </c>
      <c r="T14" s="123">
        <v>2.4431071137076601</v>
      </c>
    </row>
    <row r="15" spans="1:20" ht="13" customHeight="1" x14ac:dyDescent="0.2">
      <c r="A15" s="111" t="s">
        <v>353</v>
      </c>
      <c r="B15" s="110">
        <v>2</v>
      </c>
      <c r="C15" s="7">
        <v>36.332887657158402</v>
      </c>
      <c r="D15" s="10">
        <v>1.5900089026409501</v>
      </c>
      <c r="E15" s="7">
        <v>19.541635734704901</v>
      </c>
      <c r="F15" s="10">
        <v>1.5203246988024499</v>
      </c>
      <c r="G15" s="7">
        <v>-16.791251922453501</v>
      </c>
      <c r="H15" s="10">
        <v>2.4011644392619198</v>
      </c>
      <c r="I15" s="7">
        <v>41.184215660564</v>
      </c>
      <c r="J15" s="10">
        <v>1.8096708048427901</v>
      </c>
      <c r="K15" s="7">
        <v>25.6503558836209</v>
      </c>
      <c r="L15" s="10">
        <v>2.1176179872737602</v>
      </c>
      <c r="M15" s="7">
        <v>-15.5338597769431</v>
      </c>
      <c r="N15" s="10">
        <v>2.5921367328796401</v>
      </c>
      <c r="O15" s="7">
        <v>4.8513280034055999</v>
      </c>
      <c r="P15" s="10">
        <v>2.4089493004996601</v>
      </c>
      <c r="Q15" s="7">
        <v>6.1087201489160003</v>
      </c>
      <c r="R15" s="10">
        <v>2.6068550266200399</v>
      </c>
      <c r="S15" s="7">
        <v>1.2573921455104</v>
      </c>
      <c r="T15" s="123">
        <v>3.5333784833102602</v>
      </c>
    </row>
    <row r="16" spans="1:20" ht="13" customHeight="1" x14ac:dyDescent="0.2">
      <c r="A16" s="111" t="s">
        <v>354</v>
      </c>
      <c r="B16" s="110">
        <v>2</v>
      </c>
      <c r="C16" s="7">
        <v>28.669235881209399</v>
      </c>
      <c r="D16" s="10">
        <v>1.3445328265705301</v>
      </c>
      <c r="E16" s="7">
        <v>19.345033517914501</v>
      </c>
      <c r="F16" s="10">
        <v>1.5546838590122001</v>
      </c>
      <c r="G16" s="7">
        <v>-9.3242023632948303</v>
      </c>
      <c r="H16" s="10">
        <v>1.97697906348222</v>
      </c>
      <c r="I16" s="7">
        <v>28.369350067247399</v>
      </c>
      <c r="J16" s="10">
        <v>1.6386955138995101</v>
      </c>
      <c r="K16" s="7">
        <v>25.246690946670299</v>
      </c>
      <c r="L16" s="10">
        <v>2.0802682369685299</v>
      </c>
      <c r="M16" s="7">
        <v>-3.12265912057706</v>
      </c>
      <c r="N16" s="10">
        <v>2.1293256137714098</v>
      </c>
      <c r="O16" s="7">
        <v>-0.29988581396201403</v>
      </c>
      <c r="P16" s="10">
        <v>2.11969137116707</v>
      </c>
      <c r="Q16" s="7">
        <v>5.9016574287557502</v>
      </c>
      <c r="R16" s="10">
        <v>2.5970286558321201</v>
      </c>
      <c r="S16" s="7">
        <v>6.2015432427177704</v>
      </c>
      <c r="T16" s="123">
        <v>2.9055935343592099</v>
      </c>
    </row>
    <row r="17" spans="1:20" ht="13" customHeight="1" x14ac:dyDescent="0.2">
      <c r="A17" s="82" t="s">
        <v>355</v>
      </c>
      <c r="B17" s="110">
        <v>2</v>
      </c>
      <c r="C17" s="7">
        <v>74.205296567781204</v>
      </c>
      <c r="D17" s="10">
        <v>1.58865188619622</v>
      </c>
      <c r="E17" s="7">
        <v>70.8605213812817</v>
      </c>
      <c r="F17" s="10">
        <v>2.2509099865470201</v>
      </c>
      <c r="G17" s="7">
        <v>-3.3447751864995801</v>
      </c>
      <c r="H17" s="10">
        <v>2.4580776494060701</v>
      </c>
      <c r="I17" s="7">
        <v>74.066652480895598</v>
      </c>
      <c r="J17" s="10">
        <v>2.14981251827622</v>
      </c>
      <c r="K17" s="7">
        <v>70.044085690875804</v>
      </c>
      <c r="L17" s="10">
        <v>2.7757444764999399</v>
      </c>
      <c r="M17" s="7">
        <v>-4.0225667900198196</v>
      </c>
      <c r="N17" s="10">
        <v>2.9187843542517902</v>
      </c>
      <c r="O17" s="7">
        <v>-0.138644086885648</v>
      </c>
      <c r="P17" s="10">
        <v>2.6731084301337198</v>
      </c>
      <c r="Q17" s="7">
        <v>-0.81643569040589603</v>
      </c>
      <c r="R17" s="10">
        <v>3.5737030047776801</v>
      </c>
      <c r="S17" s="7">
        <v>-0.67779160352024803</v>
      </c>
      <c r="T17" s="123">
        <v>3.8159465191659399</v>
      </c>
    </row>
    <row r="18" spans="1:20" ht="13" customHeight="1" x14ac:dyDescent="0.2">
      <c r="A18" s="82" t="s">
        <v>356</v>
      </c>
      <c r="B18" s="110">
        <v>2</v>
      </c>
      <c r="C18" s="7">
        <v>10.756653601529401</v>
      </c>
      <c r="D18" s="10">
        <v>0.89003299201588104</v>
      </c>
      <c r="E18" s="7">
        <v>13.4519756409001</v>
      </c>
      <c r="F18" s="10">
        <v>1.5932497038817</v>
      </c>
      <c r="G18" s="7">
        <v>2.69532203937068</v>
      </c>
      <c r="H18" s="10">
        <v>1.60336268194669</v>
      </c>
      <c r="I18" s="7">
        <v>5.67356119458384</v>
      </c>
      <c r="J18" s="10">
        <v>0.79045575209577001</v>
      </c>
      <c r="K18" s="7">
        <v>8.8899696787423395</v>
      </c>
      <c r="L18" s="10">
        <v>1.4641220290185499</v>
      </c>
      <c r="M18" s="7">
        <v>3.2164084841584999</v>
      </c>
      <c r="N18" s="10">
        <v>1.6243895776484101</v>
      </c>
      <c r="O18" s="7">
        <v>-5.0830924069455596</v>
      </c>
      <c r="P18" s="10">
        <v>1.1903692800547401</v>
      </c>
      <c r="Q18" s="7">
        <v>-4.56200596215775</v>
      </c>
      <c r="R18" s="10">
        <v>2.1638155962966299</v>
      </c>
      <c r="S18" s="7">
        <v>0.52108644478781097</v>
      </c>
      <c r="T18" s="123">
        <v>2.2824139391950902</v>
      </c>
    </row>
    <row r="19" spans="1:20" ht="13" customHeight="1" x14ac:dyDescent="0.2">
      <c r="A19" s="82" t="s">
        <v>357</v>
      </c>
      <c r="B19" s="110">
        <v>2</v>
      </c>
      <c r="C19" s="7">
        <v>43.464926198708703</v>
      </c>
      <c r="D19" s="10">
        <v>1.7519572439972899</v>
      </c>
      <c r="E19" s="7">
        <v>41.596067282673403</v>
      </c>
      <c r="F19" s="10">
        <v>2.3399479624701698</v>
      </c>
      <c r="G19" s="7">
        <v>-1.86885891603531</v>
      </c>
      <c r="H19" s="10">
        <v>2.71395024584365</v>
      </c>
      <c r="I19" s="7">
        <v>29.038867492035902</v>
      </c>
      <c r="J19" s="10">
        <v>2.9644338683045799</v>
      </c>
      <c r="K19" s="7">
        <v>24.9758066858167</v>
      </c>
      <c r="L19" s="10">
        <v>2.6312845064519998</v>
      </c>
      <c r="M19" s="7">
        <v>-4.0630608062192302</v>
      </c>
      <c r="N19" s="10">
        <v>2.9489698985215198</v>
      </c>
      <c r="O19" s="7">
        <v>-14.4260587066728</v>
      </c>
      <c r="P19" s="10">
        <v>3.4434317685044702</v>
      </c>
      <c r="Q19" s="7">
        <v>-16.620260596856699</v>
      </c>
      <c r="R19" s="10">
        <v>3.52122345513071</v>
      </c>
      <c r="S19" s="7">
        <v>-2.19420189018392</v>
      </c>
      <c r="T19" s="123">
        <v>4.0077361938257399</v>
      </c>
    </row>
    <row r="20" spans="1:20" ht="13" customHeight="1" x14ac:dyDescent="0.2">
      <c r="A20" s="82" t="s">
        <v>358</v>
      </c>
      <c r="B20" s="110">
        <v>2</v>
      </c>
      <c r="C20" s="7">
        <v>17.968358199262099</v>
      </c>
      <c r="D20" s="10">
        <v>1.7817902273311801</v>
      </c>
      <c r="E20" s="7">
        <v>18.996855859914898</v>
      </c>
      <c r="F20" s="10">
        <v>1.7644342215656901</v>
      </c>
      <c r="G20" s="7">
        <v>1.0284976606527501</v>
      </c>
      <c r="H20" s="10">
        <v>2.5273063209636999</v>
      </c>
      <c r="I20" s="7">
        <v>14.969225816224499</v>
      </c>
      <c r="J20" s="10">
        <v>1.9027158124827801</v>
      </c>
      <c r="K20" s="7">
        <v>10.8862072776841</v>
      </c>
      <c r="L20" s="10">
        <v>1.49659569251237</v>
      </c>
      <c r="M20" s="7">
        <v>-4.0830185385404798</v>
      </c>
      <c r="N20" s="10">
        <v>2.2656900712835202</v>
      </c>
      <c r="O20" s="7">
        <v>-2.9991323830375598</v>
      </c>
      <c r="P20" s="10">
        <v>2.6067420043581002</v>
      </c>
      <c r="Q20" s="7">
        <v>-8.1106485822307892</v>
      </c>
      <c r="R20" s="10">
        <v>2.3136609062433302</v>
      </c>
      <c r="S20" s="7">
        <v>-5.1115161991932299</v>
      </c>
      <c r="T20" s="123">
        <v>3.3942051704479801</v>
      </c>
    </row>
    <row r="21" spans="1:20" ht="13" customHeight="1" x14ac:dyDescent="0.2">
      <c r="A21" s="82" t="s">
        <v>359</v>
      </c>
      <c r="B21" s="110">
        <v>2</v>
      </c>
      <c r="C21" s="7">
        <v>21.958665575909698</v>
      </c>
      <c r="D21" s="10">
        <v>1.4202690327241601</v>
      </c>
      <c r="E21" s="7">
        <v>28.7674947072706</v>
      </c>
      <c r="F21" s="10">
        <v>2.0267936473135801</v>
      </c>
      <c r="G21" s="7">
        <v>6.8088291313609197</v>
      </c>
      <c r="H21" s="10">
        <v>2.56610122977844</v>
      </c>
      <c r="I21" s="7">
        <v>17.871256941210099</v>
      </c>
      <c r="J21" s="10">
        <v>1.02988561359311</v>
      </c>
      <c r="K21" s="7">
        <v>25.963123584711699</v>
      </c>
      <c r="L21" s="10">
        <v>2.4017896093731101</v>
      </c>
      <c r="M21" s="7">
        <v>8.0918666435016302</v>
      </c>
      <c r="N21" s="10">
        <v>2.7405226929520001</v>
      </c>
      <c r="O21" s="7">
        <v>-4.0874086346995604</v>
      </c>
      <c r="P21" s="10">
        <v>1.7543741056004201</v>
      </c>
      <c r="Q21" s="7">
        <v>-2.8043711225588601</v>
      </c>
      <c r="R21" s="10">
        <v>3.14268767402733</v>
      </c>
      <c r="S21" s="7">
        <v>1.28303751214071</v>
      </c>
      <c r="T21" s="123">
        <v>3.7543761335347399</v>
      </c>
    </row>
    <row r="22" spans="1:20" ht="13" customHeight="1" x14ac:dyDescent="0.2">
      <c r="A22" s="82" t="s">
        <v>360</v>
      </c>
      <c r="B22" s="110">
        <v>2</v>
      </c>
      <c r="C22" s="7">
        <v>13.098844138967999</v>
      </c>
      <c r="D22" s="10">
        <v>1.20051897191191</v>
      </c>
      <c r="E22" s="7">
        <v>15.193735868612601</v>
      </c>
      <c r="F22" s="10">
        <v>1.9092180074295</v>
      </c>
      <c r="G22" s="7">
        <v>2.0948917296446301</v>
      </c>
      <c r="H22" s="10">
        <v>2.02109793826678</v>
      </c>
      <c r="I22" s="7">
        <v>11.2271279733254</v>
      </c>
      <c r="J22" s="10">
        <v>0.99732452661362203</v>
      </c>
      <c r="K22" s="7">
        <v>12.518161686579599</v>
      </c>
      <c r="L22" s="10">
        <v>1.90051709038413</v>
      </c>
      <c r="M22" s="7">
        <v>1.29103371325423</v>
      </c>
      <c r="N22" s="10">
        <v>2.2859513626710499</v>
      </c>
      <c r="O22" s="7">
        <v>-1.87171616564264</v>
      </c>
      <c r="P22" s="10">
        <v>1.56073765037738</v>
      </c>
      <c r="Q22" s="7">
        <v>-2.6755741820330301</v>
      </c>
      <c r="R22" s="10">
        <v>2.6938965478902901</v>
      </c>
      <c r="S22" s="7">
        <v>-0.803858016390395</v>
      </c>
      <c r="T22" s="123">
        <v>3.0512965291108398</v>
      </c>
    </row>
    <row r="23" spans="1:20" ht="13" customHeight="1" x14ac:dyDescent="0.2">
      <c r="A23" s="82" t="s">
        <v>361</v>
      </c>
      <c r="B23" s="110">
        <v>2</v>
      </c>
      <c r="C23" s="7">
        <v>17.222097585288999</v>
      </c>
      <c r="D23" s="10">
        <v>0.897945171153399</v>
      </c>
      <c r="E23" s="7">
        <v>15.8687683689044</v>
      </c>
      <c r="F23" s="10">
        <v>1.54739569725314</v>
      </c>
      <c r="G23" s="7">
        <v>-1.3533292163846</v>
      </c>
      <c r="H23" s="10">
        <v>1.5968274702479299</v>
      </c>
      <c r="I23" s="7">
        <v>23.360117871236799</v>
      </c>
      <c r="J23" s="10">
        <v>0.84130506689176499</v>
      </c>
      <c r="K23" s="7">
        <v>21.603802339235401</v>
      </c>
      <c r="L23" s="10">
        <v>1.3673997493858401</v>
      </c>
      <c r="M23" s="7">
        <v>-1.7563155320013599</v>
      </c>
      <c r="N23" s="10">
        <v>1.3304423695707499</v>
      </c>
      <c r="O23" s="7">
        <v>6.1380202859477597</v>
      </c>
      <c r="P23" s="10">
        <v>1.2304876049661999</v>
      </c>
      <c r="Q23" s="7">
        <v>5.735033970331</v>
      </c>
      <c r="R23" s="10">
        <v>2.0649977042355201</v>
      </c>
      <c r="S23" s="7">
        <v>-0.40298631561675302</v>
      </c>
      <c r="T23" s="123">
        <v>2.07844530081679</v>
      </c>
    </row>
    <row r="24" spans="1:20" ht="13" customHeight="1" x14ac:dyDescent="0.2">
      <c r="A24" s="82" t="s">
        <v>362</v>
      </c>
      <c r="B24" s="110">
        <v>2</v>
      </c>
      <c r="C24" s="7">
        <v>17.090152857542101</v>
      </c>
      <c r="D24" s="10">
        <v>1.49381868194458</v>
      </c>
      <c r="E24" s="7">
        <v>7.94041750310606</v>
      </c>
      <c r="F24" s="10">
        <v>1.2262071626567499</v>
      </c>
      <c r="G24" s="7">
        <v>-9.1497353544360003</v>
      </c>
      <c r="H24" s="10">
        <v>1.57383234167104</v>
      </c>
      <c r="I24" s="7">
        <v>18.846901106874999</v>
      </c>
      <c r="J24" s="10">
        <v>1.6934994465901101</v>
      </c>
      <c r="K24" s="7">
        <v>9.2731194900718403</v>
      </c>
      <c r="L24" s="10">
        <v>1.3700776333604701</v>
      </c>
      <c r="M24" s="7">
        <v>-9.5737816168031298</v>
      </c>
      <c r="N24" s="10">
        <v>1.92899316700279</v>
      </c>
      <c r="O24" s="7">
        <v>1.7567482493329201</v>
      </c>
      <c r="P24" s="10">
        <v>2.2581927796642298</v>
      </c>
      <c r="Q24" s="7">
        <v>1.3327019869657799</v>
      </c>
      <c r="R24" s="10">
        <v>1.8386671061356801</v>
      </c>
      <c r="S24" s="7">
        <v>-0.42404626236713699</v>
      </c>
      <c r="T24" s="123">
        <v>2.4895708220561201</v>
      </c>
    </row>
    <row r="25" spans="1:20" ht="13" customHeight="1" x14ac:dyDescent="0.2">
      <c r="A25" s="82" t="s">
        <v>363</v>
      </c>
      <c r="B25" s="110">
        <v>2</v>
      </c>
      <c r="C25" s="7">
        <v>29.638845254749</v>
      </c>
      <c r="D25" s="10">
        <v>1.30049704259335</v>
      </c>
      <c r="E25" s="7">
        <v>43.945393453334397</v>
      </c>
      <c r="F25" s="10">
        <v>2.6651463528099701</v>
      </c>
      <c r="G25" s="7">
        <v>14.3065481985854</v>
      </c>
      <c r="H25" s="10">
        <v>2.7239829812179401</v>
      </c>
      <c r="I25" s="7">
        <v>30.125723665641502</v>
      </c>
      <c r="J25" s="10">
        <v>1.15712506214413</v>
      </c>
      <c r="K25" s="7">
        <v>41.896556028704701</v>
      </c>
      <c r="L25" s="10">
        <v>2.9953624508857501</v>
      </c>
      <c r="M25" s="7">
        <v>11.7708323630631</v>
      </c>
      <c r="N25" s="10">
        <v>3.0796568220385798</v>
      </c>
      <c r="O25" s="7">
        <v>0.48687841089258699</v>
      </c>
      <c r="P25" s="10">
        <v>1.7407558608937901</v>
      </c>
      <c r="Q25" s="7">
        <v>-2.0488374246297201</v>
      </c>
      <c r="R25" s="10">
        <v>4.0093891422600203</v>
      </c>
      <c r="S25" s="7">
        <v>-2.5357158355223</v>
      </c>
      <c r="T25" s="123">
        <v>4.1114923596540702</v>
      </c>
    </row>
    <row r="26" spans="1:20" ht="13" customHeight="1" x14ac:dyDescent="0.2">
      <c r="A26" s="82" t="s">
        <v>364</v>
      </c>
      <c r="B26" s="110">
        <v>2</v>
      </c>
      <c r="C26" s="7">
        <v>12.4317358069049</v>
      </c>
      <c r="D26" s="10">
        <v>0.81224993144874402</v>
      </c>
      <c r="E26" s="7">
        <v>11.0788510904117</v>
      </c>
      <c r="F26" s="10">
        <v>1.20565133430075</v>
      </c>
      <c r="G26" s="7">
        <v>-1.35288471649325</v>
      </c>
      <c r="H26" s="10">
        <v>1.3013907613068201</v>
      </c>
      <c r="I26" s="7">
        <v>8.7040145405855203</v>
      </c>
      <c r="J26" s="10">
        <v>0.73293189413437099</v>
      </c>
      <c r="K26" s="7">
        <v>9.3548769786473507</v>
      </c>
      <c r="L26" s="10">
        <v>1.1944107150429599</v>
      </c>
      <c r="M26" s="7">
        <v>0.65086243806183597</v>
      </c>
      <c r="N26" s="10">
        <v>1.3669018934022299</v>
      </c>
      <c r="O26" s="7">
        <v>-3.7277212663194002</v>
      </c>
      <c r="P26" s="10">
        <v>1.0940471253917201</v>
      </c>
      <c r="Q26" s="7">
        <v>-1.7239741117643099</v>
      </c>
      <c r="R26" s="10">
        <v>1.6971187631131199</v>
      </c>
      <c r="S26" s="7">
        <v>2.00374715455508</v>
      </c>
      <c r="T26" s="123">
        <v>1.8873364034536499</v>
      </c>
    </row>
    <row r="27" spans="1:20" ht="13" customHeight="1" x14ac:dyDescent="0.2">
      <c r="A27" s="82" t="s">
        <v>365</v>
      </c>
      <c r="B27" s="110">
        <v>2</v>
      </c>
      <c r="C27" s="7">
        <v>18.7716950297973</v>
      </c>
      <c r="D27" s="10">
        <v>0.95760695642202498</v>
      </c>
      <c r="E27" s="7">
        <v>13.991027661052399</v>
      </c>
      <c r="F27" s="10">
        <v>1.1322964749338</v>
      </c>
      <c r="G27" s="7">
        <v>-4.7806673687448704</v>
      </c>
      <c r="H27" s="10">
        <v>1.5135325304088001</v>
      </c>
      <c r="I27" s="7">
        <v>18.653242064542301</v>
      </c>
      <c r="J27" s="10">
        <v>1.2926232199382399</v>
      </c>
      <c r="K27" s="7">
        <v>11.222873117428</v>
      </c>
      <c r="L27" s="10">
        <v>1.4731535052129801</v>
      </c>
      <c r="M27" s="7">
        <v>-7.4303689471143199</v>
      </c>
      <c r="N27" s="10">
        <v>1.87728645972153</v>
      </c>
      <c r="O27" s="7">
        <v>-0.118452965254932</v>
      </c>
      <c r="P27" s="10">
        <v>1.60869073215189</v>
      </c>
      <c r="Q27" s="7">
        <v>-2.7681545436243802</v>
      </c>
      <c r="R27" s="10">
        <v>1.8580302895993901</v>
      </c>
      <c r="S27" s="7">
        <v>-2.64970157836945</v>
      </c>
      <c r="T27" s="123">
        <v>2.4114280359279801</v>
      </c>
    </row>
    <row r="28" spans="1:20" ht="13" customHeight="1" x14ac:dyDescent="0.2">
      <c r="A28" s="82" t="s">
        <v>366</v>
      </c>
      <c r="B28" s="110">
        <v>2</v>
      </c>
      <c r="C28" s="7">
        <v>11.0907468669766</v>
      </c>
      <c r="D28" s="10">
        <v>1.05926957639555</v>
      </c>
      <c r="E28" s="7">
        <v>14.458682280935401</v>
      </c>
      <c r="F28" s="10">
        <v>2.2131026378992198</v>
      </c>
      <c r="G28" s="7">
        <v>3.3679354139587501</v>
      </c>
      <c r="H28" s="10">
        <v>1.85776182306154</v>
      </c>
      <c r="I28" s="7">
        <v>14.3444563937644</v>
      </c>
      <c r="J28" s="10">
        <v>0.86513045545621003</v>
      </c>
      <c r="K28" s="7">
        <v>13.4907138389946</v>
      </c>
      <c r="L28" s="10">
        <v>1.8088351516178101</v>
      </c>
      <c r="M28" s="7">
        <v>-0.85374255476985195</v>
      </c>
      <c r="N28" s="10">
        <v>1.8210060202999501</v>
      </c>
      <c r="O28" s="7">
        <v>3.25370952678779</v>
      </c>
      <c r="P28" s="10">
        <v>1.3676632408729399</v>
      </c>
      <c r="Q28" s="7">
        <v>-0.96796844194081699</v>
      </c>
      <c r="R28" s="10">
        <v>2.8582700872389002</v>
      </c>
      <c r="S28" s="7">
        <v>-4.2216779687286001</v>
      </c>
      <c r="T28" s="123">
        <v>2.6014115239987601</v>
      </c>
    </row>
    <row r="29" spans="1:20" ht="13" customHeight="1" x14ac:dyDescent="0.2">
      <c r="A29" s="82" t="s">
        <v>367</v>
      </c>
      <c r="B29" s="110">
        <v>2</v>
      </c>
      <c r="C29" s="7">
        <v>19.952247298292299</v>
      </c>
      <c r="D29" s="10">
        <v>1.1609490751710101</v>
      </c>
      <c r="E29" s="7">
        <v>13.189195176624199</v>
      </c>
      <c r="F29" s="10">
        <v>1.90607809596708</v>
      </c>
      <c r="G29" s="7">
        <v>-6.7630521216681601</v>
      </c>
      <c r="H29" s="10">
        <v>2.3689613947344799</v>
      </c>
      <c r="I29" s="7">
        <v>23.934186072244898</v>
      </c>
      <c r="J29" s="10">
        <v>1.7700888138689701</v>
      </c>
      <c r="K29" s="7">
        <v>15.853909365861099</v>
      </c>
      <c r="L29" s="10">
        <v>2.1982997395395198</v>
      </c>
      <c r="M29" s="7">
        <v>-8.0802767063838008</v>
      </c>
      <c r="N29" s="10">
        <v>3.0078909383531198</v>
      </c>
      <c r="O29" s="7">
        <v>3.9819387739525798</v>
      </c>
      <c r="P29" s="10">
        <v>2.11684131765338</v>
      </c>
      <c r="Q29" s="7">
        <v>2.6647141892369501</v>
      </c>
      <c r="R29" s="10">
        <v>2.9095799443880201</v>
      </c>
      <c r="S29" s="7">
        <v>-1.3172245847156301</v>
      </c>
      <c r="T29" s="123">
        <v>3.8287577602623499</v>
      </c>
    </row>
    <row r="30" spans="1:20" ht="13" customHeight="1" x14ac:dyDescent="0.2">
      <c r="A30" s="82" t="s">
        <v>368</v>
      </c>
      <c r="B30" s="110">
        <v>2</v>
      </c>
      <c r="C30" s="7">
        <v>29.976234048530699</v>
      </c>
      <c r="D30" s="10">
        <v>1.5003284206554901</v>
      </c>
      <c r="E30" s="7">
        <v>31.227739861974001</v>
      </c>
      <c r="F30" s="10">
        <v>2.9192959456960099</v>
      </c>
      <c r="G30" s="7">
        <v>1.2515058134433501</v>
      </c>
      <c r="H30" s="10">
        <v>3.2003283243156599</v>
      </c>
      <c r="I30" s="7">
        <v>29.6570819441684</v>
      </c>
      <c r="J30" s="10">
        <v>1.70671940478364</v>
      </c>
      <c r="K30" s="7">
        <v>25.214754105134201</v>
      </c>
      <c r="L30" s="10">
        <v>3.0568976119126399</v>
      </c>
      <c r="M30" s="7">
        <v>-4.4423278390342897</v>
      </c>
      <c r="N30" s="10">
        <v>3.72688620482172</v>
      </c>
      <c r="O30" s="7">
        <v>-0.31915210436223901</v>
      </c>
      <c r="P30" s="10">
        <v>2.2724164443366499</v>
      </c>
      <c r="Q30" s="7">
        <v>-6.0129857568398801</v>
      </c>
      <c r="R30" s="10">
        <v>4.2269269958534199</v>
      </c>
      <c r="S30" s="7">
        <v>-5.6938336524776396</v>
      </c>
      <c r="T30" s="123">
        <v>4.91241103401451</v>
      </c>
    </row>
    <row r="31" spans="1:20" ht="13" customHeight="1" x14ac:dyDescent="0.2">
      <c r="A31" s="82" t="s">
        <v>369</v>
      </c>
      <c r="B31" s="110">
        <v>2</v>
      </c>
      <c r="C31" s="7">
        <v>12.9794816962245</v>
      </c>
      <c r="D31" s="10">
        <v>0.71902775046407497</v>
      </c>
      <c r="E31" s="7">
        <v>17.456337071789999</v>
      </c>
      <c r="F31" s="10">
        <v>1.5760560832416699</v>
      </c>
      <c r="G31" s="7">
        <v>4.4768553755655098</v>
      </c>
      <c r="H31" s="10">
        <v>1.7076191451902001</v>
      </c>
      <c r="I31" s="7">
        <v>15.180177326714199</v>
      </c>
      <c r="J31" s="10">
        <v>0.73879223555493601</v>
      </c>
      <c r="K31" s="7">
        <v>19.312040528424401</v>
      </c>
      <c r="L31" s="10">
        <v>1.82903376562548</v>
      </c>
      <c r="M31" s="7">
        <v>4.1318632017102201</v>
      </c>
      <c r="N31" s="10">
        <v>1.81022180052241</v>
      </c>
      <c r="O31" s="7">
        <v>2.2006956304897098</v>
      </c>
      <c r="P31" s="10">
        <v>1.030929131053</v>
      </c>
      <c r="Q31" s="7">
        <v>1.8557034566344199</v>
      </c>
      <c r="R31" s="10">
        <v>2.4143979152826498</v>
      </c>
      <c r="S31" s="7">
        <v>-0.34499217385529102</v>
      </c>
      <c r="T31" s="123">
        <v>2.4885469881251399</v>
      </c>
    </row>
    <row r="32" spans="1:20" ht="13" customHeight="1" x14ac:dyDescent="0.2">
      <c r="A32" s="82" t="s">
        <v>370</v>
      </c>
      <c r="B32" s="110">
        <v>2</v>
      </c>
      <c r="C32" s="7">
        <v>11.684525670994599</v>
      </c>
      <c r="D32" s="10">
        <v>1.0413399930270899</v>
      </c>
      <c r="E32" s="7">
        <v>6.8775677749450503</v>
      </c>
      <c r="F32" s="10">
        <v>0.64260155809383401</v>
      </c>
      <c r="G32" s="7">
        <v>-4.8069578960495498</v>
      </c>
      <c r="H32" s="10">
        <v>1.15466436610667</v>
      </c>
      <c r="I32" s="7">
        <v>8.5606196141234498</v>
      </c>
      <c r="J32" s="10">
        <v>1.0408464289678401</v>
      </c>
      <c r="K32" s="7">
        <v>5.43138770268299</v>
      </c>
      <c r="L32" s="10">
        <v>0.75337315949301797</v>
      </c>
      <c r="M32" s="7">
        <v>-3.1292319114404501</v>
      </c>
      <c r="N32" s="10">
        <v>1.1903862511530201</v>
      </c>
      <c r="O32" s="7">
        <v>-3.1239060568711601</v>
      </c>
      <c r="P32" s="10">
        <v>1.4723281800511601</v>
      </c>
      <c r="Q32" s="7">
        <v>-1.4461800722620599</v>
      </c>
      <c r="R32" s="10">
        <v>0.99020597852624404</v>
      </c>
      <c r="S32" s="7">
        <v>1.6777259846090999</v>
      </c>
      <c r="T32" s="123">
        <v>1.65839356767043</v>
      </c>
    </row>
    <row r="33" spans="1:20" ht="13" customHeight="1" x14ac:dyDescent="0.2">
      <c r="A33" s="82" t="s">
        <v>371</v>
      </c>
      <c r="B33" s="110">
        <v>2</v>
      </c>
      <c r="C33" s="7">
        <v>20.525855953644601</v>
      </c>
      <c r="D33" s="10">
        <v>0.98506034974349399</v>
      </c>
      <c r="E33" s="7">
        <v>27.651799485276101</v>
      </c>
      <c r="F33" s="10">
        <v>1.9188555167268</v>
      </c>
      <c r="G33" s="7">
        <v>7.1259435316314201</v>
      </c>
      <c r="H33" s="10">
        <v>1.84294388846229</v>
      </c>
      <c r="I33" s="7">
        <v>18.386367618118701</v>
      </c>
      <c r="J33" s="10">
        <v>1.1013374468357799</v>
      </c>
      <c r="K33" s="7">
        <v>25.692842114260301</v>
      </c>
      <c r="L33" s="10">
        <v>1.7496591280045499</v>
      </c>
      <c r="M33" s="7">
        <v>7.3064744961415897</v>
      </c>
      <c r="N33" s="10">
        <v>1.62049026271692</v>
      </c>
      <c r="O33" s="7">
        <v>-2.13948833552596</v>
      </c>
      <c r="P33" s="10">
        <v>1.47759536559897</v>
      </c>
      <c r="Q33" s="7">
        <v>-1.9589573710157999</v>
      </c>
      <c r="R33" s="10">
        <v>2.5967890862144598</v>
      </c>
      <c r="S33" s="7">
        <v>0.18053096451016501</v>
      </c>
      <c r="T33" s="123">
        <v>2.4540641531102798</v>
      </c>
    </row>
    <row r="34" spans="1:20" ht="13" customHeight="1" x14ac:dyDescent="0.2">
      <c r="A34" s="82" t="s">
        <v>372</v>
      </c>
      <c r="B34" s="110">
        <v>2</v>
      </c>
      <c r="C34" s="7">
        <v>1.9436204675180999</v>
      </c>
      <c r="D34" s="10">
        <v>0.28128523159537899</v>
      </c>
      <c r="E34" s="7">
        <v>3.1436935797799399</v>
      </c>
      <c r="F34" s="10">
        <v>0.58023076382843497</v>
      </c>
      <c r="G34" s="7">
        <v>1.20007311226184</v>
      </c>
      <c r="H34" s="10">
        <v>0.57887496359541202</v>
      </c>
      <c r="I34" s="7">
        <v>0.79493507718345102</v>
      </c>
      <c r="J34" s="10">
        <v>0.223343046364365</v>
      </c>
      <c r="K34" s="7">
        <v>0.45329990274783</v>
      </c>
      <c r="L34" s="10">
        <v>0.22007790391725501</v>
      </c>
      <c r="M34" s="7">
        <v>-0.34163517443562103</v>
      </c>
      <c r="N34" s="10">
        <v>0.30271061145738698</v>
      </c>
      <c r="O34" s="7">
        <v>-1.1486853903346499</v>
      </c>
      <c r="P34" s="10">
        <v>0.35917056933020097</v>
      </c>
      <c r="Q34" s="7">
        <v>-2.6903936770321102</v>
      </c>
      <c r="R34" s="10">
        <v>0.62056588939897595</v>
      </c>
      <c r="S34" s="7">
        <v>-1.5417082866974601</v>
      </c>
      <c r="T34" s="123">
        <v>0.65324569479369299</v>
      </c>
    </row>
    <row r="35" spans="1:20" ht="13" customHeight="1" x14ac:dyDescent="0.2">
      <c r="A35" s="82" t="s">
        <v>373</v>
      </c>
      <c r="B35" s="110">
        <v>2</v>
      </c>
      <c r="C35" s="7">
        <v>32.2706529773331</v>
      </c>
      <c r="D35" s="10">
        <v>1.4533774631722201</v>
      </c>
      <c r="E35" s="7">
        <v>52.129952659207099</v>
      </c>
      <c r="F35" s="10">
        <v>4.0384318206673697</v>
      </c>
      <c r="G35" s="7">
        <v>19.8592996818739</v>
      </c>
      <c r="H35" s="10">
        <v>4.3962114282325402</v>
      </c>
      <c r="I35" s="7">
        <v>30.118804757388801</v>
      </c>
      <c r="J35" s="10">
        <v>1.1287041869508501</v>
      </c>
      <c r="K35" s="7">
        <v>47.776777317328303</v>
      </c>
      <c r="L35" s="10">
        <v>2.89086128606038</v>
      </c>
      <c r="M35" s="7">
        <v>17.657972559939399</v>
      </c>
      <c r="N35" s="10">
        <v>2.8561007624079902</v>
      </c>
      <c r="O35" s="7">
        <v>-2.1518482199443101</v>
      </c>
      <c r="P35" s="10">
        <v>1.8401845538144499</v>
      </c>
      <c r="Q35" s="7">
        <v>-4.3531753418788401</v>
      </c>
      <c r="R35" s="10">
        <v>4.96648875418252</v>
      </c>
      <c r="S35" s="7">
        <v>-2.2013271219345301</v>
      </c>
      <c r="T35" s="123">
        <v>5.2425171899336602</v>
      </c>
    </row>
    <row r="36" spans="1:20" ht="13" customHeight="1" x14ac:dyDescent="0.2">
      <c r="A36" s="82" t="s">
        <v>374</v>
      </c>
      <c r="B36" s="110">
        <v>2</v>
      </c>
      <c r="C36" s="7">
        <v>37.447099478339503</v>
      </c>
      <c r="D36" s="10">
        <v>1.4350897963500699</v>
      </c>
      <c r="E36" s="7">
        <v>54.460881293311999</v>
      </c>
      <c r="F36" s="10">
        <v>2.2275353101494102</v>
      </c>
      <c r="G36" s="7">
        <v>17.0137818149725</v>
      </c>
      <c r="H36" s="10">
        <v>2.2446038636426899</v>
      </c>
      <c r="I36" s="7">
        <v>34.239037906104002</v>
      </c>
      <c r="J36" s="10">
        <v>1.76063129013182</v>
      </c>
      <c r="K36" s="7">
        <v>45.981512266616697</v>
      </c>
      <c r="L36" s="10">
        <v>3.0952928253072498</v>
      </c>
      <c r="M36" s="7">
        <v>11.7424743605128</v>
      </c>
      <c r="N36" s="10">
        <v>2.6914921257390199</v>
      </c>
      <c r="O36" s="7">
        <v>-3.2080615722355299</v>
      </c>
      <c r="P36" s="10">
        <v>2.27141041280067</v>
      </c>
      <c r="Q36" s="7">
        <v>-8.4793690266952808</v>
      </c>
      <c r="R36" s="10">
        <v>3.8134959331774501</v>
      </c>
      <c r="S36" s="7">
        <v>-5.27130745445975</v>
      </c>
      <c r="T36" s="123">
        <v>3.5046221433408302</v>
      </c>
    </row>
    <row r="37" spans="1:20" ht="13" customHeight="1" x14ac:dyDescent="0.2">
      <c r="A37" s="82" t="s">
        <v>375</v>
      </c>
      <c r="B37" s="110">
        <v>2</v>
      </c>
      <c r="C37" s="7">
        <v>3.6427076074686702</v>
      </c>
      <c r="D37" s="10">
        <v>0.56434218651375001</v>
      </c>
      <c r="E37" s="7">
        <v>4.2671055790880601</v>
      </c>
      <c r="F37" s="10">
        <v>0.87959684147738304</v>
      </c>
      <c r="G37" s="7">
        <v>0.62439797161939703</v>
      </c>
      <c r="H37" s="10">
        <v>1.1047164250608199</v>
      </c>
      <c r="I37" s="7">
        <v>5.7973879378787201</v>
      </c>
      <c r="J37" s="10">
        <v>0.74119088576038605</v>
      </c>
      <c r="K37" s="7">
        <v>4.3030255508362796</v>
      </c>
      <c r="L37" s="10">
        <v>1.0232005121741701</v>
      </c>
      <c r="M37" s="7">
        <v>-1.4943623870424401</v>
      </c>
      <c r="N37" s="10">
        <v>1.2404732594472201</v>
      </c>
      <c r="O37" s="7">
        <v>2.1546803304100601</v>
      </c>
      <c r="P37" s="10">
        <v>0.93158254202909196</v>
      </c>
      <c r="Q37" s="7">
        <v>3.5919971748221299E-2</v>
      </c>
      <c r="R37" s="10">
        <v>1.34930718950522</v>
      </c>
      <c r="S37" s="7">
        <v>-2.1187603586618402</v>
      </c>
      <c r="T37" s="123">
        <v>1.6610756416258601</v>
      </c>
    </row>
    <row r="38" spans="1:20" ht="13" customHeight="1" x14ac:dyDescent="0.2">
      <c r="A38" s="82" t="s">
        <v>376</v>
      </c>
      <c r="B38" s="110">
        <v>2</v>
      </c>
      <c r="C38" s="7">
        <v>9.4622421687919207</v>
      </c>
      <c r="D38" s="10">
        <v>0.59029079216208802</v>
      </c>
      <c r="E38" s="7">
        <v>10.8637364617533</v>
      </c>
      <c r="F38" s="10">
        <v>1.11631423988298</v>
      </c>
      <c r="G38" s="7">
        <v>1.4014942929613401</v>
      </c>
      <c r="H38" s="10">
        <v>1.12451415621895</v>
      </c>
      <c r="I38" s="7">
        <v>6.6068011656850096</v>
      </c>
      <c r="J38" s="10">
        <v>0.73897838574122099</v>
      </c>
      <c r="K38" s="7">
        <v>11.137894873796901</v>
      </c>
      <c r="L38" s="10">
        <v>1.4149145234941101</v>
      </c>
      <c r="M38" s="7">
        <v>4.5310937081119098</v>
      </c>
      <c r="N38" s="10">
        <v>1.47282009415304</v>
      </c>
      <c r="O38" s="7">
        <v>-2.8554410031069102</v>
      </c>
      <c r="P38" s="10">
        <v>0.94579716319306295</v>
      </c>
      <c r="Q38" s="7">
        <v>0.27415841204366498</v>
      </c>
      <c r="R38" s="10">
        <v>1.8022598566688599</v>
      </c>
      <c r="S38" s="7">
        <v>3.1295994151505702</v>
      </c>
      <c r="T38" s="123">
        <v>1.8530329509422601</v>
      </c>
    </row>
    <row r="39" spans="1:20" ht="13" customHeight="1" x14ac:dyDescent="0.2">
      <c r="A39" s="82" t="s">
        <v>377</v>
      </c>
      <c r="B39" s="110">
        <v>2</v>
      </c>
      <c r="C39" s="7">
        <v>19.240317929062702</v>
      </c>
      <c r="D39" s="10">
        <v>1.22718991494038</v>
      </c>
      <c r="E39" s="7">
        <v>26.4642052843455</v>
      </c>
      <c r="F39" s="10">
        <v>1.6944733721005101</v>
      </c>
      <c r="G39" s="7">
        <v>7.2238873552828897</v>
      </c>
      <c r="H39" s="10">
        <v>1.45648944605857</v>
      </c>
      <c r="I39" s="7">
        <v>21.4745978241552</v>
      </c>
      <c r="J39" s="10">
        <v>1.04007299774539</v>
      </c>
      <c r="K39" s="7">
        <v>26.582981174254598</v>
      </c>
      <c r="L39" s="10">
        <v>1.7413323075229601</v>
      </c>
      <c r="M39" s="7">
        <v>5.1083833500993698</v>
      </c>
      <c r="N39" s="10">
        <v>1.81460760314087</v>
      </c>
      <c r="O39" s="7">
        <v>2.2342798950925902</v>
      </c>
      <c r="P39" s="10">
        <v>1.60864754622337</v>
      </c>
      <c r="Q39" s="7">
        <v>0.11877588990907</v>
      </c>
      <c r="R39" s="10">
        <v>2.4297074338242699</v>
      </c>
      <c r="S39" s="7">
        <v>-2.1155040051835199</v>
      </c>
      <c r="T39" s="123">
        <v>2.3268352455334398</v>
      </c>
    </row>
    <row r="40" spans="1:20" ht="13" customHeight="1" x14ac:dyDescent="0.2">
      <c r="A40" s="82" t="s">
        <v>378</v>
      </c>
      <c r="B40" s="110">
        <v>2</v>
      </c>
      <c r="C40" s="7">
        <v>63.970476206088001</v>
      </c>
      <c r="D40" s="10">
        <v>1.84571851141205</v>
      </c>
      <c r="E40" s="7">
        <v>56.975283582881602</v>
      </c>
      <c r="F40" s="10">
        <v>1.8137111736146101</v>
      </c>
      <c r="G40" s="7">
        <v>-6.9951926232063597</v>
      </c>
      <c r="H40" s="10">
        <v>2.59184035350731</v>
      </c>
      <c r="I40" s="7">
        <v>52.926733801151698</v>
      </c>
      <c r="J40" s="10">
        <v>2.1785016644889201</v>
      </c>
      <c r="K40" s="7">
        <v>40.953610808652499</v>
      </c>
      <c r="L40" s="10">
        <v>1.7385754919258001</v>
      </c>
      <c r="M40" s="7">
        <v>-11.973122992499199</v>
      </c>
      <c r="N40" s="10">
        <v>2.8728697484543502</v>
      </c>
      <c r="O40" s="7">
        <v>-11.0437424049363</v>
      </c>
      <c r="P40" s="10">
        <v>2.8552664193644199</v>
      </c>
      <c r="Q40" s="7">
        <v>-16.021672774229099</v>
      </c>
      <c r="R40" s="10">
        <v>2.5124078017749198</v>
      </c>
      <c r="S40" s="7">
        <v>-4.9779303692928201</v>
      </c>
      <c r="T40" s="123">
        <v>3.8692398490728199</v>
      </c>
    </row>
    <row r="41" spans="1:20" ht="13" customHeight="1" x14ac:dyDescent="0.2">
      <c r="A41" s="82" t="s">
        <v>379</v>
      </c>
      <c r="B41" s="110">
        <v>2</v>
      </c>
      <c r="C41" s="7">
        <v>1.1198921395583299</v>
      </c>
      <c r="D41" s="10">
        <v>0.185912952799931</v>
      </c>
      <c r="E41" s="7">
        <v>3.3845591047322201</v>
      </c>
      <c r="F41" s="10">
        <v>0.55334149140759803</v>
      </c>
      <c r="G41" s="7">
        <v>2.26466696517388</v>
      </c>
      <c r="H41" s="10">
        <v>0.58701063389278296</v>
      </c>
      <c r="I41" s="7">
        <v>8.1125093232620102</v>
      </c>
      <c r="J41" s="10">
        <v>0.612167136602769</v>
      </c>
      <c r="K41" s="7">
        <v>13.4383434117298</v>
      </c>
      <c r="L41" s="10">
        <v>1.3684031662481799</v>
      </c>
      <c r="M41" s="7">
        <v>5.32583408846775</v>
      </c>
      <c r="N41" s="10">
        <v>1.54656297888078</v>
      </c>
      <c r="O41" s="7">
        <v>6.9926171837036799</v>
      </c>
      <c r="P41" s="10">
        <v>0.63977513952577303</v>
      </c>
      <c r="Q41" s="7">
        <v>10.0537843069975</v>
      </c>
      <c r="R41" s="10">
        <v>1.4760467579014001</v>
      </c>
      <c r="S41" s="7">
        <v>3.06116712329387</v>
      </c>
      <c r="T41" s="123">
        <v>1.65421840515326</v>
      </c>
    </row>
    <row r="42" spans="1:20" ht="13" customHeight="1" x14ac:dyDescent="0.2">
      <c r="A42" s="82" t="s">
        <v>380</v>
      </c>
      <c r="B42" s="110">
        <v>2</v>
      </c>
      <c r="C42" s="7">
        <v>7.4641940721392901</v>
      </c>
      <c r="D42" s="10">
        <v>0.58226632507806197</v>
      </c>
      <c r="E42" s="7">
        <v>2.2706738317620401</v>
      </c>
      <c r="F42" s="10">
        <v>0.49862934878434201</v>
      </c>
      <c r="G42" s="7">
        <v>-5.19352024037725</v>
      </c>
      <c r="H42" s="10">
        <v>0.81765949176143005</v>
      </c>
      <c r="I42" s="7">
        <v>6.1349534261928502</v>
      </c>
      <c r="J42" s="10">
        <v>0.69299662227967496</v>
      </c>
      <c r="K42" s="7">
        <v>2.7501270209769602</v>
      </c>
      <c r="L42" s="10">
        <v>0.76105043031125597</v>
      </c>
      <c r="M42" s="7">
        <v>-3.3848264052158901</v>
      </c>
      <c r="N42" s="10">
        <v>0.88785826840177795</v>
      </c>
      <c r="O42" s="7">
        <v>-1.3292406459464401</v>
      </c>
      <c r="P42" s="10">
        <v>0.905139984649308</v>
      </c>
      <c r="Q42" s="7">
        <v>0.47945318921491697</v>
      </c>
      <c r="R42" s="10">
        <v>0.909851078444184</v>
      </c>
      <c r="S42" s="7">
        <v>1.80869383516136</v>
      </c>
      <c r="T42" s="123">
        <v>1.2070042871659401</v>
      </c>
    </row>
    <row r="43" spans="1:20" ht="13" customHeight="1" x14ac:dyDescent="0.2">
      <c r="A43" s="82" t="s">
        <v>381</v>
      </c>
      <c r="B43" s="110">
        <v>2</v>
      </c>
      <c r="C43" s="7">
        <v>11.452833879647899</v>
      </c>
      <c r="D43" s="10">
        <v>0.62988973419405903</v>
      </c>
      <c r="E43" s="7">
        <v>20.351278171982202</v>
      </c>
      <c r="F43" s="10">
        <v>1.6993918255227101</v>
      </c>
      <c r="G43" s="7">
        <v>8.8984442923342399</v>
      </c>
      <c r="H43" s="10">
        <v>1.8143464447559401</v>
      </c>
      <c r="I43" s="7">
        <v>11.9403857770504</v>
      </c>
      <c r="J43" s="10">
        <v>0.77960405911641095</v>
      </c>
      <c r="K43" s="7">
        <v>24.522997151275302</v>
      </c>
      <c r="L43" s="10">
        <v>2.1362696605325699</v>
      </c>
      <c r="M43" s="7">
        <v>12.5826113742249</v>
      </c>
      <c r="N43" s="10">
        <v>2.2278896541678899</v>
      </c>
      <c r="O43" s="7">
        <v>0.48755189740249</v>
      </c>
      <c r="P43" s="10">
        <v>1.0022692084634</v>
      </c>
      <c r="Q43" s="7">
        <v>4.1717189792931499</v>
      </c>
      <c r="R43" s="10">
        <v>2.7297583481263201</v>
      </c>
      <c r="S43" s="7">
        <v>3.68416708189066</v>
      </c>
      <c r="T43" s="123">
        <v>2.8732116755900301</v>
      </c>
    </row>
    <row r="44" spans="1:20" ht="13" customHeight="1" x14ac:dyDescent="0.2">
      <c r="A44" s="82" t="s">
        <v>382</v>
      </c>
      <c r="B44" s="110">
        <v>2</v>
      </c>
      <c r="C44" s="7">
        <v>8.3589102735272807</v>
      </c>
      <c r="D44" s="10">
        <v>0.76329239833501705</v>
      </c>
      <c r="E44" s="7">
        <v>10.280122986287401</v>
      </c>
      <c r="F44" s="10">
        <v>1.4065232862013901</v>
      </c>
      <c r="G44" s="7">
        <v>1.92121271276011</v>
      </c>
      <c r="H44" s="10">
        <v>1.56191922027987</v>
      </c>
      <c r="I44" s="7">
        <v>7.7623338162940003</v>
      </c>
      <c r="J44" s="10">
        <v>0.74322575045710904</v>
      </c>
      <c r="K44" s="7">
        <v>15.2546162537051</v>
      </c>
      <c r="L44" s="10">
        <v>2.3222725322464299</v>
      </c>
      <c r="M44" s="7">
        <v>7.4922824374110997</v>
      </c>
      <c r="N44" s="10">
        <v>2.40613571538475</v>
      </c>
      <c r="O44" s="7">
        <v>-0.59657645723327901</v>
      </c>
      <c r="P44" s="10">
        <v>1.0653636944717799</v>
      </c>
      <c r="Q44" s="7">
        <v>4.9744932674177003</v>
      </c>
      <c r="R44" s="10">
        <v>2.7150059794875201</v>
      </c>
      <c r="S44" s="7">
        <v>5.5710697246509797</v>
      </c>
      <c r="T44" s="123">
        <v>2.8686374346594898</v>
      </c>
    </row>
    <row r="45" spans="1:20" ht="13" customHeight="1" x14ac:dyDescent="0.2">
      <c r="A45" s="82" t="s">
        <v>383</v>
      </c>
      <c r="B45" s="110">
        <v>2</v>
      </c>
      <c r="C45" s="7">
        <v>1.9418240905039299</v>
      </c>
      <c r="D45" s="10">
        <v>0.57117991872853602</v>
      </c>
      <c r="E45" s="7">
        <v>2.38605268292359</v>
      </c>
      <c r="F45" s="10">
        <v>0.57729145710466101</v>
      </c>
      <c r="G45" s="7">
        <v>0.44422859241965601</v>
      </c>
      <c r="H45" s="10">
        <v>0.90928456192507201</v>
      </c>
      <c r="I45" s="7">
        <v>1.3437372506667999</v>
      </c>
      <c r="J45" s="10">
        <v>0.38800958376591899</v>
      </c>
      <c r="K45" s="7">
        <v>2.0443146625293398</v>
      </c>
      <c r="L45" s="10">
        <v>0.71214548420883905</v>
      </c>
      <c r="M45" s="7">
        <v>0.70057741186253597</v>
      </c>
      <c r="N45" s="10">
        <v>0.80745791744568896</v>
      </c>
      <c r="O45" s="7">
        <v>-0.59808683983713495</v>
      </c>
      <c r="P45" s="10">
        <v>0.69050556598259105</v>
      </c>
      <c r="Q45" s="7">
        <v>-0.34173802039425399</v>
      </c>
      <c r="R45" s="10">
        <v>0.91674239409174496</v>
      </c>
      <c r="S45" s="7">
        <v>0.25634881944288002</v>
      </c>
      <c r="T45" s="123">
        <v>1.2160537418227</v>
      </c>
    </row>
    <row r="46" spans="1:20" ht="13" customHeight="1" x14ac:dyDescent="0.2">
      <c r="A46" s="82" t="s">
        <v>384</v>
      </c>
      <c r="B46" s="110">
        <v>2</v>
      </c>
      <c r="C46" s="7">
        <v>16.791457000284701</v>
      </c>
      <c r="D46" s="10">
        <v>0.71732837577862396</v>
      </c>
      <c r="E46" s="7">
        <v>13.700220765181401</v>
      </c>
      <c r="F46" s="10">
        <v>1.0976505037233899</v>
      </c>
      <c r="G46" s="7">
        <v>-3.09123623510329</v>
      </c>
      <c r="H46" s="10">
        <v>1.0070749274106501</v>
      </c>
      <c r="I46" s="7">
        <v>13.059662533233301</v>
      </c>
      <c r="J46" s="10">
        <v>1.0512010371643801</v>
      </c>
      <c r="K46" s="7">
        <v>12.7252479657372</v>
      </c>
      <c r="L46" s="10">
        <v>0.94952162845146804</v>
      </c>
      <c r="M46" s="7">
        <v>-0.33441456749614701</v>
      </c>
      <c r="N46" s="10">
        <v>1.53076252991259</v>
      </c>
      <c r="O46" s="7">
        <v>-3.7317944670513499</v>
      </c>
      <c r="P46" s="10">
        <v>1.2726286258106401</v>
      </c>
      <c r="Q46" s="7">
        <v>-0.97497279944420101</v>
      </c>
      <c r="R46" s="10">
        <v>1.4513538339155401</v>
      </c>
      <c r="S46" s="7">
        <v>2.75682166760715</v>
      </c>
      <c r="T46" s="123">
        <v>1.8323301646819901</v>
      </c>
    </row>
    <row r="47" spans="1:20" ht="13" customHeight="1" x14ac:dyDescent="0.2">
      <c r="A47" s="82" t="s">
        <v>385</v>
      </c>
      <c r="B47" s="110">
        <v>2</v>
      </c>
      <c r="C47" s="7">
        <v>18.335491863498</v>
      </c>
      <c r="D47" s="10">
        <v>1.29644474670638</v>
      </c>
      <c r="E47" s="7">
        <v>12.173758110436699</v>
      </c>
      <c r="F47" s="10">
        <v>1.1861841487118401</v>
      </c>
      <c r="G47" s="7">
        <v>-6.1617337530612799</v>
      </c>
      <c r="H47" s="10">
        <v>1.8776805765227</v>
      </c>
      <c r="I47" s="7">
        <v>19.972552804874201</v>
      </c>
      <c r="J47" s="10">
        <v>1.4094974890318399</v>
      </c>
      <c r="K47" s="7">
        <v>11.280555506539599</v>
      </c>
      <c r="L47" s="10">
        <v>1.4524897932649401</v>
      </c>
      <c r="M47" s="7">
        <v>-8.6919972983346501</v>
      </c>
      <c r="N47" s="10">
        <v>1.9803169519369299</v>
      </c>
      <c r="O47" s="7">
        <v>1.63706094137624</v>
      </c>
      <c r="P47" s="10">
        <v>1.9150593079196301</v>
      </c>
      <c r="Q47" s="7">
        <v>-0.89320260389711903</v>
      </c>
      <c r="R47" s="10">
        <v>1.87530249138481</v>
      </c>
      <c r="S47" s="7">
        <v>-2.5302635452733599</v>
      </c>
      <c r="T47" s="123">
        <v>2.7289814175951101</v>
      </c>
    </row>
    <row r="48" spans="1:20" ht="13" customHeight="1" x14ac:dyDescent="0.2">
      <c r="A48" s="82" t="s">
        <v>386</v>
      </c>
      <c r="B48" s="110">
        <v>2</v>
      </c>
      <c r="C48" s="7">
        <v>18.4055133645228</v>
      </c>
      <c r="D48" s="10">
        <v>1.01877478389621</v>
      </c>
      <c r="E48" s="7">
        <v>16.361131300324701</v>
      </c>
      <c r="F48" s="10">
        <v>1.04147533195866</v>
      </c>
      <c r="G48" s="7">
        <v>-2.0443820641980301</v>
      </c>
      <c r="H48" s="10">
        <v>1.46926186897676</v>
      </c>
      <c r="I48" s="7">
        <v>29.617879177926799</v>
      </c>
      <c r="J48" s="10">
        <v>1.30791142322473</v>
      </c>
      <c r="K48" s="7">
        <v>19.829820154785899</v>
      </c>
      <c r="L48" s="10">
        <v>1.3763429342869</v>
      </c>
      <c r="M48" s="7">
        <v>-9.7880590231409101</v>
      </c>
      <c r="N48" s="10">
        <v>1.61425178833373</v>
      </c>
      <c r="O48" s="7">
        <v>11.2123658134041</v>
      </c>
      <c r="P48" s="10">
        <v>1.65787042657275</v>
      </c>
      <c r="Q48" s="7">
        <v>3.4686888544611998</v>
      </c>
      <c r="R48" s="10">
        <v>1.72597530105151</v>
      </c>
      <c r="S48" s="7">
        <v>-7.7436769589428804</v>
      </c>
      <c r="T48" s="123">
        <v>2.1827824618517799</v>
      </c>
    </row>
    <row r="49" spans="1:20" ht="13" customHeight="1" x14ac:dyDescent="0.2">
      <c r="A49" s="82" t="s">
        <v>387</v>
      </c>
      <c r="B49" s="110">
        <v>2</v>
      </c>
      <c r="C49" s="7">
        <v>6.5521598296910799</v>
      </c>
      <c r="D49" s="10">
        <v>0.371590480169114</v>
      </c>
      <c r="E49" s="7">
        <v>4.7865163408417502</v>
      </c>
      <c r="F49" s="10">
        <v>0.41288418021741202</v>
      </c>
      <c r="G49" s="7">
        <v>-1.76564348884933</v>
      </c>
      <c r="H49" s="10">
        <v>0.56502749113032003</v>
      </c>
      <c r="I49" s="7">
        <v>1.09773702602959</v>
      </c>
      <c r="J49" s="10">
        <v>0.31556917294840903</v>
      </c>
      <c r="K49" s="7">
        <v>1.6484001329550799</v>
      </c>
      <c r="L49" s="10">
        <v>0.52692728864332194</v>
      </c>
      <c r="M49" s="7">
        <v>0.55066310692549103</v>
      </c>
      <c r="N49" s="10">
        <v>0.57373524900032202</v>
      </c>
      <c r="O49" s="7">
        <v>-5.4544228036614903</v>
      </c>
      <c r="P49" s="10">
        <v>0.48750732083493398</v>
      </c>
      <c r="Q49" s="7">
        <v>-3.1381162078866698</v>
      </c>
      <c r="R49" s="10">
        <v>0.66942192508970499</v>
      </c>
      <c r="S49" s="7">
        <v>2.3163065957748201</v>
      </c>
      <c r="T49" s="123">
        <v>0.80525039688191702</v>
      </c>
    </row>
    <row r="50" spans="1:20" ht="13" customHeight="1" x14ac:dyDescent="0.2">
      <c r="A50" s="82" t="s">
        <v>388</v>
      </c>
      <c r="B50" s="110">
        <v>2</v>
      </c>
      <c r="C50" s="7">
        <v>2.7607348370786702</v>
      </c>
      <c r="D50" s="10">
        <v>0.60038058170140296</v>
      </c>
      <c r="E50" s="7">
        <v>2.5324658989403401</v>
      </c>
      <c r="F50" s="10">
        <v>1.04466706202588</v>
      </c>
      <c r="G50" s="7">
        <v>-0.22826893813832799</v>
      </c>
      <c r="H50" s="10">
        <v>0.96301107598102398</v>
      </c>
      <c r="I50" s="7">
        <v>4.3908329422517101</v>
      </c>
      <c r="J50" s="10">
        <v>1.55836305642995</v>
      </c>
      <c r="K50" s="7">
        <v>5.69308511812494</v>
      </c>
      <c r="L50" s="10">
        <v>0.77963294368779601</v>
      </c>
      <c r="M50" s="7">
        <v>1.3022521758732299</v>
      </c>
      <c r="N50" s="10">
        <v>1.6020831648598199</v>
      </c>
      <c r="O50" s="7">
        <v>1.6300981051730401</v>
      </c>
      <c r="P50" s="10">
        <v>1.6700156461931199</v>
      </c>
      <c r="Q50" s="7">
        <v>3.1606192191845901</v>
      </c>
      <c r="R50" s="10">
        <v>1.30351708748489</v>
      </c>
      <c r="S50" s="7">
        <v>1.53052111401156</v>
      </c>
      <c r="T50" s="123">
        <v>1.8692407013515899</v>
      </c>
    </row>
    <row r="51" spans="1:20" ht="13" customHeight="1" x14ac:dyDescent="0.2">
      <c r="A51" s="82" t="s">
        <v>389</v>
      </c>
      <c r="B51" s="110">
        <v>2</v>
      </c>
      <c r="C51" s="7">
        <v>36.391553905655201</v>
      </c>
      <c r="D51" s="10">
        <v>2.44754414020468</v>
      </c>
      <c r="E51" s="7">
        <v>40.9769866748765</v>
      </c>
      <c r="F51" s="10">
        <v>2.3228297478671101</v>
      </c>
      <c r="G51" s="7">
        <v>4.5854327692213603</v>
      </c>
      <c r="H51" s="10">
        <v>2.4367360051061202</v>
      </c>
      <c r="I51" s="7">
        <v>18.307299078093401</v>
      </c>
      <c r="J51" s="10">
        <v>1.3216473963231501</v>
      </c>
      <c r="K51" s="7">
        <v>20.413996340940201</v>
      </c>
      <c r="L51" s="10">
        <v>1.6450060848782599</v>
      </c>
      <c r="M51" s="7">
        <v>2.1066972628468301</v>
      </c>
      <c r="N51" s="10">
        <v>1.96436798455026</v>
      </c>
      <c r="O51" s="7">
        <v>-18.0842548275618</v>
      </c>
      <c r="P51" s="10">
        <v>2.78158662609275</v>
      </c>
      <c r="Q51" s="7">
        <v>-20.562990333936298</v>
      </c>
      <c r="R51" s="10">
        <v>2.8463279953060399</v>
      </c>
      <c r="S51" s="7">
        <v>-2.4787355063745302</v>
      </c>
      <c r="T51" s="123">
        <v>3.12992395072254</v>
      </c>
    </row>
    <row r="52" spans="1:20" ht="13" customHeight="1" x14ac:dyDescent="0.2">
      <c r="A52" s="112" t="s">
        <v>390</v>
      </c>
      <c r="B52" s="113">
        <v>2</v>
      </c>
      <c r="C52" s="34">
        <v>19.452856292733301</v>
      </c>
      <c r="D52" s="35">
        <v>0.223794954086146</v>
      </c>
      <c r="E52" s="34">
        <v>19.079025630433001</v>
      </c>
      <c r="F52" s="35">
        <v>0.354189789827138</v>
      </c>
      <c r="G52" s="34">
        <v>-0.37383066230031098</v>
      </c>
      <c r="H52" s="35">
        <v>0.40144978046266699</v>
      </c>
      <c r="I52" s="34">
        <v>19.5979772389556</v>
      </c>
      <c r="J52" s="35">
        <v>0.27384295156069899</v>
      </c>
      <c r="K52" s="34">
        <v>18.481977999638701</v>
      </c>
      <c r="L52" s="35">
        <v>0.37705649781703199</v>
      </c>
      <c r="M52" s="34">
        <v>-1.11599923931697</v>
      </c>
      <c r="N52" s="35">
        <v>0.42941769466704599</v>
      </c>
      <c r="O52" s="34">
        <v>0.145120946222285</v>
      </c>
      <c r="P52" s="35">
        <v>0.35365822992529899</v>
      </c>
      <c r="Q52" s="34">
        <v>-0.59704763079437495</v>
      </c>
      <c r="R52" s="35">
        <v>0.51732195948349002</v>
      </c>
      <c r="S52" s="34">
        <v>-0.74216857701665895</v>
      </c>
      <c r="T52" s="127">
        <v>0.58784477774892596</v>
      </c>
    </row>
    <row r="53" spans="1:20" ht="13" customHeight="1" x14ac:dyDescent="0.2">
      <c r="A53" s="82" t="s">
        <v>391</v>
      </c>
      <c r="B53" s="110">
        <v>2</v>
      </c>
      <c r="C53" s="7">
        <v>12.689316861023</v>
      </c>
      <c r="D53" s="10">
        <v>2.2870480620795699</v>
      </c>
      <c r="E53" s="7">
        <v>6.1294247092816097</v>
      </c>
      <c r="F53" s="10">
        <v>2.41973726757548</v>
      </c>
      <c r="G53" s="7">
        <v>-6.5598921517414102</v>
      </c>
      <c r="H53" s="10">
        <v>3.5139578321727001</v>
      </c>
      <c r="I53" s="7">
        <v>7.0588562190870698</v>
      </c>
      <c r="J53" s="10">
        <v>1.82230670155977</v>
      </c>
      <c r="K53" s="7">
        <v>3.8257692520126101</v>
      </c>
      <c r="L53" s="10">
        <v>1.5545902717220501</v>
      </c>
      <c r="M53" s="7">
        <v>-3.2330869670744602</v>
      </c>
      <c r="N53" s="10">
        <v>2.5255794542111301</v>
      </c>
      <c r="O53" s="7">
        <v>-5.63046064193595</v>
      </c>
      <c r="P53" s="10">
        <v>2.9242760732891702</v>
      </c>
      <c r="Q53" s="7">
        <v>-2.303655457269</v>
      </c>
      <c r="R53" s="10">
        <v>2.8760875085828799</v>
      </c>
      <c r="S53" s="7">
        <v>3.32680518466695</v>
      </c>
      <c r="T53" s="123">
        <v>4.3274069863858697</v>
      </c>
    </row>
    <row r="54" spans="1:20" ht="13" customHeight="1" x14ac:dyDescent="0.2">
      <c r="A54" s="82" t="s">
        <v>392</v>
      </c>
      <c r="B54" s="110">
        <v>2</v>
      </c>
      <c r="C54" s="7">
        <v>78.180226867031607</v>
      </c>
      <c r="D54" s="10">
        <v>1.9184142196840599</v>
      </c>
      <c r="E54" s="7">
        <v>35.981125689233799</v>
      </c>
      <c r="F54" s="10">
        <v>2.0244934114506798</v>
      </c>
      <c r="G54" s="7">
        <v>-42.1991011777978</v>
      </c>
      <c r="H54" s="10">
        <v>2.3256559380756401</v>
      </c>
      <c r="I54" s="7">
        <v>75.584406269047804</v>
      </c>
      <c r="J54" s="10">
        <v>2.5336614664655301</v>
      </c>
      <c r="K54" s="7">
        <v>54.396262262272799</v>
      </c>
      <c r="L54" s="10">
        <v>3.1707173627551999</v>
      </c>
      <c r="M54" s="7">
        <v>-21.188144006775001</v>
      </c>
      <c r="N54" s="10">
        <v>3.4470091404491199</v>
      </c>
      <c r="O54" s="7">
        <v>-2.59582059798382</v>
      </c>
      <c r="P54" s="10">
        <v>3.1780109416014102</v>
      </c>
      <c r="Q54" s="7">
        <v>18.415136573039</v>
      </c>
      <c r="R54" s="10">
        <v>3.7619173525590002</v>
      </c>
      <c r="S54" s="7">
        <v>21.010957171022799</v>
      </c>
      <c r="T54" s="123">
        <v>4.15819041851696</v>
      </c>
    </row>
    <row r="55" spans="1:20" ht="13" customHeight="1" x14ac:dyDescent="0.2">
      <c r="A55" s="82" t="s">
        <v>393</v>
      </c>
      <c r="B55" s="110">
        <v>2</v>
      </c>
      <c r="C55" s="7">
        <v>17.274812301713101</v>
      </c>
      <c r="D55" s="10">
        <v>2.0143261905283198</v>
      </c>
      <c r="E55" s="7">
        <v>7.8907421464830598</v>
      </c>
      <c r="F55" s="10">
        <v>1.1345266392562801</v>
      </c>
      <c r="G55" s="7">
        <v>-9.3840701552300807</v>
      </c>
      <c r="H55" s="10">
        <v>2.1400636261348098</v>
      </c>
      <c r="I55" s="7">
        <v>16.418881827237801</v>
      </c>
      <c r="J55" s="10">
        <v>2.0858027231593801</v>
      </c>
      <c r="K55" s="7">
        <v>4.0006281699446902</v>
      </c>
      <c r="L55" s="10">
        <v>1.2446440502013201</v>
      </c>
      <c r="M55" s="7">
        <v>-12.4182536572931</v>
      </c>
      <c r="N55" s="10">
        <v>2.2645363694087499</v>
      </c>
      <c r="O55" s="7">
        <v>-0.85593047447533599</v>
      </c>
      <c r="P55" s="10">
        <v>2.8996694642299201</v>
      </c>
      <c r="Q55" s="7">
        <v>-3.8901139765383701</v>
      </c>
      <c r="R55" s="10">
        <v>1.6841287085266601</v>
      </c>
      <c r="S55" s="7">
        <v>-3.0341835020630401</v>
      </c>
      <c r="T55" s="123">
        <v>3.11576592385889</v>
      </c>
    </row>
    <row r="56" spans="1:20" ht="13" customHeight="1" x14ac:dyDescent="0.2">
      <c r="A56" s="4" t="s">
        <v>394</v>
      </c>
      <c r="B56" s="118">
        <v>2</v>
      </c>
      <c r="C56" s="169">
        <v>22.206282974783701</v>
      </c>
      <c r="D56" s="170">
        <v>1.3415666286899399</v>
      </c>
      <c r="E56" s="169">
        <v>12.3858702155073</v>
      </c>
      <c r="F56" s="170">
        <v>1.00627105266649</v>
      </c>
      <c r="G56" s="169">
        <v>-9.8204127592764205</v>
      </c>
      <c r="H56" s="170">
        <v>1.6780208675208801</v>
      </c>
      <c r="I56" s="169">
        <v>16.735464437683</v>
      </c>
      <c r="J56" s="170">
        <v>1.7464931054510799</v>
      </c>
      <c r="K56" s="169">
        <v>14.503724706213401</v>
      </c>
      <c r="L56" s="170">
        <v>2.8549390313511198</v>
      </c>
      <c r="M56" s="169">
        <v>-2.2317397314696099</v>
      </c>
      <c r="N56" s="170">
        <v>3.1064578300671801</v>
      </c>
      <c r="O56" s="169">
        <v>-5.4708185371007199</v>
      </c>
      <c r="P56" s="170">
        <v>2.2022804513963798</v>
      </c>
      <c r="Q56" s="169">
        <v>2.1178544907061001</v>
      </c>
      <c r="R56" s="170">
        <v>3.0270874292241001</v>
      </c>
      <c r="S56" s="169">
        <v>7.5886730278068102</v>
      </c>
      <c r="T56" s="176">
        <v>3.5306988375987598</v>
      </c>
    </row>
    <row r="57" spans="1:20" ht="13" customHeight="1" x14ac:dyDescent="0.2">
      <c r="A57" s="172"/>
      <c r="B57" s="163"/>
      <c r="C57" s="164" t="s">
        <v>1692</v>
      </c>
      <c r="D57" s="165" t="s">
        <v>1693</v>
      </c>
      <c r="E57" s="164" t="s">
        <v>1694</v>
      </c>
      <c r="F57" s="165" t="s">
        <v>1695</v>
      </c>
      <c r="G57" s="164" t="s">
        <v>1696</v>
      </c>
      <c r="H57" s="165" t="s">
        <v>1697</v>
      </c>
      <c r="I57" s="164" t="s">
        <v>1698</v>
      </c>
      <c r="J57" s="165" t="s">
        <v>1699</v>
      </c>
      <c r="K57" s="164" t="s">
        <v>1700</v>
      </c>
      <c r="L57" s="165" t="s">
        <v>1701</v>
      </c>
      <c r="M57" s="164" t="s">
        <v>1702</v>
      </c>
      <c r="N57" s="165" t="s">
        <v>1703</v>
      </c>
      <c r="O57" s="164" t="s">
        <v>1704</v>
      </c>
      <c r="P57" s="165" t="s">
        <v>1705</v>
      </c>
      <c r="Q57" s="164" t="s">
        <v>1706</v>
      </c>
      <c r="R57" s="165" t="s">
        <v>1707</v>
      </c>
      <c r="S57" s="164" t="s">
        <v>1708</v>
      </c>
      <c r="T57" s="174" t="s">
        <v>1709</v>
      </c>
    </row>
    <row r="58" spans="1:20" ht="13" customHeight="1" x14ac:dyDescent="0.2">
      <c r="A58" s="82" t="s">
        <v>365</v>
      </c>
      <c r="B58" s="119">
        <v>1</v>
      </c>
      <c r="C58" s="7">
        <v>23.842987186844301</v>
      </c>
      <c r="D58" s="10">
        <v>1.453669862313</v>
      </c>
      <c r="E58" s="7">
        <v>14.3618500206949</v>
      </c>
      <c r="F58" s="10">
        <v>4.0637679299679696</v>
      </c>
      <c r="G58" s="7">
        <v>-9.4811371661493702</v>
      </c>
      <c r="H58" s="10">
        <v>4.2118444414070098</v>
      </c>
      <c r="I58" s="7">
        <v>15.320149314406001</v>
      </c>
      <c r="J58" s="10">
        <v>1.1965366058658999</v>
      </c>
      <c r="K58" s="7">
        <v>9.81448698407746</v>
      </c>
      <c r="L58" s="10">
        <v>2.6824600478636</v>
      </c>
      <c r="M58" s="7">
        <v>-5.5056623303285299</v>
      </c>
      <c r="N58" s="10">
        <v>2.9970005540632001</v>
      </c>
      <c r="O58" s="7">
        <v>-8.5228378724382701</v>
      </c>
      <c r="P58" s="10">
        <v>1.8827787755799099</v>
      </c>
      <c r="Q58" s="7">
        <v>-4.5473630366174396</v>
      </c>
      <c r="R58" s="10">
        <v>4.8692711669222701</v>
      </c>
      <c r="S58" s="7">
        <v>3.9754748358208398</v>
      </c>
      <c r="T58" s="123">
        <v>5.1692983972359601</v>
      </c>
    </row>
    <row r="59" spans="1:20" ht="13" customHeight="1" x14ac:dyDescent="0.2">
      <c r="A59" s="82" t="s">
        <v>370</v>
      </c>
      <c r="B59" s="119">
        <v>1</v>
      </c>
      <c r="C59" s="7">
        <v>7.5077474510676803</v>
      </c>
      <c r="D59" s="10">
        <v>0.48708870093537598</v>
      </c>
      <c r="E59" s="7">
        <v>3.6865092632173</v>
      </c>
      <c r="F59" s="10">
        <v>0.58936759720107901</v>
      </c>
      <c r="G59" s="7">
        <v>-3.8212381878503798</v>
      </c>
      <c r="H59" s="10">
        <v>0.87416275414647404</v>
      </c>
      <c r="I59" s="7">
        <v>7.3685309865350304</v>
      </c>
      <c r="J59" s="10">
        <v>0.78032405631520296</v>
      </c>
      <c r="K59" s="7">
        <v>4.0216547444950397</v>
      </c>
      <c r="L59" s="10">
        <v>0.81992099614783598</v>
      </c>
      <c r="M59" s="7">
        <v>-3.3468762420399898</v>
      </c>
      <c r="N59" s="10">
        <v>1.0287193257662099</v>
      </c>
      <c r="O59" s="7">
        <v>-0.139216464532645</v>
      </c>
      <c r="P59" s="10">
        <v>0.91987011879021496</v>
      </c>
      <c r="Q59" s="7">
        <v>0.33514548127774102</v>
      </c>
      <c r="R59" s="10">
        <v>1.0097646282944499</v>
      </c>
      <c r="S59" s="7">
        <v>0.47436194581038599</v>
      </c>
      <c r="T59" s="123">
        <v>1.34997184116626</v>
      </c>
    </row>
    <row r="60" spans="1:20" ht="13" customHeight="1" x14ac:dyDescent="0.2">
      <c r="A60" s="82" t="s">
        <v>372</v>
      </c>
      <c r="B60" s="119">
        <v>1</v>
      </c>
      <c r="C60" s="7">
        <v>1.1705456214090899</v>
      </c>
      <c r="D60" s="10">
        <v>0.24372402241996299</v>
      </c>
      <c r="E60" s="7">
        <v>2.80392342123407</v>
      </c>
      <c r="F60" s="10">
        <v>0.78532233040849198</v>
      </c>
      <c r="G60" s="7">
        <v>1.6333777998249801</v>
      </c>
      <c r="H60" s="10">
        <v>0.815027103337297</v>
      </c>
      <c r="I60" s="7">
        <v>0.79892176520461899</v>
      </c>
      <c r="J60" s="10">
        <v>0.25729787879462401</v>
      </c>
      <c r="K60" s="7">
        <v>0</v>
      </c>
      <c r="L60" s="10">
        <v>0</v>
      </c>
      <c r="M60" s="7">
        <v>-0.79892176520461899</v>
      </c>
      <c r="N60" s="10">
        <v>0.25729787879462401</v>
      </c>
      <c r="O60" s="7">
        <v>-0.37162385620447402</v>
      </c>
      <c r="P60" s="10">
        <v>0.354405978415686</v>
      </c>
      <c r="Q60" s="7">
        <v>-2.80392342123407</v>
      </c>
      <c r="R60" s="10">
        <v>0.78532233040849198</v>
      </c>
      <c r="S60" s="7">
        <v>-2.4322995650296</v>
      </c>
      <c r="T60" s="123">
        <v>0.854676182894199</v>
      </c>
    </row>
    <row r="61" spans="1:20" ht="13" customHeight="1" x14ac:dyDescent="0.2">
      <c r="A61" s="82" t="s">
        <v>384</v>
      </c>
      <c r="B61" s="119">
        <v>1</v>
      </c>
      <c r="C61" s="7">
        <v>11.583116864198001</v>
      </c>
      <c r="D61" s="10">
        <v>0.58093248312081502</v>
      </c>
      <c r="E61" s="7">
        <v>8.3574304131074708</v>
      </c>
      <c r="F61" s="10">
        <v>1.0698732788902501</v>
      </c>
      <c r="G61" s="7">
        <v>-3.2256864510905499</v>
      </c>
      <c r="H61" s="10">
        <v>1.1597006520286</v>
      </c>
      <c r="I61" s="7">
        <v>12.4782867732246</v>
      </c>
      <c r="J61" s="10">
        <v>0.81914428100847103</v>
      </c>
      <c r="K61" s="7">
        <v>8.4846515361858508</v>
      </c>
      <c r="L61" s="10">
        <v>1.49327567809169</v>
      </c>
      <c r="M61" s="7">
        <v>-3.9936352370387702</v>
      </c>
      <c r="N61" s="10">
        <v>1.7924887431858201</v>
      </c>
      <c r="O61" s="7">
        <v>0.89516990902660398</v>
      </c>
      <c r="P61" s="10">
        <v>1.0042310008428299</v>
      </c>
      <c r="Q61" s="7">
        <v>0.12722112307838501</v>
      </c>
      <c r="R61" s="10">
        <v>1.8369815142411099</v>
      </c>
      <c r="S61" s="7">
        <v>-0.76794878594821903</v>
      </c>
      <c r="T61" s="123">
        <v>2.13492892077545</v>
      </c>
    </row>
    <row r="62" spans="1:20" ht="13" customHeight="1" x14ac:dyDescent="0.2">
      <c r="A62" s="82" t="s">
        <v>386</v>
      </c>
      <c r="B62" s="119">
        <v>1</v>
      </c>
      <c r="C62" s="7">
        <v>13.3161746600705</v>
      </c>
      <c r="D62" s="10">
        <v>0.81365768571431096</v>
      </c>
      <c r="E62" s="7">
        <v>12.4908837287335</v>
      </c>
      <c r="F62" s="10">
        <v>1.6309591810119499</v>
      </c>
      <c r="G62" s="7">
        <v>-0.82529093133700504</v>
      </c>
      <c r="H62" s="10">
        <v>1.80983875520608</v>
      </c>
      <c r="I62" s="7">
        <v>12.940573971411</v>
      </c>
      <c r="J62" s="10">
        <v>1.16365842209658</v>
      </c>
      <c r="K62" s="7">
        <v>12.874927108953299</v>
      </c>
      <c r="L62" s="10">
        <v>1.4779469590190899</v>
      </c>
      <c r="M62" s="7">
        <v>-6.5646862457752406E-2</v>
      </c>
      <c r="N62" s="10">
        <v>1.7874485733705201</v>
      </c>
      <c r="O62" s="7">
        <v>-0.37560068865950302</v>
      </c>
      <c r="P62" s="10">
        <v>1.4199083607184899</v>
      </c>
      <c r="Q62" s="7">
        <v>0.38404338021974899</v>
      </c>
      <c r="R62" s="10">
        <v>2.2009895646733399</v>
      </c>
      <c r="S62" s="7">
        <v>0.75964406887925195</v>
      </c>
      <c r="T62" s="123">
        <v>2.5437155348604099</v>
      </c>
    </row>
    <row r="63" spans="1:20" ht="13" customHeight="1" x14ac:dyDescent="0.2">
      <c r="A63" s="173" t="s">
        <v>387</v>
      </c>
      <c r="B63" s="166">
        <v>1</v>
      </c>
      <c r="C63" s="167">
        <v>6.8579782426561904</v>
      </c>
      <c r="D63" s="168">
        <v>0.345070484871633</v>
      </c>
      <c r="E63" s="167">
        <v>3.4318774607606399</v>
      </c>
      <c r="F63" s="168">
        <v>0.62597094903419004</v>
      </c>
      <c r="G63" s="167">
        <v>-3.42610078189555</v>
      </c>
      <c r="H63" s="168">
        <v>0.72502225500723605</v>
      </c>
      <c r="I63" s="167">
        <v>2.5504959198899102</v>
      </c>
      <c r="J63" s="168">
        <v>0.38333750702151798</v>
      </c>
      <c r="K63" s="167">
        <v>2.9548573786427301</v>
      </c>
      <c r="L63" s="168">
        <v>1.3333920264171999</v>
      </c>
      <c r="M63" s="167">
        <v>0.40436145875282598</v>
      </c>
      <c r="N63" s="168">
        <v>1.2697220308146899</v>
      </c>
      <c r="O63" s="167">
        <v>-4.3074823227662797</v>
      </c>
      <c r="P63" s="168">
        <v>0.51577251169388305</v>
      </c>
      <c r="Q63" s="167">
        <v>-0.47702008211790298</v>
      </c>
      <c r="R63" s="168">
        <v>1.4730152494620401</v>
      </c>
      <c r="S63" s="167">
        <v>3.8304622406483801</v>
      </c>
      <c r="T63" s="175">
        <v>1.46213929083106</v>
      </c>
    </row>
    <row r="64" spans="1:20" ht="13" customHeight="1" x14ac:dyDescent="0.2">
      <c r="A64" s="82" t="s">
        <v>395</v>
      </c>
      <c r="B64" s="119">
        <v>1</v>
      </c>
      <c r="C64" s="7">
        <v>27.360314214635402</v>
      </c>
      <c r="D64" s="10">
        <v>0.97428982369315098</v>
      </c>
      <c r="E64" s="7">
        <v>8.49633767848362</v>
      </c>
      <c r="F64" s="10">
        <v>1.48239457287376</v>
      </c>
      <c r="G64" s="7">
        <v>-18.8639765361517</v>
      </c>
      <c r="H64" s="10">
        <v>1.8138252352809101</v>
      </c>
      <c r="I64" s="7">
        <v>29.902728331881399</v>
      </c>
      <c r="J64" s="10">
        <v>1.4113853440996</v>
      </c>
      <c r="K64" s="7">
        <v>11.556703144751401</v>
      </c>
      <c r="L64" s="10">
        <v>2.1079603817598298</v>
      </c>
      <c r="M64" s="7">
        <v>-18.34602518713</v>
      </c>
      <c r="N64" s="10">
        <v>2.4335984150950098</v>
      </c>
      <c r="O64" s="7">
        <v>2.542414117246</v>
      </c>
      <c r="P64" s="10">
        <v>1.7150070699828499</v>
      </c>
      <c r="Q64" s="7">
        <v>3.0603654662677302</v>
      </c>
      <c r="R64" s="10">
        <v>2.5770119597616601</v>
      </c>
      <c r="S64" s="7">
        <v>0.51795134902173201</v>
      </c>
      <c r="T64" s="123">
        <v>3.0351875115212898</v>
      </c>
    </row>
    <row r="65" spans="1:20" ht="13" customHeight="1" x14ac:dyDescent="0.2">
      <c r="A65" s="82" t="s">
        <v>396</v>
      </c>
      <c r="B65" s="119">
        <v>1</v>
      </c>
      <c r="C65" s="7">
        <v>32.696253392123303</v>
      </c>
      <c r="D65" s="10">
        <v>0.87209554114404697</v>
      </c>
      <c r="E65" s="7">
        <v>20.025986695116899</v>
      </c>
      <c r="F65" s="10">
        <v>1.8650476366904201</v>
      </c>
      <c r="G65" s="7">
        <v>-12.670266697006401</v>
      </c>
      <c r="H65" s="10">
        <v>2.1102577272474399</v>
      </c>
      <c r="I65" s="7">
        <v>36.861349341234202</v>
      </c>
      <c r="J65" s="10">
        <v>1.5993746627940999</v>
      </c>
      <c r="K65" s="7">
        <v>24.267289276865899</v>
      </c>
      <c r="L65" s="10">
        <v>2.76708311945014</v>
      </c>
      <c r="M65" s="7">
        <v>-12.5940600643683</v>
      </c>
      <c r="N65" s="10">
        <v>3.0984067911953002</v>
      </c>
      <c r="O65" s="7">
        <v>4.1650959491108903</v>
      </c>
      <c r="P65" s="10">
        <v>1.82168876180073</v>
      </c>
      <c r="Q65" s="7">
        <v>4.2413025817489398</v>
      </c>
      <c r="R65" s="10">
        <v>3.3369374697573302</v>
      </c>
      <c r="S65" s="7">
        <v>7.6206632638044197E-2</v>
      </c>
      <c r="T65" s="123">
        <v>3.7487747757277501</v>
      </c>
    </row>
    <row r="66" spans="1:20" ht="13" customHeight="1" x14ac:dyDescent="0.2">
      <c r="A66" s="4" t="s">
        <v>397</v>
      </c>
      <c r="B66" s="121">
        <v>1</v>
      </c>
      <c r="C66" s="169">
        <v>74.944349781943998</v>
      </c>
      <c r="D66" s="170">
        <v>1.1935434478434299</v>
      </c>
      <c r="E66" s="169">
        <v>29.6848874145875</v>
      </c>
      <c r="F66" s="170">
        <v>3.14846121712403</v>
      </c>
      <c r="G66" s="169">
        <v>-45.259462367356498</v>
      </c>
      <c r="H66" s="170">
        <v>3.2584507698450902</v>
      </c>
      <c r="I66" s="169">
        <v>78.121347038842103</v>
      </c>
      <c r="J66" s="170">
        <v>1.50879306634472</v>
      </c>
      <c r="K66" s="169">
        <v>32.285555974697097</v>
      </c>
      <c r="L66" s="170">
        <v>3.9309167328805801</v>
      </c>
      <c r="M66" s="169">
        <v>-45.835791064144999</v>
      </c>
      <c r="N66" s="170">
        <v>4.1358803797926704</v>
      </c>
      <c r="O66" s="169">
        <v>3.17699725689805</v>
      </c>
      <c r="P66" s="170">
        <v>1.92379897051118</v>
      </c>
      <c r="Q66" s="169">
        <v>2.60066856010963</v>
      </c>
      <c r="R66" s="170">
        <v>5.0363592402225104</v>
      </c>
      <c r="S66" s="169">
        <v>-0.57632869678842302</v>
      </c>
      <c r="T66" s="176">
        <v>5.2652642797354403</v>
      </c>
    </row>
    <row r="67" spans="1:20" ht="13" customHeight="1" x14ac:dyDescent="0.2">
      <c r="A67" s="82"/>
      <c r="B67" s="122"/>
      <c r="C67" s="7" t="s">
        <v>1692</v>
      </c>
      <c r="D67" s="10" t="s">
        <v>1693</v>
      </c>
      <c r="E67" s="7" t="s">
        <v>1694</v>
      </c>
      <c r="F67" s="10" t="s">
        <v>1695</v>
      </c>
      <c r="G67" s="7" t="s">
        <v>1696</v>
      </c>
      <c r="H67" s="10" t="s">
        <v>1697</v>
      </c>
      <c r="I67" s="7" t="s">
        <v>1698</v>
      </c>
      <c r="J67" s="10" t="s">
        <v>1699</v>
      </c>
      <c r="K67" s="7" t="s">
        <v>1700</v>
      </c>
      <c r="L67" s="10" t="s">
        <v>1701</v>
      </c>
      <c r="M67" s="7" t="s">
        <v>1702</v>
      </c>
      <c r="N67" s="10" t="s">
        <v>1703</v>
      </c>
      <c r="O67" s="7" t="s">
        <v>1704</v>
      </c>
      <c r="P67" s="10" t="s">
        <v>1705</v>
      </c>
      <c r="Q67" s="7" t="s">
        <v>1706</v>
      </c>
      <c r="R67" s="10" t="s">
        <v>1707</v>
      </c>
      <c r="S67" s="7" t="s">
        <v>1708</v>
      </c>
      <c r="T67" s="123" t="s">
        <v>1709</v>
      </c>
    </row>
    <row r="68" spans="1:20" ht="13" customHeight="1" x14ac:dyDescent="0.2">
      <c r="A68" s="82" t="s">
        <v>359</v>
      </c>
      <c r="B68" s="122">
        <v>3</v>
      </c>
      <c r="C68" s="7">
        <v>17.9784221673501</v>
      </c>
      <c r="D68" s="10">
        <v>2.5524215133935102</v>
      </c>
      <c r="E68" s="7">
        <v>19.1510857120293</v>
      </c>
      <c r="F68" s="10">
        <v>3.5379660792833199</v>
      </c>
      <c r="G68" s="7">
        <v>1.1726635446792</v>
      </c>
      <c r="H68" s="10">
        <v>1.84947310106869</v>
      </c>
      <c r="I68" s="7">
        <v>17.060126354062501</v>
      </c>
      <c r="J68" s="10">
        <v>1.0823624324583601</v>
      </c>
      <c r="K68" s="7">
        <v>15.034794321231599</v>
      </c>
      <c r="L68" s="10">
        <v>1.3621174607689599</v>
      </c>
      <c r="M68" s="7">
        <v>-2.02533203283084</v>
      </c>
      <c r="N68" s="10">
        <v>1.5303658544433301</v>
      </c>
      <c r="O68" s="7">
        <v>-0.91829581328764898</v>
      </c>
      <c r="P68" s="10">
        <v>2.77242926280026</v>
      </c>
      <c r="Q68" s="7">
        <v>-4.1162913907976897</v>
      </c>
      <c r="R68" s="10">
        <v>3.7911169798742801</v>
      </c>
      <c r="S68" s="7">
        <v>-3.1979955775100399</v>
      </c>
      <c r="T68" s="123">
        <v>2.4005354402763301</v>
      </c>
    </row>
    <row r="69" spans="1:20" ht="13" customHeight="1" x14ac:dyDescent="0.2">
      <c r="A69" s="82" t="s">
        <v>362</v>
      </c>
      <c r="B69" s="122">
        <v>3</v>
      </c>
      <c r="C69" s="7">
        <v>25.479243744902298</v>
      </c>
      <c r="D69" s="10">
        <v>2.0882062558464001</v>
      </c>
      <c r="E69" s="7">
        <v>10.9505465234064</v>
      </c>
      <c r="F69" s="10">
        <v>1.2933036316801201</v>
      </c>
      <c r="G69" s="7">
        <v>-14.5286972214959</v>
      </c>
      <c r="H69" s="10">
        <v>2.4482281853756098</v>
      </c>
      <c r="I69" s="7">
        <v>28.855295350829799</v>
      </c>
      <c r="J69" s="10">
        <v>2.23109573301205</v>
      </c>
      <c r="K69" s="7">
        <v>12.515962797198201</v>
      </c>
      <c r="L69" s="10">
        <v>1.3279472066128599</v>
      </c>
      <c r="M69" s="7">
        <v>-16.3393325536316</v>
      </c>
      <c r="N69" s="10">
        <v>2.4647511204785402</v>
      </c>
      <c r="O69" s="7">
        <v>3.3760516059274801</v>
      </c>
      <c r="P69" s="10">
        <v>3.0558785212800301</v>
      </c>
      <c r="Q69" s="7">
        <v>1.56541627379179</v>
      </c>
      <c r="R69" s="10">
        <v>1.85366611536918</v>
      </c>
      <c r="S69" s="7">
        <v>-1.8106353321356901</v>
      </c>
      <c r="T69" s="123">
        <v>3.4740206294102198</v>
      </c>
    </row>
    <row r="70" spans="1:20" ht="13" customHeight="1" x14ac:dyDescent="0.2">
      <c r="A70" s="82" t="s">
        <v>376</v>
      </c>
      <c r="B70" s="122">
        <v>3</v>
      </c>
      <c r="C70" s="7">
        <v>11.3138997411976</v>
      </c>
      <c r="D70" s="10">
        <v>0.61800577014553304</v>
      </c>
      <c r="E70" s="7">
        <v>16.088207427485301</v>
      </c>
      <c r="F70" s="10">
        <v>1.03312557291721</v>
      </c>
      <c r="G70" s="7">
        <v>4.77430768628777</v>
      </c>
      <c r="H70" s="10">
        <v>1.3325778786918301</v>
      </c>
      <c r="I70" s="7">
        <v>9.9187392168170998</v>
      </c>
      <c r="J70" s="10">
        <v>1.15768447629811</v>
      </c>
      <c r="K70" s="7">
        <v>12.458629944489701</v>
      </c>
      <c r="L70" s="10">
        <v>1.4340070273330201</v>
      </c>
      <c r="M70" s="7">
        <v>2.5398907276725602</v>
      </c>
      <c r="N70" s="10">
        <v>1.37929919274058</v>
      </c>
      <c r="O70" s="7">
        <v>-1.3951605243804599</v>
      </c>
      <c r="P70" s="10">
        <v>1.3123126451401701</v>
      </c>
      <c r="Q70" s="7">
        <v>-3.6295774829956602</v>
      </c>
      <c r="R70" s="10">
        <v>1.7674061796474501</v>
      </c>
      <c r="S70" s="7">
        <v>-2.2344169586152098</v>
      </c>
      <c r="T70" s="123">
        <v>1.91787123287088</v>
      </c>
    </row>
    <row r="71" spans="1:20" ht="13" customHeight="1" x14ac:dyDescent="0.2">
      <c r="A71" s="82" t="s">
        <v>382</v>
      </c>
      <c r="B71" s="122">
        <v>3</v>
      </c>
      <c r="C71" s="7">
        <v>11.444670515849101</v>
      </c>
      <c r="D71" s="10">
        <v>0.87663087002349904</v>
      </c>
      <c r="E71" s="7">
        <v>9.2152779054679108</v>
      </c>
      <c r="F71" s="10">
        <v>1.2344721650482999</v>
      </c>
      <c r="G71" s="7">
        <v>-2.2293926103812098</v>
      </c>
      <c r="H71" s="10">
        <v>1.69864947808871</v>
      </c>
      <c r="I71" s="7">
        <v>13.3295357797058</v>
      </c>
      <c r="J71" s="10">
        <v>1.0827510434826499</v>
      </c>
      <c r="K71" s="7">
        <v>8.4809946021908598</v>
      </c>
      <c r="L71" s="10">
        <v>1.3772424007594899</v>
      </c>
      <c r="M71" s="7">
        <v>-4.8485411775148899</v>
      </c>
      <c r="N71" s="10">
        <v>1.7523689957135999</v>
      </c>
      <c r="O71" s="7">
        <v>1.8848652638566401</v>
      </c>
      <c r="P71" s="10">
        <v>1.39313728843963</v>
      </c>
      <c r="Q71" s="7">
        <v>-0.73428330327704705</v>
      </c>
      <c r="R71" s="10">
        <v>1.8495183580404899</v>
      </c>
      <c r="S71" s="7">
        <v>-2.6191485671336801</v>
      </c>
      <c r="T71" s="123">
        <v>2.4405341928662501</v>
      </c>
    </row>
    <row r="72" spans="1:20" ht="13" customHeight="1" x14ac:dyDescent="0.2">
      <c r="A72" s="82" t="s">
        <v>386</v>
      </c>
      <c r="B72" s="122">
        <v>3</v>
      </c>
      <c r="C72" s="7">
        <v>13.681909734938101</v>
      </c>
      <c r="D72" s="10">
        <v>1.0059735948038599</v>
      </c>
      <c r="E72" s="7">
        <v>10.997619068809501</v>
      </c>
      <c r="F72" s="10">
        <v>0.72734084454041503</v>
      </c>
      <c r="G72" s="7">
        <v>-2.6842906661285801</v>
      </c>
      <c r="H72" s="10">
        <v>1.2411425013791</v>
      </c>
      <c r="I72" s="7">
        <v>23.738733752896302</v>
      </c>
      <c r="J72" s="10">
        <v>1.4157601746567401</v>
      </c>
      <c r="K72" s="7">
        <v>17.9348686517361</v>
      </c>
      <c r="L72" s="10">
        <v>1.0428138841699499</v>
      </c>
      <c r="M72" s="7">
        <v>-5.8038651011601896</v>
      </c>
      <c r="N72" s="10">
        <v>1.72430375055313</v>
      </c>
      <c r="O72" s="7">
        <v>10.056824017958199</v>
      </c>
      <c r="P72" s="10">
        <v>1.7367670383752301</v>
      </c>
      <c r="Q72" s="7">
        <v>6.9372495829265803</v>
      </c>
      <c r="R72" s="10">
        <v>1.2714108309883101</v>
      </c>
      <c r="S72" s="7">
        <v>-3.1195744350316099</v>
      </c>
      <c r="T72" s="123">
        <v>2.1245371573359599</v>
      </c>
    </row>
    <row r="73" spans="1:20" ht="13" customHeight="1" x14ac:dyDescent="0.2">
      <c r="A73" s="4" t="s">
        <v>387</v>
      </c>
      <c r="B73" s="171">
        <v>3</v>
      </c>
      <c r="C73" s="169">
        <v>5.10507720524447</v>
      </c>
      <c r="D73" s="170">
        <v>0.45395453201313501</v>
      </c>
      <c r="E73" s="169">
        <v>4.0002444131235402</v>
      </c>
      <c r="F73" s="170">
        <v>0.38004107832808498</v>
      </c>
      <c r="G73" s="169">
        <v>-1.10483279212092</v>
      </c>
      <c r="H73" s="170">
        <v>0.58539222923714895</v>
      </c>
      <c r="I73" s="169">
        <v>2.0240514178817599</v>
      </c>
      <c r="J73" s="170">
        <v>0.65324547876915195</v>
      </c>
      <c r="K73" s="169">
        <v>1.6495756617955899</v>
      </c>
      <c r="L73" s="170">
        <v>0.59745386863540795</v>
      </c>
      <c r="M73" s="169">
        <v>-0.37447575608617101</v>
      </c>
      <c r="N73" s="170">
        <v>0.87088299736602204</v>
      </c>
      <c r="O73" s="169">
        <v>-3.08102578736271</v>
      </c>
      <c r="P73" s="170">
        <v>0.79549002047015205</v>
      </c>
      <c r="Q73" s="169">
        <v>-2.3506687513279498</v>
      </c>
      <c r="R73" s="170">
        <v>0.70808357300829206</v>
      </c>
      <c r="S73" s="169">
        <v>0.73035703603475099</v>
      </c>
      <c r="T73" s="176">
        <v>1.04934325039639</v>
      </c>
    </row>
    <row r="75" spans="1:20" x14ac:dyDescent="0.2">
      <c r="A75" s="177" t="s">
        <v>138</v>
      </c>
    </row>
    <row r="76" spans="1:20" x14ac:dyDescent="0.2">
      <c r="A76" s="177" t="s">
        <v>398</v>
      </c>
    </row>
    <row r="77" spans="1:20" x14ac:dyDescent="0.2">
      <c r="A77" s="177" t="s">
        <v>400</v>
      </c>
    </row>
    <row r="78" spans="1:20" x14ac:dyDescent="0.2">
      <c r="A78" s="177" t="s">
        <v>401</v>
      </c>
    </row>
    <row r="79" spans="1:20" x14ac:dyDescent="0.2">
      <c r="A79" s="177" t="s">
        <v>402</v>
      </c>
    </row>
    <row r="80" spans="1:20"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440</v>
      </c>
    </row>
  </sheetData>
  <mergeCells count="14">
    <mergeCell ref="B7:B10"/>
    <mergeCell ref="C7:T7"/>
    <mergeCell ref="C8:H8"/>
    <mergeCell ref="C9:D9"/>
    <mergeCell ref="E9:F9"/>
    <mergeCell ref="G9:H9"/>
    <mergeCell ref="I8:N8"/>
    <mergeCell ref="I9:J9"/>
    <mergeCell ref="K9:L9"/>
    <mergeCell ref="M9:N9"/>
    <mergeCell ref="O8:T8"/>
    <mergeCell ref="O9:P9"/>
    <mergeCell ref="Q9:R9"/>
    <mergeCell ref="S9:T9"/>
  </mergeCells>
  <conditionalFormatting sqref="G1:G200">
    <cfRule type="expression" dxfId="217" priority="5">
      <formula>ABS(G1/H1)&gt;1.95996398454005</formula>
    </cfRule>
  </conditionalFormatting>
  <conditionalFormatting sqref="M1:M200">
    <cfRule type="expression" dxfId="216" priority="4">
      <formula>ABS(M1/N1)&gt;1.95996398454005</formula>
    </cfRule>
  </conditionalFormatting>
  <conditionalFormatting sqref="O1:O200">
    <cfRule type="expression" dxfId="215" priority="3">
      <formula>ABS(O1/P1)&gt;1.95996398454005</formula>
    </cfRule>
  </conditionalFormatting>
  <conditionalFormatting sqref="Q1:Q200">
    <cfRule type="expression" dxfId="214" priority="2">
      <formula>ABS(Q1/R1)&gt;1.95996398454005</formula>
    </cfRule>
  </conditionalFormatting>
  <conditionalFormatting sqref="S1:S200">
    <cfRule type="expression" dxfId="213"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8" x14ac:dyDescent="0.2">
      <c r="A1" s="36" t="s">
        <v>198</v>
      </c>
    </row>
    <row r="2" spans="1:8" x14ac:dyDescent="0.2">
      <c r="A2" s="46" t="s">
        <v>199</v>
      </c>
    </row>
    <row r="3" spans="1:8" x14ac:dyDescent="0.2">
      <c r="A3" s="58" t="s">
        <v>341</v>
      </c>
    </row>
    <row r="4" spans="1:8" x14ac:dyDescent="0.2">
      <c r="A4" s="161" t="str">
        <f>HYPERLINK("#'TOC'!A1", "Back to TOC")</f>
        <v>Back to TOC</v>
      </c>
    </row>
    <row r="7" spans="1:8" ht="16" customHeight="1" x14ac:dyDescent="0.2">
      <c r="B7" s="235" t="s">
        <v>342</v>
      </c>
      <c r="C7" s="238" t="s">
        <v>405</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713</v>
      </c>
      <c r="D11" s="109" t="s">
        <v>714</v>
      </c>
      <c r="E11" s="108" t="s">
        <v>715</v>
      </c>
      <c r="F11" s="109" t="s">
        <v>716</v>
      </c>
      <c r="G11" s="108" t="s">
        <v>717</v>
      </c>
      <c r="H11" s="126" t="s">
        <v>718</v>
      </c>
    </row>
    <row r="12" spans="1:8" ht="13" customHeight="1" x14ac:dyDescent="0.2">
      <c r="A12" s="82" t="s">
        <v>350</v>
      </c>
      <c r="B12" s="110">
        <v>2</v>
      </c>
      <c r="C12" s="7">
        <v>12.3048674989706</v>
      </c>
      <c r="D12" s="10">
        <v>0.72936030591962697</v>
      </c>
      <c r="E12" s="7">
        <v>20.191062296078702</v>
      </c>
      <c r="F12" s="10">
        <v>1.43704357033545</v>
      </c>
      <c r="G12" s="7">
        <v>7.8861947971081197</v>
      </c>
      <c r="H12" s="123">
        <v>1.6115398471318101</v>
      </c>
    </row>
    <row r="13" spans="1:8" ht="13" customHeight="1" x14ac:dyDescent="0.2">
      <c r="A13" s="82" t="s">
        <v>351</v>
      </c>
      <c r="B13" s="110">
        <v>2</v>
      </c>
      <c r="C13" s="7">
        <v>3.6717433210457999</v>
      </c>
      <c r="D13" s="10">
        <v>0.39651560795200602</v>
      </c>
      <c r="E13" s="7">
        <v>6.6248216015743404</v>
      </c>
      <c r="F13" s="10">
        <v>0.83314241686802504</v>
      </c>
      <c r="G13" s="7">
        <v>2.9530782805285498</v>
      </c>
      <c r="H13" s="123">
        <v>0.92268679091783001</v>
      </c>
    </row>
    <row r="14" spans="1:8" ht="13" customHeight="1" x14ac:dyDescent="0.2">
      <c r="A14" s="82" t="s">
        <v>352</v>
      </c>
      <c r="B14" s="110">
        <v>2</v>
      </c>
      <c r="C14" s="7">
        <v>8.1611943213687006</v>
      </c>
      <c r="D14" s="10">
        <v>0.57395889023719904</v>
      </c>
      <c r="E14" s="7">
        <v>8.2362532706805194</v>
      </c>
      <c r="F14" s="10">
        <v>0.63063593331225698</v>
      </c>
      <c r="G14" s="7">
        <v>7.5058949311820597E-2</v>
      </c>
      <c r="H14" s="123">
        <v>0.85271946621789896</v>
      </c>
    </row>
    <row r="15" spans="1:8" ht="13" customHeight="1" x14ac:dyDescent="0.2">
      <c r="A15" s="111" t="s">
        <v>353</v>
      </c>
      <c r="B15" s="110">
        <v>2</v>
      </c>
      <c r="C15" s="7">
        <v>6.8329530014894901</v>
      </c>
      <c r="D15" s="10">
        <v>0.78517902569391995</v>
      </c>
      <c r="E15" s="7">
        <v>6.8883914557758104</v>
      </c>
      <c r="F15" s="10">
        <v>0.82211821152408404</v>
      </c>
      <c r="G15" s="7">
        <v>5.54384542863149E-2</v>
      </c>
      <c r="H15" s="123">
        <v>1.13683088280941</v>
      </c>
    </row>
    <row r="16" spans="1:8" ht="13" customHeight="1" x14ac:dyDescent="0.2">
      <c r="A16" s="111" t="s">
        <v>354</v>
      </c>
      <c r="B16" s="110">
        <v>2</v>
      </c>
      <c r="C16" s="7">
        <v>9.6794368307246899</v>
      </c>
      <c r="D16" s="10">
        <v>0.78623134901911296</v>
      </c>
      <c r="E16" s="7">
        <v>10.4119082303237</v>
      </c>
      <c r="F16" s="10">
        <v>0.89617467964407405</v>
      </c>
      <c r="G16" s="7">
        <v>0.73247139959902297</v>
      </c>
      <c r="H16" s="123">
        <v>1.19217817066728</v>
      </c>
    </row>
    <row r="17" spans="1:8" ht="13" customHeight="1" x14ac:dyDescent="0.2">
      <c r="A17" s="82" t="s">
        <v>355</v>
      </c>
      <c r="B17" s="110">
        <v>2</v>
      </c>
      <c r="C17" s="7">
        <v>12.8998787520676</v>
      </c>
      <c r="D17" s="10">
        <v>0.91518816160726402</v>
      </c>
      <c r="E17" s="7">
        <v>12.6737680215839</v>
      </c>
      <c r="F17" s="10">
        <v>1.1561727992684401</v>
      </c>
      <c r="G17" s="7">
        <v>-0.226110730483748</v>
      </c>
      <c r="H17" s="123">
        <v>1.4745524449521299</v>
      </c>
    </row>
    <row r="18" spans="1:8" ht="13" customHeight="1" x14ac:dyDescent="0.2">
      <c r="A18" s="82" t="s">
        <v>356</v>
      </c>
      <c r="B18" s="110">
        <v>2</v>
      </c>
      <c r="C18" s="7">
        <v>21.203585116245499</v>
      </c>
      <c r="D18" s="10">
        <v>1.76273585594798</v>
      </c>
      <c r="E18" s="7">
        <v>6.64174755641322</v>
      </c>
      <c r="F18" s="10">
        <v>0.92303988824285399</v>
      </c>
      <c r="G18" s="7">
        <v>-14.5618375598323</v>
      </c>
      <c r="H18" s="123">
        <v>1.9897839915759801</v>
      </c>
    </row>
    <row r="19" spans="1:8" ht="13" customHeight="1" x14ac:dyDescent="0.2">
      <c r="A19" s="82" t="s">
        <v>357</v>
      </c>
      <c r="B19" s="110">
        <v>2</v>
      </c>
      <c r="C19" s="7">
        <v>15.375699854365401</v>
      </c>
      <c r="D19" s="10">
        <v>1.22904408794003</v>
      </c>
      <c r="E19" s="7">
        <v>18.679839284839399</v>
      </c>
      <c r="F19" s="10">
        <v>1.6401474564158101</v>
      </c>
      <c r="G19" s="7">
        <v>3.3041394304740201</v>
      </c>
      <c r="H19" s="123">
        <v>2.0495445954864202</v>
      </c>
    </row>
    <row r="20" spans="1:8" ht="13" customHeight="1" x14ac:dyDescent="0.2">
      <c r="A20" s="82" t="s">
        <v>358</v>
      </c>
      <c r="B20" s="110">
        <v>2</v>
      </c>
      <c r="C20" s="7">
        <v>5.5439380066880801</v>
      </c>
      <c r="D20" s="10">
        <v>0.79780155335608904</v>
      </c>
      <c r="E20" s="7">
        <v>11.0846443264728</v>
      </c>
      <c r="F20" s="10">
        <v>1.7381288240309001</v>
      </c>
      <c r="G20" s="7">
        <v>5.5407063197847002</v>
      </c>
      <c r="H20" s="123">
        <v>1.9124798371393099</v>
      </c>
    </row>
    <row r="21" spans="1:8" ht="13" customHeight="1" x14ac:dyDescent="0.2">
      <c r="A21" s="82" t="s">
        <v>359</v>
      </c>
      <c r="B21" s="110">
        <v>2</v>
      </c>
      <c r="C21" s="7">
        <v>12.62146495767</v>
      </c>
      <c r="D21" s="10">
        <v>0.85983458663579804</v>
      </c>
      <c r="E21" s="7">
        <v>18.770056229635699</v>
      </c>
      <c r="F21" s="10">
        <v>1.25760239983017</v>
      </c>
      <c r="G21" s="7">
        <v>6.1485912719657101</v>
      </c>
      <c r="H21" s="123">
        <v>1.5234432422751301</v>
      </c>
    </row>
    <row r="22" spans="1:8" ht="13" customHeight="1" x14ac:dyDescent="0.2">
      <c r="A22" s="82" t="s">
        <v>360</v>
      </c>
      <c r="B22" s="110">
        <v>2</v>
      </c>
      <c r="C22" s="7">
        <v>8.6514171229884393</v>
      </c>
      <c r="D22" s="10">
        <v>0.92715324888378803</v>
      </c>
      <c r="E22" s="7">
        <v>6.6029684285073396</v>
      </c>
      <c r="F22" s="10">
        <v>0.86039083210158895</v>
      </c>
      <c r="G22" s="7">
        <v>-2.0484486944810998</v>
      </c>
      <c r="H22" s="123">
        <v>1.2648658153654999</v>
      </c>
    </row>
    <row r="23" spans="1:8" ht="13" customHeight="1" x14ac:dyDescent="0.2">
      <c r="A23" s="82" t="s">
        <v>361</v>
      </c>
      <c r="B23" s="110">
        <v>2</v>
      </c>
      <c r="C23" s="7">
        <v>11.902552623604</v>
      </c>
      <c r="D23" s="10">
        <v>0.79650626276696201</v>
      </c>
      <c r="E23" s="7">
        <v>12.745646472761599</v>
      </c>
      <c r="F23" s="10">
        <v>0.79192205205482702</v>
      </c>
      <c r="G23" s="7">
        <v>0.84309384915763597</v>
      </c>
      <c r="H23" s="123">
        <v>1.1231931103589099</v>
      </c>
    </row>
    <row r="24" spans="1:8" ht="13" customHeight="1" x14ac:dyDescent="0.2">
      <c r="A24" s="82" t="s">
        <v>362</v>
      </c>
      <c r="B24" s="110">
        <v>2</v>
      </c>
      <c r="C24" s="7">
        <v>20.4200344756783</v>
      </c>
      <c r="D24" s="10">
        <v>1.72201249196988</v>
      </c>
      <c r="E24" s="7">
        <v>19.7208138073449</v>
      </c>
      <c r="F24" s="10">
        <v>1.41589339353521</v>
      </c>
      <c r="G24" s="7">
        <v>-0.69922066833337804</v>
      </c>
      <c r="H24" s="123">
        <v>2.22936787551023</v>
      </c>
    </row>
    <row r="25" spans="1:8" ht="13" customHeight="1" x14ac:dyDescent="0.2">
      <c r="A25" s="82" t="s">
        <v>363</v>
      </c>
      <c r="B25" s="110">
        <v>2</v>
      </c>
      <c r="C25" s="7">
        <v>27.996183544609298</v>
      </c>
      <c r="D25" s="10">
        <v>1.7018184019285501</v>
      </c>
      <c r="E25" s="7">
        <v>35.7878682421223</v>
      </c>
      <c r="F25" s="10">
        <v>1.7518344114582001</v>
      </c>
      <c r="G25" s="7">
        <v>7.7916846975130003</v>
      </c>
      <c r="H25" s="123">
        <v>2.4423574018377701</v>
      </c>
    </row>
    <row r="26" spans="1:8" ht="13" customHeight="1" x14ac:dyDescent="0.2">
      <c r="A26" s="82" t="s">
        <v>364</v>
      </c>
      <c r="B26" s="110">
        <v>2</v>
      </c>
      <c r="C26" s="7">
        <v>11.060549604632</v>
      </c>
      <c r="D26" s="10">
        <v>0.80004098572714799</v>
      </c>
      <c r="E26" s="7">
        <v>18.008846900630001</v>
      </c>
      <c r="F26" s="10">
        <v>0.87672794701617696</v>
      </c>
      <c r="G26" s="7">
        <v>6.9482972959980103</v>
      </c>
      <c r="H26" s="123">
        <v>1.1868940441010201</v>
      </c>
    </row>
    <row r="27" spans="1:8" ht="13" customHeight="1" x14ac:dyDescent="0.2">
      <c r="A27" s="82" t="s">
        <v>365</v>
      </c>
      <c r="B27" s="110">
        <v>2</v>
      </c>
      <c r="C27" s="7">
        <v>8.2538198489383294</v>
      </c>
      <c r="D27" s="10">
        <v>0.81124393822679997</v>
      </c>
      <c r="E27" s="7">
        <v>11.3988029717527</v>
      </c>
      <c r="F27" s="10">
        <v>0.95790177239280705</v>
      </c>
      <c r="G27" s="7">
        <v>3.1449831228144101</v>
      </c>
      <c r="H27" s="123">
        <v>1.25526592117488</v>
      </c>
    </row>
    <row r="28" spans="1:8" ht="13" customHeight="1" x14ac:dyDescent="0.2">
      <c r="A28" s="82" t="s">
        <v>366</v>
      </c>
      <c r="B28" s="110">
        <v>2</v>
      </c>
      <c r="C28" s="7">
        <v>11.850963744631899</v>
      </c>
      <c r="D28" s="10">
        <v>0.92944130340882303</v>
      </c>
      <c r="E28" s="7">
        <v>11.137611886322199</v>
      </c>
      <c r="F28" s="10">
        <v>1.1337643986672601</v>
      </c>
      <c r="G28" s="7">
        <v>-0.713351858309622</v>
      </c>
      <c r="H28" s="123">
        <v>1.4660432627203099</v>
      </c>
    </row>
    <row r="29" spans="1:8" ht="13" customHeight="1" x14ac:dyDescent="0.2">
      <c r="A29" s="82" t="s">
        <v>367</v>
      </c>
      <c r="B29" s="110">
        <v>2</v>
      </c>
      <c r="C29" s="7">
        <v>28.717848857103</v>
      </c>
      <c r="D29" s="10">
        <v>1.96763233918679</v>
      </c>
      <c r="E29" s="7">
        <v>26.548053903933699</v>
      </c>
      <c r="F29" s="10">
        <v>2.1459394708961899</v>
      </c>
      <c r="G29" s="7">
        <v>-2.1697949531692999</v>
      </c>
      <c r="H29" s="123">
        <v>2.9114658223932302</v>
      </c>
    </row>
    <row r="30" spans="1:8" ht="13" customHeight="1" x14ac:dyDescent="0.2">
      <c r="A30" s="82" t="s">
        <v>368</v>
      </c>
      <c r="B30" s="110">
        <v>2</v>
      </c>
      <c r="C30" s="7">
        <v>11.2794924059904</v>
      </c>
      <c r="D30" s="10">
        <v>1.1109422239548301</v>
      </c>
      <c r="E30" s="7">
        <v>14.1065575516854</v>
      </c>
      <c r="F30" s="10">
        <v>1.14274376418418</v>
      </c>
      <c r="G30" s="7">
        <v>2.82706514569497</v>
      </c>
      <c r="H30" s="123">
        <v>1.5937552934963199</v>
      </c>
    </row>
    <row r="31" spans="1:8" ht="13" customHeight="1" x14ac:dyDescent="0.2">
      <c r="A31" s="82" t="s">
        <v>369</v>
      </c>
      <c r="B31" s="110">
        <v>2</v>
      </c>
      <c r="C31" s="7" t="s">
        <v>562</v>
      </c>
      <c r="D31" s="10" t="s">
        <v>562</v>
      </c>
      <c r="E31" s="7">
        <v>3.6167271488153001</v>
      </c>
      <c r="F31" s="10">
        <v>0.699117351119938</v>
      </c>
      <c r="G31" s="7" t="s">
        <v>562</v>
      </c>
      <c r="H31" s="123" t="s">
        <v>562</v>
      </c>
    </row>
    <row r="32" spans="1:8" ht="13" customHeight="1" x14ac:dyDescent="0.2">
      <c r="A32" s="82" t="s">
        <v>370</v>
      </c>
      <c r="B32" s="110">
        <v>2</v>
      </c>
      <c r="C32" s="7">
        <v>9.9136211622659598</v>
      </c>
      <c r="D32" s="10">
        <v>0.72492457882471495</v>
      </c>
      <c r="E32" s="7">
        <v>14.958203215075899</v>
      </c>
      <c r="F32" s="10">
        <v>0.92376000831787697</v>
      </c>
      <c r="G32" s="7">
        <v>5.0445820528099103</v>
      </c>
      <c r="H32" s="123">
        <v>1.17424367060318</v>
      </c>
    </row>
    <row r="33" spans="1:8" ht="13" customHeight="1" x14ac:dyDescent="0.2">
      <c r="A33" s="82" t="s">
        <v>371</v>
      </c>
      <c r="B33" s="110">
        <v>2</v>
      </c>
      <c r="C33" s="7">
        <v>14.667547999869701</v>
      </c>
      <c r="D33" s="10">
        <v>0.830255000322352</v>
      </c>
      <c r="E33" s="7">
        <v>11.897175947753199</v>
      </c>
      <c r="F33" s="10">
        <v>0.75270069458557198</v>
      </c>
      <c r="G33" s="7">
        <v>-2.77037205211656</v>
      </c>
      <c r="H33" s="123">
        <v>1.12066127852705</v>
      </c>
    </row>
    <row r="34" spans="1:8" ht="13" customHeight="1" x14ac:dyDescent="0.2">
      <c r="A34" s="82" t="s">
        <v>372</v>
      </c>
      <c r="B34" s="110">
        <v>2</v>
      </c>
      <c r="C34" s="7">
        <v>5.7351230665015898</v>
      </c>
      <c r="D34" s="10">
        <v>0.58321531850575303</v>
      </c>
      <c r="E34" s="7">
        <v>6.9748297756831104</v>
      </c>
      <c r="F34" s="10">
        <v>0.65381369744002205</v>
      </c>
      <c r="G34" s="7">
        <v>1.2397067091815199</v>
      </c>
      <c r="H34" s="123">
        <v>0.876134954615988</v>
      </c>
    </row>
    <row r="35" spans="1:8" ht="13" customHeight="1" x14ac:dyDescent="0.2">
      <c r="A35" s="82" t="s">
        <v>373</v>
      </c>
      <c r="B35" s="110">
        <v>2</v>
      </c>
      <c r="C35" s="7">
        <v>26.101074614623101</v>
      </c>
      <c r="D35" s="10">
        <v>2.0472797623416001</v>
      </c>
      <c r="E35" s="7">
        <v>36.152573781307098</v>
      </c>
      <c r="F35" s="10">
        <v>1.8572721602930999</v>
      </c>
      <c r="G35" s="7">
        <v>10.051499166684</v>
      </c>
      <c r="H35" s="123">
        <v>2.7642022904797101</v>
      </c>
    </row>
    <row r="36" spans="1:8" ht="13" customHeight="1" x14ac:dyDescent="0.2">
      <c r="A36" s="82" t="s">
        <v>374</v>
      </c>
      <c r="B36" s="110">
        <v>2</v>
      </c>
      <c r="C36" s="7">
        <v>28.037887187157899</v>
      </c>
      <c r="D36" s="10">
        <v>1.47449295865084</v>
      </c>
      <c r="E36" s="7">
        <v>30.4686618708485</v>
      </c>
      <c r="F36" s="10">
        <v>1.90387333120254</v>
      </c>
      <c r="G36" s="7">
        <v>2.4307746836905402</v>
      </c>
      <c r="H36" s="123">
        <v>2.4080828778044898</v>
      </c>
    </row>
    <row r="37" spans="1:8" ht="13" customHeight="1" x14ac:dyDescent="0.2">
      <c r="A37" s="82" t="s">
        <v>375</v>
      </c>
      <c r="B37" s="110">
        <v>2</v>
      </c>
      <c r="C37" s="7">
        <v>20.137807395469601</v>
      </c>
      <c r="D37" s="10">
        <v>1.3173225705813401</v>
      </c>
      <c r="E37" s="7">
        <v>21.486692690765</v>
      </c>
      <c r="F37" s="10">
        <v>1.2118270880356301</v>
      </c>
      <c r="G37" s="7">
        <v>1.34888529529537</v>
      </c>
      <c r="H37" s="123">
        <v>1.7899339781846599</v>
      </c>
    </row>
    <row r="38" spans="1:8" ht="13" customHeight="1" x14ac:dyDescent="0.2">
      <c r="A38" s="82" t="s">
        <v>376</v>
      </c>
      <c r="B38" s="110">
        <v>2</v>
      </c>
      <c r="C38" s="7">
        <v>3.16893519958766</v>
      </c>
      <c r="D38" s="10">
        <v>0.40985188485481</v>
      </c>
      <c r="E38" s="7">
        <v>5.6907734888135497</v>
      </c>
      <c r="F38" s="10">
        <v>0.80556103154346304</v>
      </c>
      <c r="G38" s="7">
        <v>2.5218382892258902</v>
      </c>
      <c r="H38" s="123">
        <v>0.90382915590304402</v>
      </c>
    </row>
    <row r="39" spans="1:8" ht="13" customHeight="1" x14ac:dyDescent="0.2">
      <c r="A39" s="82" t="s">
        <v>377</v>
      </c>
      <c r="B39" s="110">
        <v>2</v>
      </c>
      <c r="C39" s="7">
        <v>6.1473164264683904</v>
      </c>
      <c r="D39" s="10">
        <v>0.52546434470259895</v>
      </c>
      <c r="E39" s="7">
        <v>6.5534664818129</v>
      </c>
      <c r="F39" s="10">
        <v>0.70476899989920505</v>
      </c>
      <c r="G39" s="7">
        <v>0.40615005534451198</v>
      </c>
      <c r="H39" s="123">
        <v>0.87909733293456105</v>
      </c>
    </row>
    <row r="40" spans="1:8" ht="13" customHeight="1" x14ac:dyDescent="0.2">
      <c r="A40" s="82" t="s">
        <v>378</v>
      </c>
      <c r="B40" s="110">
        <v>2</v>
      </c>
      <c r="C40" s="7">
        <v>35.065411659781901</v>
      </c>
      <c r="D40" s="10">
        <v>1.73205041581097</v>
      </c>
      <c r="E40" s="7">
        <v>12.094823928825599</v>
      </c>
      <c r="F40" s="10">
        <v>0.84009369058527295</v>
      </c>
      <c r="G40" s="7">
        <v>-22.9705877309563</v>
      </c>
      <c r="H40" s="123">
        <v>1.9250340391463601</v>
      </c>
    </row>
    <row r="41" spans="1:8" ht="13" customHeight="1" x14ac:dyDescent="0.2">
      <c r="A41" s="82" t="s">
        <v>379</v>
      </c>
      <c r="B41" s="110">
        <v>2</v>
      </c>
      <c r="C41" s="7">
        <v>7.0159227656834604</v>
      </c>
      <c r="D41" s="10">
        <v>0.53283287221272402</v>
      </c>
      <c r="E41" s="7">
        <v>6.68437093482496</v>
      </c>
      <c r="F41" s="10">
        <v>0.64153510492587595</v>
      </c>
      <c r="G41" s="7">
        <v>-0.33155183085850298</v>
      </c>
      <c r="H41" s="123">
        <v>0.83395333236501601</v>
      </c>
    </row>
    <row r="42" spans="1:8" ht="13" customHeight="1" x14ac:dyDescent="0.2">
      <c r="A42" s="82" t="s">
        <v>380</v>
      </c>
      <c r="B42" s="110">
        <v>2</v>
      </c>
      <c r="C42" s="7">
        <v>28.2478370371926</v>
      </c>
      <c r="D42" s="10">
        <v>0.942640537939892</v>
      </c>
      <c r="E42" s="7">
        <v>24.527997090930398</v>
      </c>
      <c r="F42" s="10">
        <v>1.1134290979918799</v>
      </c>
      <c r="G42" s="7">
        <v>-3.7198399462621601</v>
      </c>
      <c r="H42" s="123">
        <v>1.45886789670026</v>
      </c>
    </row>
    <row r="43" spans="1:8" ht="13" customHeight="1" x14ac:dyDescent="0.2">
      <c r="A43" s="82" t="s">
        <v>381</v>
      </c>
      <c r="B43" s="110">
        <v>2</v>
      </c>
      <c r="C43" s="7">
        <v>15.2068967965652</v>
      </c>
      <c r="D43" s="10">
        <v>0.98133304991416404</v>
      </c>
      <c r="E43" s="7">
        <v>17.404807211748601</v>
      </c>
      <c r="F43" s="10">
        <v>1.0132332907241</v>
      </c>
      <c r="G43" s="7">
        <v>2.1979104151833302</v>
      </c>
      <c r="H43" s="123">
        <v>1.4105517559754499</v>
      </c>
    </row>
    <row r="44" spans="1:8" ht="13" customHeight="1" x14ac:dyDescent="0.2">
      <c r="A44" s="82" t="s">
        <v>382</v>
      </c>
      <c r="B44" s="110">
        <v>2</v>
      </c>
      <c r="C44" s="7">
        <v>13.683073465842</v>
      </c>
      <c r="D44" s="10">
        <v>1.06314329969792</v>
      </c>
      <c r="E44" s="7">
        <v>17.388665113756801</v>
      </c>
      <c r="F44" s="10">
        <v>1.26027507263002</v>
      </c>
      <c r="G44" s="7">
        <v>3.7055916479148099</v>
      </c>
      <c r="H44" s="123">
        <v>1.64880773117583</v>
      </c>
    </row>
    <row r="45" spans="1:8" ht="13" customHeight="1" x14ac:dyDescent="0.2">
      <c r="A45" s="82" t="s">
        <v>383</v>
      </c>
      <c r="B45" s="110">
        <v>2</v>
      </c>
      <c r="C45" s="7">
        <v>24.446097649655201</v>
      </c>
      <c r="D45" s="10">
        <v>1.6872526098169101</v>
      </c>
      <c r="E45" s="7">
        <v>14.551597189268399</v>
      </c>
      <c r="F45" s="10">
        <v>1.1895867042906401</v>
      </c>
      <c r="G45" s="7">
        <v>-9.8945004603867801</v>
      </c>
      <c r="H45" s="123">
        <v>2.0644461476045</v>
      </c>
    </row>
    <row r="46" spans="1:8" ht="13" customHeight="1" x14ac:dyDescent="0.2">
      <c r="A46" s="82" t="s">
        <v>384</v>
      </c>
      <c r="B46" s="110">
        <v>2</v>
      </c>
      <c r="C46" s="7">
        <v>4.4297616490380802</v>
      </c>
      <c r="D46" s="10">
        <v>0.54071216708471803</v>
      </c>
      <c r="E46" s="7">
        <v>5.05119813406864</v>
      </c>
      <c r="F46" s="10">
        <v>0.50817757193427804</v>
      </c>
      <c r="G46" s="7">
        <v>0.62143648503056104</v>
      </c>
      <c r="H46" s="123">
        <v>0.74203375411801198</v>
      </c>
    </row>
    <row r="47" spans="1:8" ht="13" customHeight="1" x14ac:dyDescent="0.2">
      <c r="A47" s="82" t="s">
        <v>385</v>
      </c>
      <c r="B47" s="110">
        <v>2</v>
      </c>
      <c r="C47" s="7">
        <v>25.111363634592699</v>
      </c>
      <c r="D47" s="10">
        <v>1.22420458413922</v>
      </c>
      <c r="E47" s="7">
        <v>17.738756561755601</v>
      </c>
      <c r="F47" s="10">
        <v>1.6424553670593101</v>
      </c>
      <c r="G47" s="7">
        <v>-7.3726070728371402</v>
      </c>
      <c r="H47" s="123">
        <v>2.04849615489251</v>
      </c>
    </row>
    <row r="48" spans="1:8" ht="13" customHeight="1" x14ac:dyDescent="0.2">
      <c r="A48" s="82" t="s">
        <v>386</v>
      </c>
      <c r="B48" s="110">
        <v>2</v>
      </c>
      <c r="C48" s="7">
        <v>9.0551053647737607</v>
      </c>
      <c r="D48" s="10">
        <v>0.506779312906394</v>
      </c>
      <c r="E48" s="7">
        <v>10.1608790249345</v>
      </c>
      <c r="F48" s="10">
        <v>0.59188249029440498</v>
      </c>
      <c r="G48" s="7">
        <v>1.10577366016069</v>
      </c>
      <c r="H48" s="123">
        <v>0.77919840496948101</v>
      </c>
    </row>
    <row r="49" spans="1:8" ht="13" customHeight="1" x14ac:dyDescent="0.2">
      <c r="A49" s="82" t="s">
        <v>387</v>
      </c>
      <c r="B49" s="110">
        <v>2</v>
      </c>
      <c r="C49" s="7">
        <v>26.461714554689198</v>
      </c>
      <c r="D49" s="10">
        <v>0.58226653638220904</v>
      </c>
      <c r="E49" s="7">
        <v>18.480541743567599</v>
      </c>
      <c r="F49" s="10">
        <v>1.64219873524649</v>
      </c>
      <c r="G49" s="7">
        <v>-7.9811728111216498</v>
      </c>
      <c r="H49" s="123">
        <v>1.7423693653860299</v>
      </c>
    </row>
    <row r="50" spans="1:8" ht="13" customHeight="1" x14ac:dyDescent="0.2">
      <c r="A50" s="82" t="s">
        <v>388</v>
      </c>
      <c r="B50" s="110">
        <v>2</v>
      </c>
      <c r="C50" s="7">
        <v>16.661903233326701</v>
      </c>
      <c r="D50" s="10">
        <v>1.3087528673355999</v>
      </c>
      <c r="E50" s="7">
        <v>17.182077125256299</v>
      </c>
      <c r="F50" s="10">
        <v>1.93608891624491</v>
      </c>
      <c r="G50" s="7">
        <v>0.52017389192960195</v>
      </c>
      <c r="H50" s="123">
        <v>2.33693696093103</v>
      </c>
    </row>
    <row r="51" spans="1:8" ht="13" customHeight="1" x14ac:dyDescent="0.2">
      <c r="A51" s="82" t="s">
        <v>389</v>
      </c>
      <c r="B51" s="110">
        <v>2</v>
      </c>
      <c r="C51" s="7">
        <v>2.0347893820477401</v>
      </c>
      <c r="D51" s="10">
        <v>0.30848597774452102</v>
      </c>
      <c r="E51" s="7">
        <v>3.9630740779945701</v>
      </c>
      <c r="F51" s="10">
        <v>0.43897974001554901</v>
      </c>
      <c r="G51" s="7">
        <v>1.9282846959468301</v>
      </c>
      <c r="H51" s="123">
        <v>0.53653220836135496</v>
      </c>
    </row>
    <row r="52" spans="1:8" ht="13" customHeight="1" x14ac:dyDescent="0.2">
      <c r="A52" s="112" t="s">
        <v>390</v>
      </c>
      <c r="B52" s="113">
        <v>2</v>
      </c>
      <c r="C52" s="34">
        <v>13.9018180617459</v>
      </c>
      <c r="D52" s="35">
        <v>0.22891090691701799</v>
      </c>
      <c r="E52" s="34">
        <v>15.882358998730499</v>
      </c>
      <c r="F52" s="35">
        <v>0.26111692815395598</v>
      </c>
      <c r="G52" s="34">
        <v>2.4916089307311098</v>
      </c>
      <c r="H52" s="127">
        <v>0.354307651812936</v>
      </c>
    </row>
    <row r="53" spans="1:8" ht="13" customHeight="1" x14ac:dyDescent="0.2">
      <c r="A53" s="82" t="s">
        <v>391</v>
      </c>
      <c r="B53" s="110">
        <v>2</v>
      </c>
      <c r="C53" s="7">
        <v>6.9305690086104503</v>
      </c>
      <c r="D53" s="10">
        <v>1.06903507826995</v>
      </c>
      <c r="E53" s="7">
        <v>13.6380775031704</v>
      </c>
      <c r="F53" s="10">
        <v>1.94009737307306</v>
      </c>
      <c r="G53" s="7">
        <v>6.7075084945599501</v>
      </c>
      <c r="H53" s="123">
        <v>2.2151329114923599</v>
      </c>
    </row>
    <row r="54" spans="1:8" ht="13" customHeight="1" x14ac:dyDescent="0.2">
      <c r="A54" s="82" t="s">
        <v>392</v>
      </c>
      <c r="B54" s="110">
        <v>2</v>
      </c>
      <c r="C54" s="7">
        <v>10.8103565722455</v>
      </c>
      <c r="D54" s="10">
        <v>1.4801363514782899</v>
      </c>
      <c r="E54" s="7">
        <v>10.0522238493287</v>
      </c>
      <c r="F54" s="10">
        <v>1.6735196284876701</v>
      </c>
      <c r="G54" s="7">
        <v>-0.75813272291676403</v>
      </c>
      <c r="H54" s="123">
        <v>2.2341601477738702</v>
      </c>
    </row>
    <row r="55" spans="1:8" ht="13" customHeight="1" x14ac:dyDescent="0.2">
      <c r="A55" s="82" t="s">
        <v>393</v>
      </c>
      <c r="B55" s="110">
        <v>2</v>
      </c>
      <c r="C55" s="7">
        <v>21.602796557932599</v>
      </c>
      <c r="D55" s="10">
        <v>1.62622727080483</v>
      </c>
      <c r="E55" s="7">
        <v>25.175438333147198</v>
      </c>
      <c r="F55" s="10">
        <v>2.3974645144123099</v>
      </c>
      <c r="G55" s="7">
        <v>3.57264177521462</v>
      </c>
      <c r="H55" s="123">
        <v>2.8969727706997102</v>
      </c>
    </row>
    <row r="56" spans="1:8" ht="13" customHeight="1" x14ac:dyDescent="0.2">
      <c r="A56" s="4" t="s">
        <v>394</v>
      </c>
      <c r="B56" s="118">
        <v>2</v>
      </c>
      <c r="C56" s="169">
        <v>15.837165188803301</v>
      </c>
      <c r="D56" s="170">
        <v>0.93190986727717195</v>
      </c>
      <c r="E56" s="169">
        <v>24.161597020934298</v>
      </c>
      <c r="F56" s="170">
        <v>2.25300079192374</v>
      </c>
      <c r="G56" s="169">
        <v>8.3244318321309994</v>
      </c>
      <c r="H56" s="176">
        <v>2.4381280871064899</v>
      </c>
    </row>
    <row r="57" spans="1:8" ht="13" customHeight="1" x14ac:dyDescent="0.2">
      <c r="A57" s="172"/>
      <c r="B57" s="163"/>
      <c r="C57" s="164" t="s">
        <v>713</v>
      </c>
      <c r="D57" s="165" t="s">
        <v>714</v>
      </c>
      <c r="E57" s="164" t="s">
        <v>715</v>
      </c>
      <c r="F57" s="165" t="s">
        <v>716</v>
      </c>
      <c r="G57" s="164" t="s">
        <v>717</v>
      </c>
      <c r="H57" s="174" t="s">
        <v>718</v>
      </c>
    </row>
    <row r="58" spans="1:8" ht="13" customHeight="1" x14ac:dyDescent="0.2">
      <c r="A58" s="82" t="s">
        <v>365</v>
      </c>
      <c r="B58" s="119">
        <v>1</v>
      </c>
      <c r="C58" s="7">
        <v>7.6594637640943404</v>
      </c>
      <c r="D58" s="10">
        <v>1.2942323037060199</v>
      </c>
      <c r="E58" s="7">
        <v>14.643794441303699</v>
      </c>
      <c r="F58" s="10">
        <v>1.4808580000688301</v>
      </c>
      <c r="G58" s="7">
        <v>6.9843306772094103</v>
      </c>
      <c r="H58" s="123">
        <v>1.96671748665741</v>
      </c>
    </row>
    <row r="59" spans="1:8" ht="13" customHeight="1" x14ac:dyDescent="0.2">
      <c r="A59" s="82" t="s">
        <v>370</v>
      </c>
      <c r="B59" s="119">
        <v>1</v>
      </c>
      <c r="C59" s="7">
        <v>7.4661628207424897</v>
      </c>
      <c r="D59" s="10">
        <v>0.56904033486542205</v>
      </c>
      <c r="E59" s="7">
        <v>17.031342258699201</v>
      </c>
      <c r="F59" s="10">
        <v>0.96764624661589704</v>
      </c>
      <c r="G59" s="7">
        <v>9.5651794379567097</v>
      </c>
      <c r="H59" s="123">
        <v>1.12256231955896</v>
      </c>
    </row>
    <row r="60" spans="1:8" ht="13" customHeight="1" x14ac:dyDescent="0.2">
      <c r="A60" s="82" t="s">
        <v>372</v>
      </c>
      <c r="B60" s="119">
        <v>1</v>
      </c>
      <c r="C60" s="7">
        <v>3.4131238734104898</v>
      </c>
      <c r="D60" s="10">
        <v>0.451899577873912</v>
      </c>
      <c r="E60" s="7">
        <v>6.43328314722973</v>
      </c>
      <c r="F60" s="10">
        <v>0.73050679339459501</v>
      </c>
      <c r="G60" s="7">
        <v>3.0201592738192402</v>
      </c>
      <c r="H60" s="123">
        <v>0.85898393679874696</v>
      </c>
    </row>
    <row r="61" spans="1:8" ht="13" customHeight="1" x14ac:dyDescent="0.2">
      <c r="A61" s="82" t="s">
        <v>384</v>
      </c>
      <c r="B61" s="119">
        <v>1</v>
      </c>
      <c r="C61" s="7">
        <v>1.5511633335422601</v>
      </c>
      <c r="D61" s="10">
        <v>0.29573426666041702</v>
      </c>
      <c r="E61" s="7">
        <v>2.53115176310782</v>
      </c>
      <c r="F61" s="10">
        <v>0.40126573559745898</v>
      </c>
      <c r="G61" s="7">
        <v>0.97998842956555698</v>
      </c>
      <c r="H61" s="123">
        <v>0.49847060800186099</v>
      </c>
    </row>
    <row r="62" spans="1:8" ht="13" customHeight="1" x14ac:dyDescent="0.2">
      <c r="A62" s="82" t="s">
        <v>386</v>
      </c>
      <c r="B62" s="119">
        <v>1</v>
      </c>
      <c r="C62" s="7">
        <v>12.3145632393851</v>
      </c>
      <c r="D62" s="10">
        <v>0.97983167538003402</v>
      </c>
      <c r="E62" s="7">
        <v>14.646289186975</v>
      </c>
      <c r="F62" s="10">
        <v>0.90989268822465696</v>
      </c>
      <c r="G62" s="7">
        <v>2.3317259475899101</v>
      </c>
      <c r="H62" s="123">
        <v>1.3371517550984</v>
      </c>
    </row>
    <row r="63" spans="1:8" ht="13" customHeight="1" x14ac:dyDescent="0.2">
      <c r="A63" s="173" t="s">
        <v>387</v>
      </c>
      <c r="B63" s="166">
        <v>1</v>
      </c>
      <c r="C63" s="167">
        <v>27.915935778206901</v>
      </c>
      <c r="D63" s="168">
        <v>0.67316959847577995</v>
      </c>
      <c r="E63" s="167">
        <v>18.942711999083901</v>
      </c>
      <c r="F63" s="168">
        <v>1.5638541412838101</v>
      </c>
      <c r="G63" s="167">
        <v>-8.9732237791229608</v>
      </c>
      <c r="H63" s="175">
        <v>1.7025854115205401</v>
      </c>
    </row>
    <row r="64" spans="1:8" ht="13" customHeight="1" x14ac:dyDescent="0.2">
      <c r="A64" s="82" t="s">
        <v>395</v>
      </c>
      <c r="B64" s="119">
        <v>1</v>
      </c>
      <c r="C64" s="7">
        <v>10.987600888205799</v>
      </c>
      <c r="D64" s="10">
        <v>0.81955201619621998</v>
      </c>
      <c r="E64" s="7">
        <v>18.488118855469999</v>
      </c>
      <c r="F64" s="10">
        <v>1.24285216225469</v>
      </c>
      <c r="G64" s="7">
        <v>7.50051796726419</v>
      </c>
      <c r="H64" s="123">
        <v>1.4887400728375799</v>
      </c>
    </row>
    <row r="65" spans="1:8" ht="13" customHeight="1" x14ac:dyDescent="0.2">
      <c r="A65" s="82" t="s">
        <v>396</v>
      </c>
      <c r="B65" s="119">
        <v>1</v>
      </c>
      <c r="C65" s="7">
        <v>5.0363260175909099</v>
      </c>
      <c r="D65" s="10">
        <v>0.54841001748039397</v>
      </c>
      <c r="E65" s="7">
        <v>7.5235234901931802</v>
      </c>
      <c r="F65" s="10">
        <v>0.82018293221323901</v>
      </c>
      <c r="G65" s="7">
        <v>2.4871974726022699</v>
      </c>
      <c r="H65" s="123">
        <v>0.98663751680480605</v>
      </c>
    </row>
    <row r="66" spans="1:8" ht="13" customHeight="1" x14ac:dyDescent="0.2">
      <c r="A66" s="4" t="s">
        <v>397</v>
      </c>
      <c r="B66" s="121">
        <v>1</v>
      </c>
      <c r="C66" s="169">
        <v>16.305603237161399</v>
      </c>
      <c r="D66" s="170">
        <v>1.35746625886295</v>
      </c>
      <c r="E66" s="169">
        <v>11.266741884425199</v>
      </c>
      <c r="F66" s="170">
        <v>1.5022097859501</v>
      </c>
      <c r="G66" s="169">
        <v>-5.0388613527361796</v>
      </c>
      <c r="H66" s="176">
        <v>2.0246848853477402</v>
      </c>
    </row>
    <row r="67" spans="1:8" ht="13" customHeight="1" x14ac:dyDescent="0.2">
      <c r="A67" s="82"/>
      <c r="B67" s="122"/>
      <c r="C67" s="7" t="s">
        <v>713</v>
      </c>
      <c r="D67" s="10" t="s">
        <v>714</v>
      </c>
      <c r="E67" s="7" t="s">
        <v>715</v>
      </c>
      <c r="F67" s="10" t="s">
        <v>716</v>
      </c>
      <c r="G67" s="7" t="s">
        <v>717</v>
      </c>
      <c r="H67" s="123" t="s">
        <v>718</v>
      </c>
    </row>
    <row r="68" spans="1:8" ht="13" customHeight="1" x14ac:dyDescent="0.2">
      <c r="A68" s="82" t="s">
        <v>359</v>
      </c>
      <c r="B68" s="122">
        <v>3</v>
      </c>
      <c r="C68" s="7">
        <v>15.4181945815952</v>
      </c>
      <c r="D68" s="10">
        <v>0.977395841877435</v>
      </c>
      <c r="E68" s="7">
        <v>16.054632524120901</v>
      </c>
      <c r="F68" s="10">
        <v>1.1849699055032401</v>
      </c>
      <c r="G68" s="7">
        <v>0.636437942525657</v>
      </c>
      <c r="H68" s="123">
        <v>1.5360521829246701</v>
      </c>
    </row>
    <row r="69" spans="1:8" ht="13" customHeight="1" x14ac:dyDescent="0.2">
      <c r="A69" s="82" t="s">
        <v>362</v>
      </c>
      <c r="B69" s="122">
        <v>3</v>
      </c>
      <c r="C69" s="7">
        <v>16.779903423341501</v>
      </c>
      <c r="D69" s="10">
        <v>1.2700157588752601</v>
      </c>
      <c r="E69" s="7">
        <v>14.244027728366699</v>
      </c>
      <c r="F69" s="10">
        <v>1.32827190493421</v>
      </c>
      <c r="G69" s="7">
        <v>-2.5358756949747701</v>
      </c>
      <c r="H69" s="123">
        <v>1.8377285657106901</v>
      </c>
    </row>
    <row r="70" spans="1:8" ht="13" customHeight="1" x14ac:dyDescent="0.2">
      <c r="A70" s="82" t="s">
        <v>376</v>
      </c>
      <c r="B70" s="122">
        <v>3</v>
      </c>
      <c r="C70" s="7">
        <v>5.6892128294800504</v>
      </c>
      <c r="D70" s="10">
        <v>0.58934266244061195</v>
      </c>
      <c r="E70" s="7">
        <v>5.9210083053770699</v>
      </c>
      <c r="F70" s="10">
        <v>1.04041135961583</v>
      </c>
      <c r="G70" s="7">
        <v>0.23179547589701599</v>
      </c>
      <c r="H70" s="123">
        <v>1.19573432291218</v>
      </c>
    </row>
    <row r="71" spans="1:8" ht="13" customHeight="1" x14ac:dyDescent="0.2">
      <c r="A71" s="82" t="s">
        <v>382</v>
      </c>
      <c r="B71" s="122">
        <v>3</v>
      </c>
      <c r="C71" s="7">
        <v>12.260240272587099</v>
      </c>
      <c r="D71" s="10">
        <v>1.26644430125993</v>
      </c>
      <c r="E71" s="7">
        <v>14.973571823667699</v>
      </c>
      <c r="F71" s="10">
        <v>1.3853745739827901</v>
      </c>
      <c r="G71" s="7">
        <v>2.71333155108056</v>
      </c>
      <c r="H71" s="123">
        <v>1.8770039633500399</v>
      </c>
    </row>
    <row r="72" spans="1:8" ht="13" customHeight="1" x14ac:dyDescent="0.2">
      <c r="A72" s="82" t="s">
        <v>386</v>
      </c>
      <c r="B72" s="122">
        <v>3</v>
      </c>
      <c r="C72" s="7">
        <v>14.0918055106766</v>
      </c>
      <c r="D72" s="10">
        <v>0.81067639784670298</v>
      </c>
      <c r="E72" s="7">
        <v>12.2877082959142</v>
      </c>
      <c r="F72" s="10">
        <v>0.79634997698002796</v>
      </c>
      <c r="G72" s="7">
        <v>-1.8040972147623999</v>
      </c>
      <c r="H72" s="123">
        <v>1.13638440145129</v>
      </c>
    </row>
    <row r="73" spans="1:8" ht="13" customHeight="1" x14ac:dyDescent="0.2">
      <c r="A73" s="4" t="s">
        <v>387</v>
      </c>
      <c r="B73" s="171">
        <v>3</v>
      </c>
      <c r="C73" s="169">
        <v>26.273271123718501</v>
      </c>
      <c r="D73" s="170">
        <v>0.75753197814202</v>
      </c>
      <c r="E73" s="169">
        <v>15.759843256331299</v>
      </c>
      <c r="F73" s="170">
        <v>1.34199689315101</v>
      </c>
      <c r="G73" s="169">
        <v>-10.513427867387099</v>
      </c>
      <c r="H73" s="176">
        <v>1.54104197189263</v>
      </c>
    </row>
    <row r="75" spans="1:8" x14ac:dyDescent="0.2">
      <c r="A75" s="177" t="s">
        <v>398</v>
      </c>
    </row>
    <row r="76" spans="1:8" x14ac:dyDescent="0.2">
      <c r="A76" s="177" t="s">
        <v>399</v>
      </c>
    </row>
    <row r="77" spans="1:8" x14ac:dyDescent="0.2">
      <c r="A77" s="177" t="s">
        <v>400</v>
      </c>
    </row>
    <row r="78" spans="1:8" x14ac:dyDescent="0.2">
      <c r="A78" s="177" t="s">
        <v>401</v>
      </c>
    </row>
    <row r="79" spans="1:8" x14ac:dyDescent="0.2">
      <c r="A79" s="177" t="s">
        <v>402</v>
      </c>
    </row>
    <row r="80" spans="1:8"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5">
    <mergeCell ref="B7:B10"/>
    <mergeCell ref="C7:H7"/>
    <mergeCell ref="C8:D9"/>
    <mergeCell ref="E8:F9"/>
    <mergeCell ref="G8:H9"/>
  </mergeCells>
  <conditionalFormatting sqref="G1:G200">
    <cfRule type="expression" dxfId="669"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279</v>
      </c>
    </row>
    <row r="2" spans="1:26" x14ac:dyDescent="0.2">
      <c r="A2" s="46" t="s">
        <v>280</v>
      </c>
    </row>
    <row r="3" spans="1:26" x14ac:dyDescent="0.2">
      <c r="A3" s="58" t="s">
        <v>341</v>
      </c>
    </row>
    <row r="4" spans="1:26" x14ac:dyDescent="0.2">
      <c r="A4" s="161" t="str">
        <f>HYPERLINK("#'TOC'!A1", "Back to TOC")</f>
        <v>Back to TOC</v>
      </c>
    </row>
    <row r="7" spans="1:26" ht="16" customHeight="1" x14ac:dyDescent="0.2">
      <c r="B7" s="235" t="s">
        <v>342</v>
      </c>
      <c r="C7" s="238" t="s">
        <v>591</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412</v>
      </c>
      <c r="D9" s="241"/>
      <c r="E9" s="241" t="s">
        <v>413</v>
      </c>
      <c r="F9" s="241"/>
      <c r="G9" s="241" t="s">
        <v>414</v>
      </c>
      <c r="H9" s="241"/>
      <c r="I9" s="241" t="s">
        <v>579</v>
      </c>
      <c r="J9" s="241"/>
      <c r="K9" s="241" t="s">
        <v>412</v>
      </c>
      <c r="L9" s="241"/>
      <c r="M9" s="241" t="s">
        <v>413</v>
      </c>
      <c r="N9" s="241"/>
      <c r="O9" s="241" t="s">
        <v>414</v>
      </c>
      <c r="P9" s="241"/>
      <c r="Q9" s="241" t="s">
        <v>580</v>
      </c>
      <c r="R9" s="241"/>
      <c r="S9" s="241" t="s">
        <v>412</v>
      </c>
      <c r="T9" s="241"/>
      <c r="U9" s="241" t="s">
        <v>413</v>
      </c>
      <c r="V9" s="241"/>
      <c r="W9" s="241" t="s">
        <v>414</v>
      </c>
      <c r="X9" s="241"/>
      <c r="Y9" s="241" t="s">
        <v>582</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1710</v>
      </c>
      <c r="D11" s="109" t="s">
        <v>1711</v>
      </c>
      <c r="E11" s="108" t="s">
        <v>1712</v>
      </c>
      <c r="F11" s="109" t="s">
        <v>1713</v>
      </c>
      <c r="G11" s="108" t="s">
        <v>1714</v>
      </c>
      <c r="H11" s="109" t="s">
        <v>1715</v>
      </c>
      <c r="I11" s="108" t="s">
        <v>1716</v>
      </c>
      <c r="J11" s="109" t="s">
        <v>1717</v>
      </c>
      <c r="K11" s="108" t="s">
        <v>1718</v>
      </c>
      <c r="L11" s="109" t="s">
        <v>1719</v>
      </c>
      <c r="M11" s="108" t="s">
        <v>1720</v>
      </c>
      <c r="N11" s="109" t="s">
        <v>1721</v>
      </c>
      <c r="O11" s="108" t="s">
        <v>1722</v>
      </c>
      <c r="P11" s="109" t="s">
        <v>1723</v>
      </c>
      <c r="Q11" s="108" t="s">
        <v>1724</v>
      </c>
      <c r="R11" s="109" t="s">
        <v>1725</v>
      </c>
      <c r="S11" s="108" t="s">
        <v>1726</v>
      </c>
      <c r="T11" s="109" t="s">
        <v>1727</v>
      </c>
      <c r="U11" s="108" t="s">
        <v>1728</v>
      </c>
      <c r="V11" s="109" t="s">
        <v>1729</v>
      </c>
      <c r="W11" s="108" t="s">
        <v>1730</v>
      </c>
      <c r="X11" s="109" t="s">
        <v>1731</v>
      </c>
      <c r="Y11" s="108" t="s">
        <v>1732</v>
      </c>
      <c r="Z11" s="126" t="s">
        <v>1733</v>
      </c>
    </row>
    <row r="12" spans="1:26" ht="13" customHeight="1" x14ac:dyDescent="0.2">
      <c r="A12" s="82" t="s">
        <v>350</v>
      </c>
      <c r="B12" s="110">
        <v>2</v>
      </c>
      <c r="C12" s="7">
        <v>7.5273607793428203</v>
      </c>
      <c r="D12" s="10">
        <v>1.2921270751205101</v>
      </c>
      <c r="E12" s="7">
        <v>16.017775211415898</v>
      </c>
      <c r="F12" s="10">
        <v>0.95410129599027504</v>
      </c>
      <c r="G12" s="7">
        <v>18.451023970907801</v>
      </c>
      <c r="H12" s="10">
        <v>1.3598637238175799</v>
      </c>
      <c r="I12" s="7">
        <v>10.923663191565</v>
      </c>
      <c r="J12" s="10">
        <v>1.89813742878764</v>
      </c>
      <c r="K12" s="7">
        <v>9.4997533224495108</v>
      </c>
      <c r="L12" s="10">
        <v>1.73156281743908</v>
      </c>
      <c r="M12" s="7">
        <v>21.701674136618799</v>
      </c>
      <c r="N12" s="10">
        <v>1.6678628059574401</v>
      </c>
      <c r="O12" s="7">
        <v>22.220005328813599</v>
      </c>
      <c r="P12" s="10">
        <v>1.8646088049158001</v>
      </c>
      <c r="Q12" s="7">
        <v>12.720252006364101</v>
      </c>
      <c r="R12" s="10">
        <v>2.4210334553273398</v>
      </c>
      <c r="S12" s="7">
        <v>1.9723925431067</v>
      </c>
      <c r="T12" s="10">
        <v>2.16053284376726</v>
      </c>
      <c r="U12" s="7">
        <v>5.6838989252028904</v>
      </c>
      <c r="V12" s="10">
        <v>1.92147745823534</v>
      </c>
      <c r="W12" s="7">
        <v>3.76898135790579</v>
      </c>
      <c r="X12" s="10">
        <v>2.3078118083423802</v>
      </c>
      <c r="Y12" s="7">
        <v>1.7965888147990901</v>
      </c>
      <c r="Z12" s="123">
        <v>3.0764149086849102</v>
      </c>
    </row>
    <row r="13" spans="1:26" ht="13" customHeight="1" x14ac:dyDescent="0.2">
      <c r="A13" s="82" t="s">
        <v>351</v>
      </c>
      <c r="B13" s="110">
        <v>2</v>
      </c>
      <c r="C13" s="7">
        <v>26.951388866475298</v>
      </c>
      <c r="D13" s="10">
        <v>2.0379359506341501</v>
      </c>
      <c r="E13" s="7">
        <v>35.1718622680267</v>
      </c>
      <c r="F13" s="10">
        <v>1.3775491047105</v>
      </c>
      <c r="G13" s="7">
        <v>23.941967946689601</v>
      </c>
      <c r="H13" s="10">
        <v>1.16996279043903</v>
      </c>
      <c r="I13" s="7">
        <v>-3.0094209197857298</v>
      </c>
      <c r="J13" s="10">
        <v>2.2073501690453701</v>
      </c>
      <c r="K13" s="7">
        <v>40.300573327170802</v>
      </c>
      <c r="L13" s="10">
        <v>2.7419885365964198</v>
      </c>
      <c r="M13" s="7">
        <v>33.293063465539603</v>
      </c>
      <c r="N13" s="10">
        <v>1.3433403679507001</v>
      </c>
      <c r="O13" s="7">
        <v>25.441657669287899</v>
      </c>
      <c r="P13" s="10">
        <v>1.4230829028572001</v>
      </c>
      <c r="Q13" s="7">
        <v>-14.8589156578828</v>
      </c>
      <c r="R13" s="10">
        <v>2.9396148138255702</v>
      </c>
      <c r="S13" s="7">
        <v>13.349184460695501</v>
      </c>
      <c r="T13" s="10">
        <v>3.4163846495547401</v>
      </c>
      <c r="U13" s="7">
        <v>-1.8787988024870399</v>
      </c>
      <c r="V13" s="10">
        <v>1.9241114520875899</v>
      </c>
      <c r="W13" s="7">
        <v>1.4996897225983801</v>
      </c>
      <c r="X13" s="10">
        <v>1.8422751910114701</v>
      </c>
      <c r="Y13" s="7">
        <v>-11.8494947380971</v>
      </c>
      <c r="Z13" s="123">
        <v>3.6761025587498701</v>
      </c>
    </row>
    <row r="14" spans="1:26" ht="13" customHeight="1" x14ac:dyDescent="0.2">
      <c r="A14" s="82" t="s">
        <v>352</v>
      </c>
      <c r="B14" s="110">
        <v>2</v>
      </c>
      <c r="C14" s="7">
        <v>22.6928884767601</v>
      </c>
      <c r="D14" s="10">
        <v>1.6737122105006901</v>
      </c>
      <c r="E14" s="7">
        <v>25.981197587266799</v>
      </c>
      <c r="F14" s="10">
        <v>1.00612675973066</v>
      </c>
      <c r="G14" s="7">
        <v>41.974014255505203</v>
      </c>
      <c r="H14" s="10">
        <v>1.7880109436748399</v>
      </c>
      <c r="I14" s="7">
        <v>19.2811257787451</v>
      </c>
      <c r="J14" s="10">
        <v>2.5127193073445699</v>
      </c>
      <c r="K14" s="7">
        <v>16.562491739481199</v>
      </c>
      <c r="L14" s="10">
        <v>1.6952442389778</v>
      </c>
      <c r="M14" s="7">
        <v>33.652415767076597</v>
      </c>
      <c r="N14" s="10">
        <v>1.3308846166953101</v>
      </c>
      <c r="O14" s="7">
        <v>43.154116529798699</v>
      </c>
      <c r="P14" s="10">
        <v>1.65609918957464</v>
      </c>
      <c r="Q14" s="7">
        <v>26.5916247903175</v>
      </c>
      <c r="R14" s="10">
        <v>2.4206013807162301</v>
      </c>
      <c r="S14" s="7">
        <v>-6.1303967372788302</v>
      </c>
      <c r="T14" s="10">
        <v>2.3822606056782498</v>
      </c>
      <c r="U14" s="7">
        <v>7.67121817980982</v>
      </c>
      <c r="V14" s="10">
        <v>1.6683959121270699</v>
      </c>
      <c r="W14" s="7">
        <v>1.1801022742935099</v>
      </c>
      <c r="X14" s="10">
        <v>2.4371392369765701</v>
      </c>
      <c r="Y14" s="7">
        <v>7.3104990115723396</v>
      </c>
      <c r="Z14" s="123">
        <v>3.4889925998527902</v>
      </c>
    </row>
    <row r="15" spans="1:26" ht="13" customHeight="1" x14ac:dyDescent="0.2">
      <c r="A15" s="111" t="s">
        <v>353</v>
      </c>
      <c r="B15" s="110">
        <v>2</v>
      </c>
      <c r="C15" s="7">
        <v>24.244910406853101</v>
      </c>
      <c r="D15" s="10">
        <v>2.2927888228773101</v>
      </c>
      <c r="E15" s="7">
        <v>28.049732516137901</v>
      </c>
      <c r="F15" s="10">
        <v>1.2392166628947501</v>
      </c>
      <c r="G15" s="7">
        <v>46.784686717146002</v>
      </c>
      <c r="H15" s="10">
        <v>2.1928626625356702</v>
      </c>
      <c r="I15" s="7">
        <v>22.539776310293</v>
      </c>
      <c r="J15" s="10">
        <v>3.0547185323567998</v>
      </c>
      <c r="K15" s="7">
        <v>13.0845138532808</v>
      </c>
      <c r="L15" s="10">
        <v>2.1071346640616899</v>
      </c>
      <c r="M15" s="7">
        <v>38.617466104465002</v>
      </c>
      <c r="N15" s="10">
        <v>1.8141041622729199</v>
      </c>
      <c r="O15" s="7">
        <v>48.4269325376805</v>
      </c>
      <c r="P15" s="10">
        <v>2.3615250200231901</v>
      </c>
      <c r="Q15" s="7">
        <v>35.342418684399597</v>
      </c>
      <c r="R15" s="10">
        <v>3.3449821477336799</v>
      </c>
      <c r="S15" s="7">
        <v>-11.1603965535722</v>
      </c>
      <c r="T15" s="10">
        <v>3.1139841166585098</v>
      </c>
      <c r="U15" s="7">
        <v>10.5677335883271</v>
      </c>
      <c r="V15" s="10">
        <v>2.1969596831011602</v>
      </c>
      <c r="W15" s="7">
        <v>1.6422458205344601</v>
      </c>
      <c r="X15" s="10">
        <v>3.2226459744965101</v>
      </c>
      <c r="Y15" s="7">
        <v>12.8026423741067</v>
      </c>
      <c r="Z15" s="123">
        <v>4.5299239376154103</v>
      </c>
    </row>
    <row r="16" spans="1:26" ht="13" customHeight="1" x14ac:dyDescent="0.2">
      <c r="A16" s="111" t="s">
        <v>354</v>
      </c>
      <c r="B16" s="110">
        <v>2</v>
      </c>
      <c r="C16" s="7">
        <v>20.829739655327302</v>
      </c>
      <c r="D16" s="10">
        <v>2.48357749316567</v>
      </c>
      <c r="E16" s="7">
        <v>23.5992777113436</v>
      </c>
      <c r="F16" s="10">
        <v>1.6827007121023501</v>
      </c>
      <c r="G16" s="7">
        <v>36.338661487531397</v>
      </c>
      <c r="H16" s="10">
        <v>2.70937285751979</v>
      </c>
      <c r="I16" s="7">
        <v>15.5089218322041</v>
      </c>
      <c r="J16" s="10">
        <v>3.8300596610305702</v>
      </c>
      <c r="K16" s="7">
        <v>22.498657212955301</v>
      </c>
      <c r="L16" s="10">
        <v>2.8147109382443301</v>
      </c>
      <c r="M16" s="7">
        <v>26.024884338852001</v>
      </c>
      <c r="N16" s="10">
        <v>1.89218364077714</v>
      </c>
      <c r="O16" s="7">
        <v>35.207157752604999</v>
      </c>
      <c r="P16" s="10">
        <v>2.1280684853762901</v>
      </c>
      <c r="Q16" s="7">
        <v>12.708500539649799</v>
      </c>
      <c r="R16" s="10">
        <v>3.4731333941054201</v>
      </c>
      <c r="S16" s="7">
        <v>1.668917557628</v>
      </c>
      <c r="T16" s="10">
        <v>3.7537654202722099</v>
      </c>
      <c r="U16" s="7">
        <v>2.4256066275083499</v>
      </c>
      <c r="V16" s="10">
        <v>2.5321612541333902</v>
      </c>
      <c r="W16" s="7">
        <v>-1.1315037349263699</v>
      </c>
      <c r="X16" s="10">
        <v>3.4451961859256599</v>
      </c>
      <c r="Y16" s="7">
        <v>-2.8004212925543701</v>
      </c>
      <c r="Z16" s="123">
        <v>5.1703010144771904</v>
      </c>
    </row>
    <row r="17" spans="1:26" ht="13" customHeight="1" x14ac:dyDescent="0.2">
      <c r="A17" s="82" t="s">
        <v>355</v>
      </c>
      <c r="B17" s="110">
        <v>2</v>
      </c>
      <c r="C17" s="7">
        <v>86.563945859141896</v>
      </c>
      <c r="D17" s="10">
        <v>3.0032635386328699</v>
      </c>
      <c r="E17" s="7">
        <v>72.260801495105596</v>
      </c>
      <c r="F17" s="10">
        <v>1.7404536831289299</v>
      </c>
      <c r="G17" s="7">
        <v>69.961466523917807</v>
      </c>
      <c r="H17" s="10">
        <v>2.3322469535649599</v>
      </c>
      <c r="I17" s="7">
        <v>-16.6024793352241</v>
      </c>
      <c r="J17" s="10">
        <v>3.8170080746528301</v>
      </c>
      <c r="K17" s="7">
        <v>76.304424187846195</v>
      </c>
      <c r="L17" s="10">
        <v>3.8852998565693002</v>
      </c>
      <c r="M17" s="7">
        <v>74.032334390001296</v>
      </c>
      <c r="N17" s="10">
        <v>2.1037747570033201</v>
      </c>
      <c r="O17" s="7">
        <v>65.115378283968298</v>
      </c>
      <c r="P17" s="10">
        <v>3.12458978293773</v>
      </c>
      <c r="Q17" s="7">
        <v>-11.189045903877901</v>
      </c>
      <c r="R17" s="10">
        <v>4.8843466279238896</v>
      </c>
      <c r="S17" s="7">
        <v>-10.259521671295699</v>
      </c>
      <c r="T17" s="10">
        <v>4.9107175502098501</v>
      </c>
      <c r="U17" s="7">
        <v>1.7715328948956299</v>
      </c>
      <c r="V17" s="10">
        <v>2.7303932411507001</v>
      </c>
      <c r="W17" s="7">
        <v>-4.8460882399494798</v>
      </c>
      <c r="X17" s="10">
        <v>3.8990302850903702</v>
      </c>
      <c r="Y17" s="7">
        <v>5.4134334313462498</v>
      </c>
      <c r="Z17" s="123">
        <v>6.1989025338100303</v>
      </c>
    </row>
    <row r="18" spans="1:26" ht="13" customHeight="1" x14ac:dyDescent="0.2">
      <c r="A18" s="82" t="s">
        <v>356</v>
      </c>
      <c r="B18" s="110">
        <v>2</v>
      </c>
      <c r="C18" s="7">
        <v>23.654141003645499</v>
      </c>
      <c r="D18" s="10">
        <v>3.9286320565856498</v>
      </c>
      <c r="E18" s="7">
        <v>11.474319671049701</v>
      </c>
      <c r="F18" s="10">
        <v>1.12181549364607</v>
      </c>
      <c r="G18" s="7">
        <v>9.8123623495844097</v>
      </c>
      <c r="H18" s="10">
        <v>1.05486392970689</v>
      </c>
      <c r="I18" s="7">
        <v>-13.8417786540611</v>
      </c>
      <c r="J18" s="10">
        <v>4.0752665675200097</v>
      </c>
      <c r="K18" s="7">
        <v>10.2252525876831</v>
      </c>
      <c r="L18" s="10">
        <v>2.6946719979195399</v>
      </c>
      <c r="M18" s="7">
        <v>7.2199847609796803</v>
      </c>
      <c r="N18" s="10">
        <v>1.17806468097328</v>
      </c>
      <c r="O18" s="7">
        <v>5.03188139256648</v>
      </c>
      <c r="P18" s="10">
        <v>0.82096693280283795</v>
      </c>
      <c r="Q18" s="7">
        <v>-5.1933711951166099</v>
      </c>
      <c r="R18" s="10">
        <v>2.75268084069338</v>
      </c>
      <c r="S18" s="7">
        <v>-13.428888415962399</v>
      </c>
      <c r="T18" s="10">
        <v>4.7639696695512397</v>
      </c>
      <c r="U18" s="7">
        <v>-4.2543349100700603</v>
      </c>
      <c r="V18" s="10">
        <v>1.6267471820602699</v>
      </c>
      <c r="W18" s="7">
        <v>-4.7804809570179296</v>
      </c>
      <c r="X18" s="10">
        <v>1.3366841866919601</v>
      </c>
      <c r="Y18" s="7">
        <v>8.6484074589444706</v>
      </c>
      <c r="Z18" s="123">
        <v>4.9178297456364604</v>
      </c>
    </row>
    <row r="19" spans="1:26" ht="13" customHeight="1" x14ac:dyDescent="0.2">
      <c r="A19" s="82" t="s">
        <v>357</v>
      </c>
      <c r="B19" s="110">
        <v>2</v>
      </c>
      <c r="C19" s="7">
        <v>49.348149190190803</v>
      </c>
      <c r="D19" s="10">
        <v>2.9494493737015</v>
      </c>
      <c r="E19" s="7">
        <v>41.961694475553401</v>
      </c>
      <c r="F19" s="10">
        <v>1.8160352365691901</v>
      </c>
      <c r="G19" s="7">
        <v>39.179413871542998</v>
      </c>
      <c r="H19" s="10">
        <v>2.45355183388773</v>
      </c>
      <c r="I19" s="7">
        <v>-10.1687353186478</v>
      </c>
      <c r="J19" s="10">
        <v>3.4510946426157498</v>
      </c>
      <c r="K19" s="7">
        <v>38.120072758854199</v>
      </c>
      <c r="L19" s="10">
        <v>5.6237312044629801</v>
      </c>
      <c r="M19" s="7">
        <v>24.029562478383198</v>
      </c>
      <c r="N19" s="10">
        <v>2.2279392332726999</v>
      </c>
      <c r="O19" s="7">
        <v>30.959687150736301</v>
      </c>
      <c r="P19" s="10">
        <v>6.02399665434345</v>
      </c>
      <c r="Q19" s="7">
        <v>-7.1603856081179504</v>
      </c>
      <c r="R19" s="10">
        <v>6.1967642228614297</v>
      </c>
      <c r="S19" s="7">
        <v>-11.2280764313365</v>
      </c>
      <c r="T19" s="10">
        <v>6.3502444258531296</v>
      </c>
      <c r="U19" s="7">
        <v>-17.932131997170199</v>
      </c>
      <c r="V19" s="10">
        <v>2.8743168245022401</v>
      </c>
      <c r="W19" s="7">
        <v>-8.2197267208066709</v>
      </c>
      <c r="X19" s="10">
        <v>6.5044947761617102</v>
      </c>
      <c r="Y19" s="7">
        <v>3.00834971052985</v>
      </c>
      <c r="Z19" s="123">
        <v>7.0929500961184404</v>
      </c>
    </row>
    <row r="20" spans="1:26" ht="13" customHeight="1" x14ac:dyDescent="0.2">
      <c r="A20" s="82" t="s">
        <v>358</v>
      </c>
      <c r="B20" s="110">
        <v>2</v>
      </c>
      <c r="C20" s="7">
        <v>34.179251538052</v>
      </c>
      <c r="D20" s="10">
        <v>5.1641702351023699</v>
      </c>
      <c r="E20" s="7">
        <v>20.9975358552513</v>
      </c>
      <c r="F20" s="10">
        <v>1.8427406662860899</v>
      </c>
      <c r="G20" s="7">
        <v>9.9463311899981406</v>
      </c>
      <c r="H20" s="10">
        <v>1.1642908146258599</v>
      </c>
      <c r="I20" s="7">
        <v>-24.232920348053899</v>
      </c>
      <c r="J20" s="10">
        <v>5.1069427839383401</v>
      </c>
      <c r="K20" s="7">
        <v>27.280188011878401</v>
      </c>
      <c r="L20" s="10">
        <v>4.0161848895752001</v>
      </c>
      <c r="M20" s="7">
        <v>15.5780357444063</v>
      </c>
      <c r="N20" s="10">
        <v>1.50083033882934</v>
      </c>
      <c r="O20" s="7">
        <v>3.5272951489518198</v>
      </c>
      <c r="P20" s="10">
        <v>0.92162966195045304</v>
      </c>
      <c r="Q20" s="7">
        <v>-23.752892862926601</v>
      </c>
      <c r="R20" s="10">
        <v>4.0934654321144999</v>
      </c>
      <c r="S20" s="7">
        <v>-6.8990635261736601</v>
      </c>
      <c r="T20" s="10">
        <v>6.5420482483981601</v>
      </c>
      <c r="U20" s="7">
        <v>-5.4195001108450001</v>
      </c>
      <c r="V20" s="10">
        <v>2.3765910184832202</v>
      </c>
      <c r="W20" s="7">
        <v>-6.4190360410463203</v>
      </c>
      <c r="X20" s="10">
        <v>1.4849155985472899</v>
      </c>
      <c r="Y20" s="7">
        <v>0.480027485127344</v>
      </c>
      <c r="Z20" s="123">
        <v>6.5450228297796098</v>
      </c>
    </row>
    <row r="21" spans="1:26" ht="13" customHeight="1" x14ac:dyDescent="0.2">
      <c r="A21" s="82" t="s">
        <v>359</v>
      </c>
      <c r="B21" s="110">
        <v>2</v>
      </c>
      <c r="C21" s="7">
        <v>42.245003978561499</v>
      </c>
      <c r="D21" s="10">
        <v>4.3433434737799104</v>
      </c>
      <c r="E21" s="7">
        <v>25.2682810936147</v>
      </c>
      <c r="F21" s="10">
        <v>1.8022049313470101</v>
      </c>
      <c r="G21" s="7">
        <v>11.604375938301599</v>
      </c>
      <c r="H21" s="10">
        <v>1.3774639039932599</v>
      </c>
      <c r="I21" s="7">
        <v>-30.640628040260001</v>
      </c>
      <c r="J21" s="10">
        <v>4.7011766859813697</v>
      </c>
      <c r="K21" s="7">
        <v>30.846630773143598</v>
      </c>
      <c r="L21" s="10">
        <v>4.77559421531718</v>
      </c>
      <c r="M21" s="7">
        <v>20.362615580800998</v>
      </c>
      <c r="N21" s="10">
        <v>1.23224793877894</v>
      </c>
      <c r="O21" s="7">
        <v>14.6059806997244</v>
      </c>
      <c r="P21" s="10">
        <v>1.67176659001339</v>
      </c>
      <c r="Q21" s="7">
        <v>-16.2406500734193</v>
      </c>
      <c r="R21" s="10">
        <v>5.2182046822899704</v>
      </c>
      <c r="S21" s="7">
        <v>-11.398373205417901</v>
      </c>
      <c r="T21" s="10">
        <v>6.4553026761413301</v>
      </c>
      <c r="U21" s="7">
        <v>-4.9056655128137701</v>
      </c>
      <c r="V21" s="10">
        <v>2.18320351712716</v>
      </c>
      <c r="W21" s="7">
        <v>3.0016047614228301</v>
      </c>
      <c r="X21" s="10">
        <v>2.1661510423535502</v>
      </c>
      <c r="Y21" s="7">
        <v>14.3999779668407</v>
      </c>
      <c r="Z21" s="123">
        <v>7.02358329765425</v>
      </c>
    </row>
    <row r="22" spans="1:26" ht="13" customHeight="1" x14ac:dyDescent="0.2">
      <c r="A22" s="82" t="s">
        <v>360</v>
      </c>
      <c r="B22" s="110">
        <v>2</v>
      </c>
      <c r="C22" s="7">
        <v>28.039245953931999</v>
      </c>
      <c r="D22" s="10">
        <v>11.2540475015424</v>
      </c>
      <c r="E22" s="7">
        <v>15.070090111892901</v>
      </c>
      <c r="F22" s="10">
        <v>1.33689838439391</v>
      </c>
      <c r="G22" s="7">
        <v>9.4458110848711598</v>
      </c>
      <c r="H22" s="10">
        <v>1.32052817443601</v>
      </c>
      <c r="I22" s="7">
        <v>-18.5934348690609</v>
      </c>
      <c r="J22" s="10">
        <v>11.4518941648568</v>
      </c>
      <c r="K22" s="7">
        <v>13.354277374816199</v>
      </c>
      <c r="L22" s="10">
        <v>3.8862137077896501</v>
      </c>
      <c r="M22" s="7">
        <v>13.6474219298214</v>
      </c>
      <c r="N22" s="10">
        <v>1.12900774412302</v>
      </c>
      <c r="O22" s="7">
        <v>7.2806437917390996</v>
      </c>
      <c r="P22" s="10">
        <v>1.2078787015258801</v>
      </c>
      <c r="Q22" s="7">
        <v>-6.0736335830771502</v>
      </c>
      <c r="R22" s="10">
        <v>4.3810639362329598</v>
      </c>
      <c r="S22" s="7">
        <v>-14.6849685791158</v>
      </c>
      <c r="T22" s="10">
        <v>11.906143042546701</v>
      </c>
      <c r="U22" s="7">
        <v>-1.4226681820714799</v>
      </c>
      <c r="V22" s="10">
        <v>1.7498445006585099</v>
      </c>
      <c r="W22" s="7">
        <v>-2.1651672931320598</v>
      </c>
      <c r="X22" s="10">
        <v>1.7896272285253001</v>
      </c>
      <c r="Y22" s="7">
        <v>12.5198012859837</v>
      </c>
      <c r="Z22" s="123">
        <v>12.2613050356168</v>
      </c>
    </row>
    <row r="23" spans="1:26" ht="13" customHeight="1" x14ac:dyDescent="0.2">
      <c r="A23" s="82" t="s">
        <v>361</v>
      </c>
      <c r="B23" s="110">
        <v>2</v>
      </c>
      <c r="C23" s="7">
        <v>21.502813612459601</v>
      </c>
      <c r="D23" s="10">
        <v>2.6886521721140801</v>
      </c>
      <c r="E23" s="7">
        <v>15.075546119631801</v>
      </c>
      <c r="F23" s="10">
        <v>0.90692805328041604</v>
      </c>
      <c r="G23" s="7">
        <v>18.3560034327325</v>
      </c>
      <c r="H23" s="10">
        <v>1.34190955403845</v>
      </c>
      <c r="I23" s="7">
        <v>-3.1468101797271402</v>
      </c>
      <c r="J23" s="10">
        <v>2.8234607794163602</v>
      </c>
      <c r="K23" s="7">
        <v>37.634721459532898</v>
      </c>
      <c r="L23" s="10">
        <v>2.56857695755077</v>
      </c>
      <c r="M23" s="7">
        <v>20.522563559199501</v>
      </c>
      <c r="N23" s="10">
        <v>1.0186892993074299</v>
      </c>
      <c r="O23" s="7">
        <v>22.276508889000301</v>
      </c>
      <c r="P23" s="10">
        <v>1.2584565658449001</v>
      </c>
      <c r="Q23" s="7">
        <v>-15.358212570532601</v>
      </c>
      <c r="R23" s="10">
        <v>2.81498591091963</v>
      </c>
      <c r="S23" s="7">
        <v>16.1319078470733</v>
      </c>
      <c r="T23" s="10">
        <v>3.7183918687349902</v>
      </c>
      <c r="U23" s="7">
        <v>5.4470174395677304</v>
      </c>
      <c r="V23" s="10">
        <v>1.3639084948597</v>
      </c>
      <c r="W23" s="7">
        <v>3.9205054562678101</v>
      </c>
      <c r="X23" s="10">
        <v>1.83968317363012</v>
      </c>
      <c r="Y23" s="7">
        <v>-12.2114023908055</v>
      </c>
      <c r="Z23" s="123">
        <v>3.9869883937100301</v>
      </c>
    </row>
    <row r="24" spans="1:26" ht="13" customHeight="1" x14ac:dyDescent="0.2">
      <c r="A24" s="82" t="s">
        <v>362</v>
      </c>
      <c r="B24" s="110">
        <v>2</v>
      </c>
      <c r="C24" s="7">
        <v>15.8026361506711</v>
      </c>
      <c r="D24" s="10">
        <v>6.0150149299183697</v>
      </c>
      <c r="E24" s="7">
        <v>13.706824607774299</v>
      </c>
      <c r="F24" s="10">
        <v>1.34019042741673</v>
      </c>
      <c r="G24" s="7">
        <v>12.3536639075905</v>
      </c>
      <c r="H24" s="10">
        <v>1.4532863966554099</v>
      </c>
      <c r="I24" s="7">
        <v>-3.44897224308062</v>
      </c>
      <c r="J24" s="10">
        <v>6.0820566277187904</v>
      </c>
      <c r="K24" s="7">
        <v>17.083204500574599</v>
      </c>
      <c r="L24" s="10">
        <v>3.54788766179683</v>
      </c>
      <c r="M24" s="7">
        <v>13.649018532132001</v>
      </c>
      <c r="N24" s="10">
        <v>1.55224708973621</v>
      </c>
      <c r="O24" s="7">
        <v>16.361650279653301</v>
      </c>
      <c r="P24" s="10">
        <v>2.06144113196678</v>
      </c>
      <c r="Q24" s="7">
        <v>-0.72155422092127397</v>
      </c>
      <c r="R24" s="10">
        <v>4.2663269756411504</v>
      </c>
      <c r="S24" s="7">
        <v>1.2805683499034799</v>
      </c>
      <c r="T24" s="10">
        <v>6.9834025709442704</v>
      </c>
      <c r="U24" s="7">
        <v>-5.78060756422989E-2</v>
      </c>
      <c r="V24" s="10">
        <v>2.0507514255350299</v>
      </c>
      <c r="W24" s="7">
        <v>4.0079863720628301</v>
      </c>
      <c r="X24" s="10">
        <v>2.5222174551905998</v>
      </c>
      <c r="Y24" s="7">
        <v>2.72741802215935</v>
      </c>
      <c r="Z24" s="123">
        <v>7.4291963687778102</v>
      </c>
    </row>
    <row r="25" spans="1:26" ht="13" customHeight="1" x14ac:dyDescent="0.2">
      <c r="A25" s="82" t="s">
        <v>363</v>
      </c>
      <c r="B25" s="110">
        <v>2</v>
      </c>
      <c r="C25" s="7">
        <v>37.3096813840856</v>
      </c>
      <c r="D25" s="10">
        <v>3.5728861957617801</v>
      </c>
      <c r="E25" s="7">
        <v>28.848241554270299</v>
      </c>
      <c r="F25" s="10">
        <v>1.5219786696600901</v>
      </c>
      <c r="G25" s="7">
        <v>33.418954593361597</v>
      </c>
      <c r="H25" s="10">
        <v>1.5414799835903801</v>
      </c>
      <c r="I25" s="7">
        <v>-3.8907267907240501</v>
      </c>
      <c r="J25" s="10">
        <v>3.5746548977526702</v>
      </c>
      <c r="K25" s="7">
        <v>39.495937998995601</v>
      </c>
      <c r="L25" s="10">
        <v>4.12176876400585</v>
      </c>
      <c r="M25" s="7">
        <v>29.367914865767101</v>
      </c>
      <c r="N25" s="10">
        <v>1.84097041301475</v>
      </c>
      <c r="O25" s="7">
        <v>32.419856730227899</v>
      </c>
      <c r="P25" s="10">
        <v>1.3136473032153499</v>
      </c>
      <c r="Q25" s="7">
        <v>-7.0760812687677799</v>
      </c>
      <c r="R25" s="10">
        <v>4.3061756154565503</v>
      </c>
      <c r="S25" s="7">
        <v>2.18625661491</v>
      </c>
      <c r="T25" s="10">
        <v>5.4547679613159801</v>
      </c>
      <c r="U25" s="7">
        <v>0.51967331149675999</v>
      </c>
      <c r="V25" s="10">
        <v>2.3886379241098901</v>
      </c>
      <c r="W25" s="7">
        <v>-0.99909786313372695</v>
      </c>
      <c r="X25" s="10">
        <v>2.02529745396936</v>
      </c>
      <c r="Y25" s="7">
        <v>-3.1853544780437302</v>
      </c>
      <c r="Z25" s="123">
        <v>5.5965441183984002</v>
      </c>
    </row>
    <row r="26" spans="1:26" ht="13" customHeight="1" x14ac:dyDescent="0.2">
      <c r="A26" s="82" t="s">
        <v>364</v>
      </c>
      <c r="B26" s="110">
        <v>2</v>
      </c>
      <c r="C26" s="7">
        <v>17.981699286007998</v>
      </c>
      <c r="D26" s="10">
        <v>3.02040541996233</v>
      </c>
      <c r="E26" s="7">
        <v>11.5729029533904</v>
      </c>
      <c r="F26" s="10">
        <v>0.93001927363678605</v>
      </c>
      <c r="G26" s="7">
        <v>11.4713039045476</v>
      </c>
      <c r="H26" s="10">
        <v>1.0482021884900801</v>
      </c>
      <c r="I26" s="7">
        <v>-6.5103953814604196</v>
      </c>
      <c r="J26" s="10">
        <v>3.23276973119067</v>
      </c>
      <c r="K26" s="7">
        <v>13.023283247330999</v>
      </c>
      <c r="L26" s="10">
        <v>3.14939692807196</v>
      </c>
      <c r="M26" s="7">
        <v>8.8562906808931299</v>
      </c>
      <c r="N26" s="10">
        <v>0.89302531960440501</v>
      </c>
      <c r="O26" s="7">
        <v>8.4694253152690209</v>
      </c>
      <c r="P26" s="10">
        <v>1.0286497897381299</v>
      </c>
      <c r="Q26" s="7">
        <v>-4.5538579320620203</v>
      </c>
      <c r="R26" s="10">
        <v>3.5379764229608002</v>
      </c>
      <c r="S26" s="7">
        <v>-4.9584160386769502</v>
      </c>
      <c r="T26" s="10">
        <v>4.3636624424314601</v>
      </c>
      <c r="U26" s="7">
        <v>-2.7166122724972799</v>
      </c>
      <c r="V26" s="10">
        <v>1.28935257815325</v>
      </c>
      <c r="W26" s="7">
        <v>-3.0018785892785398</v>
      </c>
      <c r="X26" s="10">
        <v>1.46862119618495</v>
      </c>
      <c r="Y26" s="7">
        <v>1.9565374493984</v>
      </c>
      <c r="Z26" s="123">
        <v>4.7925021965909496</v>
      </c>
    </row>
    <row r="27" spans="1:26" ht="13" customHeight="1" x14ac:dyDescent="0.2">
      <c r="A27" s="82" t="s">
        <v>365</v>
      </c>
      <c r="B27" s="110">
        <v>2</v>
      </c>
      <c r="C27" s="7">
        <v>27.3819127256752</v>
      </c>
      <c r="D27" s="10">
        <v>2.85180966459607</v>
      </c>
      <c r="E27" s="7">
        <v>16.624195134122498</v>
      </c>
      <c r="F27" s="10">
        <v>1.0056197406973499</v>
      </c>
      <c r="G27" s="7">
        <v>14.702698126950301</v>
      </c>
      <c r="H27" s="10">
        <v>1.34266175986347</v>
      </c>
      <c r="I27" s="7">
        <v>-12.679214598724901</v>
      </c>
      <c r="J27" s="10">
        <v>3.4195539369642902</v>
      </c>
      <c r="K27" s="7">
        <v>17.8856049928564</v>
      </c>
      <c r="L27" s="10">
        <v>3.3585356350667599</v>
      </c>
      <c r="M27" s="7">
        <v>17.769020979012701</v>
      </c>
      <c r="N27" s="10">
        <v>1.44181225061666</v>
      </c>
      <c r="O27" s="7">
        <v>13.8362933839754</v>
      </c>
      <c r="P27" s="10">
        <v>1.5142525371484501</v>
      </c>
      <c r="Q27" s="7">
        <v>-4.0493116088810197</v>
      </c>
      <c r="R27" s="10">
        <v>3.60144914917118</v>
      </c>
      <c r="S27" s="7">
        <v>-9.4963077328187993</v>
      </c>
      <c r="T27" s="10">
        <v>4.4059709457844702</v>
      </c>
      <c r="U27" s="7">
        <v>1.14482584489025</v>
      </c>
      <c r="V27" s="10">
        <v>1.7578662147355</v>
      </c>
      <c r="W27" s="7">
        <v>-0.86640474297488601</v>
      </c>
      <c r="X27" s="10">
        <v>2.02378391822353</v>
      </c>
      <c r="Y27" s="7">
        <v>8.6299029898439095</v>
      </c>
      <c r="Z27" s="123">
        <v>4.9662647031621097</v>
      </c>
    </row>
    <row r="28" spans="1:26" ht="13" customHeight="1" x14ac:dyDescent="0.2">
      <c r="A28" s="82" t="s">
        <v>366</v>
      </c>
      <c r="B28" s="110">
        <v>2</v>
      </c>
      <c r="C28" s="7">
        <v>8.9067917913117007</v>
      </c>
      <c r="D28" s="10">
        <v>2.2858357798527398</v>
      </c>
      <c r="E28" s="7">
        <v>9.7861639586395803</v>
      </c>
      <c r="F28" s="10">
        <v>1.01812434502598</v>
      </c>
      <c r="G28" s="7">
        <v>14.024918192107201</v>
      </c>
      <c r="H28" s="10">
        <v>1.6738807038104</v>
      </c>
      <c r="I28" s="7">
        <v>5.1181264007955098</v>
      </c>
      <c r="J28" s="10">
        <v>2.9307719554017999</v>
      </c>
      <c r="K28" s="7">
        <v>16.885508676877901</v>
      </c>
      <c r="L28" s="10">
        <v>2.9383991760049502</v>
      </c>
      <c r="M28" s="7">
        <v>11.137429007032701</v>
      </c>
      <c r="N28" s="10">
        <v>1.0771504386098001</v>
      </c>
      <c r="O28" s="7">
        <v>16.354854974946999</v>
      </c>
      <c r="P28" s="10">
        <v>1.21132223078088</v>
      </c>
      <c r="Q28" s="7">
        <v>-0.53065370193094796</v>
      </c>
      <c r="R28" s="10">
        <v>3.3606310695814199</v>
      </c>
      <c r="S28" s="7">
        <v>7.9787168855662403</v>
      </c>
      <c r="T28" s="10">
        <v>3.7227993405502802</v>
      </c>
      <c r="U28" s="7">
        <v>1.3512650483930999</v>
      </c>
      <c r="V28" s="10">
        <v>1.48217078952862</v>
      </c>
      <c r="W28" s="7">
        <v>2.3299367828397899</v>
      </c>
      <c r="X28" s="10">
        <v>2.0661989636462401</v>
      </c>
      <c r="Y28" s="7">
        <v>-5.6487801027264499</v>
      </c>
      <c r="Z28" s="123">
        <v>4.4590655344371903</v>
      </c>
    </row>
    <row r="29" spans="1:26" ht="13" customHeight="1" x14ac:dyDescent="0.2">
      <c r="A29" s="82" t="s">
        <v>367</v>
      </c>
      <c r="B29" s="110">
        <v>2</v>
      </c>
      <c r="C29" s="7">
        <v>25.214170096612801</v>
      </c>
      <c r="D29" s="10">
        <v>5.4690875762972899</v>
      </c>
      <c r="E29" s="7">
        <v>15.873829102537201</v>
      </c>
      <c r="F29" s="10">
        <v>1.1300599551756301</v>
      </c>
      <c r="G29" s="7">
        <v>20.864394290886199</v>
      </c>
      <c r="H29" s="10">
        <v>1.84051468099799</v>
      </c>
      <c r="I29" s="7">
        <v>-4.3497758057265496</v>
      </c>
      <c r="J29" s="10">
        <v>5.8811820466302498</v>
      </c>
      <c r="K29" s="7">
        <v>30.547893172116201</v>
      </c>
      <c r="L29" s="10">
        <v>5.5894571058540299</v>
      </c>
      <c r="M29" s="7">
        <v>20.439883060878302</v>
      </c>
      <c r="N29" s="10">
        <v>1.94336577299195</v>
      </c>
      <c r="O29" s="7">
        <v>22.352258334857101</v>
      </c>
      <c r="P29" s="10">
        <v>2.2707364611641099</v>
      </c>
      <c r="Q29" s="7">
        <v>-8.1956348372590995</v>
      </c>
      <c r="R29" s="10">
        <v>6.0469557166593901</v>
      </c>
      <c r="S29" s="7">
        <v>5.3337230755034097</v>
      </c>
      <c r="T29" s="10">
        <v>7.8200351441276501</v>
      </c>
      <c r="U29" s="7">
        <v>4.5660539583410502</v>
      </c>
      <c r="V29" s="10">
        <v>2.24804493503314</v>
      </c>
      <c r="W29" s="7">
        <v>1.4878640439708599</v>
      </c>
      <c r="X29" s="10">
        <v>2.92296739068866</v>
      </c>
      <c r="Y29" s="7">
        <v>-3.8458590315325498</v>
      </c>
      <c r="Z29" s="123">
        <v>8.4352816019884997</v>
      </c>
    </row>
    <row r="30" spans="1:26" ht="13" customHeight="1" x14ac:dyDescent="0.2">
      <c r="A30" s="82" t="s">
        <v>368</v>
      </c>
      <c r="B30" s="110">
        <v>2</v>
      </c>
      <c r="C30" s="7">
        <v>56.787460829205997</v>
      </c>
      <c r="D30" s="10">
        <v>3.4636829087266698</v>
      </c>
      <c r="E30" s="7">
        <v>31.812700234389599</v>
      </c>
      <c r="F30" s="10">
        <v>1.84414098269962</v>
      </c>
      <c r="G30" s="7">
        <v>15.225547294059499</v>
      </c>
      <c r="H30" s="10">
        <v>1.4862962781862199</v>
      </c>
      <c r="I30" s="7">
        <v>-41.561913535146502</v>
      </c>
      <c r="J30" s="10">
        <v>3.9735144315676698</v>
      </c>
      <c r="K30" s="7">
        <v>48.767227175464598</v>
      </c>
      <c r="L30" s="10">
        <v>4.3561889780866698</v>
      </c>
      <c r="M30" s="7">
        <v>28.854929185114699</v>
      </c>
      <c r="N30" s="10">
        <v>1.6935461536308301</v>
      </c>
      <c r="O30" s="7">
        <v>21.252712471955199</v>
      </c>
      <c r="P30" s="10">
        <v>2.2701025720987298</v>
      </c>
      <c r="Q30" s="7">
        <v>-27.514514703509398</v>
      </c>
      <c r="R30" s="10">
        <v>4.9115479044318704</v>
      </c>
      <c r="S30" s="7">
        <v>-8.0202336537414194</v>
      </c>
      <c r="T30" s="10">
        <v>5.5653824401391399</v>
      </c>
      <c r="U30" s="7">
        <v>-2.9577710492749101</v>
      </c>
      <c r="V30" s="10">
        <v>2.50378803786385</v>
      </c>
      <c r="W30" s="7">
        <v>6.0271651778956397</v>
      </c>
      <c r="X30" s="10">
        <v>2.71338208043016</v>
      </c>
      <c r="Y30" s="7">
        <v>14.0473988316371</v>
      </c>
      <c r="Z30" s="123">
        <v>6.3176039568340796</v>
      </c>
    </row>
    <row r="31" spans="1:26" ht="13" customHeight="1" x14ac:dyDescent="0.2">
      <c r="A31" s="82" t="s">
        <v>369</v>
      </c>
      <c r="B31" s="110">
        <v>2</v>
      </c>
      <c r="C31" s="7">
        <v>34.8704573640318</v>
      </c>
      <c r="D31" s="10">
        <v>3.97787432357371</v>
      </c>
      <c r="E31" s="7">
        <v>17.337513268990001</v>
      </c>
      <c r="F31" s="10">
        <v>0.98098307180682498</v>
      </c>
      <c r="G31" s="7">
        <v>8.9866745197954803</v>
      </c>
      <c r="H31" s="10">
        <v>0.67082202984891204</v>
      </c>
      <c r="I31" s="7">
        <v>-25.8837828442363</v>
      </c>
      <c r="J31" s="10">
        <v>3.97517557508634</v>
      </c>
      <c r="K31" s="7">
        <v>35.188429827008598</v>
      </c>
      <c r="L31" s="10">
        <v>5.7503297350823503</v>
      </c>
      <c r="M31" s="7">
        <v>21.476793235191199</v>
      </c>
      <c r="N31" s="10">
        <v>1.23186708268641</v>
      </c>
      <c r="O31" s="7">
        <v>9.4432928133896699</v>
      </c>
      <c r="P31" s="10">
        <v>0.85719625464439897</v>
      </c>
      <c r="Q31" s="7">
        <v>-25.745137013618901</v>
      </c>
      <c r="R31" s="10">
        <v>5.8121965967494296</v>
      </c>
      <c r="S31" s="7">
        <v>0.31797246297674098</v>
      </c>
      <c r="T31" s="10">
        <v>6.9921224385961098</v>
      </c>
      <c r="U31" s="7">
        <v>4.1392799662011397</v>
      </c>
      <c r="V31" s="10">
        <v>1.57474578792194</v>
      </c>
      <c r="W31" s="7">
        <v>0.45661829359418998</v>
      </c>
      <c r="X31" s="10">
        <v>1.0884794966865501</v>
      </c>
      <c r="Y31" s="7">
        <v>0.13864583061744901</v>
      </c>
      <c r="Z31" s="123">
        <v>7.0415658863656603</v>
      </c>
    </row>
    <row r="32" spans="1:26" ht="13" customHeight="1" x14ac:dyDescent="0.2">
      <c r="A32" s="82" t="s">
        <v>370</v>
      </c>
      <c r="B32" s="110">
        <v>2</v>
      </c>
      <c r="C32" s="7">
        <v>9.9686225506410295</v>
      </c>
      <c r="D32" s="10">
        <v>1.1730569116127401</v>
      </c>
      <c r="E32" s="7">
        <v>6.0825670374013701</v>
      </c>
      <c r="F32" s="10">
        <v>0.75295340171486502</v>
      </c>
      <c r="G32" s="7">
        <v>12.1534348902631</v>
      </c>
      <c r="H32" s="10">
        <v>1.1842512882606999</v>
      </c>
      <c r="I32" s="7">
        <v>2.18481233962205</v>
      </c>
      <c r="J32" s="10">
        <v>1.7142474241118499</v>
      </c>
      <c r="K32" s="7">
        <v>4.0486071285491496</v>
      </c>
      <c r="L32" s="10">
        <v>0.945142620069365</v>
      </c>
      <c r="M32" s="7">
        <v>4.0062710304665599</v>
      </c>
      <c r="N32" s="10">
        <v>0.69584284944508901</v>
      </c>
      <c r="O32" s="7">
        <v>12.542761800738401</v>
      </c>
      <c r="P32" s="10">
        <v>1.39085015642721</v>
      </c>
      <c r="Q32" s="7">
        <v>8.4941546721892305</v>
      </c>
      <c r="R32" s="10">
        <v>1.58412750939557</v>
      </c>
      <c r="S32" s="7">
        <v>-5.9200154220918799</v>
      </c>
      <c r="T32" s="10">
        <v>1.5064385450970099</v>
      </c>
      <c r="U32" s="7">
        <v>-2.0762960069348102</v>
      </c>
      <c r="V32" s="10">
        <v>1.0252492849438399</v>
      </c>
      <c r="W32" s="7">
        <v>0.38932691047530299</v>
      </c>
      <c r="X32" s="10">
        <v>1.82672254909735</v>
      </c>
      <c r="Y32" s="7">
        <v>6.30934233256718</v>
      </c>
      <c r="Z32" s="123">
        <v>2.3341174342988702</v>
      </c>
    </row>
    <row r="33" spans="1:26" ht="13" customHeight="1" x14ac:dyDescent="0.2">
      <c r="A33" s="82" t="s">
        <v>371</v>
      </c>
      <c r="B33" s="110">
        <v>2</v>
      </c>
      <c r="C33" s="7">
        <v>31.161786640399701</v>
      </c>
      <c r="D33" s="10">
        <v>2.24983478502979</v>
      </c>
      <c r="E33" s="7">
        <v>21.464479137867102</v>
      </c>
      <c r="F33" s="10">
        <v>1.1867356165057701</v>
      </c>
      <c r="G33" s="7">
        <v>17.720828912393799</v>
      </c>
      <c r="H33" s="10">
        <v>1.2540926229560101</v>
      </c>
      <c r="I33" s="7">
        <v>-13.440957728005801</v>
      </c>
      <c r="J33" s="10">
        <v>2.54296341168549</v>
      </c>
      <c r="K33" s="7">
        <v>25.1693686714794</v>
      </c>
      <c r="L33" s="10">
        <v>2.1371196155561498</v>
      </c>
      <c r="M33" s="7">
        <v>20.959344544496702</v>
      </c>
      <c r="N33" s="10">
        <v>1.33586880144246</v>
      </c>
      <c r="O33" s="7">
        <v>14.072319829679399</v>
      </c>
      <c r="P33" s="10">
        <v>1.3232940841421901</v>
      </c>
      <c r="Q33" s="7">
        <v>-11.0970488418</v>
      </c>
      <c r="R33" s="10">
        <v>2.35975228644085</v>
      </c>
      <c r="S33" s="7">
        <v>-5.9924179689202601</v>
      </c>
      <c r="T33" s="10">
        <v>3.1030689343172702</v>
      </c>
      <c r="U33" s="7">
        <v>-0.50513459337032496</v>
      </c>
      <c r="V33" s="10">
        <v>1.7868650979160801</v>
      </c>
      <c r="W33" s="7">
        <v>-3.6485090827144302</v>
      </c>
      <c r="X33" s="10">
        <v>1.8231444100998699</v>
      </c>
      <c r="Y33" s="7">
        <v>2.3439088862058401</v>
      </c>
      <c r="Z33" s="123">
        <v>3.46916326605335</v>
      </c>
    </row>
    <row r="34" spans="1:26" ht="13" customHeight="1" x14ac:dyDescent="0.2">
      <c r="A34" s="82" t="s">
        <v>372</v>
      </c>
      <c r="B34" s="110">
        <v>2</v>
      </c>
      <c r="C34" s="7">
        <v>3.3658215828017899</v>
      </c>
      <c r="D34" s="10">
        <v>1.23121908634375</v>
      </c>
      <c r="E34" s="7">
        <v>1.7697040539120801</v>
      </c>
      <c r="F34" s="10">
        <v>0.29918327092659203</v>
      </c>
      <c r="G34" s="7">
        <v>3.0157430715322899</v>
      </c>
      <c r="H34" s="10">
        <v>0.65775659101849804</v>
      </c>
      <c r="I34" s="7">
        <v>-0.35007851126949502</v>
      </c>
      <c r="J34" s="10">
        <v>1.37888213151658</v>
      </c>
      <c r="K34" s="7">
        <v>2.0877620710450699</v>
      </c>
      <c r="L34" s="10">
        <v>0.87503598834132201</v>
      </c>
      <c r="M34" s="7">
        <v>0.52607834440978096</v>
      </c>
      <c r="N34" s="10">
        <v>0.178829716666627</v>
      </c>
      <c r="O34" s="7">
        <v>0.252769647887573</v>
      </c>
      <c r="P34" s="10">
        <v>0.214354238240198</v>
      </c>
      <c r="Q34" s="7">
        <v>-1.8349924231574899</v>
      </c>
      <c r="R34" s="10">
        <v>0.90332301028886297</v>
      </c>
      <c r="S34" s="7">
        <v>-1.2780595117567199</v>
      </c>
      <c r="T34" s="10">
        <v>1.51049277372307</v>
      </c>
      <c r="U34" s="7">
        <v>-1.2436257095023</v>
      </c>
      <c r="V34" s="10">
        <v>0.34855515656119701</v>
      </c>
      <c r="W34" s="7">
        <v>-2.7629734236447199</v>
      </c>
      <c r="X34" s="10">
        <v>0.69180305902750305</v>
      </c>
      <c r="Y34" s="7">
        <v>-1.4849139118879999</v>
      </c>
      <c r="Z34" s="123">
        <v>1.6484260352023801</v>
      </c>
    </row>
    <row r="35" spans="1:26" ht="13" customHeight="1" x14ac:dyDescent="0.2">
      <c r="A35" s="82" t="s">
        <v>373</v>
      </c>
      <c r="B35" s="110">
        <v>2</v>
      </c>
      <c r="C35" s="7">
        <v>48.752954846085302</v>
      </c>
      <c r="D35" s="10">
        <v>4.3137384493457596</v>
      </c>
      <c r="E35" s="7">
        <v>33.549408780969699</v>
      </c>
      <c r="F35" s="10">
        <v>1.83653711961891</v>
      </c>
      <c r="G35" s="7">
        <v>32.6879198578157</v>
      </c>
      <c r="H35" s="10">
        <v>1.88172293312312</v>
      </c>
      <c r="I35" s="7">
        <v>-16.065034988269598</v>
      </c>
      <c r="J35" s="10">
        <v>4.5530258334306897</v>
      </c>
      <c r="K35" s="7">
        <v>44.418683478606098</v>
      </c>
      <c r="L35" s="10">
        <v>4.1557466883969703</v>
      </c>
      <c r="M35" s="7">
        <v>28.187622288620499</v>
      </c>
      <c r="N35" s="10">
        <v>1.6049197548929</v>
      </c>
      <c r="O35" s="7">
        <v>33.715330635355997</v>
      </c>
      <c r="P35" s="10">
        <v>1.8696437403052599</v>
      </c>
      <c r="Q35" s="7">
        <v>-10.703352843250199</v>
      </c>
      <c r="R35" s="10">
        <v>4.8504042551039603</v>
      </c>
      <c r="S35" s="7">
        <v>-4.3342713674791797</v>
      </c>
      <c r="T35" s="10">
        <v>5.9898722814001903</v>
      </c>
      <c r="U35" s="7">
        <v>-5.36178649234916</v>
      </c>
      <c r="V35" s="10">
        <v>2.43898257709718</v>
      </c>
      <c r="W35" s="7">
        <v>1.0274107775402399</v>
      </c>
      <c r="X35" s="10">
        <v>2.6526305646855701</v>
      </c>
      <c r="Y35" s="7">
        <v>5.3616821450194196</v>
      </c>
      <c r="Z35" s="123">
        <v>6.6525533201784901</v>
      </c>
    </row>
    <row r="36" spans="1:26" ht="13" customHeight="1" x14ac:dyDescent="0.2">
      <c r="A36" s="82" t="s">
        <v>374</v>
      </c>
      <c r="B36" s="110">
        <v>2</v>
      </c>
      <c r="C36" s="7">
        <v>55.401604477068801</v>
      </c>
      <c r="D36" s="10">
        <v>6.72587303989686</v>
      </c>
      <c r="E36" s="7">
        <v>38.709117065455501</v>
      </c>
      <c r="F36" s="10">
        <v>1.5629727567917899</v>
      </c>
      <c r="G36" s="7">
        <v>40.177349430075303</v>
      </c>
      <c r="H36" s="10">
        <v>1.59531862200741</v>
      </c>
      <c r="I36" s="7">
        <v>-15.2242550469935</v>
      </c>
      <c r="J36" s="10">
        <v>6.5456540645085104</v>
      </c>
      <c r="K36" s="7">
        <v>46.488196926736798</v>
      </c>
      <c r="L36" s="10">
        <v>6.4725578741411196</v>
      </c>
      <c r="M36" s="7">
        <v>31.400461415032499</v>
      </c>
      <c r="N36" s="10">
        <v>2.7092206189913499</v>
      </c>
      <c r="O36" s="7">
        <v>37.987563914506303</v>
      </c>
      <c r="P36" s="10">
        <v>1.97208055512138</v>
      </c>
      <c r="Q36" s="7">
        <v>-8.5006330122305194</v>
      </c>
      <c r="R36" s="10">
        <v>7.6008419874132098</v>
      </c>
      <c r="S36" s="7">
        <v>-8.9134075503319394</v>
      </c>
      <c r="T36" s="10">
        <v>9.3344187597791901</v>
      </c>
      <c r="U36" s="7">
        <v>-7.30865565042299</v>
      </c>
      <c r="V36" s="10">
        <v>3.1277404305410701</v>
      </c>
      <c r="W36" s="7">
        <v>-2.1897855155689601</v>
      </c>
      <c r="X36" s="10">
        <v>2.5365612986110699</v>
      </c>
      <c r="Y36" s="7">
        <v>6.7236220347629798</v>
      </c>
      <c r="Z36" s="123">
        <v>10.030871649554699</v>
      </c>
    </row>
    <row r="37" spans="1:26" ht="13" customHeight="1" x14ac:dyDescent="0.2">
      <c r="A37" s="82" t="s">
        <v>375</v>
      </c>
      <c r="B37" s="110">
        <v>2</v>
      </c>
      <c r="C37" s="7">
        <v>3.3416558105620799</v>
      </c>
      <c r="D37" s="10">
        <v>0.82190879440776898</v>
      </c>
      <c r="E37" s="7">
        <v>3.5573718680326301</v>
      </c>
      <c r="F37" s="10">
        <v>0.60227340975918597</v>
      </c>
      <c r="G37" s="7">
        <v>5.9098609221959597</v>
      </c>
      <c r="H37" s="10">
        <v>1.8237928063849</v>
      </c>
      <c r="I37" s="7">
        <v>2.5682051116338802</v>
      </c>
      <c r="J37" s="10">
        <v>2.07585361624482</v>
      </c>
      <c r="K37" s="7">
        <v>4.3966956020338399</v>
      </c>
      <c r="L37" s="10">
        <v>1.28875494511751</v>
      </c>
      <c r="M37" s="7">
        <v>5.9354713252405897</v>
      </c>
      <c r="N37" s="10">
        <v>0.83718654431394901</v>
      </c>
      <c r="O37" s="7">
        <v>3.6484916318236502</v>
      </c>
      <c r="P37" s="10">
        <v>1.0629055262399001</v>
      </c>
      <c r="Q37" s="7">
        <v>-0.74820397021018603</v>
      </c>
      <c r="R37" s="10">
        <v>1.67473287301661</v>
      </c>
      <c r="S37" s="7">
        <v>1.05503979147175</v>
      </c>
      <c r="T37" s="10">
        <v>1.5285363505293701</v>
      </c>
      <c r="U37" s="7">
        <v>2.3780994572079601</v>
      </c>
      <c r="V37" s="10">
        <v>1.0313169105969799</v>
      </c>
      <c r="W37" s="7">
        <v>-2.2613692903723099</v>
      </c>
      <c r="X37" s="10">
        <v>2.1109212108301501</v>
      </c>
      <c r="Y37" s="7">
        <v>-3.3164090818440699</v>
      </c>
      <c r="Z37" s="123">
        <v>2.667189238138</v>
      </c>
    </row>
    <row r="38" spans="1:26" ht="13" customHeight="1" x14ac:dyDescent="0.2">
      <c r="A38" s="82" t="s">
        <v>376</v>
      </c>
      <c r="B38" s="110">
        <v>2</v>
      </c>
      <c r="C38" s="7" t="s">
        <v>706</v>
      </c>
      <c r="D38" s="10" t="s">
        <v>706</v>
      </c>
      <c r="E38" s="7">
        <v>14.523727110569901</v>
      </c>
      <c r="F38" s="10">
        <v>1.03437655921898</v>
      </c>
      <c r="G38" s="7">
        <v>3.7630537851513899</v>
      </c>
      <c r="H38" s="10">
        <v>0.469341446859949</v>
      </c>
      <c r="I38" s="7" t="s">
        <v>706</v>
      </c>
      <c r="J38" s="10" t="s">
        <v>706</v>
      </c>
      <c r="K38" s="7">
        <v>25.109953580371801</v>
      </c>
      <c r="L38" s="10">
        <v>5.2495079364361796</v>
      </c>
      <c r="M38" s="7">
        <v>13.1085589011571</v>
      </c>
      <c r="N38" s="10">
        <v>1.53539634140862</v>
      </c>
      <c r="O38" s="7">
        <v>3.6569349107341802</v>
      </c>
      <c r="P38" s="10">
        <v>0.56915301069402702</v>
      </c>
      <c r="Q38" s="7">
        <v>-21.453018669637601</v>
      </c>
      <c r="R38" s="10">
        <v>5.3692306157722696</v>
      </c>
      <c r="S38" s="7" t="s">
        <v>706</v>
      </c>
      <c r="T38" s="10" t="s">
        <v>706</v>
      </c>
      <c r="U38" s="7">
        <v>-1.41516820941275</v>
      </c>
      <c r="V38" s="10">
        <v>1.85131758255375</v>
      </c>
      <c r="W38" s="7">
        <v>-0.106118874417218</v>
      </c>
      <c r="X38" s="10">
        <v>0.73771033835962097</v>
      </c>
      <c r="Y38" s="7" t="s">
        <v>706</v>
      </c>
      <c r="Z38" s="123" t="s">
        <v>706</v>
      </c>
    </row>
    <row r="39" spans="1:26" ht="13" customHeight="1" x14ac:dyDescent="0.2">
      <c r="A39" s="82" t="s">
        <v>377</v>
      </c>
      <c r="B39" s="110">
        <v>2</v>
      </c>
      <c r="C39" s="7">
        <v>29.977814446750301</v>
      </c>
      <c r="D39" s="10">
        <v>2.83217758752608</v>
      </c>
      <c r="E39" s="7">
        <v>19.818176121129799</v>
      </c>
      <c r="F39" s="10">
        <v>1.5402319442532599</v>
      </c>
      <c r="G39" s="7">
        <v>21.457821549440599</v>
      </c>
      <c r="H39" s="10">
        <v>1.8825798199936199</v>
      </c>
      <c r="I39" s="7">
        <v>-8.5199928973097201</v>
      </c>
      <c r="J39" s="10">
        <v>3.8787575641681902</v>
      </c>
      <c r="K39" s="7">
        <v>32.389333594814403</v>
      </c>
      <c r="L39" s="10">
        <v>3.5882226012844698</v>
      </c>
      <c r="M39" s="7">
        <v>21.443358639005901</v>
      </c>
      <c r="N39" s="10">
        <v>1.17292039342096</v>
      </c>
      <c r="O39" s="7">
        <v>22.034547094252702</v>
      </c>
      <c r="P39" s="10">
        <v>1.58949077346322</v>
      </c>
      <c r="Q39" s="7">
        <v>-10.354786500561699</v>
      </c>
      <c r="R39" s="10">
        <v>3.89409264415296</v>
      </c>
      <c r="S39" s="7">
        <v>2.4115191480640599</v>
      </c>
      <c r="T39" s="10">
        <v>4.5712767717185701</v>
      </c>
      <c r="U39" s="7">
        <v>1.6251825178761099</v>
      </c>
      <c r="V39" s="10">
        <v>1.93598984795917</v>
      </c>
      <c r="W39" s="7">
        <v>0.57672554481204197</v>
      </c>
      <c r="X39" s="10">
        <v>2.4638562656072098</v>
      </c>
      <c r="Y39" s="7">
        <v>-1.83479360325201</v>
      </c>
      <c r="Z39" s="123">
        <v>5.4962457880664504</v>
      </c>
    </row>
    <row r="40" spans="1:26" ht="13" customHeight="1" x14ac:dyDescent="0.2">
      <c r="A40" s="82" t="s">
        <v>378</v>
      </c>
      <c r="B40" s="110">
        <v>2</v>
      </c>
      <c r="C40" s="7">
        <v>64.422208949224697</v>
      </c>
      <c r="D40" s="10">
        <v>2.9606493410006598</v>
      </c>
      <c r="E40" s="7">
        <v>60.056416951824701</v>
      </c>
      <c r="F40" s="10">
        <v>1.61561083204472</v>
      </c>
      <c r="G40" s="7">
        <v>42.747609796479097</v>
      </c>
      <c r="H40" s="10">
        <v>5.3328837243756997</v>
      </c>
      <c r="I40" s="7">
        <v>-21.674599152745699</v>
      </c>
      <c r="J40" s="10">
        <v>5.5485831453710501</v>
      </c>
      <c r="K40" s="7">
        <v>54.342007080571598</v>
      </c>
      <c r="L40" s="10">
        <v>6.3330635254125998</v>
      </c>
      <c r="M40" s="7">
        <v>48.107077495044201</v>
      </c>
      <c r="N40" s="10">
        <v>1.67870234706021</v>
      </c>
      <c r="O40" s="7">
        <v>37.553327106988498</v>
      </c>
      <c r="P40" s="10">
        <v>2.8431932343131598</v>
      </c>
      <c r="Q40" s="7">
        <v>-16.7886799735831</v>
      </c>
      <c r="R40" s="10">
        <v>7.2946992646349296</v>
      </c>
      <c r="S40" s="7">
        <v>-10.0802018686532</v>
      </c>
      <c r="T40" s="10">
        <v>6.9909325656366503</v>
      </c>
      <c r="U40" s="7">
        <v>-11.9493394567805</v>
      </c>
      <c r="V40" s="10">
        <v>2.32985834991007</v>
      </c>
      <c r="W40" s="7">
        <v>-5.19428268949056</v>
      </c>
      <c r="X40" s="10">
        <v>6.04345899178238</v>
      </c>
      <c r="Y40" s="7">
        <v>4.88591917916259</v>
      </c>
      <c r="Z40" s="123">
        <v>9.1651193272406992</v>
      </c>
    </row>
    <row r="41" spans="1:26" ht="13" customHeight="1" x14ac:dyDescent="0.2">
      <c r="A41" s="82" t="s">
        <v>379</v>
      </c>
      <c r="B41" s="110">
        <v>2</v>
      </c>
      <c r="C41" s="7">
        <v>0.36323172146335703</v>
      </c>
      <c r="D41" s="10">
        <v>0.20024239621520201</v>
      </c>
      <c r="E41" s="7">
        <v>1.63195078599884</v>
      </c>
      <c r="F41" s="10">
        <v>0.219687734602145</v>
      </c>
      <c r="G41" s="7">
        <v>3.6917141098933701</v>
      </c>
      <c r="H41" s="10">
        <v>0.708875623638483</v>
      </c>
      <c r="I41" s="7">
        <v>3.3284823884300101</v>
      </c>
      <c r="J41" s="10">
        <v>0.71311385904258395</v>
      </c>
      <c r="K41" s="7">
        <v>11.397758869143599</v>
      </c>
      <c r="L41" s="10">
        <v>1.47941570005454</v>
      </c>
      <c r="M41" s="7">
        <v>8.5280353191839193</v>
      </c>
      <c r="N41" s="10">
        <v>0.66594228937441002</v>
      </c>
      <c r="O41" s="7">
        <v>10.369871785871499</v>
      </c>
      <c r="P41" s="10">
        <v>1.17675380084165</v>
      </c>
      <c r="Q41" s="7">
        <v>-1.02788708327218</v>
      </c>
      <c r="R41" s="10">
        <v>2.00350571769112</v>
      </c>
      <c r="S41" s="7">
        <v>11.034527147680301</v>
      </c>
      <c r="T41" s="10">
        <v>1.4929058345421</v>
      </c>
      <c r="U41" s="7">
        <v>6.8960845331850802</v>
      </c>
      <c r="V41" s="10">
        <v>0.70124306307574502</v>
      </c>
      <c r="W41" s="7">
        <v>6.6781576759780998</v>
      </c>
      <c r="X41" s="10">
        <v>1.37377369227399</v>
      </c>
      <c r="Y41" s="7">
        <v>-4.3563694717021901</v>
      </c>
      <c r="Z41" s="123">
        <v>2.1266326755647298</v>
      </c>
    </row>
    <row r="42" spans="1:26" ht="13" customHeight="1" x14ac:dyDescent="0.2">
      <c r="A42" s="82" t="s">
        <v>380</v>
      </c>
      <c r="B42" s="110">
        <v>2</v>
      </c>
      <c r="C42" s="7">
        <v>2.1709483783164898</v>
      </c>
      <c r="D42" s="10">
        <v>0.54606937108912801</v>
      </c>
      <c r="E42" s="7">
        <v>5.6233948726558696</v>
      </c>
      <c r="F42" s="10">
        <v>0.519886599588394</v>
      </c>
      <c r="G42" s="7">
        <v>11.810350716832399</v>
      </c>
      <c r="H42" s="10">
        <v>2.0813468361751299</v>
      </c>
      <c r="I42" s="7">
        <v>9.6394023385159109</v>
      </c>
      <c r="J42" s="10">
        <v>2.1897034262992698</v>
      </c>
      <c r="K42" s="7">
        <v>2.0528949646736701</v>
      </c>
      <c r="L42" s="10">
        <v>0.68975224651341505</v>
      </c>
      <c r="M42" s="7">
        <v>4.3941424644124396</v>
      </c>
      <c r="N42" s="10">
        <v>0.61720575614327999</v>
      </c>
      <c r="O42" s="7">
        <v>7.5870027624568497</v>
      </c>
      <c r="P42" s="10">
        <v>1.4351903186332899</v>
      </c>
      <c r="Q42" s="7">
        <v>5.5341077977831903</v>
      </c>
      <c r="R42" s="10">
        <v>1.6472823163788</v>
      </c>
      <c r="S42" s="7">
        <v>-0.118053413642825</v>
      </c>
      <c r="T42" s="10">
        <v>0.87974423533887303</v>
      </c>
      <c r="U42" s="7">
        <v>-1.22925240824343</v>
      </c>
      <c r="V42" s="10">
        <v>0.806985143511317</v>
      </c>
      <c r="W42" s="7">
        <v>-4.2233479543755497</v>
      </c>
      <c r="X42" s="10">
        <v>2.5281961757654301</v>
      </c>
      <c r="Y42" s="7">
        <v>-4.1052945407327304</v>
      </c>
      <c r="Z42" s="123">
        <v>2.7401350559782802</v>
      </c>
    </row>
    <row r="43" spans="1:26" ht="13" customHeight="1" x14ac:dyDescent="0.2">
      <c r="A43" s="82" t="s">
        <v>381</v>
      </c>
      <c r="B43" s="110">
        <v>2</v>
      </c>
      <c r="C43" s="7">
        <v>16.040236756219301</v>
      </c>
      <c r="D43" s="10">
        <v>2.3499057440337698</v>
      </c>
      <c r="E43" s="7">
        <v>12.299170458788099</v>
      </c>
      <c r="F43" s="10">
        <v>0.81760223969572099</v>
      </c>
      <c r="G43" s="7">
        <v>13.6187718533387</v>
      </c>
      <c r="H43" s="10">
        <v>1.1919741683773799</v>
      </c>
      <c r="I43" s="7">
        <v>-2.4214649028806599</v>
      </c>
      <c r="J43" s="10">
        <v>2.65400273311253</v>
      </c>
      <c r="K43" s="7">
        <v>10.342705819133201</v>
      </c>
      <c r="L43" s="10">
        <v>2.35843617319648</v>
      </c>
      <c r="M43" s="7">
        <v>13.1673577249329</v>
      </c>
      <c r="N43" s="10">
        <v>0.94216794874272303</v>
      </c>
      <c r="O43" s="7">
        <v>17.6341341582973</v>
      </c>
      <c r="P43" s="10">
        <v>1.53598062327327</v>
      </c>
      <c r="Q43" s="7">
        <v>7.2914283391641499</v>
      </c>
      <c r="R43" s="10">
        <v>2.8344613840005599</v>
      </c>
      <c r="S43" s="7">
        <v>-5.6975309370861202</v>
      </c>
      <c r="T43" s="10">
        <v>3.32930596204142</v>
      </c>
      <c r="U43" s="7">
        <v>0.868187266144817</v>
      </c>
      <c r="V43" s="10">
        <v>1.24745896365112</v>
      </c>
      <c r="W43" s="7">
        <v>4.0153623049586802</v>
      </c>
      <c r="X43" s="10">
        <v>1.94423221173549</v>
      </c>
      <c r="Y43" s="7">
        <v>9.7128932420448102</v>
      </c>
      <c r="Z43" s="123">
        <v>3.8830274071604398</v>
      </c>
    </row>
    <row r="44" spans="1:26" ht="13" customHeight="1" x14ac:dyDescent="0.2">
      <c r="A44" s="82" t="s">
        <v>382</v>
      </c>
      <c r="B44" s="110">
        <v>2</v>
      </c>
      <c r="C44" s="7">
        <v>37.936814270145803</v>
      </c>
      <c r="D44" s="10">
        <v>6.1881659157461399</v>
      </c>
      <c r="E44" s="7">
        <v>9.5237087620881304</v>
      </c>
      <c r="F44" s="10">
        <v>0.89256272462179098</v>
      </c>
      <c r="G44" s="7">
        <v>5.2484996600623397</v>
      </c>
      <c r="H44" s="10">
        <v>0.78172990568437695</v>
      </c>
      <c r="I44" s="7">
        <v>-32.688314610083403</v>
      </c>
      <c r="J44" s="10">
        <v>6.1611023980044202</v>
      </c>
      <c r="K44" s="7">
        <v>10.1926599757013</v>
      </c>
      <c r="L44" s="10">
        <v>2.5669629847655799</v>
      </c>
      <c r="M44" s="7">
        <v>10.4971619120918</v>
      </c>
      <c r="N44" s="10">
        <v>1.1983211508612499</v>
      </c>
      <c r="O44" s="7">
        <v>7.1119079726326202</v>
      </c>
      <c r="P44" s="10">
        <v>1.13904136891814</v>
      </c>
      <c r="Q44" s="7">
        <v>-3.0807520030686502</v>
      </c>
      <c r="R44" s="10">
        <v>2.7953732933064699</v>
      </c>
      <c r="S44" s="7">
        <v>-27.744154294444499</v>
      </c>
      <c r="T44" s="10">
        <v>6.6994549305118003</v>
      </c>
      <c r="U44" s="7">
        <v>0.97345315000370802</v>
      </c>
      <c r="V44" s="10">
        <v>1.4942027298816301</v>
      </c>
      <c r="W44" s="7">
        <v>1.86340831257029</v>
      </c>
      <c r="X44" s="10">
        <v>1.3814908199290401</v>
      </c>
      <c r="Y44" s="7">
        <v>29.607562607014799</v>
      </c>
      <c r="Z44" s="123">
        <v>6.7655963970389799</v>
      </c>
    </row>
    <row r="45" spans="1:26" ht="13" customHeight="1" x14ac:dyDescent="0.2">
      <c r="A45" s="82" t="s">
        <v>383</v>
      </c>
      <c r="B45" s="110">
        <v>2</v>
      </c>
      <c r="C45" s="7">
        <v>3.1390862490890301</v>
      </c>
      <c r="D45" s="10">
        <v>1.0726989421818001</v>
      </c>
      <c r="E45" s="7">
        <v>1.6130928857759801</v>
      </c>
      <c r="F45" s="10">
        <v>0.61741141620101403</v>
      </c>
      <c r="G45" s="7">
        <v>2.37074989768481</v>
      </c>
      <c r="H45" s="10">
        <v>0.67786313375747997</v>
      </c>
      <c r="I45" s="7">
        <v>-0.76833635140421896</v>
      </c>
      <c r="J45" s="10">
        <v>1.3637863566939801</v>
      </c>
      <c r="K45" s="7">
        <v>1.8134203390491299</v>
      </c>
      <c r="L45" s="10">
        <v>0.81033700255378605</v>
      </c>
      <c r="M45" s="7">
        <v>1.6035495878936701</v>
      </c>
      <c r="N45" s="10">
        <v>0.55542743836254305</v>
      </c>
      <c r="O45" s="7">
        <v>1.4498946697800801</v>
      </c>
      <c r="P45" s="10">
        <v>0.66809906413089803</v>
      </c>
      <c r="Q45" s="7">
        <v>-0.363525669269047</v>
      </c>
      <c r="R45" s="10">
        <v>1.0615089422908901</v>
      </c>
      <c r="S45" s="7">
        <v>-1.3256659100399</v>
      </c>
      <c r="T45" s="10">
        <v>1.3443693979951401</v>
      </c>
      <c r="U45" s="7">
        <v>-9.5432978823097904E-3</v>
      </c>
      <c r="V45" s="10">
        <v>0.83047967834337699</v>
      </c>
      <c r="W45" s="7">
        <v>-0.92085522790472696</v>
      </c>
      <c r="X45" s="10">
        <v>0.95176403987547897</v>
      </c>
      <c r="Y45" s="7">
        <v>0.40481068213517102</v>
      </c>
      <c r="Z45" s="123">
        <v>1.7282113473959599</v>
      </c>
    </row>
    <row r="46" spans="1:26" ht="13" customHeight="1" x14ac:dyDescent="0.2">
      <c r="A46" s="82" t="s">
        <v>384</v>
      </c>
      <c r="B46" s="110">
        <v>2</v>
      </c>
      <c r="C46" s="7">
        <v>39.577629682277497</v>
      </c>
      <c r="D46" s="10">
        <v>4.2339506913379896</v>
      </c>
      <c r="E46" s="7">
        <v>18.0592758241851</v>
      </c>
      <c r="F46" s="10">
        <v>0.83004246763171297</v>
      </c>
      <c r="G46" s="7">
        <v>8.8977604759403999</v>
      </c>
      <c r="H46" s="10">
        <v>0.76135300782020998</v>
      </c>
      <c r="I46" s="7">
        <v>-30.679869206337099</v>
      </c>
      <c r="J46" s="10">
        <v>4.0496489627165699</v>
      </c>
      <c r="K46" s="7">
        <v>21.205611017790801</v>
      </c>
      <c r="L46" s="10">
        <v>2.7227927636025</v>
      </c>
      <c r="M46" s="7">
        <v>14.8394594780071</v>
      </c>
      <c r="N46" s="10">
        <v>0.98201001901954599</v>
      </c>
      <c r="O46" s="7">
        <v>8.0726126774654201</v>
      </c>
      <c r="P46" s="10">
        <v>0.71091992164982998</v>
      </c>
      <c r="Q46" s="7">
        <v>-13.1329983403254</v>
      </c>
      <c r="R46" s="10">
        <v>2.84868907638772</v>
      </c>
      <c r="S46" s="7">
        <v>-18.372018664486699</v>
      </c>
      <c r="T46" s="10">
        <v>5.0338791096139399</v>
      </c>
      <c r="U46" s="7">
        <v>-3.2198163461779199</v>
      </c>
      <c r="V46" s="10">
        <v>1.2858126517992099</v>
      </c>
      <c r="W46" s="7">
        <v>-0.82514779847497399</v>
      </c>
      <c r="X46" s="10">
        <v>1.04166479133908</v>
      </c>
      <c r="Y46" s="7">
        <v>17.546870866011702</v>
      </c>
      <c r="Z46" s="123">
        <v>4.9512307737735402</v>
      </c>
    </row>
    <row r="47" spans="1:26" ht="13" customHeight="1" x14ac:dyDescent="0.2">
      <c r="A47" s="82" t="s">
        <v>385</v>
      </c>
      <c r="B47" s="110">
        <v>2</v>
      </c>
      <c r="C47" s="7">
        <v>14.407290472321799</v>
      </c>
      <c r="D47" s="10">
        <v>2.8763153051292201</v>
      </c>
      <c r="E47" s="7">
        <v>16.449038072791598</v>
      </c>
      <c r="F47" s="10">
        <v>1.3112277298614201</v>
      </c>
      <c r="G47" s="7">
        <v>16.138394988302899</v>
      </c>
      <c r="H47" s="10">
        <v>1.33883379269668</v>
      </c>
      <c r="I47" s="7">
        <v>1.7311045159810701</v>
      </c>
      <c r="J47" s="10">
        <v>3.39108435632079</v>
      </c>
      <c r="K47" s="7">
        <v>10.7278146752646</v>
      </c>
      <c r="L47" s="10">
        <v>4.3481718495552197</v>
      </c>
      <c r="M47" s="7">
        <v>14.330584302515399</v>
      </c>
      <c r="N47" s="10">
        <v>1.3693381967268401</v>
      </c>
      <c r="O47" s="7">
        <v>20.7781351062869</v>
      </c>
      <c r="P47" s="10">
        <v>1.5399774531747099</v>
      </c>
      <c r="Q47" s="7">
        <v>10.0503204310223</v>
      </c>
      <c r="R47" s="10">
        <v>4.8139789402731603</v>
      </c>
      <c r="S47" s="7">
        <v>-3.6794757970572398</v>
      </c>
      <c r="T47" s="10">
        <v>5.2134238430982203</v>
      </c>
      <c r="U47" s="7">
        <v>-2.1184537702761701</v>
      </c>
      <c r="V47" s="10">
        <v>1.89589167849132</v>
      </c>
      <c r="W47" s="7">
        <v>4.6397401179840303</v>
      </c>
      <c r="X47" s="10">
        <v>2.0405897384709699</v>
      </c>
      <c r="Y47" s="7">
        <v>8.3192159150412692</v>
      </c>
      <c r="Z47" s="123">
        <v>5.8884502501997096</v>
      </c>
    </row>
    <row r="48" spans="1:26" ht="13" customHeight="1" x14ac:dyDescent="0.2">
      <c r="A48" s="82" t="s">
        <v>386</v>
      </c>
      <c r="B48" s="110">
        <v>2</v>
      </c>
      <c r="C48" s="7">
        <v>13.0790799103222</v>
      </c>
      <c r="D48" s="10">
        <v>1.56110759637097</v>
      </c>
      <c r="E48" s="7">
        <v>18.5537078699891</v>
      </c>
      <c r="F48" s="10">
        <v>0.87786329576376598</v>
      </c>
      <c r="G48" s="7">
        <v>24.1432523040489</v>
      </c>
      <c r="H48" s="10">
        <v>2.7567052791553501</v>
      </c>
      <c r="I48" s="7">
        <v>11.0641723937267</v>
      </c>
      <c r="J48" s="10">
        <v>3.0853942558983301</v>
      </c>
      <c r="K48" s="7">
        <v>20.928919742551599</v>
      </c>
      <c r="L48" s="10">
        <v>2.1369348423031198</v>
      </c>
      <c r="M48" s="7">
        <v>26.455208704801201</v>
      </c>
      <c r="N48" s="10">
        <v>1.15820843654169</v>
      </c>
      <c r="O48" s="7">
        <v>26.749060078620801</v>
      </c>
      <c r="P48" s="10">
        <v>2.79736923635285</v>
      </c>
      <c r="Q48" s="7">
        <v>5.8201403360692296</v>
      </c>
      <c r="R48" s="10">
        <v>3.4647296754284702</v>
      </c>
      <c r="S48" s="7">
        <v>7.8498398322293896</v>
      </c>
      <c r="T48" s="10">
        <v>2.6464216307489998</v>
      </c>
      <c r="U48" s="7">
        <v>7.9015008348120803</v>
      </c>
      <c r="V48" s="10">
        <v>1.4533033917684099</v>
      </c>
      <c r="W48" s="7">
        <v>2.60580777457188</v>
      </c>
      <c r="X48" s="10">
        <v>3.9274290115311201</v>
      </c>
      <c r="Y48" s="7">
        <v>-5.2440320576575097</v>
      </c>
      <c r="Z48" s="123">
        <v>4.6393975296502798</v>
      </c>
    </row>
    <row r="49" spans="1:26" ht="13" customHeight="1" x14ac:dyDescent="0.2">
      <c r="A49" s="82" t="s">
        <v>387</v>
      </c>
      <c r="B49" s="110">
        <v>2</v>
      </c>
      <c r="C49" s="7">
        <v>6.6573715963807798</v>
      </c>
      <c r="D49" s="10">
        <v>0.83057478916896299</v>
      </c>
      <c r="E49" s="7">
        <v>6.0337815140919604</v>
      </c>
      <c r="F49" s="10">
        <v>0.336080748504965</v>
      </c>
      <c r="G49" s="7">
        <v>4.2813383256055202</v>
      </c>
      <c r="H49" s="10">
        <v>0.66958340910487502</v>
      </c>
      <c r="I49" s="7">
        <v>-2.3760332707752601</v>
      </c>
      <c r="J49" s="10">
        <v>1.06801987602799</v>
      </c>
      <c r="K49" s="7">
        <v>2.40010733698122</v>
      </c>
      <c r="L49" s="10">
        <v>0.99106083481363805</v>
      </c>
      <c r="M49" s="7">
        <v>1.07844575441324</v>
      </c>
      <c r="N49" s="10">
        <v>0.25603292823275797</v>
      </c>
      <c r="O49" s="7">
        <v>0.85093398151628596</v>
      </c>
      <c r="P49" s="10">
        <v>0.59136709905024998</v>
      </c>
      <c r="Q49" s="7">
        <v>-1.5491733554649301</v>
      </c>
      <c r="R49" s="10">
        <v>1.09800382596835</v>
      </c>
      <c r="S49" s="7">
        <v>-4.2572642593995598</v>
      </c>
      <c r="T49" s="10">
        <v>1.2930800666256399</v>
      </c>
      <c r="U49" s="7">
        <v>-4.9553357596787198</v>
      </c>
      <c r="V49" s="10">
        <v>0.42249630750469103</v>
      </c>
      <c r="W49" s="7">
        <v>-3.4304043440892298</v>
      </c>
      <c r="X49" s="10">
        <v>0.89334035372170095</v>
      </c>
      <c r="Y49" s="7">
        <v>0.82685991531032799</v>
      </c>
      <c r="Z49" s="123">
        <v>1.53175678795035</v>
      </c>
    </row>
    <row r="50" spans="1:26" ht="13" customHeight="1" x14ac:dyDescent="0.2">
      <c r="A50" s="82" t="s">
        <v>388</v>
      </c>
      <c r="B50" s="110">
        <v>2</v>
      </c>
      <c r="C50" s="7">
        <v>2.3817515134670701</v>
      </c>
      <c r="D50" s="10">
        <v>0.74781989323489195</v>
      </c>
      <c r="E50" s="7">
        <v>1.45960803754165</v>
      </c>
      <c r="F50" s="10">
        <v>0.330656763085039</v>
      </c>
      <c r="G50" s="7">
        <v>4.99344105969561</v>
      </c>
      <c r="H50" s="10">
        <v>2.1236761246408098</v>
      </c>
      <c r="I50" s="7">
        <v>2.6116895462285399</v>
      </c>
      <c r="J50" s="10">
        <v>2.2320065065858299</v>
      </c>
      <c r="K50" s="7">
        <v>3.3957494829081099</v>
      </c>
      <c r="L50" s="10">
        <v>1.49216459362573</v>
      </c>
      <c r="M50" s="7">
        <v>6.46267745118804</v>
      </c>
      <c r="N50" s="10">
        <v>2.5636834653084701</v>
      </c>
      <c r="O50" s="7">
        <v>4.0179394525594798</v>
      </c>
      <c r="P50" s="10">
        <v>2.6669903815120599</v>
      </c>
      <c r="Q50" s="7">
        <v>0.62218996965136697</v>
      </c>
      <c r="R50" s="10">
        <v>2.99822395038428</v>
      </c>
      <c r="S50" s="7">
        <v>1.0139979694410499</v>
      </c>
      <c r="T50" s="10">
        <v>1.66906853280148</v>
      </c>
      <c r="U50" s="7">
        <v>5.00306941364639</v>
      </c>
      <c r="V50" s="10">
        <v>2.5849191100051701</v>
      </c>
      <c r="W50" s="7">
        <v>-0.97550160713612899</v>
      </c>
      <c r="X50" s="10">
        <v>3.4092283551336502</v>
      </c>
      <c r="Y50" s="7">
        <v>-1.9894995765771799</v>
      </c>
      <c r="Z50" s="123">
        <v>3.7378068304955701</v>
      </c>
    </row>
    <row r="51" spans="1:26" ht="13" customHeight="1" x14ac:dyDescent="0.2">
      <c r="A51" s="82" t="s">
        <v>389</v>
      </c>
      <c r="B51" s="110">
        <v>2</v>
      </c>
      <c r="C51" s="7">
        <v>39.546757541657698</v>
      </c>
      <c r="D51" s="10">
        <v>4.3480535999330598</v>
      </c>
      <c r="E51" s="7">
        <v>38.639063016873997</v>
      </c>
      <c r="F51" s="10">
        <v>2.2582294707922101</v>
      </c>
      <c r="G51" s="7">
        <v>32.4403885568981</v>
      </c>
      <c r="H51" s="10">
        <v>2.7807386011264099</v>
      </c>
      <c r="I51" s="7">
        <v>-7.1063689847595199</v>
      </c>
      <c r="J51" s="10">
        <v>4.7492031410141404</v>
      </c>
      <c r="K51" s="7">
        <v>21.2298225596303</v>
      </c>
      <c r="L51" s="10">
        <v>3.0953558368384</v>
      </c>
      <c r="M51" s="7">
        <v>18.735252785684999</v>
      </c>
      <c r="N51" s="10">
        <v>1.18265479240991</v>
      </c>
      <c r="O51" s="7">
        <v>18.8805289360091</v>
      </c>
      <c r="P51" s="10">
        <v>2.3572579644085199</v>
      </c>
      <c r="Q51" s="7">
        <v>-2.3492936236211399</v>
      </c>
      <c r="R51" s="10">
        <v>3.8038704738881401</v>
      </c>
      <c r="S51" s="7">
        <v>-18.316934982027401</v>
      </c>
      <c r="T51" s="10">
        <v>5.3373024895110097</v>
      </c>
      <c r="U51" s="7">
        <v>-19.903810231188999</v>
      </c>
      <c r="V51" s="10">
        <v>2.54917098303833</v>
      </c>
      <c r="W51" s="7">
        <v>-13.559859620889</v>
      </c>
      <c r="X51" s="10">
        <v>3.6454316998898602</v>
      </c>
      <c r="Y51" s="7">
        <v>4.75707536113838</v>
      </c>
      <c r="Z51" s="123">
        <v>6.0847646673257998</v>
      </c>
    </row>
    <row r="52" spans="1:26" ht="13" customHeight="1" x14ac:dyDescent="0.2">
      <c r="A52" s="112" t="s">
        <v>390</v>
      </c>
      <c r="B52" s="113">
        <v>2</v>
      </c>
      <c r="C52" s="34">
        <v>26.1403528396764</v>
      </c>
      <c r="D52" s="35">
        <v>0.745504960343081</v>
      </c>
      <c r="E52" s="34">
        <v>18.869880616198099</v>
      </c>
      <c r="F52" s="35">
        <v>0.24098967686758799</v>
      </c>
      <c r="G52" s="34">
        <v>17.909381234916001</v>
      </c>
      <c r="H52" s="35">
        <v>0.30062366646122302</v>
      </c>
      <c r="I52" s="34">
        <v>-7.6415412943534902</v>
      </c>
      <c r="J52" s="35">
        <v>0.79413358821604096</v>
      </c>
      <c r="K52" s="34">
        <v>23.488862164370001</v>
      </c>
      <c r="L52" s="35">
        <v>0.741979519110606</v>
      </c>
      <c r="M52" s="34">
        <v>18.532401450018799</v>
      </c>
      <c r="N52" s="35">
        <v>0.30587647823585901</v>
      </c>
      <c r="O52" s="34">
        <v>18.4235506150379</v>
      </c>
      <c r="P52" s="35">
        <v>0.39992989423817699</v>
      </c>
      <c r="Q52" s="34">
        <v>-5.0653115493320904</v>
      </c>
      <c r="R52" s="35">
        <v>0.83236925445541898</v>
      </c>
      <c r="S52" s="34">
        <v>-2.6514906753063698</v>
      </c>
      <c r="T52" s="35">
        <v>1.05181331645675</v>
      </c>
      <c r="U52" s="34">
        <v>-0.337479166179325</v>
      </c>
      <c r="V52" s="35">
        <v>0.38940524430818402</v>
      </c>
      <c r="W52" s="34">
        <v>0.51416938012188496</v>
      </c>
      <c r="X52" s="35">
        <v>0.50031840775844805</v>
      </c>
      <c r="Y52" s="34">
        <v>2.57622974502139</v>
      </c>
      <c r="Z52" s="127">
        <v>1.15042893378755</v>
      </c>
    </row>
    <row r="53" spans="1:26" ht="13" customHeight="1" x14ac:dyDescent="0.2">
      <c r="A53" s="82" t="s">
        <v>391</v>
      </c>
      <c r="B53" s="110">
        <v>2</v>
      </c>
      <c r="C53" s="7">
        <v>9.0956893737285203</v>
      </c>
      <c r="D53" s="10">
        <v>2.85628168034241</v>
      </c>
      <c r="E53" s="7">
        <v>9.3516104498072199</v>
      </c>
      <c r="F53" s="10">
        <v>1.84729885417932</v>
      </c>
      <c r="G53" s="7">
        <v>14.287208872886501</v>
      </c>
      <c r="H53" s="10">
        <v>4.2146766296028799</v>
      </c>
      <c r="I53" s="7">
        <v>5.1915194991579403</v>
      </c>
      <c r="J53" s="10">
        <v>5.14677472277788</v>
      </c>
      <c r="K53" s="7">
        <v>4.6868474113852603</v>
      </c>
      <c r="L53" s="10">
        <v>2.3397421723855598</v>
      </c>
      <c r="M53" s="7">
        <v>5.7864212524866403</v>
      </c>
      <c r="N53" s="10">
        <v>1.7052368874933901</v>
      </c>
      <c r="O53" s="7">
        <v>5.3843026280598503</v>
      </c>
      <c r="P53" s="10">
        <v>2.5093959803652299</v>
      </c>
      <c r="Q53" s="7">
        <v>0.69745521667458499</v>
      </c>
      <c r="R53" s="10">
        <v>4.3697981591039898</v>
      </c>
      <c r="S53" s="7">
        <v>-4.40884196234326</v>
      </c>
      <c r="T53" s="10">
        <v>3.6922538470017399</v>
      </c>
      <c r="U53" s="7">
        <v>-3.56518919732058</v>
      </c>
      <c r="V53" s="10">
        <v>2.5140298126952199</v>
      </c>
      <c r="W53" s="7">
        <v>-8.9029062448266103</v>
      </c>
      <c r="X53" s="10">
        <v>4.9051572124034797</v>
      </c>
      <c r="Y53" s="7">
        <v>-4.4940642824833503</v>
      </c>
      <c r="Z53" s="123">
        <v>6.7516239526749402</v>
      </c>
    </row>
    <row r="54" spans="1:26" ht="13" customHeight="1" x14ac:dyDescent="0.2">
      <c r="A54" s="82" t="s">
        <v>392</v>
      </c>
      <c r="B54" s="110">
        <v>2</v>
      </c>
      <c r="C54" s="7">
        <v>62.585833068560497</v>
      </c>
      <c r="D54" s="10">
        <v>4.3055570065311404</v>
      </c>
      <c r="E54" s="7">
        <v>62.949387667077303</v>
      </c>
      <c r="F54" s="10">
        <v>1.7412789090384799</v>
      </c>
      <c r="G54" s="7">
        <v>49.102385879671097</v>
      </c>
      <c r="H54" s="10">
        <v>2.8150602856848201</v>
      </c>
      <c r="I54" s="7">
        <v>-13.4834471888894</v>
      </c>
      <c r="J54" s="10">
        <v>5.4514638591744404</v>
      </c>
      <c r="K54" s="7">
        <v>62.174540823120601</v>
      </c>
      <c r="L54" s="10">
        <v>4.6283700806472998</v>
      </c>
      <c r="M54" s="7">
        <v>68.191886092822401</v>
      </c>
      <c r="N54" s="10">
        <v>3.7819868532401202</v>
      </c>
      <c r="O54" s="7">
        <v>64.050658082379897</v>
      </c>
      <c r="P54" s="10">
        <v>4.0635005414189296</v>
      </c>
      <c r="Q54" s="7">
        <v>1.8761172592592401</v>
      </c>
      <c r="R54" s="10">
        <v>6.13631978318677</v>
      </c>
      <c r="S54" s="7">
        <v>-0.41129224543989601</v>
      </c>
      <c r="T54" s="10">
        <v>6.3213630444644204</v>
      </c>
      <c r="U54" s="7">
        <v>5.2424984257450502</v>
      </c>
      <c r="V54" s="10">
        <v>4.1635894126514597</v>
      </c>
      <c r="W54" s="7">
        <v>14.9482722027088</v>
      </c>
      <c r="X54" s="10">
        <v>4.9433390600030496</v>
      </c>
      <c r="Y54" s="7">
        <v>15.359564448148699</v>
      </c>
      <c r="Z54" s="123">
        <v>8.2080983601205997</v>
      </c>
    </row>
    <row r="55" spans="1:26" ht="13" customHeight="1" x14ac:dyDescent="0.2">
      <c r="A55" s="82" t="s">
        <v>393</v>
      </c>
      <c r="B55" s="110">
        <v>2</v>
      </c>
      <c r="C55" s="7">
        <v>10.772519012096501</v>
      </c>
      <c r="D55" s="10">
        <v>1.6922960679286201</v>
      </c>
      <c r="E55" s="7">
        <v>14.9028250558335</v>
      </c>
      <c r="F55" s="10">
        <v>2.4064209250036201</v>
      </c>
      <c r="G55" s="7">
        <v>13.9000572538898</v>
      </c>
      <c r="H55" s="10">
        <v>1.79561351508598</v>
      </c>
      <c r="I55" s="7">
        <v>3.12753824179332</v>
      </c>
      <c r="J55" s="10">
        <v>2.4001632046546701</v>
      </c>
      <c r="K55" s="7">
        <v>10.5663517748389</v>
      </c>
      <c r="L55" s="10">
        <v>3.7901726949183998</v>
      </c>
      <c r="M55" s="7">
        <v>12.0704982475634</v>
      </c>
      <c r="N55" s="10">
        <v>2.12833536744176</v>
      </c>
      <c r="O55" s="7">
        <v>11.977584533588599</v>
      </c>
      <c r="P55" s="10">
        <v>1.89305143055106</v>
      </c>
      <c r="Q55" s="7">
        <v>1.41123275874972</v>
      </c>
      <c r="R55" s="10">
        <v>4.4226285045602696</v>
      </c>
      <c r="S55" s="7">
        <v>-0.20616723725764</v>
      </c>
      <c r="T55" s="10">
        <v>4.1508161894778803</v>
      </c>
      <c r="U55" s="7">
        <v>-2.8323268082701301</v>
      </c>
      <c r="V55" s="10">
        <v>3.2125804432883398</v>
      </c>
      <c r="W55" s="7">
        <v>-1.9224727203012399</v>
      </c>
      <c r="X55" s="10">
        <v>2.6091898386799799</v>
      </c>
      <c r="Y55" s="7">
        <v>-1.7163054830436</v>
      </c>
      <c r="Z55" s="123">
        <v>5.0319406095786903</v>
      </c>
    </row>
    <row r="56" spans="1:26" ht="13" customHeight="1" x14ac:dyDescent="0.2">
      <c r="A56" s="4" t="s">
        <v>394</v>
      </c>
      <c r="B56" s="118">
        <v>2</v>
      </c>
      <c r="C56" s="169">
        <v>14.9149319730112</v>
      </c>
      <c r="D56" s="170">
        <v>2.1425902204520599</v>
      </c>
      <c r="E56" s="169">
        <v>16.977304356917699</v>
      </c>
      <c r="F56" s="170">
        <v>1.0187980301219199</v>
      </c>
      <c r="G56" s="169">
        <v>23.470398388335401</v>
      </c>
      <c r="H56" s="170">
        <v>1.5909214197900601</v>
      </c>
      <c r="I56" s="169">
        <v>8.5554664153242808</v>
      </c>
      <c r="J56" s="170">
        <v>2.40129078606713</v>
      </c>
      <c r="K56" s="169">
        <v>15.320373293274701</v>
      </c>
      <c r="L56" s="170">
        <v>4.5451639225285501</v>
      </c>
      <c r="M56" s="169">
        <v>13.302603691671701</v>
      </c>
      <c r="N56" s="170">
        <v>1.78527626517559</v>
      </c>
      <c r="O56" s="169">
        <v>22.099991843587599</v>
      </c>
      <c r="P56" s="170">
        <v>3.6462358661218399</v>
      </c>
      <c r="Q56" s="169">
        <v>6.7796185503128701</v>
      </c>
      <c r="R56" s="170">
        <v>6.41088495514974</v>
      </c>
      <c r="S56" s="169">
        <v>0.40544132026358798</v>
      </c>
      <c r="T56" s="170">
        <v>5.0248589965721404</v>
      </c>
      <c r="U56" s="169">
        <v>-3.6747006652460699</v>
      </c>
      <c r="V56" s="170">
        <v>2.05551958618243</v>
      </c>
      <c r="W56" s="169">
        <v>-1.37040654474782</v>
      </c>
      <c r="X56" s="170">
        <v>3.9781989587425302</v>
      </c>
      <c r="Y56" s="169">
        <v>-1.77584786501141</v>
      </c>
      <c r="Z56" s="176">
        <v>6.8458486214213199</v>
      </c>
    </row>
    <row r="57" spans="1:26" ht="13" customHeight="1" x14ac:dyDescent="0.2">
      <c r="A57" s="172"/>
      <c r="B57" s="163"/>
      <c r="C57" s="164" t="s">
        <v>1710</v>
      </c>
      <c r="D57" s="165" t="s">
        <v>1711</v>
      </c>
      <c r="E57" s="164" t="s">
        <v>1712</v>
      </c>
      <c r="F57" s="165" t="s">
        <v>1713</v>
      </c>
      <c r="G57" s="164" t="s">
        <v>1714</v>
      </c>
      <c r="H57" s="165" t="s">
        <v>1715</v>
      </c>
      <c r="I57" s="164" t="s">
        <v>1716</v>
      </c>
      <c r="J57" s="165" t="s">
        <v>1717</v>
      </c>
      <c r="K57" s="164" t="s">
        <v>1718</v>
      </c>
      <c r="L57" s="165" t="s">
        <v>1719</v>
      </c>
      <c r="M57" s="164" t="s">
        <v>1720</v>
      </c>
      <c r="N57" s="165" t="s">
        <v>1721</v>
      </c>
      <c r="O57" s="164" t="s">
        <v>1722</v>
      </c>
      <c r="P57" s="165" t="s">
        <v>1723</v>
      </c>
      <c r="Q57" s="164" t="s">
        <v>1724</v>
      </c>
      <c r="R57" s="165" t="s">
        <v>1725</v>
      </c>
      <c r="S57" s="164" t="s">
        <v>1726</v>
      </c>
      <c r="T57" s="165" t="s">
        <v>1727</v>
      </c>
      <c r="U57" s="164" t="s">
        <v>1728</v>
      </c>
      <c r="V57" s="165" t="s">
        <v>1729</v>
      </c>
      <c r="W57" s="164" t="s">
        <v>1730</v>
      </c>
      <c r="X57" s="165" t="s">
        <v>1731</v>
      </c>
      <c r="Y57" s="164" t="s">
        <v>1732</v>
      </c>
      <c r="Z57" s="174" t="s">
        <v>1733</v>
      </c>
    </row>
    <row r="58" spans="1:26" ht="13" customHeight="1" x14ac:dyDescent="0.2">
      <c r="A58" s="82" t="s">
        <v>365</v>
      </c>
      <c r="B58" s="119">
        <v>1</v>
      </c>
      <c r="C58" s="7">
        <v>40.6939202087636</v>
      </c>
      <c r="D58" s="10">
        <v>6.5720639965870902</v>
      </c>
      <c r="E58" s="7">
        <v>24.230742448682602</v>
      </c>
      <c r="F58" s="10">
        <v>1.7856139191356899</v>
      </c>
      <c r="G58" s="7">
        <v>7.7744779905994097</v>
      </c>
      <c r="H58" s="10">
        <v>1.71091917732706</v>
      </c>
      <c r="I58" s="7">
        <v>-32.9194422181642</v>
      </c>
      <c r="J58" s="10">
        <v>6.66790069911975</v>
      </c>
      <c r="K58" s="7">
        <v>14.373247632994801</v>
      </c>
      <c r="L58" s="10">
        <v>3.60744654383898</v>
      </c>
      <c r="M58" s="7">
        <v>16.062540328110099</v>
      </c>
      <c r="N58" s="10">
        <v>1.3718568835359899</v>
      </c>
      <c r="O58" s="7">
        <v>11.374618098586501</v>
      </c>
      <c r="P58" s="10">
        <v>1.9784468756779801</v>
      </c>
      <c r="Q58" s="7">
        <v>-2.9986295344083098</v>
      </c>
      <c r="R58" s="10">
        <v>4.2210264173270797</v>
      </c>
      <c r="S58" s="7">
        <v>-26.3206725757688</v>
      </c>
      <c r="T58" s="10">
        <v>7.4970458009733401</v>
      </c>
      <c r="U58" s="7">
        <v>-8.1682021205725697</v>
      </c>
      <c r="V58" s="10">
        <v>2.2517567313358202</v>
      </c>
      <c r="W58" s="7">
        <v>3.60014010798711</v>
      </c>
      <c r="X58" s="10">
        <v>2.6156254455149899</v>
      </c>
      <c r="Y58" s="7">
        <v>29.920812683755901</v>
      </c>
      <c r="Z58" s="123">
        <v>7.8916388506504003</v>
      </c>
    </row>
    <row r="59" spans="1:26" ht="13" customHeight="1" x14ac:dyDescent="0.2">
      <c r="A59" s="82" t="s">
        <v>370</v>
      </c>
      <c r="B59" s="119">
        <v>1</v>
      </c>
      <c r="C59" s="7">
        <v>4.0684311314892803</v>
      </c>
      <c r="D59" s="10">
        <v>0.75814756392982596</v>
      </c>
      <c r="E59" s="7">
        <v>3.5010320101606101</v>
      </c>
      <c r="F59" s="10">
        <v>0.450009044410763</v>
      </c>
      <c r="G59" s="7">
        <v>11.237939849048599</v>
      </c>
      <c r="H59" s="10">
        <v>0.837270532257266</v>
      </c>
      <c r="I59" s="7">
        <v>7.1695087175592702</v>
      </c>
      <c r="J59" s="10">
        <v>1.15347662406041</v>
      </c>
      <c r="K59" s="7">
        <v>1.97026777723738</v>
      </c>
      <c r="L59" s="10">
        <v>0.79716006284597596</v>
      </c>
      <c r="M59" s="7">
        <v>3.3289177348993002</v>
      </c>
      <c r="N59" s="10">
        <v>0.60258585972140299</v>
      </c>
      <c r="O59" s="7">
        <v>12.8029432296862</v>
      </c>
      <c r="P59" s="10">
        <v>1.3437525744732199</v>
      </c>
      <c r="Q59" s="7">
        <v>10.8326754524488</v>
      </c>
      <c r="R59" s="10">
        <v>1.4128976330865799</v>
      </c>
      <c r="S59" s="7">
        <v>-2.0981633542518998</v>
      </c>
      <c r="T59" s="10">
        <v>1.1001144915368299</v>
      </c>
      <c r="U59" s="7">
        <v>-0.17211427526131901</v>
      </c>
      <c r="V59" s="10">
        <v>0.75207569990504997</v>
      </c>
      <c r="W59" s="7">
        <v>1.56500338063763</v>
      </c>
      <c r="X59" s="10">
        <v>1.5832539043342899</v>
      </c>
      <c r="Y59" s="7">
        <v>3.66316673488953</v>
      </c>
      <c r="Z59" s="123">
        <v>1.82394847620086</v>
      </c>
    </row>
    <row r="60" spans="1:26" ht="13" customHeight="1" x14ac:dyDescent="0.2">
      <c r="A60" s="82" t="s">
        <v>372</v>
      </c>
      <c r="B60" s="119">
        <v>1</v>
      </c>
      <c r="C60" s="7">
        <v>3.16242756318873</v>
      </c>
      <c r="D60" s="10">
        <v>1.07802379582116</v>
      </c>
      <c r="E60" s="7">
        <v>1.27323914521535</v>
      </c>
      <c r="F60" s="10">
        <v>0.29218986496945898</v>
      </c>
      <c r="G60" s="7">
        <v>1.21835856762325</v>
      </c>
      <c r="H60" s="10">
        <v>0.53950018635893704</v>
      </c>
      <c r="I60" s="7">
        <v>-1.94406899556548</v>
      </c>
      <c r="J60" s="10">
        <v>1.2046025351265901</v>
      </c>
      <c r="K60" s="7">
        <v>0.32875954918383599</v>
      </c>
      <c r="L60" s="10">
        <v>0.32473375651821801</v>
      </c>
      <c r="M60" s="7">
        <v>0.68193303994094001</v>
      </c>
      <c r="N60" s="10">
        <v>0.277399932455207</v>
      </c>
      <c r="O60" s="7">
        <v>0.560848650357749</v>
      </c>
      <c r="P60" s="10">
        <v>0.33467152007928103</v>
      </c>
      <c r="Q60" s="7">
        <v>0.23208910117391299</v>
      </c>
      <c r="R60" s="10">
        <v>0.46813660086002701</v>
      </c>
      <c r="S60" s="7">
        <v>-2.8336680140049002</v>
      </c>
      <c r="T60" s="10">
        <v>1.12587180308376</v>
      </c>
      <c r="U60" s="7">
        <v>-0.59130610527441396</v>
      </c>
      <c r="V60" s="10">
        <v>0.40289656205659602</v>
      </c>
      <c r="W60" s="7">
        <v>-0.65750991726550501</v>
      </c>
      <c r="X60" s="10">
        <v>0.63487437925427803</v>
      </c>
      <c r="Y60" s="7">
        <v>2.1761580967393899</v>
      </c>
      <c r="Z60" s="123">
        <v>1.2923695851799499</v>
      </c>
    </row>
    <row r="61" spans="1:26" ht="13" customHeight="1" x14ac:dyDescent="0.2">
      <c r="A61" s="82" t="s">
        <v>384</v>
      </c>
      <c r="B61" s="119">
        <v>1</v>
      </c>
      <c r="C61" s="7">
        <v>24.751465889734401</v>
      </c>
      <c r="D61" s="10">
        <v>2.68625764714213</v>
      </c>
      <c r="E61" s="7">
        <v>10.374156456213001</v>
      </c>
      <c r="F61" s="10">
        <v>0.64669172006563302</v>
      </c>
      <c r="G61" s="7">
        <v>7.7894573909213003</v>
      </c>
      <c r="H61" s="10">
        <v>0.95413133867236399</v>
      </c>
      <c r="I61" s="7">
        <v>-16.962008498813098</v>
      </c>
      <c r="J61" s="10">
        <v>3.0061475496335501</v>
      </c>
      <c r="K61" s="7">
        <v>26.6904546107553</v>
      </c>
      <c r="L61" s="10">
        <v>2.9514292814284699</v>
      </c>
      <c r="M61" s="7">
        <v>11.3599863043576</v>
      </c>
      <c r="N61" s="10">
        <v>0.91880955116851304</v>
      </c>
      <c r="O61" s="7">
        <v>6.8218727641681403</v>
      </c>
      <c r="P61" s="10">
        <v>0.83687959995750905</v>
      </c>
      <c r="Q61" s="7">
        <v>-19.868581846587201</v>
      </c>
      <c r="R61" s="10">
        <v>3.2383114300049902</v>
      </c>
      <c r="S61" s="7">
        <v>1.93898872102091</v>
      </c>
      <c r="T61" s="10">
        <v>3.9908539123980602</v>
      </c>
      <c r="U61" s="7">
        <v>0.98582984814461505</v>
      </c>
      <c r="V61" s="10">
        <v>1.1235751742184099</v>
      </c>
      <c r="W61" s="7">
        <v>-0.96758462675315804</v>
      </c>
      <c r="X61" s="10">
        <v>1.2691469876502699</v>
      </c>
      <c r="Y61" s="7">
        <v>-2.9065733477740698</v>
      </c>
      <c r="Z61" s="123">
        <v>4.4185499892916003</v>
      </c>
    </row>
    <row r="62" spans="1:26" ht="13" customHeight="1" x14ac:dyDescent="0.2">
      <c r="A62" s="82" t="s">
        <v>386</v>
      </c>
      <c r="B62" s="119">
        <v>1</v>
      </c>
      <c r="C62" s="7">
        <v>11.1644770638358</v>
      </c>
      <c r="D62" s="10">
        <v>2.9836882562864</v>
      </c>
      <c r="E62" s="7">
        <v>12.1758525222674</v>
      </c>
      <c r="F62" s="10">
        <v>0.71887575033858997</v>
      </c>
      <c r="G62" s="7">
        <v>17.634697417847299</v>
      </c>
      <c r="H62" s="10">
        <v>1.67445932422766</v>
      </c>
      <c r="I62" s="7">
        <v>6.4702203540114702</v>
      </c>
      <c r="J62" s="10">
        <v>3.2040906634644299</v>
      </c>
      <c r="K62" s="7">
        <v>10.429624029137701</v>
      </c>
      <c r="L62" s="10">
        <v>1.66121353004183</v>
      </c>
      <c r="M62" s="7">
        <v>13.498553395876799</v>
      </c>
      <c r="N62" s="10">
        <v>1.2159024352287</v>
      </c>
      <c r="O62" s="7">
        <v>12.6795264136234</v>
      </c>
      <c r="P62" s="10">
        <v>1.67085922785932</v>
      </c>
      <c r="Q62" s="7">
        <v>2.2499023844856501</v>
      </c>
      <c r="R62" s="10">
        <v>2.2311377424825198</v>
      </c>
      <c r="S62" s="7">
        <v>-0.73485303469810703</v>
      </c>
      <c r="T62" s="10">
        <v>3.4149708641649399</v>
      </c>
      <c r="U62" s="7">
        <v>1.3227008736093999</v>
      </c>
      <c r="V62" s="10">
        <v>1.4125158676701499</v>
      </c>
      <c r="W62" s="7">
        <v>-4.9551710042239296</v>
      </c>
      <c r="X62" s="10">
        <v>2.36549880317357</v>
      </c>
      <c r="Y62" s="7">
        <v>-4.2203179695258202</v>
      </c>
      <c r="Z62" s="123">
        <v>3.90437864526865</v>
      </c>
    </row>
    <row r="63" spans="1:26" ht="13" customHeight="1" x14ac:dyDescent="0.2">
      <c r="A63" s="173" t="s">
        <v>387</v>
      </c>
      <c r="B63" s="166">
        <v>1</v>
      </c>
      <c r="C63" s="167">
        <v>6.1176909488144702</v>
      </c>
      <c r="D63" s="168">
        <v>0.69557271839706503</v>
      </c>
      <c r="E63" s="167">
        <v>6.7435538026194504</v>
      </c>
      <c r="F63" s="168">
        <v>0.34789837337180202</v>
      </c>
      <c r="G63" s="167">
        <v>4.52324301518422</v>
      </c>
      <c r="H63" s="168">
        <v>0.75171654375821395</v>
      </c>
      <c r="I63" s="167">
        <v>-1.5944479336302499</v>
      </c>
      <c r="J63" s="168">
        <v>0.98350064436533602</v>
      </c>
      <c r="K63" s="167">
        <v>3.11096044579998</v>
      </c>
      <c r="L63" s="168">
        <v>0.98140991246740505</v>
      </c>
      <c r="M63" s="167">
        <v>2.4652988370751698</v>
      </c>
      <c r="N63" s="168">
        <v>0.41822335770499097</v>
      </c>
      <c r="O63" s="167">
        <v>3.7780793272889399</v>
      </c>
      <c r="P63" s="168">
        <v>1.82473650279807</v>
      </c>
      <c r="Q63" s="167">
        <v>0.66711888148895604</v>
      </c>
      <c r="R63" s="168">
        <v>2.0993452753186101</v>
      </c>
      <c r="S63" s="167">
        <v>-3.0067305030144902</v>
      </c>
      <c r="T63" s="168">
        <v>1.2029076535077701</v>
      </c>
      <c r="U63" s="167">
        <v>-4.2782549655442796</v>
      </c>
      <c r="V63" s="168">
        <v>0.54400740355695798</v>
      </c>
      <c r="W63" s="167">
        <v>-0.74516368789528398</v>
      </c>
      <c r="X63" s="168">
        <v>1.9735098344836099</v>
      </c>
      <c r="Y63" s="167">
        <v>2.2615668151191999</v>
      </c>
      <c r="Z63" s="175">
        <v>2.3183019869010999</v>
      </c>
    </row>
    <row r="64" spans="1:26" ht="13" customHeight="1" x14ac:dyDescent="0.2">
      <c r="A64" s="82" t="s">
        <v>395</v>
      </c>
      <c r="B64" s="119">
        <v>1</v>
      </c>
      <c r="C64" s="7">
        <v>6.67627227827602</v>
      </c>
      <c r="D64" s="10">
        <v>0.947823307242883</v>
      </c>
      <c r="E64" s="7">
        <v>28.427110912012498</v>
      </c>
      <c r="F64" s="10">
        <v>1.2859186452387299</v>
      </c>
      <c r="G64" s="7">
        <v>30.409857459704899</v>
      </c>
      <c r="H64" s="10">
        <v>1.7960296198566901</v>
      </c>
      <c r="I64" s="7">
        <v>23.7335851814289</v>
      </c>
      <c r="J64" s="10">
        <v>1.9818999117563101</v>
      </c>
      <c r="K64" s="7">
        <v>13.745752980132099</v>
      </c>
      <c r="L64" s="10">
        <v>2.2981807673742498</v>
      </c>
      <c r="M64" s="7">
        <v>31.642479085915699</v>
      </c>
      <c r="N64" s="10">
        <v>1.6633498614911999</v>
      </c>
      <c r="O64" s="7">
        <v>29.6580217175695</v>
      </c>
      <c r="P64" s="10">
        <v>2.6889886161180399</v>
      </c>
      <c r="Q64" s="7">
        <v>15.912268737437399</v>
      </c>
      <c r="R64" s="10">
        <v>3.7777888817337901</v>
      </c>
      <c r="S64" s="7">
        <v>7.0694807018560901</v>
      </c>
      <c r="T64" s="10">
        <v>2.4859613555487399</v>
      </c>
      <c r="U64" s="7">
        <v>3.2153681739032698</v>
      </c>
      <c r="V64" s="10">
        <v>2.1024555937986902</v>
      </c>
      <c r="W64" s="7">
        <v>-0.75183574213539095</v>
      </c>
      <c r="X64" s="10">
        <v>3.2336329681976901</v>
      </c>
      <c r="Y64" s="7">
        <v>-7.8213164439914804</v>
      </c>
      <c r="Z64" s="123">
        <v>4.2661008069630899</v>
      </c>
    </row>
    <row r="65" spans="1:26" ht="13" customHeight="1" x14ac:dyDescent="0.2">
      <c r="A65" s="82" t="s">
        <v>396</v>
      </c>
      <c r="B65" s="119">
        <v>1</v>
      </c>
      <c r="C65" s="7">
        <v>15.897856186901301</v>
      </c>
      <c r="D65" s="10">
        <v>1.39149842053318</v>
      </c>
      <c r="E65" s="7">
        <v>28.260462582731499</v>
      </c>
      <c r="F65" s="10">
        <v>1.2042251161223601</v>
      </c>
      <c r="G65" s="7">
        <v>49.854702812029799</v>
      </c>
      <c r="H65" s="10">
        <v>2.3070762396087998</v>
      </c>
      <c r="I65" s="7">
        <v>33.956846625128499</v>
      </c>
      <c r="J65" s="10">
        <v>2.6603532241045098</v>
      </c>
      <c r="K65" s="7">
        <v>10.4371782887489</v>
      </c>
      <c r="L65" s="10">
        <v>1.89849062197573</v>
      </c>
      <c r="M65" s="7">
        <v>38.081174812748102</v>
      </c>
      <c r="N65" s="10">
        <v>1.9035521751628</v>
      </c>
      <c r="O65" s="7">
        <v>51.283766599655102</v>
      </c>
      <c r="P65" s="10">
        <v>3.1393073444803998</v>
      </c>
      <c r="Q65" s="7">
        <v>40.8465883109061</v>
      </c>
      <c r="R65" s="10">
        <v>3.46275125208098</v>
      </c>
      <c r="S65" s="7">
        <v>-5.4606778981524</v>
      </c>
      <c r="T65" s="10">
        <v>2.3538339992608099</v>
      </c>
      <c r="U65" s="7">
        <v>9.8207122300166603</v>
      </c>
      <c r="V65" s="10">
        <v>2.2524806356253002</v>
      </c>
      <c r="W65" s="7">
        <v>1.4290637876252299</v>
      </c>
      <c r="X65" s="10">
        <v>3.8958762016362898</v>
      </c>
      <c r="Y65" s="7">
        <v>6.8897416857776204</v>
      </c>
      <c r="Z65" s="123">
        <v>4.3667064832424503</v>
      </c>
    </row>
    <row r="66" spans="1:26" ht="13" customHeight="1" x14ac:dyDescent="0.2">
      <c r="A66" s="4" t="s">
        <v>397</v>
      </c>
      <c r="B66" s="121">
        <v>1</v>
      </c>
      <c r="C66" s="169">
        <v>38.526418489198399</v>
      </c>
      <c r="D66" s="170">
        <v>3.4286416326009301</v>
      </c>
      <c r="E66" s="169">
        <v>76.177377802824907</v>
      </c>
      <c r="F66" s="170">
        <v>1.7404483274337199</v>
      </c>
      <c r="G66" s="169">
        <v>68.277386466125193</v>
      </c>
      <c r="H66" s="170">
        <v>2.4349476593068302</v>
      </c>
      <c r="I66" s="169">
        <v>29.750967976926798</v>
      </c>
      <c r="J66" s="170">
        <v>3.94658940922386</v>
      </c>
      <c r="K66" s="169">
        <v>43.613132565860603</v>
      </c>
      <c r="L66" s="170">
        <v>4.0998230049426203</v>
      </c>
      <c r="M66" s="169">
        <v>75.465147594568194</v>
      </c>
      <c r="N66" s="170">
        <v>2.0713527326905501</v>
      </c>
      <c r="O66" s="169">
        <v>76.405605643796306</v>
      </c>
      <c r="P66" s="170">
        <v>3.3353580315786999</v>
      </c>
      <c r="Q66" s="169">
        <v>32.792473077935703</v>
      </c>
      <c r="R66" s="170">
        <v>5.34920916935409</v>
      </c>
      <c r="S66" s="169">
        <v>5.0867140766621599</v>
      </c>
      <c r="T66" s="170">
        <v>5.3445422738211299</v>
      </c>
      <c r="U66" s="169">
        <v>-0.71223020825671302</v>
      </c>
      <c r="V66" s="170">
        <v>2.7054874835584499</v>
      </c>
      <c r="W66" s="169">
        <v>8.1282191776710597</v>
      </c>
      <c r="X66" s="170">
        <v>4.1295984432363797</v>
      </c>
      <c r="Y66" s="169">
        <v>3.04150510100889</v>
      </c>
      <c r="Z66" s="176">
        <v>6.6475263596694196</v>
      </c>
    </row>
    <row r="67" spans="1:26" ht="13" customHeight="1" x14ac:dyDescent="0.2">
      <c r="A67" s="82"/>
      <c r="B67" s="122"/>
      <c r="C67" s="7" t="s">
        <v>1710</v>
      </c>
      <c r="D67" s="10" t="s">
        <v>1711</v>
      </c>
      <c r="E67" s="7" t="s">
        <v>1712</v>
      </c>
      <c r="F67" s="10" t="s">
        <v>1713</v>
      </c>
      <c r="G67" s="7" t="s">
        <v>1714</v>
      </c>
      <c r="H67" s="10" t="s">
        <v>1715</v>
      </c>
      <c r="I67" s="7" t="s">
        <v>1716</v>
      </c>
      <c r="J67" s="10" t="s">
        <v>1717</v>
      </c>
      <c r="K67" s="7" t="s">
        <v>1718</v>
      </c>
      <c r="L67" s="10" t="s">
        <v>1719</v>
      </c>
      <c r="M67" s="7" t="s">
        <v>1720</v>
      </c>
      <c r="N67" s="10" t="s">
        <v>1721</v>
      </c>
      <c r="O67" s="7" t="s">
        <v>1722</v>
      </c>
      <c r="P67" s="10" t="s">
        <v>1723</v>
      </c>
      <c r="Q67" s="7" t="s">
        <v>1724</v>
      </c>
      <c r="R67" s="10" t="s">
        <v>1725</v>
      </c>
      <c r="S67" s="7" t="s">
        <v>1726</v>
      </c>
      <c r="T67" s="10" t="s">
        <v>1727</v>
      </c>
      <c r="U67" s="7" t="s">
        <v>1728</v>
      </c>
      <c r="V67" s="10" t="s">
        <v>1729</v>
      </c>
      <c r="W67" s="7" t="s">
        <v>1730</v>
      </c>
      <c r="X67" s="10" t="s">
        <v>1731</v>
      </c>
      <c r="Y67" s="7" t="s">
        <v>1732</v>
      </c>
      <c r="Z67" s="123" t="s">
        <v>1733</v>
      </c>
    </row>
    <row r="68" spans="1:26" ht="13" customHeight="1" x14ac:dyDescent="0.2">
      <c r="A68" s="82" t="s">
        <v>359</v>
      </c>
      <c r="B68" s="122">
        <v>3</v>
      </c>
      <c r="C68" s="7">
        <v>38.323899632506503</v>
      </c>
      <c r="D68" s="10">
        <v>4.5498803110739097</v>
      </c>
      <c r="E68" s="7">
        <v>22.6943612054177</v>
      </c>
      <c r="F68" s="10">
        <v>3.3870795193759702</v>
      </c>
      <c r="G68" s="7">
        <v>9.1861972560548306</v>
      </c>
      <c r="H68" s="10">
        <v>1.85255453521578</v>
      </c>
      <c r="I68" s="7">
        <v>-29.137702376451699</v>
      </c>
      <c r="J68" s="10">
        <v>3.7928231497840401</v>
      </c>
      <c r="K68" s="7">
        <v>28.880123575806898</v>
      </c>
      <c r="L68" s="10">
        <v>4.2608591242541296</v>
      </c>
      <c r="M68" s="7">
        <v>19.3387525130562</v>
      </c>
      <c r="N68" s="10">
        <v>1.27084431341452</v>
      </c>
      <c r="O68" s="7">
        <v>10.4794430320296</v>
      </c>
      <c r="P68" s="10">
        <v>1.05775094890263</v>
      </c>
      <c r="Q68" s="7">
        <v>-18.400680543777298</v>
      </c>
      <c r="R68" s="10">
        <v>4.3139949806400697</v>
      </c>
      <c r="S68" s="7">
        <v>-9.4437760566995994</v>
      </c>
      <c r="T68" s="10">
        <v>6.2334846852974399</v>
      </c>
      <c r="U68" s="7">
        <v>-3.35560869236151</v>
      </c>
      <c r="V68" s="10">
        <v>3.6176446673926099</v>
      </c>
      <c r="W68" s="7">
        <v>1.2932457759747999</v>
      </c>
      <c r="X68" s="10">
        <v>2.1332593315987101</v>
      </c>
      <c r="Y68" s="7">
        <v>10.737021832674399</v>
      </c>
      <c r="Z68" s="123">
        <v>5.7442197153769703</v>
      </c>
    </row>
    <row r="69" spans="1:26" ht="13" customHeight="1" x14ac:dyDescent="0.2">
      <c r="A69" s="82" t="s">
        <v>362</v>
      </c>
      <c r="B69" s="122">
        <v>3</v>
      </c>
      <c r="C69" s="7">
        <v>29.860657508934001</v>
      </c>
      <c r="D69" s="10">
        <v>6.0632863972076301</v>
      </c>
      <c r="E69" s="7">
        <v>16.9520791661541</v>
      </c>
      <c r="F69" s="10">
        <v>1.28933643764814</v>
      </c>
      <c r="G69" s="7">
        <v>18.706797268113</v>
      </c>
      <c r="H69" s="10">
        <v>1.9123525242236501</v>
      </c>
      <c r="I69" s="7">
        <v>-11.153860240821</v>
      </c>
      <c r="J69" s="10">
        <v>6.30722722789793</v>
      </c>
      <c r="K69" s="7">
        <v>33.595312210383099</v>
      </c>
      <c r="L69" s="10">
        <v>7.0753044840958497</v>
      </c>
      <c r="M69" s="7">
        <v>18.650298747828099</v>
      </c>
      <c r="N69" s="10">
        <v>1.4428782642875</v>
      </c>
      <c r="O69" s="7">
        <v>23.435952979326601</v>
      </c>
      <c r="P69" s="10">
        <v>2.1698191585468201</v>
      </c>
      <c r="Q69" s="7">
        <v>-10.1593592310565</v>
      </c>
      <c r="R69" s="10">
        <v>7.5330801924452899</v>
      </c>
      <c r="S69" s="7">
        <v>3.73465470144912</v>
      </c>
      <c r="T69" s="10">
        <v>9.3179061745238592</v>
      </c>
      <c r="U69" s="7">
        <v>1.698219581674</v>
      </c>
      <c r="V69" s="10">
        <v>1.93501579709327</v>
      </c>
      <c r="W69" s="7">
        <v>4.7291557112136102</v>
      </c>
      <c r="X69" s="10">
        <v>2.8922668199357702</v>
      </c>
      <c r="Y69" s="7">
        <v>0.99450100976449096</v>
      </c>
      <c r="Z69" s="123">
        <v>9.8248874034336193</v>
      </c>
    </row>
    <row r="70" spans="1:26" ht="13" customHeight="1" x14ac:dyDescent="0.2">
      <c r="A70" s="82" t="s">
        <v>376</v>
      </c>
      <c r="B70" s="122">
        <v>3</v>
      </c>
      <c r="C70" s="7">
        <v>47.720586949548597</v>
      </c>
      <c r="D70" s="10">
        <v>7.1943960905537603</v>
      </c>
      <c r="E70" s="7">
        <v>20.834474568180401</v>
      </c>
      <c r="F70" s="10">
        <v>0.91651308178732904</v>
      </c>
      <c r="G70" s="7">
        <v>4.1022436723463498</v>
      </c>
      <c r="H70" s="10">
        <v>0.434427611987111</v>
      </c>
      <c r="I70" s="7">
        <v>-43.6183432772023</v>
      </c>
      <c r="J70" s="10">
        <v>7.2548909104097401</v>
      </c>
      <c r="K70" s="7">
        <v>37.968459166650298</v>
      </c>
      <c r="L70" s="10">
        <v>6.9516614965696801</v>
      </c>
      <c r="M70" s="7">
        <v>20.133348022377699</v>
      </c>
      <c r="N70" s="10">
        <v>2.0018693364844902</v>
      </c>
      <c r="O70" s="7">
        <v>4.5346366211013498</v>
      </c>
      <c r="P70" s="10">
        <v>0.59025075186991005</v>
      </c>
      <c r="Q70" s="7">
        <v>-33.433822545548999</v>
      </c>
      <c r="R70" s="10">
        <v>6.7779408813154198</v>
      </c>
      <c r="S70" s="7">
        <v>-9.75212778289829</v>
      </c>
      <c r="T70" s="10">
        <v>10.004245732221101</v>
      </c>
      <c r="U70" s="7">
        <v>-0.70112654580277201</v>
      </c>
      <c r="V70" s="10">
        <v>2.2016986781674199</v>
      </c>
      <c r="W70" s="7">
        <v>0.43239294875499601</v>
      </c>
      <c r="X70" s="10">
        <v>0.73288696273014498</v>
      </c>
      <c r="Y70" s="7">
        <v>10.184520731653301</v>
      </c>
      <c r="Z70" s="123">
        <v>9.9284401953455195</v>
      </c>
    </row>
    <row r="71" spans="1:26" ht="13" customHeight="1" x14ac:dyDescent="0.2">
      <c r="A71" s="82" t="s">
        <v>382</v>
      </c>
      <c r="B71" s="122">
        <v>3</v>
      </c>
      <c r="C71" s="7">
        <v>31.6702127348576</v>
      </c>
      <c r="D71" s="10">
        <v>6.7858401541893798</v>
      </c>
      <c r="E71" s="7">
        <v>11.260204614180999</v>
      </c>
      <c r="F71" s="10">
        <v>0.89087494644879806</v>
      </c>
      <c r="G71" s="7">
        <v>8.7459826161611094</v>
      </c>
      <c r="H71" s="10">
        <v>0.73507943054653702</v>
      </c>
      <c r="I71" s="7">
        <v>-22.924230118696499</v>
      </c>
      <c r="J71" s="10">
        <v>6.8554028952685204</v>
      </c>
      <c r="K71" s="7">
        <v>31.442545102957901</v>
      </c>
      <c r="L71" s="10">
        <v>5.5312927962120897</v>
      </c>
      <c r="M71" s="7">
        <v>11.9979814731277</v>
      </c>
      <c r="N71" s="10">
        <v>1.2235078774563299</v>
      </c>
      <c r="O71" s="7">
        <v>9.7907274683600996</v>
      </c>
      <c r="P71" s="10">
        <v>1.13364338267738</v>
      </c>
      <c r="Q71" s="7">
        <v>-21.651817634597801</v>
      </c>
      <c r="R71" s="10">
        <v>5.6201370098008301</v>
      </c>
      <c r="S71" s="7">
        <v>-0.22766763189966699</v>
      </c>
      <c r="T71" s="10">
        <v>8.7545888878711295</v>
      </c>
      <c r="U71" s="7">
        <v>0.73777685894678402</v>
      </c>
      <c r="V71" s="10">
        <v>1.5134826382908499</v>
      </c>
      <c r="W71" s="7">
        <v>1.0447448521989899</v>
      </c>
      <c r="X71" s="10">
        <v>1.3511066161857199</v>
      </c>
      <c r="Y71" s="7">
        <v>1.2724124840986599</v>
      </c>
      <c r="Z71" s="123">
        <v>8.8646764670454292</v>
      </c>
    </row>
    <row r="72" spans="1:26" ht="13" customHeight="1" x14ac:dyDescent="0.2">
      <c r="A72" s="82" t="s">
        <v>386</v>
      </c>
      <c r="B72" s="122">
        <v>3</v>
      </c>
      <c r="C72" s="7">
        <v>8.8829772174990804</v>
      </c>
      <c r="D72" s="10">
        <v>1.35613485495897</v>
      </c>
      <c r="E72" s="7">
        <v>12.455602469916</v>
      </c>
      <c r="F72" s="10">
        <v>0.71021721269969595</v>
      </c>
      <c r="G72" s="7">
        <v>15.431016648559</v>
      </c>
      <c r="H72" s="10">
        <v>1.7360988643630999</v>
      </c>
      <c r="I72" s="7">
        <v>6.5480394310599497</v>
      </c>
      <c r="J72" s="10">
        <v>2.11945657043653</v>
      </c>
      <c r="K72" s="7">
        <v>22.7857379961393</v>
      </c>
      <c r="L72" s="10">
        <v>3.4440982856433302</v>
      </c>
      <c r="M72" s="7">
        <v>21.055748479135602</v>
      </c>
      <c r="N72" s="10">
        <v>1.0528750980580499</v>
      </c>
      <c r="O72" s="7">
        <v>20.108658998213102</v>
      </c>
      <c r="P72" s="10">
        <v>1.7075757925260799</v>
      </c>
      <c r="Q72" s="7">
        <v>-2.6770789979262299</v>
      </c>
      <c r="R72" s="10">
        <v>3.9228920480990102</v>
      </c>
      <c r="S72" s="7">
        <v>13.9027607786403</v>
      </c>
      <c r="T72" s="10">
        <v>3.70147467180391</v>
      </c>
      <c r="U72" s="7">
        <v>8.60014600921963</v>
      </c>
      <c r="V72" s="10">
        <v>1.2700214412858</v>
      </c>
      <c r="W72" s="7">
        <v>4.6776423496540804</v>
      </c>
      <c r="X72" s="10">
        <v>2.4351292273848499</v>
      </c>
      <c r="Y72" s="7">
        <v>-9.2251184289861907</v>
      </c>
      <c r="Z72" s="123">
        <v>4.4588314808932896</v>
      </c>
    </row>
    <row r="73" spans="1:26" ht="13" customHeight="1" x14ac:dyDescent="0.2">
      <c r="A73" s="4" t="s">
        <v>387</v>
      </c>
      <c r="B73" s="171">
        <v>3</v>
      </c>
      <c r="C73" s="169">
        <v>5.0570669011973104</v>
      </c>
      <c r="D73" s="170">
        <v>1.02601376795229</v>
      </c>
      <c r="E73" s="169">
        <v>4.9747621373655404</v>
      </c>
      <c r="F73" s="170">
        <v>0.35584339771881601</v>
      </c>
      <c r="G73" s="169">
        <v>3.1836765346340399</v>
      </c>
      <c r="H73" s="170">
        <v>0.59297805837703199</v>
      </c>
      <c r="I73" s="169">
        <v>-1.8733903665632701</v>
      </c>
      <c r="J73" s="170">
        <v>1.1351401653706901</v>
      </c>
      <c r="K73" s="169">
        <v>0.31775908316377699</v>
      </c>
      <c r="L73" s="170">
        <v>0.225933995369408</v>
      </c>
      <c r="M73" s="169">
        <v>2.4513220718971702</v>
      </c>
      <c r="N73" s="170">
        <v>0.64058204345764902</v>
      </c>
      <c r="O73" s="169">
        <v>0.83673749005820597</v>
      </c>
      <c r="P73" s="170">
        <v>0.479129602447675</v>
      </c>
      <c r="Q73" s="169">
        <v>0.51897840689442798</v>
      </c>
      <c r="R73" s="170">
        <v>0.50824322741616501</v>
      </c>
      <c r="S73" s="169">
        <v>-4.73930781803353</v>
      </c>
      <c r="T73" s="170">
        <v>1.0505952704496899</v>
      </c>
      <c r="U73" s="169">
        <v>-2.5234400654683702</v>
      </c>
      <c r="V73" s="170">
        <v>0.73278228560770298</v>
      </c>
      <c r="W73" s="169">
        <v>-2.34693904457583</v>
      </c>
      <c r="X73" s="170">
        <v>0.76235697259109603</v>
      </c>
      <c r="Y73" s="169">
        <v>2.3923687734576999</v>
      </c>
      <c r="Z73" s="176">
        <v>1.2437260040910101</v>
      </c>
    </row>
    <row r="75" spans="1:26" x14ac:dyDescent="0.2">
      <c r="A75" s="177" t="s">
        <v>138</v>
      </c>
    </row>
    <row r="76" spans="1:26" x14ac:dyDescent="0.2">
      <c r="A76" s="177" t="s">
        <v>398</v>
      </c>
    </row>
    <row r="77" spans="1:26" x14ac:dyDescent="0.2">
      <c r="A77" s="177" t="s">
        <v>400</v>
      </c>
    </row>
    <row r="78" spans="1:26" x14ac:dyDescent="0.2">
      <c r="A78" s="177" t="s">
        <v>401</v>
      </c>
    </row>
    <row r="79" spans="1:26" x14ac:dyDescent="0.2">
      <c r="A79" s="177" t="s">
        <v>402</v>
      </c>
    </row>
    <row r="80" spans="1:26"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212" priority="6">
      <formula>ABS(I1/J1)&gt;1.95996398454005</formula>
    </cfRule>
  </conditionalFormatting>
  <conditionalFormatting sqref="Q1:Q200">
    <cfRule type="expression" dxfId="211" priority="5">
      <formula>ABS(Q1/R1)&gt;1.95996398454005</formula>
    </cfRule>
  </conditionalFormatting>
  <conditionalFormatting sqref="S1:S200">
    <cfRule type="expression" dxfId="210" priority="4">
      <formula>ABS(S1/T1)&gt;1.95996398454005</formula>
    </cfRule>
  </conditionalFormatting>
  <conditionalFormatting sqref="U1:U200">
    <cfRule type="expression" dxfId="209" priority="3">
      <formula>ABS(U1/V1)&gt;1.95996398454005</formula>
    </cfRule>
  </conditionalFormatting>
  <conditionalFormatting sqref="W1:W200">
    <cfRule type="expression" dxfId="208" priority="2">
      <formula>ABS(W1/X1)&gt;1.95996398454005</formula>
    </cfRule>
  </conditionalFormatting>
  <conditionalFormatting sqref="Y1:Y200">
    <cfRule type="expression" dxfId="207"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112"/>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4" width="8.83203125" customWidth="1"/>
    <col min="5" max="8" width="10.33203125" customWidth="1"/>
  </cols>
  <sheetData>
    <row r="1" spans="1:18" x14ac:dyDescent="0.2">
      <c r="A1" s="36" t="str">
        <f ca="1">RIGHT(CELL("Filename",A1),LEN(CELL("Filename",A1))-FIND("]",CELL("Filename",A1)))</f>
        <v>BIN.UND.TQ12</v>
      </c>
    </row>
    <row r="2" spans="1:18" x14ac:dyDescent="0.2">
      <c r="A2" s="46" t="s">
        <v>137</v>
      </c>
    </row>
    <row r="3" spans="1:18" x14ac:dyDescent="0.2">
      <c r="A3" s="58" t="s">
        <v>0</v>
      </c>
    </row>
    <row r="4" spans="1:18" x14ac:dyDescent="0.2">
      <c r="A4" s="161" t="str">
        <f>HYPERLINK("#'TOC'!A1", "Back to TOC")</f>
        <v>Back to TOC</v>
      </c>
      <c r="B4" s="58"/>
    </row>
    <row r="5" spans="1:18" x14ac:dyDescent="0.2">
      <c r="A5" s="58"/>
      <c r="B5" s="58"/>
    </row>
    <row r="6" spans="1:18" x14ac:dyDescent="0.2">
      <c r="A6" s="58"/>
      <c r="B6" s="58"/>
    </row>
    <row r="8" spans="1:18" ht="13.5" customHeight="1" x14ac:dyDescent="0.2">
      <c r="A8" s="97"/>
      <c r="B8" s="97"/>
    </row>
    <row r="9" spans="1:18" ht="121.5" customHeight="1" x14ac:dyDescent="0.2">
      <c r="A9" s="101"/>
      <c r="B9" s="269" t="s">
        <v>1</v>
      </c>
      <c r="C9" s="213" t="s">
        <v>140</v>
      </c>
      <c r="D9" s="213"/>
      <c r="E9" s="271" t="s">
        <v>71</v>
      </c>
      <c r="F9" s="271"/>
      <c r="G9" s="271" t="s">
        <v>72</v>
      </c>
      <c r="H9" s="272"/>
    </row>
    <row r="10" spans="1:18" ht="15" customHeight="1" x14ac:dyDescent="0.2">
      <c r="A10" s="102"/>
      <c r="B10" s="270"/>
      <c r="C10" s="68" t="s">
        <v>10</v>
      </c>
      <c r="D10" s="68" t="s">
        <v>11</v>
      </c>
      <c r="E10" s="146" t="s">
        <v>69</v>
      </c>
      <c r="F10" s="13" t="s">
        <v>11</v>
      </c>
      <c r="G10" s="146" t="s">
        <v>69</v>
      </c>
      <c r="H10" s="14" t="s">
        <v>11</v>
      </c>
    </row>
    <row r="11" spans="1:18" x14ac:dyDescent="0.2">
      <c r="A11" s="77"/>
      <c r="B11" s="103"/>
      <c r="C11" s="42" t="s">
        <v>1734</v>
      </c>
      <c r="D11" s="47" t="s">
        <v>1735</v>
      </c>
      <c r="E11" s="137" t="s">
        <v>1736</v>
      </c>
      <c r="F11" s="138" t="s">
        <v>1737</v>
      </c>
      <c r="G11" s="138" t="s">
        <v>1738</v>
      </c>
      <c r="H11" s="139" t="s">
        <v>1739</v>
      </c>
      <c r="I11" s="98"/>
      <c r="J11" s="98"/>
      <c r="K11" s="98"/>
      <c r="L11" s="98"/>
      <c r="M11" s="98"/>
      <c r="N11" s="98"/>
      <c r="O11" s="98"/>
      <c r="P11" s="98"/>
      <c r="Q11" s="98"/>
      <c r="R11" s="98"/>
    </row>
    <row r="12" spans="1:18" x14ac:dyDescent="0.2">
      <c r="A12" s="3" t="s">
        <v>12</v>
      </c>
      <c r="B12" s="72">
        <v>2</v>
      </c>
      <c r="C12" s="7">
        <v>1.00430204512669</v>
      </c>
      <c r="D12" s="10">
        <v>0.21659763516518099</v>
      </c>
      <c r="E12" s="52"/>
      <c r="F12" s="64"/>
      <c r="G12" s="64"/>
      <c r="H12" s="53"/>
      <c r="I12" s="98"/>
      <c r="J12" s="98"/>
      <c r="K12" s="98"/>
      <c r="L12" s="98"/>
      <c r="M12" s="98"/>
      <c r="N12" s="98"/>
      <c r="O12" s="98"/>
      <c r="P12" s="98"/>
      <c r="Q12" s="98"/>
      <c r="R12" s="98"/>
    </row>
    <row r="13" spans="1:18" x14ac:dyDescent="0.2">
      <c r="A13" s="28" t="s">
        <v>13</v>
      </c>
      <c r="B13" s="72">
        <v>2</v>
      </c>
      <c r="C13" s="7">
        <v>4.3638666952656298</v>
      </c>
      <c r="D13" s="10">
        <v>0.52477421317753103</v>
      </c>
      <c r="E13" s="54"/>
      <c r="F13" s="65"/>
      <c r="G13" s="65"/>
      <c r="H13" s="55"/>
      <c r="I13" s="2"/>
      <c r="J13" s="2"/>
      <c r="K13" s="2"/>
      <c r="L13" s="2"/>
      <c r="M13" s="2"/>
      <c r="N13" s="2"/>
      <c r="O13" s="2"/>
      <c r="P13" s="2"/>
      <c r="Q13" s="2"/>
      <c r="R13" s="2"/>
    </row>
    <row r="14" spans="1:18" x14ac:dyDescent="0.2">
      <c r="A14" s="28" t="s">
        <v>14</v>
      </c>
      <c r="B14" s="72">
        <v>2</v>
      </c>
      <c r="C14" s="7">
        <v>14.030575722639099</v>
      </c>
      <c r="D14" s="10">
        <v>0.78513943771796801</v>
      </c>
      <c r="E14" s="54"/>
      <c r="F14" s="65"/>
      <c r="G14" s="65"/>
      <c r="H14" s="55"/>
      <c r="I14" s="2"/>
      <c r="J14" s="2"/>
      <c r="K14" s="2"/>
      <c r="L14" s="2"/>
      <c r="M14" s="2"/>
      <c r="N14" s="2"/>
      <c r="O14" s="2"/>
      <c r="P14" s="2"/>
      <c r="Q14" s="2"/>
      <c r="R14" s="2"/>
    </row>
    <row r="15" spans="1:18" x14ac:dyDescent="0.2">
      <c r="A15" s="3" t="s">
        <v>15</v>
      </c>
      <c r="B15" s="72">
        <v>2</v>
      </c>
      <c r="C15" s="7">
        <v>10.490545291601</v>
      </c>
      <c r="D15" s="10">
        <v>0.722720166117511</v>
      </c>
      <c r="E15" s="54"/>
      <c r="F15" s="65"/>
      <c r="G15" s="65"/>
      <c r="H15" s="55"/>
      <c r="I15" s="2"/>
      <c r="J15" s="2"/>
      <c r="K15" s="2"/>
      <c r="L15" s="2"/>
      <c r="M15" s="2"/>
      <c r="N15" s="2"/>
      <c r="O15" s="2"/>
      <c r="P15" s="2"/>
      <c r="Q15" s="2"/>
      <c r="R15" s="2"/>
    </row>
    <row r="16" spans="1:18" x14ac:dyDescent="0.2">
      <c r="A16" s="3" t="s">
        <v>16</v>
      </c>
      <c r="B16" s="72">
        <v>2</v>
      </c>
      <c r="C16" s="7">
        <v>0.35421344719445702</v>
      </c>
      <c r="D16" s="10">
        <v>0.13358559954417301</v>
      </c>
      <c r="E16" s="54"/>
      <c r="F16" s="65"/>
      <c r="G16" s="65"/>
      <c r="H16" s="55"/>
      <c r="I16" s="2"/>
      <c r="J16" s="2"/>
      <c r="K16" s="2"/>
      <c r="L16" s="2"/>
      <c r="M16" s="2"/>
      <c r="N16" s="2"/>
      <c r="O16" s="2"/>
      <c r="P16" s="2"/>
      <c r="Q16" s="2"/>
      <c r="R16" s="2"/>
    </row>
    <row r="17" spans="1:18" x14ac:dyDescent="0.2">
      <c r="A17" s="28" t="s">
        <v>17</v>
      </c>
      <c r="B17" s="72">
        <v>2</v>
      </c>
      <c r="C17" s="7">
        <v>11.976359705800601</v>
      </c>
      <c r="D17" s="10">
        <v>0.66106001147424198</v>
      </c>
      <c r="E17" s="54"/>
      <c r="F17" s="65"/>
      <c r="G17" s="65"/>
      <c r="H17" s="55"/>
      <c r="I17" s="2"/>
      <c r="J17" s="2"/>
      <c r="K17" s="2"/>
      <c r="L17" s="2"/>
      <c r="M17" s="2"/>
      <c r="N17" s="2"/>
      <c r="O17" s="2"/>
      <c r="P17" s="2"/>
      <c r="Q17" s="2"/>
      <c r="R17" s="2"/>
    </row>
    <row r="18" spans="1:18" x14ac:dyDescent="0.2">
      <c r="A18" s="78" t="s">
        <v>18</v>
      </c>
      <c r="B18" s="72">
        <v>2</v>
      </c>
      <c r="C18" s="7">
        <v>11.5308310397595</v>
      </c>
      <c r="D18" s="10">
        <v>0.94286456859009105</v>
      </c>
      <c r="E18" s="54"/>
      <c r="F18" s="65"/>
      <c r="G18" s="65"/>
      <c r="H18" s="55"/>
      <c r="I18" s="2"/>
      <c r="J18" s="2"/>
      <c r="K18" s="2"/>
      <c r="L18" s="2"/>
      <c r="M18" s="2"/>
      <c r="N18" s="2"/>
      <c r="O18" s="2"/>
      <c r="P18" s="2"/>
      <c r="Q18" s="2"/>
      <c r="R18" s="2"/>
    </row>
    <row r="19" spans="1:18" x14ac:dyDescent="0.2">
      <c r="A19" s="78" t="s">
        <v>19</v>
      </c>
      <c r="B19" s="72">
        <v>2</v>
      </c>
      <c r="C19" s="7">
        <v>12.689552755878401</v>
      </c>
      <c r="D19" s="10">
        <v>1.0747442452780001</v>
      </c>
      <c r="E19" s="54"/>
      <c r="F19" s="65"/>
      <c r="G19" s="65"/>
      <c r="H19" s="55"/>
      <c r="I19" s="2"/>
      <c r="J19" s="2"/>
      <c r="K19" s="2"/>
      <c r="L19" s="2"/>
      <c r="M19" s="2"/>
      <c r="N19" s="2"/>
      <c r="O19" s="2"/>
      <c r="P19" s="2"/>
      <c r="Q19" s="2"/>
      <c r="R19" s="2"/>
    </row>
    <row r="20" spans="1:18" ht="12.75" customHeight="1" x14ac:dyDescent="0.2">
      <c r="A20" s="28" t="s">
        <v>20</v>
      </c>
      <c r="B20" s="72">
        <v>2</v>
      </c>
      <c r="C20" s="7">
        <v>19.203190990273399</v>
      </c>
      <c r="D20" s="10">
        <v>1.1859609225371699</v>
      </c>
      <c r="E20" s="54"/>
      <c r="F20" s="65"/>
      <c r="G20" s="65"/>
      <c r="H20" s="55"/>
      <c r="I20" s="2"/>
      <c r="J20" s="2"/>
      <c r="K20" s="2"/>
      <c r="L20" s="2"/>
      <c r="M20" s="2"/>
      <c r="N20" s="2"/>
      <c r="O20" s="2"/>
      <c r="P20" s="2"/>
      <c r="Q20" s="2"/>
      <c r="R20" s="2"/>
    </row>
    <row r="21" spans="1:18" ht="15" customHeight="1" x14ac:dyDescent="0.2">
      <c r="A21" s="28" t="s">
        <v>21</v>
      </c>
      <c r="B21" s="72">
        <v>2</v>
      </c>
      <c r="C21" s="7">
        <v>4.2972850925070603</v>
      </c>
      <c r="D21" s="10">
        <v>0.593603134644479</v>
      </c>
      <c r="E21" s="54"/>
      <c r="F21" s="65"/>
      <c r="G21" s="65"/>
      <c r="H21" s="55"/>
      <c r="I21" s="2"/>
      <c r="J21" s="2"/>
      <c r="K21" s="2"/>
      <c r="L21" s="2"/>
      <c r="M21" s="2"/>
      <c r="N21" s="2"/>
      <c r="O21" s="2"/>
      <c r="P21" s="2"/>
      <c r="Q21" s="2"/>
      <c r="R21" s="2"/>
    </row>
    <row r="22" spans="1:18" x14ac:dyDescent="0.2">
      <c r="A22" s="28" t="s">
        <v>22</v>
      </c>
      <c r="B22" s="72">
        <v>2</v>
      </c>
      <c r="C22" s="7">
        <v>9.5934854325653394</v>
      </c>
      <c r="D22" s="10">
        <v>1.27139244248401</v>
      </c>
      <c r="E22" s="54"/>
      <c r="F22" s="65"/>
      <c r="G22" s="65"/>
      <c r="H22" s="55"/>
      <c r="I22" s="2"/>
      <c r="J22" s="2"/>
      <c r="K22" s="2"/>
      <c r="L22" s="2"/>
      <c r="M22" s="2"/>
      <c r="N22" s="2"/>
      <c r="O22" s="2"/>
      <c r="P22" s="2"/>
      <c r="Q22" s="2"/>
      <c r="R22" s="2"/>
    </row>
    <row r="23" spans="1:18" x14ac:dyDescent="0.2">
      <c r="A23" s="28" t="s">
        <v>23</v>
      </c>
      <c r="B23" s="72">
        <v>2</v>
      </c>
      <c r="C23" s="7">
        <v>7.8571660158691099</v>
      </c>
      <c r="D23" s="10">
        <v>1.13539312540169</v>
      </c>
      <c r="E23" s="54"/>
      <c r="F23" s="65"/>
      <c r="G23" s="65"/>
      <c r="H23" s="55"/>
      <c r="I23" s="2"/>
      <c r="J23" s="2"/>
      <c r="K23" s="2"/>
      <c r="L23" s="2"/>
      <c r="M23" s="2"/>
      <c r="N23" s="2"/>
      <c r="O23" s="2"/>
      <c r="P23" s="2"/>
      <c r="Q23" s="2"/>
      <c r="R23" s="2"/>
    </row>
    <row r="24" spans="1:18" x14ac:dyDescent="0.2">
      <c r="A24" s="3" t="s">
        <v>24</v>
      </c>
      <c r="B24" s="72">
        <v>2</v>
      </c>
      <c r="C24" s="7">
        <v>12.642438488874999</v>
      </c>
      <c r="D24" s="10">
        <v>0.98768165698677401</v>
      </c>
      <c r="E24" s="54"/>
      <c r="F24" s="65"/>
      <c r="G24" s="65"/>
      <c r="H24" s="55"/>
      <c r="I24" s="2"/>
      <c r="J24" s="2"/>
      <c r="K24" s="2"/>
      <c r="L24" s="2"/>
      <c r="M24" s="2"/>
      <c r="N24" s="2"/>
      <c r="O24" s="2"/>
      <c r="P24" s="2"/>
      <c r="Q24" s="2"/>
      <c r="R24" s="2"/>
    </row>
    <row r="25" spans="1:18" x14ac:dyDescent="0.2">
      <c r="A25" s="28" t="s">
        <v>25</v>
      </c>
      <c r="B25" s="72">
        <v>2</v>
      </c>
      <c r="C25" s="7">
        <v>7.3816744156740297</v>
      </c>
      <c r="D25" s="10">
        <v>0.75286949421562399</v>
      </c>
      <c r="E25" s="54"/>
      <c r="F25" s="65"/>
      <c r="G25" s="65"/>
      <c r="H25" s="55"/>
      <c r="I25" s="2"/>
      <c r="J25" s="2"/>
      <c r="K25" s="2"/>
      <c r="L25" s="2"/>
      <c r="M25" s="2"/>
      <c r="N25" s="2"/>
      <c r="O25" s="2"/>
      <c r="P25" s="2"/>
      <c r="Q25" s="2"/>
      <c r="R25" s="2"/>
    </row>
    <row r="26" spans="1:18" x14ac:dyDescent="0.2">
      <c r="A26" s="17" t="s">
        <v>27</v>
      </c>
      <c r="B26" s="72">
        <v>2</v>
      </c>
      <c r="C26" s="7">
        <v>3.0316155759845902</v>
      </c>
      <c r="D26" s="10">
        <v>0.45589261292047301</v>
      </c>
      <c r="E26" s="54"/>
      <c r="F26" s="65"/>
      <c r="G26" s="65"/>
      <c r="H26" s="55"/>
      <c r="I26" s="2"/>
      <c r="J26" s="2"/>
      <c r="K26" s="2"/>
      <c r="L26" s="2"/>
      <c r="M26" s="2"/>
      <c r="N26" s="2"/>
      <c r="O26" s="2"/>
      <c r="P26" s="2"/>
      <c r="Q26" s="2"/>
      <c r="R26" s="2"/>
    </row>
    <row r="27" spans="1:18" x14ac:dyDescent="0.2">
      <c r="A27" s="28" t="s">
        <v>26</v>
      </c>
      <c r="B27" s="72">
        <v>2</v>
      </c>
      <c r="C27" s="7">
        <v>10.6470629778015</v>
      </c>
      <c r="D27" s="10">
        <v>0.68360633869295095</v>
      </c>
      <c r="E27" s="54"/>
      <c r="F27" s="65"/>
      <c r="G27" s="65"/>
      <c r="H27" s="55"/>
      <c r="I27" s="2"/>
      <c r="J27" s="2"/>
      <c r="K27" s="2"/>
      <c r="L27" s="2"/>
      <c r="M27" s="2"/>
      <c r="N27" s="2"/>
      <c r="O27" s="2"/>
      <c r="P27" s="2"/>
      <c r="Q27" s="2"/>
      <c r="R27" s="2"/>
    </row>
    <row r="28" spans="1:18" x14ac:dyDescent="0.2">
      <c r="A28" s="28" t="s">
        <v>28</v>
      </c>
      <c r="B28" s="72">
        <v>2</v>
      </c>
      <c r="C28" s="7">
        <v>4.4733734889840804</v>
      </c>
      <c r="D28" s="10">
        <v>0.61896003840374803</v>
      </c>
      <c r="E28" s="54"/>
      <c r="F28" s="65"/>
      <c r="G28" s="65"/>
      <c r="H28" s="55"/>
      <c r="I28" s="2"/>
      <c r="J28" s="2"/>
      <c r="K28" s="2"/>
      <c r="L28" s="2"/>
      <c r="M28" s="2"/>
      <c r="N28" s="2"/>
      <c r="O28" s="2"/>
      <c r="P28" s="2"/>
      <c r="Q28" s="2"/>
      <c r="R28" s="2"/>
    </row>
    <row r="29" spans="1:18" x14ac:dyDescent="0.2">
      <c r="A29" s="28" t="s">
        <v>29</v>
      </c>
      <c r="B29" s="72">
        <v>2</v>
      </c>
      <c r="C29" s="7">
        <v>8.3852820678514703</v>
      </c>
      <c r="D29" s="10">
        <v>0.68286811822966198</v>
      </c>
      <c r="E29" s="54"/>
      <c r="F29" s="65"/>
      <c r="G29" s="65"/>
      <c r="H29" s="55"/>
      <c r="I29" s="2"/>
      <c r="J29" s="2"/>
      <c r="K29" s="2"/>
      <c r="L29" s="2"/>
      <c r="M29" s="2"/>
      <c r="N29" s="2"/>
      <c r="O29" s="2"/>
      <c r="P29" s="2"/>
      <c r="Q29" s="2"/>
      <c r="R29" s="2"/>
    </row>
    <row r="30" spans="1:18" x14ac:dyDescent="0.2">
      <c r="A30" s="28" t="s">
        <v>30</v>
      </c>
      <c r="B30" s="72">
        <v>2</v>
      </c>
      <c r="C30" s="7">
        <v>3.7897646839415202</v>
      </c>
      <c r="D30" s="10">
        <v>0.45469898288924798</v>
      </c>
      <c r="E30" s="54"/>
      <c r="F30" s="65"/>
      <c r="G30" s="65"/>
      <c r="H30" s="55"/>
      <c r="I30" s="2"/>
      <c r="J30" s="2"/>
      <c r="K30" s="2"/>
      <c r="L30" s="2"/>
      <c r="M30" s="2"/>
      <c r="N30" s="2"/>
      <c r="O30" s="2"/>
      <c r="P30" s="2"/>
      <c r="Q30" s="2"/>
      <c r="R30" s="2"/>
    </row>
    <row r="31" spans="1:18" x14ac:dyDescent="0.2">
      <c r="A31" s="28" t="s">
        <v>31</v>
      </c>
      <c r="B31" s="72">
        <v>2</v>
      </c>
      <c r="C31" s="7">
        <v>4.5165881541127</v>
      </c>
      <c r="D31" s="10">
        <v>0.596922757304158</v>
      </c>
      <c r="E31" s="54"/>
      <c r="F31" s="65"/>
      <c r="G31" s="65"/>
      <c r="H31" s="55"/>
      <c r="I31" s="2"/>
      <c r="J31" s="2"/>
      <c r="K31" s="2"/>
      <c r="L31" s="2"/>
      <c r="M31" s="2"/>
      <c r="N31" s="2"/>
      <c r="O31" s="2"/>
      <c r="P31" s="2"/>
      <c r="Q31" s="2"/>
      <c r="R31" s="2"/>
    </row>
    <row r="32" spans="1:18" x14ac:dyDescent="0.2">
      <c r="A32" s="28" t="s">
        <v>32</v>
      </c>
      <c r="B32" s="72">
        <v>2</v>
      </c>
      <c r="C32" s="7">
        <v>5.2060278129619899</v>
      </c>
      <c r="D32" s="10">
        <v>0.52788099842837299</v>
      </c>
      <c r="E32" s="54"/>
      <c r="F32" s="65"/>
      <c r="G32" s="65"/>
      <c r="H32" s="55"/>
      <c r="I32" s="2"/>
      <c r="J32" s="2"/>
      <c r="K32" s="2"/>
      <c r="L32" s="2"/>
      <c r="M32" s="2"/>
      <c r="N32" s="2"/>
      <c r="O32" s="2"/>
      <c r="P32" s="2"/>
      <c r="Q32" s="2"/>
      <c r="R32" s="2"/>
    </row>
    <row r="33" spans="1:18" x14ac:dyDescent="0.2">
      <c r="A33" s="28" t="s">
        <v>33</v>
      </c>
      <c r="B33" s="72">
        <v>2</v>
      </c>
      <c r="C33" s="7">
        <v>7.0176047646547399</v>
      </c>
      <c r="D33" s="10">
        <v>0.78753510404712102</v>
      </c>
      <c r="E33" s="54"/>
      <c r="F33" s="65"/>
      <c r="G33" s="65"/>
      <c r="H33" s="55"/>
      <c r="I33" s="2"/>
      <c r="J33" s="2"/>
      <c r="K33" s="2"/>
      <c r="L33" s="2"/>
      <c r="M33" s="2"/>
      <c r="N33" s="2"/>
      <c r="O33" s="2"/>
      <c r="P33" s="2"/>
      <c r="Q33" s="2"/>
      <c r="R33" s="2"/>
    </row>
    <row r="34" spans="1:18" x14ac:dyDescent="0.2">
      <c r="A34" s="28" t="s">
        <v>34</v>
      </c>
      <c r="B34" s="72">
        <v>2</v>
      </c>
      <c r="C34" s="7">
        <v>6.8506884388914404</v>
      </c>
      <c r="D34" s="10">
        <v>0.68716306767734803</v>
      </c>
      <c r="E34" s="54"/>
      <c r="F34" s="65"/>
      <c r="G34" s="65"/>
      <c r="H34" s="55"/>
      <c r="I34" s="2"/>
      <c r="J34" s="2"/>
      <c r="K34" s="2"/>
      <c r="L34" s="2"/>
      <c r="M34" s="2"/>
      <c r="N34" s="2"/>
      <c r="O34" s="2"/>
      <c r="P34" s="2"/>
      <c r="Q34" s="2"/>
      <c r="R34" s="2"/>
    </row>
    <row r="35" spans="1:18" x14ac:dyDescent="0.2">
      <c r="A35" s="28" t="s">
        <v>35</v>
      </c>
      <c r="B35" s="72">
        <v>2</v>
      </c>
      <c r="C35" s="7">
        <v>10.1551978645847</v>
      </c>
      <c r="D35" s="10">
        <v>0.62500890502406503</v>
      </c>
      <c r="E35" s="54"/>
      <c r="F35" s="65"/>
      <c r="G35" s="65"/>
      <c r="H35" s="55"/>
      <c r="I35" s="2"/>
      <c r="J35" s="2"/>
      <c r="K35" s="2"/>
      <c r="L35" s="2"/>
      <c r="M35" s="2"/>
      <c r="N35" s="2"/>
      <c r="O35" s="2"/>
      <c r="P35" s="2"/>
      <c r="Q35" s="2"/>
      <c r="R35" s="2"/>
    </row>
    <row r="36" spans="1:18" x14ac:dyDescent="0.2">
      <c r="A36" s="28" t="s">
        <v>36</v>
      </c>
      <c r="B36" s="72">
        <v>2</v>
      </c>
      <c r="C36" s="7">
        <v>3.4202790494953201</v>
      </c>
      <c r="D36" s="10">
        <v>0.44656287240258302</v>
      </c>
      <c r="E36" s="54"/>
      <c r="F36" s="65"/>
      <c r="G36" s="65"/>
      <c r="H36" s="55"/>
      <c r="I36" s="2"/>
      <c r="J36" s="2"/>
      <c r="K36" s="2"/>
      <c r="L36" s="2"/>
      <c r="M36" s="2"/>
      <c r="N36" s="2"/>
      <c r="O36" s="2"/>
      <c r="P36" s="2"/>
      <c r="Q36" s="2"/>
      <c r="R36" s="2"/>
    </row>
    <row r="37" spans="1:18" x14ac:dyDescent="0.2">
      <c r="A37" s="28" t="s">
        <v>37</v>
      </c>
      <c r="B37" s="72">
        <v>2</v>
      </c>
      <c r="C37" s="7">
        <v>8.4812368202824402</v>
      </c>
      <c r="D37" s="10">
        <v>0.574708498047937</v>
      </c>
      <c r="E37" s="54"/>
      <c r="F37" s="65"/>
      <c r="G37" s="65"/>
      <c r="H37" s="55"/>
      <c r="I37" s="2"/>
      <c r="J37" s="2"/>
      <c r="K37" s="2"/>
      <c r="L37" s="2"/>
      <c r="M37" s="2"/>
      <c r="N37" s="2"/>
      <c r="O37" s="2"/>
      <c r="P37" s="2"/>
      <c r="Q37" s="2"/>
      <c r="R37" s="2"/>
    </row>
    <row r="38" spans="1:18" x14ac:dyDescent="0.2">
      <c r="A38" s="28" t="s">
        <v>38</v>
      </c>
      <c r="B38" s="72">
        <v>2</v>
      </c>
      <c r="C38" s="7">
        <v>0.309902982752989</v>
      </c>
      <c r="D38" s="10">
        <v>0.1048843295612</v>
      </c>
      <c r="E38" s="54"/>
      <c r="F38" s="65"/>
      <c r="G38" s="65"/>
      <c r="H38" s="55"/>
      <c r="I38" s="2"/>
      <c r="J38" s="2"/>
      <c r="K38" s="2"/>
      <c r="L38" s="2"/>
      <c r="M38" s="2"/>
      <c r="N38" s="2"/>
      <c r="O38" s="2"/>
      <c r="P38" s="2"/>
      <c r="Q38" s="2"/>
      <c r="R38" s="2"/>
    </row>
    <row r="39" spans="1:18" x14ac:dyDescent="0.2">
      <c r="A39" s="32" t="s">
        <v>39</v>
      </c>
      <c r="B39" s="72">
        <v>2</v>
      </c>
      <c r="C39" s="7">
        <v>5.8076449723846704</v>
      </c>
      <c r="D39" s="10">
        <v>0.52160411863650202</v>
      </c>
      <c r="E39" s="54"/>
      <c r="F39" s="65"/>
      <c r="G39" s="65"/>
      <c r="H39" s="55"/>
      <c r="I39" s="2"/>
      <c r="J39" s="2"/>
      <c r="K39" s="2"/>
      <c r="L39" s="2"/>
      <c r="M39" s="2"/>
      <c r="N39" s="2"/>
      <c r="O39" s="2"/>
      <c r="P39" s="2"/>
      <c r="Q39" s="2"/>
      <c r="R39" s="2"/>
    </row>
    <row r="40" spans="1:18" x14ac:dyDescent="0.2">
      <c r="A40" s="28" t="s">
        <v>40</v>
      </c>
      <c r="B40" s="72">
        <v>2</v>
      </c>
      <c r="C40" s="7">
        <v>8.07358930788007</v>
      </c>
      <c r="D40" s="10">
        <v>0.64590010788186203</v>
      </c>
      <c r="E40" s="54"/>
      <c r="F40" s="65"/>
      <c r="G40" s="65"/>
      <c r="H40" s="55"/>
      <c r="I40" s="2"/>
      <c r="J40" s="2"/>
      <c r="K40" s="2"/>
      <c r="L40" s="2"/>
      <c r="M40" s="2"/>
      <c r="N40" s="2"/>
      <c r="O40" s="2"/>
      <c r="P40" s="2"/>
      <c r="Q40" s="2"/>
      <c r="R40" s="2"/>
    </row>
    <row r="41" spans="1:18" x14ac:dyDescent="0.2">
      <c r="A41" s="28" t="s">
        <v>41</v>
      </c>
      <c r="B41" s="72">
        <v>2</v>
      </c>
      <c r="C41" s="7">
        <v>16.406287925967</v>
      </c>
      <c r="D41" s="10">
        <v>1.0304568262379199</v>
      </c>
      <c r="E41" s="54"/>
      <c r="F41" s="65"/>
      <c r="G41" s="65"/>
      <c r="H41" s="55"/>
      <c r="I41" s="2"/>
      <c r="J41" s="2"/>
      <c r="K41" s="2"/>
      <c r="L41" s="2"/>
      <c r="M41" s="2"/>
      <c r="N41" s="2"/>
      <c r="O41" s="2"/>
      <c r="P41" s="2"/>
      <c r="Q41" s="2"/>
      <c r="R41" s="2"/>
    </row>
    <row r="42" spans="1:18" x14ac:dyDescent="0.2">
      <c r="A42" s="28" t="s">
        <v>42</v>
      </c>
      <c r="B42" s="72">
        <v>2</v>
      </c>
      <c r="C42" s="7">
        <v>1.0714564383384799</v>
      </c>
      <c r="D42" s="10">
        <v>0.25497029388792303</v>
      </c>
      <c r="E42" s="54"/>
      <c r="F42" s="65"/>
      <c r="G42" s="65"/>
      <c r="H42" s="55"/>
      <c r="I42" s="2"/>
      <c r="J42" s="2"/>
      <c r="K42" s="2"/>
      <c r="L42" s="2"/>
      <c r="M42" s="2"/>
      <c r="N42" s="2"/>
      <c r="O42" s="2"/>
      <c r="P42" s="2"/>
      <c r="Q42" s="2"/>
      <c r="R42" s="2"/>
    </row>
    <row r="43" spans="1:18" x14ac:dyDescent="0.2">
      <c r="A43" s="3" t="s">
        <v>43</v>
      </c>
      <c r="B43" s="72">
        <v>2</v>
      </c>
      <c r="C43" s="7">
        <v>7.62817247578477</v>
      </c>
      <c r="D43" s="10">
        <v>0.96392462656175204</v>
      </c>
      <c r="E43" s="54"/>
      <c r="F43" s="65"/>
      <c r="G43" s="65"/>
      <c r="H43" s="55"/>
      <c r="I43" s="2"/>
      <c r="J43" s="2"/>
      <c r="K43" s="2"/>
      <c r="L43" s="2"/>
      <c r="M43" s="2"/>
      <c r="N43" s="2"/>
      <c r="O43" s="2"/>
      <c r="P43" s="2"/>
      <c r="Q43" s="2"/>
      <c r="R43" s="2"/>
    </row>
    <row r="44" spans="1:18" x14ac:dyDescent="0.2">
      <c r="A44" s="3" t="s">
        <v>44</v>
      </c>
      <c r="B44" s="72">
        <v>2</v>
      </c>
      <c r="C44" s="7">
        <v>11.1472089294199</v>
      </c>
      <c r="D44" s="10">
        <v>0.98171176895992895</v>
      </c>
      <c r="E44" s="54"/>
      <c r="F44" s="65"/>
      <c r="G44" s="65"/>
      <c r="H44" s="55"/>
      <c r="I44" s="2"/>
      <c r="J44" s="2"/>
      <c r="K44" s="2"/>
      <c r="L44" s="2"/>
      <c r="M44" s="2"/>
      <c r="N44" s="2"/>
      <c r="O44" s="2"/>
      <c r="P44" s="2"/>
      <c r="Q44" s="2"/>
      <c r="R44" s="2"/>
    </row>
    <row r="45" spans="1:18" x14ac:dyDescent="0.2">
      <c r="A45" s="3" t="s">
        <v>80</v>
      </c>
      <c r="B45" s="72">
        <v>2</v>
      </c>
      <c r="C45" s="7">
        <v>3.9912760280356401</v>
      </c>
      <c r="D45" s="10">
        <v>0.38953329991278401</v>
      </c>
      <c r="E45" s="54"/>
      <c r="F45" s="65"/>
      <c r="G45" s="65"/>
      <c r="H45" s="55"/>
      <c r="I45" s="2"/>
      <c r="J45" s="2"/>
      <c r="K45" s="2"/>
      <c r="L45" s="2"/>
      <c r="M45" s="2"/>
      <c r="N45" s="2"/>
      <c r="O45" s="2"/>
      <c r="P45" s="2"/>
      <c r="Q45" s="2"/>
      <c r="R45" s="2"/>
    </row>
    <row r="46" spans="1:18" x14ac:dyDescent="0.2">
      <c r="A46" s="3" t="s">
        <v>45</v>
      </c>
      <c r="B46" s="72">
        <v>2</v>
      </c>
      <c r="C46" s="7">
        <v>7.3276846229192696</v>
      </c>
      <c r="D46" s="10">
        <v>0.79817924082145197</v>
      </c>
      <c r="E46" s="54"/>
      <c r="F46" s="65"/>
      <c r="G46" s="65"/>
      <c r="H46" s="55"/>
      <c r="I46" s="2"/>
      <c r="J46" s="2"/>
      <c r="K46" s="2"/>
      <c r="L46" s="2"/>
      <c r="M46" s="2"/>
      <c r="N46" s="2"/>
      <c r="O46" s="2"/>
      <c r="P46" s="2"/>
      <c r="Q46" s="2"/>
      <c r="R46" s="2"/>
    </row>
    <row r="47" spans="1:18" x14ac:dyDescent="0.2">
      <c r="A47" s="28" t="s">
        <v>46</v>
      </c>
      <c r="B47" s="72">
        <v>2</v>
      </c>
      <c r="C47" s="7">
        <v>2.2048309034495301</v>
      </c>
      <c r="D47" s="10">
        <v>0.36670607329993898</v>
      </c>
      <c r="E47" s="54"/>
      <c r="F47" s="65"/>
      <c r="G47" s="65"/>
      <c r="H47" s="55"/>
      <c r="I47" s="2"/>
      <c r="J47" s="2"/>
      <c r="K47" s="2"/>
      <c r="L47" s="2"/>
      <c r="M47" s="2"/>
      <c r="N47" s="2"/>
      <c r="O47" s="2"/>
      <c r="P47" s="2"/>
      <c r="Q47" s="2"/>
      <c r="R47" s="2"/>
    </row>
    <row r="48" spans="1:18" x14ac:dyDescent="0.2">
      <c r="A48" s="28" t="s">
        <v>47</v>
      </c>
      <c r="B48" s="72">
        <v>2</v>
      </c>
      <c r="C48" s="7">
        <v>12.880831055471001</v>
      </c>
      <c r="D48" s="10">
        <v>0.73836545279255805</v>
      </c>
      <c r="E48" s="54"/>
      <c r="F48" s="65"/>
      <c r="G48" s="65"/>
      <c r="H48" s="55"/>
      <c r="I48" s="2"/>
      <c r="J48" s="2"/>
      <c r="K48" s="2"/>
      <c r="L48" s="2"/>
      <c r="M48" s="2"/>
      <c r="N48" s="2"/>
      <c r="O48" s="2"/>
      <c r="P48" s="2"/>
      <c r="Q48" s="2"/>
      <c r="R48" s="2"/>
    </row>
    <row r="49" spans="1:18" x14ac:dyDescent="0.2">
      <c r="A49" s="28" t="s">
        <v>48</v>
      </c>
      <c r="B49" s="72">
        <v>2</v>
      </c>
      <c r="C49" s="7">
        <v>14.9453458230315</v>
      </c>
      <c r="D49" s="10">
        <v>0.98643695835587097</v>
      </c>
      <c r="E49" s="54"/>
      <c r="F49" s="65"/>
      <c r="G49" s="65"/>
      <c r="H49" s="55"/>
      <c r="I49" s="2"/>
      <c r="J49" s="2"/>
      <c r="K49" s="2"/>
      <c r="L49" s="2"/>
      <c r="M49" s="2"/>
      <c r="N49" s="2"/>
      <c r="O49" s="2"/>
      <c r="P49" s="2"/>
      <c r="Q49" s="2"/>
      <c r="R49" s="2"/>
    </row>
    <row r="50" spans="1:18" x14ac:dyDescent="0.2">
      <c r="A50" s="3" t="s">
        <v>49</v>
      </c>
      <c r="B50" s="72">
        <v>2</v>
      </c>
      <c r="C50" s="7">
        <v>15.913560231873999</v>
      </c>
      <c r="D50" s="10">
        <v>0.87828867612721195</v>
      </c>
      <c r="E50" s="54"/>
      <c r="F50" s="65"/>
      <c r="G50" s="65"/>
      <c r="H50" s="55"/>
      <c r="I50" s="2"/>
      <c r="J50" s="2"/>
      <c r="K50" s="2"/>
      <c r="L50" s="2"/>
      <c r="M50" s="2"/>
      <c r="N50" s="2"/>
      <c r="O50" s="2"/>
      <c r="P50" s="2"/>
      <c r="Q50" s="2"/>
      <c r="R50" s="2"/>
    </row>
    <row r="51" spans="1:18" x14ac:dyDescent="0.2">
      <c r="A51" s="17" t="s">
        <v>50</v>
      </c>
      <c r="B51" s="72">
        <v>2</v>
      </c>
      <c r="C51" s="7">
        <v>4.0400676646687499</v>
      </c>
      <c r="D51" s="10">
        <v>0.37454187631074598</v>
      </c>
      <c r="E51" s="54"/>
      <c r="F51" s="65"/>
      <c r="G51" s="65"/>
      <c r="H51" s="55"/>
      <c r="I51" s="2"/>
      <c r="J51" s="2"/>
      <c r="K51" s="2"/>
      <c r="L51" s="2"/>
      <c r="M51" s="2"/>
      <c r="N51" s="2"/>
      <c r="O51" s="2"/>
      <c r="P51" s="2"/>
      <c r="Q51" s="2"/>
      <c r="R51" s="2"/>
    </row>
    <row r="52" spans="1:18" x14ac:dyDescent="0.2">
      <c r="A52" s="28" t="s">
        <v>51</v>
      </c>
      <c r="B52" s="72">
        <v>2</v>
      </c>
      <c r="C52" s="7">
        <v>1.36301901636553</v>
      </c>
      <c r="D52" s="10">
        <v>0.22310466518209099</v>
      </c>
      <c r="E52" s="54"/>
      <c r="F52" s="65"/>
      <c r="G52" s="65"/>
      <c r="H52" s="55"/>
      <c r="I52" s="2"/>
      <c r="J52" s="2"/>
      <c r="K52" s="2"/>
      <c r="L52" s="2"/>
      <c r="M52" s="2"/>
      <c r="N52" s="2"/>
      <c r="O52" s="2"/>
      <c r="P52" s="2"/>
      <c r="Q52" s="2"/>
      <c r="R52" s="2"/>
    </row>
    <row r="53" spans="1:18" x14ac:dyDescent="0.2">
      <c r="A53" s="28" t="s">
        <v>52</v>
      </c>
      <c r="B53" s="72">
        <v>2</v>
      </c>
      <c r="C53" s="7">
        <v>4.9192651197174904</v>
      </c>
      <c r="D53" s="10">
        <v>0.42693624268010799</v>
      </c>
      <c r="E53" s="54"/>
      <c r="F53" s="65"/>
      <c r="G53" s="65"/>
      <c r="H53" s="55"/>
      <c r="I53" s="2"/>
      <c r="J53" s="2"/>
      <c r="K53" s="2"/>
      <c r="L53" s="2"/>
      <c r="M53" s="2"/>
      <c r="N53" s="2"/>
      <c r="O53" s="2"/>
      <c r="P53" s="2"/>
      <c r="Q53" s="2"/>
      <c r="R53" s="2"/>
    </row>
    <row r="54" spans="1:18" x14ac:dyDescent="0.2">
      <c r="A54" s="28" t="s">
        <v>53</v>
      </c>
      <c r="B54" s="72">
        <v>2</v>
      </c>
      <c r="C54" s="7">
        <v>3.30104885647979</v>
      </c>
      <c r="D54" s="10">
        <v>0.487294085339668</v>
      </c>
      <c r="E54" s="54"/>
      <c r="F54" s="65"/>
      <c r="G54" s="65"/>
      <c r="H54" s="55"/>
      <c r="I54" s="2"/>
      <c r="J54" s="2"/>
      <c r="K54" s="2"/>
      <c r="L54" s="2"/>
      <c r="M54" s="2"/>
      <c r="N54" s="2"/>
      <c r="O54" s="2"/>
      <c r="P54" s="2"/>
      <c r="Q54" s="2"/>
      <c r="R54" s="2"/>
    </row>
    <row r="55" spans="1:18" x14ac:dyDescent="0.2">
      <c r="A55" s="28" t="s">
        <v>54</v>
      </c>
      <c r="B55" s="72">
        <v>2</v>
      </c>
      <c r="C55" s="7">
        <v>0.82494112014462695</v>
      </c>
      <c r="D55" s="10">
        <v>0.295131385824006</v>
      </c>
      <c r="E55" s="54"/>
      <c r="F55" s="65"/>
      <c r="G55" s="65"/>
      <c r="H55" s="55"/>
      <c r="I55" s="2"/>
      <c r="J55" s="2"/>
      <c r="K55" s="2"/>
      <c r="L55" s="2"/>
      <c r="M55" s="2"/>
      <c r="N55" s="2"/>
      <c r="O55" s="2"/>
      <c r="P55" s="2"/>
      <c r="Q55" s="2"/>
      <c r="R55" s="2"/>
    </row>
    <row r="56" spans="1:18" x14ac:dyDescent="0.2">
      <c r="A56" s="28" t="s">
        <v>55</v>
      </c>
      <c r="B56" s="72">
        <v>2</v>
      </c>
      <c r="C56" s="7">
        <v>4.8101631385700498</v>
      </c>
      <c r="D56" s="10">
        <v>0.39598241301102899</v>
      </c>
      <c r="E56" s="54"/>
      <c r="F56" s="65"/>
      <c r="G56" s="65"/>
      <c r="H56" s="55"/>
      <c r="I56" s="2"/>
      <c r="J56" s="2"/>
      <c r="K56" s="2"/>
      <c r="L56" s="2"/>
      <c r="M56" s="2"/>
      <c r="N56" s="2"/>
      <c r="O56" s="2"/>
      <c r="P56" s="2"/>
      <c r="Q56" s="2"/>
      <c r="R56" s="2"/>
    </row>
    <row r="57" spans="1:18" x14ac:dyDescent="0.2">
      <c r="A57" s="28" t="s">
        <v>56</v>
      </c>
      <c r="B57" s="72">
        <v>2</v>
      </c>
      <c r="C57" s="7">
        <v>7.3430969823823897</v>
      </c>
      <c r="D57" s="10">
        <v>0.89532359173870002</v>
      </c>
      <c r="E57" s="54"/>
      <c r="F57" s="65"/>
      <c r="G57" s="65"/>
      <c r="H57" s="55"/>
      <c r="I57" s="2"/>
      <c r="J57" s="2"/>
      <c r="K57" s="2"/>
      <c r="L57" s="2"/>
      <c r="M57" s="2"/>
      <c r="N57" s="2"/>
      <c r="O57" s="2"/>
      <c r="P57" s="2"/>
      <c r="Q57" s="2"/>
      <c r="R57" s="2"/>
    </row>
    <row r="58" spans="1:18" x14ac:dyDescent="0.2">
      <c r="A58" s="28" t="s">
        <v>57</v>
      </c>
      <c r="B58" s="72">
        <v>2</v>
      </c>
      <c r="C58" s="7">
        <v>8.0017667248989497</v>
      </c>
      <c r="D58" s="10">
        <v>0.635178530979288</v>
      </c>
      <c r="E58" s="54"/>
      <c r="F58" s="65"/>
      <c r="G58" s="65"/>
      <c r="H58" s="55"/>
      <c r="I58" s="2"/>
      <c r="J58" s="2"/>
      <c r="K58" s="2"/>
      <c r="L58" s="2"/>
      <c r="M58" s="2"/>
      <c r="N58" s="2"/>
      <c r="O58" s="2"/>
      <c r="P58" s="2"/>
      <c r="Q58" s="2"/>
      <c r="R58" s="2"/>
    </row>
    <row r="59" spans="1:18" x14ac:dyDescent="0.2">
      <c r="A59" s="28" t="s">
        <v>58</v>
      </c>
      <c r="B59" s="72">
        <v>2</v>
      </c>
      <c r="C59" s="7">
        <v>0.29905184889144198</v>
      </c>
      <c r="D59" s="10">
        <v>0.10171855684961401</v>
      </c>
      <c r="E59" s="54"/>
      <c r="F59" s="65"/>
      <c r="G59" s="65"/>
      <c r="H59" s="55"/>
      <c r="I59" s="2"/>
      <c r="J59" s="2"/>
      <c r="K59" s="2"/>
      <c r="L59" s="2"/>
      <c r="M59" s="2"/>
      <c r="N59" s="2"/>
      <c r="O59" s="2"/>
      <c r="P59" s="2"/>
      <c r="Q59" s="2"/>
      <c r="R59" s="2"/>
    </row>
    <row r="60" spans="1:18" x14ac:dyDescent="0.2">
      <c r="A60" s="28" t="s">
        <v>59</v>
      </c>
      <c r="B60" s="72">
        <v>2</v>
      </c>
      <c r="C60" s="7">
        <v>1.8078435688218699</v>
      </c>
      <c r="D60" s="10">
        <v>1.01815778030709</v>
      </c>
      <c r="E60" s="54"/>
      <c r="F60" s="65"/>
      <c r="G60" s="65"/>
      <c r="H60" s="55"/>
      <c r="I60" s="2"/>
      <c r="J60" s="2"/>
      <c r="K60" s="2"/>
      <c r="L60" s="2"/>
      <c r="M60" s="2"/>
      <c r="N60" s="2"/>
      <c r="O60" s="2"/>
      <c r="P60" s="2"/>
      <c r="Q60" s="2"/>
      <c r="R60" s="2"/>
    </row>
    <row r="61" spans="1:18" x14ac:dyDescent="0.2">
      <c r="A61" s="3" t="s">
        <v>60</v>
      </c>
      <c r="B61" s="72">
        <v>2</v>
      </c>
      <c r="C61" s="7">
        <v>5.4363358191391598</v>
      </c>
      <c r="D61" s="10">
        <v>0.49932315341767702</v>
      </c>
      <c r="E61" s="54"/>
      <c r="F61" s="65"/>
      <c r="G61" s="65"/>
      <c r="H61" s="55"/>
      <c r="I61" s="2"/>
      <c r="J61" s="2"/>
      <c r="K61" s="2"/>
      <c r="L61" s="2"/>
      <c r="M61" s="2"/>
      <c r="N61" s="2"/>
      <c r="O61" s="2"/>
      <c r="P61" s="2"/>
      <c r="Q61" s="2"/>
      <c r="R61" s="2"/>
    </row>
    <row r="62" spans="1:18" x14ac:dyDescent="0.2">
      <c r="A62" s="28" t="s">
        <v>61</v>
      </c>
      <c r="B62" s="72">
        <v>2</v>
      </c>
      <c r="C62" s="7">
        <v>10.0773905802914</v>
      </c>
      <c r="D62" s="10">
        <v>0.73114395819043498</v>
      </c>
      <c r="E62" s="54"/>
      <c r="F62" s="65"/>
      <c r="G62" s="65"/>
      <c r="H62" s="55"/>
      <c r="I62" s="2"/>
      <c r="J62" s="2"/>
      <c r="K62" s="2"/>
      <c r="L62" s="2"/>
      <c r="M62" s="2"/>
      <c r="N62" s="2"/>
      <c r="O62" s="2"/>
      <c r="P62" s="2"/>
      <c r="Q62" s="2"/>
      <c r="R62" s="2"/>
    </row>
    <row r="63" spans="1:18" x14ac:dyDescent="0.2">
      <c r="A63" s="33" t="s">
        <v>81</v>
      </c>
      <c r="B63" s="69">
        <v>2</v>
      </c>
      <c r="C63" s="34">
        <v>7.0159719073382796</v>
      </c>
      <c r="D63" s="35">
        <v>0.139225039971133</v>
      </c>
      <c r="E63" s="54"/>
      <c r="F63" s="65"/>
      <c r="G63" s="65"/>
      <c r="H63" s="55"/>
      <c r="I63" s="2"/>
      <c r="J63" s="2"/>
      <c r="K63" s="2"/>
      <c r="L63" s="2"/>
      <c r="M63" s="2"/>
      <c r="N63" s="2"/>
      <c r="O63" s="2"/>
      <c r="P63" s="2"/>
      <c r="Q63" s="2"/>
      <c r="R63" s="2"/>
    </row>
    <row r="64" spans="1:18" x14ac:dyDescent="0.2">
      <c r="A64" s="37" t="s">
        <v>82</v>
      </c>
      <c r="B64" s="70">
        <v>2</v>
      </c>
      <c r="C64" s="38">
        <v>7.2892631507977699</v>
      </c>
      <c r="D64" s="39">
        <v>0.20023703202448001</v>
      </c>
      <c r="E64" s="54"/>
      <c r="F64" s="65"/>
      <c r="G64" s="65"/>
      <c r="H64" s="55"/>
      <c r="I64" s="2"/>
      <c r="J64" s="2"/>
      <c r="K64" s="2"/>
      <c r="L64" s="2"/>
      <c r="M64" s="2"/>
      <c r="N64" s="2"/>
      <c r="O64" s="2"/>
      <c r="P64" s="2"/>
      <c r="Q64" s="2"/>
      <c r="R64" s="2"/>
    </row>
    <row r="65" spans="1:18" x14ac:dyDescent="0.2">
      <c r="A65" s="40" t="s">
        <v>83</v>
      </c>
      <c r="B65" s="71">
        <v>2</v>
      </c>
      <c r="C65" s="48">
        <v>6.9204409628697601</v>
      </c>
      <c r="D65" s="49">
        <v>9.85617206053718E-2</v>
      </c>
      <c r="E65" s="54"/>
      <c r="F65" s="65"/>
      <c r="G65" s="65"/>
      <c r="H65" s="55"/>
      <c r="I65" s="2"/>
      <c r="J65" s="2"/>
      <c r="K65" s="2"/>
      <c r="L65" s="2"/>
      <c r="M65" s="2"/>
      <c r="N65" s="2"/>
      <c r="O65" s="2"/>
      <c r="P65" s="2"/>
      <c r="Q65" s="2"/>
      <c r="R65" s="2"/>
    </row>
    <row r="66" spans="1:18" x14ac:dyDescent="0.2">
      <c r="A66" s="82" t="s">
        <v>89</v>
      </c>
      <c r="B66" s="72">
        <v>2</v>
      </c>
      <c r="C66" s="7">
        <v>1.09289730941208</v>
      </c>
      <c r="D66" s="10">
        <v>0.47778046953208703</v>
      </c>
      <c r="E66" s="54"/>
      <c r="F66" s="65"/>
      <c r="G66" s="65"/>
      <c r="H66" s="55"/>
      <c r="I66" s="2"/>
      <c r="J66" s="2"/>
      <c r="K66" s="2"/>
      <c r="L66" s="2"/>
      <c r="M66" s="2"/>
      <c r="N66" s="2"/>
      <c r="O66" s="2"/>
      <c r="P66" s="2"/>
      <c r="Q66" s="2"/>
      <c r="R66" s="2"/>
    </row>
    <row r="67" spans="1:18" x14ac:dyDescent="0.2">
      <c r="A67" s="82" t="s">
        <v>90</v>
      </c>
      <c r="B67" s="72">
        <v>2</v>
      </c>
      <c r="C67" s="7">
        <v>33.266234601977096</v>
      </c>
      <c r="D67" s="10">
        <v>2.2586854937887599</v>
      </c>
      <c r="E67" s="54"/>
      <c r="F67" s="65"/>
      <c r="G67" s="65"/>
      <c r="H67" s="55"/>
      <c r="I67" s="2"/>
      <c r="J67" s="2"/>
      <c r="K67" s="2"/>
      <c r="L67" s="2"/>
      <c r="M67" s="2"/>
      <c r="N67" s="2"/>
      <c r="O67" s="2"/>
      <c r="P67" s="2"/>
      <c r="Q67" s="2"/>
      <c r="R67" s="2"/>
    </row>
    <row r="68" spans="1:18" x14ac:dyDescent="0.2">
      <c r="A68" s="82" t="s">
        <v>91</v>
      </c>
      <c r="B68" s="72">
        <v>2</v>
      </c>
      <c r="C68" s="7">
        <v>3.37727104278322</v>
      </c>
      <c r="D68" s="10">
        <v>0.80893381085152705</v>
      </c>
      <c r="E68" s="231"/>
      <c r="F68" s="232"/>
      <c r="G68" s="65"/>
      <c r="H68" s="55"/>
      <c r="I68" s="2"/>
      <c r="J68" s="2"/>
      <c r="K68" s="2"/>
      <c r="L68" s="2"/>
      <c r="M68" s="2"/>
      <c r="N68" s="2"/>
      <c r="O68" s="2"/>
      <c r="P68" s="2"/>
      <c r="Q68" s="2"/>
      <c r="R68" s="2"/>
    </row>
    <row r="69" spans="1:18" ht="13.5" customHeight="1" x14ac:dyDescent="0.2">
      <c r="A69" s="4" t="s">
        <v>92</v>
      </c>
      <c r="B69" s="79">
        <v>2</v>
      </c>
      <c r="C69" s="85">
        <v>7.0884539456860702</v>
      </c>
      <c r="D69" s="86">
        <v>1.10335694892574</v>
      </c>
      <c r="E69" s="233"/>
      <c r="F69" s="234"/>
      <c r="G69" s="140"/>
      <c r="H69" s="141"/>
      <c r="I69" s="2"/>
      <c r="J69" s="2"/>
      <c r="K69" s="2"/>
      <c r="L69" s="2"/>
      <c r="M69" s="2"/>
      <c r="N69" s="2"/>
      <c r="O69" s="2"/>
      <c r="P69" s="2"/>
      <c r="Q69" s="2"/>
      <c r="R69" s="2"/>
    </row>
    <row r="70" spans="1:18" x14ac:dyDescent="0.2">
      <c r="A70" s="41"/>
      <c r="B70" s="105"/>
      <c r="C70" s="42" t="s">
        <v>1734</v>
      </c>
      <c r="D70" s="47" t="s">
        <v>1735</v>
      </c>
      <c r="E70" s="42" t="s">
        <v>1736</v>
      </c>
      <c r="F70" s="47" t="s">
        <v>1737</v>
      </c>
      <c r="G70" s="56" t="s">
        <v>1738</v>
      </c>
      <c r="H70" s="57" t="s">
        <v>1739</v>
      </c>
      <c r="I70" s="98"/>
      <c r="J70" s="98"/>
      <c r="K70" s="98"/>
      <c r="L70" s="98"/>
      <c r="M70" s="98"/>
      <c r="N70" s="98"/>
      <c r="O70" s="98"/>
      <c r="P70" s="98"/>
      <c r="Q70" s="98"/>
      <c r="R70" s="98"/>
    </row>
    <row r="71" spans="1:18" x14ac:dyDescent="0.2">
      <c r="A71" s="28" t="s">
        <v>13</v>
      </c>
      <c r="B71" s="75">
        <v>1</v>
      </c>
      <c r="C71" s="7">
        <v>7.1725188581828796</v>
      </c>
      <c r="D71" s="10">
        <v>0.71866173131684197</v>
      </c>
      <c r="E71" s="7">
        <v>2.8086521629172498</v>
      </c>
      <c r="F71" s="10">
        <v>0.88986665229989204</v>
      </c>
      <c r="G71" s="59"/>
      <c r="H71" s="60"/>
      <c r="I71" s="2"/>
      <c r="J71" s="2"/>
      <c r="K71" s="2"/>
      <c r="L71" s="2"/>
      <c r="M71" s="2"/>
      <c r="N71" s="2"/>
      <c r="O71" s="2"/>
      <c r="P71" s="2"/>
      <c r="Q71" s="2"/>
      <c r="R71" s="2"/>
    </row>
    <row r="72" spans="1:18" x14ac:dyDescent="0.2">
      <c r="A72" s="28" t="s">
        <v>17</v>
      </c>
      <c r="B72" s="75">
        <v>1</v>
      </c>
      <c r="C72" s="7">
        <v>13.5758194130949</v>
      </c>
      <c r="D72" s="10">
        <v>0.76306964388204801</v>
      </c>
      <c r="E72" s="7">
        <v>1.5994597072943399</v>
      </c>
      <c r="F72" s="10">
        <v>1.00959180869528</v>
      </c>
      <c r="G72" s="59"/>
      <c r="H72" s="60"/>
      <c r="I72" s="2"/>
      <c r="J72" s="2"/>
      <c r="K72" s="2"/>
      <c r="L72" s="2"/>
      <c r="M72" s="2"/>
      <c r="N72" s="2"/>
      <c r="O72" s="2"/>
      <c r="P72" s="2"/>
      <c r="Q72" s="2"/>
      <c r="R72" s="2"/>
    </row>
    <row r="73" spans="1:18" x14ac:dyDescent="0.2">
      <c r="A73" s="78" t="s">
        <v>19</v>
      </c>
      <c r="B73" s="75">
        <v>1</v>
      </c>
      <c r="C73" s="7">
        <v>14.793426316610599</v>
      </c>
      <c r="D73" s="10">
        <v>1.00950490690158</v>
      </c>
      <c r="E73" s="7">
        <v>2.10387356073212</v>
      </c>
      <c r="F73" s="10">
        <v>1.4745085112730001</v>
      </c>
      <c r="G73" s="59"/>
      <c r="H73" s="60"/>
      <c r="I73" s="2"/>
      <c r="J73" s="2"/>
      <c r="K73" s="2"/>
      <c r="L73" s="2"/>
      <c r="M73" s="2"/>
      <c r="N73" s="2"/>
      <c r="O73" s="2"/>
      <c r="P73" s="2"/>
      <c r="Q73" s="2"/>
      <c r="R73" s="2"/>
    </row>
    <row r="74" spans="1:18" x14ac:dyDescent="0.2">
      <c r="A74" s="28" t="s">
        <v>20</v>
      </c>
      <c r="B74" s="75">
        <v>1</v>
      </c>
      <c r="C74" s="7">
        <v>17.464478234673699</v>
      </c>
      <c r="D74" s="10">
        <v>1.0153142723170201</v>
      </c>
      <c r="E74" s="7">
        <v>-1.7387127555997199</v>
      </c>
      <c r="F74" s="10">
        <v>1.5612067067995401</v>
      </c>
      <c r="G74" s="59"/>
      <c r="H74" s="60"/>
      <c r="I74" s="2"/>
      <c r="J74" s="2"/>
      <c r="K74" s="2"/>
      <c r="L74" s="2"/>
      <c r="M74" s="2"/>
      <c r="N74" s="2"/>
      <c r="O74" s="2"/>
      <c r="P74" s="2"/>
      <c r="Q74" s="2"/>
      <c r="R74" s="2"/>
    </row>
    <row r="75" spans="1:18" x14ac:dyDescent="0.2">
      <c r="A75" s="28" t="s">
        <v>31</v>
      </c>
      <c r="B75" s="75">
        <v>1</v>
      </c>
      <c r="C75" s="7">
        <v>4.4563568907225104</v>
      </c>
      <c r="D75" s="10">
        <v>0.67350649380556205</v>
      </c>
      <c r="E75" s="7">
        <v>-6.0231263390186002E-2</v>
      </c>
      <c r="F75" s="10">
        <v>0.899959874319884</v>
      </c>
      <c r="G75" s="59"/>
      <c r="H75" s="60"/>
      <c r="I75" s="2"/>
      <c r="J75" s="2"/>
      <c r="K75" s="2"/>
      <c r="L75" s="2"/>
      <c r="M75" s="2"/>
      <c r="N75" s="2"/>
      <c r="O75" s="2"/>
      <c r="P75" s="2"/>
      <c r="Q75" s="2"/>
      <c r="R75" s="2"/>
    </row>
    <row r="76" spans="1:18" x14ac:dyDescent="0.2">
      <c r="A76" s="28" t="s">
        <v>36</v>
      </c>
      <c r="B76" s="75">
        <v>1</v>
      </c>
      <c r="C76" s="7">
        <v>3.5493428527202302</v>
      </c>
      <c r="D76" s="10">
        <v>0.468209323945809</v>
      </c>
      <c r="E76" s="7">
        <v>0.12906380322491601</v>
      </c>
      <c r="F76" s="10">
        <v>0.64702269669482004</v>
      </c>
      <c r="G76" s="59"/>
      <c r="H76" s="60"/>
      <c r="I76" s="2"/>
      <c r="J76" s="2"/>
      <c r="K76" s="2"/>
      <c r="L76" s="2"/>
      <c r="M76" s="2"/>
      <c r="N76" s="2"/>
      <c r="O76" s="2"/>
      <c r="P76" s="2"/>
      <c r="Q76" s="2"/>
      <c r="R76" s="2"/>
    </row>
    <row r="77" spans="1:18" x14ac:dyDescent="0.2">
      <c r="A77" s="28" t="s">
        <v>38</v>
      </c>
      <c r="B77" s="75">
        <v>1</v>
      </c>
      <c r="C77" s="7">
        <v>0.388600366267016</v>
      </c>
      <c r="D77" s="10">
        <v>0.136759434504334</v>
      </c>
      <c r="E77" s="7">
        <v>7.8697383514027205E-2</v>
      </c>
      <c r="F77" s="10">
        <v>0.17234809402325199</v>
      </c>
      <c r="G77" s="59"/>
      <c r="H77" s="60"/>
      <c r="I77" s="2"/>
      <c r="J77" s="2"/>
      <c r="K77" s="2"/>
      <c r="L77" s="2"/>
      <c r="M77" s="2"/>
      <c r="N77" s="2"/>
      <c r="O77" s="2"/>
      <c r="P77" s="2"/>
      <c r="Q77" s="2"/>
      <c r="R77" s="2"/>
    </row>
    <row r="78" spans="1:18" x14ac:dyDescent="0.2">
      <c r="A78" s="3" t="s">
        <v>44</v>
      </c>
      <c r="B78" s="75">
        <v>1</v>
      </c>
      <c r="C78" s="7">
        <v>3.7230977480654999</v>
      </c>
      <c r="D78" s="10">
        <v>0.51395171520886795</v>
      </c>
      <c r="E78" s="7">
        <v>-7.4241111813543599</v>
      </c>
      <c r="F78" s="10">
        <v>1.1081084616952299</v>
      </c>
      <c r="G78" s="59"/>
      <c r="H78" s="60"/>
      <c r="I78" s="2"/>
      <c r="J78" s="2"/>
      <c r="K78" s="2"/>
      <c r="L78" s="2"/>
      <c r="M78" s="2"/>
      <c r="N78" s="2"/>
      <c r="O78" s="2"/>
      <c r="P78" s="2"/>
      <c r="Q78" s="2"/>
      <c r="R78" s="2"/>
    </row>
    <row r="79" spans="1:18" x14ac:dyDescent="0.2">
      <c r="A79" s="28" t="s">
        <v>48</v>
      </c>
      <c r="B79" s="75">
        <v>1</v>
      </c>
      <c r="C79" s="7">
        <v>11.699652031744399</v>
      </c>
      <c r="D79" s="10">
        <v>0.81871308518492703</v>
      </c>
      <c r="E79" s="7">
        <v>-3.2456937912870898</v>
      </c>
      <c r="F79" s="10">
        <v>1.2819317410312501</v>
      </c>
      <c r="G79" s="59"/>
      <c r="H79" s="60"/>
      <c r="I79" s="2"/>
      <c r="J79" s="2"/>
      <c r="K79" s="2"/>
      <c r="L79" s="2"/>
      <c r="M79" s="2"/>
      <c r="N79" s="2"/>
      <c r="O79" s="2"/>
      <c r="P79" s="2"/>
      <c r="Q79" s="2"/>
      <c r="R79" s="2"/>
    </row>
    <row r="80" spans="1:18" x14ac:dyDescent="0.2">
      <c r="A80" s="28" t="s">
        <v>53</v>
      </c>
      <c r="B80" s="75">
        <v>1</v>
      </c>
      <c r="C80" s="7">
        <v>1.94974425377558</v>
      </c>
      <c r="D80" s="10">
        <v>0.28443772550573299</v>
      </c>
      <c r="E80" s="7">
        <v>-1.3513046027041999</v>
      </c>
      <c r="F80" s="10">
        <v>0.56423430000124797</v>
      </c>
      <c r="G80" s="59"/>
      <c r="H80" s="60"/>
      <c r="I80" s="2"/>
      <c r="J80" s="2"/>
      <c r="K80" s="2"/>
      <c r="L80" s="2"/>
      <c r="M80" s="2"/>
      <c r="N80" s="2"/>
      <c r="O80" s="2"/>
      <c r="P80" s="2"/>
      <c r="Q80" s="2"/>
      <c r="R80" s="2"/>
    </row>
    <row r="81" spans="1:18" x14ac:dyDescent="0.2">
      <c r="A81" s="28" t="s">
        <v>55</v>
      </c>
      <c r="B81" s="75">
        <v>1</v>
      </c>
      <c r="C81" s="7">
        <v>4.6651941379686699</v>
      </c>
      <c r="D81" s="10">
        <v>0.53892765442506996</v>
      </c>
      <c r="E81" s="7">
        <v>-0.14496900060137899</v>
      </c>
      <c r="F81" s="10">
        <v>0.66876385078601996</v>
      </c>
      <c r="G81" s="59"/>
      <c r="H81" s="60"/>
      <c r="I81" s="2"/>
      <c r="J81" s="2"/>
      <c r="K81" s="2"/>
      <c r="L81" s="2"/>
      <c r="M81" s="2"/>
      <c r="N81" s="2"/>
      <c r="O81" s="2"/>
      <c r="P81" s="2"/>
      <c r="Q81" s="2"/>
      <c r="R81" s="2"/>
    </row>
    <row r="82" spans="1:18" x14ac:dyDescent="0.2">
      <c r="A82" s="28" t="s">
        <v>57</v>
      </c>
      <c r="B82" s="75">
        <v>1</v>
      </c>
      <c r="C82" s="7">
        <v>3.6008932069870099</v>
      </c>
      <c r="D82" s="10">
        <v>0.44983030221736398</v>
      </c>
      <c r="E82" s="7">
        <v>-4.4008735179119398</v>
      </c>
      <c r="F82" s="10">
        <v>0.778330949538801</v>
      </c>
      <c r="G82" s="59"/>
      <c r="H82" s="60"/>
      <c r="I82" s="2"/>
      <c r="J82" s="2"/>
      <c r="K82" s="2"/>
      <c r="L82" s="2"/>
      <c r="M82" s="2"/>
      <c r="N82" s="2"/>
      <c r="O82" s="2"/>
      <c r="P82" s="2"/>
      <c r="Q82" s="2"/>
      <c r="R82" s="2"/>
    </row>
    <row r="83" spans="1:18" x14ac:dyDescent="0.2">
      <c r="A83" s="28" t="s">
        <v>58</v>
      </c>
      <c r="B83" s="75">
        <v>1</v>
      </c>
      <c r="C83" s="7">
        <v>0.82451184449905102</v>
      </c>
      <c r="D83" s="10">
        <v>0.20019194654923</v>
      </c>
      <c r="E83" s="7">
        <v>0.52545999560760903</v>
      </c>
      <c r="F83" s="10">
        <v>0.22455173183642599</v>
      </c>
      <c r="G83" s="59"/>
      <c r="H83" s="60"/>
      <c r="I83" s="2"/>
      <c r="J83" s="2"/>
      <c r="K83" s="2"/>
      <c r="L83" s="2"/>
      <c r="M83" s="2"/>
      <c r="N83" s="2"/>
      <c r="O83" s="2"/>
      <c r="P83" s="2"/>
      <c r="Q83" s="2"/>
      <c r="R83" s="2"/>
    </row>
    <row r="84" spans="1:18" x14ac:dyDescent="0.2">
      <c r="A84" s="5" t="s">
        <v>175</v>
      </c>
      <c r="B84" s="80">
        <v>1</v>
      </c>
      <c r="C84" s="87">
        <v>6.0891841532251201</v>
      </c>
      <c r="D84" s="88">
        <v>0.174191716345903</v>
      </c>
      <c r="E84" s="87">
        <v>-0.25045585006473498</v>
      </c>
      <c r="F84" s="88">
        <v>0.30543327467893999</v>
      </c>
      <c r="G84" s="59"/>
      <c r="H84" s="60"/>
      <c r="I84" s="2"/>
      <c r="J84" s="2"/>
      <c r="K84" s="2"/>
      <c r="L84" s="2"/>
      <c r="M84" s="2"/>
      <c r="N84" s="2"/>
      <c r="O84" s="2"/>
      <c r="P84" s="2"/>
      <c r="Q84" s="2"/>
      <c r="R84" s="2"/>
    </row>
    <row r="85" spans="1:18" x14ac:dyDescent="0.2">
      <c r="A85" s="82" t="s">
        <v>93</v>
      </c>
      <c r="B85" s="75">
        <v>1</v>
      </c>
      <c r="C85" s="7">
        <v>12.751457049389799</v>
      </c>
      <c r="D85" s="10">
        <v>1.0578420972321001</v>
      </c>
      <c r="E85" s="7">
        <v>1.2206260096302599</v>
      </c>
      <c r="F85" s="10">
        <v>1.41704745770175</v>
      </c>
      <c r="G85" s="59"/>
      <c r="H85" s="60"/>
      <c r="I85" s="2"/>
      <c r="J85" s="2"/>
      <c r="K85" s="2"/>
      <c r="L85" s="2"/>
      <c r="M85" s="2"/>
      <c r="N85" s="2"/>
      <c r="O85" s="2"/>
      <c r="P85" s="2"/>
      <c r="Q85" s="2"/>
      <c r="R85" s="2"/>
    </row>
    <row r="86" spans="1:18" x14ac:dyDescent="0.2">
      <c r="A86" s="82" t="s">
        <v>90</v>
      </c>
      <c r="B86" s="75">
        <v>1</v>
      </c>
      <c r="C86" s="7">
        <v>37.727532695175299</v>
      </c>
      <c r="D86" s="10">
        <v>1.8529399102453199</v>
      </c>
      <c r="E86" s="7">
        <v>4.4612980931981996</v>
      </c>
      <c r="F86" s="10">
        <v>2.9214801849117</v>
      </c>
      <c r="G86" s="59"/>
      <c r="H86" s="60"/>
      <c r="I86" s="2"/>
      <c r="J86" s="2"/>
      <c r="K86" s="2"/>
      <c r="L86" s="2"/>
      <c r="M86" s="2"/>
      <c r="N86" s="2"/>
      <c r="O86" s="2"/>
      <c r="P86" s="2"/>
      <c r="Q86" s="2"/>
      <c r="R86" s="2"/>
    </row>
    <row r="87" spans="1:18" ht="12.75" customHeight="1" x14ac:dyDescent="0.2">
      <c r="A87" s="4" t="s">
        <v>91</v>
      </c>
      <c r="B87" s="81">
        <v>1</v>
      </c>
      <c r="C87" s="85">
        <v>4.8087428384776203</v>
      </c>
      <c r="D87" s="86">
        <v>0.84299051003063297</v>
      </c>
      <c r="E87" s="85">
        <v>1.4314717956944001</v>
      </c>
      <c r="F87" s="86">
        <v>1.16833510190377</v>
      </c>
      <c r="G87" s="61"/>
      <c r="H87" s="62"/>
      <c r="I87" s="2"/>
      <c r="J87" s="2"/>
      <c r="K87" s="2"/>
      <c r="L87" s="2"/>
      <c r="M87" s="2"/>
      <c r="N87" s="2"/>
      <c r="O87" s="2"/>
      <c r="P87" s="2"/>
      <c r="Q87" s="2"/>
      <c r="R87" s="2"/>
    </row>
    <row r="88" spans="1:18" x14ac:dyDescent="0.2">
      <c r="A88" s="82"/>
      <c r="B88" s="106"/>
      <c r="C88" s="96" t="s">
        <v>1734</v>
      </c>
      <c r="D88" s="99" t="s">
        <v>1735</v>
      </c>
      <c r="E88" s="142" t="s">
        <v>1736</v>
      </c>
      <c r="F88" s="145" t="s">
        <v>1737</v>
      </c>
      <c r="G88" s="96" t="s">
        <v>1738</v>
      </c>
      <c r="H88" s="100" t="s">
        <v>1739</v>
      </c>
      <c r="I88" s="98"/>
      <c r="J88" s="98"/>
      <c r="K88" s="98"/>
      <c r="L88" s="98"/>
      <c r="M88" s="98"/>
      <c r="N88" s="98"/>
      <c r="O88" s="98"/>
      <c r="P88" s="98"/>
      <c r="Q88" s="98"/>
      <c r="R88" s="98"/>
    </row>
    <row r="89" spans="1:18" x14ac:dyDescent="0.2">
      <c r="A89" s="82" t="s">
        <v>25</v>
      </c>
      <c r="B89" s="83">
        <v>3</v>
      </c>
      <c r="C89" s="7">
        <v>5.8790469826981502</v>
      </c>
      <c r="D89" s="10">
        <v>0.59583409230392903</v>
      </c>
      <c r="E89" s="59"/>
      <c r="F89" s="143"/>
      <c r="G89" s="7">
        <v>-1.50262743297588</v>
      </c>
      <c r="H89" s="50">
        <v>0.96012017001630401</v>
      </c>
      <c r="I89" s="2"/>
      <c r="J89" s="2"/>
      <c r="K89" s="2"/>
      <c r="L89" s="2"/>
      <c r="M89" s="2"/>
      <c r="N89" s="2"/>
      <c r="O89" s="2"/>
      <c r="P89" s="2"/>
      <c r="Q89" s="2"/>
      <c r="R89" s="2"/>
    </row>
    <row r="90" spans="1:18" x14ac:dyDescent="0.2">
      <c r="A90" s="82" t="s">
        <v>28</v>
      </c>
      <c r="B90" s="83">
        <v>3</v>
      </c>
      <c r="C90" s="7">
        <v>6.79415509580683</v>
      </c>
      <c r="D90" s="10">
        <v>0.69187754919747801</v>
      </c>
      <c r="E90" s="59"/>
      <c r="F90" s="143"/>
      <c r="G90" s="7">
        <v>2.32078160682275</v>
      </c>
      <c r="H90" s="50">
        <v>0.92833510771934002</v>
      </c>
      <c r="I90" s="2"/>
      <c r="J90" s="2"/>
      <c r="K90" s="2"/>
      <c r="L90" s="2"/>
      <c r="M90" s="2"/>
      <c r="N90" s="2"/>
      <c r="O90" s="2"/>
      <c r="P90" s="2"/>
      <c r="Q90" s="2"/>
      <c r="R90" s="2"/>
    </row>
    <row r="91" spans="1:18" x14ac:dyDescent="0.2">
      <c r="A91" s="82" t="s">
        <v>84</v>
      </c>
      <c r="B91" s="83">
        <v>3</v>
      </c>
      <c r="C91" s="7">
        <v>13.437612155544199</v>
      </c>
      <c r="D91" s="10">
        <v>0.87072192885984101</v>
      </c>
      <c r="E91" s="59"/>
      <c r="F91" s="143"/>
      <c r="G91" s="7">
        <v>1.9067811157846399</v>
      </c>
      <c r="H91" s="50">
        <v>1.28341352342103</v>
      </c>
      <c r="I91" s="2"/>
      <c r="J91" s="2"/>
      <c r="K91" s="2"/>
      <c r="L91" s="2"/>
      <c r="M91" s="2"/>
      <c r="N91" s="2"/>
      <c r="O91" s="2"/>
      <c r="P91" s="2"/>
      <c r="Q91" s="2"/>
      <c r="R91" s="2"/>
    </row>
    <row r="92" spans="1:18" x14ac:dyDescent="0.2">
      <c r="A92" s="82" t="s">
        <v>46</v>
      </c>
      <c r="B92" s="83">
        <v>3</v>
      </c>
      <c r="C92" s="7">
        <v>4.4470522929535896</v>
      </c>
      <c r="D92" s="10">
        <v>0.71097920817591398</v>
      </c>
      <c r="E92" s="59"/>
      <c r="F92" s="143"/>
      <c r="G92" s="7">
        <v>2.2422213895040599</v>
      </c>
      <c r="H92" s="50">
        <v>0.79997798635556905</v>
      </c>
      <c r="I92" s="2"/>
      <c r="J92" s="2"/>
      <c r="K92" s="2"/>
      <c r="L92" s="2"/>
      <c r="M92" s="2"/>
      <c r="N92" s="2"/>
      <c r="O92" s="2"/>
      <c r="P92" s="2"/>
      <c r="Q92" s="2"/>
      <c r="R92" s="2"/>
    </row>
    <row r="93" spans="1:18" x14ac:dyDescent="0.2">
      <c r="A93" s="82" t="s">
        <v>48</v>
      </c>
      <c r="B93" s="83">
        <v>3</v>
      </c>
      <c r="C93" s="7">
        <v>12.916798398917599</v>
      </c>
      <c r="D93" s="10">
        <v>0.77358523031409598</v>
      </c>
      <c r="E93" s="59"/>
      <c r="F93" s="143"/>
      <c r="G93" s="7">
        <v>-2.0285474241138801</v>
      </c>
      <c r="H93" s="50">
        <v>1.2535916326182499</v>
      </c>
      <c r="I93" s="2"/>
      <c r="J93" s="2"/>
      <c r="K93" s="2"/>
      <c r="L93" s="2"/>
      <c r="M93" s="2"/>
      <c r="N93" s="2"/>
      <c r="O93" s="2"/>
      <c r="P93" s="2"/>
      <c r="Q93" s="2"/>
      <c r="R93" s="2"/>
    </row>
    <row r="94" spans="1:18" x14ac:dyDescent="0.2">
      <c r="A94" s="82" t="s">
        <v>53</v>
      </c>
      <c r="B94" s="83">
        <v>3</v>
      </c>
      <c r="C94" s="7">
        <v>4.4923405006060699</v>
      </c>
      <c r="D94" s="10">
        <v>0.53462119108984396</v>
      </c>
      <c r="E94" s="59"/>
      <c r="F94" s="143"/>
      <c r="G94" s="7">
        <v>1.19129164412629</v>
      </c>
      <c r="H94" s="50">
        <v>0.72337773228745905</v>
      </c>
      <c r="I94" s="2"/>
      <c r="J94" s="2"/>
      <c r="K94" s="2"/>
      <c r="L94" s="2"/>
      <c r="M94" s="2"/>
      <c r="N94" s="2"/>
      <c r="O94" s="2"/>
      <c r="P94" s="2"/>
      <c r="Q94" s="2"/>
      <c r="R94" s="2"/>
    </row>
    <row r="95" spans="1:18" x14ac:dyDescent="0.2">
      <c r="A95" s="82" t="s">
        <v>57</v>
      </c>
      <c r="B95" s="83">
        <v>3</v>
      </c>
      <c r="C95" s="7">
        <v>6.5048937366653199</v>
      </c>
      <c r="D95" s="10">
        <v>0.51265515002459505</v>
      </c>
      <c r="E95" s="59"/>
      <c r="F95" s="143"/>
      <c r="G95" s="7">
        <v>-1.49687298823363</v>
      </c>
      <c r="H95" s="50">
        <v>0.81625184169087595</v>
      </c>
      <c r="I95" s="2"/>
      <c r="J95" s="2"/>
      <c r="K95" s="2"/>
      <c r="L95" s="2"/>
      <c r="M95" s="2"/>
      <c r="N95" s="2"/>
      <c r="O95" s="2"/>
      <c r="P95" s="2"/>
      <c r="Q95" s="2"/>
      <c r="R95" s="2"/>
    </row>
    <row r="96" spans="1:18" x14ac:dyDescent="0.2">
      <c r="A96" s="82" t="s">
        <v>58</v>
      </c>
      <c r="B96" s="83">
        <v>3</v>
      </c>
      <c r="C96" s="7">
        <v>0.48338188642160701</v>
      </c>
      <c r="D96" s="10">
        <v>0.16925790557395101</v>
      </c>
      <c r="E96" s="59"/>
      <c r="F96" s="143"/>
      <c r="G96" s="7">
        <v>0.184330037530165</v>
      </c>
      <c r="H96" s="50">
        <v>0.197471272358408</v>
      </c>
      <c r="I96" s="2"/>
      <c r="J96" s="2"/>
      <c r="K96" s="2"/>
      <c r="L96" s="2"/>
      <c r="M96" s="2"/>
      <c r="N96" s="2"/>
      <c r="O96" s="2"/>
      <c r="P96" s="2"/>
      <c r="Q96" s="2"/>
      <c r="R96" s="2"/>
    </row>
    <row r="97" spans="1:18" ht="12.75" customHeight="1" x14ac:dyDescent="0.2">
      <c r="A97" s="6" t="s">
        <v>176</v>
      </c>
      <c r="B97" s="73">
        <v>3</v>
      </c>
      <c r="C97" s="74">
        <v>6.8694101312016702</v>
      </c>
      <c r="D97" s="104">
        <v>0.22614563851571201</v>
      </c>
      <c r="E97" s="61"/>
      <c r="F97" s="144"/>
      <c r="G97" s="74">
        <v>0.35216974355556402</v>
      </c>
      <c r="H97" s="76">
        <v>0.32765218699818399</v>
      </c>
      <c r="I97" s="2"/>
      <c r="J97" s="2"/>
      <c r="K97" s="2"/>
      <c r="L97" s="2"/>
      <c r="M97" s="2"/>
      <c r="N97" s="2"/>
      <c r="O97" s="2"/>
      <c r="P97" s="2"/>
      <c r="Q97" s="2"/>
      <c r="R97" s="2"/>
    </row>
    <row r="98" spans="1:18" x14ac:dyDescent="0.2">
      <c r="C98" s="2"/>
      <c r="D98" s="2"/>
      <c r="E98" s="2"/>
      <c r="F98" s="2"/>
      <c r="G98" s="2"/>
      <c r="H98" s="2"/>
      <c r="I98" s="2"/>
      <c r="J98" s="2"/>
      <c r="K98" s="2"/>
      <c r="L98" s="2"/>
      <c r="M98" s="2"/>
      <c r="N98" s="2"/>
      <c r="O98" s="2"/>
      <c r="P98" s="2"/>
      <c r="Q98" s="2"/>
      <c r="R98" s="2"/>
    </row>
    <row r="99" spans="1:18" x14ac:dyDescent="0.2">
      <c r="A99" s="9" t="s">
        <v>138</v>
      </c>
      <c r="C99" s="2"/>
      <c r="D99" s="2"/>
      <c r="E99" s="2"/>
      <c r="F99" s="2"/>
      <c r="G99" s="2"/>
      <c r="H99" s="2"/>
      <c r="I99" s="2"/>
      <c r="J99" s="2"/>
      <c r="K99" s="2"/>
      <c r="L99" s="2"/>
      <c r="M99" s="2"/>
      <c r="N99" s="2"/>
      <c r="O99" s="2"/>
      <c r="P99" s="2"/>
      <c r="Q99" s="2"/>
      <c r="R99" s="2"/>
    </row>
    <row r="100" spans="1:18" x14ac:dyDescent="0.2">
      <c r="A100" s="36" t="s">
        <v>172</v>
      </c>
      <c r="C100" s="2"/>
      <c r="D100" s="2"/>
      <c r="E100" s="2"/>
      <c r="F100" s="2"/>
      <c r="G100" s="2"/>
      <c r="H100" s="2"/>
      <c r="I100" s="2"/>
      <c r="J100" s="2"/>
      <c r="K100" s="2"/>
      <c r="L100" s="2"/>
      <c r="M100" s="2"/>
      <c r="N100" s="2"/>
      <c r="O100" s="2"/>
      <c r="P100" s="2"/>
      <c r="Q100" s="2"/>
      <c r="R100" s="2"/>
    </row>
    <row r="101" spans="1:18" x14ac:dyDescent="0.2">
      <c r="A101" s="36" t="s">
        <v>75</v>
      </c>
      <c r="B101" s="9"/>
      <c r="C101" s="2"/>
      <c r="D101" s="2"/>
      <c r="E101" s="2"/>
      <c r="F101" s="2"/>
      <c r="G101" s="2"/>
      <c r="H101" s="2"/>
      <c r="I101" s="2"/>
      <c r="J101" s="2"/>
      <c r="K101" s="2"/>
      <c r="L101" s="2"/>
      <c r="M101" s="2"/>
      <c r="N101" s="2"/>
      <c r="O101" s="2"/>
      <c r="P101" s="2"/>
      <c r="Q101" s="2"/>
      <c r="R101" s="2"/>
    </row>
    <row r="102" spans="1:18" ht="15" customHeight="1" x14ac:dyDescent="0.2">
      <c r="A102" s="9" t="s">
        <v>94</v>
      </c>
    </row>
    <row r="103" spans="1:18" x14ac:dyDescent="0.2">
      <c r="A103" s="9" t="s">
        <v>74</v>
      </c>
      <c r="C103" s="2"/>
      <c r="D103" s="2"/>
      <c r="E103" s="2"/>
      <c r="F103" s="2"/>
      <c r="G103" s="2"/>
      <c r="H103" s="2"/>
      <c r="I103" s="2"/>
      <c r="J103" s="2"/>
      <c r="K103" s="2"/>
      <c r="L103" s="2"/>
      <c r="M103" s="2"/>
      <c r="N103" s="2"/>
      <c r="O103" s="2"/>
      <c r="P103" s="2"/>
      <c r="Q103" s="2"/>
      <c r="R103" s="2"/>
    </row>
    <row r="104" spans="1:18" x14ac:dyDescent="0.2">
      <c r="A104" s="36" t="s">
        <v>62</v>
      </c>
      <c r="C104" s="2"/>
      <c r="D104" s="2"/>
      <c r="E104" s="2"/>
      <c r="F104" s="2"/>
      <c r="G104" s="2"/>
      <c r="H104" s="2"/>
      <c r="I104" s="2"/>
      <c r="J104" s="2"/>
      <c r="K104" s="2"/>
      <c r="L104" s="2"/>
      <c r="M104" s="2"/>
      <c r="N104" s="2"/>
      <c r="O104" s="2"/>
      <c r="P104" s="2"/>
      <c r="Q104" s="2"/>
      <c r="R104" s="2"/>
    </row>
    <row r="105" spans="1:18" x14ac:dyDescent="0.2">
      <c r="A105" s="67" t="s">
        <v>63</v>
      </c>
      <c r="C105" s="2"/>
      <c r="D105" s="2"/>
      <c r="E105" s="2"/>
      <c r="F105" s="2"/>
      <c r="G105" s="2"/>
      <c r="H105" s="2"/>
      <c r="I105" s="2"/>
      <c r="J105" s="2"/>
      <c r="K105" s="2"/>
      <c r="L105" s="2"/>
      <c r="M105" s="2"/>
      <c r="N105" s="2"/>
      <c r="O105" s="2"/>
      <c r="P105" s="2"/>
      <c r="Q105" s="2"/>
      <c r="R105" s="2"/>
    </row>
    <row r="106" spans="1:18" x14ac:dyDescent="0.2">
      <c r="A106" s="36" t="s">
        <v>64</v>
      </c>
    </row>
    <row r="108" spans="1:18" x14ac:dyDescent="0.2">
      <c r="A108" s="9"/>
    </row>
    <row r="112" spans="1:18" x14ac:dyDescent="0.2">
      <c r="A112" s="9"/>
    </row>
  </sheetData>
  <mergeCells count="5">
    <mergeCell ref="B9:B10"/>
    <mergeCell ref="C9:D9"/>
    <mergeCell ref="E9:F9"/>
    <mergeCell ref="G9:H9"/>
    <mergeCell ref="E68:F69"/>
  </mergeCells>
  <conditionalFormatting sqref="E1:E200">
    <cfRule type="expression" dxfId="206" priority="2">
      <formula>ABS(E1/F1)&gt;1.95996398454005</formula>
    </cfRule>
  </conditionalFormatting>
  <conditionalFormatting sqref="G1:G200">
    <cfRule type="expression" dxfId="205" priority="1">
      <formula>ABS(G1/H1)&gt;1.95996398454005</formula>
    </cfRule>
  </conditionalFormatting>
  <conditionalFormatting sqref="M102">
    <cfRule type="expression" dxfId="204" priority="27">
      <formula>ABS(M102/N102)&gt;1.95996398454005</formula>
    </cfRule>
  </conditionalFormatting>
  <conditionalFormatting sqref="U102">
    <cfRule type="expression" dxfId="203" priority="26">
      <formula>ABS(U102/V102)&gt;1.95996398454005</formula>
    </cfRule>
  </conditionalFormatting>
  <conditionalFormatting sqref="AC102">
    <cfRule type="expression" dxfId="202" priority="25">
      <formula>ABS(AC102/AD102)&gt;1.95996398454005</formula>
    </cfRule>
  </conditionalFormatting>
  <conditionalFormatting sqref="AK102">
    <cfRule type="expression" dxfId="201" priority="24">
      <formula>ABS(AK102/AL102)&gt;1.95996398454005</formula>
    </cfRule>
  </conditionalFormatting>
  <conditionalFormatting sqref="AS102">
    <cfRule type="expression" dxfId="200" priority="23">
      <formula>ABS(AS102/AT102)&gt;1.95996398454005</formula>
    </cfRule>
  </conditionalFormatting>
  <conditionalFormatting sqref="BA102">
    <cfRule type="expression" dxfId="199" priority="22">
      <formula>ABS(BA102/BB102)&gt;1.95996398454005</formula>
    </cfRule>
  </conditionalFormatting>
  <conditionalFormatting sqref="BI102">
    <cfRule type="expression" dxfId="198" priority="21">
      <formula>ABS(BI102/BJ102)&gt;1.95996398454005</formula>
    </cfRule>
  </conditionalFormatting>
  <conditionalFormatting sqref="BK102">
    <cfRule type="expression" dxfId="197" priority="20">
      <formula>ABS(BK102/BL102)&gt;1.95996398454005</formula>
    </cfRule>
  </conditionalFormatting>
  <conditionalFormatting sqref="BM102">
    <cfRule type="expression" dxfId="196" priority="19">
      <formula>ABS(BM102/BN102)&gt;1.95996398454005</formula>
    </cfRule>
  </conditionalFormatting>
  <conditionalFormatting sqref="BO102">
    <cfRule type="expression" dxfId="195" priority="18">
      <formula>ABS(BO102/BP102)&gt;1.95996398454005</formula>
    </cfRule>
  </conditionalFormatting>
  <conditionalFormatting sqref="BQ102">
    <cfRule type="expression" dxfId="194" priority="17">
      <formula>ABS(BQ102/BR102)&gt;1.95996398454005</formula>
    </cfRule>
  </conditionalFormatting>
  <conditionalFormatting sqref="BS102">
    <cfRule type="expression" dxfId="193" priority="16">
      <formula>ABS(BS102/BT102)&gt;1.95996398454005</formula>
    </cfRule>
  </conditionalFormatting>
  <conditionalFormatting sqref="BU102">
    <cfRule type="expression" dxfId="192" priority="15">
      <formula>ABS(BU102/BV102)&gt;1.95996398454005</formula>
    </cfRule>
  </conditionalFormatting>
  <conditionalFormatting sqref="BW102">
    <cfRule type="expression" dxfId="191" priority="14">
      <formula>ABS(BW102/BX102)&gt;1.95996398454005</formula>
    </cfRule>
  </conditionalFormatting>
  <conditionalFormatting sqref="BY102">
    <cfRule type="expression" dxfId="190" priority="13">
      <formula>ABS(BY102/BZ102)&gt;1.95996398454005</formula>
    </cfRule>
  </conditionalFormatting>
  <conditionalFormatting sqref="CA102">
    <cfRule type="expression" dxfId="189" priority="12">
      <formula>ABS(CA102/CB102)&gt;1.95996398454005</formula>
    </cfRule>
  </conditionalFormatting>
  <conditionalFormatting sqref="CC102">
    <cfRule type="expression" dxfId="188" priority="11">
      <formula>ABS(CC102/CD102)&gt;1.95996398454005</formula>
    </cfRule>
  </conditionalFormatting>
  <conditionalFormatting sqref="CE102">
    <cfRule type="expression" dxfId="187" priority="10">
      <formula>ABS(CE102/CF102)&gt;1.95996398454005</formula>
    </cfRule>
  </conditionalFormatting>
  <conditionalFormatting sqref="CG102">
    <cfRule type="expression" dxfId="186" priority="9">
      <formula>ABS(CG102/CH102)&gt;1.95996398454005</formula>
    </cfRule>
  </conditionalFormatting>
  <conditionalFormatting sqref="CI102">
    <cfRule type="expression" dxfId="185" priority="8">
      <formula>ABS(CI102/CJ102)&gt;1.95996398454005</formula>
    </cfRule>
  </conditionalFormatting>
  <conditionalFormatting sqref="CK102">
    <cfRule type="expression" dxfId="184" priority="7">
      <formula>ABS(CK102/CL102)&gt;1.95996398454005</formula>
    </cfRule>
  </conditionalFormatting>
  <conditionalFormatting sqref="CM102">
    <cfRule type="expression" dxfId="183" priority="6">
      <formula>ABS(CM102/CN102)&gt;1.95996398454005</formula>
    </cfRule>
  </conditionalFormatting>
  <conditionalFormatting sqref="CO102">
    <cfRule type="expression" dxfId="182" priority="5">
      <formula>ABS(CO102/CP102)&gt;1.95996398454005</formula>
    </cfRule>
  </conditionalFormatting>
  <conditionalFormatting sqref="CQ102">
    <cfRule type="expression" dxfId="181" priority="4">
      <formula>ABS(CQ102/CR102)&gt;1.95996398454005</formula>
    </cfRule>
  </conditionalFormatting>
  <conditionalFormatting sqref="CS102">
    <cfRule type="expression" dxfId="180" priority="3">
      <formula>ABS(CS102/CT102)&gt;1.95996398454005</formula>
    </cfRule>
  </conditionalFormatting>
  <hyperlinks>
    <hyperlink ref="A105" r:id="rId1" xr:uid="{00000000-0004-0000-32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2" x14ac:dyDescent="0.2">
      <c r="A1" s="36" t="s">
        <v>282</v>
      </c>
    </row>
    <row r="2" spans="1:12" x14ac:dyDescent="0.2">
      <c r="A2" s="46" t="s">
        <v>283</v>
      </c>
    </row>
    <row r="3" spans="1:12" x14ac:dyDescent="0.2">
      <c r="A3" s="58" t="s">
        <v>441</v>
      </c>
    </row>
    <row r="4" spans="1:12" x14ac:dyDescent="0.2">
      <c r="A4" s="161" t="str">
        <f>HYPERLINK("#'TOC'!A1", "Back to TOC")</f>
        <v>Back to TOC</v>
      </c>
    </row>
    <row r="8" spans="1:12" ht="30" customHeight="1" x14ac:dyDescent="0.2">
      <c r="B8" s="235" t="s">
        <v>342</v>
      </c>
      <c r="C8" s="238" t="s">
        <v>595</v>
      </c>
      <c r="D8" s="238"/>
      <c r="E8" s="238" t="s">
        <v>595</v>
      </c>
      <c r="F8" s="238"/>
      <c r="G8" s="238" t="s">
        <v>595</v>
      </c>
      <c r="H8" s="238"/>
      <c r="I8" s="238" t="s">
        <v>595</v>
      </c>
      <c r="J8" s="238"/>
      <c r="K8" s="238" t="s">
        <v>595</v>
      </c>
      <c r="L8" s="239"/>
    </row>
    <row r="9" spans="1:12" ht="150" customHeight="1" x14ac:dyDescent="0.2">
      <c r="B9" s="236"/>
      <c r="C9" s="241" t="s">
        <v>469</v>
      </c>
      <c r="D9" s="241"/>
      <c r="E9" s="241" t="s">
        <v>470</v>
      </c>
      <c r="F9" s="241"/>
      <c r="G9" s="241" t="s">
        <v>471</v>
      </c>
      <c r="H9" s="241"/>
      <c r="I9" s="241" t="s">
        <v>551</v>
      </c>
      <c r="J9" s="241"/>
      <c r="K9" s="241" t="s">
        <v>584</v>
      </c>
      <c r="L9" s="256"/>
    </row>
    <row r="10" spans="1:12" ht="30" customHeight="1" x14ac:dyDescent="0.2">
      <c r="B10" s="237"/>
      <c r="C10" s="135" t="s">
        <v>467</v>
      </c>
      <c r="D10" s="135" t="s">
        <v>345</v>
      </c>
      <c r="E10" s="135" t="s">
        <v>467</v>
      </c>
      <c r="F10" s="135" t="s">
        <v>345</v>
      </c>
      <c r="G10" s="135" t="s">
        <v>467</v>
      </c>
      <c r="H10" s="135" t="s">
        <v>345</v>
      </c>
      <c r="I10" s="135" t="s">
        <v>467</v>
      </c>
      <c r="J10" s="135" t="s">
        <v>345</v>
      </c>
      <c r="K10" s="135" t="s">
        <v>467</v>
      </c>
      <c r="L10" s="162" t="s">
        <v>345</v>
      </c>
    </row>
    <row r="11" spans="1:12" ht="13" customHeight="1" x14ac:dyDescent="0.2">
      <c r="A11" s="136"/>
      <c r="B11" s="107"/>
      <c r="C11" s="198" t="s">
        <v>1740</v>
      </c>
      <c r="D11" s="199" t="s">
        <v>1741</v>
      </c>
      <c r="E11" s="198" t="s">
        <v>1742</v>
      </c>
      <c r="F11" s="199" t="s">
        <v>1743</v>
      </c>
      <c r="G11" s="198" t="s">
        <v>1744</v>
      </c>
      <c r="H11" s="199" t="s">
        <v>1745</v>
      </c>
      <c r="I11" s="198" t="s">
        <v>1746</v>
      </c>
      <c r="J11" s="199" t="s">
        <v>1747</v>
      </c>
      <c r="K11" s="198" t="s">
        <v>1748</v>
      </c>
      <c r="L11" s="208" t="s">
        <v>1749</v>
      </c>
    </row>
    <row r="12" spans="1:12" ht="13" customHeight="1" x14ac:dyDescent="0.2">
      <c r="A12" s="82" t="s">
        <v>422</v>
      </c>
      <c r="B12" s="110">
        <v>2</v>
      </c>
      <c r="C12" s="186">
        <v>1.3951390150908101</v>
      </c>
      <c r="D12" s="191">
        <v>1.0618637115465801</v>
      </c>
      <c r="E12" s="186">
        <v>1.1001058653954701</v>
      </c>
      <c r="F12" s="191">
        <v>0.82531117596919801</v>
      </c>
      <c r="G12" s="186">
        <v>1.0711545999551899</v>
      </c>
      <c r="H12" s="191">
        <v>0.86329995553656602</v>
      </c>
      <c r="I12" s="186">
        <v>0.658614225372536</v>
      </c>
      <c r="J12" s="191">
        <v>0.55529124049835699</v>
      </c>
      <c r="K12" s="186">
        <v>0.60188658193622702</v>
      </c>
      <c r="L12" s="202">
        <v>0.497368885446623</v>
      </c>
    </row>
    <row r="13" spans="1:12" ht="13" customHeight="1" x14ac:dyDescent="0.2">
      <c r="A13" s="82" t="s">
        <v>350</v>
      </c>
      <c r="B13" s="110">
        <v>2</v>
      </c>
      <c r="C13" s="186">
        <v>0.71196616058701201</v>
      </c>
      <c r="D13" s="191">
        <v>0.38793530211692401</v>
      </c>
      <c r="E13" s="186">
        <v>0.70933858307520004</v>
      </c>
      <c r="F13" s="191">
        <v>0.387967114304266</v>
      </c>
      <c r="G13" s="186">
        <v>0.72536177743987595</v>
      </c>
      <c r="H13" s="191">
        <v>0.39664850475001001</v>
      </c>
      <c r="I13" s="186">
        <v>0.638579194593759</v>
      </c>
      <c r="J13" s="191">
        <v>0.38127563908177498</v>
      </c>
      <c r="K13" s="186">
        <v>0.72558814540552896</v>
      </c>
      <c r="L13" s="202">
        <v>0.420221559959083</v>
      </c>
    </row>
    <row r="14" spans="1:12" ht="13" customHeight="1" x14ac:dyDescent="0.2">
      <c r="A14" s="82" t="s">
        <v>351</v>
      </c>
      <c r="B14" s="110">
        <v>2</v>
      </c>
      <c r="C14" s="186">
        <v>1.13392137453621</v>
      </c>
      <c r="D14" s="191">
        <v>0.31225636091363601</v>
      </c>
      <c r="E14" s="186">
        <v>1.13647851678639</v>
      </c>
      <c r="F14" s="191">
        <v>0.32782627046867402</v>
      </c>
      <c r="G14" s="186">
        <v>1.1572289171147401</v>
      </c>
      <c r="H14" s="191">
        <v>0.31143449407356499</v>
      </c>
      <c r="I14" s="186">
        <v>0.96920974984499597</v>
      </c>
      <c r="J14" s="191">
        <v>0.27015315629376702</v>
      </c>
      <c r="K14" s="186">
        <v>0.91406471312069304</v>
      </c>
      <c r="L14" s="202">
        <v>0.263802003876007</v>
      </c>
    </row>
    <row r="15" spans="1:12" ht="13" customHeight="1" x14ac:dyDescent="0.2">
      <c r="A15" s="82" t="s">
        <v>423</v>
      </c>
      <c r="B15" s="110">
        <v>2</v>
      </c>
      <c r="C15" s="186">
        <v>1.07667380017009</v>
      </c>
      <c r="D15" s="191">
        <v>0.25194650300497501</v>
      </c>
      <c r="E15" s="186">
        <v>1.28289107957131</v>
      </c>
      <c r="F15" s="191">
        <v>0.31217196367128902</v>
      </c>
      <c r="G15" s="186">
        <v>1.3027269094318401</v>
      </c>
      <c r="H15" s="191">
        <v>0.326500762972667</v>
      </c>
      <c r="I15" s="186">
        <v>0.91771059309979197</v>
      </c>
      <c r="J15" s="191">
        <v>0.260260777600335</v>
      </c>
      <c r="K15" s="186">
        <v>0.84285020556870305</v>
      </c>
      <c r="L15" s="202">
        <v>0.24238237179018299</v>
      </c>
    </row>
    <row r="16" spans="1:12" ht="13" customHeight="1" x14ac:dyDescent="0.2">
      <c r="A16" s="82" t="s">
        <v>424</v>
      </c>
      <c r="B16" s="110">
        <v>2</v>
      </c>
      <c r="C16" s="186">
        <v>0.57215567961281799</v>
      </c>
      <c r="D16" s="191">
        <v>1.1565447580030599</v>
      </c>
      <c r="E16" s="186">
        <v>0.37456860701767603</v>
      </c>
      <c r="F16" s="191">
        <v>0.78074487996081399</v>
      </c>
      <c r="G16" s="186">
        <v>0.34055158588989498</v>
      </c>
      <c r="H16" s="191">
        <v>0.737682701219184</v>
      </c>
      <c r="I16" s="186">
        <v>0.125404451088788</v>
      </c>
      <c r="J16" s="191">
        <v>0.288556639321215</v>
      </c>
      <c r="K16" s="186">
        <v>0.23978630362283901</v>
      </c>
      <c r="L16" s="202">
        <v>0.50037220879785604</v>
      </c>
    </row>
    <row r="17" spans="1:12" ht="13" customHeight="1" x14ac:dyDescent="0.2">
      <c r="A17" s="82" t="s">
        <v>352</v>
      </c>
      <c r="B17" s="110">
        <v>2</v>
      </c>
      <c r="C17" s="186">
        <v>0.92163965956432703</v>
      </c>
      <c r="D17" s="191">
        <v>0.25865884358582297</v>
      </c>
      <c r="E17" s="186">
        <v>0.88555476971024405</v>
      </c>
      <c r="F17" s="191">
        <v>0.247827645849762</v>
      </c>
      <c r="G17" s="186">
        <v>0.90197665806678495</v>
      </c>
      <c r="H17" s="191">
        <v>0.24937082570188501</v>
      </c>
      <c r="I17" s="186">
        <v>0.77094877659585603</v>
      </c>
      <c r="J17" s="191">
        <v>0.190580518855343</v>
      </c>
      <c r="K17" s="186">
        <v>0.80533097421133104</v>
      </c>
      <c r="L17" s="202">
        <v>0.20306226964747801</v>
      </c>
    </row>
    <row r="18" spans="1:12" ht="13" customHeight="1" x14ac:dyDescent="0.2">
      <c r="A18" s="111" t="s">
        <v>353</v>
      </c>
      <c r="B18" s="110">
        <v>2</v>
      </c>
      <c r="C18" s="186">
        <v>1.2653061219444199</v>
      </c>
      <c r="D18" s="191">
        <v>0.46568494129006499</v>
      </c>
      <c r="E18" s="186">
        <v>1.2240444094656999</v>
      </c>
      <c r="F18" s="191">
        <v>0.44095439719281498</v>
      </c>
      <c r="G18" s="186">
        <v>1.25524895503123</v>
      </c>
      <c r="H18" s="191">
        <v>0.455228011263556</v>
      </c>
      <c r="I18" s="186">
        <v>0.92635704724301704</v>
      </c>
      <c r="J18" s="191">
        <v>0.29825692357057698</v>
      </c>
      <c r="K18" s="186">
        <v>0.99095313577523803</v>
      </c>
      <c r="L18" s="202">
        <v>0.31461051037113602</v>
      </c>
    </row>
    <row r="19" spans="1:12" ht="13" customHeight="1" x14ac:dyDescent="0.2">
      <c r="A19" s="111" t="s">
        <v>354</v>
      </c>
      <c r="B19" s="110">
        <v>2</v>
      </c>
      <c r="C19" s="186">
        <v>0.52188503855226998</v>
      </c>
      <c r="D19" s="191">
        <v>0.172512046771441</v>
      </c>
      <c r="E19" s="186">
        <v>0.51970020049750298</v>
      </c>
      <c r="F19" s="191">
        <v>0.18466174951974601</v>
      </c>
      <c r="G19" s="186">
        <v>0.55575122520477505</v>
      </c>
      <c r="H19" s="191">
        <v>0.19495425338177</v>
      </c>
      <c r="I19" s="186">
        <v>0.55596012834395003</v>
      </c>
      <c r="J19" s="191">
        <v>0.19091132283328599</v>
      </c>
      <c r="K19" s="186">
        <v>0.59378083318766794</v>
      </c>
      <c r="L19" s="202">
        <v>0.208789285486806</v>
      </c>
    </row>
    <row r="20" spans="1:12" ht="13" customHeight="1" x14ac:dyDescent="0.2">
      <c r="A20" s="82" t="s">
        <v>355</v>
      </c>
      <c r="B20" s="110">
        <v>2</v>
      </c>
      <c r="C20" s="186">
        <v>1.7709776297378199</v>
      </c>
      <c r="D20" s="191">
        <v>0.41546094306872999</v>
      </c>
      <c r="E20" s="186">
        <v>1.7706287640506599</v>
      </c>
      <c r="F20" s="191">
        <v>0.41768289210665999</v>
      </c>
      <c r="G20" s="186">
        <v>1.7016104573161099</v>
      </c>
      <c r="H20" s="191">
        <v>0.41271135239842999</v>
      </c>
      <c r="I20" s="186">
        <v>1.3645840564346901</v>
      </c>
      <c r="J20" s="191">
        <v>0.34667828435588799</v>
      </c>
      <c r="K20" s="186">
        <v>1.2754118142963999</v>
      </c>
      <c r="L20" s="202">
        <v>0.322232715969832</v>
      </c>
    </row>
    <row r="21" spans="1:12" ht="13" customHeight="1" x14ac:dyDescent="0.2">
      <c r="A21" s="82" t="s">
        <v>356</v>
      </c>
      <c r="B21" s="110">
        <v>2</v>
      </c>
      <c r="C21" s="186">
        <v>0.86529438540677905</v>
      </c>
      <c r="D21" s="191">
        <v>0.58787259546113502</v>
      </c>
      <c r="E21" s="186">
        <v>1.0344289873633099</v>
      </c>
      <c r="F21" s="191">
        <v>0.58084008499364803</v>
      </c>
      <c r="G21" s="186">
        <v>1.0278452656155399</v>
      </c>
      <c r="H21" s="191">
        <v>0.57994022558610703</v>
      </c>
      <c r="I21" s="186">
        <v>1.0592233256303201</v>
      </c>
      <c r="J21" s="191">
        <v>0.72299165147372102</v>
      </c>
      <c r="K21" s="186">
        <v>1.2088665101175999</v>
      </c>
      <c r="L21" s="202">
        <v>0.80403154476585104</v>
      </c>
    </row>
    <row r="22" spans="1:12" ht="13" customHeight="1" x14ac:dyDescent="0.2">
      <c r="A22" s="82" t="s">
        <v>357</v>
      </c>
      <c r="B22" s="110">
        <v>2</v>
      </c>
      <c r="C22" s="186">
        <v>1.7232212087959899</v>
      </c>
      <c r="D22" s="191">
        <v>0.53903208313185402</v>
      </c>
      <c r="E22" s="186">
        <v>2.0940287831736502</v>
      </c>
      <c r="F22" s="191">
        <v>0.68959816139739005</v>
      </c>
      <c r="G22" s="186">
        <v>1.9939044505886101</v>
      </c>
      <c r="H22" s="191">
        <v>0.63715934826757004</v>
      </c>
      <c r="I22" s="186">
        <v>1.5655976493777699</v>
      </c>
      <c r="J22" s="191">
        <v>0.57283566983051404</v>
      </c>
      <c r="K22" s="186">
        <v>1.6032227620955199</v>
      </c>
      <c r="L22" s="202">
        <v>0.60515632250228202</v>
      </c>
    </row>
    <row r="23" spans="1:12" ht="13" customHeight="1" x14ac:dyDescent="0.2">
      <c r="A23" s="82" t="s">
        <v>358</v>
      </c>
      <c r="B23" s="110">
        <v>2</v>
      </c>
      <c r="C23" s="186">
        <v>8.8221567465965407</v>
      </c>
      <c r="D23" s="191">
        <v>4.2328134955000198</v>
      </c>
      <c r="E23" s="186">
        <v>11.815108020078201</v>
      </c>
      <c r="F23" s="191">
        <v>6.1749101939286799</v>
      </c>
      <c r="G23" s="186">
        <v>13.586411389986401</v>
      </c>
      <c r="H23" s="191">
        <v>7.8632112188502301</v>
      </c>
      <c r="I23" s="186">
        <v>7.3392010198168602</v>
      </c>
      <c r="J23" s="191">
        <v>4.1860905764789802</v>
      </c>
      <c r="K23" s="186">
        <v>9.1302884174865095</v>
      </c>
      <c r="L23" s="202">
        <v>5.8234114499072396</v>
      </c>
    </row>
    <row r="24" spans="1:12" ht="13" customHeight="1" x14ac:dyDescent="0.2">
      <c r="A24" s="82" t="s">
        <v>425</v>
      </c>
      <c r="B24" s="110">
        <v>2</v>
      </c>
      <c r="C24" s="186">
        <v>0.76524978194958104</v>
      </c>
      <c r="D24" s="191">
        <v>0.26284452191792701</v>
      </c>
      <c r="E24" s="186">
        <v>0.89928801261293601</v>
      </c>
      <c r="F24" s="191">
        <v>0.30837387002879801</v>
      </c>
      <c r="G24" s="186">
        <v>0.90313405753063103</v>
      </c>
      <c r="H24" s="191">
        <v>0.31101429812464099</v>
      </c>
      <c r="I24" s="186">
        <v>0.68352610002120795</v>
      </c>
      <c r="J24" s="191">
        <v>0.24987732329685999</v>
      </c>
      <c r="K24" s="186">
        <v>0.58368030946278704</v>
      </c>
      <c r="L24" s="202">
        <v>0.21338813318666799</v>
      </c>
    </row>
    <row r="25" spans="1:12" ht="13" customHeight="1" x14ac:dyDescent="0.2">
      <c r="A25" s="82" t="s">
        <v>359</v>
      </c>
      <c r="B25" s="110">
        <v>2</v>
      </c>
      <c r="C25" s="186">
        <v>0.72068616240199601</v>
      </c>
      <c r="D25" s="191">
        <v>0.260556450499975</v>
      </c>
      <c r="E25" s="186">
        <v>0.74423294088755598</v>
      </c>
      <c r="F25" s="191">
        <v>0.27191046261915902</v>
      </c>
      <c r="G25" s="186">
        <v>0.79563172466223098</v>
      </c>
      <c r="H25" s="191">
        <v>0.28632599869965902</v>
      </c>
      <c r="I25" s="186">
        <v>0.75995384192038096</v>
      </c>
      <c r="J25" s="191">
        <v>0.25419919904959798</v>
      </c>
      <c r="K25" s="186">
        <v>0.82978827795810195</v>
      </c>
      <c r="L25" s="202">
        <v>0.30483581806422899</v>
      </c>
    </row>
    <row r="26" spans="1:12" ht="13" customHeight="1" x14ac:dyDescent="0.2">
      <c r="A26" s="82" t="s">
        <v>360</v>
      </c>
      <c r="B26" s="110">
        <v>2</v>
      </c>
      <c r="C26" s="186">
        <v>2.2202692131725099</v>
      </c>
      <c r="D26" s="191">
        <v>1.2053893562159099</v>
      </c>
      <c r="E26" s="186">
        <v>2.3155237719761201</v>
      </c>
      <c r="F26" s="191">
        <v>1.12733804113532</v>
      </c>
      <c r="G26" s="186">
        <v>2.5547548123445898</v>
      </c>
      <c r="H26" s="191">
        <v>1.3780100214161699</v>
      </c>
      <c r="I26" s="186">
        <v>0.87677499210189802</v>
      </c>
      <c r="J26" s="191">
        <v>0.63310860890126697</v>
      </c>
      <c r="K26" s="186">
        <v>0.83056650277605304</v>
      </c>
      <c r="L26" s="202">
        <v>0.63812647918064802</v>
      </c>
    </row>
    <row r="27" spans="1:12" ht="13" customHeight="1" x14ac:dyDescent="0.2">
      <c r="A27" s="82" t="s">
        <v>361</v>
      </c>
      <c r="B27" s="110">
        <v>2</v>
      </c>
      <c r="C27" s="186">
        <v>2.1391492956404701</v>
      </c>
      <c r="D27" s="191">
        <v>0.34143955176860702</v>
      </c>
      <c r="E27" s="186">
        <v>2.01907011767462</v>
      </c>
      <c r="F27" s="191">
        <v>0.32928995016245499</v>
      </c>
      <c r="G27" s="186">
        <v>1.9066168411786699</v>
      </c>
      <c r="H27" s="191">
        <v>0.32500142147946798</v>
      </c>
      <c r="I27" s="186">
        <v>2.0016576403203699</v>
      </c>
      <c r="J27" s="191">
        <v>0.36985680095781898</v>
      </c>
      <c r="K27" s="186">
        <v>1.9844085652368</v>
      </c>
      <c r="L27" s="202">
        <v>0.37016548517756998</v>
      </c>
    </row>
    <row r="28" spans="1:12" ht="13" customHeight="1" x14ac:dyDescent="0.2">
      <c r="A28" s="82" t="s">
        <v>362</v>
      </c>
      <c r="B28" s="110">
        <v>2</v>
      </c>
      <c r="C28" s="186">
        <v>0.92477412781009505</v>
      </c>
      <c r="D28" s="191">
        <v>0.47277376997031101</v>
      </c>
      <c r="E28" s="186">
        <v>0.89199961165034503</v>
      </c>
      <c r="F28" s="191">
        <v>0.45840830409318001</v>
      </c>
      <c r="G28" s="186">
        <v>0.89482986469053705</v>
      </c>
      <c r="H28" s="191">
        <v>0.48277276839997202</v>
      </c>
      <c r="I28" s="186">
        <v>0.77970743462094205</v>
      </c>
      <c r="J28" s="191">
        <v>0.42473024545832799</v>
      </c>
      <c r="K28" s="186">
        <v>0.73739614236677498</v>
      </c>
      <c r="L28" s="202">
        <v>0.37553228170131697</v>
      </c>
    </row>
    <row r="29" spans="1:12" ht="13" customHeight="1" x14ac:dyDescent="0.2">
      <c r="A29" s="82" t="s">
        <v>363</v>
      </c>
      <c r="B29" s="110">
        <v>2</v>
      </c>
      <c r="C29" s="186">
        <v>1.78798622230259</v>
      </c>
      <c r="D29" s="191">
        <v>0.48991623531693701</v>
      </c>
      <c r="E29" s="186">
        <v>1.8842906236536501</v>
      </c>
      <c r="F29" s="191">
        <v>0.54267299110794998</v>
      </c>
      <c r="G29" s="186">
        <v>1.86733248984207</v>
      </c>
      <c r="H29" s="191">
        <v>0.53359280333667003</v>
      </c>
      <c r="I29" s="186">
        <v>1.94163028474142</v>
      </c>
      <c r="J29" s="191">
        <v>0.52911045938944601</v>
      </c>
      <c r="K29" s="186">
        <v>2.0351870587529701</v>
      </c>
      <c r="L29" s="202">
        <v>0.55107473717603805</v>
      </c>
    </row>
    <row r="30" spans="1:12" ht="13" customHeight="1" x14ac:dyDescent="0.2">
      <c r="A30" s="82" t="s">
        <v>364</v>
      </c>
      <c r="B30" s="110">
        <v>2</v>
      </c>
      <c r="C30" s="186">
        <v>1.51342028559294</v>
      </c>
      <c r="D30" s="191">
        <v>0.48546010454093103</v>
      </c>
      <c r="E30" s="186">
        <v>1.49614494256223</v>
      </c>
      <c r="F30" s="191">
        <v>0.46910333769830498</v>
      </c>
      <c r="G30" s="186">
        <v>1.52257392949642</v>
      </c>
      <c r="H30" s="191">
        <v>0.49121200806859999</v>
      </c>
      <c r="I30" s="186">
        <v>1.49013064675387</v>
      </c>
      <c r="J30" s="191">
        <v>0.52705880314340803</v>
      </c>
      <c r="K30" s="186">
        <v>1.43358858141303</v>
      </c>
      <c r="L30" s="202">
        <v>0.52045656877718804</v>
      </c>
    </row>
    <row r="31" spans="1:12" ht="13" customHeight="1" x14ac:dyDescent="0.2">
      <c r="A31" s="82" t="s">
        <v>365</v>
      </c>
      <c r="B31" s="110">
        <v>2</v>
      </c>
      <c r="C31" s="186">
        <v>1.4028345947002601</v>
      </c>
      <c r="D31" s="191">
        <v>0.67748986735841799</v>
      </c>
      <c r="E31" s="186">
        <v>1.45344114593036</v>
      </c>
      <c r="F31" s="191">
        <v>0.69450575056143904</v>
      </c>
      <c r="G31" s="186">
        <v>1.5041038319906599</v>
      </c>
      <c r="H31" s="191">
        <v>0.73335867669530297</v>
      </c>
      <c r="I31" s="186">
        <v>1.5651567234219299</v>
      </c>
      <c r="J31" s="191">
        <v>0.72491670305963596</v>
      </c>
      <c r="K31" s="186">
        <v>1.6044850885630499</v>
      </c>
      <c r="L31" s="202">
        <v>0.75428358674926199</v>
      </c>
    </row>
    <row r="32" spans="1:12" ht="13" customHeight="1" x14ac:dyDescent="0.2">
      <c r="A32" s="82" t="s">
        <v>366</v>
      </c>
      <c r="B32" s="110">
        <v>2</v>
      </c>
      <c r="C32" s="186">
        <v>3.1811768389371902</v>
      </c>
      <c r="D32" s="191">
        <v>0.929554532290779</v>
      </c>
      <c r="E32" s="186">
        <v>2.5525023998953098</v>
      </c>
      <c r="F32" s="191">
        <v>0.74070643360283706</v>
      </c>
      <c r="G32" s="186">
        <v>2.7670567123353802</v>
      </c>
      <c r="H32" s="191">
        <v>0.83692929157323404</v>
      </c>
      <c r="I32" s="186">
        <v>2.83531736313246</v>
      </c>
      <c r="J32" s="191">
        <v>0.94681639550168795</v>
      </c>
      <c r="K32" s="186">
        <v>3.0106037905823801</v>
      </c>
      <c r="L32" s="202">
        <v>0.98149675376202405</v>
      </c>
    </row>
    <row r="33" spans="1:12" ht="13" customHeight="1" x14ac:dyDescent="0.2">
      <c r="A33" s="82" t="s">
        <v>367</v>
      </c>
      <c r="B33" s="110">
        <v>2</v>
      </c>
      <c r="C33" s="186">
        <v>1.5534777868627301</v>
      </c>
      <c r="D33" s="191">
        <v>0.64408371624582095</v>
      </c>
      <c r="E33" s="186">
        <v>1.5815336982866599</v>
      </c>
      <c r="F33" s="191">
        <v>0.72587696748102504</v>
      </c>
      <c r="G33" s="186">
        <v>1.67851204087096</v>
      </c>
      <c r="H33" s="191">
        <v>0.73413112011954496</v>
      </c>
      <c r="I33" s="186">
        <v>1.51588046200739</v>
      </c>
      <c r="J33" s="191">
        <v>0.67806589391847205</v>
      </c>
      <c r="K33" s="186">
        <v>1.6120115727975</v>
      </c>
      <c r="L33" s="202">
        <v>0.71447404514713297</v>
      </c>
    </row>
    <row r="34" spans="1:12" ht="13" customHeight="1" x14ac:dyDescent="0.2">
      <c r="A34" s="82" t="s">
        <v>368</v>
      </c>
      <c r="B34" s="110">
        <v>2</v>
      </c>
      <c r="C34" s="186">
        <v>1.5346449659572601</v>
      </c>
      <c r="D34" s="191">
        <v>0.82588176587054496</v>
      </c>
      <c r="E34" s="186">
        <v>1.67092724212376</v>
      </c>
      <c r="F34" s="191">
        <v>0.909527759189663</v>
      </c>
      <c r="G34" s="186">
        <v>1.7008062862976401</v>
      </c>
      <c r="H34" s="191">
        <v>0.94387587052835697</v>
      </c>
      <c r="I34" s="186">
        <v>1.1837017794476099</v>
      </c>
      <c r="J34" s="191">
        <v>0.66020612335324802</v>
      </c>
      <c r="K34" s="186">
        <v>1.1189110568398499</v>
      </c>
      <c r="L34" s="202">
        <v>0.61113808874883802</v>
      </c>
    </row>
    <row r="35" spans="1:12" ht="13" customHeight="1" x14ac:dyDescent="0.2">
      <c r="A35" s="82" t="s">
        <v>369</v>
      </c>
      <c r="B35" s="110">
        <v>2</v>
      </c>
      <c r="C35" s="186">
        <v>1.4335041091109999</v>
      </c>
      <c r="D35" s="191">
        <v>0.59443272339553599</v>
      </c>
      <c r="E35" s="186">
        <v>2.3881983964387898</v>
      </c>
      <c r="F35" s="191">
        <v>1.00831845893176</v>
      </c>
      <c r="G35" s="186">
        <v>2.42920192015628</v>
      </c>
      <c r="H35" s="191">
        <v>1.0058651215357399</v>
      </c>
      <c r="I35" s="186">
        <v>2.0120879883929299</v>
      </c>
      <c r="J35" s="191">
        <v>0.87462567873252794</v>
      </c>
      <c r="K35" s="186">
        <v>1.97685266709694</v>
      </c>
      <c r="L35" s="202">
        <v>0.865341867743602</v>
      </c>
    </row>
    <row r="36" spans="1:12" ht="13" customHeight="1" x14ac:dyDescent="0.2">
      <c r="A36" s="82" t="s">
        <v>370</v>
      </c>
      <c r="B36" s="110">
        <v>2</v>
      </c>
      <c r="C36" s="186">
        <v>11.1140441984356</v>
      </c>
      <c r="D36" s="191">
        <v>5.3179527650575196</v>
      </c>
      <c r="E36" s="186">
        <v>8.5796879050635795</v>
      </c>
      <c r="F36" s="191">
        <v>4.3835821879632801</v>
      </c>
      <c r="G36" s="186">
        <v>10.620259520150199</v>
      </c>
      <c r="H36" s="191">
        <v>4.9749631994588999</v>
      </c>
      <c r="I36" s="186">
        <v>10.3220309108838</v>
      </c>
      <c r="J36" s="191">
        <v>4.7251321002320301</v>
      </c>
      <c r="K36" s="186">
        <v>10.2123670845265</v>
      </c>
      <c r="L36" s="202">
        <v>4.6612514962096503</v>
      </c>
    </row>
    <row r="37" spans="1:12" ht="13" customHeight="1" x14ac:dyDescent="0.2">
      <c r="A37" s="82" t="s">
        <v>371</v>
      </c>
      <c r="B37" s="110">
        <v>2</v>
      </c>
      <c r="C37" s="186">
        <v>1.0187623751407699</v>
      </c>
      <c r="D37" s="191">
        <v>0.29320136782658901</v>
      </c>
      <c r="E37" s="186">
        <v>1.13647359725248</v>
      </c>
      <c r="F37" s="191">
        <v>0.33245361269781998</v>
      </c>
      <c r="G37" s="186">
        <v>1.20566750166166</v>
      </c>
      <c r="H37" s="191">
        <v>0.35539255754781601</v>
      </c>
      <c r="I37" s="186">
        <v>1.03400034386394</v>
      </c>
      <c r="J37" s="191">
        <v>0.31203511769341402</v>
      </c>
      <c r="K37" s="186">
        <v>0.90938460524238496</v>
      </c>
      <c r="L37" s="202">
        <v>0.290938125210362</v>
      </c>
    </row>
    <row r="38" spans="1:12" ht="13" customHeight="1" x14ac:dyDescent="0.2">
      <c r="A38" s="82" t="s">
        <v>372</v>
      </c>
      <c r="B38" s="110">
        <v>2</v>
      </c>
      <c r="C38" s="186" t="s">
        <v>562</v>
      </c>
      <c r="D38" s="191" t="s">
        <v>562</v>
      </c>
      <c r="E38" s="186" t="s">
        <v>562</v>
      </c>
      <c r="F38" s="191" t="s">
        <v>562</v>
      </c>
      <c r="G38" s="186" t="s">
        <v>562</v>
      </c>
      <c r="H38" s="191" t="s">
        <v>562</v>
      </c>
      <c r="I38" s="186" t="s">
        <v>562</v>
      </c>
      <c r="J38" s="191" t="s">
        <v>562</v>
      </c>
      <c r="K38" s="186" t="s">
        <v>562</v>
      </c>
      <c r="L38" s="202" t="s">
        <v>562</v>
      </c>
    </row>
    <row r="39" spans="1:12" ht="13" customHeight="1" x14ac:dyDescent="0.2">
      <c r="A39" s="82" t="s">
        <v>426</v>
      </c>
      <c r="B39" s="110">
        <v>2</v>
      </c>
      <c r="C39" s="186">
        <v>1.0629780003834299</v>
      </c>
      <c r="D39" s="191">
        <v>0.35570787045542601</v>
      </c>
      <c r="E39" s="186">
        <v>1.3163815052071199</v>
      </c>
      <c r="F39" s="191">
        <v>0.49327330354057197</v>
      </c>
      <c r="G39" s="186">
        <v>1.5486485782092601</v>
      </c>
      <c r="H39" s="191">
        <v>0.58701687739346398</v>
      </c>
      <c r="I39" s="186">
        <v>1.2803138784096499</v>
      </c>
      <c r="J39" s="191">
        <v>0.48692510918558102</v>
      </c>
      <c r="K39" s="186">
        <v>1.21807160526005</v>
      </c>
      <c r="L39" s="202">
        <v>0.47037380627522102</v>
      </c>
    </row>
    <row r="40" spans="1:12" ht="13" customHeight="1" x14ac:dyDescent="0.2">
      <c r="A40" s="82" t="s">
        <v>373</v>
      </c>
      <c r="B40" s="110">
        <v>2</v>
      </c>
      <c r="C40" s="186">
        <v>1.2217583818728901</v>
      </c>
      <c r="D40" s="191">
        <v>0.37140950628603697</v>
      </c>
      <c r="E40" s="186">
        <v>1.16369547308023</v>
      </c>
      <c r="F40" s="191">
        <v>0.38484929794039302</v>
      </c>
      <c r="G40" s="186">
        <v>1.13409127176647</v>
      </c>
      <c r="H40" s="191">
        <v>0.38137556692456798</v>
      </c>
      <c r="I40" s="186">
        <v>1.0699082576588601</v>
      </c>
      <c r="J40" s="191">
        <v>0.37268049619508398</v>
      </c>
      <c r="K40" s="186">
        <v>1.0757988174363999</v>
      </c>
      <c r="L40" s="202">
        <v>0.38082343180688799</v>
      </c>
    </row>
    <row r="41" spans="1:12" ht="13" customHeight="1" x14ac:dyDescent="0.2">
      <c r="A41" s="82" t="s">
        <v>374</v>
      </c>
      <c r="B41" s="110">
        <v>2</v>
      </c>
      <c r="C41" s="186">
        <v>1.47065104323686</v>
      </c>
      <c r="D41" s="191">
        <v>0.23230186921180601</v>
      </c>
      <c r="E41" s="186">
        <v>1.5689350526941399</v>
      </c>
      <c r="F41" s="191">
        <v>0.24326520733082799</v>
      </c>
      <c r="G41" s="186">
        <v>1.5916518224765299</v>
      </c>
      <c r="H41" s="191">
        <v>0.25278128118649501</v>
      </c>
      <c r="I41" s="186">
        <v>1.4126258186379801</v>
      </c>
      <c r="J41" s="191">
        <v>0.23902469251419101</v>
      </c>
      <c r="K41" s="186">
        <v>1.5269929537070901</v>
      </c>
      <c r="L41" s="202">
        <v>0.26930508653643798</v>
      </c>
    </row>
    <row r="42" spans="1:12" ht="13" customHeight="1" x14ac:dyDescent="0.2">
      <c r="A42" s="82" t="s">
        <v>375</v>
      </c>
      <c r="B42" s="110">
        <v>2</v>
      </c>
      <c r="C42" s="186">
        <v>1.7656887037379201</v>
      </c>
      <c r="D42" s="191">
        <v>1.1764838314981101</v>
      </c>
      <c r="E42" s="186">
        <v>1.8024266912661999</v>
      </c>
      <c r="F42" s="191">
        <v>1.16960582196121</v>
      </c>
      <c r="G42" s="186">
        <v>1.8900151832810701</v>
      </c>
      <c r="H42" s="191">
        <v>1.2058284018447001</v>
      </c>
      <c r="I42" s="186">
        <v>1.8607275714692499</v>
      </c>
      <c r="J42" s="191">
        <v>1.3289331540098199</v>
      </c>
      <c r="K42" s="186">
        <v>2.0287658541439</v>
      </c>
      <c r="L42" s="202">
        <v>1.4259562142618101</v>
      </c>
    </row>
    <row r="43" spans="1:12" ht="13" customHeight="1" x14ac:dyDescent="0.2">
      <c r="A43" s="82" t="s">
        <v>427</v>
      </c>
      <c r="B43" s="110">
        <v>2</v>
      </c>
      <c r="C43" s="186">
        <v>0.54679806729199498</v>
      </c>
      <c r="D43" s="191">
        <v>0.30775059068289601</v>
      </c>
      <c r="E43" s="186">
        <v>0.63958661935500505</v>
      </c>
      <c r="F43" s="191">
        <v>0.34655232028417199</v>
      </c>
      <c r="G43" s="186">
        <v>0.63919861873636696</v>
      </c>
      <c r="H43" s="191">
        <v>0.37714874078350102</v>
      </c>
      <c r="I43" s="186">
        <v>0.73051759611080702</v>
      </c>
      <c r="J43" s="191">
        <v>0.44060910613840198</v>
      </c>
      <c r="K43" s="186">
        <v>0.64686414258219804</v>
      </c>
      <c r="L43" s="202">
        <v>0.39019581294265598</v>
      </c>
    </row>
    <row r="44" spans="1:12" ht="13" customHeight="1" x14ac:dyDescent="0.2">
      <c r="A44" s="82" t="s">
        <v>428</v>
      </c>
      <c r="B44" s="110">
        <v>2</v>
      </c>
      <c r="C44" s="186">
        <v>0.724674802470333</v>
      </c>
      <c r="D44" s="191">
        <v>0.22855284450921901</v>
      </c>
      <c r="E44" s="186">
        <v>0.58039708442837801</v>
      </c>
      <c r="F44" s="191">
        <v>0.14318793328219501</v>
      </c>
      <c r="G44" s="186">
        <v>0.55792116867512298</v>
      </c>
      <c r="H44" s="191">
        <v>0.15543542251641099</v>
      </c>
      <c r="I44" s="186">
        <v>0.46196607056185002</v>
      </c>
      <c r="J44" s="191">
        <v>0.145644016662862</v>
      </c>
      <c r="K44" s="186">
        <v>0.50057471150139099</v>
      </c>
      <c r="L44" s="202">
        <v>0.16558201313745299</v>
      </c>
    </row>
    <row r="45" spans="1:12" ht="13" customHeight="1" x14ac:dyDescent="0.2">
      <c r="A45" s="82" t="s">
        <v>429</v>
      </c>
      <c r="B45" s="110">
        <v>2</v>
      </c>
      <c r="C45" s="186">
        <v>1.27932352286194</v>
      </c>
      <c r="D45" s="191">
        <v>0.54606553976163197</v>
      </c>
      <c r="E45" s="186">
        <v>1.5027538495263399</v>
      </c>
      <c r="F45" s="191">
        <v>0.60475918817706897</v>
      </c>
      <c r="G45" s="186">
        <v>1.54456388234843</v>
      </c>
      <c r="H45" s="191">
        <v>0.617370522689906</v>
      </c>
      <c r="I45" s="186">
        <v>1.2087391131309599</v>
      </c>
      <c r="J45" s="191">
        <v>0.44905132323542002</v>
      </c>
      <c r="K45" s="186">
        <v>1.1933627791429799</v>
      </c>
      <c r="L45" s="202">
        <v>0.44820439684893598</v>
      </c>
    </row>
    <row r="46" spans="1:12" ht="13" customHeight="1" x14ac:dyDescent="0.2">
      <c r="A46" s="82" t="s">
        <v>430</v>
      </c>
      <c r="B46" s="110">
        <v>2</v>
      </c>
      <c r="C46" s="186">
        <v>0.82232363161744804</v>
      </c>
      <c r="D46" s="191">
        <v>0.28876316992253598</v>
      </c>
      <c r="E46" s="186">
        <v>0.87927248478889297</v>
      </c>
      <c r="F46" s="191">
        <v>0.31346829439158502</v>
      </c>
      <c r="G46" s="186">
        <v>0.90032117369323905</v>
      </c>
      <c r="H46" s="191">
        <v>0.31994390194922301</v>
      </c>
      <c r="I46" s="186">
        <v>0.86964980909405298</v>
      </c>
      <c r="J46" s="191">
        <v>0.30203667803253997</v>
      </c>
      <c r="K46" s="186">
        <v>0.89198149703507301</v>
      </c>
      <c r="L46" s="202">
        <v>0.30937868004758401</v>
      </c>
    </row>
    <row r="47" spans="1:12" ht="13" customHeight="1" x14ac:dyDescent="0.2">
      <c r="A47" s="82" t="s">
        <v>376</v>
      </c>
      <c r="B47" s="110">
        <v>2</v>
      </c>
      <c r="C47" s="186">
        <v>1.3911872631378499</v>
      </c>
      <c r="D47" s="191">
        <v>0.79298711106710695</v>
      </c>
      <c r="E47" s="186">
        <v>1.2640404453332801</v>
      </c>
      <c r="F47" s="191">
        <v>0.70692009912429898</v>
      </c>
      <c r="G47" s="186">
        <v>1.30948380485715</v>
      </c>
      <c r="H47" s="191">
        <v>0.75750892267097403</v>
      </c>
      <c r="I47" s="186">
        <v>1.31521959561984</v>
      </c>
      <c r="J47" s="191">
        <v>0.78345345792087895</v>
      </c>
      <c r="K47" s="186">
        <v>1.1795986912321501</v>
      </c>
      <c r="L47" s="202">
        <v>0.68801018489630095</v>
      </c>
    </row>
    <row r="48" spans="1:12" ht="13" customHeight="1" x14ac:dyDescent="0.2">
      <c r="A48" s="82" t="s">
        <v>377</v>
      </c>
      <c r="B48" s="110">
        <v>2</v>
      </c>
      <c r="C48" s="186">
        <v>1.31996857704917</v>
      </c>
      <c r="D48" s="191">
        <v>0.34765093484384102</v>
      </c>
      <c r="E48" s="186">
        <v>1.23610616900105</v>
      </c>
      <c r="F48" s="191">
        <v>0.31158080431674101</v>
      </c>
      <c r="G48" s="186">
        <v>1.1864358132582</v>
      </c>
      <c r="H48" s="191">
        <v>0.31245371016699403</v>
      </c>
      <c r="I48" s="186">
        <v>1.0091975570374601</v>
      </c>
      <c r="J48" s="191">
        <v>0.27044446320304699</v>
      </c>
      <c r="K48" s="186">
        <v>0.99435113276240095</v>
      </c>
      <c r="L48" s="202">
        <v>0.27245417031679398</v>
      </c>
    </row>
    <row r="49" spans="1:12" ht="13" customHeight="1" x14ac:dyDescent="0.2">
      <c r="A49" s="82" t="s">
        <v>378</v>
      </c>
      <c r="B49" s="110">
        <v>2</v>
      </c>
      <c r="C49" s="186">
        <v>0.68757379974409905</v>
      </c>
      <c r="D49" s="191">
        <v>0.36357031435787801</v>
      </c>
      <c r="E49" s="186">
        <v>0.70713501928771205</v>
      </c>
      <c r="F49" s="191">
        <v>0.35181585762429002</v>
      </c>
      <c r="G49" s="186">
        <v>0.77182813771639502</v>
      </c>
      <c r="H49" s="191">
        <v>0.40437718243938803</v>
      </c>
      <c r="I49" s="186">
        <v>0.34596335464856298</v>
      </c>
      <c r="J49" s="191">
        <v>0.15004825912732001</v>
      </c>
      <c r="K49" s="186">
        <v>0.34927400913647</v>
      </c>
      <c r="L49" s="202">
        <v>0.15307726520126799</v>
      </c>
    </row>
    <row r="50" spans="1:12" ht="13" customHeight="1" x14ac:dyDescent="0.2">
      <c r="A50" s="82" t="s">
        <v>431</v>
      </c>
      <c r="B50" s="110">
        <v>2</v>
      </c>
      <c r="C50" s="186">
        <v>1.0627218914613299</v>
      </c>
      <c r="D50" s="191">
        <v>0.164336035375103</v>
      </c>
      <c r="E50" s="186">
        <v>1.19426428972909</v>
      </c>
      <c r="F50" s="191">
        <v>0.19501626130879299</v>
      </c>
      <c r="G50" s="186">
        <v>1.22462637781212</v>
      </c>
      <c r="H50" s="191">
        <v>0.20296375047705201</v>
      </c>
      <c r="I50" s="186">
        <v>1.0898891785206899</v>
      </c>
      <c r="J50" s="191">
        <v>0.19646037198536001</v>
      </c>
      <c r="K50" s="186">
        <v>1.1013854773921199</v>
      </c>
      <c r="L50" s="202">
        <v>0.19951905817358401</v>
      </c>
    </row>
    <row r="51" spans="1:12" ht="13" customHeight="1" x14ac:dyDescent="0.2">
      <c r="A51" s="82" t="s">
        <v>379</v>
      </c>
      <c r="B51" s="110">
        <v>2</v>
      </c>
      <c r="C51" s="186">
        <v>0.74598328852523699</v>
      </c>
      <c r="D51" s="191">
        <v>0.39757879236939297</v>
      </c>
      <c r="E51" s="186">
        <v>0.60578397094345604</v>
      </c>
      <c r="F51" s="191">
        <v>0.293796240815964</v>
      </c>
      <c r="G51" s="186">
        <v>0.61409878124828399</v>
      </c>
      <c r="H51" s="191">
        <v>0.29936745773948298</v>
      </c>
      <c r="I51" s="186">
        <v>0.48158629972390699</v>
      </c>
      <c r="J51" s="191">
        <v>0.25226381612835602</v>
      </c>
      <c r="K51" s="186">
        <v>0.45070716394246602</v>
      </c>
      <c r="L51" s="202">
        <v>0.23330006191683</v>
      </c>
    </row>
    <row r="52" spans="1:12" ht="13" customHeight="1" x14ac:dyDescent="0.2">
      <c r="A52" s="82" t="s">
        <v>380</v>
      </c>
      <c r="B52" s="110">
        <v>2</v>
      </c>
      <c r="C52" s="186">
        <v>1.09649088280191</v>
      </c>
      <c r="D52" s="191">
        <v>0.57052935380914904</v>
      </c>
      <c r="E52" s="186">
        <v>1.2451967068285601</v>
      </c>
      <c r="F52" s="191">
        <v>0.75133434931674203</v>
      </c>
      <c r="G52" s="186">
        <v>1.20744834827426</v>
      </c>
      <c r="H52" s="191">
        <v>0.74113707822747499</v>
      </c>
      <c r="I52" s="186">
        <v>0.91413065852335995</v>
      </c>
      <c r="J52" s="191">
        <v>0.65864490299325595</v>
      </c>
      <c r="K52" s="186">
        <v>0.84839054331269703</v>
      </c>
      <c r="L52" s="202">
        <v>0.67751350105730901</v>
      </c>
    </row>
    <row r="53" spans="1:12" ht="13" customHeight="1" x14ac:dyDescent="0.2">
      <c r="A53" s="82" t="s">
        <v>381</v>
      </c>
      <c r="B53" s="110">
        <v>2</v>
      </c>
      <c r="C53" s="186">
        <v>2.5985824548823602</v>
      </c>
      <c r="D53" s="191">
        <v>0.677901074837156</v>
      </c>
      <c r="E53" s="186">
        <v>2.3190919635436602</v>
      </c>
      <c r="F53" s="191">
        <v>0.63367914054730701</v>
      </c>
      <c r="G53" s="186">
        <v>2.38617278188919</v>
      </c>
      <c r="H53" s="191">
        <v>0.64426588447509803</v>
      </c>
      <c r="I53" s="186">
        <v>2.1208726310980301</v>
      </c>
      <c r="J53" s="191">
        <v>0.56838402071088501</v>
      </c>
      <c r="K53" s="186">
        <v>2.4846049334754001</v>
      </c>
      <c r="L53" s="202">
        <v>0.69874970864421304</v>
      </c>
    </row>
    <row r="54" spans="1:12" ht="13" customHeight="1" x14ac:dyDescent="0.2">
      <c r="A54" s="82" t="s">
        <v>382</v>
      </c>
      <c r="B54" s="110">
        <v>2</v>
      </c>
      <c r="C54" s="186">
        <v>2.41522524418852</v>
      </c>
      <c r="D54" s="191">
        <v>0.82847954469895602</v>
      </c>
      <c r="E54" s="186">
        <v>2.8793902319695599</v>
      </c>
      <c r="F54" s="191">
        <v>1.0655557092050501</v>
      </c>
      <c r="G54" s="186">
        <v>2.72910055269762</v>
      </c>
      <c r="H54" s="191">
        <v>1.00822161700136</v>
      </c>
      <c r="I54" s="186">
        <v>2.6234347624903198</v>
      </c>
      <c r="J54" s="191">
        <v>1.05126119889055</v>
      </c>
      <c r="K54" s="186">
        <v>3.15365533405833</v>
      </c>
      <c r="L54" s="202">
        <v>1.3382820438237</v>
      </c>
    </row>
    <row r="55" spans="1:12" ht="13" customHeight="1" x14ac:dyDescent="0.2">
      <c r="A55" s="82" t="s">
        <v>383</v>
      </c>
      <c r="B55" s="110">
        <v>2</v>
      </c>
      <c r="C55" s="186">
        <v>2.5321641984735801</v>
      </c>
      <c r="D55" s="191">
        <v>3.1249663067857298</v>
      </c>
      <c r="E55" s="186">
        <v>2.8289971380339498</v>
      </c>
      <c r="F55" s="191">
        <v>3.39686514005819</v>
      </c>
      <c r="G55" s="186">
        <v>2.0113856270493602</v>
      </c>
      <c r="H55" s="191">
        <v>2.4672825242276901</v>
      </c>
      <c r="I55" s="186">
        <v>1.67411377125036</v>
      </c>
      <c r="J55" s="191">
        <v>2.1886685265366399</v>
      </c>
      <c r="K55" s="186">
        <v>1.6502719942040001</v>
      </c>
      <c r="L55" s="202">
        <v>1.8578406343051801</v>
      </c>
    </row>
    <row r="56" spans="1:12" ht="13" customHeight="1" x14ac:dyDescent="0.2">
      <c r="A56" s="82" t="s">
        <v>384</v>
      </c>
      <c r="B56" s="110">
        <v>2</v>
      </c>
      <c r="C56" s="186">
        <v>1.3562597364819</v>
      </c>
      <c r="D56" s="191">
        <v>0.49673355217277998</v>
      </c>
      <c r="E56" s="186">
        <v>1.9262896786125401</v>
      </c>
      <c r="F56" s="191">
        <v>0.73984316505375303</v>
      </c>
      <c r="G56" s="186">
        <v>1.9447255244847099</v>
      </c>
      <c r="H56" s="191">
        <v>0.73272019835760605</v>
      </c>
      <c r="I56" s="186">
        <v>1.5706894865888701</v>
      </c>
      <c r="J56" s="191">
        <v>0.56184058326805497</v>
      </c>
      <c r="K56" s="186">
        <v>1.3985024838159601</v>
      </c>
      <c r="L56" s="202">
        <v>0.49827643818093798</v>
      </c>
    </row>
    <row r="57" spans="1:12" ht="13" customHeight="1" x14ac:dyDescent="0.2">
      <c r="A57" s="82" t="s">
        <v>385</v>
      </c>
      <c r="B57" s="110">
        <v>2</v>
      </c>
      <c r="C57" s="186">
        <v>1.2293592370655</v>
      </c>
      <c r="D57" s="191">
        <v>0.44646615267512302</v>
      </c>
      <c r="E57" s="186">
        <v>1.2056354498850299</v>
      </c>
      <c r="F57" s="191">
        <v>0.43966721527265801</v>
      </c>
      <c r="G57" s="186">
        <v>1.2038241711043001</v>
      </c>
      <c r="H57" s="191">
        <v>0.423380518792072</v>
      </c>
      <c r="I57" s="186">
        <v>0.844966868393355</v>
      </c>
      <c r="J57" s="191">
        <v>0.27476366030029797</v>
      </c>
      <c r="K57" s="186">
        <v>0.951272436085842</v>
      </c>
      <c r="L57" s="202">
        <v>0.30666985529726798</v>
      </c>
    </row>
    <row r="58" spans="1:12" ht="13" customHeight="1" x14ac:dyDescent="0.2">
      <c r="A58" s="82" t="s">
        <v>386</v>
      </c>
      <c r="B58" s="110">
        <v>2</v>
      </c>
      <c r="C58" s="186">
        <v>1.4176120537647401</v>
      </c>
      <c r="D58" s="191">
        <v>0.46053983766170098</v>
      </c>
      <c r="E58" s="186">
        <v>1.36043805028196</v>
      </c>
      <c r="F58" s="191">
        <v>0.46371563345963801</v>
      </c>
      <c r="G58" s="186">
        <v>1.4932903903961501</v>
      </c>
      <c r="H58" s="191">
        <v>0.52686007553593195</v>
      </c>
      <c r="I58" s="186">
        <v>1.1511189817894201</v>
      </c>
      <c r="J58" s="191">
        <v>0.38665121065450098</v>
      </c>
      <c r="K58" s="186">
        <v>1.17003451160932</v>
      </c>
      <c r="L58" s="202">
        <v>0.388402229133824</v>
      </c>
    </row>
    <row r="59" spans="1:12" ht="13" customHeight="1" x14ac:dyDescent="0.2">
      <c r="A59" s="82" t="s">
        <v>387</v>
      </c>
      <c r="B59" s="110">
        <v>2</v>
      </c>
      <c r="C59" s="186">
        <v>2.9467238862530798</v>
      </c>
      <c r="D59" s="191">
        <v>3.0551706740749101</v>
      </c>
      <c r="E59" s="186">
        <v>3.6644845678601499</v>
      </c>
      <c r="F59" s="191">
        <v>4.9155985923736498</v>
      </c>
      <c r="G59" s="186">
        <v>4.3491575824550504</v>
      </c>
      <c r="H59" s="191">
        <v>5.4488212895191097</v>
      </c>
      <c r="I59" s="186">
        <v>1.8423377059941699</v>
      </c>
      <c r="J59" s="191">
        <v>1.9907804555040201</v>
      </c>
      <c r="K59" s="186">
        <v>1.9991644435747</v>
      </c>
      <c r="L59" s="202">
        <v>2.5620317601632299</v>
      </c>
    </row>
    <row r="60" spans="1:12" ht="13" customHeight="1" x14ac:dyDescent="0.2">
      <c r="A60" s="82" t="s">
        <v>388</v>
      </c>
      <c r="B60" s="110">
        <v>2</v>
      </c>
      <c r="C60" s="186" t="s">
        <v>562</v>
      </c>
      <c r="D60" s="191" t="s">
        <v>562</v>
      </c>
      <c r="E60" s="186" t="s">
        <v>562</v>
      </c>
      <c r="F60" s="191" t="s">
        <v>562</v>
      </c>
      <c r="G60" s="186" t="s">
        <v>562</v>
      </c>
      <c r="H60" s="191" t="s">
        <v>562</v>
      </c>
      <c r="I60" s="186" t="s">
        <v>562</v>
      </c>
      <c r="J60" s="191" t="s">
        <v>562</v>
      </c>
      <c r="K60" s="186" t="s">
        <v>562</v>
      </c>
      <c r="L60" s="202" t="s">
        <v>562</v>
      </c>
    </row>
    <row r="61" spans="1:12" ht="13" customHeight="1" x14ac:dyDescent="0.2">
      <c r="A61" s="82" t="s">
        <v>432</v>
      </c>
      <c r="B61" s="110">
        <v>2</v>
      </c>
      <c r="C61" s="186">
        <v>1.36774417422225</v>
      </c>
      <c r="D61" s="191">
        <v>0.46821104577582301</v>
      </c>
      <c r="E61" s="186">
        <v>1.6341576003538301</v>
      </c>
      <c r="F61" s="191">
        <v>0.56229942162686197</v>
      </c>
      <c r="G61" s="186">
        <v>1.6916492780244701</v>
      </c>
      <c r="H61" s="191">
        <v>0.59752172055691999</v>
      </c>
      <c r="I61" s="186">
        <v>1.34992168334704</v>
      </c>
      <c r="J61" s="191">
        <v>0.475596636666345</v>
      </c>
      <c r="K61" s="186">
        <v>1.4444405343911499</v>
      </c>
      <c r="L61" s="202">
        <v>0.49611601900958202</v>
      </c>
    </row>
    <row r="62" spans="1:12" ht="13" customHeight="1" x14ac:dyDescent="0.2">
      <c r="A62" s="82" t="s">
        <v>389</v>
      </c>
      <c r="B62" s="110">
        <v>2</v>
      </c>
      <c r="C62" s="186">
        <v>0.66645589747823797</v>
      </c>
      <c r="D62" s="191">
        <v>0.27951447109349398</v>
      </c>
      <c r="E62" s="186">
        <v>0.67586255479146495</v>
      </c>
      <c r="F62" s="191">
        <v>0.284133576641311</v>
      </c>
      <c r="G62" s="186">
        <v>0.67077113587912596</v>
      </c>
      <c r="H62" s="191">
        <v>0.29865628006188599</v>
      </c>
      <c r="I62" s="186">
        <v>0.54915860094521496</v>
      </c>
      <c r="J62" s="191">
        <v>0.25768382316997102</v>
      </c>
      <c r="K62" s="186">
        <v>0.55786643151700299</v>
      </c>
      <c r="L62" s="202">
        <v>0.25463970386844298</v>
      </c>
    </row>
    <row r="63" spans="1:12" ht="13" customHeight="1" x14ac:dyDescent="0.2">
      <c r="A63" s="112" t="s">
        <v>433</v>
      </c>
      <c r="B63" s="113">
        <v>2</v>
      </c>
      <c r="C63" s="187">
        <v>2.1834450561451102</v>
      </c>
      <c r="D63" s="192">
        <v>0.29166892038881997</v>
      </c>
      <c r="E63" s="187">
        <v>2.26497526395621</v>
      </c>
      <c r="F63" s="192">
        <v>0.324390523239307</v>
      </c>
      <c r="G63" s="187">
        <v>2.4340788872440502</v>
      </c>
      <c r="H63" s="192">
        <v>0.390394621934115</v>
      </c>
      <c r="I63" s="187">
        <v>2.0237139974137599</v>
      </c>
      <c r="J63" s="192">
        <v>0.27516662648407098</v>
      </c>
      <c r="K63" s="187">
        <v>2.1328171435365499</v>
      </c>
      <c r="L63" s="204">
        <v>0.31978810106026101</v>
      </c>
    </row>
    <row r="64" spans="1:12" ht="13" customHeight="1" x14ac:dyDescent="0.2">
      <c r="A64" s="114" t="s">
        <v>434</v>
      </c>
      <c r="B64" s="115">
        <v>2</v>
      </c>
      <c r="C64" s="188">
        <v>1.3822794290703</v>
      </c>
      <c r="D64" s="193">
        <v>0.17221125471989701</v>
      </c>
      <c r="E64" s="188">
        <v>1.58507777967907</v>
      </c>
      <c r="F64" s="193">
        <v>0.22412806621142101</v>
      </c>
      <c r="G64" s="188">
        <v>1.61010674410713</v>
      </c>
      <c r="H64" s="193">
        <v>0.227259009719146</v>
      </c>
      <c r="I64" s="188">
        <v>1.4591001237647301</v>
      </c>
      <c r="J64" s="193">
        <v>0.20247573423023399</v>
      </c>
      <c r="K64" s="188">
        <v>1.4529513834419101</v>
      </c>
      <c r="L64" s="205">
        <v>0.20077961320885299</v>
      </c>
    </row>
    <row r="65" spans="1:12" ht="13" customHeight="1" x14ac:dyDescent="0.2">
      <c r="A65" s="116" t="s">
        <v>435</v>
      </c>
      <c r="B65" s="117">
        <v>2</v>
      </c>
      <c r="C65" s="189">
        <v>1.74534839057694</v>
      </c>
      <c r="D65" s="194">
        <v>0.19023121715999</v>
      </c>
      <c r="E65" s="189">
        <v>1.83014402083047</v>
      </c>
      <c r="F65" s="194">
        <v>0.221368280555092</v>
      </c>
      <c r="G65" s="189">
        <v>1.9310566712967201</v>
      </c>
      <c r="H65" s="194">
        <v>0.25064486384825901</v>
      </c>
      <c r="I65" s="189">
        <v>1.5359080596708401</v>
      </c>
      <c r="J65" s="194">
        <v>0.166292498660843</v>
      </c>
      <c r="K65" s="189">
        <v>1.5966480896339501</v>
      </c>
      <c r="L65" s="206">
        <v>0.189611928939768</v>
      </c>
    </row>
    <row r="66" spans="1:12" ht="13" customHeight="1" x14ac:dyDescent="0.2">
      <c r="A66" s="82" t="s">
        <v>391</v>
      </c>
      <c r="B66" s="110">
        <v>2</v>
      </c>
      <c r="C66" s="186">
        <v>0.52864298382604802</v>
      </c>
      <c r="D66" s="191">
        <v>0.67594061295611696</v>
      </c>
      <c r="E66" s="186">
        <v>0.552756662774605</v>
      </c>
      <c r="F66" s="191">
        <v>0.70959966185432799</v>
      </c>
      <c r="G66" s="186">
        <v>0.74204096733991598</v>
      </c>
      <c r="H66" s="191">
        <v>0.90721638163163298</v>
      </c>
      <c r="I66" s="186">
        <v>0.355337036082573</v>
      </c>
      <c r="J66" s="191">
        <v>0.42932560235823902</v>
      </c>
      <c r="K66" s="186">
        <v>0.269511936971574</v>
      </c>
      <c r="L66" s="202">
        <v>0.29159094264496199</v>
      </c>
    </row>
    <row r="67" spans="1:12" ht="13" customHeight="1" x14ac:dyDescent="0.2">
      <c r="A67" s="82" t="s">
        <v>392</v>
      </c>
      <c r="B67" s="110">
        <v>2</v>
      </c>
      <c r="C67" s="186">
        <v>0.89261865351833003</v>
      </c>
      <c r="D67" s="191">
        <v>0.36258371728848399</v>
      </c>
      <c r="E67" s="186">
        <v>0.87266959669724997</v>
      </c>
      <c r="F67" s="191">
        <v>0.37318942855163201</v>
      </c>
      <c r="G67" s="186">
        <v>0.895056643302935</v>
      </c>
      <c r="H67" s="191">
        <v>0.38000287447893499</v>
      </c>
      <c r="I67" s="186">
        <v>0.67904580823149596</v>
      </c>
      <c r="J67" s="191">
        <v>0.27436151068848702</v>
      </c>
      <c r="K67" s="186">
        <v>0.65589534894083901</v>
      </c>
      <c r="L67" s="202">
        <v>0.267363073488811</v>
      </c>
    </row>
    <row r="68" spans="1:12" ht="13" customHeight="1" x14ac:dyDescent="0.2">
      <c r="A68" s="82" t="s">
        <v>393</v>
      </c>
      <c r="B68" s="110">
        <v>2</v>
      </c>
      <c r="C68" s="186">
        <v>1.3165951966768901</v>
      </c>
      <c r="D68" s="191">
        <v>1.3008261205974201</v>
      </c>
      <c r="E68" s="186">
        <v>1.3882351136267199</v>
      </c>
      <c r="F68" s="191">
        <v>1.35181194005183</v>
      </c>
      <c r="G68" s="186">
        <v>1.66144690169165</v>
      </c>
      <c r="H68" s="191">
        <v>1.57527762662819</v>
      </c>
      <c r="I68" s="186">
        <v>1.46259392055305</v>
      </c>
      <c r="J68" s="191">
        <v>1.32331337393612</v>
      </c>
      <c r="K68" s="186">
        <v>1.66547369911823</v>
      </c>
      <c r="L68" s="202">
        <v>1.4998130557809799</v>
      </c>
    </row>
    <row r="69" spans="1:12" ht="13" customHeight="1" x14ac:dyDescent="0.2">
      <c r="A69" s="4" t="s">
        <v>394</v>
      </c>
      <c r="B69" s="118">
        <v>2</v>
      </c>
      <c r="C69" s="196">
        <v>1.7477083460421301</v>
      </c>
      <c r="D69" s="197">
        <v>0.77779130780810601</v>
      </c>
      <c r="E69" s="196">
        <v>1.7447034820223</v>
      </c>
      <c r="F69" s="197">
        <v>0.78403230937958601</v>
      </c>
      <c r="G69" s="196">
        <v>1.53800841961296</v>
      </c>
      <c r="H69" s="197">
        <v>0.67285847763649598</v>
      </c>
      <c r="I69" s="196">
        <v>1.9292808003814399</v>
      </c>
      <c r="J69" s="197">
        <v>0.84225351105903201</v>
      </c>
      <c r="K69" s="196">
        <v>2.5920994430566502</v>
      </c>
      <c r="L69" s="207">
        <v>1.15236580441869</v>
      </c>
    </row>
    <row r="70" spans="1:12" ht="13" customHeight="1" x14ac:dyDescent="0.2">
      <c r="A70" s="82"/>
      <c r="B70" s="119"/>
      <c r="C70" s="186" t="s">
        <v>1740</v>
      </c>
      <c r="D70" s="191" t="s">
        <v>1741</v>
      </c>
      <c r="E70" s="186" t="s">
        <v>1742</v>
      </c>
      <c r="F70" s="191" t="s">
        <v>1743</v>
      </c>
      <c r="G70" s="186" t="s">
        <v>1744</v>
      </c>
      <c r="H70" s="191" t="s">
        <v>1745</v>
      </c>
      <c r="I70" s="186" t="s">
        <v>1746</v>
      </c>
      <c r="J70" s="191" t="s">
        <v>1747</v>
      </c>
      <c r="K70" s="186" t="s">
        <v>1748</v>
      </c>
      <c r="L70" s="202" t="s">
        <v>1749</v>
      </c>
    </row>
    <row r="71" spans="1:12" ht="13" customHeight="1" x14ac:dyDescent="0.2">
      <c r="A71" s="82" t="s">
        <v>350</v>
      </c>
      <c r="B71" s="119">
        <v>1</v>
      </c>
      <c r="C71" s="186">
        <v>0.98381559549402398</v>
      </c>
      <c r="D71" s="191">
        <v>0.45546429797323501</v>
      </c>
      <c r="E71" s="186">
        <v>0.95742651078955099</v>
      </c>
      <c r="F71" s="191">
        <v>0.44159019897748503</v>
      </c>
      <c r="G71" s="186">
        <v>0.956950750537925</v>
      </c>
      <c r="H71" s="191">
        <v>0.443314753828015</v>
      </c>
      <c r="I71" s="186">
        <v>0.74960146558591001</v>
      </c>
      <c r="J71" s="191">
        <v>0.402488540337963</v>
      </c>
      <c r="K71" s="186">
        <v>0.79182747078854099</v>
      </c>
      <c r="L71" s="202">
        <v>0.42666088891343801</v>
      </c>
    </row>
    <row r="72" spans="1:12" ht="13" customHeight="1" x14ac:dyDescent="0.2">
      <c r="A72" s="82" t="s">
        <v>352</v>
      </c>
      <c r="B72" s="119">
        <v>1</v>
      </c>
      <c r="C72" s="186">
        <v>1.4230442243735599</v>
      </c>
      <c r="D72" s="191">
        <v>0.35501833268101102</v>
      </c>
      <c r="E72" s="186">
        <v>1.38128285116965</v>
      </c>
      <c r="F72" s="191">
        <v>0.34702851321707101</v>
      </c>
      <c r="G72" s="186">
        <v>1.3704299698471401</v>
      </c>
      <c r="H72" s="191">
        <v>0.34658867623602202</v>
      </c>
      <c r="I72" s="186">
        <v>1.2812264505200801</v>
      </c>
      <c r="J72" s="191">
        <v>0.32965966757722698</v>
      </c>
      <c r="K72" s="186">
        <v>1.37051648999086</v>
      </c>
      <c r="L72" s="202">
        <v>0.35172804412745901</v>
      </c>
    </row>
    <row r="73" spans="1:12" ht="13" customHeight="1" x14ac:dyDescent="0.2">
      <c r="A73" s="111" t="s">
        <v>354</v>
      </c>
      <c r="B73" s="119">
        <v>1</v>
      </c>
      <c r="C73" s="186">
        <v>0.91935213670105098</v>
      </c>
      <c r="D73" s="191">
        <v>0.28150931132593199</v>
      </c>
      <c r="E73" s="186">
        <v>0.91439669470549501</v>
      </c>
      <c r="F73" s="191">
        <v>0.27571134385076601</v>
      </c>
      <c r="G73" s="186">
        <v>0.90771904469935405</v>
      </c>
      <c r="H73" s="191">
        <v>0.28144692461855902</v>
      </c>
      <c r="I73" s="186">
        <v>0.79288020883765298</v>
      </c>
      <c r="J73" s="191">
        <v>0.24509121680240101</v>
      </c>
      <c r="K73" s="186">
        <v>0.87545144421936605</v>
      </c>
      <c r="L73" s="202">
        <v>0.27948252144097702</v>
      </c>
    </row>
    <row r="74" spans="1:12" ht="13" customHeight="1" x14ac:dyDescent="0.2">
      <c r="A74" s="82" t="s">
        <v>355</v>
      </c>
      <c r="B74" s="119">
        <v>1</v>
      </c>
      <c r="C74" s="186">
        <v>1.5580452524344199</v>
      </c>
      <c r="D74" s="191">
        <v>0.50116404029638195</v>
      </c>
      <c r="E74" s="186">
        <v>1.68682033364508</v>
      </c>
      <c r="F74" s="191">
        <v>0.51430245452555601</v>
      </c>
      <c r="G74" s="186">
        <v>1.7246765317662001</v>
      </c>
      <c r="H74" s="191">
        <v>0.55091467063994504</v>
      </c>
      <c r="I74" s="186">
        <v>1.3470406492050799</v>
      </c>
      <c r="J74" s="191">
        <v>0.445827965641305</v>
      </c>
      <c r="K74" s="186">
        <v>1.3349846034561399</v>
      </c>
      <c r="L74" s="202">
        <v>0.43813322478956401</v>
      </c>
    </row>
    <row r="75" spans="1:12" ht="13" customHeight="1" x14ac:dyDescent="0.2">
      <c r="A75" s="82" t="s">
        <v>365</v>
      </c>
      <c r="B75" s="119">
        <v>1</v>
      </c>
      <c r="C75" s="186">
        <v>0.40497767155223102</v>
      </c>
      <c r="D75" s="191">
        <v>0.24793371642687501</v>
      </c>
      <c r="E75" s="186">
        <v>0.44026979210230299</v>
      </c>
      <c r="F75" s="191">
        <v>0.27733092371664603</v>
      </c>
      <c r="G75" s="186">
        <v>0.46024059482777202</v>
      </c>
      <c r="H75" s="191">
        <v>0.29129937934610101</v>
      </c>
      <c r="I75" s="186">
        <v>0.38891398178866499</v>
      </c>
      <c r="J75" s="191">
        <v>0.24426580004919901</v>
      </c>
      <c r="K75" s="186">
        <v>0.39988316751942499</v>
      </c>
      <c r="L75" s="202">
        <v>0.24549355967852901</v>
      </c>
    </row>
    <row r="76" spans="1:12" ht="13" customHeight="1" x14ac:dyDescent="0.2">
      <c r="A76" s="82" t="s">
        <v>370</v>
      </c>
      <c r="B76" s="119">
        <v>1</v>
      </c>
      <c r="C76" s="186">
        <v>8.4103851188043208</v>
      </c>
      <c r="D76" s="191">
        <v>4.0612521284189</v>
      </c>
      <c r="E76" s="186">
        <v>5.4682950898426999</v>
      </c>
      <c r="F76" s="191">
        <v>3.0571543608307099</v>
      </c>
      <c r="G76" s="186">
        <v>5.0662370194336797</v>
      </c>
      <c r="H76" s="191">
        <v>3.2267183520232798</v>
      </c>
      <c r="I76" s="186">
        <v>4.4743007843507296</v>
      </c>
      <c r="J76" s="191">
        <v>3.0705101570251099</v>
      </c>
      <c r="K76" s="186">
        <v>5.72157687930624</v>
      </c>
      <c r="L76" s="202">
        <v>3.6505024351431601</v>
      </c>
    </row>
    <row r="77" spans="1:12" ht="13" customHeight="1" x14ac:dyDescent="0.2">
      <c r="A77" s="82" t="s">
        <v>372</v>
      </c>
      <c r="B77" s="119">
        <v>1</v>
      </c>
      <c r="C77" s="186">
        <v>0.669152646803434</v>
      </c>
      <c r="D77" s="191">
        <v>1.33778749638391</v>
      </c>
      <c r="E77" s="186">
        <v>0.57496235147608898</v>
      </c>
      <c r="F77" s="191">
        <v>1.20456584625991</v>
      </c>
      <c r="G77" s="186">
        <v>0.61272825180061097</v>
      </c>
      <c r="H77" s="191">
        <v>1.3029627164798501</v>
      </c>
      <c r="I77" s="186">
        <v>0.46330836850210499</v>
      </c>
      <c r="J77" s="191">
        <v>1.0007226664164699</v>
      </c>
      <c r="K77" s="186">
        <v>0.46009528702611102</v>
      </c>
      <c r="L77" s="202">
        <v>0.99488539633172601</v>
      </c>
    </row>
    <row r="78" spans="1:12" ht="13" customHeight="1" x14ac:dyDescent="0.2">
      <c r="A78" s="82" t="s">
        <v>428</v>
      </c>
      <c r="B78" s="119">
        <v>1</v>
      </c>
      <c r="C78" s="186">
        <v>1.64979885112623</v>
      </c>
      <c r="D78" s="191">
        <v>0.86488623092860495</v>
      </c>
      <c r="E78" s="186">
        <v>2.3722941114103602</v>
      </c>
      <c r="F78" s="191">
        <v>1.3192227715389599</v>
      </c>
      <c r="G78" s="186">
        <v>2.2381724553056102</v>
      </c>
      <c r="H78" s="191">
        <v>1.3564735179410199</v>
      </c>
      <c r="I78" s="186">
        <v>2.1716925565474599</v>
      </c>
      <c r="J78" s="191">
        <v>1.3048573826104399</v>
      </c>
      <c r="K78" s="186">
        <v>2.48917010419337</v>
      </c>
      <c r="L78" s="202">
        <v>1.6031240806109801</v>
      </c>
    </row>
    <row r="79" spans="1:12" ht="13" customHeight="1" x14ac:dyDescent="0.2">
      <c r="A79" s="82" t="s">
        <v>378</v>
      </c>
      <c r="B79" s="119">
        <v>1</v>
      </c>
      <c r="C79" s="186">
        <v>1.5234730281793301</v>
      </c>
      <c r="D79" s="191">
        <v>0.54139654581251195</v>
      </c>
      <c r="E79" s="186">
        <v>1.63880210951502</v>
      </c>
      <c r="F79" s="191">
        <v>0.59056266858867901</v>
      </c>
      <c r="G79" s="186">
        <v>1.9612119037998901</v>
      </c>
      <c r="H79" s="191">
        <v>0.645244585027414</v>
      </c>
      <c r="I79" s="186">
        <v>1.5666352895800399</v>
      </c>
      <c r="J79" s="191">
        <v>0.61598577856904102</v>
      </c>
      <c r="K79" s="186">
        <v>1.6091509995031801</v>
      </c>
      <c r="L79" s="202">
        <v>0.64726060111321804</v>
      </c>
    </row>
    <row r="80" spans="1:12" ht="13" customHeight="1" x14ac:dyDescent="0.2">
      <c r="A80" s="82" t="s">
        <v>382</v>
      </c>
      <c r="B80" s="119">
        <v>1</v>
      </c>
      <c r="C80" s="186">
        <v>1.4533613058792501</v>
      </c>
      <c r="D80" s="191">
        <v>0.60729325070336004</v>
      </c>
      <c r="E80" s="186">
        <v>1.4299484472107999</v>
      </c>
      <c r="F80" s="191">
        <v>0.60100888801450802</v>
      </c>
      <c r="G80" s="186">
        <v>1.55854699330035</v>
      </c>
      <c r="H80" s="191">
        <v>0.67195415682813997</v>
      </c>
      <c r="I80" s="186">
        <v>1.32862376210536</v>
      </c>
      <c r="J80" s="191">
        <v>0.61851479120864705</v>
      </c>
      <c r="K80" s="186">
        <v>1.4823886219881199</v>
      </c>
      <c r="L80" s="202">
        <v>0.69896288733827305</v>
      </c>
    </row>
    <row r="81" spans="1:12" ht="13" customHeight="1" x14ac:dyDescent="0.2">
      <c r="A81" s="82" t="s">
        <v>384</v>
      </c>
      <c r="B81" s="119">
        <v>1</v>
      </c>
      <c r="C81" s="186">
        <v>1.3067793955749101</v>
      </c>
      <c r="D81" s="191">
        <v>0.69164361054604995</v>
      </c>
      <c r="E81" s="186">
        <v>1.9080563941773601</v>
      </c>
      <c r="F81" s="191">
        <v>1.05650961611445</v>
      </c>
      <c r="G81" s="186">
        <v>2.3014888791236201</v>
      </c>
      <c r="H81" s="191">
        <v>1.27921293299413</v>
      </c>
      <c r="I81" s="186">
        <v>1.86345381870618</v>
      </c>
      <c r="J81" s="191">
        <v>1.0099652558299801</v>
      </c>
      <c r="K81" s="186">
        <v>1.89874083634636</v>
      </c>
      <c r="L81" s="202">
        <v>0.97985167279817698</v>
      </c>
    </row>
    <row r="82" spans="1:12" ht="13" customHeight="1" x14ac:dyDescent="0.2">
      <c r="A82" s="82" t="s">
        <v>386</v>
      </c>
      <c r="B82" s="119">
        <v>1</v>
      </c>
      <c r="C82" s="186">
        <v>0.33250893995654801</v>
      </c>
      <c r="D82" s="191">
        <v>0.204359877413894</v>
      </c>
      <c r="E82" s="186">
        <v>0.36902629597984499</v>
      </c>
      <c r="F82" s="191">
        <v>0.212955936641404</v>
      </c>
      <c r="G82" s="186">
        <v>0.47466725662237402</v>
      </c>
      <c r="H82" s="191">
        <v>0.28392852196593599</v>
      </c>
      <c r="I82" s="186">
        <v>0.29180189717272198</v>
      </c>
      <c r="J82" s="191">
        <v>0.203955275118614</v>
      </c>
      <c r="K82" s="186">
        <v>0.28265210253908302</v>
      </c>
      <c r="L82" s="202">
        <v>0.19792254180157401</v>
      </c>
    </row>
    <row r="83" spans="1:12" ht="13" customHeight="1" x14ac:dyDescent="0.2">
      <c r="A83" s="82" t="s">
        <v>387</v>
      </c>
      <c r="B83" s="119">
        <v>1</v>
      </c>
      <c r="C83" s="186">
        <v>11.830522624515501</v>
      </c>
      <c r="D83" s="191">
        <v>9.2112825667080998</v>
      </c>
      <c r="E83" s="186">
        <v>11.8976033374592</v>
      </c>
      <c r="F83" s="191">
        <v>10.7183704480173</v>
      </c>
      <c r="G83" s="186">
        <v>11.3569689815863</v>
      </c>
      <c r="H83" s="191">
        <v>10.071187924843199</v>
      </c>
      <c r="I83" s="186">
        <v>7.7085486485746602</v>
      </c>
      <c r="J83" s="191">
        <v>7.4206913835431898</v>
      </c>
      <c r="K83" s="186">
        <v>9.2045710134809102</v>
      </c>
      <c r="L83" s="202">
        <v>8.7917252143074105</v>
      </c>
    </row>
    <row r="84" spans="1:12" ht="13" customHeight="1" x14ac:dyDescent="0.2">
      <c r="A84" s="5" t="s">
        <v>436</v>
      </c>
      <c r="B84" s="120">
        <v>1</v>
      </c>
      <c r="C84" s="190">
        <v>2.6288220545578098</v>
      </c>
      <c r="D84" s="195">
        <v>0.85678408069485901</v>
      </c>
      <c r="E84" s="190">
        <v>2.5103989687314998</v>
      </c>
      <c r="F84" s="195">
        <v>0.94996116274230802</v>
      </c>
      <c r="G84" s="190">
        <v>2.5068599656626298</v>
      </c>
      <c r="H84" s="195">
        <v>0.90779092316987198</v>
      </c>
      <c r="I84" s="190">
        <v>1.9695956393865801</v>
      </c>
      <c r="J84" s="195">
        <v>0.69497961278224896</v>
      </c>
      <c r="K84" s="190">
        <v>2.2537964646781998</v>
      </c>
      <c r="L84" s="203">
        <v>0.81923559400192203</v>
      </c>
    </row>
    <row r="85" spans="1:12" ht="13" customHeight="1" x14ac:dyDescent="0.2">
      <c r="A85" s="82" t="s">
        <v>93</v>
      </c>
      <c r="B85" s="119">
        <v>1</v>
      </c>
      <c r="C85" s="186">
        <v>1.9056820948675901</v>
      </c>
      <c r="D85" s="191">
        <v>0.66801205213621495</v>
      </c>
      <c r="E85" s="186">
        <v>1.8564439812914799</v>
      </c>
      <c r="F85" s="191">
        <v>0.64828907225242005</v>
      </c>
      <c r="G85" s="186">
        <v>1.79838271022597</v>
      </c>
      <c r="H85" s="191">
        <v>0.64680612815680305</v>
      </c>
      <c r="I85" s="186">
        <v>1.93479909497893</v>
      </c>
      <c r="J85" s="191">
        <v>0.725830975680123</v>
      </c>
      <c r="K85" s="186">
        <v>1.9961780440202901</v>
      </c>
      <c r="L85" s="202">
        <v>0.73347802056186795</v>
      </c>
    </row>
    <row r="86" spans="1:12" ht="13" customHeight="1" x14ac:dyDescent="0.2">
      <c r="A86" s="82" t="s">
        <v>392</v>
      </c>
      <c r="B86" s="119">
        <v>1</v>
      </c>
      <c r="C86" s="186">
        <v>1.21449393869664</v>
      </c>
      <c r="D86" s="191">
        <v>0.34158999202004803</v>
      </c>
      <c r="E86" s="186">
        <v>1.35198927801109</v>
      </c>
      <c r="F86" s="191">
        <v>0.41714965887198402</v>
      </c>
      <c r="G86" s="186">
        <v>1.3542738673446399</v>
      </c>
      <c r="H86" s="191">
        <v>0.40658959758102198</v>
      </c>
      <c r="I86" s="186">
        <v>1.19491626415522</v>
      </c>
      <c r="J86" s="191">
        <v>0.33505385212738498</v>
      </c>
      <c r="K86" s="186">
        <v>1.20245599312894</v>
      </c>
      <c r="L86" s="202">
        <v>0.34618290601298102</v>
      </c>
    </row>
    <row r="87" spans="1:12" ht="13" customHeight="1" x14ac:dyDescent="0.2">
      <c r="A87" s="4" t="s">
        <v>393</v>
      </c>
      <c r="B87" s="121">
        <v>1</v>
      </c>
      <c r="C87" s="196">
        <v>0.52407948796015902</v>
      </c>
      <c r="D87" s="197">
        <v>0.544131175074267</v>
      </c>
      <c r="E87" s="196">
        <v>0.519353720851782</v>
      </c>
      <c r="F87" s="197">
        <v>0.52855719539453005</v>
      </c>
      <c r="G87" s="196">
        <v>0.54611910586177503</v>
      </c>
      <c r="H87" s="197">
        <v>0.55051044685674</v>
      </c>
      <c r="I87" s="196">
        <v>0.55571966502705705</v>
      </c>
      <c r="J87" s="197">
        <v>0.52805714673850002</v>
      </c>
      <c r="K87" s="196">
        <v>0.50776781337174104</v>
      </c>
      <c r="L87" s="207">
        <v>0.48023641816573998</v>
      </c>
    </row>
    <row r="88" spans="1:12" ht="13" customHeight="1" x14ac:dyDescent="0.2">
      <c r="A88" s="82"/>
      <c r="B88" s="122"/>
      <c r="C88" s="186" t="s">
        <v>1740</v>
      </c>
      <c r="D88" s="191" t="s">
        <v>1741</v>
      </c>
      <c r="E88" s="186" t="s">
        <v>1742</v>
      </c>
      <c r="F88" s="191" t="s">
        <v>1743</v>
      </c>
      <c r="G88" s="186" t="s">
        <v>1744</v>
      </c>
      <c r="H88" s="191" t="s">
        <v>1745</v>
      </c>
      <c r="I88" s="186" t="s">
        <v>1746</v>
      </c>
      <c r="J88" s="191" t="s">
        <v>1747</v>
      </c>
      <c r="K88" s="186" t="s">
        <v>1748</v>
      </c>
      <c r="L88" s="202" t="s">
        <v>1749</v>
      </c>
    </row>
    <row r="89" spans="1:12" ht="13" customHeight="1" x14ac:dyDescent="0.2">
      <c r="A89" s="82" t="s">
        <v>359</v>
      </c>
      <c r="B89" s="122">
        <v>3</v>
      </c>
      <c r="C89" s="186">
        <v>0.80095400435216901</v>
      </c>
      <c r="D89" s="191">
        <v>0.278699859300722</v>
      </c>
      <c r="E89" s="186">
        <v>0.86022438953091496</v>
      </c>
      <c r="F89" s="191">
        <v>0.305865971407695</v>
      </c>
      <c r="G89" s="186">
        <v>0.84693953006697398</v>
      </c>
      <c r="H89" s="191">
        <v>0.302928122801151</v>
      </c>
      <c r="I89" s="186">
        <v>0.69899065809424199</v>
      </c>
      <c r="J89" s="191">
        <v>0.26335303055506398</v>
      </c>
      <c r="K89" s="186">
        <v>0.69290887804476597</v>
      </c>
      <c r="L89" s="202">
        <v>0.27195076278271701</v>
      </c>
    </row>
    <row r="90" spans="1:12" ht="13" customHeight="1" x14ac:dyDescent="0.2">
      <c r="A90" s="82" t="s">
        <v>362</v>
      </c>
      <c r="B90" s="122">
        <v>3</v>
      </c>
      <c r="C90" s="186">
        <v>1.69535826977871</v>
      </c>
      <c r="D90" s="191">
        <v>0.55241799422081805</v>
      </c>
      <c r="E90" s="186">
        <v>1.6688851428962701</v>
      </c>
      <c r="F90" s="191">
        <v>0.54795300859811602</v>
      </c>
      <c r="G90" s="186">
        <v>1.6714705097095199</v>
      </c>
      <c r="H90" s="191">
        <v>0.57971503315398898</v>
      </c>
      <c r="I90" s="186">
        <v>1.42310486301926</v>
      </c>
      <c r="J90" s="191">
        <v>0.53364107406180095</v>
      </c>
      <c r="K90" s="186">
        <v>1.4439609250985801</v>
      </c>
      <c r="L90" s="202">
        <v>0.53075537521245597</v>
      </c>
    </row>
    <row r="91" spans="1:12" ht="13" customHeight="1" x14ac:dyDescent="0.2">
      <c r="A91" s="82" t="s">
        <v>84</v>
      </c>
      <c r="B91" s="122">
        <v>3</v>
      </c>
      <c r="C91" s="186">
        <v>0.60988890554737096</v>
      </c>
      <c r="D91" s="191">
        <v>0.226602173164801</v>
      </c>
      <c r="E91" s="186">
        <v>0.60864078255120602</v>
      </c>
      <c r="F91" s="191">
        <v>0.229551793131479</v>
      </c>
      <c r="G91" s="186">
        <v>0.62026273751835204</v>
      </c>
      <c r="H91" s="191">
        <v>0.229967409006645</v>
      </c>
      <c r="I91" s="186">
        <v>0.65715199683732795</v>
      </c>
      <c r="J91" s="191">
        <v>0.25529876928037898</v>
      </c>
      <c r="K91" s="186">
        <v>0.67225738629544496</v>
      </c>
      <c r="L91" s="202">
        <v>0.262231338740468</v>
      </c>
    </row>
    <row r="92" spans="1:12" ht="13" customHeight="1" x14ac:dyDescent="0.2">
      <c r="A92" s="82" t="s">
        <v>376</v>
      </c>
      <c r="B92" s="122">
        <v>3</v>
      </c>
      <c r="C92" s="186">
        <v>2.3612876606098001</v>
      </c>
      <c r="D92" s="191">
        <v>1.13090091148631</v>
      </c>
      <c r="E92" s="186">
        <v>2.0627522283712998</v>
      </c>
      <c r="F92" s="191">
        <v>1.0130534971785801</v>
      </c>
      <c r="G92" s="186">
        <v>1.7993668444770901</v>
      </c>
      <c r="H92" s="191">
        <v>0.87107959441524696</v>
      </c>
      <c r="I92" s="186">
        <v>1.84702427417528</v>
      </c>
      <c r="J92" s="191">
        <v>0.91757761063383703</v>
      </c>
      <c r="K92" s="186">
        <v>1.80476721287959</v>
      </c>
      <c r="L92" s="202">
        <v>0.93768064523128603</v>
      </c>
    </row>
    <row r="93" spans="1:12" ht="13" customHeight="1" x14ac:dyDescent="0.2">
      <c r="A93" s="82" t="s">
        <v>378</v>
      </c>
      <c r="B93" s="122">
        <v>3</v>
      </c>
      <c r="C93" s="186">
        <v>1.3591363882607099</v>
      </c>
      <c r="D93" s="191">
        <v>0.55743382253391904</v>
      </c>
      <c r="E93" s="186">
        <v>1.4217501371267101</v>
      </c>
      <c r="F93" s="191">
        <v>0.58914300708910095</v>
      </c>
      <c r="G93" s="186">
        <v>1.68892094650706</v>
      </c>
      <c r="H93" s="191">
        <v>0.696573674925557</v>
      </c>
      <c r="I93" s="186">
        <v>1.37885511301796</v>
      </c>
      <c r="J93" s="191">
        <v>0.56820890483020103</v>
      </c>
      <c r="K93" s="186">
        <v>1.5019401532656</v>
      </c>
      <c r="L93" s="202">
        <v>0.640471247676897</v>
      </c>
    </row>
    <row r="94" spans="1:12" ht="13" customHeight="1" x14ac:dyDescent="0.2">
      <c r="A94" s="82" t="s">
        <v>382</v>
      </c>
      <c r="B94" s="122">
        <v>3</v>
      </c>
      <c r="C94" s="186">
        <v>0.80834955252553897</v>
      </c>
      <c r="D94" s="191">
        <v>0.36181146077512499</v>
      </c>
      <c r="E94" s="186">
        <v>0.842442522560648</v>
      </c>
      <c r="F94" s="191">
        <v>0.38317290734500198</v>
      </c>
      <c r="G94" s="186">
        <v>0.86159044957391495</v>
      </c>
      <c r="H94" s="191">
        <v>0.391744381124013</v>
      </c>
      <c r="I94" s="186">
        <v>0.83169539593887498</v>
      </c>
      <c r="J94" s="191">
        <v>0.40179624492051402</v>
      </c>
      <c r="K94" s="186">
        <v>0.847089827747316</v>
      </c>
      <c r="L94" s="202">
        <v>0.41660273627044803</v>
      </c>
    </row>
    <row r="95" spans="1:12" ht="13" customHeight="1" x14ac:dyDescent="0.2">
      <c r="A95" s="82" t="s">
        <v>386</v>
      </c>
      <c r="B95" s="122">
        <v>3</v>
      </c>
      <c r="C95" s="186">
        <v>0.80612239109964601</v>
      </c>
      <c r="D95" s="191">
        <v>0.28448218605465397</v>
      </c>
      <c r="E95" s="186">
        <v>0.81569960765333105</v>
      </c>
      <c r="F95" s="191">
        <v>0.29377300351670799</v>
      </c>
      <c r="G95" s="186">
        <v>0.97593293091156097</v>
      </c>
      <c r="H95" s="191">
        <v>0.359485194382474</v>
      </c>
      <c r="I95" s="186">
        <v>0.83058208810039003</v>
      </c>
      <c r="J95" s="191">
        <v>0.31352116284020698</v>
      </c>
      <c r="K95" s="186">
        <v>0.92058481128185499</v>
      </c>
      <c r="L95" s="202">
        <v>0.36846475082970898</v>
      </c>
    </row>
    <row r="96" spans="1:12" ht="13" customHeight="1" x14ac:dyDescent="0.2">
      <c r="A96" s="82" t="s">
        <v>387</v>
      </c>
      <c r="B96" s="122">
        <v>3</v>
      </c>
      <c r="C96" s="186" t="s">
        <v>562</v>
      </c>
      <c r="D96" s="191" t="s">
        <v>562</v>
      </c>
      <c r="E96" s="186" t="s">
        <v>562</v>
      </c>
      <c r="F96" s="191" t="s">
        <v>562</v>
      </c>
      <c r="G96" s="186" t="s">
        <v>562</v>
      </c>
      <c r="H96" s="191" t="s">
        <v>562</v>
      </c>
      <c r="I96" s="186" t="s">
        <v>562</v>
      </c>
      <c r="J96" s="191" t="s">
        <v>562</v>
      </c>
      <c r="K96" s="186" t="s">
        <v>562</v>
      </c>
      <c r="L96" s="202" t="s">
        <v>562</v>
      </c>
    </row>
    <row r="97" spans="1:12" ht="13" customHeight="1" x14ac:dyDescent="0.2">
      <c r="A97" s="6" t="s">
        <v>437</v>
      </c>
      <c r="B97" s="124">
        <v>3</v>
      </c>
      <c r="C97" s="200">
        <v>1.20587102459628</v>
      </c>
      <c r="D97" s="201">
        <v>0.21360342723652101</v>
      </c>
      <c r="E97" s="200">
        <v>1.1829135443843399</v>
      </c>
      <c r="F97" s="201">
        <v>0.20468948325939801</v>
      </c>
      <c r="G97" s="200">
        <v>1.2092119926806399</v>
      </c>
      <c r="H97" s="201">
        <v>0.20240431279093499</v>
      </c>
      <c r="I97" s="200">
        <v>1.0953434841690499</v>
      </c>
      <c r="J97" s="201">
        <v>0.19398352808622499</v>
      </c>
      <c r="K97" s="200">
        <v>1.1262155992304499</v>
      </c>
      <c r="L97" s="209">
        <v>0.20319872070577999</v>
      </c>
    </row>
    <row r="99" spans="1:12" x14ac:dyDescent="0.2">
      <c r="A99" s="177" t="s">
        <v>502</v>
      </c>
    </row>
    <row r="100" spans="1:12" x14ac:dyDescent="0.2">
      <c r="A100" s="177" t="s">
        <v>596</v>
      </c>
    </row>
    <row r="101" spans="1:12" x14ac:dyDescent="0.2">
      <c r="A101" s="177" t="s">
        <v>484</v>
      </c>
    </row>
    <row r="102" spans="1:12" x14ac:dyDescent="0.2">
      <c r="A102" s="177" t="s">
        <v>597</v>
      </c>
    </row>
    <row r="103" spans="1:12" x14ac:dyDescent="0.2">
      <c r="A103" s="177" t="s">
        <v>476</v>
      </c>
    </row>
    <row r="104" spans="1:12" x14ac:dyDescent="0.2">
      <c r="A104" s="177" t="s">
        <v>555</v>
      </c>
    </row>
    <row r="105" spans="1:12" x14ac:dyDescent="0.2">
      <c r="A105" s="177" t="s">
        <v>398</v>
      </c>
    </row>
    <row r="106" spans="1:12" x14ac:dyDescent="0.2">
      <c r="A106" s="177" t="s">
        <v>400</v>
      </c>
    </row>
    <row r="107" spans="1:12" x14ac:dyDescent="0.2">
      <c r="A107" s="177" t="s">
        <v>401</v>
      </c>
    </row>
    <row r="108" spans="1:12" x14ac:dyDescent="0.2">
      <c r="A108" s="177" t="s">
        <v>402</v>
      </c>
    </row>
    <row r="109" spans="1:12" x14ac:dyDescent="0.2">
      <c r="A109" s="160" t="str">
        <f>HYPERLINK("https://oecdcode.org/disclaimers/cyprus.html", "Information on data for Cyprus: https://oecdcode.org/disclaimers/cyprus.html")</f>
        <v>Information on data for Cyprus: https://oecdcode.org/disclaimers/cyprus.html</v>
      </c>
    </row>
    <row r="110" spans="1:12" x14ac:dyDescent="0.2">
      <c r="A110" s="177" t="s">
        <v>440</v>
      </c>
    </row>
  </sheetData>
  <mergeCells count="7">
    <mergeCell ref="K9:L9"/>
    <mergeCell ref="C8:L8"/>
    <mergeCell ref="B8:B10"/>
    <mergeCell ref="C9:D9"/>
    <mergeCell ref="E9:F9"/>
    <mergeCell ref="G9:H9"/>
    <mergeCell ref="I9:J9"/>
  </mergeCells>
  <conditionalFormatting sqref="C1:C200">
    <cfRule type="expression" dxfId="179" priority="5">
      <formula>ABS(LN(C1)/(D1/C1))&gt;1.95996398454005</formula>
    </cfRule>
  </conditionalFormatting>
  <conditionalFormatting sqref="E1:E200">
    <cfRule type="expression" dxfId="178" priority="4">
      <formula>ABS(LN(E1)/(F1/E1))&gt;1.95996398454005</formula>
    </cfRule>
  </conditionalFormatting>
  <conditionalFormatting sqref="G1:G200">
    <cfRule type="expression" dxfId="177" priority="3">
      <formula>ABS(LN(G1)/(H1/G1))&gt;1.95996398454005</formula>
    </cfRule>
  </conditionalFormatting>
  <conditionalFormatting sqref="I1:I200">
    <cfRule type="expression" dxfId="176" priority="2">
      <formula>ABS(LN(I1)/(J1/I1))&gt;1.95996398454005</formula>
    </cfRule>
  </conditionalFormatting>
  <conditionalFormatting sqref="K1:K200">
    <cfRule type="expression" dxfId="175" priority="1">
      <formula>ABS(LN(K1)/(L1/K1))&gt;1.95996398454005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D10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284</v>
      </c>
    </row>
    <row r="2" spans="1:30" x14ac:dyDescent="0.2">
      <c r="A2" s="46" t="s">
        <v>285</v>
      </c>
    </row>
    <row r="3" spans="1:30" x14ac:dyDescent="0.2">
      <c r="A3" s="58" t="s">
        <v>341</v>
      </c>
    </row>
    <row r="4" spans="1:30" x14ac:dyDescent="0.2">
      <c r="A4" s="161" t="str">
        <f>HYPERLINK("#'TOC'!A1", "Back to TOC")</f>
        <v>Back to TOC</v>
      </c>
    </row>
    <row r="7" spans="1:30" ht="16" customHeight="1" x14ac:dyDescent="0.2">
      <c r="B7" s="235" t="s">
        <v>342</v>
      </c>
      <c r="C7" s="238" t="s">
        <v>598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1750</v>
      </c>
      <c r="D11" s="109" t="s">
        <v>1751</v>
      </c>
      <c r="E11" s="108" t="s">
        <v>1752</v>
      </c>
      <c r="F11" s="109" t="s">
        <v>1753</v>
      </c>
      <c r="G11" s="108" t="s">
        <v>1754</v>
      </c>
      <c r="H11" s="109" t="s">
        <v>1755</v>
      </c>
      <c r="I11" s="108" t="s">
        <v>1756</v>
      </c>
      <c r="J11" s="109" t="s">
        <v>1757</v>
      </c>
      <c r="K11" s="108" t="s">
        <v>1758</v>
      </c>
      <c r="L11" s="109" t="s">
        <v>1759</v>
      </c>
      <c r="M11" s="108" t="s">
        <v>1760</v>
      </c>
      <c r="N11" s="109" t="s">
        <v>1761</v>
      </c>
      <c r="O11" s="108" t="s">
        <v>1762</v>
      </c>
      <c r="P11" s="109" t="s">
        <v>1763</v>
      </c>
      <c r="Q11" s="108" t="s">
        <v>1764</v>
      </c>
      <c r="R11" s="109" t="s">
        <v>1765</v>
      </c>
      <c r="S11" s="108" t="s">
        <v>1766</v>
      </c>
      <c r="T11" s="109" t="s">
        <v>1767</v>
      </c>
      <c r="U11" s="108" t="s">
        <v>1768</v>
      </c>
      <c r="V11" s="109" t="s">
        <v>1769</v>
      </c>
      <c r="W11" s="108" t="s">
        <v>1770</v>
      </c>
      <c r="X11" s="109" t="s">
        <v>1771</v>
      </c>
      <c r="Y11" s="108" t="s">
        <v>1772</v>
      </c>
      <c r="Z11" s="109" t="s">
        <v>1773</v>
      </c>
      <c r="AA11" s="179" t="s">
        <v>1774</v>
      </c>
      <c r="AB11" s="179" t="s">
        <v>1775</v>
      </c>
      <c r="AC11" s="179" t="s">
        <v>1776</v>
      </c>
      <c r="AD11" s="184" t="s">
        <v>1777</v>
      </c>
    </row>
    <row r="12" spans="1:30" ht="13" customHeight="1" x14ac:dyDescent="0.2">
      <c r="A12" s="82" t="s">
        <v>422</v>
      </c>
      <c r="B12" s="110">
        <v>2</v>
      </c>
      <c r="C12" s="7">
        <v>79.073168215571201</v>
      </c>
      <c r="D12" s="10">
        <v>1.1722443250860499</v>
      </c>
      <c r="E12" s="7">
        <v>80.407951316087505</v>
      </c>
      <c r="F12" s="10">
        <v>1.20018853042663</v>
      </c>
      <c r="G12" s="7">
        <v>74.961308451194398</v>
      </c>
      <c r="H12" s="10">
        <v>2.1533938806675099</v>
      </c>
      <c r="I12" s="7">
        <v>-5.44664286489306</v>
      </c>
      <c r="J12" s="10">
        <v>2.15005393917802</v>
      </c>
      <c r="K12" s="7">
        <v>86.669589641316307</v>
      </c>
      <c r="L12" s="10">
        <v>3.0248021562600602</v>
      </c>
      <c r="M12" s="7">
        <v>78.005909943526902</v>
      </c>
      <c r="N12" s="10">
        <v>1.5705666179413</v>
      </c>
      <c r="O12" s="7">
        <v>78.936531699291905</v>
      </c>
      <c r="P12" s="10">
        <v>1.5874342984710099</v>
      </c>
      <c r="Q12" s="7">
        <v>-7.7330579420244696</v>
      </c>
      <c r="R12" s="10">
        <v>3.4820109204832801</v>
      </c>
      <c r="S12" s="7">
        <v>84.077171807811396</v>
      </c>
      <c r="T12" s="10">
        <v>2.35705371557582</v>
      </c>
      <c r="U12" s="7">
        <v>76.576016957275897</v>
      </c>
      <c r="V12" s="10">
        <v>2.4471708091200899</v>
      </c>
      <c r="W12" s="7">
        <v>78.273793017732501</v>
      </c>
      <c r="X12" s="10">
        <v>1.25008576840635</v>
      </c>
      <c r="Y12" s="7">
        <v>-5.8033787900789102</v>
      </c>
      <c r="Z12" s="10">
        <v>2.3746096488191601</v>
      </c>
      <c r="AA12" s="65"/>
      <c r="AB12" s="65"/>
      <c r="AC12" s="65"/>
      <c r="AD12" s="182"/>
    </row>
    <row r="13" spans="1:30" ht="13" customHeight="1" x14ac:dyDescent="0.2">
      <c r="A13" s="82" t="s">
        <v>350</v>
      </c>
      <c r="B13" s="110">
        <v>2</v>
      </c>
      <c r="C13" s="7">
        <v>68.535432933735606</v>
      </c>
      <c r="D13" s="10">
        <v>1.6420356978742701</v>
      </c>
      <c r="E13" s="7">
        <v>69.019702084858096</v>
      </c>
      <c r="F13" s="10">
        <v>1.9338165657772799</v>
      </c>
      <c r="G13" s="7">
        <v>68.066469675535103</v>
      </c>
      <c r="H13" s="10">
        <v>2.36697656790512</v>
      </c>
      <c r="I13" s="7">
        <v>-0.95323240932299302</v>
      </c>
      <c r="J13" s="10">
        <v>2.7240006115983202</v>
      </c>
      <c r="K13" s="7">
        <v>70.514841592591907</v>
      </c>
      <c r="L13" s="10">
        <v>2.9854535048940298</v>
      </c>
      <c r="M13" s="7">
        <v>65.804786359181904</v>
      </c>
      <c r="N13" s="10">
        <v>2.0738852703210102</v>
      </c>
      <c r="O13" s="7">
        <v>71.813406424553804</v>
      </c>
      <c r="P13" s="10">
        <v>2.3170553335029802</v>
      </c>
      <c r="Q13" s="7">
        <v>1.2985648319618801</v>
      </c>
      <c r="R13" s="10">
        <v>3.7117338612878998</v>
      </c>
      <c r="S13" s="7">
        <v>66.926485095007706</v>
      </c>
      <c r="T13" s="10">
        <v>2.88913605358931</v>
      </c>
      <c r="U13" s="7">
        <v>67.984970555469602</v>
      </c>
      <c r="V13" s="10">
        <v>3.2551981259405101</v>
      </c>
      <c r="W13" s="7">
        <v>69.025585570583701</v>
      </c>
      <c r="X13" s="10">
        <v>1.9461155883785</v>
      </c>
      <c r="Y13" s="7">
        <v>2.0991004755759901</v>
      </c>
      <c r="Z13" s="10">
        <v>3.2690261900535198</v>
      </c>
      <c r="AA13" s="65"/>
      <c r="AB13" s="65"/>
      <c r="AC13" s="65"/>
      <c r="AD13" s="182"/>
    </row>
    <row r="14" spans="1:30" ht="13" customHeight="1" x14ac:dyDescent="0.2">
      <c r="A14" s="82" t="s">
        <v>351</v>
      </c>
      <c r="B14" s="110">
        <v>2</v>
      </c>
      <c r="C14" s="7">
        <v>81.611603368988</v>
      </c>
      <c r="D14" s="10">
        <v>0.81588543209565301</v>
      </c>
      <c r="E14" s="7">
        <v>81.979504963038295</v>
      </c>
      <c r="F14" s="10">
        <v>0.98138123670950705</v>
      </c>
      <c r="G14" s="7">
        <v>80.977776531922004</v>
      </c>
      <c r="H14" s="10">
        <v>1.29781636728483</v>
      </c>
      <c r="I14" s="7">
        <v>-1.0017284311163499</v>
      </c>
      <c r="J14" s="10">
        <v>1.55245000589625</v>
      </c>
      <c r="K14" s="7">
        <v>73.311916439278903</v>
      </c>
      <c r="L14" s="10">
        <v>2.3024307768763301</v>
      </c>
      <c r="M14" s="7">
        <v>79.055801567358401</v>
      </c>
      <c r="N14" s="10">
        <v>1.1003875520279101</v>
      </c>
      <c r="O14" s="7">
        <v>89.727979328464798</v>
      </c>
      <c r="P14" s="10">
        <v>0.99022898566623796</v>
      </c>
      <c r="Q14" s="7">
        <v>16.416062889185898</v>
      </c>
      <c r="R14" s="10">
        <v>2.3517299441778499</v>
      </c>
      <c r="S14" s="7">
        <v>70.244020061721997</v>
      </c>
      <c r="T14" s="10">
        <v>1.7293257835822899</v>
      </c>
      <c r="U14" s="7">
        <v>80.421855103432605</v>
      </c>
      <c r="V14" s="10">
        <v>1.85867202198154</v>
      </c>
      <c r="W14" s="7">
        <v>88.326900926271904</v>
      </c>
      <c r="X14" s="10">
        <v>0.943055233284677</v>
      </c>
      <c r="Y14" s="7">
        <v>18.0828808645499</v>
      </c>
      <c r="Z14" s="10">
        <v>1.9172578430787299</v>
      </c>
      <c r="AA14" s="65"/>
      <c r="AB14" s="65"/>
      <c r="AC14" s="65"/>
      <c r="AD14" s="182"/>
    </row>
    <row r="15" spans="1:30" ht="13" customHeight="1" x14ac:dyDescent="0.2">
      <c r="A15" s="82" t="s">
        <v>423</v>
      </c>
      <c r="B15" s="110">
        <v>2</v>
      </c>
      <c r="C15" s="7">
        <v>62.616984685727601</v>
      </c>
      <c r="D15" s="10">
        <v>1.1912905861957099</v>
      </c>
      <c r="E15" s="7">
        <v>62.384157647219197</v>
      </c>
      <c r="F15" s="10">
        <v>1.2914221275064901</v>
      </c>
      <c r="G15" s="7">
        <v>63.896056839646597</v>
      </c>
      <c r="H15" s="10">
        <v>2.7020605958770898</v>
      </c>
      <c r="I15" s="7">
        <v>1.5118991924274401</v>
      </c>
      <c r="J15" s="10">
        <v>2.9296385566198402</v>
      </c>
      <c r="K15" s="7">
        <v>66.639758035678895</v>
      </c>
      <c r="L15" s="10">
        <v>3.0322889987259898</v>
      </c>
      <c r="M15" s="7">
        <v>60.505661271316598</v>
      </c>
      <c r="N15" s="10">
        <v>1.5825069431007499</v>
      </c>
      <c r="O15" s="7">
        <v>64.158962535005003</v>
      </c>
      <c r="P15" s="10">
        <v>1.85204093786441</v>
      </c>
      <c r="Q15" s="7">
        <v>-2.4807955006739202</v>
      </c>
      <c r="R15" s="10">
        <v>3.3039184536845001</v>
      </c>
      <c r="S15" s="7">
        <v>64.690708566478307</v>
      </c>
      <c r="T15" s="10">
        <v>2.5110392381319899</v>
      </c>
      <c r="U15" s="7">
        <v>63.010154726264197</v>
      </c>
      <c r="V15" s="10">
        <v>3.0928652288419198</v>
      </c>
      <c r="W15" s="7">
        <v>62.220660266614097</v>
      </c>
      <c r="X15" s="10">
        <v>1.3368464766260499</v>
      </c>
      <c r="Y15" s="7">
        <v>-2.4700482998642102</v>
      </c>
      <c r="Z15" s="10">
        <v>2.7875863143503401</v>
      </c>
      <c r="AA15" s="65"/>
      <c r="AB15" s="65"/>
      <c r="AC15" s="65"/>
      <c r="AD15" s="182"/>
    </row>
    <row r="16" spans="1:30" ht="13" customHeight="1" x14ac:dyDescent="0.2">
      <c r="A16" s="82" t="s">
        <v>424</v>
      </c>
      <c r="B16" s="110">
        <v>2</v>
      </c>
      <c r="C16" s="7">
        <v>73.493474396871903</v>
      </c>
      <c r="D16" s="10">
        <v>1.1516182700732001</v>
      </c>
      <c r="E16" s="7">
        <v>72.538129776412106</v>
      </c>
      <c r="F16" s="10">
        <v>1.5763027731591599</v>
      </c>
      <c r="G16" s="7">
        <v>74.490255098758098</v>
      </c>
      <c r="H16" s="10">
        <v>1.5620084258189699</v>
      </c>
      <c r="I16" s="7">
        <v>1.95212532234605</v>
      </c>
      <c r="J16" s="10">
        <v>2.16051950903783</v>
      </c>
      <c r="K16" s="7">
        <v>67.215534948410607</v>
      </c>
      <c r="L16" s="10">
        <v>2.9745770905164002</v>
      </c>
      <c r="M16" s="7">
        <v>72.719563174761504</v>
      </c>
      <c r="N16" s="10">
        <v>1.36879482933427</v>
      </c>
      <c r="O16" s="7">
        <v>83.602701178154106</v>
      </c>
      <c r="P16" s="10">
        <v>2.06020368404391</v>
      </c>
      <c r="Q16" s="7">
        <v>16.387166229743499</v>
      </c>
      <c r="R16" s="10">
        <v>3.5447903244036199</v>
      </c>
      <c r="S16" s="7">
        <v>69.480823018259997</v>
      </c>
      <c r="T16" s="10">
        <v>2.7771780366473502</v>
      </c>
      <c r="U16" s="7">
        <v>68.589365345723294</v>
      </c>
      <c r="V16" s="10">
        <v>2.41066002079938</v>
      </c>
      <c r="W16" s="7">
        <v>76.825957781534996</v>
      </c>
      <c r="X16" s="10">
        <v>1.3640046906133101</v>
      </c>
      <c r="Y16" s="7">
        <v>7.3451347632749799</v>
      </c>
      <c r="Z16" s="10">
        <v>3.0795651073452399</v>
      </c>
      <c r="AA16" s="65"/>
      <c r="AB16" s="65"/>
      <c r="AC16" s="65"/>
      <c r="AD16" s="182"/>
    </row>
    <row r="17" spans="1:30" ht="13" customHeight="1" x14ac:dyDescent="0.2">
      <c r="A17" s="82" t="s">
        <v>352</v>
      </c>
      <c r="B17" s="110">
        <v>2</v>
      </c>
      <c r="C17" s="7">
        <v>67.710342201060996</v>
      </c>
      <c r="D17" s="10">
        <v>0.95148146801492195</v>
      </c>
      <c r="E17" s="7">
        <v>69.136326105689605</v>
      </c>
      <c r="F17" s="10">
        <v>1.0635815800273301</v>
      </c>
      <c r="G17" s="7">
        <v>64.779978247984999</v>
      </c>
      <c r="H17" s="10">
        <v>1.74444934073881</v>
      </c>
      <c r="I17" s="7">
        <v>-4.35634785770461</v>
      </c>
      <c r="J17" s="10">
        <v>1.9349778658375001</v>
      </c>
      <c r="K17" s="7">
        <v>67.552208376447297</v>
      </c>
      <c r="L17" s="10">
        <v>2.6896038477147002</v>
      </c>
      <c r="M17" s="7">
        <v>66.594607803876798</v>
      </c>
      <c r="N17" s="10">
        <v>1.3715777367742401</v>
      </c>
      <c r="O17" s="7">
        <v>70.817893612305596</v>
      </c>
      <c r="P17" s="10">
        <v>1.8421484368113601</v>
      </c>
      <c r="Q17" s="7">
        <v>3.2656852358582902</v>
      </c>
      <c r="R17" s="10">
        <v>3.5286607225889699</v>
      </c>
      <c r="S17" s="7">
        <v>69.289420211343796</v>
      </c>
      <c r="T17" s="10">
        <v>2.4986183529656998</v>
      </c>
      <c r="U17" s="7">
        <v>63.5359578423881</v>
      </c>
      <c r="V17" s="10">
        <v>2.1939511958460498</v>
      </c>
      <c r="W17" s="7">
        <v>68.282037255592201</v>
      </c>
      <c r="X17" s="10">
        <v>1.2194113497730401</v>
      </c>
      <c r="Y17" s="7">
        <v>-1.0073829557516401</v>
      </c>
      <c r="Z17" s="10">
        <v>2.9576846214449599</v>
      </c>
      <c r="AA17" s="65"/>
      <c r="AB17" s="65"/>
      <c r="AC17" s="65"/>
      <c r="AD17" s="182"/>
    </row>
    <row r="18" spans="1:30" ht="13" customHeight="1" x14ac:dyDescent="0.2">
      <c r="A18" s="111" t="s">
        <v>353</v>
      </c>
      <c r="B18" s="110">
        <v>2</v>
      </c>
      <c r="C18" s="7">
        <v>62.197926073773701</v>
      </c>
      <c r="D18" s="10">
        <v>1.0475862809968399</v>
      </c>
      <c r="E18" s="7">
        <v>63.975983448427598</v>
      </c>
      <c r="F18" s="10">
        <v>1.3452657890411499</v>
      </c>
      <c r="G18" s="7">
        <v>58.871228534626802</v>
      </c>
      <c r="H18" s="10">
        <v>2.3687497249384801</v>
      </c>
      <c r="I18" s="7">
        <v>-5.1047549138008499</v>
      </c>
      <c r="J18" s="10">
        <v>2.9285822994907602</v>
      </c>
      <c r="K18" s="7">
        <v>60.613083213216399</v>
      </c>
      <c r="L18" s="10">
        <v>3.52566458658693</v>
      </c>
      <c r="M18" s="7">
        <v>61.152848057306798</v>
      </c>
      <c r="N18" s="10">
        <v>1.5898118459960999</v>
      </c>
      <c r="O18" s="7">
        <v>66.431779294019407</v>
      </c>
      <c r="P18" s="10">
        <v>2.6457125986192902</v>
      </c>
      <c r="Q18" s="7">
        <v>5.8186960808030399</v>
      </c>
      <c r="R18" s="10">
        <v>4.7389828500615296</v>
      </c>
      <c r="S18" s="7">
        <v>65.078652339407796</v>
      </c>
      <c r="T18" s="10">
        <v>3.36101935527592</v>
      </c>
      <c r="U18" s="7">
        <v>52.713891315361302</v>
      </c>
      <c r="V18" s="10">
        <v>3.65448876409548</v>
      </c>
      <c r="W18" s="7">
        <v>63.602872088367597</v>
      </c>
      <c r="X18" s="10">
        <v>1.4292226351172299</v>
      </c>
      <c r="Y18" s="7">
        <v>-1.4757802510401701</v>
      </c>
      <c r="Z18" s="10">
        <v>4.0105644743150304</v>
      </c>
      <c r="AA18" s="65"/>
      <c r="AB18" s="65"/>
      <c r="AC18" s="65"/>
      <c r="AD18" s="182"/>
    </row>
    <row r="19" spans="1:30" ht="13" customHeight="1" x14ac:dyDescent="0.2">
      <c r="A19" s="111" t="s">
        <v>354</v>
      </c>
      <c r="B19" s="110">
        <v>2</v>
      </c>
      <c r="C19" s="7">
        <v>76.548591783122106</v>
      </c>
      <c r="D19" s="10">
        <v>1.4620960169897399</v>
      </c>
      <c r="E19" s="7">
        <v>77.003617032953201</v>
      </c>
      <c r="F19" s="10">
        <v>1.54634563339898</v>
      </c>
      <c r="G19" s="7">
        <v>75.410049500682007</v>
      </c>
      <c r="H19" s="10">
        <v>2.7225001370521902</v>
      </c>
      <c r="I19" s="7">
        <v>-1.59356753227114</v>
      </c>
      <c r="J19" s="10">
        <v>2.87818010114297</v>
      </c>
      <c r="K19" s="7">
        <v>79.711670786629398</v>
      </c>
      <c r="L19" s="10">
        <v>2.61936169684525</v>
      </c>
      <c r="M19" s="7">
        <v>75.219995305711095</v>
      </c>
      <c r="N19" s="10">
        <v>1.7915465338376599</v>
      </c>
      <c r="O19" s="7">
        <v>77.537371080027896</v>
      </c>
      <c r="P19" s="10">
        <v>3.0041198297671401</v>
      </c>
      <c r="Q19" s="7">
        <v>-2.1742997066015302</v>
      </c>
      <c r="R19" s="10">
        <v>3.9574835763439902</v>
      </c>
      <c r="S19" s="7">
        <v>77.177629376914894</v>
      </c>
      <c r="T19" s="10">
        <v>2.8004227803517501</v>
      </c>
      <c r="U19" s="7">
        <v>78.428768297810606</v>
      </c>
      <c r="V19" s="10">
        <v>2.39226478140555</v>
      </c>
      <c r="W19" s="7">
        <v>75.663441375130603</v>
      </c>
      <c r="X19" s="10">
        <v>1.75934450897331</v>
      </c>
      <c r="Y19" s="7">
        <v>-1.51418800178421</v>
      </c>
      <c r="Z19" s="10">
        <v>3.1563219360921502</v>
      </c>
      <c r="AA19" s="65"/>
      <c r="AB19" s="65"/>
      <c r="AC19" s="65"/>
      <c r="AD19" s="182"/>
    </row>
    <row r="20" spans="1:30" ht="13" customHeight="1" x14ac:dyDescent="0.2">
      <c r="A20" s="82" t="s">
        <v>355</v>
      </c>
      <c r="B20" s="110">
        <v>2</v>
      </c>
      <c r="C20" s="7">
        <v>44.347833411641403</v>
      </c>
      <c r="D20" s="10">
        <v>1.8994135327669299</v>
      </c>
      <c r="E20" s="7">
        <v>43.577939910858497</v>
      </c>
      <c r="F20" s="10">
        <v>2.02008352931351</v>
      </c>
      <c r="G20" s="7">
        <v>45.954567396689299</v>
      </c>
      <c r="H20" s="10">
        <v>2.8031929440319501</v>
      </c>
      <c r="I20" s="7">
        <v>2.3766274858307899</v>
      </c>
      <c r="J20" s="10">
        <v>2.88243822332905</v>
      </c>
      <c r="K20" s="7">
        <v>44.305546799434303</v>
      </c>
      <c r="L20" s="10">
        <v>4.9503548908762003</v>
      </c>
      <c r="M20" s="7">
        <v>42.1997153908546</v>
      </c>
      <c r="N20" s="10">
        <v>2.1167064166006102</v>
      </c>
      <c r="O20" s="7">
        <v>50.830490678262798</v>
      </c>
      <c r="P20" s="10">
        <v>3.3003546548511098</v>
      </c>
      <c r="Q20" s="7">
        <v>6.5249438788285303</v>
      </c>
      <c r="R20" s="10">
        <v>5.5934587463279604</v>
      </c>
      <c r="S20" s="7">
        <v>44.853916058453301</v>
      </c>
      <c r="T20" s="10">
        <v>3.9047222299867901</v>
      </c>
      <c r="U20" s="7">
        <v>41.318231342111297</v>
      </c>
      <c r="V20" s="10">
        <v>3.3989322053636299</v>
      </c>
      <c r="W20" s="7">
        <v>45.1230681832469</v>
      </c>
      <c r="X20" s="10">
        <v>2.2683217490037899</v>
      </c>
      <c r="Y20" s="7">
        <v>0.26915212479357098</v>
      </c>
      <c r="Z20" s="10">
        <v>4.2512055177680699</v>
      </c>
      <c r="AA20" s="65"/>
      <c r="AB20" s="65"/>
      <c r="AC20" s="65"/>
      <c r="AD20" s="182"/>
    </row>
    <row r="21" spans="1:30" ht="13" customHeight="1" x14ac:dyDescent="0.2">
      <c r="A21" s="82" t="s">
        <v>356</v>
      </c>
      <c r="B21" s="110">
        <v>2</v>
      </c>
      <c r="C21" s="7">
        <v>80.906158382082296</v>
      </c>
      <c r="D21" s="10">
        <v>1.1069489980381899</v>
      </c>
      <c r="E21" s="7">
        <v>80.151437036484793</v>
      </c>
      <c r="F21" s="10">
        <v>1.3300777275279201</v>
      </c>
      <c r="G21" s="7">
        <v>83.657406488516102</v>
      </c>
      <c r="H21" s="10">
        <v>1.9901175075552799</v>
      </c>
      <c r="I21" s="7">
        <v>3.50596945203135</v>
      </c>
      <c r="J21" s="10">
        <v>2.4460184909476701</v>
      </c>
      <c r="K21" s="7">
        <v>81.506661525663503</v>
      </c>
      <c r="L21" s="10">
        <v>3.90425346809922</v>
      </c>
      <c r="M21" s="7">
        <v>80.484679887186303</v>
      </c>
      <c r="N21" s="10">
        <v>1.5952118638289501</v>
      </c>
      <c r="O21" s="7">
        <v>81.163278117016006</v>
      </c>
      <c r="P21" s="10">
        <v>1.4801728673879699</v>
      </c>
      <c r="Q21" s="7">
        <v>-0.343383408647497</v>
      </c>
      <c r="R21" s="10">
        <v>4.3313970158141899</v>
      </c>
      <c r="S21" s="7">
        <v>83.740759411471402</v>
      </c>
      <c r="T21" s="10">
        <v>2.18855249305637</v>
      </c>
      <c r="U21" s="7">
        <v>80.277094793052299</v>
      </c>
      <c r="V21" s="10">
        <v>2.88873467340184</v>
      </c>
      <c r="W21" s="7">
        <v>79.992223002426897</v>
      </c>
      <c r="X21" s="10">
        <v>1.4318858884191701</v>
      </c>
      <c r="Y21" s="7">
        <v>-3.7485364090445001</v>
      </c>
      <c r="Z21" s="10">
        <v>2.61629305578378</v>
      </c>
      <c r="AA21" s="65"/>
      <c r="AB21" s="65"/>
      <c r="AC21" s="65"/>
      <c r="AD21" s="182"/>
    </row>
    <row r="22" spans="1:30" ht="13" customHeight="1" x14ac:dyDescent="0.2">
      <c r="A22" s="82" t="s">
        <v>357</v>
      </c>
      <c r="B22" s="110">
        <v>2</v>
      </c>
      <c r="C22" s="7">
        <v>65.289814337065394</v>
      </c>
      <c r="D22" s="10">
        <v>1.80176124239197</v>
      </c>
      <c r="E22" s="7">
        <v>64.116291788355596</v>
      </c>
      <c r="F22" s="10">
        <v>2.19931636032068</v>
      </c>
      <c r="G22" s="7">
        <v>67.453663888633699</v>
      </c>
      <c r="H22" s="10">
        <v>3.13185507019372</v>
      </c>
      <c r="I22" s="7">
        <v>3.33737210027815</v>
      </c>
      <c r="J22" s="10">
        <v>3.8669299090423799</v>
      </c>
      <c r="K22" s="7">
        <v>66.731910610146201</v>
      </c>
      <c r="L22" s="10">
        <v>5.0387095423824801</v>
      </c>
      <c r="M22" s="7">
        <v>63.946996904608199</v>
      </c>
      <c r="N22" s="10">
        <v>2.5146449682169298</v>
      </c>
      <c r="O22" s="7">
        <v>68.793189681903797</v>
      </c>
      <c r="P22" s="10">
        <v>3.6810609888774</v>
      </c>
      <c r="Q22" s="7">
        <v>2.0612790717576099</v>
      </c>
      <c r="R22" s="10">
        <v>7.0981599722158197</v>
      </c>
      <c r="S22" s="7">
        <v>70.136487253136096</v>
      </c>
      <c r="T22" s="10">
        <v>3.7409201046106899</v>
      </c>
      <c r="U22" s="7">
        <v>59.598014823914397</v>
      </c>
      <c r="V22" s="10">
        <v>3.9912273322024898</v>
      </c>
      <c r="W22" s="7">
        <v>66.736147955393903</v>
      </c>
      <c r="X22" s="10">
        <v>2.2205192149550701</v>
      </c>
      <c r="Y22" s="7">
        <v>-3.40033929774218</v>
      </c>
      <c r="Z22" s="10">
        <v>4.5129861725518996</v>
      </c>
      <c r="AA22" s="65"/>
      <c r="AB22" s="65"/>
      <c r="AC22" s="65"/>
      <c r="AD22" s="182"/>
    </row>
    <row r="23" spans="1:30" ht="13" customHeight="1" x14ac:dyDescent="0.2">
      <c r="A23" s="82" t="s">
        <v>358</v>
      </c>
      <c r="B23" s="110">
        <v>2</v>
      </c>
      <c r="C23" s="7">
        <v>87.207225584692594</v>
      </c>
      <c r="D23" s="10">
        <v>1.06281426335443</v>
      </c>
      <c r="E23" s="7">
        <v>87.769869835466807</v>
      </c>
      <c r="F23" s="10">
        <v>1.5611039604755199</v>
      </c>
      <c r="G23" s="7">
        <v>86.630048309462794</v>
      </c>
      <c r="H23" s="10">
        <v>1.5253231374570499</v>
      </c>
      <c r="I23" s="7">
        <v>-1.1398215260039799</v>
      </c>
      <c r="J23" s="10">
        <v>2.2779828441549301</v>
      </c>
      <c r="K23" s="7">
        <v>79.877602908527706</v>
      </c>
      <c r="L23" s="10">
        <v>4.2989972907958398</v>
      </c>
      <c r="M23" s="7">
        <v>86.972900095518597</v>
      </c>
      <c r="N23" s="10">
        <v>1.48292806576966</v>
      </c>
      <c r="O23" s="7">
        <v>90.498845539315099</v>
      </c>
      <c r="P23" s="10">
        <v>1.5969649372069099</v>
      </c>
      <c r="Q23" s="7">
        <v>10.6212426307873</v>
      </c>
      <c r="R23" s="10">
        <v>4.6534906597634302</v>
      </c>
      <c r="S23" s="7">
        <v>83.359727427915502</v>
      </c>
      <c r="T23" s="10">
        <v>2.5929795503427502</v>
      </c>
      <c r="U23" s="7">
        <v>88.640294165305207</v>
      </c>
      <c r="V23" s="10">
        <v>1.97484331305312</v>
      </c>
      <c r="W23" s="7">
        <v>88.790288498423095</v>
      </c>
      <c r="X23" s="10">
        <v>1.3101911388844101</v>
      </c>
      <c r="Y23" s="7">
        <v>5.4305610705076797</v>
      </c>
      <c r="Z23" s="10">
        <v>2.9986524821886098</v>
      </c>
      <c r="AA23" s="65"/>
      <c r="AB23" s="65"/>
      <c r="AC23" s="65"/>
      <c r="AD23" s="182"/>
    </row>
    <row r="24" spans="1:30" ht="13" customHeight="1" x14ac:dyDescent="0.2">
      <c r="A24" s="82" t="s">
        <v>425</v>
      </c>
      <c r="B24" s="110">
        <v>2</v>
      </c>
      <c r="C24" s="7">
        <v>76.480494392269094</v>
      </c>
      <c r="D24" s="10">
        <v>1.17084697685812</v>
      </c>
      <c r="E24" s="7">
        <v>75.969948686252593</v>
      </c>
      <c r="F24" s="10">
        <v>1.44593662151888</v>
      </c>
      <c r="G24" s="7">
        <v>77.404095321976001</v>
      </c>
      <c r="H24" s="10">
        <v>1.9384919605773201</v>
      </c>
      <c r="I24" s="7">
        <v>1.43414663572349</v>
      </c>
      <c r="J24" s="10">
        <v>2.4288484656118401</v>
      </c>
      <c r="K24" s="7">
        <v>80.585757449403502</v>
      </c>
      <c r="L24" s="10">
        <v>3.5109582732889701</v>
      </c>
      <c r="M24" s="7">
        <v>75.251174972292404</v>
      </c>
      <c r="N24" s="10">
        <v>1.40591298768095</v>
      </c>
      <c r="O24" s="7">
        <v>78.252568827102806</v>
      </c>
      <c r="P24" s="10">
        <v>2.3449809809144</v>
      </c>
      <c r="Q24" s="7">
        <v>-2.3331886223006699</v>
      </c>
      <c r="R24" s="10">
        <v>4.3766267959216796</v>
      </c>
      <c r="S24" s="7">
        <v>81.695738369424404</v>
      </c>
      <c r="T24" s="10">
        <v>2.9149879741253502</v>
      </c>
      <c r="U24" s="7">
        <v>75.034080353482807</v>
      </c>
      <c r="V24" s="10">
        <v>2.6200547413962099</v>
      </c>
      <c r="W24" s="7">
        <v>75.542959630735695</v>
      </c>
      <c r="X24" s="10">
        <v>1.3732575286789701</v>
      </c>
      <c r="Y24" s="7">
        <v>-6.1527787386887098</v>
      </c>
      <c r="Z24" s="10">
        <v>3.2770054994390301</v>
      </c>
      <c r="AA24" s="65"/>
      <c r="AB24" s="65"/>
      <c r="AC24" s="65"/>
      <c r="AD24" s="182"/>
    </row>
    <row r="25" spans="1:30" ht="13" customHeight="1" x14ac:dyDescent="0.2">
      <c r="A25" s="82" t="s">
        <v>359</v>
      </c>
      <c r="B25" s="110">
        <v>2</v>
      </c>
      <c r="C25" s="7">
        <v>51.856742086407102</v>
      </c>
      <c r="D25" s="10">
        <v>1.2783808768365901</v>
      </c>
      <c r="E25" s="7">
        <v>49.105566792956402</v>
      </c>
      <c r="F25" s="10">
        <v>1.4674361650376899</v>
      </c>
      <c r="G25" s="7">
        <v>63.916153444881402</v>
      </c>
      <c r="H25" s="10">
        <v>2.42838279403247</v>
      </c>
      <c r="I25" s="7">
        <v>14.810586651925</v>
      </c>
      <c r="J25" s="10">
        <v>2.83184128540909</v>
      </c>
      <c r="K25" s="7">
        <v>61.4468698684313</v>
      </c>
      <c r="L25" s="10">
        <v>4.6548391166482004</v>
      </c>
      <c r="M25" s="7">
        <v>49.690318407030198</v>
      </c>
      <c r="N25" s="10">
        <v>1.51488134287184</v>
      </c>
      <c r="O25" s="7">
        <v>55.042286854128797</v>
      </c>
      <c r="P25" s="10">
        <v>2.2157220803938502</v>
      </c>
      <c r="Q25" s="7">
        <v>-6.4045830143025304</v>
      </c>
      <c r="R25" s="10">
        <v>5.4901453292930302</v>
      </c>
      <c r="S25" s="7">
        <v>59.993999326562701</v>
      </c>
      <c r="T25" s="10">
        <v>3.4251958376938698</v>
      </c>
      <c r="U25" s="7">
        <v>54.586895150061302</v>
      </c>
      <c r="V25" s="10">
        <v>3.3354669296219299</v>
      </c>
      <c r="W25" s="7">
        <v>49.477507701480498</v>
      </c>
      <c r="X25" s="10">
        <v>1.57387646004575</v>
      </c>
      <c r="Y25" s="7">
        <v>-10.516491625082301</v>
      </c>
      <c r="Z25" s="10">
        <v>3.8144440147390801</v>
      </c>
      <c r="AA25" s="65"/>
      <c r="AB25" s="65"/>
      <c r="AC25" s="65"/>
      <c r="AD25" s="182"/>
    </row>
    <row r="26" spans="1:30" ht="13" customHeight="1" x14ac:dyDescent="0.2">
      <c r="A26" s="82" t="s">
        <v>360</v>
      </c>
      <c r="B26" s="110">
        <v>2</v>
      </c>
      <c r="C26" s="7">
        <v>84.868187759740593</v>
      </c>
      <c r="D26" s="10">
        <v>1.2442898731098799</v>
      </c>
      <c r="E26" s="7">
        <v>85.753861275677394</v>
      </c>
      <c r="F26" s="10">
        <v>1.31707999547237</v>
      </c>
      <c r="G26" s="7">
        <v>82.820903658011005</v>
      </c>
      <c r="H26" s="10">
        <v>2.63953855485236</v>
      </c>
      <c r="I26" s="7">
        <v>-2.9329576176663901</v>
      </c>
      <c r="J26" s="10">
        <v>2.8643594838120001</v>
      </c>
      <c r="K26" s="7">
        <v>63.415695484692897</v>
      </c>
      <c r="L26" s="10">
        <v>7.4943205114813702</v>
      </c>
      <c r="M26" s="7">
        <v>81.581434360785707</v>
      </c>
      <c r="N26" s="10">
        <v>1.5249443158187901</v>
      </c>
      <c r="O26" s="7">
        <v>93.476923349374005</v>
      </c>
      <c r="P26" s="10">
        <v>1.5489588361887301</v>
      </c>
      <c r="Q26" s="7">
        <v>30.061227864681001</v>
      </c>
      <c r="R26" s="10">
        <v>7.5579873417083903</v>
      </c>
      <c r="S26" s="7">
        <v>80.108124608681607</v>
      </c>
      <c r="T26" s="10">
        <v>3.1239930268992202</v>
      </c>
      <c r="U26" s="7">
        <v>84.922540095107493</v>
      </c>
      <c r="V26" s="10">
        <v>3.2547801292029401</v>
      </c>
      <c r="W26" s="7">
        <v>86.371135671715393</v>
      </c>
      <c r="X26" s="10">
        <v>1.38081864167623</v>
      </c>
      <c r="Y26" s="7">
        <v>6.2630110630338303</v>
      </c>
      <c r="Z26" s="10">
        <v>3.3342009187661499</v>
      </c>
      <c r="AA26" s="65"/>
      <c r="AB26" s="65"/>
      <c r="AC26" s="65"/>
      <c r="AD26" s="182"/>
    </row>
    <row r="27" spans="1:30" ht="13" customHeight="1" x14ac:dyDescent="0.2">
      <c r="A27" s="82" t="s">
        <v>361</v>
      </c>
      <c r="B27" s="110">
        <v>2</v>
      </c>
      <c r="C27" s="7">
        <v>84.351174983499305</v>
      </c>
      <c r="D27" s="10">
        <v>0.729858656282661</v>
      </c>
      <c r="E27" s="7">
        <v>84.100424895981604</v>
      </c>
      <c r="F27" s="10">
        <v>0.74087765364036295</v>
      </c>
      <c r="G27" s="7">
        <v>85.805240806194206</v>
      </c>
      <c r="H27" s="10">
        <v>1.3658539592235499</v>
      </c>
      <c r="I27" s="7">
        <v>1.7048159102126601</v>
      </c>
      <c r="J27" s="10">
        <v>1.38527309770648</v>
      </c>
      <c r="K27" s="7">
        <v>83.701033179455806</v>
      </c>
      <c r="L27" s="10">
        <v>2.0923114184577898</v>
      </c>
      <c r="M27" s="7">
        <v>83.640933452905898</v>
      </c>
      <c r="N27" s="10">
        <v>0.94562685971433602</v>
      </c>
      <c r="O27" s="7">
        <v>85.666751953886205</v>
      </c>
      <c r="P27" s="10">
        <v>1.0675540608555201</v>
      </c>
      <c r="Q27" s="7">
        <v>1.9657187744304601</v>
      </c>
      <c r="R27" s="10">
        <v>2.24819131663538</v>
      </c>
      <c r="S27" s="7">
        <v>83.046841665794105</v>
      </c>
      <c r="T27" s="10">
        <v>1.41342283685967</v>
      </c>
      <c r="U27" s="7">
        <v>82.694976740612901</v>
      </c>
      <c r="V27" s="10">
        <v>1.52658241308016</v>
      </c>
      <c r="W27" s="7">
        <v>85.334559002077498</v>
      </c>
      <c r="X27" s="10">
        <v>0.90835071781352905</v>
      </c>
      <c r="Y27" s="7">
        <v>2.2877173362834502</v>
      </c>
      <c r="Z27" s="10">
        <v>1.61160151236011</v>
      </c>
      <c r="AA27" s="65"/>
      <c r="AB27" s="65"/>
      <c r="AC27" s="65"/>
      <c r="AD27" s="182"/>
    </row>
    <row r="28" spans="1:30" ht="13" customHeight="1" x14ac:dyDescent="0.2">
      <c r="A28" s="82" t="s">
        <v>362</v>
      </c>
      <c r="B28" s="110">
        <v>2</v>
      </c>
      <c r="C28" s="7">
        <v>71.012786337654106</v>
      </c>
      <c r="D28" s="10">
        <v>1.39078578199259</v>
      </c>
      <c r="E28" s="7">
        <v>69.106814621158406</v>
      </c>
      <c r="F28" s="10">
        <v>1.7640403836915</v>
      </c>
      <c r="G28" s="7">
        <v>73.602667690113094</v>
      </c>
      <c r="H28" s="10">
        <v>1.8223522346716201</v>
      </c>
      <c r="I28" s="7">
        <v>4.4958530689547</v>
      </c>
      <c r="J28" s="10">
        <v>2.27830203085052</v>
      </c>
      <c r="K28" s="7">
        <v>78.0109108423609</v>
      </c>
      <c r="L28" s="10">
        <v>4.5618031312668998</v>
      </c>
      <c r="M28" s="7">
        <v>69.975030374667199</v>
      </c>
      <c r="N28" s="10">
        <v>1.86207167618473</v>
      </c>
      <c r="O28" s="7">
        <v>71.248769666957998</v>
      </c>
      <c r="P28" s="10">
        <v>2.2691946626399302</v>
      </c>
      <c r="Q28" s="7">
        <v>-6.7621411754028902</v>
      </c>
      <c r="R28" s="10">
        <v>5.0064086898527496</v>
      </c>
      <c r="S28" s="7">
        <v>79.451525123638902</v>
      </c>
      <c r="T28" s="10">
        <v>2.7293353319958</v>
      </c>
      <c r="U28" s="7">
        <v>68.279607213027305</v>
      </c>
      <c r="V28" s="10">
        <v>3.49975196618509</v>
      </c>
      <c r="W28" s="7">
        <v>69.472608444399597</v>
      </c>
      <c r="X28" s="10">
        <v>1.5912216707634499</v>
      </c>
      <c r="Y28" s="7">
        <v>-9.9789166792392905</v>
      </c>
      <c r="Z28" s="10">
        <v>2.9832238341578599</v>
      </c>
      <c r="AA28" s="65"/>
      <c r="AB28" s="65"/>
      <c r="AC28" s="65"/>
      <c r="AD28" s="182"/>
    </row>
    <row r="29" spans="1:30" ht="13" customHeight="1" x14ac:dyDescent="0.2">
      <c r="A29" s="82" t="s">
        <v>363</v>
      </c>
      <c r="B29" s="110">
        <v>2</v>
      </c>
      <c r="C29" s="7">
        <v>73.368993734187896</v>
      </c>
      <c r="D29" s="10">
        <v>1.22787966350864</v>
      </c>
      <c r="E29" s="7">
        <v>71.752141959248107</v>
      </c>
      <c r="F29" s="10">
        <v>1.4350411384119199</v>
      </c>
      <c r="G29" s="7">
        <v>81.805343366787596</v>
      </c>
      <c r="H29" s="10">
        <v>1.7616345062215699</v>
      </c>
      <c r="I29" s="7">
        <v>10.0532014075395</v>
      </c>
      <c r="J29" s="10">
        <v>2.3313140303815398</v>
      </c>
      <c r="K29" s="7">
        <v>74.139906857943203</v>
      </c>
      <c r="L29" s="10">
        <v>3.8803143316049198</v>
      </c>
      <c r="M29" s="7">
        <v>71.199773867527298</v>
      </c>
      <c r="N29" s="10">
        <v>1.87230880452896</v>
      </c>
      <c r="O29" s="7">
        <v>75.201983142087002</v>
      </c>
      <c r="P29" s="10">
        <v>1.53186891281366</v>
      </c>
      <c r="Q29" s="7">
        <v>1.06207628414384</v>
      </c>
      <c r="R29" s="10">
        <v>4.2549181778060898</v>
      </c>
      <c r="S29" s="7">
        <v>79.502793066248998</v>
      </c>
      <c r="T29" s="10">
        <v>2.2141290757586201</v>
      </c>
      <c r="U29" s="7">
        <v>65.8695497553107</v>
      </c>
      <c r="V29" s="10">
        <v>2.8086693897880401</v>
      </c>
      <c r="W29" s="7">
        <v>73.670696231160505</v>
      </c>
      <c r="X29" s="10">
        <v>1.53282321138662</v>
      </c>
      <c r="Y29" s="7">
        <v>-5.8320968350884801</v>
      </c>
      <c r="Z29" s="10">
        <v>2.4092277960090902</v>
      </c>
      <c r="AA29" s="65"/>
      <c r="AB29" s="65"/>
      <c r="AC29" s="65"/>
      <c r="AD29" s="182"/>
    </row>
    <row r="30" spans="1:30" ht="13" customHeight="1" x14ac:dyDescent="0.2">
      <c r="A30" s="82" t="s">
        <v>364</v>
      </c>
      <c r="B30" s="110">
        <v>2</v>
      </c>
      <c r="C30" s="7">
        <v>68.2689188433921</v>
      </c>
      <c r="D30" s="10">
        <v>1.0515547363352</v>
      </c>
      <c r="E30" s="7">
        <v>66.652994436040998</v>
      </c>
      <c r="F30" s="10">
        <v>1.1925190934860701</v>
      </c>
      <c r="G30" s="7">
        <v>73.069562596987396</v>
      </c>
      <c r="H30" s="10">
        <v>1.7814252857257</v>
      </c>
      <c r="I30" s="7">
        <v>6.4165681609464498</v>
      </c>
      <c r="J30" s="10">
        <v>2.02828793171114</v>
      </c>
      <c r="K30" s="7">
        <v>74.532159742446098</v>
      </c>
      <c r="L30" s="10">
        <v>3.5735721968881</v>
      </c>
      <c r="M30" s="7">
        <v>68.435401103295803</v>
      </c>
      <c r="N30" s="10">
        <v>1.34381841322683</v>
      </c>
      <c r="O30" s="7">
        <v>66.611791677877093</v>
      </c>
      <c r="P30" s="10">
        <v>1.4624570999840101</v>
      </c>
      <c r="Q30" s="7">
        <v>-7.9203680645690504</v>
      </c>
      <c r="R30" s="10">
        <v>3.7398129174691102</v>
      </c>
      <c r="S30" s="7">
        <v>73.342965666904107</v>
      </c>
      <c r="T30" s="10">
        <v>2.2653856196462301</v>
      </c>
      <c r="U30" s="7">
        <v>71.497959692117604</v>
      </c>
      <c r="V30" s="10">
        <v>2.6697805304777402</v>
      </c>
      <c r="W30" s="7">
        <v>65.695575873331705</v>
      </c>
      <c r="X30" s="10">
        <v>1.35190832467932</v>
      </c>
      <c r="Y30" s="7">
        <v>-7.6473897935724198</v>
      </c>
      <c r="Z30" s="10">
        <v>2.41397110274599</v>
      </c>
      <c r="AA30" s="65"/>
      <c r="AB30" s="65"/>
      <c r="AC30" s="65"/>
      <c r="AD30" s="182"/>
    </row>
    <row r="31" spans="1:30" ht="13" customHeight="1" x14ac:dyDescent="0.2">
      <c r="A31" s="82" t="s">
        <v>365</v>
      </c>
      <c r="B31" s="110">
        <v>2</v>
      </c>
      <c r="C31" s="7">
        <v>58.651753552966198</v>
      </c>
      <c r="D31" s="10">
        <v>1.4721462645774599</v>
      </c>
      <c r="E31" s="7">
        <v>57.749309182660099</v>
      </c>
      <c r="F31" s="10">
        <v>1.77228505643625</v>
      </c>
      <c r="G31" s="7">
        <v>60.690582188644697</v>
      </c>
      <c r="H31" s="10">
        <v>2.2547331093281699</v>
      </c>
      <c r="I31" s="7">
        <v>2.9412730059846002</v>
      </c>
      <c r="J31" s="10">
        <v>2.6928883343303598</v>
      </c>
      <c r="K31" s="7">
        <v>70.428770146006698</v>
      </c>
      <c r="L31" s="10">
        <v>3.88593592820123</v>
      </c>
      <c r="M31" s="7">
        <v>56.446639890785697</v>
      </c>
      <c r="N31" s="10">
        <v>1.88665367028787</v>
      </c>
      <c r="O31" s="7">
        <v>59.582129867402202</v>
      </c>
      <c r="P31" s="10">
        <v>2.3656671119627801</v>
      </c>
      <c r="Q31" s="7">
        <v>-10.8466402786045</v>
      </c>
      <c r="R31" s="10">
        <v>4.9141798642944199</v>
      </c>
      <c r="S31" s="7">
        <v>63.623606733755203</v>
      </c>
      <c r="T31" s="10">
        <v>3.4200430529038601</v>
      </c>
      <c r="U31" s="7">
        <v>60.816358127960001</v>
      </c>
      <c r="V31" s="10">
        <v>2.7398566735782999</v>
      </c>
      <c r="W31" s="7">
        <v>57.637169337725602</v>
      </c>
      <c r="X31" s="10">
        <v>1.8676311153023299</v>
      </c>
      <c r="Y31" s="7">
        <v>-5.98643739602959</v>
      </c>
      <c r="Z31" s="10">
        <v>3.92025115952447</v>
      </c>
      <c r="AA31" s="65"/>
      <c r="AB31" s="65"/>
      <c r="AC31" s="65"/>
      <c r="AD31" s="182"/>
    </row>
    <row r="32" spans="1:30" ht="13" customHeight="1" x14ac:dyDescent="0.2">
      <c r="A32" s="82" t="s">
        <v>366</v>
      </c>
      <c r="B32" s="110">
        <v>2</v>
      </c>
      <c r="C32" s="7">
        <v>55.098597507167703</v>
      </c>
      <c r="D32" s="10">
        <v>1.29443606521744</v>
      </c>
      <c r="E32" s="7">
        <v>54.418927704110999</v>
      </c>
      <c r="F32" s="10">
        <v>1.51096678180239</v>
      </c>
      <c r="G32" s="7">
        <v>57.800828578342497</v>
      </c>
      <c r="H32" s="10">
        <v>2.3502802960598301</v>
      </c>
      <c r="I32" s="7">
        <v>3.3819008742315102</v>
      </c>
      <c r="J32" s="10">
        <v>2.7904289453106799</v>
      </c>
      <c r="K32" s="7">
        <v>63.7572002337009</v>
      </c>
      <c r="L32" s="10">
        <v>4.7133428074619399</v>
      </c>
      <c r="M32" s="7">
        <v>57.425459020836897</v>
      </c>
      <c r="N32" s="10">
        <v>1.8042299832987101</v>
      </c>
      <c r="O32" s="7">
        <v>52.364421734640402</v>
      </c>
      <c r="P32" s="10">
        <v>1.5121151047613599</v>
      </c>
      <c r="Q32" s="7">
        <v>-11.392778499060499</v>
      </c>
      <c r="R32" s="10">
        <v>4.6924104446651302</v>
      </c>
      <c r="S32" s="7">
        <v>61.916253339370499</v>
      </c>
      <c r="T32" s="10">
        <v>2.8348435747505998</v>
      </c>
      <c r="U32" s="7">
        <v>58.023837818194501</v>
      </c>
      <c r="V32" s="10">
        <v>3.2738432283910401</v>
      </c>
      <c r="W32" s="7">
        <v>53.263735297420403</v>
      </c>
      <c r="X32" s="10">
        <v>1.3199468683943001</v>
      </c>
      <c r="Y32" s="7">
        <v>-8.6525180419500707</v>
      </c>
      <c r="Z32" s="10">
        <v>2.71099205547414</v>
      </c>
      <c r="AA32" s="65"/>
      <c r="AB32" s="65"/>
      <c r="AC32" s="65"/>
      <c r="AD32" s="182"/>
    </row>
    <row r="33" spans="1:30" ht="13" customHeight="1" x14ac:dyDescent="0.2">
      <c r="A33" s="82" t="s">
        <v>367</v>
      </c>
      <c r="B33" s="110">
        <v>2</v>
      </c>
      <c r="C33" s="7">
        <v>72.188013366862904</v>
      </c>
      <c r="D33" s="10">
        <v>1.6172706676676201</v>
      </c>
      <c r="E33" s="7">
        <v>70.561676244023204</v>
      </c>
      <c r="F33" s="10">
        <v>1.9795065369314999</v>
      </c>
      <c r="G33" s="7">
        <v>77.075678840441398</v>
      </c>
      <c r="H33" s="10">
        <v>3.1302423657846998</v>
      </c>
      <c r="I33" s="7">
        <v>6.5140025964181696</v>
      </c>
      <c r="J33" s="10">
        <v>3.83601974209438</v>
      </c>
      <c r="K33" s="7">
        <v>78.745465834137093</v>
      </c>
      <c r="L33" s="10">
        <v>5.5347260356910404</v>
      </c>
      <c r="M33" s="7">
        <v>71.690395947726003</v>
      </c>
      <c r="N33" s="10">
        <v>2.3618943626380702</v>
      </c>
      <c r="O33" s="7">
        <v>71.900108219063497</v>
      </c>
      <c r="P33" s="10">
        <v>2.5488562285899001</v>
      </c>
      <c r="Q33" s="7">
        <v>-6.8453576150735804</v>
      </c>
      <c r="R33" s="10">
        <v>6.1581827214579397</v>
      </c>
      <c r="S33" s="7">
        <v>81.629317917077401</v>
      </c>
      <c r="T33" s="10">
        <v>2.6114698261751599</v>
      </c>
      <c r="U33" s="7">
        <v>70.791242603010701</v>
      </c>
      <c r="V33" s="10">
        <v>3.7373141076278</v>
      </c>
      <c r="W33" s="7">
        <v>68.622203240720793</v>
      </c>
      <c r="X33" s="10">
        <v>2.3125707042360002</v>
      </c>
      <c r="Y33" s="7">
        <v>-13.0071146763567</v>
      </c>
      <c r="Z33" s="10">
        <v>3.4639416005002799</v>
      </c>
      <c r="AA33" s="65"/>
      <c r="AB33" s="65"/>
      <c r="AC33" s="65"/>
      <c r="AD33" s="182"/>
    </row>
    <row r="34" spans="1:30" ht="13" customHeight="1" x14ac:dyDescent="0.2">
      <c r="A34" s="82" t="s">
        <v>368</v>
      </c>
      <c r="B34" s="110">
        <v>2</v>
      </c>
      <c r="C34" s="7">
        <v>61.219494740464299</v>
      </c>
      <c r="D34" s="10">
        <v>1.3804626005038001</v>
      </c>
      <c r="E34" s="7">
        <v>59.5688246634626</v>
      </c>
      <c r="F34" s="10">
        <v>1.36495557328364</v>
      </c>
      <c r="G34" s="7">
        <v>67.486373211278007</v>
      </c>
      <c r="H34" s="10">
        <v>2.6179360651775401</v>
      </c>
      <c r="I34" s="7">
        <v>7.9175485478153798</v>
      </c>
      <c r="J34" s="10">
        <v>2.6238634837839201</v>
      </c>
      <c r="K34" s="7">
        <v>68.081210459302497</v>
      </c>
      <c r="L34" s="10">
        <v>4.03470203838922</v>
      </c>
      <c r="M34" s="7">
        <v>61.045724278474502</v>
      </c>
      <c r="N34" s="10">
        <v>1.6988420717978601</v>
      </c>
      <c r="O34" s="7">
        <v>57.523005377801603</v>
      </c>
      <c r="P34" s="10">
        <v>2.9714130876412099</v>
      </c>
      <c r="Q34" s="7">
        <v>-10.558205081500899</v>
      </c>
      <c r="R34" s="10">
        <v>5.3642750985448302</v>
      </c>
      <c r="S34" s="7">
        <v>70.618946003200506</v>
      </c>
      <c r="T34" s="10">
        <v>3.1682886397449601</v>
      </c>
      <c r="U34" s="7">
        <v>56.811081619127897</v>
      </c>
      <c r="V34" s="10">
        <v>3.2568663512192</v>
      </c>
      <c r="W34" s="7">
        <v>58.892509348767298</v>
      </c>
      <c r="X34" s="10">
        <v>2.1755199826795102</v>
      </c>
      <c r="Y34" s="7">
        <v>-11.726436654433201</v>
      </c>
      <c r="Z34" s="10">
        <v>4.2358371580982999</v>
      </c>
      <c r="AA34" s="65"/>
      <c r="AB34" s="65"/>
      <c r="AC34" s="65"/>
      <c r="AD34" s="182"/>
    </row>
    <row r="35" spans="1:30" ht="13" customHeight="1" x14ac:dyDescent="0.2">
      <c r="A35" s="82" t="s">
        <v>369</v>
      </c>
      <c r="B35" s="110">
        <v>2</v>
      </c>
      <c r="C35" s="7">
        <v>66.716550545009397</v>
      </c>
      <c r="D35" s="10">
        <v>1.00826001836624</v>
      </c>
      <c r="E35" s="7">
        <v>65.967962737053497</v>
      </c>
      <c r="F35" s="10">
        <v>1.1457330314736001</v>
      </c>
      <c r="G35" s="7">
        <v>69.975157903340104</v>
      </c>
      <c r="H35" s="10">
        <v>1.9898649133442801</v>
      </c>
      <c r="I35" s="7">
        <v>4.0071951662865599</v>
      </c>
      <c r="J35" s="10">
        <v>2.2382663783397199</v>
      </c>
      <c r="K35" s="7">
        <v>71.545497632076604</v>
      </c>
      <c r="L35" s="10">
        <v>4.7766245548992696</v>
      </c>
      <c r="M35" s="7">
        <v>70.286595241710799</v>
      </c>
      <c r="N35" s="10">
        <v>1.3377545972398699</v>
      </c>
      <c r="O35" s="7">
        <v>62.448482912643101</v>
      </c>
      <c r="P35" s="10">
        <v>1.44485126660244</v>
      </c>
      <c r="Q35" s="7">
        <v>-9.0970147194334903</v>
      </c>
      <c r="R35" s="10">
        <v>5.0168924243740003</v>
      </c>
      <c r="S35" s="7">
        <v>71.860337782414703</v>
      </c>
      <c r="T35" s="10">
        <v>2.0330456692635099</v>
      </c>
      <c r="U35" s="7">
        <v>66.637430383540604</v>
      </c>
      <c r="V35" s="10">
        <v>2.54894907752703</v>
      </c>
      <c r="W35" s="7">
        <v>65.232762071958902</v>
      </c>
      <c r="X35" s="10">
        <v>1.32182759493803</v>
      </c>
      <c r="Y35" s="7">
        <v>-6.6275757104558597</v>
      </c>
      <c r="Z35" s="10">
        <v>2.3282555599967498</v>
      </c>
      <c r="AA35" s="65"/>
      <c r="AB35" s="65"/>
      <c r="AC35" s="65"/>
      <c r="AD35" s="182"/>
    </row>
    <row r="36" spans="1:30" ht="13" customHeight="1" x14ac:dyDescent="0.2">
      <c r="A36" s="82" t="s">
        <v>370</v>
      </c>
      <c r="B36" s="110">
        <v>2</v>
      </c>
      <c r="C36" s="7">
        <v>37.339597686193699</v>
      </c>
      <c r="D36" s="10">
        <v>0.86044909251692403</v>
      </c>
      <c r="E36" s="7">
        <v>39.972357674269098</v>
      </c>
      <c r="F36" s="10">
        <v>1.4736309027313601</v>
      </c>
      <c r="G36" s="7">
        <v>35.772051470385698</v>
      </c>
      <c r="H36" s="10">
        <v>1.1901396330596199</v>
      </c>
      <c r="I36" s="7">
        <v>-4.2003062038833203</v>
      </c>
      <c r="J36" s="10">
        <v>2.0080320544308501</v>
      </c>
      <c r="K36" s="7">
        <v>31.825160658478602</v>
      </c>
      <c r="L36" s="10">
        <v>2.1929003755552001</v>
      </c>
      <c r="M36" s="7">
        <v>35.581897839890097</v>
      </c>
      <c r="N36" s="10">
        <v>1.3430699203142</v>
      </c>
      <c r="O36" s="7">
        <v>43.978876551517999</v>
      </c>
      <c r="P36" s="10">
        <v>2.0085836931313601</v>
      </c>
      <c r="Q36" s="7">
        <v>12.153715893039401</v>
      </c>
      <c r="R36" s="10">
        <v>3.2608341520048598</v>
      </c>
      <c r="S36" s="7">
        <v>34.497381713440497</v>
      </c>
      <c r="T36" s="10">
        <v>2.52295077891509</v>
      </c>
      <c r="U36" s="7">
        <v>28.690566843495201</v>
      </c>
      <c r="V36" s="10">
        <v>2.2804402684259002</v>
      </c>
      <c r="W36" s="7">
        <v>40.883582563694098</v>
      </c>
      <c r="X36" s="10">
        <v>1.2579626686581</v>
      </c>
      <c r="Y36" s="7">
        <v>6.3862008502536103</v>
      </c>
      <c r="Z36" s="10">
        <v>2.99679570138797</v>
      </c>
      <c r="AA36" s="65"/>
      <c r="AB36" s="65"/>
      <c r="AC36" s="65"/>
      <c r="AD36" s="182"/>
    </row>
    <row r="37" spans="1:30" ht="13" customHeight="1" x14ac:dyDescent="0.2">
      <c r="A37" s="82" t="s">
        <v>371</v>
      </c>
      <c r="B37" s="110">
        <v>2</v>
      </c>
      <c r="C37" s="7">
        <v>71.124137750580402</v>
      </c>
      <c r="D37" s="10">
        <v>0.97672632194791198</v>
      </c>
      <c r="E37" s="7">
        <v>70.397797940385701</v>
      </c>
      <c r="F37" s="10">
        <v>1.1143036821918899</v>
      </c>
      <c r="G37" s="7">
        <v>73.755063532202001</v>
      </c>
      <c r="H37" s="10">
        <v>1.6099716558659201</v>
      </c>
      <c r="I37" s="7">
        <v>3.3572655918162702</v>
      </c>
      <c r="J37" s="10">
        <v>1.84719128612325</v>
      </c>
      <c r="K37" s="7">
        <v>72.260316648658304</v>
      </c>
      <c r="L37" s="10">
        <v>2.0878749077292098</v>
      </c>
      <c r="M37" s="7">
        <v>68.567236371102794</v>
      </c>
      <c r="N37" s="10">
        <v>1.263536514269</v>
      </c>
      <c r="O37" s="7">
        <v>75.908649492020501</v>
      </c>
      <c r="P37" s="10">
        <v>1.87417569303251</v>
      </c>
      <c r="Q37" s="7">
        <v>3.64833284336218</v>
      </c>
      <c r="R37" s="10">
        <v>3.18902059472657</v>
      </c>
      <c r="S37" s="7">
        <v>70.089089863972902</v>
      </c>
      <c r="T37" s="10">
        <v>1.5095659305754501</v>
      </c>
      <c r="U37" s="7">
        <v>67.648798684759896</v>
      </c>
      <c r="V37" s="10">
        <v>2.0581100772054599</v>
      </c>
      <c r="W37" s="7">
        <v>72.722454298610401</v>
      </c>
      <c r="X37" s="10">
        <v>1.30149603272529</v>
      </c>
      <c r="Y37" s="7">
        <v>2.6333644346375098</v>
      </c>
      <c r="Z37" s="10">
        <v>1.98193082134054</v>
      </c>
      <c r="AA37" s="65"/>
      <c r="AB37" s="65"/>
      <c r="AC37" s="65"/>
      <c r="AD37" s="182"/>
    </row>
    <row r="38" spans="1:30" ht="13" customHeight="1" x14ac:dyDescent="0.2">
      <c r="A38" s="82" t="s">
        <v>372</v>
      </c>
      <c r="B38" s="110">
        <v>2</v>
      </c>
      <c r="C38" s="7">
        <v>51.532227113231301</v>
      </c>
      <c r="D38" s="10">
        <v>1.3202490363839501</v>
      </c>
      <c r="E38" s="7">
        <v>48.631836648705502</v>
      </c>
      <c r="F38" s="10">
        <v>1.4427894825568901</v>
      </c>
      <c r="G38" s="7">
        <v>58.406048198045298</v>
      </c>
      <c r="H38" s="10">
        <v>2.3798436576837898</v>
      </c>
      <c r="I38" s="7">
        <v>9.7742115493397392</v>
      </c>
      <c r="J38" s="10">
        <v>2.6277104131403002</v>
      </c>
      <c r="K38" s="7">
        <v>64.548551310428493</v>
      </c>
      <c r="L38" s="10">
        <v>2.5024213475205399</v>
      </c>
      <c r="M38" s="7">
        <v>48.760555826040303</v>
      </c>
      <c r="N38" s="10">
        <v>1.6681524398729199</v>
      </c>
      <c r="O38" s="7">
        <v>51.153937789903402</v>
      </c>
      <c r="P38" s="10">
        <v>2.4094750891711501</v>
      </c>
      <c r="Q38" s="7">
        <v>-13.3946135205251</v>
      </c>
      <c r="R38" s="10">
        <v>3.2888012471673802</v>
      </c>
      <c r="S38" s="7">
        <v>62.614888618445299</v>
      </c>
      <c r="T38" s="10">
        <v>2.43907664292519</v>
      </c>
      <c r="U38" s="7">
        <v>48.629633286497601</v>
      </c>
      <c r="V38" s="10">
        <v>3.2838153089300302</v>
      </c>
      <c r="W38" s="7">
        <v>46.919833677270397</v>
      </c>
      <c r="X38" s="10">
        <v>1.6424082504283899</v>
      </c>
      <c r="Y38" s="7">
        <v>-15.695054941174901</v>
      </c>
      <c r="Z38" s="10">
        <v>2.6904357090167701</v>
      </c>
      <c r="AA38" s="65"/>
      <c r="AB38" s="65"/>
      <c r="AC38" s="65"/>
      <c r="AD38" s="182"/>
    </row>
    <row r="39" spans="1:30" ht="13" customHeight="1" x14ac:dyDescent="0.2">
      <c r="A39" s="82" t="s">
        <v>426</v>
      </c>
      <c r="B39" s="110">
        <v>2</v>
      </c>
      <c r="C39" s="7">
        <v>58.280848483710002</v>
      </c>
      <c r="D39" s="10">
        <v>1.5204172400455001</v>
      </c>
      <c r="E39" s="7">
        <v>60.517960540013398</v>
      </c>
      <c r="F39" s="10">
        <v>1.70058152203971</v>
      </c>
      <c r="G39" s="7">
        <v>55.1927172468599</v>
      </c>
      <c r="H39" s="10">
        <v>2.2184876149249901</v>
      </c>
      <c r="I39" s="7">
        <v>-5.3252432931535099</v>
      </c>
      <c r="J39" s="10">
        <v>2.4362882314210399</v>
      </c>
      <c r="K39" s="7">
        <v>63.368160680741099</v>
      </c>
      <c r="L39" s="10">
        <v>4.1424967060805296</v>
      </c>
      <c r="M39" s="7">
        <v>59.672782809617097</v>
      </c>
      <c r="N39" s="10">
        <v>1.8650544980816799</v>
      </c>
      <c r="O39" s="7">
        <v>56.758160500016402</v>
      </c>
      <c r="P39" s="10">
        <v>2.1983233043882699</v>
      </c>
      <c r="Q39" s="7">
        <v>-6.6100001807247297</v>
      </c>
      <c r="R39" s="10">
        <v>4.25500457344992</v>
      </c>
      <c r="S39" s="7">
        <v>63.460441461443303</v>
      </c>
      <c r="T39" s="10">
        <v>2.8392014059959001</v>
      </c>
      <c r="U39" s="7">
        <v>59.6554225130565</v>
      </c>
      <c r="V39" s="10">
        <v>3.65950937753429</v>
      </c>
      <c r="W39" s="7">
        <v>57.519340482424901</v>
      </c>
      <c r="X39" s="10">
        <v>1.8635757254449901</v>
      </c>
      <c r="Y39" s="7">
        <v>-5.9411009790184002</v>
      </c>
      <c r="Z39" s="10">
        <v>3.2214343029378401</v>
      </c>
      <c r="AA39" s="65"/>
      <c r="AB39" s="65"/>
      <c r="AC39" s="65"/>
      <c r="AD39" s="182"/>
    </row>
    <row r="40" spans="1:30" ht="13" customHeight="1" x14ac:dyDescent="0.2">
      <c r="A40" s="82" t="s">
        <v>373</v>
      </c>
      <c r="B40" s="110">
        <v>2</v>
      </c>
      <c r="C40" s="7">
        <v>81.672836007926307</v>
      </c>
      <c r="D40" s="10">
        <v>0.92896404404250699</v>
      </c>
      <c r="E40" s="7">
        <v>81.910854540793295</v>
      </c>
      <c r="F40" s="10">
        <v>0.95585463734398401</v>
      </c>
      <c r="G40" s="7">
        <v>80.405864579792805</v>
      </c>
      <c r="H40" s="10">
        <v>2.6991468522683801</v>
      </c>
      <c r="I40" s="7">
        <v>-1.5049899610005799</v>
      </c>
      <c r="J40" s="10">
        <v>2.80070218716501</v>
      </c>
      <c r="K40" s="7">
        <v>87.004014210828501</v>
      </c>
      <c r="L40" s="10">
        <v>2.56028899227511</v>
      </c>
      <c r="M40" s="7">
        <v>83.892910832005398</v>
      </c>
      <c r="N40" s="10">
        <v>1.8637831048114399</v>
      </c>
      <c r="O40" s="7">
        <v>79.653483743989099</v>
      </c>
      <c r="P40" s="10">
        <v>1.0990830997637</v>
      </c>
      <c r="Q40" s="7">
        <v>-7.3505304668394196</v>
      </c>
      <c r="R40" s="10">
        <v>2.7754951687959601</v>
      </c>
      <c r="S40" s="7">
        <v>85.890778508612996</v>
      </c>
      <c r="T40" s="10">
        <v>2.7062020094447599</v>
      </c>
      <c r="U40" s="7">
        <v>84.937593485080697</v>
      </c>
      <c r="V40" s="10">
        <v>3.2197677666882201</v>
      </c>
      <c r="W40" s="7">
        <v>80.361703277291596</v>
      </c>
      <c r="X40" s="10">
        <v>0.91630494934668905</v>
      </c>
      <c r="Y40" s="7">
        <v>-5.5290752313214098</v>
      </c>
      <c r="Z40" s="10">
        <v>2.8013490991760599</v>
      </c>
      <c r="AA40" s="65"/>
      <c r="AB40" s="65"/>
      <c r="AC40" s="65"/>
      <c r="AD40" s="182"/>
    </row>
    <row r="41" spans="1:30" ht="13" customHeight="1" x14ac:dyDescent="0.2">
      <c r="A41" s="82" t="s">
        <v>374</v>
      </c>
      <c r="B41" s="110">
        <v>2</v>
      </c>
      <c r="C41" s="7">
        <v>77.400865862438707</v>
      </c>
      <c r="D41" s="10">
        <v>1.00470898006694</v>
      </c>
      <c r="E41" s="7">
        <v>76.799572177378494</v>
      </c>
      <c r="F41" s="10">
        <v>1.1899854590747001</v>
      </c>
      <c r="G41" s="7">
        <v>81.079195426435206</v>
      </c>
      <c r="H41" s="10">
        <v>1.8802193958998801</v>
      </c>
      <c r="I41" s="7">
        <v>4.2796232490567396</v>
      </c>
      <c r="J41" s="10">
        <v>2.3676627949877398</v>
      </c>
      <c r="K41" s="7">
        <v>83.219053415106998</v>
      </c>
      <c r="L41" s="10">
        <v>3.3526586743062601</v>
      </c>
      <c r="M41" s="7">
        <v>73.166633768546703</v>
      </c>
      <c r="N41" s="10">
        <v>1.9750900824270501</v>
      </c>
      <c r="O41" s="7">
        <v>79.476728529739304</v>
      </c>
      <c r="P41" s="10">
        <v>1.1494962646285301</v>
      </c>
      <c r="Q41" s="7">
        <v>-3.7423248853677098</v>
      </c>
      <c r="R41" s="10">
        <v>3.5464228422694899</v>
      </c>
      <c r="S41" s="7">
        <v>76.450758649204104</v>
      </c>
      <c r="T41" s="10">
        <v>3.12577293632582</v>
      </c>
      <c r="U41" s="7">
        <v>84.463836528078204</v>
      </c>
      <c r="V41" s="10">
        <v>3.3551286487170802</v>
      </c>
      <c r="W41" s="7">
        <v>77.524700159845196</v>
      </c>
      <c r="X41" s="10">
        <v>1.0389552149164401</v>
      </c>
      <c r="Y41" s="7">
        <v>1.0739415106410799</v>
      </c>
      <c r="Z41" s="10">
        <v>3.30659042459824</v>
      </c>
      <c r="AA41" s="65"/>
      <c r="AB41" s="65"/>
      <c r="AC41" s="65"/>
      <c r="AD41" s="182"/>
    </row>
    <row r="42" spans="1:30" ht="13" customHeight="1" x14ac:dyDescent="0.2">
      <c r="A42" s="82" t="s">
        <v>375</v>
      </c>
      <c r="B42" s="110">
        <v>2</v>
      </c>
      <c r="C42" s="7">
        <v>50.396584518865701</v>
      </c>
      <c r="D42" s="10">
        <v>1.4061451072177999</v>
      </c>
      <c r="E42" s="7">
        <v>49.285444638187698</v>
      </c>
      <c r="F42" s="10">
        <v>1.6143623959569799</v>
      </c>
      <c r="G42" s="7">
        <v>52.980409226939997</v>
      </c>
      <c r="H42" s="10">
        <v>2.4476402576732301</v>
      </c>
      <c r="I42" s="7">
        <v>3.6949645887522502</v>
      </c>
      <c r="J42" s="10">
        <v>2.8122924686136002</v>
      </c>
      <c r="K42" s="7">
        <v>55.439393416691701</v>
      </c>
      <c r="L42" s="10">
        <v>3.7699656754027302</v>
      </c>
      <c r="M42" s="7">
        <v>47.759344519220903</v>
      </c>
      <c r="N42" s="10">
        <v>1.56049965989038</v>
      </c>
      <c r="O42" s="7">
        <v>54.394675427808302</v>
      </c>
      <c r="P42" s="10">
        <v>3.4899725627476901</v>
      </c>
      <c r="Q42" s="7">
        <v>-1.0447179888834399</v>
      </c>
      <c r="R42" s="10">
        <v>5.0019195740833897</v>
      </c>
      <c r="S42" s="7">
        <v>57.361232539146499</v>
      </c>
      <c r="T42" s="10">
        <v>3.3622322293810001</v>
      </c>
      <c r="U42" s="7">
        <v>51.775766185457499</v>
      </c>
      <c r="V42" s="10">
        <v>3.4451732317888499</v>
      </c>
      <c r="W42" s="7">
        <v>47.546151951413599</v>
      </c>
      <c r="X42" s="10">
        <v>1.7527022551484399</v>
      </c>
      <c r="Y42" s="7">
        <v>-9.8150805877328899</v>
      </c>
      <c r="Z42" s="10">
        <v>3.63217273496821</v>
      </c>
      <c r="AA42" s="65"/>
      <c r="AB42" s="65"/>
      <c r="AC42" s="65"/>
      <c r="AD42" s="182"/>
    </row>
    <row r="43" spans="1:30" ht="13" customHeight="1" x14ac:dyDescent="0.2">
      <c r="A43" s="82" t="s">
        <v>427</v>
      </c>
      <c r="B43" s="110">
        <v>2</v>
      </c>
      <c r="C43" s="7">
        <v>63.872533015123999</v>
      </c>
      <c r="D43" s="10">
        <v>1.7536662680069099</v>
      </c>
      <c r="E43" s="7">
        <v>64.283346680173807</v>
      </c>
      <c r="F43" s="10">
        <v>2.1524135734366001</v>
      </c>
      <c r="G43" s="7">
        <v>62.1392413410519</v>
      </c>
      <c r="H43" s="10">
        <v>3.4132579254736699</v>
      </c>
      <c r="I43" s="7">
        <v>-2.1441053391219</v>
      </c>
      <c r="J43" s="10">
        <v>4.1242920451276204</v>
      </c>
      <c r="K43" s="7">
        <v>61.332800662204903</v>
      </c>
      <c r="L43" s="10">
        <v>8.4342365982602203</v>
      </c>
      <c r="M43" s="7">
        <v>62.566976199917598</v>
      </c>
      <c r="N43" s="10">
        <v>2.34779079471673</v>
      </c>
      <c r="O43" s="7">
        <v>66.2320505510922</v>
      </c>
      <c r="P43" s="10">
        <v>2.6090852818369101</v>
      </c>
      <c r="Q43" s="7">
        <v>4.8992498888873097</v>
      </c>
      <c r="R43" s="10">
        <v>9.0834384944137003</v>
      </c>
      <c r="S43" s="7">
        <v>66.198619892801801</v>
      </c>
      <c r="T43" s="10">
        <v>4.2145466278879802</v>
      </c>
      <c r="U43" s="7">
        <v>53.042481977596601</v>
      </c>
      <c r="V43" s="10">
        <v>4.9122671636826603</v>
      </c>
      <c r="W43" s="7">
        <v>66.513294937432903</v>
      </c>
      <c r="X43" s="10">
        <v>2.28984350821545</v>
      </c>
      <c r="Y43" s="7">
        <v>0.31467504463110202</v>
      </c>
      <c r="Z43" s="10">
        <v>4.98566426356627</v>
      </c>
      <c r="AA43" s="65"/>
      <c r="AB43" s="65"/>
      <c r="AC43" s="65"/>
      <c r="AD43" s="182"/>
    </row>
    <row r="44" spans="1:30" ht="13" customHeight="1" x14ac:dyDescent="0.2">
      <c r="A44" s="82" t="s">
        <v>428</v>
      </c>
      <c r="B44" s="110">
        <v>2</v>
      </c>
      <c r="C44" s="7">
        <v>50.196050193510999</v>
      </c>
      <c r="D44" s="10">
        <v>1.3308440292152801</v>
      </c>
      <c r="E44" s="7">
        <v>50.339570100433001</v>
      </c>
      <c r="F44" s="10">
        <v>1.6690845673029999</v>
      </c>
      <c r="G44" s="7">
        <v>50.199952092063597</v>
      </c>
      <c r="H44" s="10">
        <v>1.6749695502041599</v>
      </c>
      <c r="I44" s="7">
        <v>-0.13961800836937499</v>
      </c>
      <c r="J44" s="10">
        <v>2.02896589361371</v>
      </c>
      <c r="K44" s="7">
        <v>48.996937786665399</v>
      </c>
      <c r="L44" s="10">
        <v>1.8544145907765901</v>
      </c>
      <c r="M44" s="7">
        <v>48.731887737782699</v>
      </c>
      <c r="N44" s="10">
        <v>1.49984053750516</v>
      </c>
      <c r="O44" s="7">
        <v>56.939848951307603</v>
      </c>
      <c r="P44" s="10">
        <v>2.8826872293108501</v>
      </c>
      <c r="Q44" s="7">
        <v>7.9429111646421999</v>
      </c>
      <c r="R44" s="10">
        <v>3.2894508949066901</v>
      </c>
      <c r="S44" s="7">
        <v>50.466047217378502</v>
      </c>
      <c r="T44" s="10">
        <v>1.98774033933829</v>
      </c>
      <c r="U44" s="7">
        <v>46.479620931920003</v>
      </c>
      <c r="V44" s="10">
        <v>2.3937870709861602</v>
      </c>
      <c r="W44" s="7">
        <v>52.905019534891998</v>
      </c>
      <c r="X44" s="10">
        <v>2.2409845487714399</v>
      </c>
      <c r="Y44" s="7">
        <v>2.4389723175135001</v>
      </c>
      <c r="Z44" s="10">
        <v>2.9504352187282299</v>
      </c>
      <c r="AA44" s="65"/>
      <c r="AB44" s="65"/>
      <c r="AC44" s="65"/>
      <c r="AD44" s="182"/>
    </row>
    <row r="45" spans="1:30" ht="13" customHeight="1" x14ac:dyDescent="0.2">
      <c r="A45" s="82" t="s">
        <v>429</v>
      </c>
      <c r="B45" s="110">
        <v>2</v>
      </c>
      <c r="C45" s="7">
        <v>55.270723750891101</v>
      </c>
      <c r="D45" s="10">
        <v>1.2735905309704101</v>
      </c>
      <c r="E45" s="7">
        <v>56.279591931855101</v>
      </c>
      <c r="F45" s="10">
        <v>1.5839153875224901</v>
      </c>
      <c r="G45" s="7">
        <v>52.907781502656299</v>
      </c>
      <c r="H45" s="10">
        <v>1.8342230523695899</v>
      </c>
      <c r="I45" s="7">
        <v>-3.3718104291987898</v>
      </c>
      <c r="J45" s="10">
        <v>2.3129029953275202</v>
      </c>
      <c r="K45" s="7">
        <v>65.6293499194677</v>
      </c>
      <c r="L45" s="10">
        <v>3.4278880701102001</v>
      </c>
      <c r="M45" s="7">
        <v>55.0008699182032</v>
      </c>
      <c r="N45" s="10">
        <v>1.4484376367604099</v>
      </c>
      <c r="O45" s="7">
        <v>52.110588787832</v>
      </c>
      <c r="P45" s="10">
        <v>2.2943087826278901</v>
      </c>
      <c r="Q45" s="7">
        <v>-13.518761131635699</v>
      </c>
      <c r="R45" s="10">
        <v>3.8776871898815202</v>
      </c>
      <c r="S45" s="7">
        <v>63.914484373755897</v>
      </c>
      <c r="T45" s="10">
        <v>2.1536347804932099</v>
      </c>
      <c r="U45" s="7">
        <v>57.8345082977769</v>
      </c>
      <c r="V45" s="10">
        <v>2.8074701266248301</v>
      </c>
      <c r="W45" s="7">
        <v>51.022160256714301</v>
      </c>
      <c r="X45" s="10">
        <v>1.66059689811234</v>
      </c>
      <c r="Y45" s="7">
        <v>-12.892324117041699</v>
      </c>
      <c r="Z45" s="10">
        <v>2.5868333178901501</v>
      </c>
      <c r="AA45" s="65"/>
      <c r="AB45" s="65"/>
      <c r="AC45" s="65"/>
      <c r="AD45" s="182"/>
    </row>
    <row r="46" spans="1:30" ht="13" customHeight="1" x14ac:dyDescent="0.2">
      <c r="A46" s="82" t="s">
        <v>430</v>
      </c>
      <c r="B46" s="110">
        <v>2</v>
      </c>
      <c r="C46" s="7">
        <v>80.343171154616599</v>
      </c>
      <c r="D46" s="10">
        <v>1.15733024034295</v>
      </c>
      <c r="E46" s="7">
        <v>80.884788066857197</v>
      </c>
      <c r="F46" s="10">
        <v>1.17181516378399</v>
      </c>
      <c r="G46" s="7">
        <v>79.104188703973804</v>
      </c>
      <c r="H46" s="10">
        <v>2.3784040330338301</v>
      </c>
      <c r="I46" s="7">
        <v>-1.78059936288346</v>
      </c>
      <c r="J46" s="10">
        <v>2.4592002206322099</v>
      </c>
      <c r="K46" s="7">
        <v>93.749311812051204</v>
      </c>
      <c r="L46" s="10">
        <v>2.48172349379211</v>
      </c>
      <c r="M46" s="7">
        <v>78.310794914310407</v>
      </c>
      <c r="N46" s="10">
        <v>1.63238943772402</v>
      </c>
      <c r="O46" s="7">
        <v>82.068312372238097</v>
      </c>
      <c r="P46" s="10">
        <v>1.6727324297858901</v>
      </c>
      <c r="Q46" s="7">
        <v>-11.6809994398131</v>
      </c>
      <c r="R46" s="10">
        <v>2.8484122618049001</v>
      </c>
      <c r="S46" s="7">
        <v>84.9299828841216</v>
      </c>
      <c r="T46" s="10">
        <v>4.4409533686666904</v>
      </c>
      <c r="U46" s="7">
        <v>78.006277508090093</v>
      </c>
      <c r="V46" s="10">
        <v>3.6591107983083999</v>
      </c>
      <c r="W46" s="7">
        <v>80.267036798397299</v>
      </c>
      <c r="X46" s="10">
        <v>1.23040255128537</v>
      </c>
      <c r="Y46" s="7">
        <v>-4.6629460857243696</v>
      </c>
      <c r="Z46" s="10">
        <v>4.6549143845241998</v>
      </c>
      <c r="AA46" s="65"/>
      <c r="AB46" s="65"/>
      <c r="AC46" s="65"/>
      <c r="AD46" s="182"/>
    </row>
    <row r="47" spans="1:30" ht="13" customHeight="1" x14ac:dyDescent="0.2">
      <c r="A47" s="82" t="s">
        <v>376</v>
      </c>
      <c r="B47" s="110">
        <v>2</v>
      </c>
      <c r="C47" s="7">
        <v>39.104504496231897</v>
      </c>
      <c r="D47" s="10">
        <v>1.25815403433411</v>
      </c>
      <c r="E47" s="7">
        <v>38.605263900641901</v>
      </c>
      <c r="F47" s="10">
        <v>1.4063884814955401</v>
      </c>
      <c r="G47" s="7">
        <v>40.4376378984133</v>
      </c>
      <c r="H47" s="10">
        <v>2.5402848363797399</v>
      </c>
      <c r="I47" s="7">
        <v>1.8323739977714899</v>
      </c>
      <c r="J47" s="10">
        <v>2.8114783134306198</v>
      </c>
      <c r="K47" s="7">
        <v>47.390256182936902</v>
      </c>
      <c r="L47" s="10">
        <v>8.3737583789454604</v>
      </c>
      <c r="M47" s="7">
        <v>38.6094836791831</v>
      </c>
      <c r="N47" s="10">
        <v>1.7255965948742999</v>
      </c>
      <c r="O47" s="7">
        <v>39.0359025927144</v>
      </c>
      <c r="P47" s="10">
        <v>1.51254309877045</v>
      </c>
      <c r="Q47" s="7">
        <v>-8.3543535902225301</v>
      </c>
      <c r="R47" s="10">
        <v>8.4697287863066393</v>
      </c>
      <c r="S47" s="7">
        <v>53.1629167328229</v>
      </c>
      <c r="T47" s="10">
        <v>4.3758884191332799</v>
      </c>
      <c r="U47" s="7">
        <v>36.534899042895198</v>
      </c>
      <c r="V47" s="10">
        <v>4.1860831589246201</v>
      </c>
      <c r="W47" s="7">
        <v>37.689510083190299</v>
      </c>
      <c r="X47" s="10">
        <v>1.3147986564451399</v>
      </c>
      <c r="Y47" s="7">
        <v>-15.473406649632601</v>
      </c>
      <c r="Z47" s="10">
        <v>4.5185142831133298</v>
      </c>
      <c r="AA47" s="65"/>
      <c r="AB47" s="65"/>
      <c r="AC47" s="65"/>
      <c r="AD47" s="182"/>
    </row>
    <row r="48" spans="1:30" ht="13" customHeight="1" x14ac:dyDescent="0.2">
      <c r="A48" s="82" t="s">
        <v>377</v>
      </c>
      <c r="B48" s="110">
        <v>2</v>
      </c>
      <c r="C48" s="7">
        <v>81.066456027459495</v>
      </c>
      <c r="D48" s="10">
        <v>0.91161593259701801</v>
      </c>
      <c r="E48" s="7">
        <v>80.821438699826899</v>
      </c>
      <c r="F48" s="10">
        <v>1.123403019812</v>
      </c>
      <c r="G48" s="7">
        <v>81.526669116118399</v>
      </c>
      <c r="H48" s="10">
        <v>1.72414235480793</v>
      </c>
      <c r="I48" s="7">
        <v>0.70523041629151395</v>
      </c>
      <c r="J48" s="10">
        <v>2.1331634901242098</v>
      </c>
      <c r="K48" s="7">
        <v>77.412543119467699</v>
      </c>
      <c r="L48" s="10">
        <v>2.8023552279908799</v>
      </c>
      <c r="M48" s="7">
        <v>79.956178099211002</v>
      </c>
      <c r="N48" s="10">
        <v>1.31762508599263</v>
      </c>
      <c r="O48" s="7">
        <v>84.074403389883599</v>
      </c>
      <c r="P48" s="10">
        <v>1.2182385474050601</v>
      </c>
      <c r="Q48" s="7">
        <v>6.6618602704159002</v>
      </c>
      <c r="R48" s="10">
        <v>3.1377989377049902</v>
      </c>
      <c r="S48" s="7">
        <v>78.164083613140306</v>
      </c>
      <c r="T48" s="10">
        <v>2.3361040537767801</v>
      </c>
      <c r="U48" s="7">
        <v>79.2504716627666</v>
      </c>
      <c r="V48" s="10">
        <v>2.7380158993278401</v>
      </c>
      <c r="W48" s="7">
        <v>81.915263998909595</v>
      </c>
      <c r="X48" s="10">
        <v>1.1219520517603301</v>
      </c>
      <c r="Y48" s="7">
        <v>3.75118038576929</v>
      </c>
      <c r="Z48" s="10">
        <v>2.5793083749671601</v>
      </c>
      <c r="AA48" s="65"/>
      <c r="AB48" s="65"/>
      <c r="AC48" s="65"/>
      <c r="AD48" s="182"/>
    </row>
    <row r="49" spans="1:30" ht="13" customHeight="1" x14ac:dyDescent="0.2">
      <c r="A49" s="82" t="s">
        <v>378</v>
      </c>
      <c r="B49" s="110">
        <v>2</v>
      </c>
      <c r="C49" s="7">
        <v>76.935943931392401</v>
      </c>
      <c r="D49" s="10">
        <v>1.0127137684761101</v>
      </c>
      <c r="E49" s="7">
        <v>79.491913241049005</v>
      </c>
      <c r="F49" s="10">
        <v>1.5544837285558399</v>
      </c>
      <c r="G49" s="7">
        <v>74.336742225467802</v>
      </c>
      <c r="H49" s="10">
        <v>1.49390580257199</v>
      </c>
      <c r="I49" s="7">
        <v>-5.1551710155811499</v>
      </c>
      <c r="J49" s="10">
        <v>2.24244504307056</v>
      </c>
      <c r="K49" s="7">
        <v>73.784380519181099</v>
      </c>
      <c r="L49" s="10">
        <v>5.2971125608419198</v>
      </c>
      <c r="M49" s="7">
        <v>75.706705942345806</v>
      </c>
      <c r="N49" s="10">
        <v>1.2656909428498799</v>
      </c>
      <c r="O49" s="7">
        <v>81.491574030486007</v>
      </c>
      <c r="P49" s="10">
        <v>1.8938537326456799</v>
      </c>
      <c r="Q49" s="7">
        <v>7.7071935113048404</v>
      </c>
      <c r="R49" s="10">
        <v>5.2353764804457699</v>
      </c>
      <c r="S49" s="7">
        <v>74.177005429653605</v>
      </c>
      <c r="T49" s="10">
        <v>3.5235145211174799</v>
      </c>
      <c r="U49" s="7">
        <v>72.285612477537001</v>
      </c>
      <c r="V49" s="10">
        <v>3.17851378519395</v>
      </c>
      <c r="W49" s="7">
        <v>77.454860333331794</v>
      </c>
      <c r="X49" s="10">
        <v>1.23410797336717</v>
      </c>
      <c r="Y49" s="7">
        <v>3.2778549036781301</v>
      </c>
      <c r="Z49" s="10">
        <v>3.76917264793624</v>
      </c>
      <c r="AA49" s="65"/>
      <c r="AB49" s="65"/>
      <c r="AC49" s="65"/>
      <c r="AD49" s="182"/>
    </row>
    <row r="50" spans="1:30" ht="13" customHeight="1" x14ac:dyDescent="0.2">
      <c r="A50" s="82" t="s">
        <v>431</v>
      </c>
      <c r="B50" s="110">
        <v>2</v>
      </c>
      <c r="C50" s="7">
        <v>41.926656198164501</v>
      </c>
      <c r="D50" s="10">
        <v>1.2131925751619099</v>
      </c>
      <c r="E50" s="7">
        <v>40.623024140413797</v>
      </c>
      <c r="F50" s="10">
        <v>1.40572183386653</v>
      </c>
      <c r="G50" s="7">
        <v>45.142244640192303</v>
      </c>
      <c r="H50" s="10">
        <v>1.92991674936774</v>
      </c>
      <c r="I50" s="7">
        <v>4.5192204997785099</v>
      </c>
      <c r="J50" s="10">
        <v>2.2195157326864301</v>
      </c>
      <c r="K50" s="7">
        <v>67.217349394337404</v>
      </c>
      <c r="L50" s="10">
        <v>4.2507582227332898</v>
      </c>
      <c r="M50" s="7">
        <v>41.539646315382001</v>
      </c>
      <c r="N50" s="10">
        <v>1.5089703795321201</v>
      </c>
      <c r="O50" s="7">
        <v>38.764174215492801</v>
      </c>
      <c r="P50" s="10">
        <v>1.7079404969487599</v>
      </c>
      <c r="Q50" s="7">
        <v>-28.453175178844599</v>
      </c>
      <c r="R50" s="10">
        <v>4.5703761804795802</v>
      </c>
      <c r="S50" s="7">
        <v>60.218491300618801</v>
      </c>
      <c r="T50" s="10">
        <v>2.77766568890303</v>
      </c>
      <c r="U50" s="7">
        <v>46.194256277754199</v>
      </c>
      <c r="V50" s="10">
        <v>2.92071669840682</v>
      </c>
      <c r="W50" s="7">
        <v>36.936986979106898</v>
      </c>
      <c r="X50" s="10">
        <v>1.3706989855397</v>
      </c>
      <c r="Y50" s="7">
        <v>-23.2815043215118</v>
      </c>
      <c r="Z50" s="10">
        <v>3.0547061095710801</v>
      </c>
      <c r="AA50" s="65"/>
      <c r="AB50" s="65"/>
      <c r="AC50" s="65"/>
      <c r="AD50" s="182"/>
    </row>
    <row r="51" spans="1:30" ht="13" customHeight="1" x14ac:dyDescent="0.2">
      <c r="A51" s="82" t="s">
        <v>379</v>
      </c>
      <c r="B51" s="110">
        <v>2</v>
      </c>
      <c r="C51" s="7">
        <v>74.795207962126597</v>
      </c>
      <c r="D51" s="10">
        <v>1.21361236577353</v>
      </c>
      <c r="E51" s="7">
        <v>73.469593298218001</v>
      </c>
      <c r="F51" s="10">
        <v>1.3832642195734299</v>
      </c>
      <c r="G51" s="7">
        <v>78.430359357976201</v>
      </c>
      <c r="H51" s="10">
        <v>1.7654758343508501</v>
      </c>
      <c r="I51" s="7">
        <v>4.96076605975819</v>
      </c>
      <c r="J51" s="10">
        <v>1.98589167326697</v>
      </c>
      <c r="K51" s="7">
        <v>79.798017724983396</v>
      </c>
      <c r="L51" s="10">
        <v>1.9471433080012099</v>
      </c>
      <c r="M51" s="7">
        <v>73.746116396629105</v>
      </c>
      <c r="N51" s="10">
        <v>1.5093301828178101</v>
      </c>
      <c r="O51" s="7">
        <v>72.951312200239101</v>
      </c>
      <c r="P51" s="10">
        <v>2.1164049639070899</v>
      </c>
      <c r="Q51" s="7">
        <v>-6.8467055247443396</v>
      </c>
      <c r="R51" s="10">
        <v>2.8978648696607698</v>
      </c>
      <c r="S51" s="7">
        <v>80.413239404976096</v>
      </c>
      <c r="T51" s="10">
        <v>2.0563239328921199</v>
      </c>
      <c r="U51" s="7">
        <v>73.788736089367902</v>
      </c>
      <c r="V51" s="10">
        <v>2.3044655462260701</v>
      </c>
      <c r="W51" s="7">
        <v>73.2161689192219</v>
      </c>
      <c r="X51" s="10">
        <v>1.4762609117704499</v>
      </c>
      <c r="Y51" s="7">
        <v>-7.1970704857541801</v>
      </c>
      <c r="Z51" s="10">
        <v>2.3558327296508201</v>
      </c>
      <c r="AA51" s="65"/>
      <c r="AB51" s="65"/>
      <c r="AC51" s="65"/>
      <c r="AD51" s="182"/>
    </row>
    <row r="52" spans="1:30" ht="13" customHeight="1" x14ac:dyDescent="0.2">
      <c r="A52" s="82" t="s">
        <v>380</v>
      </c>
      <c r="B52" s="110">
        <v>2</v>
      </c>
      <c r="C52" s="7">
        <v>67.956888376849605</v>
      </c>
      <c r="D52" s="10">
        <v>1.0176648251082301</v>
      </c>
      <c r="E52" s="7">
        <v>68.507864400565097</v>
      </c>
      <c r="F52" s="10">
        <v>1.3536524286559</v>
      </c>
      <c r="G52" s="7">
        <v>67.042314512968701</v>
      </c>
      <c r="H52" s="10">
        <v>2.1639069546990202</v>
      </c>
      <c r="I52" s="7">
        <v>-1.4655498875963799</v>
      </c>
      <c r="J52" s="10">
        <v>2.81810644054563</v>
      </c>
      <c r="K52" s="7">
        <v>63.129631631836297</v>
      </c>
      <c r="L52" s="10">
        <v>2.9118325031333998</v>
      </c>
      <c r="M52" s="7">
        <v>66.628227656170296</v>
      </c>
      <c r="N52" s="10">
        <v>1.4469351127296901</v>
      </c>
      <c r="O52" s="7">
        <v>75.328857482623405</v>
      </c>
      <c r="P52" s="10">
        <v>2.0646921231492201</v>
      </c>
      <c r="Q52" s="7">
        <v>12.1992258507871</v>
      </c>
      <c r="R52" s="10">
        <v>3.5412932934883199</v>
      </c>
      <c r="S52" s="7">
        <v>57.243165645896298</v>
      </c>
      <c r="T52" s="10">
        <v>3.8363193456457498</v>
      </c>
      <c r="U52" s="7">
        <v>66.265453984877595</v>
      </c>
      <c r="V52" s="10">
        <v>2.7493341279211601</v>
      </c>
      <c r="W52" s="7">
        <v>70.057832296843898</v>
      </c>
      <c r="X52" s="10">
        <v>1.27942433750649</v>
      </c>
      <c r="Y52" s="7">
        <v>12.814666650947601</v>
      </c>
      <c r="Z52" s="10">
        <v>3.9760875193285101</v>
      </c>
      <c r="AA52" s="65"/>
      <c r="AB52" s="65"/>
      <c r="AC52" s="65"/>
      <c r="AD52" s="182"/>
    </row>
    <row r="53" spans="1:30" ht="13" customHeight="1" x14ac:dyDescent="0.2">
      <c r="A53" s="82" t="s">
        <v>381</v>
      </c>
      <c r="B53" s="110">
        <v>2</v>
      </c>
      <c r="C53" s="7">
        <v>80.847911518887599</v>
      </c>
      <c r="D53" s="10">
        <v>0.93697995684483404</v>
      </c>
      <c r="E53" s="7">
        <v>81.434426481685406</v>
      </c>
      <c r="F53" s="10">
        <v>1.01030567317498</v>
      </c>
      <c r="G53" s="7">
        <v>78.721497912973106</v>
      </c>
      <c r="H53" s="10">
        <v>1.9008525357897701</v>
      </c>
      <c r="I53" s="7">
        <v>-2.7129285687122699</v>
      </c>
      <c r="J53" s="10">
        <v>2.02614893742519</v>
      </c>
      <c r="K53" s="7">
        <v>77.901749480166202</v>
      </c>
      <c r="L53" s="10">
        <v>3.83550863561929</v>
      </c>
      <c r="M53" s="7">
        <v>80.576885086633595</v>
      </c>
      <c r="N53" s="10">
        <v>1.3082801566992801</v>
      </c>
      <c r="O53" s="7">
        <v>82.154754010421996</v>
      </c>
      <c r="P53" s="10">
        <v>1.42695096644881</v>
      </c>
      <c r="Q53" s="7">
        <v>4.2530045302558799</v>
      </c>
      <c r="R53" s="10">
        <v>4.2482199086573402</v>
      </c>
      <c r="S53" s="7">
        <v>80.024589365198807</v>
      </c>
      <c r="T53" s="10">
        <v>2.26394475676832</v>
      </c>
      <c r="U53" s="7">
        <v>79.389304766521505</v>
      </c>
      <c r="V53" s="10">
        <v>2.4185582498956499</v>
      </c>
      <c r="W53" s="7">
        <v>81.401163079122597</v>
      </c>
      <c r="X53" s="10">
        <v>0.98971369447458502</v>
      </c>
      <c r="Y53" s="7">
        <v>1.3765737139238601</v>
      </c>
      <c r="Z53" s="10">
        <v>2.4254972994806301</v>
      </c>
      <c r="AA53" s="65"/>
      <c r="AB53" s="65"/>
      <c r="AC53" s="65"/>
      <c r="AD53" s="182"/>
    </row>
    <row r="54" spans="1:30" ht="13" customHeight="1" x14ac:dyDescent="0.2">
      <c r="A54" s="82" t="s">
        <v>382</v>
      </c>
      <c r="B54" s="110">
        <v>2</v>
      </c>
      <c r="C54" s="7">
        <v>72.691586277766106</v>
      </c>
      <c r="D54" s="10">
        <v>1.25864810148551</v>
      </c>
      <c r="E54" s="7">
        <v>71.867554463857601</v>
      </c>
      <c r="F54" s="10">
        <v>1.4282049025356101</v>
      </c>
      <c r="G54" s="7">
        <v>76.005289536408995</v>
      </c>
      <c r="H54" s="10">
        <v>2.6875389045574098</v>
      </c>
      <c r="I54" s="7">
        <v>4.13773507255135</v>
      </c>
      <c r="J54" s="10">
        <v>3.0614088508592801</v>
      </c>
      <c r="K54" s="7">
        <v>66.284478897399396</v>
      </c>
      <c r="L54" s="10">
        <v>5.3992301553599598</v>
      </c>
      <c r="M54" s="7">
        <v>72.329117919635806</v>
      </c>
      <c r="N54" s="10">
        <v>1.7204204406819601</v>
      </c>
      <c r="O54" s="7">
        <v>74.432498750189296</v>
      </c>
      <c r="P54" s="10">
        <v>2.4011303117276199</v>
      </c>
      <c r="Q54" s="7">
        <v>8.1480198527899397</v>
      </c>
      <c r="R54" s="10">
        <v>5.7485349450410297</v>
      </c>
      <c r="S54" s="7">
        <v>73.600137617923707</v>
      </c>
      <c r="T54" s="10">
        <v>2.8142422446738999</v>
      </c>
      <c r="U54" s="7">
        <v>65.158931887377193</v>
      </c>
      <c r="V54" s="10">
        <v>3.3328140245084699</v>
      </c>
      <c r="W54" s="7">
        <v>73.939131243168205</v>
      </c>
      <c r="X54" s="10">
        <v>1.40949679577137</v>
      </c>
      <c r="Y54" s="7">
        <v>0.33899362524445598</v>
      </c>
      <c r="Z54" s="10">
        <v>3.1155910242706799</v>
      </c>
      <c r="AA54" s="65"/>
      <c r="AB54" s="65"/>
      <c r="AC54" s="65"/>
      <c r="AD54" s="182"/>
    </row>
    <row r="55" spans="1:30" ht="13" customHeight="1" x14ac:dyDescent="0.2">
      <c r="A55" s="82" t="s">
        <v>383</v>
      </c>
      <c r="B55" s="110">
        <v>2</v>
      </c>
      <c r="C55" s="7">
        <v>57.709216995588001</v>
      </c>
      <c r="D55" s="10">
        <v>1.58963412895612</v>
      </c>
      <c r="E55" s="7">
        <v>57.532421651127201</v>
      </c>
      <c r="F55" s="10">
        <v>1.9374063268370401</v>
      </c>
      <c r="G55" s="7">
        <v>58.740263750938297</v>
      </c>
      <c r="H55" s="10">
        <v>2.0190586986780801</v>
      </c>
      <c r="I55" s="7">
        <v>1.2078420998111401</v>
      </c>
      <c r="J55" s="10">
        <v>2.3746528088655201</v>
      </c>
      <c r="K55" s="7">
        <v>63.161851594742998</v>
      </c>
      <c r="L55" s="10">
        <v>3.0700789805959001</v>
      </c>
      <c r="M55" s="7">
        <v>54.418626559685997</v>
      </c>
      <c r="N55" s="10">
        <v>2.09891182848513</v>
      </c>
      <c r="O55" s="7">
        <v>58.461250678680798</v>
      </c>
      <c r="P55" s="10">
        <v>2.3487483660846098</v>
      </c>
      <c r="Q55" s="7">
        <v>-4.7006009160621396</v>
      </c>
      <c r="R55" s="10">
        <v>3.64441702521875</v>
      </c>
      <c r="S55" s="7">
        <v>63.773683720785002</v>
      </c>
      <c r="T55" s="10">
        <v>2.4738950442930201</v>
      </c>
      <c r="U55" s="7">
        <v>52.9863414153359</v>
      </c>
      <c r="V55" s="10">
        <v>3.6091136781103499</v>
      </c>
      <c r="W55" s="7">
        <v>54.920547082034503</v>
      </c>
      <c r="X55" s="10">
        <v>2.0553855814650501</v>
      </c>
      <c r="Y55" s="7">
        <v>-8.8531366387505503</v>
      </c>
      <c r="Z55" s="10">
        <v>2.8622333771798201</v>
      </c>
      <c r="AA55" s="65"/>
      <c r="AB55" s="65"/>
      <c r="AC55" s="65"/>
      <c r="AD55" s="182"/>
    </row>
    <row r="56" spans="1:30" ht="13" customHeight="1" x14ac:dyDescent="0.2">
      <c r="A56" s="82" t="s">
        <v>384</v>
      </c>
      <c r="B56" s="110">
        <v>2</v>
      </c>
      <c r="C56" s="7">
        <v>71.531024709544695</v>
      </c>
      <c r="D56" s="10">
        <v>0.99968229600043201</v>
      </c>
      <c r="E56" s="7">
        <v>71.789184330308004</v>
      </c>
      <c r="F56" s="10">
        <v>1.17477225214377</v>
      </c>
      <c r="G56" s="7">
        <v>71.582003939104098</v>
      </c>
      <c r="H56" s="10">
        <v>1.3995638609063199</v>
      </c>
      <c r="I56" s="7">
        <v>-0.20718039120384901</v>
      </c>
      <c r="J56" s="10">
        <v>1.63297540582287</v>
      </c>
      <c r="K56" s="7">
        <v>75.764992884850002</v>
      </c>
      <c r="L56" s="10">
        <v>2.60136837387524</v>
      </c>
      <c r="M56" s="7">
        <v>70.791973126425304</v>
      </c>
      <c r="N56" s="10">
        <v>1.2986615166681299</v>
      </c>
      <c r="O56" s="7">
        <v>71.628096608787303</v>
      </c>
      <c r="P56" s="10">
        <v>1.48626838527343</v>
      </c>
      <c r="Q56" s="7">
        <v>-4.1368962760627603</v>
      </c>
      <c r="R56" s="10">
        <v>3.0158076383065899</v>
      </c>
      <c r="S56" s="7">
        <v>75.600400417057003</v>
      </c>
      <c r="T56" s="10">
        <v>1.5507462888044099</v>
      </c>
      <c r="U56" s="7">
        <v>72.196328351894195</v>
      </c>
      <c r="V56" s="10">
        <v>2.2675703329906902</v>
      </c>
      <c r="W56" s="7">
        <v>69.799223235292999</v>
      </c>
      <c r="X56" s="10">
        <v>1.27459672736458</v>
      </c>
      <c r="Y56" s="7">
        <v>-5.8011771817639604</v>
      </c>
      <c r="Z56" s="10">
        <v>1.8963420625243701</v>
      </c>
      <c r="AA56" s="65"/>
      <c r="AB56" s="65"/>
      <c r="AC56" s="65"/>
      <c r="AD56" s="182"/>
    </row>
    <row r="57" spans="1:30" ht="13" customHeight="1" x14ac:dyDescent="0.2">
      <c r="A57" s="82" t="s">
        <v>385</v>
      </c>
      <c r="B57" s="110">
        <v>2</v>
      </c>
      <c r="C57" s="7">
        <v>71.341016556912606</v>
      </c>
      <c r="D57" s="10">
        <v>1.3614804615693801</v>
      </c>
      <c r="E57" s="7">
        <v>71.1302922466339</v>
      </c>
      <c r="F57" s="10">
        <v>1.52341425174357</v>
      </c>
      <c r="G57" s="7">
        <v>71.560920862891606</v>
      </c>
      <c r="H57" s="10">
        <v>2.3936796607996902</v>
      </c>
      <c r="I57" s="7">
        <v>0.43062861625767801</v>
      </c>
      <c r="J57" s="10">
        <v>2.68751912030713</v>
      </c>
      <c r="K57" s="7">
        <v>80.838938924673101</v>
      </c>
      <c r="L57" s="10">
        <v>4.2458353636463597</v>
      </c>
      <c r="M57" s="7">
        <v>71.080507402855602</v>
      </c>
      <c r="N57" s="10">
        <v>1.8953147551429199</v>
      </c>
      <c r="O57" s="7">
        <v>70.321270200569998</v>
      </c>
      <c r="P57" s="10">
        <v>2.0585445123872401</v>
      </c>
      <c r="Q57" s="7">
        <v>-10.517668724103</v>
      </c>
      <c r="R57" s="10">
        <v>4.4958792060186799</v>
      </c>
      <c r="S57" s="7">
        <v>75.163972294583004</v>
      </c>
      <c r="T57" s="10">
        <v>3.3331672733508699</v>
      </c>
      <c r="U57" s="7">
        <v>74.341832443208801</v>
      </c>
      <c r="V57" s="10">
        <v>2.5331743030987202</v>
      </c>
      <c r="W57" s="7">
        <v>69.542924046616207</v>
      </c>
      <c r="X57" s="10">
        <v>1.6849272567037299</v>
      </c>
      <c r="Y57" s="7">
        <v>-5.6210482479668098</v>
      </c>
      <c r="Z57" s="10">
        <v>3.69981010529203</v>
      </c>
      <c r="AA57" s="65"/>
      <c r="AB57" s="65"/>
      <c r="AC57" s="65"/>
      <c r="AD57" s="182"/>
    </row>
    <row r="58" spans="1:30" ht="13" customHeight="1" x14ac:dyDescent="0.2">
      <c r="A58" s="82" t="s">
        <v>386</v>
      </c>
      <c r="B58" s="110">
        <v>2</v>
      </c>
      <c r="C58" s="7">
        <v>49.966829135201998</v>
      </c>
      <c r="D58" s="10">
        <v>0.94919509182811301</v>
      </c>
      <c r="E58" s="7">
        <v>48.013440005941099</v>
      </c>
      <c r="F58" s="10">
        <v>1.28894918751597</v>
      </c>
      <c r="G58" s="7">
        <v>53.035702871609502</v>
      </c>
      <c r="H58" s="10">
        <v>1.6914126818609301</v>
      </c>
      <c r="I58" s="7">
        <v>5.0222628656683899</v>
      </c>
      <c r="J58" s="10">
        <v>2.2718643230782298</v>
      </c>
      <c r="K58" s="7">
        <v>50.317746679268701</v>
      </c>
      <c r="L58" s="10">
        <v>2.5596977846440998</v>
      </c>
      <c r="M58" s="7">
        <v>48.800358634219997</v>
      </c>
      <c r="N58" s="10">
        <v>1.0202235932858199</v>
      </c>
      <c r="O58" s="7">
        <v>60.650049288628097</v>
      </c>
      <c r="P58" s="10">
        <v>2.44758075184326</v>
      </c>
      <c r="Q58" s="7">
        <v>10.332302609359401</v>
      </c>
      <c r="R58" s="10">
        <v>3.4992111752333299</v>
      </c>
      <c r="S58" s="7">
        <v>52.521372271921102</v>
      </c>
      <c r="T58" s="10">
        <v>2.5354027803677699</v>
      </c>
      <c r="U58" s="7">
        <v>46.436005473198001</v>
      </c>
      <c r="V58" s="10">
        <v>2.1348187300514998</v>
      </c>
      <c r="W58" s="7">
        <v>50.905303211456399</v>
      </c>
      <c r="X58" s="10">
        <v>1.2322575275205201</v>
      </c>
      <c r="Y58" s="7">
        <v>-1.6160690604647201</v>
      </c>
      <c r="Z58" s="10">
        <v>2.78435182341026</v>
      </c>
      <c r="AA58" s="65"/>
      <c r="AB58" s="65"/>
      <c r="AC58" s="65"/>
      <c r="AD58" s="182"/>
    </row>
    <row r="59" spans="1:30" ht="13" customHeight="1" x14ac:dyDescent="0.2">
      <c r="A59" s="82" t="s">
        <v>387</v>
      </c>
      <c r="B59" s="110">
        <v>2</v>
      </c>
      <c r="C59" s="7">
        <v>74.297875438982999</v>
      </c>
      <c r="D59" s="10">
        <v>1.3700111944431199</v>
      </c>
      <c r="E59" s="7">
        <v>73.443991238001303</v>
      </c>
      <c r="F59" s="10">
        <v>1.5848511560815399</v>
      </c>
      <c r="G59" s="7">
        <v>76.102144677194602</v>
      </c>
      <c r="H59" s="10">
        <v>2.0499290920280302</v>
      </c>
      <c r="I59" s="7">
        <v>2.6581534391932702</v>
      </c>
      <c r="J59" s="10">
        <v>2.2902844515062202</v>
      </c>
      <c r="K59" s="7">
        <v>75.782828438628997</v>
      </c>
      <c r="L59" s="10">
        <v>3.48414191246265</v>
      </c>
      <c r="M59" s="7">
        <v>74.2759421563091</v>
      </c>
      <c r="N59" s="10">
        <v>1.46883764670553</v>
      </c>
      <c r="O59" s="7">
        <v>71.714903387554003</v>
      </c>
      <c r="P59" s="10">
        <v>3.7658111494360802</v>
      </c>
      <c r="Q59" s="7">
        <v>-4.0679250510750098</v>
      </c>
      <c r="R59" s="10">
        <v>5.5839559350002501</v>
      </c>
      <c r="S59" s="7">
        <v>75.743720410523693</v>
      </c>
      <c r="T59" s="10">
        <v>3.56368206220096</v>
      </c>
      <c r="U59" s="7">
        <v>75.132701373708002</v>
      </c>
      <c r="V59" s="10">
        <v>2.87854125163557</v>
      </c>
      <c r="W59" s="7">
        <v>73.321659554252804</v>
      </c>
      <c r="X59" s="10">
        <v>1.36940015481128</v>
      </c>
      <c r="Y59" s="7">
        <v>-2.4220608562709001</v>
      </c>
      <c r="Z59" s="10">
        <v>3.7792785022448001</v>
      </c>
      <c r="AA59" s="65"/>
      <c r="AB59" s="65"/>
      <c r="AC59" s="65"/>
      <c r="AD59" s="182"/>
    </row>
    <row r="60" spans="1:30" ht="13" customHeight="1" x14ac:dyDescent="0.2">
      <c r="A60" s="82" t="s">
        <v>388</v>
      </c>
      <c r="B60" s="110">
        <v>2</v>
      </c>
      <c r="C60" s="7">
        <v>75.3673950088683</v>
      </c>
      <c r="D60" s="10">
        <v>1.95659283061</v>
      </c>
      <c r="E60" s="7">
        <v>75.078158915389096</v>
      </c>
      <c r="F60" s="10">
        <v>2.2171718911354601</v>
      </c>
      <c r="G60" s="7">
        <v>76.525060068374998</v>
      </c>
      <c r="H60" s="10">
        <v>3.5938098040050801</v>
      </c>
      <c r="I60" s="7">
        <v>1.44690115298587</v>
      </c>
      <c r="J60" s="10">
        <v>4.1430321562388697</v>
      </c>
      <c r="K60" s="7">
        <v>74.418610107396603</v>
      </c>
      <c r="L60" s="10">
        <v>3.8693274572487399</v>
      </c>
      <c r="M60" s="7">
        <v>75.771229877180005</v>
      </c>
      <c r="N60" s="10">
        <v>2.53484301252176</v>
      </c>
      <c r="O60" s="7">
        <v>72.400995929489596</v>
      </c>
      <c r="P60" s="10">
        <v>4.7709115379064402</v>
      </c>
      <c r="Q60" s="7">
        <v>-2.01761417790703</v>
      </c>
      <c r="R60" s="10">
        <v>6.2575823118660496</v>
      </c>
      <c r="S60" s="7">
        <v>81.731643603036403</v>
      </c>
      <c r="T60" s="10">
        <v>4.1192979777684604</v>
      </c>
      <c r="U60" s="7">
        <v>70.323084594847302</v>
      </c>
      <c r="V60" s="10">
        <v>5.4750934186215998</v>
      </c>
      <c r="W60" s="7">
        <v>74.182687372013604</v>
      </c>
      <c r="X60" s="10">
        <v>3.1293938681874298</v>
      </c>
      <c r="Y60" s="7">
        <v>-7.5489562310227898</v>
      </c>
      <c r="Z60" s="10">
        <v>5.5978079084374199</v>
      </c>
      <c r="AA60" s="65"/>
      <c r="AB60" s="65"/>
      <c r="AC60" s="65"/>
      <c r="AD60" s="182"/>
    </row>
    <row r="61" spans="1:30" ht="13" customHeight="1" x14ac:dyDescent="0.2">
      <c r="A61" s="82" t="s">
        <v>432</v>
      </c>
      <c r="B61" s="110">
        <v>2</v>
      </c>
      <c r="C61" s="7">
        <v>82.3860231049361</v>
      </c>
      <c r="D61" s="10">
        <v>0.90807536373296205</v>
      </c>
      <c r="E61" s="7">
        <v>83.926226487037795</v>
      </c>
      <c r="F61" s="10">
        <v>0.96072830232338902</v>
      </c>
      <c r="G61" s="7">
        <v>79.632846091818195</v>
      </c>
      <c r="H61" s="10">
        <v>1.6333128266482799</v>
      </c>
      <c r="I61" s="7">
        <v>-4.2933803952195104</v>
      </c>
      <c r="J61" s="10">
        <v>1.78238256935487</v>
      </c>
      <c r="K61" s="7">
        <v>79.222487050280705</v>
      </c>
      <c r="L61" s="10">
        <v>1.97602728687023</v>
      </c>
      <c r="M61" s="7">
        <v>82.349649873541395</v>
      </c>
      <c r="N61" s="10">
        <v>1.1382757355550599</v>
      </c>
      <c r="O61" s="7">
        <v>85.683069507640894</v>
      </c>
      <c r="P61" s="10">
        <v>1.6065219194352101</v>
      </c>
      <c r="Q61" s="7">
        <v>6.4605824573601502</v>
      </c>
      <c r="R61" s="10">
        <v>2.74084531077746</v>
      </c>
      <c r="S61" s="7">
        <v>81.111316902660604</v>
      </c>
      <c r="T61" s="10">
        <v>1.9589937334704099</v>
      </c>
      <c r="U61" s="7">
        <v>78.0271658232368</v>
      </c>
      <c r="V61" s="10">
        <v>1.95917507026411</v>
      </c>
      <c r="W61" s="7">
        <v>83.954720481254498</v>
      </c>
      <c r="X61" s="10">
        <v>1.0394519796525801</v>
      </c>
      <c r="Y61" s="7">
        <v>2.8434035785938399</v>
      </c>
      <c r="Z61" s="10">
        <v>2.1937455661006302</v>
      </c>
      <c r="AA61" s="65"/>
      <c r="AB61" s="65"/>
      <c r="AC61" s="65"/>
      <c r="AD61" s="182"/>
    </row>
    <row r="62" spans="1:30" ht="13" customHeight="1" x14ac:dyDescent="0.2">
      <c r="A62" s="82" t="s">
        <v>389</v>
      </c>
      <c r="B62" s="110">
        <v>2</v>
      </c>
      <c r="C62" s="7">
        <v>76.951220064932201</v>
      </c>
      <c r="D62" s="10">
        <v>1.04490410211343</v>
      </c>
      <c r="E62" s="7">
        <v>75.806321487992406</v>
      </c>
      <c r="F62" s="10">
        <v>1.20500619336616</v>
      </c>
      <c r="G62" s="7">
        <v>79.581182199657405</v>
      </c>
      <c r="H62" s="10">
        <v>1.34586855647042</v>
      </c>
      <c r="I62" s="7">
        <v>3.7748607116650401</v>
      </c>
      <c r="J62" s="10">
        <v>1.5127480997754199</v>
      </c>
      <c r="K62" s="7">
        <v>76.533107665798497</v>
      </c>
      <c r="L62" s="10">
        <v>3.8661427283137901</v>
      </c>
      <c r="M62" s="7">
        <v>75.902166641399603</v>
      </c>
      <c r="N62" s="10">
        <v>1.09799433422501</v>
      </c>
      <c r="O62" s="7">
        <v>83.306505666788496</v>
      </c>
      <c r="P62" s="10">
        <v>2.0383151429385902</v>
      </c>
      <c r="Q62" s="7">
        <v>6.7733980009900003</v>
      </c>
      <c r="R62" s="10">
        <v>4.4432502361399102</v>
      </c>
      <c r="S62" s="7">
        <v>79.487699046127304</v>
      </c>
      <c r="T62" s="10">
        <v>3.1618428831377501</v>
      </c>
      <c r="U62" s="7">
        <v>70.144392474328896</v>
      </c>
      <c r="V62" s="10">
        <v>2.9252301495845501</v>
      </c>
      <c r="W62" s="7">
        <v>77.635699582080804</v>
      </c>
      <c r="X62" s="10">
        <v>1.09963002907344</v>
      </c>
      <c r="Y62" s="7">
        <v>-1.85199946404659</v>
      </c>
      <c r="Z62" s="10">
        <v>3.2503870563909598</v>
      </c>
      <c r="AA62" s="65"/>
      <c r="AB62" s="65"/>
      <c r="AC62" s="65"/>
      <c r="AD62" s="182"/>
    </row>
    <row r="63" spans="1:30" ht="13" customHeight="1" x14ac:dyDescent="0.2">
      <c r="A63" s="112" t="s">
        <v>433</v>
      </c>
      <c r="B63" s="113">
        <v>2</v>
      </c>
      <c r="C63" s="34">
        <v>68.401857850253194</v>
      </c>
      <c r="D63" s="35">
        <v>0.23944857671845199</v>
      </c>
      <c r="E63" s="34">
        <v>67.925498124439301</v>
      </c>
      <c r="F63" s="35">
        <v>0.28238603520525302</v>
      </c>
      <c r="G63" s="34">
        <v>70.194775134298197</v>
      </c>
      <c r="H63" s="35">
        <v>0.42748016577695203</v>
      </c>
      <c r="I63" s="34">
        <v>2.2692770098589299</v>
      </c>
      <c r="J63" s="35">
        <v>0.49959410921069902</v>
      </c>
      <c r="K63" s="34">
        <v>71.658490995089295</v>
      </c>
      <c r="L63" s="35">
        <v>0.77071761732534505</v>
      </c>
      <c r="M63" s="34">
        <v>67.609058140284901</v>
      </c>
      <c r="N63" s="35">
        <v>0.33055235731155502</v>
      </c>
      <c r="O63" s="34">
        <v>69.607638308673799</v>
      </c>
      <c r="P63" s="35">
        <v>0.41881109343901302</v>
      </c>
      <c r="Q63" s="34">
        <v>-2.05085268641542</v>
      </c>
      <c r="R63" s="35">
        <v>0.88933623006445395</v>
      </c>
      <c r="S63" s="34">
        <v>71.956788459011904</v>
      </c>
      <c r="T63" s="35">
        <v>0.55584855661743304</v>
      </c>
      <c r="U63" s="34">
        <v>66.879463370669598</v>
      </c>
      <c r="V63" s="35">
        <v>0.59261667106544402</v>
      </c>
      <c r="W63" s="34">
        <v>68.071945830811899</v>
      </c>
      <c r="X63" s="35">
        <v>0.30422827308671901</v>
      </c>
      <c r="Y63" s="34">
        <v>-3.8848426281999902</v>
      </c>
      <c r="Z63" s="35">
        <v>0.63447441936896598</v>
      </c>
      <c r="AA63" s="65"/>
      <c r="AB63" s="65"/>
      <c r="AC63" s="65"/>
      <c r="AD63" s="182"/>
    </row>
    <row r="64" spans="1:30" ht="13" customHeight="1" x14ac:dyDescent="0.2">
      <c r="A64" s="114" t="s">
        <v>434</v>
      </c>
      <c r="B64" s="115">
        <v>2</v>
      </c>
      <c r="C64" s="38">
        <v>69.795985234208501</v>
      </c>
      <c r="D64" s="39">
        <v>0.38375834117209701</v>
      </c>
      <c r="E64" s="38">
        <v>69.533623723313298</v>
      </c>
      <c r="F64" s="39">
        <v>0.44154148891884398</v>
      </c>
      <c r="G64" s="38">
        <v>70.957412587904898</v>
      </c>
      <c r="H64" s="39">
        <v>0.65422588244435098</v>
      </c>
      <c r="I64" s="38">
        <v>1.4237888645916099</v>
      </c>
      <c r="J64" s="39">
        <v>0.74176054202000397</v>
      </c>
      <c r="K64" s="38">
        <v>75.703357338058794</v>
      </c>
      <c r="L64" s="39">
        <v>1.16255697410151</v>
      </c>
      <c r="M64" s="38">
        <v>69.224409924135301</v>
      </c>
      <c r="N64" s="39">
        <v>0.50772979018341602</v>
      </c>
      <c r="O64" s="38">
        <v>70.241834150126806</v>
      </c>
      <c r="P64" s="39">
        <v>0.58068943602193701</v>
      </c>
      <c r="Q64" s="38">
        <v>-5.4615231879320296</v>
      </c>
      <c r="R64" s="39">
        <v>1.3315039994587401</v>
      </c>
      <c r="S64" s="38">
        <v>73.326841183520898</v>
      </c>
      <c r="T64" s="39">
        <v>0.9734219956879</v>
      </c>
      <c r="U64" s="38">
        <v>69.665110791151406</v>
      </c>
      <c r="V64" s="39">
        <v>0.91308461738717395</v>
      </c>
      <c r="W64" s="38">
        <v>69.159372306993205</v>
      </c>
      <c r="X64" s="39">
        <v>0.47265936546096499</v>
      </c>
      <c r="Y64" s="38">
        <v>-4.1674688765276304</v>
      </c>
      <c r="Z64" s="39">
        <v>1.07681047104023</v>
      </c>
      <c r="AA64" s="65"/>
      <c r="AB64" s="65"/>
      <c r="AC64" s="65"/>
      <c r="AD64" s="182"/>
    </row>
    <row r="65" spans="1:30" ht="13" customHeight="1" x14ac:dyDescent="0.2">
      <c r="A65" s="116" t="s">
        <v>435</v>
      </c>
      <c r="B65" s="117">
        <v>2</v>
      </c>
      <c r="C65" s="48">
        <v>67.493450545061094</v>
      </c>
      <c r="D65" s="49">
        <v>0.18001056770205701</v>
      </c>
      <c r="E65" s="48">
        <v>67.196612236547693</v>
      </c>
      <c r="F65" s="49">
        <v>0.21225535860589501</v>
      </c>
      <c r="G65" s="48">
        <v>68.829908398323596</v>
      </c>
      <c r="H65" s="49">
        <v>0.31157648906761198</v>
      </c>
      <c r="I65" s="48">
        <v>1.6332961617758699</v>
      </c>
      <c r="J65" s="49">
        <v>0.36325148625204301</v>
      </c>
      <c r="K65" s="48">
        <v>69.980572845402506</v>
      </c>
      <c r="L65" s="49">
        <v>0.57958099102782401</v>
      </c>
      <c r="M65" s="48">
        <v>66.478657335095406</v>
      </c>
      <c r="N65" s="49">
        <v>0.23673897164870999</v>
      </c>
      <c r="O65" s="48">
        <v>69.402804755405995</v>
      </c>
      <c r="P65" s="49">
        <v>0.317820489600597</v>
      </c>
      <c r="Q65" s="48">
        <v>-0.57776808999657203</v>
      </c>
      <c r="R65" s="49">
        <v>0.66505472656072795</v>
      </c>
      <c r="S65" s="48">
        <v>70.440839020692295</v>
      </c>
      <c r="T65" s="49">
        <v>0.414001026376005</v>
      </c>
      <c r="U65" s="48">
        <v>65.8272967262685</v>
      </c>
      <c r="V65" s="49">
        <v>0.43720613134418101</v>
      </c>
      <c r="W65" s="48">
        <v>67.221817219289704</v>
      </c>
      <c r="X65" s="49">
        <v>0.22577585161588401</v>
      </c>
      <c r="Y65" s="48">
        <v>-3.21902180140252</v>
      </c>
      <c r="Z65" s="49">
        <v>0.46720752289022699</v>
      </c>
      <c r="AA65" s="65"/>
      <c r="AB65" s="65"/>
      <c r="AC65" s="65"/>
      <c r="AD65" s="182"/>
    </row>
    <row r="66" spans="1:30" ht="13" customHeight="1" x14ac:dyDescent="0.2">
      <c r="A66" s="82" t="s">
        <v>391</v>
      </c>
      <c r="B66" s="110">
        <v>2</v>
      </c>
      <c r="C66" s="7">
        <v>73.8080028995454</v>
      </c>
      <c r="D66" s="10">
        <v>1.8457583956838299</v>
      </c>
      <c r="E66" s="7">
        <v>73.7246939992949</v>
      </c>
      <c r="F66" s="10">
        <v>2.1241920624344601</v>
      </c>
      <c r="G66" s="7">
        <v>73.637123777230201</v>
      </c>
      <c r="H66" s="10">
        <v>3.4929104370791202</v>
      </c>
      <c r="I66" s="7">
        <v>-8.7570222064655895E-2</v>
      </c>
      <c r="J66" s="10">
        <v>4.0447735411158598</v>
      </c>
      <c r="K66" s="7">
        <v>75.464824372011293</v>
      </c>
      <c r="L66" s="10">
        <v>5.0471055650245704</v>
      </c>
      <c r="M66" s="7">
        <v>72.151971359429496</v>
      </c>
      <c r="N66" s="10">
        <v>2.29053514928261</v>
      </c>
      <c r="O66" s="7">
        <v>79.437750532953999</v>
      </c>
      <c r="P66" s="10">
        <v>3.6214826496198498</v>
      </c>
      <c r="Q66" s="7">
        <v>3.97292616094271</v>
      </c>
      <c r="R66" s="10">
        <v>6.70505856759931</v>
      </c>
      <c r="S66" s="7">
        <v>68.027699704926107</v>
      </c>
      <c r="T66" s="10">
        <v>4.6744870842611004</v>
      </c>
      <c r="U66" s="7">
        <v>77.963196096667005</v>
      </c>
      <c r="V66" s="10">
        <v>3.3996127369572999</v>
      </c>
      <c r="W66" s="7">
        <v>75.492732367371801</v>
      </c>
      <c r="X66" s="10">
        <v>2.6662512523341402</v>
      </c>
      <c r="Y66" s="7">
        <v>7.4650326624456103</v>
      </c>
      <c r="Z66" s="10">
        <v>5.2179877058691098</v>
      </c>
      <c r="AA66" s="65"/>
      <c r="AB66" s="65"/>
      <c r="AC66" s="65"/>
      <c r="AD66" s="182"/>
    </row>
    <row r="67" spans="1:30" ht="13" customHeight="1" x14ac:dyDescent="0.2">
      <c r="A67" s="82" t="s">
        <v>392</v>
      </c>
      <c r="B67" s="110">
        <v>2</v>
      </c>
      <c r="C67" s="7">
        <v>79.747662472059801</v>
      </c>
      <c r="D67" s="10">
        <v>1.9680780842519501</v>
      </c>
      <c r="E67" s="7">
        <v>75.268741150889795</v>
      </c>
      <c r="F67" s="10">
        <v>3.0544303540770001</v>
      </c>
      <c r="G67" s="7">
        <v>85.593232312394406</v>
      </c>
      <c r="H67" s="10">
        <v>2.2152774920225502</v>
      </c>
      <c r="I67" s="7">
        <v>10.3244911615046</v>
      </c>
      <c r="J67" s="10">
        <v>3.8873327599167098</v>
      </c>
      <c r="K67" s="7">
        <v>79.292262365853304</v>
      </c>
      <c r="L67" s="10">
        <v>4.3577601435125803</v>
      </c>
      <c r="M67" s="7">
        <v>81.105060552714306</v>
      </c>
      <c r="N67" s="10">
        <v>2.4672177018468</v>
      </c>
      <c r="O67" s="7">
        <v>77.703356466151206</v>
      </c>
      <c r="P67" s="10">
        <v>3.1914438986967699</v>
      </c>
      <c r="Q67" s="7">
        <v>-1.5889058997020999</v>
      </c>
      <c r="R67" s="10">
        <v>4.4096436097581</v>
      </c>
      <c r="S67" s="7">
        <v>77.543282222352204</v>
      </c>
      <c r="T67" s="10">
        <v>4.0766788673520598</v>
      </c>
      <c r="U67" s="7">
        <v>82.286453156495298</v>
      </c>
      <c r="V67" s="10">
        <v>3.5418202827569401</v>
      </c>
      <c r="W67" s="7">
        <v>79.830006756000301</v>
      </c>
      <c r="X67" s="10">
        <v>2.33325869959112</v>
      </c>
      <c r="Y67" s="7">
        <v>2.2867245336481101</v>
      </c>
      <c r="Z67" s="10">
        <v>4.1000362203435099</v>
      </c>
      <c r="AA67" s="65"/>
      <c r="AB67" s="65"/>
      <c r="AC67" s="65"/>
      <c r="AD67" s="182"/>
    </row>
    <row r="68" spans="1:30" ht="13" customHeight="1" x14ac:dyDescent="0.2">
      <c r="A68" s="82" t="s">
        <v>393</v>
      </c>
      <c r="B68" s="110">
        <v>2</v>
      </c>
      <c r="C68" s="7">
        <v>72.817841771383002</v>
      </c>
      <c r="D68" s="10">
        <v>2.16953742850639</v>
      </c>
      <c r="E68" s="7">
        <v>70.280805656365203</v>
      </c>
      <c r="F68" s="10">
        <v>2.5502755884116302</v>
      </c>
      <c r="G68" s="7">
        <v>78.058952394513796</v>
      </c>
      <c r="H68" s="10">
        <v>3.3222217022412601</v>
      </c>
      <c r="I68" s="7">
        <v>7.7781467381485099</v>
      </c>
      <c r="J68" s="10">
        <v>4.0090599473855404</v>
      </c>
      <c r="K68" s="7">
        <v>72.670669219592099</v>
      </c>
      <c r="L68" s="10">
        <v>5.60146945320448</v>
      </c>
      <c r="M68" s="7">
        <v>68.061237672016006</v>
      </c>
      <c r="N68" s="10">
        <v>3.3969891827596199</v>
      </c>
      <c r="O68" s="7">
        <v>80.710748170495407</v>
      </c>
      <c r="P68" s="10">
        <v>2.7758375280563499</v>
      </c>
      <c r="Q68" s="7">
        <v>8.0400789509033199</v>
      </c>
      <c r="R68" s="10">
        <v>6.2886815885587</v>
      </c>
      <c r="S68" s="7">
        <v>73.406512711959806</v>
      </c>
      <c r="T68" s="10">
        <v>4.78619654990875</v>
      </c>
      <c r="U68" s="7">
        <v>61.168710704998098</v>
      </c>
      <c r="V68" s="10">
        <v>6.5497643864267996</v>
      </c>
      <c r="W68" s="7">
        <v>75.883446835241202</v>
      </c>
      <c r="X68" s="10">
        <v>2.3852436616190702</v>
      </c>
      <c r="Y68" s="7">
        <v>2.4769341232813802</v>
      </c>
      <c r="Z68" s="10">
        <v>5.1732034537003004</v>
      </c>
      <c r="AA68" s="65"/>
      <c r="AB68" s="65"/>
      <c r="AC68" s="65"/>
      <c r="AD68" s="182"/>
    </row>
    <row r="69" spans="1:30" ht="13" customHeight="1" x14ac:dyDescent="0.2">
      <c r="A69" s="4" t="s">
        <v>394</v>
      </c>
      <c r="B69" s="118">
        <v>2</v>
      </c>
      <c r="C69" s="169">
        <v>69.848801796085297</v>
      </c>
      <c r="D69" s="170">
        <v>1.91763123227499</v>
      </c>
      <c r="E69" s="169">
        <v>67.014182053115206</v>
      </c>
      <c r="F69" s="170">
        <v>2.1205959068673099</v>
      </c>
      <c r="G69" s="169">
        <v>74.475559232046905</v>
      </c>
      <c r="H69" s="170">
        <v>3.3068808773593501</v>
      </c>
      <c r="I69" s="169">
        <v>7.4613771789316399</v>
      </c>
      <c r="J69" s="170">
        <v>3.79542949550599</v>
      </c>
      <c r="K69" s="169">
        <v>72.5705871467148</v>
      </c>
      <c r="L69" s="170">
        <v>4.3867501700941496</v>
      </c>
      <c r="M69" s="169">
        <v>67.179729323693905</v>
      </c>
      <c r="N69" s="170">
        <v>2.7898559214313301</v>
      </c>
      <c r="O69" s="169">
        <v>74.328706767889599</v>
      </c>
      <c r="P69" s="170">
        <v>2.6911090783530001</v>
      </c>
      <c r="Q69" s="169">
        <v>1.7581196211748</v>
      </c>
      <c r="R69" s="170">
        <v>5.33219572283127</v>
      </c>
      <c r="S69" s="169">
        <v>70.464764807140696</v>
      </c>
      <c r="T69" s="170">
        <v>4.0972729590121002</v>
      </c>
      <c r="U69" s="169">
        <v>64.634309732001796</v>
      </c>
      <c r="V69" s="170">
        <v>4.1061846375044704</v>
      </c>
      <c r="W69" s="169">
        <v>71.233180246728907</v>
      </c>
      <c r="X69" s="170">
        <v>2.16147978201642</v>
      </c>
      <c r="Y69" s="169">
        <v>0.76841543958825298</v>
      </c>
      <c r="Z69" s="170">
        <v>4.4404687967325502</v>
      </c>
      <c r="AA69" s="178"/>
      <c r="AB69" s="178"/>
      <c r="AC69" s="178"/>
      <c r="AD69" s="183"/>
    </row>
    <row r="70" spans="1:30" ht="13" customHeight="1" x14ac:dyDescent="0.2">
      <c r="A70" s="82"/>
      <c r="B70" s="119"/>
      <c r="C70" s="7" t="s">
        <v>1750</v>
      </c>
      <c r="D70" s="10" t="s">
        <v>1751</v>
      </c>
      <c r="E70" s="7" t="s">
        <v>1752</v>
      </c>
      <c r="F70" s="10" t="s">
        <v>1753</v>
      </c>
      <c r="G70" s="7" t="s">
        <v>1754</v>
      </c>
      <c r="H70" s="10" t="s">
        <v>1755</v>
      </c>
      <c r="I70" s="7" t="s">
        <v>1756</v>
      </c>
      <c r="J70" s="10" t="s">
        <v>1757</v>
      </c>
      <c r="K70" s="7" t="s">
        <v>1758</v>
      </c>
      <c r="L70" s="10" t="s">
        <v>1759</v>
      </c>
      <c r="M70" s="7" t="s">
        <v>1760</v>
      </c>
      <c r="N70" s="10" t="s">
        <v>1761</v>
      </c>
      <c r="O70" s="7" t="s">
        <v>1762</v>
      </c>
      <c r="P70" s="10" t="s">
        <v>1763</v>
      </c>
      <c r="Q70" s="7" t="s">
        <v>1764</v>
      </c>
      <c r="R70" s="10" t="s">
        <v>1765</v>
      </c>
      <c r="S70" s="7" t="s">
        <v>1766</v>
      </c>
      <c r="T70" s="10" t="s">
        <v>1767</v>
      </c>
      <c r="U70" s="7" t="s">
        <v>1768</v>
      </c>
      <c r="V70" s="10" t="s">
        <v>1769</v>
      </c>
      <c r="W70" s="7" t="s">
        <v>1770</v>
      </c>
      <c r="X70" s="10" t="s">
        <v>1771</v>
      </c>
      <c r="Y70" s="7" t="s">
        <v>1772</v>
      </c>
      <c r="Z70" s="10" t="s">
        <v>1773</v>
      </c>
      <c r="AA70" s="7" t="s">
        <v>1774</v>
      </c>
      <c r="AB70" s="10" t="s">
        <v>1775</v>
      </c>
      <c r="AC70" s="65" t="s">
        <v>1776</v>
      </c>
      <c r="AD70" s="182" t="s">
        <v>1777</v>
      </c>
    </row>
    <row r="71" spans="1:30" ht="13" customHeight="1" x14ac:dyDescent="0.2">
      <c r="A71" s="82" t="s">
        <v>350</v>
      </c>
      <c r="B71" s="119">
        <v>1</v>
      </c>
      <c r="C71" s="7">
        <v>70.544016422122297</v>
      </c>
      <c r="D71" s="10">
        <v>1.3972294460665899</v>
      </c>
      <c r="E71" s="7">
        <v>70.938515865786599</v>
      </c>
      <c r="F71" s="10">
        <v>1.52925264919976</v>
      </c>
      <c r="G71" s="7">
        <v>69.126741943405406</v>
      </c>
      <c r="H71" s="10">
        <v>2.8386423658816899</v>
      </c>
      <c r="I71" s="7">
        <v>-1.81177392238115</v>
      </c>
      <c r="J71" s="10">
        <v>3.1274292997436799</v>
      </c>
      <c r="K71" s="7">
        <v>71.182552369815397</v>
      </c>
      <c r="L71" s="10">
        <v>3.1914332045724398</v>
      </c>
      <c r="M71" s="7">
        <v>69.250652284892894</v>
      </c>
      <c r="N71" s="10">
        <v>1.82713789645526</v>
      </c>
      <c r="O71" s="7">
        <v>73.281765853918202</v>
      </c>
      <c r="P71" s="10">
        <v>2.4785270791887202</v>
      </c>
      <c r="Q71" s="7">
        <v>2.09921348410285</v>
      </c>
      <c r="R71" s="10">
        <v>3.8256199033001401</v>
      </c>
      <c r="S71" s="7">
        <v>75.301627552106595</v>
      </c>
      <c r="T71" s="10">
        <v>3.24037926005846</v>
      </c>
      <c r="U71" s="7">
        <v>69.352085762751599</v>
      </c>
      <c r="V71" s="10">
        <v>2.6507267505635901</v>
      </c>
      <c r="W71" s="7">
        <v>70.002050200305206</v>
      </c>
      <c r="X71" s="10">
        <v>1.98010390535614</v>
      </c>
      <c r="Y71" s="7">
        <v>-5.29957735180139</v>
      </c>
      <c r="Z71" s="10">
        <v>4.0806695723461397</v>
      </c>
      <c r="AA71" s="7">
        <v>2.0085834883867499</v>
      </c>
      <c r="AB71" s="10">
        <v>2.1560453051939801</v>
      </c>
      <c r="AC71" s="65"/>
      <c r="AD71" s="182"/>
    </row>
    <row r="72" spans="1:30" ht="13" customHeight="1" x14ac:dyDescent="0.2">
      <c r="A72" s="82" t="s">
        <v>352</v>
      </c>
      <c r="B72" s="119">
        <v>1</v>
      </c>
      <c r="C72" s="7">
        <v>68.816003099419603</v>
      </c>
      <c r="D72" s="10">
        <v>1.12847622684242</v>
      </c>
      <c r="E72" s="7">
        <v>69.246851412659296</v>
      </c>
      <c r="F72" s="10">
        <v>1.17351601960845</v>
      </c>
      <c r="G72" s="7">
        <v>65.970300161747204</v>
      </c>
      <c r="H72" s="10">
        <v>2.5985359432075299</v>
      </c>
      <c r="I72" s="7">
        <v>-3.2765512509121399</v>
      </c>
      <c r="J72" s="10">
        <v>2.6716482378959898</v>
      </c>
      <c r="K72" s="7">
        <v>66.303798789769402</v>
      </c>
      <c r="L72" s="10">
        <v>2.08625252659753</v>
      </c>
      <c r="M72" s="7">
        <v>67.090560157442198</v>
      </c>
      <c r="N72" s="10">
        <v>1.49774544982053</v>
      </c>
      <c r="O72" s="7">
        <v>75.052716346749904</v>
      </c>
      <c r="P72" s="10">
        <v>2.1058146976638801</v>
      </c>
      <c r="Q72" s="7">
        <v>8.7489175569804605</v>
      </c>
      <c r="R72" s="10">
        <v>2.8294839566313899</v>
      </c>
      <c r="S72" s="7">
        <v>68.166673180906102</v>
      </c>
      <c r="T72" s="10">
        <v>2.21301191913967</v>
      </c>
      <c r="U72" s="7">
        <v>61.8296120997001</v>
      </c>
      <c r="V72" s="10">
        <v>2.45160251453802</v>
      </c>
      <c r="W72" s="7">
        <v>70.870607073414106</v>
      </c>
      <c r="X72" s="10">
        <v>1.34161705368448</v>
      </c>
      <c r="Y72" s="7">
        <v>2.7039338925080498</v>
      </c>
      <c r="Z72" s="10">
        <v>2.5235098089352701</v>
      </c>
      <c r="AA72" s="7">
        <v>1.10566089835859</v>
      </c>
      <c r="AB72" s="10">
        <v>1.4760676063528899</v>
      </c>
      <c r="AC72" s="65"/>
      <c r="AD72" s="182"/>
    </row>
    <row r="73" spans="1:30" ht="13" customHeight="1" x14ac:dyDescent="0.2">
      <c r="A73" s="111" t="s">
        <v>354</v>
      </c>
      <c r="B73" s="119">
        <v>1</v>
      </c>
      <c r="C73" s="7">
        <v>74.998706413379693</v>
      </c>
      <c r="D73" s="10">
        <v>1.4766660671644101</v>
      </c>
      <c r="E73" s="7">
        <v>75.068143768929005</v>
      </c>
      <c r="F73" s="10">
        <v>1.54705891062623</v>
      </c>
      <c r="G73" s="7">
        <v>74.632339987774301</v>
      </c>
      <c r="H73" s="10">
        <v>2.9078815477758999</v>
      </c>
      <c r="I73" s="7">
        <v>-0.43580378115471802</v>
      </c>
      <c r="J73" s="10">
        <v>2.9471843673426599</v>
      </c>
      <c r="K73" s="7">
        <v>74.469848450298301</v>
      </c>
      <c r="L73" s="10">
        <v>2.7505940364228501</v>
      </c>
      <c r="M73" s="7">
        <v>73.839827619678402</v>
      </c>
      <c r="N73" s="10">
        <v>1.6656256857298499</v>
      </c>
      <c r="O73" s="7">
        <v>78.156220794609695</v>
      </c>
      <c r="P73" s="10">
        <v>2.7328738912884298</v>
      </c>
      <c r="Q73" s="7">
        <v>3.68637234431139</v>
      </c>
      <c r="R73" s="10">
        <v>3.6990236298482002</v>
      </c>
      <c r="S73" s="7">
        <v>71.733221980591495</v>
      </c>
      <c r="T73" s="10">
        <v>3.0188254407677002</v>
      </c>
      <c r="U73" s="7">
        <v>73.928807502028704</v>
      </c>
      <c r="V73" s="10">
        <v>3.2726427020275799</v>
      </c>
      <c r="W73" s="7">
        <v>76.248913773121302</v>
      </c>
      <c r="X73" s="10">
        <v>1.6608601116333199</v>
      </c>
      <c r="Y73" s="7">
        <v>4.5156917925297897</v>
      </c>
      <c r="Z73" s="10">
        <v>3.1426102165015601</v>
      </c>
      <c r="AA73" s="7">
        <v>-1.54988536974238</v>
      </c>
      <c r="AB73" s="10">
        <v>2.0780441373589902</v>
      </c>
      <c r="AC73" s="65"/>
      <c r="AD73" s="182"/>
    </row>
    <row r="74" spans="1:30" ht="13" customHeight="1" x14ac:dyDescent="0.2">
      <c r="A74" s="82" t="s">
        <v>355</v>
      </c>
      <c r="B74" s="119">
        <v>1</v>
      </c>
      <c r="C74" s="7">
        <v>55.069616358707002</v>
      </c>
      <c r="D74" s="10">
        <v>1.60272046109736</v>
      </c>
      <c r="E74" s="7">
        <v>54.101087010112003</v>
      </c>
      <c r="F74" s="10">
        <v>1.7302115020605899</v>
      </c>
      <c r="G74" s="7">
        <v>60.950618692719097</v>
      </c>
      <c r="H74" s="10">
        <v>4.0410098238014598</v>
      </c>
      <c r="I74" s="7">
        <v>6.8495316826070596</v>
      </c>
      <c r="J74" s="10">
        <v>4.3854222759397601</v>
      </c>
      <c r="K74" s="7">
        <v>60.588847796664197</v>
      </c>
      <c r="L74" s="10">
        <v>5.6872974288615099</v>
      </c>
      <c r="M74" s="7">
        <v>52.5268047225982</v>
      </c>
      <c r="N74" s="10">
        <v>2.0785028326007202</v>
      </c>
      <c r="O74" s="7">
        <v>59.261691682001597</v>
      </c>
      <c r="P74" s="10">
        <v>2.1255778798947298</v>
      </c>
      <c r="Q74" s="7">
        <v>-1.3271561146626101</v>
      </c>
      <c r="R74" s="10">
        <v>6.05427384967133</v>
      </c>
      <c r="S74" s="7">
        <v>56.588737716065097</v>
      </c>
      <c r="T74" s="10">
        <v>3.58328077880011</v>
      </c>
      <c r="U74" s="7">
        <v>56.327435471925597</v>
      </c>
      <c r="V74" s="10">
        <v>3.87983659957303</v>
      </c>
      <c r="W74" s="7">
        <v>53.986723179480798</v>
      </c>
      <c r="X74" s="10">
        <v>1.9306541287850301</v>
      </c>
      <c r="Y74" s="7">
        <v>-2.6020145365842899</v>
      </c>
      <c r="Z74" s="10">
        <v>3.9339449225543701</v>
      </c>
      <c r="AA74" s="7">
        <v>10.7217829470656</v>
      </c>
      <c r="AB74" s="10">
        <v>2.4852534367501198</v>
      </c>
      <c r="AC74" s="65"/>
      <c r="AD74" s="182"/>
    </row>
    <row r="75" spans="1:30" ht="13" customHeight="1" x14ac:dyDescent="0.2">
      <c r="A75" s="82" t="s">
        <v>365</v>
      </c>
      <c r="B75" s="119">
        <v>1</v>
      </c>
      <c r="C75" s="7">
        <v>48.633287202487203</v>
      </c>
      <c r="D75" s="10">
        <v>1.9929738863112301</v>
      </c>
      <c r="E75" s="7">
        <v>48.391781772342597</v>
      </c>
      <c r="F75" s="10">
        <v>1.8896037648921999</v>
      </c>
      <c r="G75" s="7">
        <v>51.745391787866801</v>
      </c>
      <c r="H75" s="10">
        <v>5.1516763150174398</v>
      </c>
      <c r="I75" s="7">
        <v>3.3536100155241999</v>
      </c>
      <c r="J75" s="10">
        <v>4.8370986907968101</v>
      </c>
      <c r="K75" s="7">
        <v>65.287519907268603</v>
      </c>
      <c r="L75" s="10">
        <v>4.4028662757320802</v>
      </c>
      <c r="M75" s="7">
        <v>48.648505352739903</v>
      </c>
      <c r="N75" s="10">
        <v>2.3792733964644999</v>
      </c>
      <c r="O75" s="7">
        <v>43.601923766357501</v>
      </c>
      <c r="P75" s="10">
        <v>3.3983742992578998</v>
      </c>
      <c r="Q75" s="7">
        <v>-21.685596140911201</v>
      </c>
      <c r="R75" s="10">
        <v>5.5229488797237503</v>
      </c>
      <c r="S75" s="7">
        <v>57.452374461834196</v>
      </c>
      <c r="T75" s="10">
        <v>4.6663934968860099</v>
      </c>
      <c r="U75" s="7">
        <v>55.986377265755202</v>
      </c>
      <c r="V75" s="10">
        <v>4.6983570789895497</v>
      </c>
      <c r="W75" s="7">
        <v>45.691527788121498</v>
      </c>
      <c r="X75" s="10">
        <v>2.2381361058353999</v>
      </c>
      <c r="Y75" s="7">
        <v>-11.7608466737128</v>
      </c>
      <c r="Z75" s="10">
        <v>4.7308538618053602</v>
      </c>
      <c r="AA75" s="7">
        <v>-10.018466350479001</v>
      </c>
      <c r="AB75" s="10">
        <v>2.4777327410008998</v>
      </c>
      <c r="AC75" s="65"/>
      <c r="AD75" s="182"/>
    </row>
    <row r="76" spans="1:30" ht="13" customHeight="1" x14ac:dyDescent="0.2">
      <c r="A76" s="82" t="s">
        <v>370</v>
      </c>
      <c r="B76" s="119">
        <v>1</v>
      </c>
      <c r="C76" s="7">
        <v>42.146515817398203</v>
      </c>
      <c r="D76" s="10">
        <v>1.3464189485149101</v>
      </c>
      <c r="E76" s="7">
        <v>43.2924171717953</v>
      </c>
      <c r="F76" s="10">
        <v>1.68205931231317</v>
      </c>
      <c r="G76" s="7">
        <v>40.6057141146837</v>
      </c>
      <c r="H76" s="10">
        <v>1.6807005800705199</v>
      </c>
      <c r="I76" s="7">
        <v>-2.68670305711156</v>
      </c>
      <c r="J76" s="10">
        <v>2.0657518920171198</v>
      </c>
      <c r="K76" s="7">
        <v>31.979869267152701</v>
      </c>
      <c r="L76" s="10">
        <v>2.2140162261605201</v>
      </c>
      <c r="M76" s="7">
        <v>44.079421448497598</v>
      </c>
      <c r="N76" s="10">
        <v>1.84098255304939</v>
      </c>
      <c r="O76" s="7">
        <v>46.289823990998499</v>
      </c>
      <c r="P76" s="10">
        <v>2.3252990171137702</v>
      </c>
      <c r="Q76" s="7">
        <v>14.3099547238459</v>
      </c>
      <c r="R76" s="10">
        <v>3.0252947279265698</v>
      </c>
      <c r="S76" s="7">
        <v>33.975990531182298</v>
      </c>
      <c r="T76" s="10">
        <v>2.3132835337256301</v>
      </c>
      <c r="U76" s="7">
        <v>39.278103086972997</v>
      </c>
      <c r="V76" s="10">
        <v>2.62215403337497</v>
      </c>
      <c r="W76" s="7">
        <v>45.893213397014001</v>
      </c>
      <c r="X76" s="10">
        <v>1.6024780988210101</v>
      </c>
      <c r="Y76" s="7">
        <v>11.9172228658317</v>
      </c>
      <c r="Z76" s="10">
        <v>2.5377660111256999</v>
      </c>
      <c r="AA76" s="7">
        <v>4.8069181312044904</v>
      </c>
      <c r="AB76" s="10">
        <v>1.59787878943717</v>
      </c>
      <c r="AC76" s="65"/>
      <c r="AD76" s="182"/>
    </row>
    <row r="77" spans="1:30" ht="13" customHeight="1" x14ac:dyDescent="0.2">
      <c r="A77" s="82" t="s">
        <v>372</v>
      </c>
      <c r="B77" s="119">
        <v>1</v>
      </c>
      <c r="C77" s="7">
        <v>48.4794297816129</v>
      </c>
      <c r="D77" s="10">
        <v>1.5155333824999799</v>
      </c>
      <c r="E77" s="7">
        <v>47.71840017924</v>
      </c>
      <c r="F77" s="10">
        <v>1.6052437899016501</v>
      </c>
      <c r="G77" s="7">
        <v>51.097733986950999</v>
      </c>
      <c r="H77" s="10">
        <v>3.1185507093331202</v>
      </c>
      <c r="I77" s="7">
        <v>3.3793338077109398</v>
      </c>
      <c r="J77" s="10">
        <v>3.3058214736015801</v>
      </c>
      <c r="K77" s="7">
        <v>58.755709308863501</v>
      </c>
      <c r="L77" s="10">
        <v>3.3374463743816101</v>
      </c>
      <c r="M77" s="7">
        <v>46.756797610323801</v>
      </c>
      <c r="N77" s="10">
        <v>1.7394514251542901</v>
      </c>
      <c r="O77" s="7">
        <v>47.1049960296858</v>
      </c>
      <c r="P77" s="10">
        <v>2.9041722740603602</v>
      </c>
      <c r="Q77" s="7">
        <v>-11.650713279177801</v>
      </c>
      <c r="R77" s="10">
        <v>4.1851116541057296</v>
      </c>
      <c r="S77" s="7">
        <v>61.681903809693097</v>
      </c>
      <c r="T77" s="10">
        <v>3.53462042373364</v>
      </c>
      <c r="U77" s="7">
        <v>50.8919037106362</v>
      </c>
      <c r="V77" s="10">
        <v>2.8410590584164299</v>
      </c>
      <c r="W77" s="7">
        <v>44.961479038887703</v>
      </c>
      <c r="X77" s="10">
        <v>1.7080430534851501</v>
      </c>
      <c r="Y77" s="7">
        <v>-16.720424770805401</v>
      </c>
      <c r="Z77" s="10">
        <v>3.7579049131851998</v>
      </c>
      <c r="AA77" s="7">
        <v>-3.0527973316184598</v>
      </c>
      <c r="AB77" s="10">
        <v>2.0099499873242102</v>
      </c>
      <c r="AC77" s="65"/>
      <c r="AD77" s="182"/>
    </row>
    <row r="78" spans="1:30" ht="13" customHeight="1" x14ac:dyDescent="0.2">
      <c r="A78" s="82" t="s">
        <v>428</v>
      </c>
      <c r="B78" s="119">
        <v>1</v>
      </c>
      <c r="C78" s="7">
        <v>37.008998812851999</v>
      </c>
      <c r="D78" s="10">
        <v>1.4727037946338399</v>
      </c>
      <c r="E78" s="7">
        <v>39.964463120247999</v>
      </c>
      <c r="F78" s="10">
        <v>1.71966813757722</v>
      </c>
      <c r="G78" s="7">
        <v>31.9686557362675</v>
      </c>
      <c r="H78" s="10">
        <v>1.9351914574006801</v>
      </c>
      <c r="I78" s="7">
        <v>-7.9958073839804902</v>
      </c>
      <c r="J78" s="10">
        <v>2.1781418980685601</v>
      </c>
      <c r="K78" s="7">
        <v>41.278354258941803</v>
      </c>
      <c r="L78" s="10">
        <v>2.6815049344848201</v>
      </c>
      <c r="M78" s="7">
        <v>35.567350900623403</v>
      </c>
      <c r="N78" s="10">
        <v>1.8032995120925399</v>
      </c>
      <c r="O78" s="7">
        <v>37.597760053139197</v>
      </c>
      <c r="P78" s="10">
        <v>2.5426946705727902</v>
      </c>
      <c r="Q78" s="7">
        <v>-3.68059420580262</v>
      </c>
      <c r="R78" s="10">
        <v>3.6860769917975</v>
      </c>
      <c r="S78" s="7">
        <v>41.651379456628099</v>
      </c>
      <c r="T78" s="10">
        <v>2.2860448819003301</v>
      </c>
      <c r="U78" s="7">
        <v>35.5525549271564</v>
      </c>
      <c r="V78" s="10">
        <v>2.4655466034840701</v>
      </c>
      <c r="W78" s="7">
        <v>35.414696162456202</v>
      </c>
      <c r="X78" s="10">
        <v>2.1015562258959601</v>
      </c>
      <c r="Y78" s="7">
        <v>-6.2366832941719501</v>
      </c>
      <c r="Z78" s="10">
        <v>3.0174652457139399</v>
      </c>
      <c r="AA78" s="7">
        <v>-13.187051380659</v>
      </c>
      <c r="AB78" s="10">
        <v>1.9849439026901701</v>
      </c>
      <c r="AC78" s="65"/>
      <c r="AD78" s="182"/>
    </row>
    <row r="79" spans="1:30" ht="13" customHeight="1" x14ac:dyDescent="0.2">
      <c r="A79" s="82" t="s">
        <v>378</v>
      </c>
      <c r="B79" s="119">
        <v>1</v>
      </c>
      <c r="C79" s="7">
        <v>81.280552809137305</v>
      </c>
      <c r="D79" s="10">
        <v>1.2183760674467901</v>
      </c>
      <c r="E79" s="7">
        <v>85.631206406177895</v>
      </c>
      <c r="F79" s="10">
        <v>1.3906354239168599</v>
      </c>
      <c r="G79" s="7">
        <v>75.059501412581497</v>
      </c>
      <c r="H79" s="10">
        <v>2.10419290473846</v>
      </c>
      <c r="I79" s="7">
        <v>-10.5717049935964</v>
      </c>
      <c r="J79" s="10">
        <v>2.5084385407451899</v>
      </c>
      <c r="K79" s="7">
        <v>78.226344779582803</v>
      </c>
      <c r="L79" s="10">
        <v>3.8091250604590101</v>
      </c>
      <c r="M79" s="7">
        <v>80.404102927882803</v>
      </c>
      <c r="N79" s="10">
        <v>1.3510449092135699</v>
      </c>
      <c r="O79" s="7">
        <v>86.987583163545807</v>
      </c>
      <c r="P79" s="10">
        <v>1.9951041072970701</v>
      </c>
      <c r="Q79" s="7">
        <v>8.7612383839630503</v>
      </c>
      <c r="R79" s="10">
        <v>4.2644861867008803</v>
      </c>
      <c r="S79" s="7">
        <v>75.837599312521206</v>
      </c>
      <c r="T79" s="10">
        <v>3.5640280583263002</v>
      </c>
      <c r="U79" s="7">
        <v>78.252679850238593</v>
      </c>
      <c r="V79" s="10">
        <v>2.9084924854743601</v>
      </c>
      <c r="W79" s="7">
        <v>82.940875693431494</v>
      </c>
      <c r="X79" s="10">
        <v>1.3887440227621599</v>
      </c>
      <c r="Y79" s="7">
        <v>7.1032763809103301</v>
      </c>
      <c r="Z79" s="10">
        <v>3.6505692889381698</v>
      </c>
      <c r="AA79" s="7">
        <v>4.3446088777449203</v>
      </c>
      <c r="AB79" s="10">
        <v>1.58430723617239</v>
      </c>
      <c r="AC79" s="65"/>
      <c r="AD79" s="182"/>
    </row>
    <row r="80" spans="1:30" ht="13" customHeight="1" x14ac:dyDescent="0.2">
      <c r="A80" s="82" t="s">
        <v>382</v>
      </c>
      <c r="B80" s="119">
        <v>1</v>
      </c>
      <c r="C80" s="7">
        <v>79.129330468485094</v>
      </c>
      <c r="D80" s="10">
        <v>0.85650971796080699</v>
      </c>
      <c r="E80" s="7">
        <v>79.379695204845603</v>
      </c>
      <c r="F80" s="10">
        <v>0.87296606025863599</v>
      </c>
      <c r="G80" s="7">
        <v>77.745067538668195</v>
      </c>
      <c r="H80" s="10">
        <v>2.61322924480486</v>
      </c>
      <c r="I80" s="7">
        <v>-1.63462766617737</v>
      </c>
      <c r="J80" s="10">
        <v>2.6214324226058801</v>
      </c>
      <c r="K80" s="7">
        <v>71.492861922283197</v>
      </c>
      <c r="L80" s="10">
        <v>3.6454510293603399</v>
      </c>
      <c r="M80" s="7">
        <v>78.140089152940902</v>
      </c>
      <c r="N80" s="10">
        <v>1.1028976222570499</v>
      </c>
      <c r="O80" s="7">
        <v>82.753973638718193</v>
      </c>
      <c r="P80" s="10">
        <v>1.4210076503067</v>
      </c>
      <c r="Q80" s="7">
        <v>11.261111716435099</v>
      </c>
      <c r="R80" s="10">
        <v>3.8013573156876301</v>
      </c>
      <c r="S80" s="7">
        <v>73.274963909408399</v>
      </c>
      <c r="T80" s="10">
        <v>2.3915742416172501</v>
      </c>
      <c r="U80" s="7">
        <v>73.715897194131301</v>
      </c>
      <c r="V80" s="10">
        <v>2.9147579914158701</v>
      </c>
      <c r="W80" s="7">
        <v>81.588371748636007</v>
      </c>
      <c r="X80" s="10">
        <v>1.0035181960095201</v>
      </c>
      <c r="Y80" s="7">
        <v>8.3134078392276098</v>
      </c>
      <c r="Z80" s="10">
        <v>2.7181399304090501</v>
      </c>
      <c r="AA80" s="7">
        <v>6.4377441907189903</v>
      </c>
      <c r="AB80" s="10">
        <v>1.52243355859439</v>
      </c>
      <c r="AC80" s="65"/>
      <c r="AD80" s="182"/>
    </row>
    <row r="81" spans="1:30" ht="13" customHeight="1" x14ac:dyDescent="0.2">
      <c r="A81" s="82" t="s">
        <v>384</v>
      </c>
      <c r="B81" s="119">
        <v>1</v>
      </c>
      <c r="C81" s="7">
        <v>68.599078087122194</v>
      </c>
      <c r="D81" s="10">
        <v>1.0532983109648</v>
      </c>
      <c r="E81" s="7">
        <v>69.966098195951005</v>
      </c>
      <c r="F81" s="10">
        <v>1.0710158802837899</v>
      </c>
      <c r="G81" s="7">
        <v>64.465898888769203</v>
      </c>
      <c r="H81" s="10">
        <v>2.11929116139207</v>
      </c>
      <c r="I81" s="7">
        <v>-5.5001993071818296</v>
      </c>
      <c r="J81" s="10">
        <v>2.1932757834594301</v>
      </c>
      <c r="K81" s="7">
        <v>70.070737945684002</v>
      </c>
      <c r="L81" s="10">
        <v>3.2092558886060201</v>
      </c>
      <c r="M81" s="7">
        <v>67.558755727315202</v>
      </c>
      <c r="N81" s="10">
        <v>1.12738882297438</v>
      </c>
      <c r="O81" s="7">
        <v>70.574223921532607</v>
      </c>
      <c r="P81" s="10">
        <v>2.0080685926738</v>
      </c>
      <c r="Q81" s="7">
        <v>0.50348597584866195</v>
      </c>
      <c r="R81" s="10">
        <v>3.5188162815575801</v>
      </c>
      <c r="S81" s="7">
        <v>69.5589430808419</v>
      </c>
      <c r="T81" s="10">
        <v>2.5112521157410299</v>
      </c>
      <c r="U81" s="7">
        <v>65.687547486762199</v>
      </c>
      <c r="V81" s="10">
        <v>2.5284812184993899</v>
      </c>
      <c r="W81" s="7">
        <v>69.382710234370194</v>
      </c>
      <c r="X81" s="10">
        <v>1.47077608798362</v>
      </c>
      <c r="Y81" s="7">
        <v>-0.17623284647162099</v>
      </c>
      <c r="Z81" s="10">
        <v>3.1731521098282598</v>
      </c>
      <c r="AA81" s="7">
        <v>-2.9319466224225001</v>
      </c>
      <c r="AB81" s="10">
        <v>1.45217148602291</v>
      </c>
      <c r="AC81" s="65"/>
      <c r="AD81" s="182"/>
    </row>
    <row r="82" spans="1:30" ht="13" customHeight="1" x14ac:dyDescent="0.2">
      <c r="A82" s="82" t="s">
        <v>386</v>
      </c>
      <c r="B82" s="119">
        <v>1</v>
      </c>
      <c r="C82" s="7">
        <v>47.958604503655799</v>
      </c>
      <c r="D82" s="10">
        <v>1.3266033083745501</v>
      </c>
      <c r="E82" s="7">
        <v>47.841741035904597</v>
      </c>
      <c r="F82" s="10">
        <v>1.7172055476885399</v>
      </c>
      <c r="G82" s="7">
        <v>47.817275285237699</v>
      </c>
      <c r="H82" s="10">
        <v>1.9711537208449601</v>
      </c>
      <c r="I82" s="7">
        <v>-2.4465750666919899E-2</v>
      </c>
      <c r="J82" s="10">
        <v>2.6347063932175998</v>
      </c>
      <c r="K82" s="7">
        <v>50.946478514611499</v>
      </c>
      <c r="L82" s="10">
        <v>3.9076949338958298</v>
      </c>
      <c r="M82" s="7">
        <v>43.441258583945803</v>
      </c>
      <c r="N82" s="10">
        <v>1.53480375955966</v>
      </c>
      <c r="O82" s="7">
        <v>58.384892519499203</v>
      </c>
      <c r="P82" s="10">
        <v>2.3515140072797198</v>
      </c>
      <c r="Q82" s="7">
        <v>7.4384140048876599</v>
      </c>
      <c r="R82" s="10">
        <v>4.3177258298265704</v>
      </c>
      <c r="S82" s="7">
        <v>54.539291639142199</v>
      </c>
      <c r="T82" s="10">
        <v>4.9305199284032799</v>
      </c>
      <c r="U82" s="7">
        <v>42.783928046217497</v>
      </c>
      <c r="V82" s="10">
        <v>3.47977034294937</v>
      </c>
      <c r="W82" s="7">
        <v>47.920556437258703</v>
      </c>
      <c r="X82" s="10">
        <v>1.64663259035539</v>
      </c>
      <c r="Y82" s="7">
        <v>-6.6187352018835401</v>
      </c>
      <c r="Z82" s="10">
        <v>5.2238269447185797</v>
      </c>
      <c r="AA82" s="7">
        <v>-2.00822463154626</v>
      </c>
      <c r="AB82" s="10">
        <v>1.63121048921986</v>
      </c>
      <c r="AC82" s="65"/>
      <c r="AD82" s="182"/>
    </row>
    <row r="83" spans="1:30" ht="13" customHeight="1" x14ac:dyDescent="0.2">
      <c r="A83" s="82" t="s">
        <v>387</v>
      </c>
      <c r="B83" s="119">
        <v>1</v>
      </c>
      <c r="C83" s="7">
        <v>73.096777831977107</v>
      </c>
      <c r="D83" s="10">
        <v>1.3142584496832601</v>
      </c>
      <c r="E83" s="7">
        <v>72.874926976353905</v>
      </c>
      <c r="F83" s="10">
        <v>1.50151785296524</v>
      </c>
      <c r="G83" s="7">
        <v>75.026639361022603</v>
      </c>
      <c r="H83" s="10">
        <v>2.87657232577138</v>
      </c>
      <c r="I83" s="7">
        <v>2.1517123846686701</v>
      </c>
      <c r="J83" s="10">
        <v>3.4004725222663899</v>
      </c>
      <c r="K83" s="7">
        <v>75.1738791634953</v>
      </c>
      <c r="L83" s="10">
        <v>2.7097023372267999</v>
      </c>
      <c r="M83" s="7">
        <v>72.851613697838999</v>
      </c>
      <c r="N83" s="10">
        <v>1.79602202002908</v>
      </c>
      <c r="O83" s="7">
        <v>73.923255866102394</v>
      </c>
      <c r="P83" s="10">
        <v>4.6934327807807996</v>
      </c>
      <c r="Q83" s="7">
        <v>-1.2506232973929099</v>
      </c>
      <c r="R83" s="10">
        <v>5.28140632333408</v>
      </c>
      <c r="S83" s="7">
        <v>72.262593417405398</v>
      </c>
      <c r="T83" s="10">
        <v>3.2097446712847102</v>
      </c>
      <c r="U83" s="7">
        <v>72.161282444320307</v>
      </c>
      <c r="V83" s="10">
        <v>2.1840259061578702</v>
      </c>
      <c r="W83" s="7">
        <v>74.520827513273105</v>
      </c>
      <c r="X83" s="10">
        <v>1.6432658557867901</v>
      </c>
      <c r="Y83" s="7">
        <v>2.2582340958676599</v>
      </c>
      <c r="Z83" s="10">
        <v>3.7418860544530799</v>
      </c>
      <c r="AA83" s="7">
        <v>-1.2010976070058099</v>
      </c>
      <c r="AB83" s="10">
        <v>1.89847463650777</v>
      </c>
      <c r="AC83" s="65"/>
      <c r="AD83" s="182"/>
    </row>
    <row r="84" spans="1:30" ht="13" customHeight="1" x14ac:dyDescent="0.2">
      <c r="A84" s="5" t="s">
        <v>436</v>
      </c>
      <c r="B84" s="120">
        <v>1</v>
      </c>
      <c r="C84" s="87">
        <v>60.063517599581402</v>
      </c>
      <c r="D84" s="88">
        <v>0.398430483911972</v>
      </c>
      <c r="E84" s="87">
        <v>60.778932029284697</v>
      </c>
      <c r="F84" s="88">
        <v>0.43850867689293799</v>
      </c>
      <c r="G84" s="87">
        <v>59.298294909159999</v>
      </c>
      <c r="H84" s="88">
        <v>0.84114254701411195</v>
      </c>
      <c r="I84" s="87">
        <v>-1.4806371201247499</v>
      </c>
      <c r="J84" s="88">
        <v>0.897402040893715</v>
      </c>
      <c r="K84" s="87">
        <v>61.773912835344397</v>
      </c>
      <c r="L84" s="88">
        <v>1.0213342328941699</v>
      </c>
      <c r="M84" s="87">
        <v>58.859659380586798</v>
      </c>
      <c r="N84" s="88">
        <v>0.49387650379167403</v>
      </c>
      <c r="O84" s="87">
        <v>62.901217236020699</v>
      </c>
      <c r="P84" s="88">
        <v>0.76621853541026896</v>
      </c>
      <c r="Q84" s="87">
        <v>1.1273044006763799</v>
      </c>
      <c r="R84" s="88">
        <v>1.24054062926932</v>
      </c>
      <c r="S84" s="87">
        <v>61.691006505644602</v>
      </c>
      <c r="T84" s="88">
        <v>0.95896439556290103</v>
      </c>
      <c r="U84" s="87">
        <v>58.484950612214</v>
      </c>
      <c r="V84" s="88">
        <v>0.87962175281620403</v>
      </c>
      <c r="W84" s="87">
        <v>60.264469872220801</v>
      </c>
      <c r="X84" s="88">
        <v>0.49208932878244199</v>
      </c>
      <c r="Y84" s="87">
        <v>-1.4265366334238101</v>
      </c>
      <c r="Z84" s="88">
        <v>1.06268130257847</v>
      </c>
      <c r="AA84" s="87">
        <v>-0.218784414537221</v>
      </c>
      <c r="AB84" s="88">
        <v>0.50384040506038497</v>
      </c>
      <c r="AC84" s="65"/>
      <c r="AD84" s="182"/>
    </row>
    <row r="85" spans="1:30" ht="13" customHeight="1" x14ac:dyDescent="0.2">
      <c r="A85" s="82" t="s">
        <v>93</v>
      </c>
      <c r="B85" s="119">
        <v>1</v>
      </c>
      <c r="C85" s="7">
        <v>64.625497787116601</v>
      </c>
      <c r="D85" s="10">
        <v>1.4956158855709001</v>
      </c>
      <c r="E85" s="7">
        <v>65.356431834295606</v>
      </c>
      <c r="F85" s="10">
        <v>1.60126979683897</v>
      </c>
      <c r="G85" s="7">
        <v>59.633603892777103</v>
      </c>
      <c r="H85" s="10">
        <v>3.5934611475065901</v>
      </c>
      <c r="I85" s="7">
        <v>-5.7228279415185401</v>
      </c>
      <c r="J85" s="10">
        <v>3.8757178505438699</v>
      </c>
      <c r="K85" s="7">
        <v>61.898264826084301</v>
      </c>
      <c r="L85" s="10">
        <v>2.6242902862575499</v>
      </c>
      <c r="M85" s="7">
        <v>62.353763393604098</v>
      </c>
      <c r="N85" s="10">
        <v>2.1630492313312</v>
      </c>
      <c r="O85" s="7">
        <v>72.743434747574597</v>
      </c>
      <c r="P85" s="10">
        <v>3.1957023188188201</v>
      </c>
      <c r="Q85" s="7">
        <v>10.845169921490299</v>
      </c>
      <c r="R85" s="10">
        <v>4.0122522353826504</v>
      </c>
      <c r="S85" s="7">
        <v>66.098388250466996</v>
      </c>
      <c r="T85" s="10">
        <v>2.9527675039622001</v>
      </c>
      <c r="U85" s="7">
        <v>54.666394315420398</v>
      </c>
      <c r="V85" s="10">
        <v>3.3002348079819601</v>
      </c>
      <c r="W85" s="7">
        <v>66.962557473906401</v>
      </c>
      <c r="X85" s="10">
        <v>1.83296384302108</v>
      </c>
      <c r="Y85" s="7">
        <v>0.86416922343943303</v>
      </c>
      <c r="Z85" s="10">
        <v>3.5206057361507499</v>
      </c>
      <c r="AA85" s="7">
        <v>2.4275717133429202</v>
      </c>
      <c r="AB85" s="10">
        <v>1.8260076378002399</v>
      </c>
      <c r="AC85" s="65"/>
      <c r="AD85" s="182"/>
    </row>
    <row r="86" spans="1:30" ht="13" customHeight="1" x14ac:dyDescent="0.2">
      <c r="A86" s="82" t="s">
        <v>392</v>
      </c>
      <c r="B86" s="119">
        <v>1</v>
      </c>
      <c r="C86" s="7">
        <v>76.485358391675604</v>
      </c>
      <c r="D86" s="10">
        <v>1.7535379366435999</v>
      </c>
      <c r="E86" s="7">
        <v>79.067510797551904</v>
      </c>
      <c r="F86" s="10">
        <v>1.7513846528151</v>
      </c>
      <c r="G86" s="7">
        <v>64.994469917120995</v>
      </c>
      <c r="H86" s="10">
        <v>4.4369665844602704</v>
      </c>
      <c r="I86" s="7">
        <v>-14.0730408804309</v>
      </c>
      <c r="J86" s="10">
        <v>4.5927556009731099</v>
      </c>
      <c r="K86" s="7">
        <v>76.8474900791267</v>
      </c>
      <c r="L86" s="10">
        <v>3.8416809962409499</v>
      </c>
      <c r="M86" s="7">
        <v>75.818896419470093</v>
      </c>
      <c r="N86" s="10">
        <v>2.42001716242723</v>
      </c>
      <c r="O86" s="7">
        <v>77.934397877680993</v>
      </c>
      <c r="P86" s="10">
        <v>3.3246497234782701</v>
      </c>
      <c r="Q86" s="7">
        <v>1.0869077985542599</v>
      </c>
      <c r="R86" s="10">
        <v>5.1805404230110401</v>
      </c>
      <c r="S86" s="7">
        <v>76.929634337914393</v>
      </c>
      <c r="T86" s="10">
        <v>3.5498432319667401</v>
      </c>
      <c r="U86" s="7">
        <v>71.9009063287277</v>
      </c>
      <c r="V86" s="10">
        <v>4.5463581881399904</v>
      </c>
      <c r="W86" s="7">
        <v>77.725050024294802</v>
      </c>
      <c r="X86" s="10">
        <v>2.24562215298972</v>
      </c>
      <c r="Y86" s="7">
        <v>0.79541568638039495</v>
      </c>
      <c r="Z86" s="10">
        <v>4.0632848613787598</v>
      </c>
      <c r="AA86" s="7">
        <v>-3.2623040803841699</v>
      </c>
      <c r="AB86" s="10">
        <v>2.6359489071226601</v>
      </c>
      <c r="AC86" s="65"/>
      <c r="AD86" s="182"/>
    </row>
    <row r="87" spans="1:30" ht="13" customHeight="1" x14ac:dyDescent="0.2">
      <c r="A87" s="4" t="s">
        <v>393</v>
      </c>
      <c r="B87" s="121">
        <v>1</v>
      </c>
      <c r="C87" s="169">
        <v>74.676194265822801</v>
      </c>
      <c r="D87" s="170">
        <v>1.6737594689753601</v>
      </c>
      <c r="E87" s="169">
        <v>74.257347238846904</v>
      </c>
      <c r="F87" s="170">
        <v>1.82172222086132</v>
      </c>
      <c r="G87" s="169">
        <v>78.219429734155796</v>
      </c>
      <c r="H87" s="170">
        <v>4.7661378788476201</v>
      </c>
      <c r="I87" s="169">
        <v>3.96208249530885</v>
      </c>
      <c r="J87" s="170">
        <v>5.2692933235919899</v>
      </c>
      <c r="K87" s="169">
        <v>69.727399177205797</v>
      </c>
      <c r="L87" s="170">
        <v>4.3765864835710104</v>
      </c>
      <c r="M87" s="169">
        <v>74.508975978404294</v>
      </c>
      <c r="N87" s="170">
        <v>2.5234975125932402</v>
      </c>
      <c r="O87" s="169">
        <v>77.5014479061103</v>
      </c>
      <c r="P87" s="170">
        <v>2.9725511703390799</v>
      </c>
      <c r="Q87" s="169">
        <v>7.7740487289045497</v>
      </c>
      <c r="R87" s="170">
        <v>5.8997272123891999</v>
      </c>
      <c r="S87" s="169">
        <v>71.013068788110701</v>
      </c>
      <c r="T87" s="170">
        <v>4.6462205747861702</v>
      </c>
      <c r="U87" s="169">
        <v>75.678079020456707</v>
      </c>
      <c r="V87" s="170">
        <v>3.9090605627378401</v>
      </c>
      <c r="W87" s="169">
        <v>75.993458605725294</v>
      </c>
      <c r="X87" s="170">
        <v>2.1095070950630799</v>
      </c>
      <c r="Y87" s="169">
        <v>4.9803898176146397</v>
      </c>
      <c r="Z87" s="170">
        <v>5.3781824220728698</v>
      </c>
      <c r="AA87" s="169">
        <v>1.8583524944398</v>
      </c>
      <c r="AB87" s="170">
        <v>2.7401393055234999</v>
      </c>
      <c r="AC87" s="178"/>
      <c r="AD87" s="183"/>
    </row>
    <row r="88" spans="1:30" ht="13" customHeight="1" x14ac:dyDescent="0.2">
      <c r="A88" s="82"/>
      <c r="B88" s="122"/>
      <c r="C88" s="7" t="s">
        <v>1750</v>
      </c>
      <c r="D88" s="10" t="s">
        <v>1751</v>
      </c>
      <c r="E88" s="7" t="s">
        <v>1752</v>
      </c>
      <c r="F88" s="10" t="s">
        <v>1753</v>
      </c>
      <c r="G88" s="7" t="s">
        <v>1754</v>
      </c>
      <c r="H88" s="10" t="s">
        <v>1755</v>
      </c>
      <c r="I88" s="7" t="s">
        <v>1756</v>
      </c>
      <c r="J88" s="10" t="s">
        <v>1757</v>
      </c>
      <c r="K88" s="7" t="s">
        <v>1758</v>
      </c>
      <c r="L88" s="10" t="s">
        <v>1759</v>
      </c>
      <c r="M88" s="7" t="s">
        <v>1760</v>
      </c>
      <c r="N88" s="10" t="s">
        <v>1761</v>
      </c>
      <c r="O88" s="7" t="s">
        <v>1762</v>
      </c>
      <c r="P88" s="10" t="s">
        <v>1763</v>
      </c>
      <c r="Q88" s="7" t="s">
        <v>1764</v>
      </c>
      <c r="R88" s="10" t="s">
        <v>1765</v>
      </c>
      <c r="S88" s="7" t="s">
        <v>1766</v>
      </c>
      <c r="T88" s="10" t="s">
        <v>1767</v>
      </c>
      <c r="U88" s="7" t="s">
        <v>1768</v>
      </c>
      <c r="V88" s="10" t="s">
        <v>1769</v>
      </c>
      <c r="W88" s="7" t="s">
        <v>1770</v>
      </c>
      <c r="X88" s="10" t="s">
        <v>1771</v>
      </c>
      <c r="Y88" s="7" t="s">
        <v>1772</v>
      </c>
      <c r="Z88" s="10" t="s">
        <v>1773</v>
      </c>
      <c r="AA88" s="65" t="s">
        <v>1774</v>
      </c>
      <c r="AB88" s="65" t="s">
        <v>1775</v>
      </c>
      <c r="AC88" s="7" t="s">
        <v>1776</v>
      </c>
      <c r="AD88" s="123" t="s">
        <v>1777</v>
      </c>
    </row>
    <row r="89" spans="1:30" ht="13" customHeight="1" x14ac:dyDescent="0.2">
      <c r="A89" s="82" t="s">
        <v>359</v>
      </c>
      <c r="B89" s="122">
        <v>3</v>
      </c>
      <c r="C89" s="7">
        <v>57.549879110767797</v>
      </c>
      <c r="D89" s="10">
        <v>1.21747396819027</v>
      </c>
      <c r="E89" s="7">
        <v>53.3784459673779</v>
      </c>
      <c r="F89" s="10">
        <v>1.3435059553964599</v>
      </c>
      <c r="G89" s="7">
        <v>66.951226929354107</v>
      </c>
      <c r="H89" s="10">
        <v>1.85512657093588</v>
      </c>
      <c r="I89" s="7">
        <v>13.5727809619762</v>
      </c>
      <c r="J89" s="10">
        <v>1.98560069070127</v>
      </c>
      <c r="K89" s="7">
        <v>59.673225963265502</v>
      </c>
      <c r="L89" s="10">
        <v>4.5108945132709497</v>
      </c>
      <c r="M89" s="7">
        <v>55.7968689580104</v>
      </c>
      <c r="N89" s="10">
        <v>1.6264186512541801</v>
      </c>
      <c r="O89" s="7">
        <v>59.521149433441103</v>
      </c>
      <c r="P89" s="10">
        <v>1.8651810748282101</v>
      </c>
      <c r="Q89" s="7">
        <v>-0.15207652982445599</v>
      </c>
      <c r="R89" s="10">
        <v>5.0289146841770602</v>
      </c>
      <c r="S89" s="7">
        <v>70.234198118894497</v>
      </c>
      <c r="T89" s="10">
        <v>2.6710829198441202</v>
      </c>
      <c r="U89" s="7">
        <v>58.313160414457101</v>
      </c>
      <c r="V89" s="10">
        <v>2.7619952499550702</v>
      </c>
      <c r="W89" s="7">
        <v>53.849148231566303</v>
      </c>
      <c r="X89" s="10">
        <v>1.6230292102899899</v>
      </c>
      <c r="Y89" s="7">
        <v>-16.3850498873283</v>
      </c>
      <c r="Z89" s="10">
        <v>3.1942770716047901</v>
      </c>
      <c r="AA89" s="65"/>
      <c r="AB89" s="65"/>
      <c r="AC89" s="7">
        <v>5.6931370243606301</v>
      </c>
      <c r="AD89" s="123">
        <v>1.7653613028166399</v>
      </c>
    </row>
    <row r="90" spans="1:30" ht="13" customHeight="1" x14ac:dyDescent="0.2">
      <c r="A90" s="82" t="s">
        <v>362</v>
      </c>
      <c r="B90" s="122">
        <v>3</v>
      </c>
      <c r="C90" s="7">
        <v>69.220586585893898</v>
      </c>
      <c r="D90" s="10">
        <v>1.9951936457374</v>
      </c>
      <c r="E90" s="7">
        <v>66.427707340579602</v>
      </c>
      <c r="F90" s="10">
        <v>2.7114267086841499</v>
      </c>
      <c r="G90" s="7">
        <v>72.455648984754603</v>
      </c>
      <c r="H90" s="10">
        <v>2.4434118948145098</v>
      </c>
      <c r="I90" s="7">
        <v>6.0279416441750397</v>
      </c>
      <c r="J90" s="10">
        <v>3.3320170109689098</v>
      </c>
      <c r="K90" s="7">
        <v>87.885876613730005</v>
      </c>
      <c r="L90" s="10">
        <v>3.9855419293295702</v>
      </c>
      <c r="M90" s="7">
        <v>69.411565008179807</v>
      </c>
      <c r="N90" s="10">
        <v>2.5398082674198799</v>
      </c>
      <c r="O90" s="7">
        <v>67.232406024177607</v>
      </c>
      <c r="P90" s="10">
        <v>3.10550274407538</v>
      </c>
      <c r="Q90" s="7">
        <v>-20.653470589552398</v>
      </c>
      <c r="R90" s="10">
        <v>5.1532237455773702</v>
      </c>
      <c r="S90" s="7">
        <v>79.814602695081405</v>
      </c>
      <c r="T90" s="10">
        <v>2.9360131096922801</v>
      </c>
      <c r="U90" s="7">
        <v>68.970740756416703</v>
      </c>
      <c r="V90" s="10">
        <v>3.8637742435167102</v>
      </c>
      <c r="W90" s="7">
        <v>66.6402163285711</v>
      </c>
      <c r="X90" s="10">
        <v>2.26540701398139</v>
      </c>
      <c r="Y90" s="7">
        <v>-13.1743863665102</v>
      </c>
      <c r="Z90" s="10">
        <v>3.5260051131169901</v>
      </c>
      <c r="AA90" s="65"/>
      <c r="AB90" s="65"/>
      <c r="AC90" s="7">
        <v>-1.79219975176021</v>
      </c>
      <c r="AD90" s="123">
        <v>2.43209431876801</v>
      </c>
    </row>
    <row r="91" spans="1:30" ht="13" customHeight="1" x14ac:dyDescent="0.2">
      <c r="A91" s="82" t="s">
        <v>84</v>
      </c>
      <c r="B91" s="122">
        <v>3</v>
      </c>
      <c r="C91" s="7">
        <v>61.1114653189073</v>
      </c>
      <c r="D91" s="10">
        <v>1.2687059867494901</v>
      </c>
      <c r="E91" s="7">
        <v>60.127721603524797</v>
      </c>
      <c r="F91" s="10">
        <v>1.4674065134421601</v>
      </c>
      <c r="G91" s="7">
        <v>63.096811390768202</v>
      </c>
      <c r="H91" s="10">
        <v>2.4167055118933298</v>
      </c>
      <c r="I91" s="7">
        <v>2.9690897872434201</v>
      </c>
      <c r="J91" s="10">
        <v>2.8302055882392501</v>
      </c>
      <c r="K91" s="7">
        <v>56.928028128064902</v>
      </c>
      <c r="L91" s="10">
        <v>3.3300357117094102</v>
      </c>
      <c r="M91" s="7">
        <v>58.7424705962651</v>
      </c>
      <c r="N91" s="10">
        <v>1.56357387277297</v>
      </c>
      <c r="O91" s="7">
        <v>68.163423614089695</v>
      </c>
      <c r="P91" s="10">
        <v>2.8718665944464998</v>
      </c>
      <c r="Q91" s="7">
        <v>11.2353954860248</v>
      </c>
      <c r="R91" s="10">
        <v>4.2653764156459104</v>
      </c>
      <c r="S91" s="7">
        <v>60.189939743166697</v>
      </c>
      <c r="T91" s="10">
        <v>2.5230267325732498</v>
      </c>
      <c r="U91" s="7">
        <v>55.6942079312293</v>
      </c>
      <c r="V91" s="10">
        <v>3.6319697505941102</v>
      </c>
      <c r="W91" s="7">
        <v>63.433553932093702</v>
      </c>
      <c r="X91" s="10">
        <v>1.8047352889885999</v>
      </c>
      <c r="Y91" s="7">
        <v>3.2436141889269798</v>
      </c>
      <c r="Z91" s="10">
        <v>3.24930730378076</v>
      </c>
      <c r="AA91" s="65"/>
      <c r="AB91" s="65"/>
      <c r="AC91" s="7">
        <v>-1.0864607548663801</v>
      </c>
      <c r="AD91" s="123">
        <v>1.6453120971252799</v>
      </c>
    </row>
    <row r="92" spans="1:30" ht="13" customHeight="1" x14ac:dyDescent="0.2">
      <c r="A92" s="82" t="s">
        <v>376</v>
      </c>
      <c r="B92" s="122">
        <v>3</v>
      </c>
      <c r="C92" s="7">
        <v>37.4413762452917</v>
      </c>
      <c r="D92" s="10">
        <v>1.1065043786908599</v>
      </c>
      <c r="E92" s="7">
        <v>37.307941242979801</v>
      </c>
      <c r="F92" s="10">
        <v>1.29314509567939</v>
      </c>
      <c r="G92" s="7">
        <v>38.035213862420598</v>
      </c>
      <c r="H92" s="10">
        <v>1.8124625111438899</v>
      </c>
      <c r="I92" s="7">
        <v>0.72727261944081101</v>
      </c>
      <c r="J92" s="10">
        <v>2.09759477308803</v>
      </c>
      <c r="K92" s="7">
        <v>54.051738234843697</v>
      </c>
      <c r="L92" s="10">
        <v>7.5968969314302397</v>
      </c>
      <c r="M92" s="7">
        <v>37.004351105559302</v>
      </c>
      <c r="N92" s="10">
        <v>2.0945423358310502</v>
      </c>
      <c r="O92" s="7">
        <v>37.109165695512402</v>
      </c>
      <c r="P92" s="10">
        <v>1.1800632789943499</v>
      </c>
      <c r="Q92" s="7">
        <v>-16.942572539331401</v>
      </c>
      <c r="R92" s="10">
        <v>7.6424550650256498</v>
      </c>
      <c r="S92" s="7">
        <v>48.323321513177703</v>
      </c>
      <c r="T92" s="10">
        <v>4.2205157526084696</v>
      </c>
      <c r="U92" s="7">
        <v>43.354475752379003</v>
      </c>
      <c r="V92" s="10">
        <v>4.38678066777738</v>
      </c>
      <c r="W92" s="7">
        <v>36.493344228551102</v>
      </c>
      <c r="X92" s="10">
        <v>1.1469851393466699</v>
      </c>
      <c r="Y92" s="7">
        <v>-11.829977284626599</v>
      </c>
      <c r="Z92" s="10">
        <v>4.2170987618643299</v>
      </c>
      <c r="AA92" s="65"/>
      <c r="AB92" s="65"/>
      <c r="AC92" s="7">
        <v>-1.6631282509401499</v>
      </c>
      <c r="AD92" s="123">
        <v>1.6755009740890101</v>
      </c>
    </row>
    <row r="93" spans="1:30" ht="13" customHeight="1" x14ac:dyDescent="0.2">
      <c r="A93" s="82" t="s">
        <v>378</v>
      </c>
      <c r="B93" s="122">
        <v>3</v>
      </c>
      <c r="C93" s="7">
        <v>76.532054770009097</v>
      </c>
      <c r="D93" s="10">
        <v>1.06613795345935</v>
      </c>
      <c r="E93" s="7">
        <v>80.069002291523802</v>
      </c>
      <c r="F93" s="10">
        <v>1.3700470399382401</v>
      </c>
      <c r="G93" s="7">
        <v>72.307251460802604</v>
      </c>
      <c r="H93" s="10">
        <v>1.60864610641405</v>
      </c>
      <c r="I93" s="7">
        <v>-7.7617508307211596</v>
      </c>
      <c r="J93" s="10">
        <v>2.1023411041817202</v>
      </c>
      <c r="K93" s="7">
        <v>65.868116280257098</v>
      </c>
      <c r="L93" s="10">
        <v>4.41481771504903</v>
      </c>
      <c r="M93" s="7">
        <v>76.514732420874296</v>
      </c>
      <c r="N93" s="10">
        <v>1.16889693461724</v>
      </c>
      <c r="O93" s="7">
        <v>82.657540288555097</v>
      </c>
      <c r="P93" s="10">
        <v>1.9398430870260901</v>
      </c>
      <c r="Q93" s="7">
        <v>16.789424008297999</v>
      </c>
      <c r="R93" s="10">
        <v>4.8389312363524599</v>
      </c>
      <c r="S93" s="7">
        <v>71.5603200429846</v>
      </c>
      <c r="T93" s="10">
        <v>2.55547418508286</v>
      </c>
      <c r="U93" s="7">
        <v>75.431292818417305</v>
      </c>
      <c r="V93" s="10">
        <v>2.3367772231504098</v>
      </c>
      <c r="W93" s="7">
        <v>78.289814451094202</v>
      </c>
      <c r="X93" s="10">
        <v>1.2854606072413099</v>
      </c>
      <c r="Y93" s="7">
        <v>6.7294944081096304</v>
      </c>
      <c r="Z93" s="10">
        <v>2.85989931919711</v>
      </c>
      <c r="AA93" s="65"/>
      <c r="AB93" s="65"/>
      <c r="AC93" s="7">
        <v>-0.403889161383233</v>
      </c>
      <c r="AD93" s="123">
        <v>1.4704554779617001</v>
      </c>
    </row>
    <row r="94" spans="1:30" ht="13" customHeight="1" x14ac:dyDescent="0.2">
      <c r="A94" s="82" t="s">
        <v>382</v>
      </c>
      <c r="B94" s="122">
        <v>3</v>
      </c>
      <c r="C94" s="7">
        <v>76.7352547941762</v>
      </c>
      <c r="D94" s="10">
        <v>1.0990888458878101</v>
      </c>
      <c r="E94" s="7">
        <v>77.228893050525301</v>
      </c>
      <c r="F94" s="10">
        <v>1.35053603627204</v>
      </c>
      <c r="G94" s="7">
        <v>75.342440725788094</v>
      </c>
      <c r="H94" s="10">
        <v>2.0835484376184099</v>
      </c>
      <c r="I94" s="7">
        <v>-1.88645232473721</v>
      </c>
      <c r="J94" s="10">
        <v>2.5668619156807702</v>
      </c>
      <c r="K94" s="7">
        <v>77.794225322256494</v>
      </c>
      <c r="L94" s="10">
        <v>4.5441999518702403</v>
      </c>
      <c r="M94" s="7">
        <v>77.012007645421903</v>
      </c>
      <c r="N94" s="10">
        <v>1.76195594853949</v>
      </c>
      <c r="O94" s="7">
        <v>76.411304390015204</v>
      </c>
      <c r="P94" s="10">
        <v>1.6229461866035999</v>
      </c>
      <c r="Q94" s="7">
        <v>-1.3829209322412801</v>
      </c>
      <c r="R94" s="10">
        <v>4.8243647808017798</v>
      </c>
      <c r="S94" s="7">
        <v>81.546775793110598</v>
      </c>
      <c r="T94" s="10">
        <v>2.36596443718709</v>
      </c>
      <c r="U94" s="7">
        <v>68.734892242309499</v>
      </c>
      <c r="V94" s="10">
        <v>3.4470913136859198</v>
      </c>
      <c r="W94" s="7">
        <v>76.412077664854806</v>
      </c>
      <c r="X94" s="10">
        <v>1.45040428419199</v>
      </c>
      <c r="Y94" s="7">
        <v>-5.1346981282557804</v>
      </c>
      <c r="Z94" s="10">
        <v>2.8900745025672601</v>
      </c>
      <c r="AA94" s="65"/>
      <c r="AB94" s="65"/>
      <c r="AC94" s="7">
        <v>4.0436685164100901</v>
      </c>
      <c r="AD94" s="123">
        <v>1.67098513893095</v>
      </c>
    </row>
    <row r="95" spans="1:30" ht="13" customHeight="1" x14ac:dyDescent="0.2">
      <c r="A95" s="82" t="s">
        <v>386</v>
      </c>
      <c r="B95" s="122">
        <v>3</v>
      </c>
      <c r="C95" s="7">
        <v>52.672120231909503</v>
      </c>
      <c r="D95" s="10">
        <v>1.23445634270829</v>
      </c>
      <c r="E95" s="7">
        <v>52.469611978480899</v>
      </c>
      <c r="F95" s="10">
        <v>1.5193020742751699</v>
      </c>
      <c r="G95" s="7">
        <v>52.947105226363398</v>
      </c>
      <c r="H95" s="10">
        <v>1.6648192230151899</v>
      </c>
      <c r="I95" s="7">
        <v>0.47749324788250602</v>
      </c>
      <c r="J95" s="10">
        <v>2.0258428817123799</v>
      </c>
      <c r="K95" s="7">
        <v>60.085375046971699</v>
      </c>
      <c r="L95" s="10">
        <v>3.2162361183933199</v>
      </c>
      <c r="M95" s="7">
        <v>50.563209258860198</v>
      </c>
      <c r="N95" s="10">
        <v>1.47702473057521</v>
      </c>
      <c r="O95" s="7">
        <v>57.738430009969001</v>
      </c>
      <c r="P95" s="10">
        <v>2.3110917644493001</v>
      </c>
      <c r="Q95" s="7">
        <v>-2.34694503700275</v>
      </c>
      <c r="R95" s="10">
        <v>4.1756396284252304</v>
      </c>
      <c r="S95" s="7">
        <v>57.488530410519097</v>
      </c>
      <c r="T95" s="10">
        <v>2.3457377561139099</v>
      </c>
      <c r="U95" s="7">
        <v>49.449933853656702</v>
      </c>
      <c r="V95" s="10">
        <v>2.5070440571372101</v>
      </c>
      <c r="W95" s="7">
        <v>52.630653398772601</v>
      </c>
      <c r="X95" s="10">
        <v>1.3594981901752701</v>
      </c>
      <c r="Y95" s="7">
        <v>-4.85787701174646</v>
      </c>
      <c r="Z95" s="10">
        <v>2.4389730764669699</v>
      </c>
      <c r="AA95" s="65"/>
      <c r="AB95" s="65"/>
      <c r="AC95" s="7">
        <v>2.7052910967074699</v>
      </c>
      <c r="AD95" s="123">
        <v>1.5571942025333001</v>
      </c>
    </row>
    <row r="96" spans="1:30" ht="13" customHeight="1" x14ac:dyDescent="0.2">
      <c r="A96" s="82" t="s">
        <v>387</v>
      </c>
      <c r="B96" s="122">
        <v>3</v>
      </c>
      <c r="C96" s="7">
        <v>73.4406026593457</v>
      </c>
      <c r="D96" s="10">
        <v>1.5595147414477499</v>
      </c>
      <c r="E96" s="7">
        <v>73.527182552930299</v>
      </c>
      <c r="F96" s="10">
        <v>2.4353773311182798</v>
      </c>
      <c r="G96" s="7">
        <v>73.266701015537194</v>
      </c>
      <c r="H96" s="10">
        <v>1.54309796376828</v>
      </c>
      <c r="I96" s="7">
        <v>-0.260481537393076</v>
      </c>
      <c r="J96" s="10">
        <v>2.9261694311708601</v>
      </c>
      <c r="K96" s="7">
        <v>74.346114704790196</v>
      </c>
      <c r="L96" s="10">
        <v>3.4532891491510802</v>
      </c>
      <c r="M96" s="7">
        <v>73.721936780625697</v>
      </c>
      <c r="N96" s="10">
        <v>1.7952887128750801</v>
      </c>
      <c r="O96" s="7">
        <v>72.665736814605097</v>
      </c>
      <c r="P96" s="10">
        <v>2.9416591318654399</v>
      </c>
      <c r="Q96" s="7">
        <v>-1.6803778901850801</v>
      </c>
      <c r="R96" s="10">
        <v>4.4751108495833796</v>
      </c>
      <c r="S96" s="7">
        <v>75.611556070911107</v>
      </c>
      <c r="T96" s="10">
        <v>3.3298494194716501</v>
      </c>
      <c r="U96" s="7">
        <v>68.688396331140794</v>
      </c>
      <c r="V96" s="10">
        <v>2.8493371492879001</v>
      </c>
      <c r="W96" s="7">
        <v>75.487024426778206</v>
      </c>
      <c r="X96" s="10">
        <v>2.0653184677023</v>
      </c>
      <c r="Y96" s="7">
        <v>-0.12453164413290101</v>
      </c>
      <c r="Z96" s="10">
        <v>3.3729257896511098</v>
      </c>
      <c r="AA96" s="65"/>
      <c r="AB96" s="65"/>
      <c r="AC96" s="7">
        <v>-0.85727277963722803</v>
      </c>
      <c r="AD96" s="123">
        <v>2.0758171648033699</v>
      </c>
    </row>
    <row r="97" spans="1:30" ht="13" customHeight="1" x14ac:dyDescent="0.2">
      <c r="A97" s="6" t="s">
        <v>437</v>
      </c>
      <c r="B97" s="124">
        <v>3</v>
      </c>
      <c r="C97" s="180">
        <v>63.087917464537703</v>
      </c>
      <c r="D97" s="181">
        <v>0.47758543878777299</v>
      </c>
      <c r="E97" s="180">
        <v>62.567063253490304</v>
      </c>
      <c r="F97" s="181">
        <v>0.62403259101661501</v>
      </c>
      <c r="G97" s="180">
        <v>64.300299949473597</v>
      </c>
      <c r="H97" s="181">
        <v>0.69167971415290097</v>
      </c>
      <c r="I97" s="180">
        <v>1.7332366959833101</v>
      </c>
      <c r="J97" s="181">
        <v>0.89381590755149298</v>
      </c>
      <c r="K97" s="180">
        <v>67.079087536772406</v>
      </c>
      <c r="L97" s="181">
        <v>1.6175040764290101</v>
      </c>
      <c r="M97" s="180">
        <v>62.345892721724603</v>
      </c>
      <c r="N97" s="181">
        <v>0.63496071411775401</v>
      </c>
      <c r="O97" s="180">
        <v>65.187394533795697</v>
      </c>
      <c r="P97" s="181">
        <v>0.82115261915771098</v>
      </c>
      <c r="Q97" s="180">
        <v>-1.8916930029768</v>
      </c>
      <c r="R97" s="181">
        <v>1.8225951095369901</v>
      </c>
      <c r="S97" s="180">
        <v>68.096155548480695</v>
      </c>
      <c r="T97" s="181">
        <v>1.03570547259567</v>
      </c>
      <c r="U97" s="180">
        <v>61.079637512500803</v>
      </c>
      <c r="V97" s="181">
        <v>1.1641747108488201</v>
      </c>
      <c r="W97" s="180">
        <v>62.904479082785301</v>
      </c>
      <c r="X97" s="181">
        <v>0.58907759453004105</v>
      </c>
      <c r="Y97" s="180">
        <v>-5.1916764656954602</v>
      </c>
      <c r="Z97" s="181">
        <v>1.1513226821939</v>
      </c>
      <c r="AA97" s="178"/>
      <c r="AB97" s="178"/>
      <c r="AC97" s="180">
        <v>0.82989324236137396</v>
      </c>
      <c r="AD97" s="185">
        <v>0.64024214229458498</v>
      </c>
    </row>
    <row r="99" spans="1:30" x14ac:dyDescent="0.2">
      <c r="A99" s="177" t="s">
        <v>599</v>
      </c>
    </row>
    <row r="100" spans="1:30" x14ac:dyDescent="0.2">
      <c r="A100" s="177" t="s">
        <v>398</v>
      </c>
    </row>
    <row r="101" spans="1:30" x14ac:dyDescent="0.2">
      <c r="A101" s="177" t="s">
        <v>400</v>
      </c>
    </row>
    <row r="102" spans="1:30" x14ac:dyDescent="0.2">
      <c r="A102" s="177" t="s">
        <v>401</v>
      </c>
    </row>
    <row r="103" spans="1:30" x14ac:dyDescent="0.2">
      <c r="A103" s="177" t="s">
        <v>402</v>
      </c>
    </row>
    <row r="104" spans="1:30" x14ac:dyDescent="0.2">
      <c r="A104" s="160" t="str">
        <f>HYPERLINK("https://oecdcode.org/disclaimers/cyprus.html", "Information on data for Cyprus: https://oecdcode.org/disclaimers/cyprus.html")</f>
        <v>Information on data for Cyprus: https://oecdcode.org/disclaimers/cyprus.html</v>
      </c>
    </row>
    <row r="105" spans="1:30" x14ac:dyDescent="0.2">
      <c r="A105"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174" priority="5">
      <formula>ABS(I1/J1)&gt;1.95996398454005</formula>
    </cfRule>
  </conditionalFormatting>
  <conditionalFormatting sqref="Q1:Q200">
    <cfRule type="expression" dxfId="173" priority="4">
      <formula>ABS(Q1/R1)&gt;1.95996398454005</formula>
    </cfRule>
  </conditionalFormatting>
  <conditionalFormatting sqref="Y1:Y200">
    <cfRule type="expression" dxfId="172" priority="3">
      <formula>ABS(Y1/Z1)&gt;1.95996398454005</formula>
    </cfRule>
  </conditionalFormatting>
  <conditionalFormatting sqref="AA1:AA200">
    <cfRule type="expression" dxfId="171" priority="2">
      <formula>ABS(AA1/AB1)&gt;1.95996398454005</formula>
    </cfRule>
  </conditionalFormatting>
  <conditionalFormatting sqref="AC1:AC200">
    <cfRule type="expression" dxfId="170"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105"/>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286</v>
      </c>
    </row>
    <row r="2" spans="1:30" x14ac:dyDescent="0.2">
      <c r="A2" s="46" t="s">
        <v>287</v>
      </c>
    </row>
    <row r="3" spans="1:30" x14ac:dyDescent="0.2">
      <c r="A3" s="58" t="s">
        <v>341</v>
      </c>
    </row>
    <row r="4" spans="1:30" x14ac:dyDescent="0.2">
      <c r="A4" s="161" t="str">
        <f>HYPERLINK("#'TOC'!A1", "Back to TOC")</f>
        <v>Back to TOC</v>
      </c>
    </row>
    <row r="7" spans="1:30" ht="16" customHeight="1" x14ac:dyDescent="0.2">
      <c r="B7" s="235" t="s">
        <v>342</v>
      </c>
      <c r="C7" s="238" t="s">
        <v>600</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1750</v>
      </c>
      <c r="D11" s="109" t="s">
        <v>1751</v>
      </c>
      <c r="E11" s="108" t="s">
        <v>1752</v>
      </c>
      <c r="F11" s="109" t="s">
        <v>1753</v>
      </c>
      <c r="G11" s="108" t="s">
        <v>1754</v>
      </c>
      <c r="H11" s="109" t="s">
        <v>1755</v>
      </c>
      <c r="I11" s="108" t="s">
        <v>1756</v>
      </c>
      <c r="J11" s="109" t="s">
        <v>1757</v>
      </c>
      <c r="K11" s="108" t="s">
        <v>1758</v>
      </c>
      <c r="L11" s="109" t="s">
        <v>1759</v>
      </c>
      <c r="M11" s="108" t="s">
        <v>1760</v>
      </c>
      <c r="N11" s="109" t="s">
        <v>1761</v>
      </c>
      <c r="O11" s="108" t="s">
        <v>1762</v>
      </c>
      <c r="P11" s="109" t="s">
        <v>1763</v>
      </c>
      <c r="Q11" s="108" t="s">
        <v>1764</v>
      </c>
      <c r="R11" s="109" t="s">
        <v>1765</v>
      </c>
      <c r="S11" s="108" t="s">
        <v>1766</v>
      </c>
      <c r="T11" s="109" t="s">
        <v>1767</v>
      </c>
      <c r="U11" s="108" t="s">
        <v>1768</v>
      </c>
      <c r="V11" s="109" t="s">
        <v>1769</v>
      </c>
      <c r="W11" s="108" t="s">
        <v>1770</v>
      </c>
      <c r="X11" s="109" t="s">
        <v>1771</v>
      </c>
      <c r="Y11" s="108" t="s">
        <v>1772</v>
      </c>
      <c r="Z11" s="109" t="s">
        <v>1773</v>
      </c>
      <c r="AA11" s="179" t="s">
        <v>1774</v>
      </c>
      <c r="AB11" s="179" t="s">
        <v>1775</v>
      </c>
      <c r="AC11" s="179" t="s">
        <v>1776</v>
      </c>
      <c r="AD11" s="184" t="s">
        <v>1777</v>
      </c>
    </row>
    <row r="12" spans="1:30" ht="13" customHeight="1" x14ac:dyDescent="0.2">
      <c r="A12" s="82" t="s">
        <v>422</v>
      </c>
      <c r="B12" s="110">
        <v>2</v>
      </c>
      <c r="C12" s="7">
        <v>79.029046051079206</v>
      </c>
      <c r="D12" s="10">
        <v>1.15845728972928</v>
      </c>
      <c r="E12" s="7">
        <v>80.298830229192902</v>
      </c>
      <c r="F12" s="10">
        <v>1.20487586947484</v>
      </c>
      <c r="G12" s="7">
        <v>75.067669986502096</v>
      </c>
      <c r="H12" s="10">
        <v>2.14806374919011</v>
      </c>
      <c r="I12" s="7">
        <v>-5.2311602426908603</v>
      </c>
      <c r="J12" s="10">
        <v>2.18843397339722</v>
      </c>
      <c r="K12" s="7">
        <v>86.538694272055906</v>
      </c>
      <c r="L12" s="10">
        <v>3.1203297732676698</v>
      </c>
      <c r="M12" s="7">
        <v>77.9730212203919</v>
      </c>
      <c r="N12" s="10">
        <v>1.5931887212343501</v>
      </c>
      <c r="O12" s="7">
        <v>78.994711174284603</v>
      </c>
      <c r="P12" s="10">
        <v>1.6148074188230099</v>
      </c>
      <c r="Q12" s="7">
        <v>-7.5439830977713003</v>
      </c>
      <c r="R12" s="10">
        <v>3.5868473136711199</v>
      </c>
      <c r="S12" s="7">
        <v>84.570960967650706</v>
      </c>
      <c r="T12" s="10">
        <v>2.34130055468676</v>
      </c>
      <c r="U12" s="7">
        <v>76.203301099537796</v>
      </c>
      <c r="V12" s="10">
        <v>2.53469556513478</v>
      </c>
      <c r="W12" s="7">
        <v>78.250317856108296</v>
      </c>
      <c r="X12" s="10">
        <v>1.26276400687572</v>
      </c>
      <c r="Y12" s="7">
        <v>-6.3206431115424202</v>
      </c>
      <c r="Z12" s="10">
        <v>2.4307585679643999</v>
      </c>
      <c r="AA12" s="65"/>
      <c r="AB12" s="65"/>
      <c r="AC12" s="65"/>
      <c r="AD12" s="182"/>
    </row>
    <row r="13" spans="1:30" ht="13" customHeight="1" x14ac:dyDescent="0.2">
      <c r="A13" s="82" t="s">
        <v>350</v>
      </c>
      <c r="B13" s="110">
        <v>2</v>
      </c>
      <c r="C13" s="7">
        <v>67.132873755282503</v>
      </c>
      <c r="D13" s="10">
        <v>1.8157727528893599</v>
      </c>
      <c r="E13" s="7">
        <v>67.682467005724803</v>
      </c>
      <c r="F13" s="10">
        <v>2.1691063703469</v>
      </c>
      <c r="G13" s="7">
        <v>66.7125826387975</v>
      </c>
      <c r="H13" s="10">
        <v>2.44652016428984</v>
      </c>
      <c r="I13" s="7">
        <v>-0.96988436692731705</v>
      </c>
      <c r="J13" s="10">
        <v>2.8346674762850199</v>
      </c>
      <c r="K13" s="7">
        <v>69.604717484374106</v>
      </c>
      <c r="L13" s="10">
        <v>3.35468072374199</v>
      </c>
      <c r="M13" s="7">
        <v>63.080145592738099</v>
      </c>
      <c r="N13" s="10">
        <v>2.3684595437765799</v>
      </c>
      <c r="O13" s="7">
        <v>72.170091739349402</v>
      </c>
      <c r="P13" s="10">
        <v>2.68866864858028</v>
      </c>
      <c r="Q13" s="7">
        <v>2.5653742549752701</v>
      </c>
      <c r="R13" s="10">
        <v>4.2834210819759697</v>
      </c>
      <c r="S13" s="7">
        <v>66.365822226557896</v>
      </c>
      <c r="T13" s="10">
        <v>3.2532348992603302</v>
      </c>
      <c r="U13" s="7">
        <v>66.072886919298597</v>
      </c>
      <c r="V13" s="10">
        <v>3.9103318229965902</v>
      </c>
      <c r="W13" s="7">
        <v>67.411999215778906</v>
      </c>
      <c r="X13" s="10">
        <v>2.1029865538267098</v>
      </c>
      <c r="Y13" s="7">
        <v>1.04617698922102</v>
      </c>
      <c r="Z13" s="10">
        <v>3.71547989971757</v>
      </c>
      <c r="AA13" s="65"/>
      <c r="AB13" s="65"/>
      <c r="AC13" s="65"/>
      <c r="AD13" s="182"/>
    </row>
    <row r="14" spans="1:30" ht="13" customHeight="1" x14ac:dyDescent="0.2">
      <c r="A14" s="82" t="s">
        <v>351</v>
      </c>
      <c r="B14" s="110">
        <v>2</v>
      </c>
      <c r="C14" s="7">
        <v>81.252895697007204</v>
      </c>
      <c r="D14" s="10">
        <v>0.94305881315519902</v>
      </c>
      <c r="E14" s="7">
        <v>81.363631194412605</v>
      </c>
      <c r="F14" s="10">
        <v>1.16060178265569</v>
      </c>
      <c r="G14" s="7">
        <v>80.955458511330903</v>
      </c>
      <c r="H14" s="10">
        <v>1.4894459552302901</v>
      </c>
      <c r="I14" s="7">
        <v>-0.40817268308163102</v>
      </c>
      <c r="J14" s="10">
        <v>1.83368400200115</v>
      </c>
      <c r="K14" s="7">
        <v>69.868939215778099</v>
      </c>
      <c r="L14" s="10">
        <v>3.2158309727219199</v>
      </c>
      <c r="M14" s="7">
        <v>77.798696003119503</v>
      </c>
      <c r="N14" s="10">
        <v>1.3611159469507199</v>
      </c>
      <c r="O14" s="7">
        <v>90.689734627165095</v>
      </c>
      <c r="P14" s="10">
        <v>1.1083143238386799</v>
      </c>
      <c r="Q14" s="7">
        <v>20.820795411387</v>
      </c>
      <c r="R14" s="10">
        <v>3.3120364492524899</v>
      </c>
      <c r="S14" s="7">
        <v>65.291620888984497</v>
      </c>
      <c r="T14" s="10">
        <v>2.2723840430707498</v>
      </c>
      <c r="U14" s="7">
        <v>79.401295714584904</v>
      </c>
      <c r="V14" s="10">
        <v>2.1627613366231002</v>
      </c>
      <c r="W14" s="7">
        <v>88.690348861490705</v>
      </c>
      <c r="X14" s="10">
        <v>1.0478522332556299</v>
      </c>
      <c r="Y14" s="7">
        <v>23.398727972506201</v>
      </c>
      <c r="Z14" s="10">
        <v>2.4885145123822401</v>
      </c>
      <c r="AA14" s="65"/>
      <c r="AB14" s="65"/>
      <c r="AC14" s="65"/>
      <c r="AD14" s="182"/>
    </row>
    <row r="15" spans="1:30" ht="13" customHeight="1" x14ac:dyDescent="0.2">
      <c r="A15" s="82" t="s">
        <v>423</v>
      </c>
      <c r="B15" s="110">
        <v>2</v>
      </c>
      <c r="C15" s="7">
        <v>64.230427543372699</v>
      </c>
      <c r="D15" s="10">
        <v>1.3298526184772299</v>
      </c>
      <c r="E15" s="7">
        <v>63.574065395512797</v>
      </c>
      <c r="F15" s="10">
        <v>1.4397754283942801</v>
      </c>
      <c r="G15" s="7">
        <v>66.872348165271106</v>
      </c>
      <c r="H15" s="10">
        <v>2.7662951438675698</v>
      </c>
      <c r="I15" s="7">
        <v>3.2982827697583801</v>
      </c>
      <c r="J15" s="10">
        <v>2.9831461852289398</v>
      </c>
      <c r="K15" s="7">
        <v>70.698786012291293</v>
      </c>
      <c r="L15" s="10">
        <v>3.9453122738627999</v>
      </c>
      <c r="M15" s="7">
        <v>61.449298174245101</v>
      </c>
      <c r="N15" s="10">
        <v>1.8295932514954301</v>
      </c>
      <c r="O15" s="7">
        <v>66.200300443996099</v>
      </c>
      <c r="P15" s="10">
        <v>1.9525437208805001</v>
      </c>
      <c r="Q15" s="7">
        <v>-4.4984855682951199</v>
      </c>
      <c r="R15" s="10">
        <v>4.2028760083952399</v>
      </c>
      <c r="S15" s="7">
        <v>64.800820310472304</v>
      </c>
      <c r="T15" s="10">
        <v>3.1082498209468699</v>
      </c>
      <c r="U15" s="7">
        <v>66.861806587180197</v>
      </c>
      <c r="V15" s="10">
        <v>3.5794003835791002</v>
      </c>
      <c r="W15" s="7">
        <v>63.757784996688699</v>
      </c>
      <c r="X15" s="10">
        <v>1.5063765584808599</v>
      </c>
      <c r="Y15" s="7">
        <v>-1.0430353137836299</v>
      </c>
      <c r="Z15" s="10">
        <v>3.5039846278656399</v>
      </c>
      <c r="AA15" s="65"/>
      <c r="AB15" s="65"/>
      <c r="AC15" s="65"/>
      <c r="AD15" s="182"/>
    </row>
    <row r="16" spans="1:30" ht="13" customHeight="1" x14ac:dyDescent="0.2">
      <c r="A16" s="82" t="s">
        <v>424</v>
      </c>
      <c r="B16" s="110">
        <v>2</v>
      </c>
      <c r="C16" s="7">
        <v>73.255691632941506</v>
      </c>
      <c r="D16" s="10">
        <v>1.15386443059963</v>
      </c>
      <c r="E16" s="7">
        <v>72.258188000432298</v>
      </c>
      <c r="F16" s="10">
        <v>1.5781496123118699</v>
      </c>
      <c r="G16" s="7">
        <v>74.2105676337343</v>
      </c>
      <c r="H16" s="10">
        <v>1.56397089558664</v>
      </c>
      <c r="I16" s="7">
        <v>1.9523796333019401</v>
      </c>
      <c r="J16" s="10">
        <v>2.1557170959172698</v>
      </c>
      <c r="K16" s="7">
        <v>66.830033243430293</v>
      </c>
      <c r="L16" s="10">
        <v>3.0123926486287802</v>
      </c>
      <c r="M16" s="7">
        <v>72.399582169209907</v>
      </c>
      <c r="N16" s="10">
        <v>1.3703624704039099</v>
      </c>
      <c r="O16" s="7">
        <v>83.457865775130202</v>
      </c>
      <c r="P16" s="10">
        <v>2.0832059388641002</v>
      </c>
      <c r="Q16" s="7">
        <v>16.627832531700001</v>
      </c>
      <c r="R16" s="10">
        <v>3.6450059675425401</v>
      </c>
      <c r="S16" s="7">
        <v>69.007918114512904</v>
      </c>
      <c r="T16" s="10">
        <v>2.8591274826556901</v>
      </c>
      <c r="U16" s="7">
        <v>68.269946325562898</v>
      </c>
      <c r="V16" s="10">
        <v>2.4386091634645801</v>
      </c>
      <c r="W16" s="7">
        <v>76.6224149189852</v>
      </c>
      <c r="X16" s="10">
        <v>1.3845001965958801</v>
      </c>
      <c r="Y16" s="7">
        <v>7.6144968044722496</v>
      </c>
      <c r="Z16" s="10">
        <v>3.1905107190105801</v>
      </c>
      <c r="AA16" s="65"/>
      <c r="AB16" s="65"/>
      <c r="AC16" s="65"/>
      <c r="AD16" s="182"/>
    </row>
    <row r="17" spans="1:30" ht="13" customHeight="1" x14ac:dyDescent="0.2">
      <c r="A17" s="82" t="s">
        <v>352</v>
      </c>
      <c r="B17" s="110">
        <v>2</v>
      </c>
      <c r="C17" s="7">
        <v>68.006822231539701</v>
      </c>
      <c r="D17" s="10">
        <v>1.2330563388217499</v>
      </c>
      <c r="E17" s="7">
        <v>69.980351131134299</v>
      </c>
      <c r="F17" s="10">
        <v>1.34300236909068</v>
      </c>
      <c r="G17" s="7">
        <v>64.541595343192398</v>
      </c>
      <c r="H17" s="10">
        <v>2.0374967854519102</v>
      </c>
      <c r="I17" s="7">
        <v>-5.4387557879419601</v>
      </c>
      <c r="J17" s="10">
        <v>2.1366249490429601</v>
      </c>
      <c r="K17" s="7">
        <v>67.245095145206093</v>
      </c>
      <c r="L17" s="10">
        <v>2.69538636121435</v>
      </c>
      <c r="M17" s="7">
        <v>67.317396014614999</v>
      </c>
      <c r="N17" s="10">
        <v>1.6183673494435</v>
      </c>
      <c r="O17" s="7">
        <v>71.213192249985198</v>
      </c>
      <c r="P17" s="10">
        <v>2.6856738459763898</v>
      </c>
      <c r="Q17" s="7">
        <v>3.9680971047790301</v>
      </c>
      <c r="R17" s="10">
        <v>3.52809082278291</v>
      </c>
      <c r="S17" s="7">
        <v>68.493572423092999</v>
      </c>
      <c r="T17" s="10">
        <v>2.8042082536223298</v>
      </c>
      <c r="U17" s="7">
        <v>66.061090703103602</v>
      </c>
      <c r="V17" s="10">
        <v>2.4640053059827398</v>
      </c>
      <c r="W17" s="7">
        <v>68.543285992937996</v>
      </c>
      <c r="X17" s="10">
        <v>1.5377734533252601</v>
      </c>
      <c r="Y17" s="7">
        <v>4.9713569844954002E-2</v>
      </c>
      <c r="Z17" s="10">
        <v>3.2335702374917701</v>
      </c>
      <c r="AA17" s="65"/>
      <c r="AB17" s="65"/>
      <c r="AC17" s="65"/>
      <c r="AD17" s="182"/>
    </row>
    <row r="18" spans="1:30" ht="13" customHeight="1" x14ac:dyDescent="0.2">
      <c r="A18" s="111" t="s">
        <v>353</v>
      </c>
      <c r="B18" s="110">
        <v>2</v>
      </c>
      <c r="C18" s="7">
        <v>62.255469313356102</v>
      </c>
      <c r="D18" s="10">
        <v>1.4355991657169</v>
      </c>
      <c r="E18" s="7">
        <v>63.822034781261401</v>
      </c>
      <c r="F18" s="10">
        <v>1.73597934405748</v>
      </c>
      <c r="G18" s="7">
        <v>60.182811690159198</v>
      </c>
      <c r="H18" s="10">
        <v>2.7761522290339702</v>
      </c>
      <c r="I18" s="7">
        <v>-3.6392230911022199</v>
      </c>
      <c r="J18" s="10">
        <v>3.3047476014374699</v>
      </c>
      <c r="K18" s="7">
        <v>62.051340155690298</v>
      </c>
      <c r="L18" s="10">
        <v>3.3330781217039398</v>
      </c>
      <c r="M18" s="7">
        <v>60.833939469376602</v>
      </c>
      <c r="N18" s="10">
        <v>2.0892899821438902</v>
      </c>
      <c r="O18" s="7">
        <v>67.491557666048806</v>
      </c>
      <c r="P18" s="10">
        <v>4.0462877632160597</v>
      </c>
      <c r="Q18" s="7">
        <v>5.4402175103585204</v>
      </c>
      <c r="R18" s="10">
        <v>4.6584881074773499</v>
      </c>
      <c r="S18" s="7">
        <v>65.675982932711094</v>
      </c>
      <c r="T18" s="10">
        <v>3.5114477842802101</v>
      </c>
      <c r="U18" s="7">
        <v>54.001067413312398</v>
      </c>
      <c r="V18" s="10">
        <v>3.97209648947491</v>
      </c>
      <c r="W18" s="7">
        <v>63.424745506466699</v>
      </c>
      <c r="X18" s="10">
        <v>1.9284733269526899</v>
      </c>
      <c r="Y18" s="7">
        <v>-2.2512374262443799</v>
      </c>
      <c r="Z18" s="10">
        <v>4.1817936334906296</v>
      </c>
      <c r="AA18" s="65"/>
      <c r="AB18" s="65"/>
      <c r="AC18" s="65"/>
      <c r="AD18" s="182"/>
    </row>
    <row r="19" spans="1:30" ht="13" customHeight="1" x14ac:dyDescent="0.2">
      <c r="A19" s="111" t="s">
        <v>354</v>
      </c>
      <c r="B19" s="110">
        <v>2</v>
      </c>
      <c r="C19" s="7">
        <v>76.099501928229799</v>
      </c>
      <c r="D19" s="10">
        <v>1.72803347138535</v>
      </c>
      <c r="E19" s="7">
        <v>77.583563335668998</v>
      </c>
      <c r="F19" s="10">
        <v>1.81459815789928</v>
      </c>
      <c r="G19" s="7">
        <v>72.428022389928302</v>
      </c>
      <c r="H19" s="10">
        <v>3.2421385439521102</v>
      </c>
      <c r="I19" s="7">
        <v>-5.1555409457407002</v>
      </c>
      <c r="J19" s="10">
        <v>3.45085189572097</v>
      </c>
      <c r="K19" s="7">
        <v>77.552476671929597</v>
      </c>
      <c r="L19" s="10">
        <v>3.0241560041386899</v>
      </c>
      <c r="M19" s="7">
        <v>75.770510200798498</v>
      </c>
      <c r="N19" s="10">
        <v>1.97056620980708</v>
      </c>
      <c r="O19" s="7">
        <v>75.6487631844372</v>
      </c>
      <c r="P19" s="10">
        <v>4.0455455800902804</v>
      </c>
      <c r="Q19" s="7">
        <v>-1.90371348749241</v>
      </c>
      <c r="R19" s="10">
        <v>5.0410339557694401</v>
      </c>
      <c r="S19" s="7">
        <v>74.947360290771201</v>
      </c>
      <c r="T19" s="10">
        <v>3.4471764827695002</v>
      </c>
      <c r="U19" s="7">
        <v>81.548640982308697</v>
      </c>
      <c r="V19" s="10">
        <v>2.5490268559376101</v>
      </c>
      <c r="W19" s="7">
        <v>74.587953681341602</v>
      </c>
      <c r="X19" s="10">
        <v>2.0612591101904898</v>
      </c>
      <c r="Y19" s="7">
        <v>-0.359406609429612</v>
      </c>
      <c r="Z19" s="10">
        <v>3.8691353096152001</v>
      </c>
      <c r="AA19" s="65"/>
      <c r="AB19" s="65"/>
      <c r="AC19" s="65"/>
      <c r="AD19" s="182"/>
    </row>
    <row r="20" spans="1:30" ht="13" customHeight="1" x14ac:dyDescent="0.2">
      <c r="A20" s="82" t="s">
        <v>355</v>
      </c>
      <c r="B20" s="110">
        <v>2</v>
      </c>
      <c r="C20" s="7">
        <v>41.892313503803202</v>
      </c>
      <c r="D20" s="10">
        <v>2.76765005969754</v>
      </c>
      <c r="E20" s="7">
        <v>41.315851003101201</v>
      </c>
      <c r="F20" s="10">
        <v>3.1087708568168502</v>
      </c>
      <c r="G20" s="7">
        <v>43.382525466131398</v>
      </c>
      <c r="H20" s="10">
        <v>5.0543431840667701</v>
      </c>
      <c r="I20" s="7">
        <v>2.0666744630302101</v>
      </c>
      <c r="J20" s="10">
        <v>5.9559157138302501</v>
      </c>
      <c r="K20" s="7">
        <v>38.589395092141103</v>
      </c>
      <c r="L20" s="10">
        <v>8.4496748420570604</v>
      </c>
      <c r="M20" s="7">
        <v>40.149531715874801</v>
      </c>
      <c r="N20" s="10">
        <v>3.9888885375806802</v>
      </c>
      <c r="O20" s="7">
        <v>47.078433180752299</v>
      </c>
      <c r="P20" s="10">
        <v>4.5427704108970097</v>
      </c>
      <c r="Q20" s="7">
        <v>8.4890380886111192</v>
      </c>
      <c r="R20" s="10">
        <v>10.031905107445301</v>
      </c>
      <c r="S20" s="7">
        <v>38.173165948226</v>
      </c>
      <c r="T20" s="10">
        <v>5.7619028905483702</v>
      </c>
      <c r="U20" s="7">
        <v>36.146683713443203</v>
      </c>
      <c r="V20" s="10">
        <v>6.28318506860355</v>
      </c>
      <c r="W20" s="7">
        <v>44.221778565005401</v>
      </c>
      <c r="X20" s="10">
        <v>3.4012159930283898</v>
      </c>
      <c r="Y20" s="7">
        <v>6.0486126167793701</v>
      </c>
      <c r="Z20" s="10">
        <v>6.6968843919692302</v>
      </c>
      <c r="AA20" s="65"/>
      <c r="AB20" s="65"/>
      <c r="AC20" s="65"/>
      <c r="AD20" s="182"/>
    </row>
    <row r="21" spans="1:30" ht="13" customHeight="1" x14ac:dyDescent="0.2">
      <c r="A21" s="82" t="s">
        <v>356</v>
      </c>
      <c r="B21" s="110">
        <v>2</v>
      </c>
      <c r="C21" s="7">
        <v>80.603828799483196</v>
      </c>
      <c r="D21" s="10">
        <v>1.11335363199913</v>
      </c>
      <c r="E21" s="7">
        <v>79.901981056511801</v>
      </c>
      <c r="F21" s="10">
        <v>1.34597622541836</v>
      </c>
      <c r="G21" s="7">
        <v>83.241589248581704</v>
      </c>
      <c r="H21" s="10">
        <v>2.03485385111279</v>
      </c>
      <c r="I21" s="7">
        <v>3.3396081920699698</v>
      </c>
      <c r="J21" s="10">
        <v>2.5162921724734302</v>
      </c>
      <c r="K21" s="7">
        <v>83.263421804125898</v>
      </c>
      <c r="L21" s="10">
        <v>4.0262193335596201</v>
      </c>
      <c r="M21" s="7">
        <v>79.927978244279799</v>
      </c>
      <c r="N21" s="10">
        <v>1.6660909062737499</v>
      </c>
      <c r="O21" s="7">
        <v>80.837821997564106</v>
      </c>
      <c r="P21" s="10">
        <v>1.5575700229689</v>
      </c>
      <c r="Q21" s="7">
        <v>-2.4255998065617899</v>
      </c>
      <c r="R21" s="10">
        <v>4.5463554734716798</v>
      </c>
      <c r="S21" s="7">
        <v>83.334188126460703</v>
      </c>
      <c r="T21" s="10">
        <v>2.3547747279798901</v>
      </c>
      <c r="U21" s="7">
        <v>80.724828250730198</v>
      </c>
      <c r="V21" s="10">
        <v>2.6439993422614201</v>
      </c>
      <c r="W21" s="7">
        <v>79.803465392427299</v>
      </c>
      <c r="X21" s="10">
        <v>1.49825161092963</v>
      </c>
      <c r="Y21" s="7">
        <v>-3.5307227340334499</v>
      </c>
      <c r="Z21" s="10">
        <v>2.79996279133031</v>
      </c>
      <c r="AA21" s="65"/>
      <c r="AB21" s="65"/>
      <c r="AC21" s="65"/>
      <c r="AD21" s="182"/>
    </row>
    <row r="22" spans="1:30" ht="13" customHeight="1" x14ac:dyDescent="0.2">
      <c r="A22" s="82" t="s">
        <v>357</v>
      </c>
      <c r="B22" s="110">
        <v>2</v>
      </c>
      <c r="C22" s="7">
        <v>62.921889914821499</v>
      </c>
      <c r="D22" s="10">
        <v>2.1795547244647899</v>
      </c>
      <c r="E22" s="7">
        <v>61.525880006970397</v>
      </c>
      <c r="F22" s="10">
        <v>2.8003294538730898</v>
      </c>
      <c r="G22" s="7">
        <v>64.789465614492201</v>
      </c>
      <c r="H22" s="10">
        <v>3.5434073212138499</v>
      </c>
      <c r="I22" s="7">
        <v>3.26358560752176</v>
      </c>
      <c r="J22" s="10">
        <v>4.5735009136906202</v>
      </c>
      <c r="K22" s="7">
        <v>55.962269390619902</v>
      </c>
      <c r="L22" s="10">
        <v>6.7256851497222403</v>
      </c>
      <c r="M22" s="7">
        <v>63.127170271468103</v>
      </c>
      <c r="N22" s="10">
        <v>2.7173353122749799</v>
      </c>
      <c r="O22" s="7">
        <v>66.973675048163599</v>
      </c>
      <c r="P22" s="10">
        <v>5.55970873011987</v>
      </c>
      <c r="Q22" s="7">
        <v>11.011405657543699</v>
      </c>
      <c r="R22" s="10">
        <v>9.1902709856264408</v>
      </c>
      <c r="S22" s="7">
        <v>63.190523218778999</v>
      </c>
      <c r="T22" s="10">
        <v>4.7392390701469598</v>
      </c>
      <c r="U22" s="7">
        <v>58.404632607667601</v>
      </c>
      <c r="V22" s="10">
        <v>4.5864267056378596</v>
      </c>
      <c r="W22" s="7">
        <v>65.607316009225997</v>
      </c>
      <c r="X22" s="10">
        <v>2.8802021284128299</v>
      </c>
      <c r="Y22" s="7">
        <v>2.4167927904469502</v>
      </c>
      <c r="Z22" s="10">
        <v>5.68874534580626</v>
      </c>
      <c r="AA22" s="65"/>
      <c r="AB22" s="65"/>
      <c r="AC22" s="65"/>
      <c r="AD22" s="182"/>
    </row>
    <row r="23" spans="1:30" ht="13" customHeight="1" x14ac:dyDescent="0.2">
      <c r="A23" s="82" t="s">
        <v>358</v>
      </c>
      <c r="B23" s="110">
        <v>2</v>
      </c>
      <c r="C23" s="7">
        <v>87.686737301905197</v>
      </c>
      <c r="D23" s="10">
        <v>1.2137668291345201</v>
      </c>
      <c r="E23" s="7">
        <v>88.357803111407094</v>
      </c>
      <c r="F23" s="10">
        <v>1.72309514739332</v>
      </c>
      <c r="G23" s="7">
        <v>86.863597582002299</v>
      </c>
      <c r="H23" s="10">
        <v>1.5986279558910499</v>
      </c>
      <c r="I23" s="7">
        <v>-1.4942055294047401</v>
      </c>
      <c r="J23" s="10">
        <v>2.2921950511728699</v>
      </c>
      <c r="K23" s="7">
        <v>77.384546482158797</v>
      </c>
      <c r="L23" s="10">
        <v>4.85477880636682</v>
      </c>
      <c r="M23" s="7">
        <v>87.969299280243803</v>
      </c>
      <c r="N23" s="10">
        <v>1.6308829119703301</v>
      </c>
      <c r="O23" s="7">
        <v>90.2091074985495</v>
      </c>
      <c r="P23" s="10">
        <v>1.6564257243179199</v>
      </c>
      <c r="Q23" s="7">
        <v>12.824561016390801</v>
      </c>
      <c r="R23" s="10">
        <v>5.1932261530658597</v>
      </c>
      <c r="S23" s="7">
        <v>81.504800294416697</v>
      </c>
      <c r="T23" s="10">
        <v>3.2483591205604401</v>
      </c>
      <c r="U23" s="7">
        <v>87.891664482054296</v>
      </c>
      <c r="V23" s="10">
        <v>2.2836036923099798</v>
      </c>
      <c r="W23" s="7">
        <v>89.753288897201799</v>
      </c>
      <c r="X23" s="10">
        <v>1.31842041346964</v>
      </c>
      <c r="Y23" s="7">
        <v>8.2484886027850308</v>
      </c>
      <c r="Z23" s="10">
        <v>3.4351767059121898</v>
      </c>
      <c r="AA23" s="65"/>
      <c r="AB23" s="65"/>
      <c r="AC23" s="65"/>
      <c r="AD23" s="182"/>
    </row>
    <row r="24" spans="1:30" ht="13" customHeight="1" x14ac:dyDescent="0.2">
      <c r="A24" s="82" t="s">
        <v>425</v>
      </c>
      <c r="B24" s="110">
        <v>2</v>
      </c>
      <c r="C24" s="7">
        <v>77.669924565315895</v>
      </c>
      <c r="D24" s="10">
        <v>1.3072614942379199</v>
      </c>
      <c r="E24" s="7">
        <v>78.657870838509396</v>
      </c>
      <c r="F24" s="10">
        <v>1.66217938489964</v>
      </c>
      <c r="G24" s="7">
        <v>76.776400433325506</v>
      </c>
      <c r="H24" s="10">
        <v>2.405295565386</v>
      </c>
      <c r="I24" s="7">
        <v>-1.8814704051839299</v>
      </c>
      <c r="J24" s="10">
        <v>3.07804747034008</v>
      </c>
      <c r="K24" s="7">
        <v>82.956523109615006</v>
      </c>
      <c r="L24" s="10">
        <v>4.03459345283252</v>
      </c>
      <c r="M24" s="7">
        <v>76.421151517501499</v>
      </c>
      <c r="N24" s="10">
        <v>1.55197570438528</v>
      </c>
      <c r="O24" s="7">
        <v>79.281461806831402</v>
      </c>
      <c r="P24" s="10">
        <v>2.4356320182717002</v>
      </c>
      <c r="Q24" s="7">
        <v>-3.6750613027836598</v>
      </c>
      <c r="R24" s="10">
        <v>5.1299050615340898</v>
      </c>
      <c r="S24" s="7">
        <v>86.295178352338397</v>
      </c>
      <c r="T24" s="10">
        <v>3.7867071009995401</v>
      </c>
      <c r="U24" s="7">
        <v>73.952571568188901</v>
      </c>
      <c r="V24" s="10">
        <v>3.5816936717533601</v>
      </c>
      <c r="W24" s="7">
        <v>76.873488968111204</v>
      </c>
      <c r="X24" s="10">
        <v>1.5900404832452399</v>
      </c>
      <c r="Y24" s="7">
        <v>-9.4216893842271592</v>
      </c>
      <c r="Z24" s="10">
        <v>4.1661191313184203</v>
      </c>
      <c r="AA24" s="65"/>
      <c r="AB24" s="65"/>
      <c r="AC24" s="65"/>
      <c r="AD24" s="182"/>
    </row>
    <row r="25" spans="1:30" ht="13" customHeight="1" x14ac:dyDescent="0.2">
      <c r="A25" s="82" t="s">
        <v>359</v>
      </c>
      <c r="B25" s="110">
        <v>2</v>
      </c>
      <c r="C25" s="7">
        <v>51.449521903189499</v>
      </c>
      <c r="D25" s="10">
        <v>1.43036765163521</v>
      </c>
      <c r="E25" s="7">
        <v>48.560861555245999</v>
      </c>
      <c r="F25" s="10">
        <v>1.61285427696595</v>
      </c>
      <c r="G25" s="7">
        <v>65.361158561567393</v>
      </c>
      <c r="H25" s="10">
        <v>2.9450309708266298</v>
      </c>
      <c r="I25" s="7">
        <v>16.800297006321401</v>
      </c>
      <c r="J25" s="10">
        <v>3.3880070808371698</v>
      </c>
      <c r="K25" s="7">
        <v>61.5826058954666</v>
      </c>
      <c r="L25" s="10">
        <v>5.5983088917220796</v>
      </c>
      <c r="M25" s="7">
        <v>49.591903544164097</v>
      </c>
      <c r="N25" s="10">
        <v>1.7636474034324401</v>
      </c>
      <c r="O25" s="7">
        <v>53.852239417532303</v>
      </c>
      <c r="P25" s="10">
        <v>2.3510712941424101</v>
      </c>
      <c r="Q25" s="7">
        <v>-7.7303664779343704</v>
      </c>
      <c r="R25" s="10">
        <v>6.3838897911153696</v>
      </c>
      <c r="S25" s="7">
        <v>56.104718710787303</v>
      </c>
      <c r="T25" s="10">
        <v>3.86068405821552</v>
      </c>
      <c r="U25" s="7">
        <v>56.577549870375698</v>
      </c>
      <c r="V25" s="10">
        <v>3.6561642184199599</v>
      </c>
      <c r="W25" s="7">
        <v>49.624615777958503</v>
      </c>
      <c r="X25" s="10">
        <v>1.8010865411746999</v>
      </c>
      <c r="Y25" s="7">
        <v>-6.4801029328287898</v>
      </c>
      <c r="Z25" s="10">
        <v>4.2640189015820704</v>
      </c>
      <c r="AA25" s="65"/>
      <c r="AB25" s="65"/>
      <c r="AC25" s="65"/>
      <c r="AD25" s="182"/>
    </row>
    <row r="26" spans="1:30" ht="13" customHeight="1" x14ac:dyDescent="0.2">
      <c r="A26" s="82" t="s">
        <v>360</v>
      </c>
      <c r="B26" s="110">
        <v>2</v>
      </c>
      <c r="C26" s="7">
        <v>85.045081303685507</v>
      </c>
      <c r="D26" s="10">
        <v>1.3103540821820101</v>
      </c>
      <c r="E26" s="7">
        <v>85.640301285913196</v>
      </c>
      <c r="F26" s="10">
        <v>1.41369220131655</v>
      </c>
      <c r="G26" s="7">
        <v>83.635928415899102</v>
      </c>
      <c r="H26" s="10">
        <v>2.8458956280423302</v>
      </c>
      <c r="I26" s="7">
        <v>-2.0043728700141501</v>
      </c>
      <c r="J26" s="10">
        <v>3.1273133400370199</v>
      </c>
      <c r="K26" s="7">
        <v>62.741145561494498</v>
      </c>
      <c r="L26" s="10">
        <v>8.5504075601849792</v>
      </c>
      <c r="M26" s="7">
        <v>81.798005867208403</v>
      </c>
      <c r="N26" s="10">
        <v>1.6411041079998501</v>
      </c>
      <c r="O26" s="7">
        <v>93.144738084302602</v>
      </c>
      <c r="P26" s="10">
        <v>1.6794991749416699</v>
      </c>
      <c r="Q26" s="7">
        <v>30.403592522808101</v>
      </c>
      <c r="R26" s="10">
        <v>8.65587565503224</v>
      </c>
      <c r="S26" s="7">
        <v>80.040905965996203</v>
      </c>
      <c r="T26" s="10">
        <v>3.51590856456072</v>
      </c>
      <c r="U26" s="7">
        <v>85.943760634411404</v>
      </c>
      <c r="V26" s="10">
        <v>3.55625151920071</v>
      </c>
      <c r="W26" s="7">
        <v>86.240560217489602</v>
      </c>
      <c r="X26" s="10">
        <v>1.4291455003001501</v>
      </c>
      <c r="Y26" s="7">
        <v>6.1996542514933903</v>
      </c>
      <c r="Z26" s="10">
        <v>3.7598380056107201</v>
      </c>
      <c r="AA26" s="65"/>
      <c r="AB26" s="65"/>
      <c r="AC26" s="65"/>
      <c r="AD26" s="182"/>
    </row>
    <row r="27" spans="1:30" ht="13" customHeight="1" x14ac:dyDescent="0.2">
      <c r="A27" s="82" t="s">
        <v>361</v>
      </c>
      <c r="B27" s="110">
        <v>2</v>
      </c>
      <c r="C27" s="7">
        <v>84.124669885804295</v>
      </c>
      <c r="D27" s="10">
        <v>0.79383216381666499</v>
      </c>
      <c r="E27" s="7">
        <v>83.721553874757205</v>
      </c>
      <c r="F27" s="10">
        <v>0.872585220053404</v>
      </c>
      <c r="G27" s="7">
        <v>85.654040898009399</v>
      </c>
      <c r="H27" s="10">
        <v>1.4911561741822601</v>
      </c>
      <c r="I27" s="7">
        <v>1.93248702325222</v>
      </c>
      <c r="J27" s="10">
        <v>1.63846295755059</v>
      </c>
      <c r="K27" s="7">
        <v>83.899855717469507</v>
      </c>
      <c r="L27" s="10">
        <v>2.46513134099275</v>
      </c>
      <c r="M27" s="7">
        <v>83.876055911859595</v>
      </c>
      <c r="N27" s="10">
        <v>1.0735015755772399</v>
      </c>
      <c r="O27" s="7">
        <v>84.498043121122294</v>
      </c>
      <c r="P27" s="10">
        <v>1.2171796785850999</v>
      </c>
      <c r="Q27" s="7">
        <v>0.59818740365273004</v>
      </c>
      <c r="R27" s="10">
        <v>2.75662212030561</v>
      </c>
      <c r="S27" s="7">
        <v>84.311148613822297</v>
      </c>
      <c r="T27" s="10">
        <v>1.62889328104179</v>
      </c>
      <c r="U27" s="7">
        <v>83.073917331076501</v>
      </c>
      <c r="V27" s="10">
        <v>1.7969912652677</v>
      </c>
      <c r="W27" s="7">
        <v>84.347828026635298</v>
      </c>
      <c r="X27" s="10">
        <v>0.98528859202939501</v>
      </c>
      <c r="Y27" s="7">
        <v>3.6679412813029402E-2</v>
      </c>
      <c r="Z27" s="10">
        <v>1.81233622291046</v>
      </c>
      <c r="AA27" s="65"/>
      <c r="AB27" s="65"/>
      <c r="AC27" s="65"/>
      <c r="AD27" s="182"/>
    </row>
    <row r="28" spans="1:30" ht="13" customHeight="1" x14ac:dyDescent="0.2">
      <c r="A28" s="82" t="s">
        <v>362</v>
      </c>
      <c r="B28" s="110">
        <v>2</v>
      </c>
      <c r="C28" s="7">
        <v>70.497674496092799</v>
      </c>
      <c r="D28" s="10">
        <v>1.5279960175754601</v>
      </c>
      <c r="E28" s="7">
        <v>68.500049869521504</v>
      </c>
      <c r="F28" s="10">
        <v>2.01849194361749</v>
      </c>
      <c r="G28" s="7">
        <v>72.935660620610506</v>
      </c>
      <c r="H28" s="10">
        <v>1.9601214284175199</v>
      </c>
      <c r="I28" s="7">
        <v>4.4356107510889702</v>
      </c>
      <c r="J28" s="10">
        <v>2.5719738310025599</v>
      </c>
      <c r="K28" s="7">
        <v>76.054877761069903</v>
      </c>
      <c r="L28" s="10">
        <v>5.36927865093182</v>
      </c>
      <c r="M28" s="7">
        <v>69.502045473101404</v>
      </c>
      <c r="N28" s="10">
        <v>2.12118025215891</v>
      </c>
      <c r="O28" s="7">
        <v>71.137741683960897</v>
      </c>
      <c r="P28" s="10">
        <v>2.3283806956756901</v>
      </c>
      <c r="Q28" s="7">
        <v>-4.9171360771089399</v>
      </c>
      <c r="R28" s="10">
        <v>5.8377640047587196</v>
      </c>
      <c r="S28" s="7">
        <v>77.385869057127806</v>
      </c>
      <c r="T28" s="10">
        <v>3.3919290305741399</v>
      </c>
      <c r="U28" s="7">
        <v>67.186650920244801</v>
      </c>
      <c r="V28" s="10">
        <v>3.9833926349590101</v>
      </c>
      <c r="W28" s="7">
        <v>69.665166440142698</v>
      </c>
      <c r="X28" s="10">
        <v>1.7563430744450801</v>
      </c>
      <c r="Y28" s="7">
        <v>-7.72070261698516</v>
      </c>
      <c r="Z28" s="10">
        <v>3.65491168795685</v>
      </c>
      <c r="AA28" s="65"/>
      <c r="AB28" s="65"/>
      <c r="AC28" s="65"/>
      <c r="AD28" s="182"/>
    </row>
    <row r="29" spans="1:30" ht="13" customHeight="1" x14ac:dyDescent="0.2">
      <c r="A29" s="82" t="s">
        <v>363</v>
      </c>
      <c r="B29" s="110">
        <v>2</v>
      </c>
      <c r="C29" s="7">
        <v>69.929356876357403</v>
      </c>
      <c r="D29" s="10">
        <v>1.37704919010466</v>
      </c>
      <c r="E29" s="7">
        <v>68.689059225594804</v>
      </c>
      <c r="F29" s="10">
        <v>1.6188062331091</v>
      </c>
      <c r="G29" s="7">
        <v>77.590712558958799</v>
      </c>
      <c r="H29" s="10">
        <v>2.6905218143143599</v>
      </c>
      <c r="I29" s="7">
        <v>8.9016533333640204</v>
      </c>
      <c r="J29" s="10">
        <v>3.4193929002529599</v>
      </c>
      <c r="K29" s="7">
        <v>66.298870703573201</v>
      </c>
      <c r="L29" s="10">
        <v>4.9993143560065301</v>
      </c>
      <c r="M29" s="7">
        <v>68.101360323450393</v>
      </c>
      <c r="N29" s="10">
        <v>2.0711399035269702</v>
      </c>
      <c r="O29" s="7">
        <v>72.049580775524504</v>
      </c>
      <c r="P29" s="10">
        <v>1.7419651509904599</v>
      </c>
      <c r="Q29" s="7">
        <v>5.7507100719513602</v>
      </c>
      <c r="R29" s="10">
        <v>5.2511040712472896</v>
      </c>
      <c r="S29" s="7">
        <v>75.879012356790199</v>
      </c>
      <c r="T29" s="10">
        <v>3.1194020774630902</v>
      </c>
      <c r="U29" s="7">
        <v>61.639187328154598</v>
      </c>
      <c r="V29" s="10">
        <v>3.07595763557</v>
      </c>
      <c r="W29" s="7">
        <v>70.743666246041698</v>
      </c>
      <c r="X29" s="10">
        <v>1.77299724767162</v>
      </c>
      <c r="Y29" s="7">
        <v>-5.1353461107484701</v>
      </c>
      <c r="Z29" s="10">
        <v>3.3891648295422598</v>
      </c>
      <c r="AA29" s="65"/>
      <c r="AB29" s="65"/>
      <c r="AC29" s="65"/>
      <c r="AD29" s="182"/>
    </row>
    <row r="30" spans="1:30" ht="13" customHeight="1" x14ac:dyDescent="0.2">
      <c r="A30" s="82" t="s">
        <v>364</v>
      </c>
      <c r="B30" s="110">
        <v>2</v>
      </c>
      <c r="C30" s="7">
        <v>67.931247665273801</v>
      </c>
      <c r="D30" s="10">
        <v>1.11455173026847</v>
      </c>
      <c r="E30" s="7">
        <v>66.274324434981295</v>
      </c>
      <c r="F30" s="10">
        <v>1.2536940834010999</v>
      </c>
      <c r="G30" s="7">
        <v>72.675059188976903</v>
      </c>
      <c r="H30" s="10">
        <v>1.87996362157323</v>
      </c>
      <c r="I30" s="7">
        <v>6.4007347539955601</v>
      </c>
      <c r="J30" s="10">
        <v>2.1145825328491701</v>
      </c>
      <c r="K30" s="7">
        <v>73.0767633386413</v>
      </c>
      <c r="L30" s="10">
        <v>3.8959997071840902</v>
      </c>
      <c r="M30" s="7">
        <v>68.364054650058705</v>
      </c>
      <c r="N30" s="10">
        <v>1.4081120446016899</v>
      </c>
      <c r="O30" s="7">
        <v>66.2029535027674</v>
      </c>
      <c r="P30" s="10">
        <v>1.6013835572930699</v>
      </c>
      <c r="Q30" s="7">
        <v>-6.8738098358738604</v>
      </c>
      <c r="R30" s="10">
        <v>4.1065292571198597</v>
      </c>
      <c r="S30" s="7">
        <v>72.5980806956359</v>
      </c>
      <c r="T30" s="10">
        <v>2.3391140063293001</v>
      </c>
      <c r="U30" s="7">
        <v>72.557357894356898</v>
      </c>
      <c r="V30" s="10">
        <v>2.7775776495707598</v>
      </c>
      <c r="W30" s="7">
        <v>65.262415309379904</v>
      </c>
      <c r="X30" s="10">
        <v>1.38518627537408</v>
      </c>
      <c r="Y30" s="7">
        <v>-7.3356653862559797</v>
      </c>
      <c r="Z30" s="10">
        <v>2.4716527728904301</v>
      </c>
      <c r="AA30" s="65"/>
      <c r="AB30" s="65"/>
      <c r="AC30" s="65"/>
      <c r="AD30" s="182"/>
    </row>
    <row r="31" spans="1:30" ht="13" customHeight="1" x14ac:dyDescent="0.2">
      <c r="A31" s="82" t="s">
        <v>365</v>
      </c>
      <c r="B31" s="110">
        <v>2</v>
      </c>
      <c r="C31" s="7">
        <v>57.900288910840999</v>
      </c>
      <c r="D31" s="10">
        <v>1.5042169808056001</v>
      </c>
      <c r="E31" s="7">
        <v>56.763809636133097</v>
      </c>
      <c r="F31" s="10">
        <v>1.83113941753745</v>
      </c>
      <c r="G31" s="7">
        <v>60.206632305072098</v>
      </c>
      <c r="H31" s="10">
        <v>2.43262741031951</v>
      </c>
      <c r="I31" s="7">
        <v>3.4428226689389598</v>
      </c>
      <c r="J31" s="10">
        <v>2.9615716127597</v>
      </c>
      <c r="K31" s="7">
        <v>68.946185188272807</v>
      </c>
      <c r="L31" s="10">
        <v>4.44253590730351</v>
      </c>
      <c r="M31" s="7">
        <v>56.407578642808303</v>
      </c>
      <c r="N31" s="10">
        <v>1.9632103568146499</v>
      </c>
      <c r="O31" s="7">
        <v>57.941587059130903</v>
      </c>
      <c r="P31" s="10">
        <v>2.5120770005914101</v>
      </c>
      <c r="Q31" s="7">
        <v>-11.0045981291419</v>
      </c>
      <c r="R31" s="10">
        <v>5.36878301573842</v>
      </c>
      <c r="S31" s="7">
        <v>64.128258604245801</v>
      </c>
      <c r="T31" s="10">
        <v>3.90716269928078</v>
      </c>
      <c r="U31" s="7">
        <v>60.982218081777297</v>
      </c>
      <c r="V31" s="10">
        <v>3.1533395104704902</v>
      </c>
      <c r="W31" s="7">
        <v>56.661503930517803</v>
      </c>
      <c r="X31" s="10">
        <v>1.90744281785226</v>
      </c>
      <c r="Y31" s="7">
        <v>-7.46675467372798</v>
      </c>
      <c r="Z31" s="10">
        <v>4.3999550321451402</v>
      </c>
      <c r="AA31" s="65"/>
      <c r="AB31" s="65"/>
      <c r="AC31" s="65"/>
      <c r="AD31" s="182"/>
    </row>
    <row r="32" spans="1:30" ht="13" customHeight="1" x14ac:dyDescent="0.2">
      <c r="A32" s="82" t="s">
        <v>366</v>
      </c>
      <c r="B32" s="110">
        <v>2</v>
      </c>
      <c r="C32" s="7">
        <v>53.882122709452702</v>
      </c>
      <c r="D32" s="10">
        <v>1.42169149651149</v>
      </c>
      <c r="E32" s="7">
        <v>53.472239220746097</v>
      </c>
      <c r="F32" s="10">
        <v>1.6457292031856501</v>
      </c>
      <c r="G32" s="7">
        <v>55.602882802115602</v>
      </c>
      <c r="H32" s="10">
        <v>2.56751806395408</v>
      </c>
      <c r="I32" s="7">
        <v>2.1306435813694802</v>
      </c>
      <c r="J32" s="10">
        <v>3.0158322187176001</v>
      </c>
      <c r="K32" s="7">
        <v>64.937693305861202</v>
      </c>
      <c r="L32" s="10">
        <v>5.0396571227177898</v>
      </c>
      <c r="M32" s="7">
        <v>57.009555721604201</v>
      </c>
      <c r="N32" s="10">
        <v>1.83883756222408</v>
      </c>
      <c r="O32" s="7">
        <v>50.080697709187703</v>
      </c>
      <c r="P32" s="10">
        <v>1.74166195796703</v>
      </c>
      <c r="Q32" s="7">
        <v>-14.856995596673499</v>
      </c>
      <c r="R32" s="10">
        <v>5.1218909641824402</v>
      </c>
      <c r="S32" s="7">
        <v>64.023334701829398</v>
      </c>
      <c r="T32" s="10">
        <v>3.2082535132020298</v>
      </c>
      <c r="U32" s="7">
        <v>57.533876967353002</v>
      </c>
      <c r="V32" s="10">
        <v>3.4827220811278701</v>
      </c>
      <c r="W32" s="7">
        <v>51.491113608567801</v>
      </c>
      <c r="X32" s="10">
        <v>1.45277289718862</v>
      </c>
      <c r="Y32" s="7">
        <v>-12.532221093261599</v>
      </c>
      <c r="Z32" s="10">
        <v>3.0001484887935401</v>
      </c>
      <c r="AA32" s="65"/>
      <c r="AB32" s="65"/>
      <c r="AC32" s="65"/>
      <c r="AD32" s="182"/>
    </row>
    <row r="33" spans="1:30" ht="13" customHeight="1" x14ac:dyDescent="0.2">
      <c r="A33" s="82" t="s">
        <v>367</v>
      </c>
      <c r="B33" s="110">
        <v>2</v>
      </c>
      <c r="C33" s="7">
        <v>71.620647043724006</v>
      </c>
      <c r="D33" s="10">
        <v>1.77512878879555</v>
      </c>
      <c r="E33" s="7">
        <v>69.876132081285306</v>
      </c>
      <c r="F33" s="10">
        <v>2.2893939541117998</v>
      </c>
      <c r="G33" s="7">
        <v>76.484669173768395</v>
      </c>
      <c r="H33" s="10">
        <v>3.49543293290591</v>
      </c>
      <c r="I33" s="7">
        <v>6.6085370924830196</v>
      </c>
      <c r="J33" s="10">
        <v>4.4759949720713701</v>
      </c>
      <c r="K33" s="7">
        <v>73.436084311828594</v>
      </c>
      <c r="L33" s="10">
        <v>7.6300916076861904</v>
      </c>
      <c r="M33" s="7">
        <v>72.016312925173906</v>
      </c>
      <c r="N33" s="10">
        <v>2.44747250172898</v>
      </c>
      <c r="O33" s="7">
        <v>70.916696703069803</v>
      </c>
      <c r="P33" s="10">
        <v>2.98401567014391</v>
      </c>
      <c r="Q33" s="7">
        <v>-2.5193876087587901</v>
      </c>
      <c r="R33" s="10">
        <v>8.4860112376888708</v>
      </c>
      <c r="S33" s="7">
        <v>79.235327138621699</v>
      </c>
      <c r="T33" s="10">
        <v>3.0399658812451</v>
      </c>
      <c r="U33" s="7">
        <v>70.7956524199911</v>
      </c>
      <c r="V33" s="10">
        <v>3.9345871915447801</v>
      </c>
      <c r="W33" s="7">
        <v>69.214307362822396</v>
      </c>
      <c r="X33" s="10">
        <v>2.6237133889565301</v>
      </c>
      <c r="Y33" s="7">
        <v>-10.021019775799401</v>
      </c>
      <c r="Z33" s="10">
        <v>4.0050024294981998</v>
      </c>
      <c r="AA33" s="65"/>
      <c r="AB33" s="65"/>
      <c r="AC33" s="65"/>
      <c r="AD33" s="182"/>
    </row>
    <row r="34" spans="1:30" ht="13" customHeight="1" x14ac:dyDescent="0.2">
      <c r="A34" s="82" t="s">
        <v>368</v>
      </c>
      <c r="B34" s="110">
        <v>2</v>
      </c>
      <c r="C34" s="7">
        <v>59.727953097982798</v>
      </c>
      <c r="D34" s="10">
        <v>1.77331062844663</v>
      </c>
      <c r="E34" s="7">
        <v>57.020191874463002</v>
      </c>
      <c r="F34" s="10">
        <v>1.7483139471658899</v>
      </c>
      <c r="G34" s="7">
        <v>68.7051411153994</v>
      </c>
      <c r="H34" s="10">
        <v>2.92490426910885</v>
      </c>
      <c r="I34" s="7">
        <v>11.684949240936399</v>
      </c>
      <c r="J34" s="10">
        <v>2.7298566192721401</v>
      </c>
      <c r="K34" s="7">
        <v>67.051451755127403</v>
      </c>
      <c r="L34" s="10">
        <v>5.1381721288313296</v>
      </c>
      <c r="M34" s="7">
        <v>59.426330701572603</v>
      </c>
      <c r="N34" s="10">
        <v>1.9476309601047901</v>
      </c>
      <c r="O34" s="7">
        <v>56.700891333817601</v>
      </c>
      <c r="P34" s="10">
        <v>3.51373720772669</v>
      </c>
      <c r="Q34" s="7">
        <v>-10.350560421309799</v>
      </c>
      <c r="R34" s="10">
        <v>5.89940209208567</v>
      </c>
      <c r="S34" s="7">
        <v>72.242117813310003</v>
      </c>
      <c r="T34" s="10">
        <v>3.9052129472377302</v>
      </c>
      <c r="U34" s="7">
        <v>54.142677949234503</v>
      </c>
      <c r="V34" s="10">
        <v>3.5534177540430201</v>
      </c>
      <c r="W34" s="7">
        <v>57.857207286373097</v>
      </c>
      <c r="X34" s="10">
        <v>2.4988790946033101</v>
      </c>
      <c r="Y34" s="7">
        <v>-14.384910526936901</v>
      </c>
      <c r="Z34" s="10">
        <v>4.72758382575892</v>
      </c>
      <c r="AA34" s="65"/>
      <c r="AB34" s="65"/>
      <c r="AC34" s="65"/>
      <c r="AD34" s="182"/>
    </row>
    <row r="35" spans="1:30" ht="13" customHeight="1" x14ac:dyDescent="0.2">
      <c r="A35" s="82" t="s">
        <v>369</v>
      </c>
      <c r="B35" s="110">
        <v>2</v>
      </c>
      <c r="C35" s="7">
        <v>66.285523208478807</v>
      </c>
      <c r="D35" s="10">
        <v>1.1092903501626299</v>
      </c>
      <c r="E35" s="7">
        <v>65.663074096474304</v>
      </c>
      <c r="F35" s="10">
        <v>1.25136736272295</v>
      </c>
      <c r="G35" s="7">
        <v>68.995702928061107</v>
      </c>
      <c r="H35" s="10">
        <v>2.2955449061711999</v>
      </c>
      <c r="I35" s="7">
        <v>3.3326288315867498</v>
      </c>
      <c r="J35" s="10">
        <v>2.5558007571057999</v>
      </c>
      <c r="K35" s="7">
        <v>69.352070063093706</v>
      </c>
      <c r="L35" s="10">
        <v>5.3335951293491002</v>
      </c>
      <c r="M35" s="7">
        <v>70.223736771853396</v>
      </c>
      <c r="N35" s="10">
        <v>1.57925886544936</v>
      </c>
      <c r="O35" s="7">
        <v>62.442334331052699</v>
      </c>
      <c r="P35" s="10">
        <v>1.5167590093757</v>
      </c>
      <c r="Q35" s="7">
        <v>-6.9097357320410104</v>
      </c>
      <c r="R35" s="10">
        <v>5.6194051379752601</v>
      </c>
      <c r="S35" s="7">
        <v>73.321537212885701</v>
      </c>
      <c r="T35" s="10">
        <v>2.50079069960581</v>
      </c>
      <c r="U35" s="7">
        <v>66.204228676729102</v>
      </c>
      <c r="V35" s="10">
        <v>3.0551718635318501</v>
      </c>
      <c r="W35" s="7">
        <v>64.962004468130004</v>
      </c>
      <c r="X35" s="10">
        <v>1.4003093653999501</v>
      </c>
      <c r="Y35" s="7">
        <v>-8.3595327447557004</v>
      </c>
      <c r="Z35" s="10">
        <v>2.8261230182632202</v>
      </c>
      <c r="AA35" s="65"/>
      <c r="AB35" s="65"/>
      <c r="AC35" s="65"/>
      <c r="AD35" s="182"/>
    </row>
    <row r="36" spans="1:30" ht="13" customHeight="1" x14ac:dyDescent="0.2">
      <c r="A36" s="82" t="s">
        <v>370</v>
      </c>
      <c r="B36" s="110">
        <v>2</v>
      </c>
      <c r="C36" s="7">
        <v>36.583319494969302</v>
      </c>
      <c r="D36" s="10">
        <v>0.88612870843196601</v>
      </c>
      <c r="E36" s="7">
        <v>38.956433957400598</v>
      </c>
      <c r="F36" s="10">
        <v>1.5280731322396</v>
      </c>
      <c r="G36" s="7">
        <v>35.198839686746503</v>
      </c>
      <c r="H36" s="10">
        <v>1.2430673845646101</v>
      </c>
      <c r="I36" s="7">
        <v>-3.7575942706541201</v>
      </c>
      <c r="J36" s="10">
        <v>2.10825699453761</v>
      </c>
      <c r="K36" s="7">
        <v>31.5063651585454</v>
      </c>
      <c r="L36" s="10">
        <v>2.1585302222852101</v>
      </c>
      <c r="M36" s="7">
        <v>35.297998847183997</v>
      </c>
      <c r="N36" s="10">
        <v>1.3445579185544401</v>
      </c>
      <c r="O36" s="7">
        <v>42.755543033206003</v>
      </c>
      <c r="P36" s="10">
        <v>2.0933078953733699</v>
      </c>
      <c r="Q36" s="7">
        <v>11.249177874660599</v>
      </c>
      <c r="R36" s="10">
        <v>3.1728989930641598</v>
      </c>
      <c r="S36" s="7">
        <v>33.904279819067099</v>
      </c>
      <c r="T36" s="10">
        <v>2.5004585783481801</v>
      </c>
      <c r="U36" s="7">
        <v>28.158251728927699</v>
      </c>
      <c r="V36" s="10">
        <v>2.3186899021954699</v>
      </c>
      <c r="W36" s="7">
        <v>40.138278458603402</v>
      </c>
      <c r="X36" s="10">
        <v>1.2713606071213099</v>
      </c>
      <c r="Y36" s="7">
        <v>6.2339986395363196</v>
      </c>
      <c r="Z36" s="10">
        <v>2.96113057083048</v>
      </c>
      <c r="AA36" s="65"/>
      <c r="AB36" s="65"/>
      <c r="AC36" s="65"/>
      <c r="AD36" s="182"/>
    </row>
    <row r="37" spans="1:30" ht="13" customHeight="1" x14ac:dyDescent="0.2">
      <c r="A37" s="82" t="s">
        <v>371</v>
      </c>
      <c r="B37" s="110">
        <v>2</v>
      </c>
      <c r="C37" s="7">
        <v>72.977898317154398</v>
      </c>
      <c r="D37" s="10">
        <v>1.0357947729574399</v>
      </c>
      <c r="E37" s="7">
        <v>72.250196922910405</v>
      </c>
      <c r="F37" s="10">
        <v>1.18836350557597</v>
      </c>
      <c r="G37" s="7">
        <v>75.929117761125696</v>
      </c>
      <c r="H37" s="10">
        <v>1.7871319107432899</v>
      </c>
      <c r="I37" s="7">
        <v>3.67892083821528</v>
      </c>
      <c r="J37" s="10">
        <v>2.0941472826580201</v>
      </c>
      <c r="K37" s="7">
        <v>75.363970823123296</v>
      </c>
      <c r="L37" s="10">
        <v>2.17572752815351</v>
      </c>
      <c r="M37" s="7">
        <v>70.307491281050702</v>
      </c>
      <c r="N37" s="10">
        <v>1.3243216880574</v>
      </c>
      <c r="O37" s="7">
        <v>76.839717099868295</v>
      </c>
      <c r="P37" s="10">
        <v>1.8730076712007799</v>
      </c>
      <c r="Q37" s="7">
        <v>1.47574627674499</v>
      </c>
      <c r="R37" s="10">
        <v>2.8437302832792799</v>
      </c>
      <c r="S37" s="7">
        <v>73.2343750428048</v>
      </c>
      <c r="T37" s="10">
        <v>1.6949381362670699</v>
      </c>
      <c r="U37" s="7">
        <v>69.3769545025377</v>
      </c>
      <c r="V37" s="10">
        <v>2.5467213812648102</v>
      </c>
      <c r="W37" s="7">
        <v>74.041083708272495</v>
      </c>
      <c r="X37" s="10">
        <v>1.31907435632368</v>
      </c>
      <c r="Y37" s="7">
        <v>0.806708665467752</v>
      </c>
      <c r="Z37" s="10">
        <v>2.05996036990613</v>
      </c>
      <c r="AA37" s="65"/>
      <c r="AB37" s="65"/>
      <c r="AC37" s="65"/>
      <c r="AD37" s="182"/>
    </row>
    <row r="38" spans="1:30" ht="13" customHeight="1" x14ac:dyDescent="0.2">
      <c r="A38" s="82" t="s">
        <v>372</v>
      </c>
      <c r="B38" s="110">
        <v>2</v>
      </c>
      <c r="C38" s="7">
        <v>51.311784126420399</v>
      </c>
      <c r="D38" s="10">
        <v>1.3297072663779199</v>
      </c>
      <c r="E38" s="7">
        <v>48.465886700229099</v>
      </c>
      <c r="F38" s="10">
        <v>1.4659092034035099</v>
      </c>
      <c r="G38" s="7">
        <v>58.170500983220897</v>
      </c>
      <c r="H38" s="10">
        <v>2.3872146640198602</v>
      </c>
      <c r="I38" s="7">
        <v>9.7046142829917397</v>
      </c>
      <c r="J38" s="10">
        <v>2.66092276202775</v>
      </c>
      <c r="K38" s="7">
        <v>64.550326716846598</v>
      </c>
      <c r="L38" s="10">
        <v>2.5321502779193401</v>
      </c>
      <c r="M38" s="7">
        <v>48.606599794424703</v>
      </c>
      <c r="N38" s="10">
        <v>1.6789213952214499</v>
      </c>
      <c r="O38" s="7">
        <v>50.908205377782103</v>
      </c>
      <c r="P38" s="10">
        <v>2.4290669262272901</v>
      </c>
      <c r="Q38" s="7">
        <v>-13.6421213390645</v>
      </c>
      <c r="R38" s="10">
        <v>3.3136067422369502</v>
      </c>
      <c r="S38" s="7">
        <v>62.5234748726512</v>
      </c>
      <c r="T38" s="10">
        <v>2.4321858285641502</v>
      </c>
      <c r="U38" s="7">
        <v>48.643648952405698</v>
      </c>
      <c r="V38" s="10">
        <v>3.3175943193503801</v>
      </c>
      <c r="W38" s="7">
        <v>46.700331129941397</v>
      </c>
      <c r="X38" s="10">
        <v>1.6422801313703701</v>
      </c>
      <c r="Y38" s="7">
        <v>-15.8231437427097</v>
      </c>
      <c r="Z38" s="10">
        <v>2.6552519705404101</v>
      </c>
      <c r="AA38" s="65"/>
      <c r="AB38" s="65"/>
      <c r="AC38" s="65"/>
      <c r="AD38" s="182"/>
    </row>
    <row r="39" spans="1:30" ht="13" customHeight="1" x14ac:dyDescent="0.2">
      <c r="A39" s="82" t="s">
        <v>426</v>
      </c>
      <c r="B39" s="110">
        <v>2</v>
      </c>
      <c r="C39" s="7">
        <v>58.603720028052301</v>
      </c>
      <c r="D39" s="10">
        <v>1.62287416306961</v>
      </c>
      <c r="E39" s="7">
        <v>59.919601895086402</v>
      </c>
      <c r="F39" s="10">
        <v>1.8624182990849201</v>
      </c>
      <c r="G39" s="7">
        <v>56.576234903130597</v>
      </c>
      <c r="H39" s="10">
        <v>2.4675288724599702</v>
      </c>
      <c r="I39" s="7">
        <v>-3.3433669919557798</v>
      </c>
      <c r="J39" s="10">
        <v>2.78608097202682</v>
      </c>
      <c r="K39" s="7">
        <v>61.0971622183378</v>
      </c>
      <c r="L39" s="10">
        <v>5.0648192665469596</v>
      </c>
      <c r="M39" s="7">
        <v>60.165928309021901</v>
      </c>
      <c r="N39" s="10">
        <v>2.0456711208567402</v>
      </c>
      <c r="O39" s="7">
        <v>56.968520036373697</v>
      </c>
      <c r="P39" s="10">
        <v>2.36189454930035</v>
      </c>
      <c r="Q39" s="7">
        <v>-4.1286421819641399</v>
      </c>
      <c r="R39" s="10">
        <v>5.0459964669369199</v>
      </c>
      <c r="S39" s="7">
        <v>62.930990890230099</v>
      </c>
      <c r="T39" s="10">
        <v>3.5560277625546401</v>
      </c>
      <c r="U39" s="7">
        <v>60.569420551434703</v>
      </c>
      <c r="V39" s="10">
        <v>4.3559568827331399</v>
      </c>
      <c r="W39" s="7">
        <v>57.782571610799302</v>
      </c>
      <c r="X39" s="10">
        <v>2.0085490889920599</v>
      </c>
      <c r="Y39" s="7">
        <v>-5.1484192794307297</v>
      </c>
      <c r="Z39" s="10">
        <v>3.8425154633902898</v>
      </c>
      <c r="AA39" s="65"/>
      <c r="AB39" s="65"/>
      <c r="AC39" s="65"/>
      <c r="AD39" s="182"/>
    </row>
    <row r="40" spans="1:30" ht="13" customHeight="1" x14ac:dyDescent="0.2">
      <c r="A40" s="82" t="s">
        <v>373</v>
      </c>
      <c r="B40" s="110">
        <v>2</v>
      </c>
      <c r="C40" s="7">
        <v>80.612691884274099</v>
      </c>
      <c r="D40" s="10">
        <v>1.0443045963637001</v>
      </c>
      <c r="E40" s="7">
        <v>81.038752657773799</v>
      </c>
      <c r="F40" s="10">
        <v>1.01014136305588</v>
      </c>
      <c r="G40" s="7">
        <v>77.706230048280403</v>
      </c>
      <c r="H40" s="10">
        <v>3.7584762887025902</v>
      </c>
      <c r="I40" s="7">
        <v>-3.3325226094933198</v>
      </c>
      <c r="J40" s="10">
        <v>3.7785225895299601</v>
      </c>
      <c r="K40" s="7">
        <v>83.886725652588495</v>
      </c>
      <c r="L40" s="10">
        <v>3.7466540458520501</v>
      </c>
      <c r="M40" s="7">
        <v>81.610793859230995</v>
      </c>
      <c r="N40" s="10">
        <v>2.1775176128147402</v>
      </c>
      <c r="O40" s="7">
        <v>79.628719458942399</v>
      </c>
      <c r="P40" s="10">
        <v>1.29264093406696</v>
      </c>
      <c r="Q40" s="7">
        <v>-4.2580061936460298</v>
      </c>
      <c r="R40" s="10">
        <v>3.9023080821932701</v>
      </c>
      <c r="S40" s="7">
        <v>82.315028401188997</v>
      </c>
      <c r="T40" s="10">
        <v>3.97545141693235</v>
      </c>
      <c r="U40" s="7">
        <v>82.312305834708397</v>
      </c>
      <c r="V40" s="10">
        <v>3.7869576502547799</v>
      </c>
      <c r="W40" s="7">
        <v>80.0132080821828</v>
      </c>
      <c r="X40" s="10">
        <v>1.06582781776979</v>
      </c>
      <c r="Y40" s="7">
        <v>-2.3018203190061501</v>
      </c>
      <c r="Z40" s="10">
        <v>4.1513883613734501</v>
      </c>
      <c r="AA40" s="65"/>
      <c r="AB40" s="65"/>
      <c r="AC40" s="65"/>
      <c r="AD40" s="182"/>
    </row>
    <row r="41" spans="1:30" ht="13" customHeight="1" x14ac:dyDescent="0.2">
      <c r="A41" s="82" t="s">
        <v>374</v>
      </c>
      <c r="B41" s="110">
        <v>2</v>
      </c>
      <c r="C41" s="7">
        <v>75.655355633713299</v>
      </c>
      <c r="D41" s="10">
        <v>1.3370586651270799</v>
      </c>
      <c r="E41" s="7">
        <v>75.502105452469095</v>
      </c>
      <c r="F41" s="10">
        <v>1.35920860561261</v>
      </c>
      <c r="G41" s="7">
        <v>77.457852998754703</v>
      </c>
      <c r="H41" s="10">
        <v>3.10447264392322</v>
      </c>
      <c r="I41" s="7">
        <v>1.95574754628564</v>
      </c>
      <c r="J41" s="10">
        <v>3.05860056887891</v>
      </c>
      <c r="K41" s="7">
        <v>84.648013128294807</v>
      </c>
      <c r="L41" s="10">
        <v>5.8803578149059099</v>
      </c>
      <c r="M41" s="7">
        <v>71.107557721182104</v>
      </c>
      <c r="N41" s="10">
        <v>2.3958559055222399</v>
      </c>
      <c r="O41" s="7">
        <v>78.105164015023504</v>
      </c>
      <c r="P41" s="10">
        <v>1.5262147766928</v>
      </c>
      <c r="Q41" s="7">
        <v>-6.5428491132712603</v>
      </c>
      <c r="R41" s="10">
        <v>5.8970201850334396</v>
      </c>
      <c r="S41" s="7">
        <v>73.529080864559404</v>
      </c>
      <c r="T41" s="10">
        <v>5.5002573673333099</v>
      </c>
      <c r="U41" s="7">
        <v>81.882382318680399</v>
      </c>
      <c r="V41" s="10">
        <v>4.02807927972174</v>
      </c>
      <c r="W41" s="7">
        <v>76.207220046978705</v>
      </c>
      <c r="X41" s="10">
        <v>1.28098496930802</v>
      </c>
      <c r="Y41" s="7">
        <v>2.6781391824193199</v>
      </c>
      <c r="Z41" s="10">
        <v>5.4033332611571403</v>
      </c>
      <c r="AA41" s="65"/>
      <c r="AB41" s="65"/>
      <c r="AC41" s="65"/>
      <c r="AD41" s="182"/>
    </row>
    <row r="42" spans="1:30" ht="13" customHeight="1" x14ac:dyDescent="0.2">
      <c r="A42" s="82" t="s">
        <v>375</v>
      </c>
      <c r="B42" s="110">
        <v>2</v>
      </c>
      <c r="C42" s="7">
        <v>49.921833119251403</v>
      </c>
      <c r="D42" s="10">
        <v>1.4677487565677101</v>
      </c>
      <c r="E42" s="7">
        <v>48.7770183861238</v>
      </c>
      <c r="F42" s="10">
        <v>1.7188856765004199</v>
      </c>
      <c r="G42" s="7">
        <v>52.616411775619298</v>
      </c>
      <c r="H42" s="10">
        <v>2.4815696099614999</v>
      </c>
      <c r="I42" s="7">
        <v>3.8393933894955099</v>
      </c>
      <c r="J42" s="10">
        <v>2.9128704474041101</v>
      </c>
      <c r="K42" s="7">
        <v>54.624378959893598</v>
      </c>
      <c r="L42" s="10">
        <v>3.8834920457119599</v>
      </c>
      <c r="M42" s="7">
        <v>47.3675170618666</v>
      </c>
      <c r="N42" s="10">
        <v>1.67397737686274</v>
      </c>
      <c r="O42" s="7">
        <v>53.771978170326697</v>
      </c>
      <c r="P42" s="10">
        <v>3.6032722108494899</v>
      </c>
      <c r="Q42" s="7">
        <v>-0.85240078956689302</v>
      </c>
      <c r="R42" s="10">
        <v>5.1702181910792504</v>
      </c>
      <c r="S42" s="7">
        <v>57.215345686223898</v>
      </c>
      <c r="T42" s="10">
        <v>3.2939432677224301</v>
      </c>
      <c r="U42" s="7">
        <v>50.553110408639597</v>
      </c>
      <c r="V42" s="10">
        <v>3.5863906776859702</v>
      </c>
      <c r="W42" s="7">
        <v>47.1943306832841</v>
      </c>
      <c r="X42" s="10">
        <v>1.8193482447721501</v>
      </c>
      <c r="Y42" s="7">
        <v>-10.021015002939899</v>
      </c>
      <c r="Z42" s="10">
        <v>3.5467031449677799</v>
      </c>
      <c r="AA42" s="65"/>
      <c r="AB42" s="65"/>
      <c r="AC42" s="65"/>
      <c r="AD42" s="182"/>
    </row>
    <row r="43" spans="1:30" ht="13" customHeight="1" x14ac:dyDescent="0.2">
      <c r="A43" s="82" t="s">
        <v>427</v>
      </c>
      <c r="B43" s="110">
        <v>2</v>
      </c>
      <c r="C43" s="7">
        <v>65.804206791252994</v>
      </c>
      <c r="D43" s="10">
        <v>1.9423672708940001</v>
      </c>
      <c r="E43" s="7">
        <v>65.967444791817002</v>
      </c>
      <c r="F43" s="10">
        <v>2.2609361083728898</v>
      </c>
      <c r="G43" s="7">
        <v>65.109713876370094</v>
      </c>
      <c r="H43" s="10">
        <v>4.2110427655706104</v>
      </c>
      <c r="I43" s="7">
        <v>-0.85773091544689395</v>
      </c>
      <c r="J43" s="10">
        <v>4.8617595627062702</v>
      </c>
      <c r="K43" s="7" t="s">
        <v>706</v>
      </c>
      <c r="L43" s="10" t="s">
        <v>706</v>
      </c>
      <c r="M43" s="7">
        <v>64.522763430029102</v>
      </c>
      <c r="N43" s="10">
        <v>2.5507178437420501</v>
      </c>
      <c r="O43" s="7">
        <v>67.817576505709695</v>
      </c>
      <c r="P43" s="10">
        <v>2.8519520182644098</v>
      </c>
      <c r="Q43" s="7" t="s">
        <v>706</v>
      </c>
      <c r="R43" s="10" t="s">
        <v>706</v>
      </c>
      <c r="S43" s="7">
        <v>67.4274490875993</v>
      </c>
      <c r="T43" s="10">
        <v>4.8379960262775503</v>
      </c>
      <c r="U43" s="7">
        <v>54.760928550076699</v>
      </c>
      <c r="V43" s="10">
        <v>5.2969018173217099</v>
      </c>
      <c r="W43" s="7">
        <v>68.7503697818332</v>
      </c>
      <c r="X43" s="10">
        <v>2.4831238741575201</v>
      </c>
      <c r="Y43" s="7">
        <v>1.32292069423389</v>
      </c>
      <c r="Z43" s="10">
        <v>5.6372315724554403</v>
      </c>
      <c r="AA43" s="65"/>
      <c r="AB43" s="65"/>
      <c r="AC43" s="65"/>
      <c r="AD43" s="182"/>
    </row>
    <row r="44" spans="1:30" ht="13" customHeight="1" x14ac:dyDescent="0.2">
      <c r="A44" s="82" t="s">
        <v>428</v>
      </c>
      <c r="B44" s="110">
        <v>2</v>
      </c>
      <c r="C44" s="7">
        <v>45.318107784074499</v>
      </c>
      <c r="D44" s="10">
        <v>1.3476216968622301</v>
      </c>
      <c r="E44" s="7">
        <v>45.277298700826798</v>
      </c>
      <c r="F44" s="10">
        <v>1.9746178672127901</v>
      </c>
      <c r="G44" s="7">
        <v>45.421296674702504</v>
      </c>
      <c r="H44" s="10">
        <v>1.9300207774306299</v>
      </c>
      <c r="I44" s="7">
        <v>0.143997973875678</v>
      </c>
      <c r="J44" s="10">
        <v>2.8237619418453899</v>
      </c>
      <c r="K44" s="7">
        <v>44.444681634126802</v>
      </c>
      <c r="L44" s="10">
        <v>2.1655637613930301</v>
      </c>
      <c r="M44" s="7">
        <v>44.749047412981596</v>
      </c>
      <c r="N44" s="10">
        <v>1.6794746951495501</v>
      </c>
      <c r="O44" s="7">
        <v>49.165695094132602</v>
      </c>
      <c r="P44" s="10">
        <v>3.0020102573124401</v>
      </c>
      <c r="Q44" s="7">
        <v>4.7210134600058202</v>
      </c>
      <c r="R44" s="10">
        <v>3.8334077491148002</v>
      </c>
      <c r="S44" s="7">
        <v>47.953878268516597</v>
      </c>
      <c r="T44" s="10">
        <v>2.0066598802431099</v>
      </c>
      <c r="U44" s="7">
        <v>41.478311187003001</v>
      </c>
      <c r="V44" s="10">
        <v>2.5119135269563699</v>
      </c>
      <c r="W44" s="7">
        <v>46.851628701329702</v>
      </c>
      <c r="X44" s="10">
        <v>2.07000227529843</v>
      </c>
      <c r="Y44" s="7">
        <v>-1.1022495671869399</v>
      </c>
      <c r="Z44" s="10">
        <v>2.8514897183462602</v>
      </c>
      <c r="AA44" s="65"/>
      <c r="AB44" s="65"/>
      <c r="AC44" s="65"/>
      <c r="AD44" s="182"/>
    </row>
    <row r="45" spans="1:30" ht="13" customHeight="1" x14ac:dyDescent="0.2">
      <c r="A45" s="82" t="s">
        <v>429</v>
      </c>
      <c r="B45" s="110">
        <v>2</v>
      </c>
      <c r="C45" s="7">
        <v>54.885056732676603</v>
      </c>
      <c r="D45" s="10">
        <v>1.2815750719483501</v>
      </c>
      <c r="E45" s="7">
        <v>55.9286580648875</v>
      </c>
      <c r="F45" s="10">
        <v>1.6675256438724999</v>
      </c>
      <c r="G45" s="7">
        <v>52.759942535100798</v>
      </c>
      <c r="H45" s="10">
        <v>1.8617074365386801</v>
      </c>
      <c r="I45" s="7">
        <v>-3.16871552978672</v>
      </c>
      <c r="J45" s="10">
        <v>2.4858138358343602</v>
      </c>
      <c r="K45" s="7">
        <v>67.785129519350804</v>
      </c>
      <c r="L45" s="10">
        <v>3.8797292686797502</v>
      </c>
      <c r="M45" s="7">
        <v>54.532218984255998</v>
      </c>
      <c r="N45" s="10">
        <v>1.51100340863682</v>
      </c>
      <c r="O45" s="7">
        <v>52.094401282538797</v>
      </c>
      <c r="P45" s="10">
        <v>2.4499105645820598</v>
      </c>
      <c r="Q45" s="7">
        <v>-15.690728236812101</v>
      </c>
      <c r="R45" s="10">
        <v>4.6370651441572903</v>
      </c>
      <c r="S45" s="7">
        <v>64.381909564255494</v>
      </c>
      <c r="T45" s="10">
        <v>2.4986882784890598</v>
      </c>
      <c r="U45" s="7">
        <v>58.982021247701702</v>
      </c>
      <c r="V45" s="10">
        <v>2.9567713890895599</v>
      </c>
      <c r="W45" s="7">
        <v>50.718950091157403</v>
      </c>
      <c r="X45" s="10">
        <v>1.7528655845593699</v>
      </c>
      <c r="Y45" s="7">
        <v>-13.6629594730981</v>
      </c>
      <c r="Z45" s="10">
        <v>3.1794452944345801</v>
      </c>
      <c r="AA45" s="65"/>
      <c r="AB45" s="65"/>
      <c r="AC45" s="65"/>
      <c r="AD45" s="182"/>
    </row>
    <row r="46" spans="1:30" ht="13" customHeight="1" x14ac:dyDescent="0.2">
      <c r="A46" s="82" t="s">
        <v>430</v>
      </c>
      <c r="B46" s="110">
        <v>2</v>
      </c>
      <c r="C46" s="7">
        <v>81.119931263736504</v>
      </c>
      <c r="D46" s="10">
        <v>1.2456647166252499</v>
      </c>
      <c r="E46" s="7">
        <v>81.411561216692206</v>
      </c>
      <c r="F46" s="10">
        <v>1.38143582138032</v>
      </c>
      <c r="G46" s="7">
        <v>80.9295546561778</v>
      </c>
      <c r="H46" s="10">
        <v>2.6162338094195299</v>
      </c>
      <c r="I46" s="7">
        <v>-0.48200656051437801</v>
      </c>
      <c r="J46" s="10">
        <v>2.8985775232169102</v>
      </c>
      <c r="K46" s="7">
        <v>94.266535607117007</v>
      </c>
      <c r="L46" s="10">
        <v>2.79126262605419</v>
      </c>
      <c r="M46" s="7">
        <v>80.345986641635704</v>
      </c>
      <c r="N46" s="10">
        <v>1.6335324511312601</v>
      </c>
      <c r="O46" s="7">
        <v>81.246032714636101</v>
      </c>
      <c r="P46" s="10">
        <v>1.8066067517453099</v>
      </c>
      <c r="Q46" s="7">
        <v>-13.020502892481</v>
      </c>
      <c r="R46" s="10">
        <v>3.3043108629255902</v>
      </c>
      <c r="S46" s="7">
        <v>87.956302972629999</v>
      </c>
      <c r="T46" s="10">
        <v>4.6169166301121196</v>
      </c>
      <c r="U46" s="7">
        <v>78.124913798662803</v>
      </c>
      <c r="V46" s="10">
        <v>4.1500082936454898</v>
      </c>
      <c r="W46" s="7">
        <v>80.908112625287799</v>
      </c>
      <c r="X46" s="10">
        <v>1.3020838922144899</v>
      </c>
      <c r="Y46" s="7">
        <v>-7.0481903473422003</v>
      </c>
      <c r="Z46" s="10">
        <v>4.7767357707683296</v>
      </c>
      <c r="AA46" s="65"/>
      <c r="AB46" s="65"/>
      <c r="AC46" s="65"/>
      <c r="AD46" s="182"/>
    </row>
    <row r="47" spans="1:30" ht="13" customHeight="1" x14ac:dyDescent="0.2">
      <c r="A47" s="82" t="s">
        <v>376</v>
      </c>
      <c r="B47" s="110">
        <v>2</v>
      </c>
      <c r="C47" s="7">
        <v>38.778425655845901</v>
      </c>
      <c r="D47" s="10">
        <v>1.4009563580670401</v>
      </c>
      <c r="E47" s="7">
        <v>38.507103201161001</v>
      </c>
      <c r="F47" s="10">
        <v>1.50592066872027</v>
      </c>
      <c r="G47" s="7">
        <v>39.389997016292597</v>
      </c>
      <c r="H47" s="10">
        <v>2.8050095204740502</v>
      </c>
      <c r="I47" s="7">
        <v>0.88289381513158105</v>
      </c>
      <c r="J47" s="10">
        <v>2.99046998245589</v>
      </c>
      <c r="K47" s="7">
        <v>45.540356390190901</v>
      </c>
      <c r="L47" s="10">
        <v>9.7992190042648399</v>
      </c>
      <c r="M47" s="7">
        <v>38.4265485341922</v>
      </c>
      <c r="N47" s="10">
        <v>2.0401685591923702</v>
      </c>
      <c r="O47" s="7">
        <v>38.744785913617697</v>
      </c>
      <c r="P47" s="10">
        <v>1.6045200263281301</v>
      </c>
      <c r="Q47" s="7">
        <v>-6.7955704765732499</v>
      </c>
      <c r="R47" s="10">
        <v>9.7541529013834705</v>
      </c>
      <c r="S47" s="7">
        <v>54.227907347106402</v>
      </c>
      <c r="T47" s="10">
        <v>5.5930739068420898</v>
      </c>
      <c r="U47" s="7">
        <v>35.810507441421997</v>
      </c>
      <c r="V47" s="10">
        <v>5.2027963683535896</v>
      </c>
      <c r="W47" s="7">
        <v>37.564855611341798</v>
      </c>
      <c r="X47" s="10">
        <v>1.3966427411967099</v>
      </c>
      <c r="Y47" s="7">
        <v>-16.6630517357647</v>
      </c>
      <c r="Z47" s="10">
        <v>5.5987517487927096</v>
      </c>
      <c r="AA47" s="65"/>
      <c r="AB47" s="65"/>
      <c r="AC47" s="65"/>
      <c r="AD47" s="182"/>
    </row>
    <row r="48" spans="1:30" ht="13" customHeight="1" x14ac:dyDescent="0.2">
      <c r="A48" s="82" t="s">
        <v>377</v>
      </c>
      <c r="B48" s="110">
        <v>2</v>
      </c>
      <c r="C48" s="7">
        <v>80.593746352596895</v>
      </c>
      <c r="D48" s="10">
        <v>1.08657413286092</v>
      </c>
      <c r="E48" s="7">
        <v>80.518574384346095</v>
      </c>
      <c r="F48" s="10">
        <v>1.3217510423172201</v>
      </c>
      <c r="G48" s="7">
        <v>80.436347820216994</v>
      </c>
      <c r="H48" s="10">
        <v>2.1845673869812998</v>
      </c>
      <c r="I48" s="7">
        <v>-8.2226564129086896E-2</v>
      </c>
      <c r="J48" s="10">
        <v>2.6545198581122902</v>
      </c>
      <c r="K48" s="7">
        <v>75.738758316427393</v>
      </c>
      <c r="L48" s="10">
        <v>3.9196352521845101</v>
      </c>
      <c r="M48" s="7">
        <v>79.911734128635302</v>
      </c>
      <c r="N48" s="10">
        <v>1.55924813048705</v>
      </c>
      <c r="O48" s="7">
        <v>82.956886104298206</v>
      </c>
      <c r="P48" s="10">
        <v>1.4374631174971699</v>
      </c>
      <c r="Q48" s="7">
        <v>7.2181277878707997</v>
      </c>
      <c r="R48" s="10">
        <v>4.1673944649298198</v>
      </c>
      <c r="S48" s="7">
        <v>76.277008808321</v>
      </c>
      <c r="T48" s="10">
        <v>3.4760263087393799</v>
      </c>
      <c r="U48" s="7">
        <v>80.177504176396695</v>
      </c>
      <c r="V48" s="10">
        <v>3.2945184014887898</v>
      </c>
      <c r="W48" s="7">
        <v>81.347788518123906</v>
      </c>
      <c r="X48" s="10">
        <v>1.2883199960256499</v>
      </c>
      <c r="Y48" s="7">
        <v>5.0707797098029497</v>
      </c>
      <c r="Z48" s="10">
        <v>3.65749806972129</v>
      </c>
      <c r="AA48" s="65"/>
      <c r="AB48" s="65"/>
      <c r="AC48" s="65"/>
      <c r="AD48" s="182"/>
    </row>
    <row r="49" spans="1:30" ht="13" customHeight="1" x14ac:dyDescent="0.2">
      <c r="A49" s="82" t="s">
        <v>378</v>
      </c>
      <c r="B49" s="110">
        <v>2</v>
      </c>
      <c r="C49" s="7">
        <v>76.472518556544998</v>
      </c>
      <c r="D49" s="10">
        <v>1.3456783521126801</v>
      </c>
      <c r="E49" s="7">
        <v>78.633222026750602</v>
      </c>
      <c r="F49" s="10">
        <v>2.41843542201411</v>
      </c>
      <c r="G49" s="7">
        <v>74.858296932673298</v>
      </c>
      <c r="H49" s="10">
        <v>1.81120526334334</v>
      </c>
      <c r="I49" s="7">
        <v>-3.7749250940773198</v>
      </c>
      <c r="J49" s="10">
        <v>3.1762887798148398</v>
      </c>
      <c r="K49" s="7">
        <v>72.662080659929998</v>
      </c>
      <c r="L49" s="10">
        <v>8.3723082881042608</v>
      </c>
      <c r="M49" s="7">
        <v>75.024425932432294</v>
      </c>
      <c r="N49" s="10">
        <v>1.8670512782823001</v>
      </c>
      <c r="O49" s="7">
        <v>81.742921406037993</v>
      </c>
      <c r="P49" s="10">
        <v>2.2220202065745198</v>
      </c>
      <c r="Q49" s="7">
        <v>9.0808407461080396</v>
      </c>
      <c r="R49" s="10">
        <v>8.0819869642332307</v>
      </c>
      <c r="S49" s="7">
        <v>76.820705540192193</v>
      </c>
      <c r="T49" s="10">
        <v>4.78847927362819</v>
      </c>
      <c r="U49" s="7">
        <v>69.185715200332098</v>
      </c>
      <c r="V49" s="10">
        <v>4.6685866731620598</v>
      </c>
      <c r="W49" s="7">
        <v>77.285516441904207</v>
      </c>
      <c r="X49" s="10">
        <v>1.58293311610417</v>
      </c>
      <c r="Y49" s="7">
        <v>0.46481090171191403</v>
      </c>
      <c r="Z49" s="10">
        <v>5.2837288208698299</v>
      </c>
      <c r="AA49" s="65"/>
      <c r="AB49" s="65"/>
      <c r="AC49" s="65"/>
      <c r="AD49" s="182"/>
    </row>
    <row r="50" spans="1:30" ht="13" customHeight="1" x14ac:dyDescent="0.2">
      <c r="A50" s="82" t="s">
        <v>431</v>
      </c>
      <c r="B50" s="110">
        <v>2</v>
      </c>
      <c r="C50" s="7">
        <v>39.540071780507702</v>
      </c>
      <c r="D50" s="10">
        <v>1.4350041920338099</v>
      </c>
      <c r="E50" s="7">
        <v>39.125891896119803</v>
      </c>
      <c r="F50" s="10">
        <v>1.6480662892883899</v>
      </c>
      <c r="G50" s="7">
        <v>41.023440843239101</v>
      </c>
      <c r="H50" s="10">
        <v>2.8434575607572499</v>
      </c>
      <c r="I50" s="7">
        <v>1.8975489471193201</v>
      </c>
      <c r="J50" s="10">
        <v>3.2726570597542</v>
      </c>
      <c r="K50" s="7">
        <v>68.7029082344676</v>
      </c>
      <c r="L50" s="10">
        <v>6.7681028545813602</v>
      </c>
      <c r="M50" s="7">
        <v>39.9126442205635</v>
      </c>
      <c r="N50" s="10">
        <v>2.01444013292399</v>
      </c>
      <c r="O50" s="7">
        <v>36.5604628518821</v>
      </c>
      <c r="P50" s="10">
        <v>1.8961019552389899</v>
      </c>
      <c r="Q50" s="7">
        <v>-32.1424453825854</v>
      </c>
      <c r="R50" s="10">
        <v>7.0201583915634203</v>
      </c>
      <c r="S50" s="7">
        <v>52.246211185635502</v>
      </c>
      <c r="T50" s="10">
        <v>4.1475066033587096</v>
      </c>
      <c r="U50" s="7">
        <v>45.801812517893197</v>
      </c>
      <c r="V50" s="10">
        <v>3.6519162466162198</v>
      </c>
      <c r="W50" s="7">
        <v>36.716792052267799</v>
      </c>
      <c r="X50" s="10">
        <v>1.69586333423891</v>
      </c>
      <c r="Y50" s="7">
        <v>-15.5294191333677</v>
      </c>
      <c r="Z50" s="10">
        <v>4.6995546641888204</v>
      </c>
      <c r="AA50" s="65"/>
      <c r="AB50" s="65"/>
      <c r="AC50" s="65"/>
      <c r="AD50" s="182"/>
    </row>
    <row r="51" spans="1:30" ht="13" customHeight="1" x14ac:dyDescent="0.2">
      <c r="A51" s="82" t="s">
        <v>379</v>
      </c>
      <c r="B51" s="110">
        <v>2</v>
      </c>
      <c r="C51" s="7">
        <v>74.875305658061095</v>
      </c>
      <c r="D51" s="10">
        <v>1.29410009378285</v>
      </c>
      <c r="E51" s="7">
        <v>73.276990364820193</v>
      </c>
      <c r="F51" s="10">
        <v>1.4473276659121801</v>
      </c>
      <c r="G51" s="7">
        <v>79.570324970094504</v>
      </c>
      <c r="H51" s="10">
        <v>1.9433054661558999</v>
      </c>
      <c r="I51" s="7">
        <v>6.2933346052743104</v>
      </c>
      <c r="J51" s="10">
        <v>2.1260484580872498</v>
      </c>
      <c r="K51" s="7">
        <v>79.571915142028701</v>
      </c>
      <c r="L51" s="10">
        <v>2.0410915635196698</v>
      </c>
      <c r="M51" s="7">
        <v>73.795941172423397</v>
      </c>
      <c r="N51" s="10">
        <v>1.5585740475077901</v>
      </c>
      <c r="O51" s="7">
        <v>73.526212271021393</v>
      </c>
      <c r="P51" s="10">
        <v>2.27356888118014</v>
      </c>
      <c r="Q51" s="7">
        <v>-6.04570287100732</v>
      </c>
      <c r="R51" s="10">
        <v>3.0183194867886498</v>
      </c>
      <c r="S51" s="7">
        <v>80.854981702801496</v>
      </c>
      <c r="T51" s="10">
        <v>2.2030996447902198</v>
      </c>
      <c r="U51" s="7">
        <v>73.511259751342195</v>
      </c>
      <c r="V51" s="10">
        <v>2.4456798445132999</v>
      </c>
      <c r="W51" s="7">
        <v>73.376574703871199</v>
      </c>
      <c r="X51" s="10">
        <v>1.52995196510059</v>
      </c>
      <c r="Y51" s="7">
        <v>-7.4784069989302804</v>
      </c>
      <c r="Z51" s="10">
        <v>2.4574816888653301</v>
      </c>
      <c r="AA51" s="65"/>
      <c r="AB51" s="65"/>
      <c r="AC51" s="65"/>
      <c r="AD51" s="182"/>
    </row>
    <row r="52" spans="1:30" ht="13" customHeight="1" x14ac:dyDescent="0.2">
      <c r="A52" s="82" t="s">
        <v>380</v>
      </c>
      <c r="B52" s="110">
        <v>2</v>
      </c>
      <c r="C52" s="7">
        <v>67.932203579887997</v>
      </c>
      <c r="D52" s="10">
        <v>1.0475910824172701</v>
      </c>
      <c r="E52" s="7">
        <v>68.749451986135895</v>
      </c>
      <c r="F52" s="10">
        <v>1.44541002199293</v>
      </c>
      <c r="G52" s="7">
        <v>66.619603607654795</v>
      </c>
      <c r="H52" s="10">
        <v>2.21267353064311</v>
      </c>
      <c r="I52" s="7">
        <v>-2.1298483784811699</v>
      </c>
      <c r="J52" s="10">
        <v>2.9523099295903799</v>
      </c>
      <c r="K52" s="7">
        <v>62.779691496677202</v>
      </c>
      <c r="L52" s="10">
        <v>3.0001082450526999</v>
      </c>
      <c r="M52" s="7">
        <v>66.812522683597905</v>
      </c>
      <c r="N52" s="10">
        <v>1.5446214526417099</v>
      </c>
      <c r="O52" s="7">
        <v>75.3291061063413</v>
      </c>
      <c r="P52" s="10">
        <v>2.1035468492892702</v>
      </c>
      <c r="Q52" s="7">
        <v>12.549414609664201</v>
      </c>
      <c r="R52" s="10">
        <v>3.5510345228779601</v>
      </c>
      <c r="S52" s="7">
        <v>57.497168911172302</v>
      </c>
      <c r="T52" s="10">
        <v>3.8204389720928198</v>
      </c>
      <c r="U52" s="7">
        <v>66.412246695661807</v>
      </c>
      <c r="V52" s="10">
        <v>2.7625652718710798</v>
      </c>
      <c r="W52" s="7">
        <v>70.071437672416295</v>
      </c>
      <c r="X52" s="10">
        <v>1.3164309046759599</v>
      </c>
      <c r="Y52" s="7">
        <v>12.574268761243999</v>
      </c>
      <c r="Z52" s="10">
        <v>3.9444332846006001</v>
      </c>
      <c r="AA52" s="65"/>
      <c r="AB52" s="65"/>
      <c r="AC52" s="65"/>
      <c r="AD52" s="182"/>
    </row>
    <row r="53" spans="1:30" ht="13" customHeight="1" x14ac:dyDescent="0.2">
      <c r="A53" s="82" t="s">
        <v>381</v>
      </c>
      <c r="B53" s="110">
        <v>2</v>
      </c>
      <c r="C53" s="7">
        <v>80.134321083820694</v>
      </c>
      <c r="D53" s="10">
        <v>0.99454024120031004</v>
      </c>
      <c r="E53" s="7">
        <v>80.835184047531001</v>
      </c>
      <c r="F53" s="10">
        <v>1.08102487810897</v>
      </c>
      <c r="G53" s="7">
        <v>77.128606155070898</v>
      </c>
      <c r="H53" s="10">
        <v>1.90493858474672</v>
      </c>
      <c r="I53" s="7">
        <v>-3.7065778924600998</v>
      </c>
      <c r="J53" s="10">
        <v>2.0528429704761799</v>
      </c>
      <c r="K53" s="7">
        <v>77.199813320355801</v>
      </c>
      <c r="L53" s="10">
        <v>4.2224444482665398</v>
      </c>
      <c r="M53" s="7">
        <v>80.3650890703926</v>
      </c>
      <c r="N53" s="10">
        <v>1.3355505533321701</v>
      </c>
      <c r="O53" s="7">
        <v>80.5302770202658</v>
      </c>
      <c r="P53" s="10">
        <v>1.5946809195315499</v>
      </c>
      <c r="Q53" s="7">
        <v>3.3304636999099801</v>
      </c>
      <c r="R53" s="10">
        <v>4.7063004139287203</v>
      </c>
      <c r="S53" s="7">
        <v>80.245107852873204</v>
      </c>
      <c r="T53" s="10">
        <v>2.7160528501176202</v>
      </c>
      <c r="U53" s="7">
        <v>78.351515370145194</v>
      </c>
      <c r="V53" s="10">
        <v>2.6083953277923801</v>
      </c>
      <c r="W53" s="7">
        <v>80.455595749415593</v>
      </c>
      <c r="X53" s="10">
        <v>1.0345807101993001</v>
      </c>
      <c r="Y53" s="7">
        <v>0.210487896542432</v>
      </c>
      <c r="Z53" s="10">
        <v>2.8482163885748002</v>
      </c>
      <c r="AA53" s="65"/>
      <c r="AB53" s="65"/>
      <c r="AC53" s="65"/>
      <c r="AD53" s="182"/>
    </row>
    <row r="54" spans="1:30" ht="13" customHeight="1" x14ac:dyDescent="0.2">
      <c r="A54" s="82" t="s">
        <v>382</v>
      </c>
      <c r="B54" s="110">
        <v>2</v>
      </c>
      <c r="C54" s="7">
        <v>72.603020078061107</v>
      </c>
      <c r="D54" s="10">
        <v>1.3206234804091701</v>
      </c>
      <c r="E54" s="7">
        <v>72.022168164615195</v>
      </c>
      <c r="F54" s="10">
        <v>1.5213180505485999</v>
      </c>
      <c r="G54" s="7">
        <v>75.250308572082901</v>
      </c>
      <c r="H54" s="10">
        <v>2.8777047017083999</v>
      </c>
      <c r="I54" s="7">
        <v>3.2281404074677602</v>
      </c>
      <c r="J54" s="10">
        <v>3.3331907074139999</v>
      </c>
      <c r="K54" s="7">
        <v>65.073515531464295</v>
      </c>
      <c r="L54" s="10">
        <v>5.6057428760750501</v>
      </c>
      <c r="M54" s="7">
        <v>72.147093511396207</v>
      </c>
      <c r="N54" s="10">
        <v>1.6831086580892101</v>
      </c>
      <c r="O54" s="7">
        <v>74.629657153793701</v>
      </c>
      <c r="P54" s="10">
        <v>2.4004439350420399</v>
      </c>
      <c r="Q54" s="7">
        <v>9.5561416223294593</v>
      </c>
      <c r="R54" s="10">
        <v>5.9788762872344003</v>
      </c>
      <c r="S54" s="7">
        <v>72.943714761310702</v>
      </c>
      <c r="T54" s="10">
        <v>2.91938217427826</v>
      </c>
      <c r="U54" s="7">
        <v>64.980420361764999</v>
      </c>
      <c r="V54" s="10">
        <v>3.4503080125325001</v>
      </c>
      <c r="W54" s="7">
        <v>73.963311927857006</v>
      </c>
      <c r="X54" s="10">
        <v>1.4945209871898</v>
      </c>
      <c r="Y54" s="7">
        <v>1.01959716654623</v>
      </c>
      <c r="Z54" s="10">
        <v>3.2287463731042099</v>
      </c>
      <c r="AA54" s="65"/>
      <c r="AB54" s="65"/>
      <c r="AC54" s="65"/>
      <c r="AD54" s="182"/>
    </row>
    <row r="55" spans="1:30" ht="13" customHeight="1" x14ac:dyDescent="0.2">
      <c r="A55" s="82" t="s">
        <v>383</v>
      </c>
      <c r="B55" s="110">
        <v>2</v>
      </c>
      <c r="C55" s="7">
        <v>57.953450620547997</v>
      </c>
      <c r="D55" s="10">
        <v>1.60412567794831</v>
      </c>
      <c r="E55" s="7">
        <v>57.615081332817802</v>
      </c>
      <c r="F55" s="10">
        <v>1.9318651194527501</v>
      </c>
      <c r="G55" s="7">
        <v>59.240621220192402</v>
      </c>
      <c r="H55" s="10">
        <v>2.05237283474812</v>
      </c>
      <c r="I55" s="7">
        <v>1.6255398873745199</v>
      </c>
      <c r="J55" s="10">
        <v>2.4375902447655302</v>
      </c>
      <c r="K55" s="7">
        <v>63.231863571761899</v>
      </c>
      <c r="L55" s="10">
        <v>3.1812942657725101</v>
      </c>
      <c r="M55" s="7">
        <v>54.803643952067198</v>
      </c>
      <c r="N55" s="10">
        <v>2.0986509629746202</v>
      </c>
      <c r="O55" s="7">
        <v>58.716650366657298</v>
      </c>
      <c r="P55" s="10">
        <v>2.3658300317876702</v>
      </c>
      <c r="Q55" s="7">
        <v>-4.5152132051046197</v>
      </c>
      <c r="R55" s="10">
        <v>3.7938722357374801</v>
      </c>
      <c r="S55" s="7">
        <v>64.0141674567964</v>
      </c>
      <c r="T55" s="10">
        <v>2.5010440650677199</v>
      </c>
      <c r="U55" s="7">
        <v>53.5252029735043</v>
      </c>
      <c r="V55" s="10">
        <v>3.6355299841545299</v>
      </c>
      <c r="W55" s="7">
        <v>55.128899764669498</v>
      </c>
      <c r="X55" s="10">
        <v>2.0519802457686098</v>
      </c>
      <c r="Y55" s="7">
        <v>-8.8852676921268792</v>
      </c>
      <c r="Z55" s="10">
        <v>2.91749026514367</v>
      </c>
      <c r="AA55" s="65"/>
      <c r="AB55" s="65"/>
      <c r="AC55" s="65"/>
      <c r="AD55" s="182"/>
    </row>
    <row r="56" spans="1:30" ht="13" customHeight="1" x14ac:dyDescent="0.2">
      <c r="A56" s="82" t="s">
        <v>384</v>
      </c>
      <c r="B56" s="110">
        <v>2</v>
      </c>
      <c r="C56" s="7">
        <v>72.463467049897005</v>
      </c>
      <c r="D56" s="10">
        <v>1.00039354266344</v>
      </c>
      <c r="E56" s="7">
        <v>73.283090114965304</v>
      </c>
      <c r="F56" s="10">
        <v>1.1326705665611101</v>
      </c>
      <c r="G56" s="7">
        <v>71.779516581384996</v>
      </c>
      <c r="H56" s="10">
        <v>1.5112752098155899</v>
      </c>
      <c r="I56" s="7">
        <v>-1.50357353358028</v>
      </c>
      <c r="J56" s="10">
        <v>1.7138475458665601</v>
      </c>
      <c r="K56" s="7">
        <v>76.631651660133002</v>
      </c>
      <c r="L56" s="10">
        <v>2.89898925445228</v>
      </c>
      <c r="M56" s="7">
        <v>72.036000022569596</v>
      </c>
      <c r="N56" s="10">
        <v>1.3518537956885801</v>
      </c>
      <c r="O56" s="7">
        <v>72.327073495291103</v>
      </c>
      <c r="P56" s="10">
        <v>1.6055521615544199</v>
      </c>
      <c r="Q56" s="7">
        <v>-4.3045781648418897</v>
      </c>
      <c r="R56" s="10">
        <v>3.2802475682235701</v>
      </c>
      <c r="S56" s="7">
        <v>78.175706445462794</v>
      </c>
      <c r="T56" s="10">
        <v>1.71942058639625</v>
      </c>
      <c r="U56" s="7">
        <v>74.663632128157204</v>
      </c>
      <c r="V56" s="10">
        <v>2.2057138251035302</v>
      </c>
      <c r="W56" s="7">
        <v>70.166450176952296</v>
      </c>
      <c r="X56" s="10">
        <v>1.3243727284607101</v>
      </c>
      <c r="Y56" s="7">
        <v>-8.0092562685105708</v>
      </c>
      <c r="Z56" s="10">
        <v>2.1502072976329298</v>
      </c>
      <c r="AA56" s="65"/>
      <c r="AB56" s="65"/>
      <c r="AC56" s="65"/>
      <c r="AD56" s="182"/>
    </row>
    <row r="57" spans="1:30" ht="13" customHeight="1" x14ac:dyDescent="0.2">
      <c r="A57" s="82" t="s">
        <v>385</v>
      </c>
      <c r="B57" s="110">
        <v>2</v>
      </c>
      <c r="C57" s="7">
        <v>71.5737827888113</v>
      </c>
      <c r="D57" s="10">
        <v>1.5851524252251401</v>
      </c>
      <c r="E57" s="7">
        <v>71.206684412744494</v>
      </c>
      <c r="F57" s="10">
        <v>1.76458373191519</v>
      </c>
      <c r="G57" s="7">
        <v>71.929314437267806</v>
      </c>
      <c r="H57" s="10">
        <v>2.5458951704014998</v>
      </c>
      <c r="I57" s="7">
        <v>0.72263002452334002</v>
      </c>
      <c r="J57" s="10">
        <v>2.8015585283412898</v>
      </c>
      <c r="K57" s="7">
        <v>81.775985580447895</v>
      </c>
      <c r="L57" s="10">
        <v>4.4754773633372604</v>
      </c>
      <c r="M57" s="7">
        <v>70.720060676230204</v>
      </c>
      <c r="N57" s="10">
        <v>2.25019767927221</v>
      </c>
      <c r="O57" s="7">
        <v>71.162003201629304</v>
      </c>
      <c r="P57" s="10">
        <v>2.3237949480670799</v>
      </c>
      <c r="Q57" s="7">
        <v>-10.6139823788186</v>
      </c>
      <c r="R57" s="10">
        <v>4.4322050751517903</v>
      </c>
      <c r="S57" s="7">
        <v>75.216726744145703</v>
      </c>
      <c r="T57" s="10">
        <v>4.1351230479480003</v>
      </c>
      <c r="U57" s="7">
        <v>74.274981117829498</v>
      </c>
      <c r="V57" s="10">
        <v>3.0036967552385301</v>
      </c>
      <c r="W57" s="7">
        <v>69.793175981408694</v>
      </c>
      <c r="X57" s="10">
        <v>1.8376359541996301</v>
      </c>
      <c r="Y57" s="7">
        <v>-5.4235507627369399</v>
      </c>
      <c r="Z57" s="10">
        <v>4.4089022548997798</v>
      </c>
      <c r="AA57" s="65"/>
      <c r="AB57" s="65"/>
      <c r="AC57" s="65"/>
      <c r="AD57" s="182"/>
    </row>
    <row r="58" spans="1:30" ht="13" customHeight="1" x14ac:dyDescent="0.2">
      <c r="A58" s="82" t="s">
        <v>386</v>
      </c>
      <c r="B58" s="110">
        <v>2</v>
      </c>
      <c r="C58" s="7">
        <v>50.834971057936002</v>
      </c>
      <c r="D58" s="10">
        <v>1.21272684849783</v>
      </c>
      <c r="E58" s="7">
        <v>48.482626139482498</v>
      </c>
      <c r="F58" s="10">
        <v>1.5875124695879801</v>
      </c>
      <c r="G58" s="7">
        <v>54.136935443443903</v>
      </c>
      <c r="H58" s="10">
        <v>2.1679699348816701</v>
      </c>
      <c r="I58" s="7">
        <v>5.6543093039614298</v>
      </c>
      <c r="J58" s="10">
        <v>2.8604846123454801</v>
      </c>
      <c r="K58" s="7">
        <v>49.725880495201103</v>
      </c>
      <c r="L58" s="10">
        <v>3.2293033536257401</v>
      </c>
      <c r="M58" s="7">
        <v>49.975556096409903</v>
      </c>
      <c r="N58" s="10">
        <v>1.25149311939676</v>
      </c>
      <c r="O58" s="7">
        <v>61.351554361629297</v>
      </c>
      <c r="P58" s="10">
        <v>2.8970370063511401</v>
      </c>
      <c r="Q58" s="7">
        <v>11.625673866428199</v>
      </c>
      <c r="R58" s="10">
        <v>4.2653857628051801</v>
      </c>
      <c r="S58" s="7">
        <v>55.404332909286801</v>
      </c>
      <c r="T58" s="10">
        <v>3.3152525322844002</v>
      </c>
      <c r="U58" s="7">
        <v>46.2776453612964</v>
      </c>
      <c r="V58" s="10">
        <v>2.4709488723180999</v>
      </c>
      <c r="W58" s="7">
        <v>51.5775190373936</v>
      </c>
      <c r="X58" s="10">
        <v>1.45895109275697</v>
      </c>
      <c r="Y58" s="7">
        <v>-3.82681387189329</v>
      </c>
      <c r="Z58" s="10">
        <v>3.5140897179489001</v>
      </c>
      <c r="AA58" s="65"/>
      <c r="AB58" s="65"/>
      <c r="AC58" s="65"/>
      <c r="AD58" s="182"/>
    </row>
    <row r="59" spans="1:30" ht="13" customHeight="1" x14ac:dyDescent="0.2">
      <c r="A59" s="82" t="s">
        <v>387</v>
      </c>
      <c r="B59" s="110">
        <v>2</v>
      </c>
      <c r="C59" s="7">
        <v>74.072975741054705</v>
      </c>
      <c r="D59" s="10">
        <v>1.38990646790265</v>
      </c>
      <c r="E59" s="7">
        <v>73.211223315957</v>
      </c>
      <c r="F59" s="10">
        <v>1.5950665176812</v>
      </c>
      <c r="G59" s="7">
        <v>75.935636043876499</v>
      </c>
      <c r="H59" s="10">
        <v>2.10979211595326</v>
      </c>
      <c r="I59" s="7">
        <v>2.7244127279194901</v>
      </c>
      <c r="J59" s="10">
        <v>2.3404777118334801</v>
      </c>
      <c r="K59" s="7">
        <v>75.411252585851301</v>
      </c>
      <c r="L59" s="10">
        <v>3.6006377069323801</v>
      </c>
      <c r="M59" s="7">
        <v>74.104270594226406</v>
      </c>
      <c r="N59" s="10">
        <v>1.49040420021692</v>
      </c>
      <c r="O59" s="7">
        <v>71.444213103195494</v>
      </c>
      <c r="P59" s="10">
        <v>3.8003049907655901</v>
      </c>
      <c r="Q59" s="7">
        <v>-3.96703948265576</v>
      </c>
      <c r="R59" s="10">
        <v>5.7345100406443104</v>
      </c>
      <c r="S59" s="7">
        <v>75.180317603877299</v>
      </c>
      <c r="T59" s="10">
        <v>3.6831421868515601</v>
      </c>
      <c r="U59" s="7">
        <v>75.311002069694496</v>
      </c>
      <c r="V59" s="10">
        <v>2.8940077985939698</v>
      </c>
      <c r="W59" s="7">
        <v>73.036715650506693</v>
      </c>
      <c r="X59" s="10">
        <v>1.3791521351526601</v>
      </c>
      <c r="Y59" s="7">
        <v>-2.14360195337068</v>
      </c>
      <c r="Z59" s="10">
        <v>3.8988293265618599</v>
      </c>
      <c r="AA59" s="65"/>
      <c r="AB59" s="65"/>
      <c r="AC59" s="65"/>
      <c r="AD59" s="182"/>
    </row>
    <row r="60" spans="1:30" ht="13" customHeight="1" x14ac:dyDescent="0.2">
      <c r="A60" s="82" t="s">
        <v>388</v>
      </c>
      <c r="B60" s="110">
        <v>2</v>
      </c>
      <c r="C60" s="7">
        <v>75.729477907413795</v>
      </c>
      <c r="D60" s="10">
        <v>1.92650778786017</v>
      </c>
      <c r="E60" s="7">
        <v>76.500135366086297</v>
      </c>
      <c r="F60" s="10">
        <v>1.9665662955701799</v>
      </c>
      <c r="G60" s="7">
        <v>75.0723434820097</v>
      </c>
      <c r="H60" s="10">
        <v>3.9016832998847102</v>
      </c>
      <c r="I60" s="7">
        <v>-1.4277918840766299</v>
      </c>
      <c r="J60" s="10">
        <v>4.3085481173225899</v>
      </c>
      <c r="K60" s="7">
        <v>75.657727811463701</v>
      </c>
      <c r="L60" s="10">
        <v>3.9038047661472701</v>
      </c>
      <c r="M60" s="7">
        <v>76.666451106100098</v>
      </c>
      <c r="N60" s="10">
        <v>2.0807900263311998</v>
      </c>
      <c r="O60" s="7">
        <v>71.602283048798498</v>
      </c>
      <c r="P60" s="10">
        <v>4.5105339542636704</v>
      </c>
      <c r="Q60" s="7">
        <v>-4.0554447626652204</v>
      </c>
      <c r="R60" s="10">
        <v>6.1219936460992903</v>
      </c>
      <c r="S60" s="7">
        <v>81.612604361565005</v>
      </c>
      <c r="T60" s="10">
        <v>4.0912625847754196</v>
      </c>
      <c r="U60" s="7">
        <v>70.472981782614994</v>
      </c>
      <c r="V60" s="10">
        <v>5.6301291457097404</v>
      </c>
      <c r="W60" s="7">
        <v>75.154738219148598</v>
      </c>
      <c r="X60" s="10">
        <v>2.4780253477033498</v>
      </c>
      <c r="Y60" s="7">
        <v>-6.4578661424163197</v>
      </c>
      <c r="Z60" s="10">
        <v>5.0784455168863198</v>
      </c>
      <c r="AA60" s="65"/>
      <c r="AB60" s="65"/>
      <c r="AC60" s="65"/>
      <c r="AD60" s="182"/>
    </row>
    <row r="61" spans="1:30" ht="13" customHeight="1" x14ac:dyDescent="0.2">
      <c r="A61" s="82" t="s">
        <v>432</v>
      </c>
      <c r="B61" s="110">
        <v>2</v>
      </c>
      <c r="C61" s="7">
        <v>83.223482487836094</v>
      </c>
      <c r="D61" s="10">
        <v>0.95216638531325004</v>
      </c>
      <c r="E61" s="7">
        <v>84.884309698685996</v>
      </c>
      <c r="F61" s="10">
        <v>1.0170164302839599</v>
      </c>
      <c r="G61" s="7">
        <v>80.076335228635898</v>
      </c>
      <c r="H61" s="10">
        <v>1.8029649461275601</v>
      </c>
      <c r="I61" s="7">
        <v>-4.8079744700500999</v>
      </c>
      <c r="J61" s="10">
        <v>1.99169702359194</v>
      </c>
      <c r="K61" s="7">
        <v>80.372042654302902</v>
      </c>
      <c r="L61" s="10">
        <v>2.3653695024157</v>
      </c>
      <c r="M61" s="7">
        <v>83.286194157567394</v>
      </c>
      <c r="N61" s="10">
        <v>1.2068499835639199</v>
      </c>
      <c r="O61" s="7">
        <v>85.400763813947904</v>
      </c>
      <c r="P61" s="10">
        <v>1.8044818226122801</v>
      </c>
      <c r="Q61" s="7">
        <v>5.0287211596449604</v>
      </c>
      <c r="R61" s="10">
        <v>3.1737200141964701</v>
      </c>
      <c r="S61" s="7">
        <v>82.4407016931372</v>
      </c>
      <c r="T61" s="10">
        <v>2.2383351130340698</v>
      </c>
      <c r="U61" s="7">
        <v>79.714278289208906</v>
      </c>
      <c r="V61" s="10">
        <v>2.2568634208253502</v>
      </c>
      <c r="W61" s="7">
        <v>84.056244416991106</v>
      </c>
      <c r="X61" s="10">
        <v>1.1802048208937601</v>
      </c>
      <c r="Y61" s="7">
        <v>1.6155427238539299</v>
      </c>
      <c r="Z61" s="10">
        <v>2.5358644132741999</v>
      </c>
      <c r="AA61" s="65"/>
      <c r="AB61" s="65"/>
      <c r="AC61" s="65"/>
      <c r="AD61" s="182"/>
    </row>
    <row r="62" spans="1:30" ht="13" customHeight="1" x14ac:dyDescent="0.2">
      <c r="A62" s="82" t="s">
        <v>389</v>
      </c>
      <c r="B62" s="110">
        <v>2</v>
      </c>
      <c r="C62" s="7">
        <v>76.751426274165098</v>
      </c>
      <c r="D62" s="10">
        <v>1.18234107992313</v>
      </c>
      <c r="E62" s="7">
        <v>75.775731712664196</v>
      </c>
      <c r="F62" s="10">
        <v>1.35525763597275</v>
      </c>
      <c r="G62" s="7">
        <v>79.018832694634</v>
      </c>
      <c r="H62" s="10">
        <v>1.57251590213357</v>
      </c>
      <c r="I62" s="7">
        <v>3.2431009819697501</v>
      </c>
      <c r="J62" s="10">
        <v>1.7467180353995699</v>
      </c>
      <c r="K62" s="7">
        <v>75.799672572545404</v>
      </c>
      <c r="L62" s="10">
        <v>4.3965816214077096</v>
      </c>
      <c r="M62" s="7">
        <v>76.059496674182896</v>
      </c>
      <c r="N62" s="10">
        <v>1.2384047760646899</v>
      </c>
      <c r="O62" s="7">
        <v>81.250049728479098</v>
      </c>
      <c r="P62" s="10">
        <v>2.3381493493643202</v>
      </c>
      <c r="Q62" s="7">
        <v>5.4503771559336496</v>
      </c>
      <c r="R62" s="10">
        <v>4.8824518649433202</v>
      </c>
      <c r="S62" s="7">
        <v>78.706217962984496</v>
      </c>
      <c r="T62" s="10">
        <v>3.6975234583013301</v>
      </c>
      <c r="U62" s="7">
        <v>70.287165744384694</v>
      </c>
      <c r="V62" s="10">
        <v>3.1379917865786702</v>
      </c>
      <c r="W62" s="7">
        <v>77.462933834176397</v>
      </c>
      <c r="X62" s="10">
        <v>1.22506816628033</v>
      </c>
      <c r="Y62" s="7">
        <v>-1.24328412880814</v>
      </c>
      <c r="Z62" s="10">
        <v>3.7105173100542501</v>
      </c>
      <c r="AA62" s="65"/>
      <c r="AB62" s="65"/>
      <c r="AC62" s="65"/>
      <c r="AD62" s="182"/>
    </row>
    <row r="63" spans="1:30" ht="13" customHeight="1" x14ac:dyDescent="0.2">
      <c r="A63" s="112" t="s">
        <v>433</v>
      </c>
      <c r="B63" s="113">
        <v>2</v>
      </c>
      <c r="C63" s="34">
        <v>67.924858347584404</v>
      </c>
      <c r="D63" s="35">
        <v>0.26689233793831701</v>
      </c>
      <c r="E63" s="34">
        <v>67.546672927157999</v>
      </c>
      <c r="F63" s="35">
        <v>0.31465780395571802</v>
      </c>
      <c r="G63" s="34">
        <v>69.394059324994302</v>
      </c>
      <c r="H63" s="35">
        <v>0.489901809075175</v>
      </c>
      <c r="I63" s="34">
        <v>1.8473863978363101</v>
      </c>
      <c r="J63" s="35">
        <v>0.56693900355043803</v>
      </c>
      <c r="K63" s="34">
        <v>70.242179260197702</v>
      </c>
      <c r="L63" s="35">
        <v>0.91780082694982101</v>
      </c>
      <c r="M63" s="34">
        <v>67.331356506745095</v>
      </c>
      <c r="N63" s="35">
        <v>0.35777327917681401</v>
      </c>
      <c r="O63" s="34">
        <v>69.092558814233101</v>
      </c>
      <c r="P63" s="35">
        <v>0.47689417405837697</v>
      </c>
      <c r="Q63" s="34">
        <v>-1.14962044596463</v>
      </c>
      <c r="R63" s="35">
        <v>1.03449635926976</v>
      </c>
      <c r="S63" s="34">
        <v>71.567424850010596</v>
      </c>
      <c r="T63" s="35">
        <v>0.67396788482842895</v>
      </c>
      <c r="U63" s="34">
        <v>66.290855398534504</v>
      </c>
      <c r="V63" s="35">
        <v>0.66516968284518396</v>
      </c>
      <c r="W63" s="34">
        <v>67.767693987772901</v>
      </c>
      <c r="X63" s="35">
        <v>0.32677391841179299</v>
      </c>
      <c r="Y63" s="34">
        <v>-3.7997308622376602</v>
      </c>
      <c r="Z63" s="35">
        <v>0.73897808335392501</v>
      </c>
      <c r="AA63" s="65"/>
      <c r="AB63" s="65"/>
      <c r="AC63" s="65"/>
      <c r="AD63" s="182"/>
    </row>
    <row r="64" spans="1:30" ht="13" customHeight="1" x14ac:dyDescent="0.2">
      <c r="A64" s="114" t="s">
        <v>434</v>
      </c>
      <c r="B64" s="115">
        <v>2</v>
      </c>
      <c r="C64" s="38">
        <v>69.392419466059096</v>
      </c>
      <c r="D64" s="39">
        <v>0.407066592984764</v>
      </c>
      <c r="E64" s="38">
        <v>69.174687390864804</v>
      </c>
      <c r="F64" s="39">
        <v>0.47331800880958702</v>
      </c>
      <c r="G64" s="38">
        <v>70.445103652251504</v>
      </c>
      <c r="H64" s="39">
        <v>0.72707332219486998</v>
      </c>
      <c r="I64" s="38">
        <v>1.2704162613867001</v>
      </c>
      <c r="J64" s="39">
        <v>0.83789177549664995</v>
      </c>
      <c r="K64" s="38">
        <v>74.864215251350402</v>
      </c>
      <c r="L64" s="39">
        <v>1.3454756937544801</v>
      </c>
      <c r="M64" s="38">
        <v>69.321041929053493</v>
      </c>
      <c r="N64" s="39">
        <v>0.54509512664337201</v>
      </c>
      <c r="O64" s="38">
        <v>69.321656660990499</v>
      </c>
      <c r="P64" s="39">
        <v>0.63101825800031197</v>
      </c>
      <c r="Q64" s="38">
        <v>-5.5425585903598602</v>
      </c>
      <c r="R64" s="39">
        <v>1.51052624448671</v>
      </c>
      <c r="S64" s="38">
        <v>74.0467884189963</v>
      </c>
      <c r="T64" s="39">
        <v>1.0882504982394501</v>
      </c>
      <c r="U64" s="38">
        <v>69.788138097193197</v>
      </c>
      <c r="V64" s="39">
        <v>1.0323278840271499</v>
      </c>
      <c r="W64" s="38">
        <v>68.503969127657797</v>
      </c>
      <c r="X64" s="39">
        <v>0.50172560194550797</v>
      </c>
      <c r="Y64" s="38">
        <v>-5.5428192913384899</v>
      </c>
      <c r="Z64" s="39">
        <v>1.1947952289374799</v>
      </c>
      <c r="AA64" s="65"/>
      <c r="AB64" s="65"/>
      <c r="AC64" s="65"/>
      <c r="AD64" s="182"/>
    </row>
    <row r="65" spans="1:30" ht="13" customHeight="1" x14ac:dyDescent="0.2">
      <c r="A65" s="116" t="s">
        <v>435</v>
      </c>
      <c r="B65" s="117">
        <v>2</v>
      </c>
      <c r="C65" s="48">
        <v>67.110267141755102</v>
      </c>
      <c r="D65" s="49">
        <v>0.20074497403099201</v>
      </c>
      <c r="E65" s="48">
        <v>66.841243735492398</v>
      </c>
      <c r="F65" s="49">
        <v>0.239341224876223</v>
      </c>
      <c r="G65" s="48">
        <v>68.379664206934706</v>
      </c>
      <c r="H65" s="49">
        <v>0.36260922915618299</v>
      </c>
      <c r="I65" s="48">
        <v>1.53842047144232</v>
      </c>
      <c r="J65" s="49">
        <v>0.42498763487035401</v>
      </c>
      <c r="K65" s="48">
        <v>69.257675631149397</v>
      </c>
      <c r="L65" s="49">
        <v>0.69038739432398399</v>
      </c>
      <c r="M65" s="48">
        <v>66.2569752369876</v>
      </c>
      <c r="N65" s="49">
        <v>0.26634348771348798</v>
      </c>
      <c r="O65" s="48">
        <v>68.829599020380996</v>
      </c>
      <c r="P65" s="49">
        <v>0.35473789034758102</v>
      </c>
      <c r="Q65" s="48">
        <v>-0.40699280837942298</v>
      </c>
      <c r="R65" s="49">
        <v>0.77737102475188402</v>
      </c>
      <c r="S65" s="48">
        <v>69.908868948958002</v>
      </c>
      <c r="T65" s="49">
        <v>0.49599595209526398</v>
      </c>
      <c r="U65" s="48">
        <v>65.514855226683395</v>
      </c>
      <c r="V65" s="49">
        <v>0.49896913627977602</v>
      </c>
      <c r="W65" s="48">
        <v>66.981030878084397</v>
      </c>
      <c r="X65" s="49">
        <v>0.246130045604742</v>
      </c>
      <c r="Y65" s="48">
        <v>-2.9278380708735701</v>
      </c>
      <c r="Z65" s="49">
        <v>0.54835572029950597</v>
      </c>
      <c r="AA65" s="65"/>
      <c r="AB65" s="65"/>
      <c r="AC65" s="65"/>
      <c r="AD65" s="182"/>
    </row>
    <row r="66" spans="1:30" ht="13" customHeight="1" x14ac:dyDescent="0.2">
      <c r="A66" s="82" t="s">
        <v>391</v>
      </c>
      <c r="B66" s="110">
        <v>2</v>
      </c>
      <c r="C66" s="7">
        <v>74.166744001158605</v>
      </c>
      <c r="D66" s="10">
        <v>1.7555706782112399</v>
      </c>
      <c r="E66" s="7">
        <v>73.320393758423506</v>
      </c>
      <c r="F66" s="10">
        <v>2.0711942780091199</v>
      </c>
      <c r="G66" s="7">
        <v>75.190396249167705</v>
      </c>
      <c r="H66" s="10">
        <v>3.29081915741645</v>
      </c>
      <c r="I66" s="7">
        <v>1.8700024907441599</v>
      </c>
      <c r="J66" s="10">
        <v>3.9496147163922002</v>
      </c>
      <c r="K66" s="7">
        <v>74.420531132216396</v>
      </c>
      <c r="L66" s="10">
        <v>5.3342840887277596</v>
      </c>
      <c r="M66" s="7">
        <v>72.729751892516106</v>
      </c>
      <c r="N66" s="10">
        <v>2.3417588695064802</v>
      </c>
      <c r="O66" s="7">
        <v>81.109222061033407</v>
      </c>
      <c r="P66" s="10">
        <v>3.6689704236031999</v>
      </c>
      <c r="Q66" s="7">
        <v>6.6886909288170804</v>
      </c>
      <c r="R66" s="10">
        <v>6.89260847403495</v>
      </c>
      <c r="S66" s="7">
        <v>69.594064038280806</v>
      </c>
      <c r="T66" s="10">
        <v>3.91541733064529</v>
      </c>
      <c r="U66" s="7">
        <v>78.703209269975801</v>
      </c>
      <c r="V66" s="10">
        <v>3.3452716443390802</v>
      </c>
      <c r="W66" s="7">
        <v>75.475510130364796</v>
      </c>
      <c r="X66" s="10">
        <v>2.7093617566930299</v>
      </c>
      <c r="Y66" s="7">
        <v>5.8814460920839204</v>
      </c>
      <c r="Z66" s="10">
        <v>4.7434065982948797</v>
      </c>
      <c r="AA66" s="65"/>
      <c r="AB66" s="65"/>
      <c r="AC66" s="65"/>
      <c r="AD66" s="182"/>
    </row>
    <row r="67" spans="1:30" ht="13" customHeight="1" x14ac:dyDescent="0.2">
      <c r="A67" s="82" t="s">
        <v>392</v>
      </c>
      <c r="B67" s="110">
        <v>2</v>
      </c>
      <c r="C67" s="7">
        <v>79.496144593048996</v>
      </c>
      <c r="D67" s="10">
        <v>3.37477009352137</v>
      </c>
      <c r="E67" s="7">
        <v>71.917090031909098</v>
      </c>
      <c r="F67" s="10">
        <v>6.62652575056405</v>
      </c>
      <c r="G67" s="7">
        <v>84.616122683719695</v>
      </c>
      <c r="H67" s="10">
        <v>4.0964926148411704</v>
      </c>
      <c r="I67" s="7">
        <v>12.699032651810599</v>
      </c>
      <c r="J67" s="10">
        <v>8.2052729981382999</v>
      </c>
      <c r="K67" s="7">
        <v>77.071857923997797</v>
      </c>
      <c r="L67" s="10">
        <v>6.7344269154290402</v>
      </c>
      <c r="M67" s="7">
        <v>78.037070130550305</v>
      </c>
      <c r="N67" s="10">
        <v>5.2202831946744999</v>
      </c>
      <c r="O67" s="7">
        <v>83.006525925493705</v>
      </c>
      <c r="P67" s="10">
        <v>6.1375966608138102</v>
      </c>
      <c r="Q67" s="7">
        <v>5.9346680014959103</v>
      </c>
      <c r="R67" s="10">
        <v>8.8111940609540493</v>
      </c>
      <c r="S67" s="7">
        <v>67.060815522732796</v>
      </c>
      <c r="T67" s="10">
        <v>8.8264981477911206</v>
      </c>
      <c r="U67" s="7">
        <v>85.465748532500797</v>
      </c>
      <c r="V67" s="10">
        <v>5.4184175879551599</v>
      </c>
      <c r="W67" s="7">
        <v>79.842290687248394</v>
      </c>
      <c r="X67" s="10">
        <v>4.5433267102319697</v>
      </c>
      <c r="Y67" s="7">
        <v>12.7814751645155</v>
      </c>
      <c r="Z67" s="10">
        <v>8.8245929451412692</v>
      </c>
      <c r="AA67" s="65"/>
      <c r="AB67" s="65"/>
      <c r="AC67" s="65"/>
      <c r="AD67" s="182"/>
    </row>
    <row r="68" spans="1:30" ht="13" customHeight="1" x14ac:dyDescent="0.2">
      <c r="A68" s="82" t="s">
        <v>393</v>
      </c>
      <c r="B68" s="110">
        <v>2</v>
      </c>
      <c r="C68" s="7">
        <v>71.812738421421301</v>
      </c>
      <c r="D68" s="10">
        <v>2.3710526845250799</v>
      </c>
      <c r="E68" s="7">
        <v>68.166346595410999</v>
      </c>
      <c r="F68" s="10">
        <v>2.7970679652674599</v>
      </c>
      <c r="G68" s="7">
        <v>78.394490292424706</v>
      </c>
      <c r="H68" s="10">
        <v>3.3408106549043399</v>
      </c>
      <c r="I68" s="7">
        <v>10.228143697013699</v>
      </c>
      <c r="J68" s="10">
        <v>4.0449893765552396</v>
      </c>
      <c r="K68" s="7">
        <v>70.246065516038399</v>
      </c>
      <c r="L68" s="10">
        <v>5.7286817289988399</v>
      </c>
      <c r="M68" s="7">
        <v>67.046498039821202</v>
      </c>
      <c r="N68" s="10">
        <v>3.9568227318457101</v>
      </c>
      <c r="O68" s="7">
        <v>80.097414758055294</v>
      </c>
      <c r="P68" s="10">
        <v>2.8474105415672</v>
      </c>
      <c r="Q68" s="7">
        <v>9.8513492420168909</v>
      </c>
      <c r="R68" s="10">
        <v>6.3230150853544398</v>
      </c>
      <c r="S68" s="7">
        <v>70.998770943620897</v>
      </c>
      <c r="T68" s="10">
        <v>5.0584859342817303</v>
      </c>
      <c r="U68" s="7">
        <v>61.001773614759102</v>
      </c>
      <c r="V68" s="10">
        <v>6.9577607524154903</v>
      </c>
      <c r="W68" s="7">
        <v>75.096630645541495</v>
      </c>
      <c r="X68" s="10">
        <v>2.5871331357857899</v>
      </c>
      <c r="Y68" s="7">
        <v>4.09785970192058</v>
      </c>
      <c r="Z68" s="10">
        <v>5.3273567387780103</v>
      </c>
      <c r="AA68" s="65"/>
      <c r="AB68" s="65"/>
      <c r="AC68" s="65"/>
      <c r="AD68" s="182"/>
    </row>
    <row r="69" spans="1:30" ht="13" customHeight="1" x14ac:dyDescent="0.2">
      <c r="A69" s="4" t="s">
        <v>394</v>
      </c>
      <c r="B69" s="118">
        <v>2</v>
      </c>
      <c r="C69" s="169">
        <v>67.862956287923893</v>
      </c>
      <c r="D69" s="170">
        <v>2.2105224693844598</v>
      </c>
      <c r="E69" s="169">
        <v>64.992421302700507</v>
      </c>
      <c r="F69" s="170">
        <v>2.4608235323938898</v>
      </c>
      <c r="G69" s="169">
        <v>72.419071821647194</v>
      </c>
      <c r="H69" s="170">
        <v>3.7538544083687699</v>
      </c>
      <c r="I69" s="169">
        <v>7.4266505189467296</v>
      </c>
      <c r="J69" s="170">
        <v>4.2567371131299696</v>
      </c>
      <c r="K69" s="169">
        <v>69.477634218633298</v>
      </c>
      <c r="L69" s="170">
        <v>4.5827631473706996</v>
      </c>
      <c r="M69" s="169">
        <v>66.437145754605496</v>
      </c>
      <c r="N69" s="170">
        <v>3.1247754925721898</v>
      </c>
      <c r="O69" s="169">
        <v>70.429141480052905</v>
      </c>
      <c r="P69" s="170">
        <v>3.4439073885087401</v>
      </c>
      <c r="Q69" s="169">
        <v>0.95150726141960695</v>
      </c>
      <c r="R69" s="170">
        <v>6.2099534932364202</v>
      </c>
      <c r="S69" s="169">
        <v>68.683311506907003</v>
      </c>
      <c r="T69" s="170">
        <v>3.98716459947387</v>
      </c>
      <c r="U69" s="169">
        <v>63.647698381719501</v>
      </c>
      <c r="V69" s="170">
        <v>4.3584367938699797</v>
      </c>
      <c r="W69" s="169">
        <v>69.050458696765105</v>
      </c>
      <c r="X69" s="170">
        <v>2.8066293659321899</v>
      </c>
      <c r="Y69" s="169">
        <v>0.36714718985804501</v>
      </c>
      <c r="Z69" s="170">
        <v>4.94392117119303</v>
      </c>
      <c r="AA69" s="178"/>
      <c r="AB69" s="178"/>
      <c r="AC69" s="178"/>
      <c r="AD69" s="183"/>
    </row>
    <row r="70" spans="1:30" ht="13" customHeight="1" x14ac:dyDescent="0.2">
      <c r="A70" s="82"/>
      <c r="B70" s="119"/>
      <c r="C70" s="7" t="s">
        <v>1750</v>
      </c>
      <c r="D70" s="10" t="s">
        <v>1751</v>
      </c>
      <c r="E70" s="7" t="s">
        <v>1752</v>
      </c>
      <c r="F70" s="10" t="s">
        <v>1753</v>
      </c>
      <c r="G70" s="7" t="s">
        <v>1754</v>
      </c>
      <c r="H70" s="10" t="s">
        <v>1755</v>
      </c>
      <c r="I70" s="7" t="s">
        <v>1756</v>
      </c>
      <c r="J70" s="10" t="s">
        <v>1757</v>
      </c>
      <c r="K70" s="7" t="s">
        <v>1758</v>
      </c>
      <c r="L70" s="10" t="s">
        <v>1759</v>
      </c>
      <c r="M70" s="7" t="s">
        <v>1760</v>
      </c>
      <c r="N70" s="10" t="s">
        <v>1761</v>
      </c>
      <c r="O70" s="7" t="s">
        <v>1762</v>
      </c>
      <c r="P70" s="10" t="s">
        <v>1763</v>
      </c>
      <c r="Q70" s="7" t="s">
        <v>1764</v>
      </c>
      <c r="R70" s="10" t="s">
        <v>1765</v>
      </c>
      <c r="S70" s="7" t="s">
        <v>1766</v>
      </c>
      <c r="T70" s="10" t="s">
        <v>1767</v>
      </c>
      <c r="U70" s="7" t="s">
        <v>1768</v>
      </c>
      <c r="V70" s="10" t="s">
        <v>1769</v>
      </c>
      <c r="W70" s="7" t="s">
        <v>1770</v>
      </c>
      <c r="X70" s="10" t="s">
        <v>1771</v>
      </c>
      <c r="Y70" s="7" t="s">
        <v>1772</v>
      </c>
      <c r="Z70" s="10" t="s">
        <v>1773</v>
      </c>
      <c r="AA70" s="7" t="s">
        <v>1774</v>
      </c>
      <c r="AB70" s="10" t="s">
        <v>1775</v>
      </c>
      <c r="AC70" s="65" t="s">
        <v>1776</v>
      </c>
      <c r="AD70" s="182" t="s">
        <v>1777</v>
      </c>
    </row>
    <row r="71" spans="1:30" ht="13" customHeight="1" x14ac:dyDescent="0.2">
      <c r="A71" s="82" t="s">
        <v>350</v>
      </c>
      <c r="B71" s="119">
        <v>1</v>
      </c>
      <c r="C71" s="7">
        <v>69.619907549572304</v>
      </c>
      <c r="D71" s="10">
        <v>1.73972068023871</v>
      </c>
      <c r="E71" s="7">
        <v>69.910951556571106</v>
      </c>
      <c r="F71" s="10">
        <v>1.9524070901460899</v>
      </c>
      <c r="G71" s="7">
        <v>68.8091769533643</v>
      </c>
      <c r="H71" s="10">
        <v>3.2312174447499098</v>
      </c>
      <c r="I71" s="7">
        <v>-1.1017746032067799</v>
      </c>
      <c r="J71" s="10">
        <v>3.6504601890271902</v>
      </c>
      <c r="K71" s="7">
        <v>69.681451595743894</v>
      </c>
      <c r="L71" s="10">
        <v>3.3205388547030101</v>
      </c>
      <c r="M71" s="7">
        <v>68.603892454738101</v>
      </c>
      <c r="N71" s="10">
        <v>2.2612929103019201</v>
      </c>
      <c r="O71" s="7">
        <v>72.024944989007494</v>
      </c>
      <c r="P71" s="10">
        <v>3.0646170417768901</v>
      </c>
      <c r="Q71" s="7">
        <v>2.3434933932636</v>
      </c>
      <c r="R71" s="10">
        <v>4.0043574174094196</v>
      </c>
      <c r="S71" s="7">
        <v>73.905315276127695</v>
      </c>
      <c r="T71" s="10">
        <v>3.5278166738171399</v>
      </c>
      <c r="U71" s="7">
        <v>71.2022040118257</v>
      </c>
      <c r="V71" s="10">
        <v>2.9854421337841099</v>
      </c>
      <c r="W71" s="7">
        <v>68.374047966113196</v>
      </c>
      <c r="X71" s="10">
        <v>2.4353984663534298</v>
      </c>
      <c r="Y71" s="7">
        <v>-5.5312673100145702</v>
      </c>
      <c r="Z71" s="10">
        <v>4.5849688791340704</v>
      </c>
      <c r="AA71" s="7">
        <v>2.4870337942897698</v>
      </c>
      <c r="AB71" s="10">
        <v>2.5146885961060099</v>
      </c>
      <c r="AC71" s="65"/>
      <c r="AD71" s="182"/>
    </row>
    <row r="72" spans="1:30" ht="13" customHeight="1" x14ac:dyDescent="0.2">
      <c r="A72" s="82" t="s">
        <v>352</v>
      </c>
      <c r="B72" s="119">
        <v>1</v>
      </c>
      <c r="C72" s="7">
        <v>66.513739141390403</v>
      </c>
      <c r="D72" s="10">
        <v>1.4126342557545499</v>
      </c>
      <c r="E72" s="7">
        <v>67.2050638480911</v>
      </c>
      <c r="F72" s="10">
        <v>1.4918249387384299</v>
      </c>
      <c r="G72" s="7">
        <v>62.322754288578501</v>
      </c>
      <c r="H72" s="10">
        <v>3.2259875599896999</v>
      </c>
      <c r="I72" s="7">
        <v>-4.8823095595125503</v>
      </c>
      <c r="J72" s="10">
        <v>3.3966168747890402</v>
      </c>
      <c r="K72" s="7">
        <v>65.619814385763902</v>
      </c>
      <c r="L72" s="10">
        <v>2.5162669734866601</v>
      </c>
      <c r="M72" s="7">
        <v>64.900204891265602</v>
      </c>
      <c r="N72" s="10">
        <v>2.0212272669515401</v>
      </c>
      <c r="O72" s="7">
        <v>72.481795694910701</v>
      </c>
      <c r="P72" s="10">
        <v>3.2048086082566001</v>
      </c>
      <c r="Q72" s="7">
        <v>6.8619813091467998</v>
      </c>
      <c r="R72" s="10">
        <v>4.1377672796428699</v>
      </c>
      <c r="S72" s="7">
        <v>66.745374220572202</v>
      </c>
      <c r="T72" s="10">
        <v>2.6581929171383498</v>
      </c>
      <c r="U72" s="7">
        <v>59.920379480263897</v>
      </c>
      <c r="V72" s="10">
        <v>2.73854621984073</v>
      </c>
      <c r="W72" s="7">
        <v>68.847027007161103</v>
      </c>
      <c r="X72" s="10">
        <v>1.9343430721588999</v>
      </c>
      <c r="Y72" s="7">
        <v>2.1016527865889301</v>
      </c>
      <c r="Z72" s="10">
        <v>3.27079651080291</v>
      </c>
      <c r="AA72" s="7">
        <v>-1.49308309014926</v>
      </c>
      <c r="AB72" s="10">
        <v>1.8750902578915301</v>
      </c>
      <c r="AC72" s="65"/>
      <c r="AD72" s="182"/>
    </row>
    <row r="73" spans="1:30" ht="13" customHeight="1" x14ac:dyDescent="0.2">
      <c r="A73" s="111" t="s">
        <v>354</v>
      </c>
      <c r="B73" s="119">
        <v>1</v>
      </c>
      <c r="C73" s="7">
        <v>73.137227018831695</v>
      </c>
      <c r="D73" s="10">
        <v>1.8059585181389</v>
      </c>
      <c r="E73" s="7">
        <v>73.487523323437003</v>
      </c>
      <c r="F73" s="10">
        <v>2.0220345779587099</v>
      </c>
      <c r="G73" s="7">
        <v>71.068384639475795</v>
      </c>
      <c r="H73" s="10">
        <v>3.5465940626292398</v>
      </c>
      <c r="I73" s="7">
        <v>-2.4191386839612901</v>
      </c>
      <c r="J73" s="10">
        <v>4.0854304996486697</v>
      </c>
      <c r="K73" s="7">
        <v>74.942831528007702</v>
      </c>
      <c r="L73" s="10">
        <v>3.5299622879877299</v>
      </c>
      <c r="M73" s="7">
        <v>71.865571315329902</v>
      </c>
      <c r="N73" s="10">
        <v>2.15289044132928</v>
      </c>
      <c r="O73" s="7">
        <v>75.016562788140504</v>
      </c>
      <c r="P73" s="10">
        <v>3.7442137885038398</v>
      </c>
      <c r="Q73" s="7">
        <v>7.3731260132817097E-2</v>
      </c>
      <c r="R73" s="10">
        <v>5.119749269443</v>
      </c>
      <c r="S73" s="7">
        <v>71.1184662195691</v>
      </c>
      <c r="T73" s="10">
        <v>3.8756506662922598</v>
      </c>
      <c r="U73" s="7">
        <v>73.704656231073002</v>
      </c>
      <c r="V73" s="10">
        <v>3.7552812422160802</v>
      </c>
      <c r="W73" s="7">
        <v>73.624686777255206</v>
      </c>
      <c r="X73" s="10">
        <v>2.0719383425167401</v>
      </c>
      <c r="Y73" s="7">
        <v>2.5062205576861301</v>
      </c>
      <c r="Z73" s="10">
        <v>4.13252211314677</v>
      </c>
      <c r="AA73" s="7">
        <v>-2.96227490939815</v>
      </c>
      <c r="AB73" s="10">
        <v>2.4995171228592499</v>
      </c>
      <c r="AC73" s="65"/>
      <c r="AD73" s="182"/>
    </row>
    <row r="74" spans="1:30" ht="13" customHeight="1" x14ac:dyDescent="0.2">
      <c r="A74" s="82" t="s">
        <v>355</v>
      </c>
      <c r="B74" s="119">
        <v>1</v>
      </c>
      <c r="C74" s="7">
        <v>45.008688094003503</v>
      </c>
      <c r="D74" s="10">
        <v>2.4603883940714502</v>
      </c>
      <c r="E74" s="7">
        <v>45.131294392947702</v>
      </c>
      <c r="F74" s="10">
        <v>2.54025433328029</v>
      </c>
      <c r="G74" s="7">
        <v>42.889125444995898</v>
      </c>
      <c r="H74" s="10">
        <v>6.8153346520948199</v>
      </c>
      <c r="I74" s="7">
        <v>-2.2421689479518299</v>
      </c>
      <c r="J74" s="10">
        <v>7.0043143546607496</v>
      </c>
      <c r="K74" s="7">
        <v>49.438237341862397</v>
      </c>
      <c r="L74" s="10">
        <v>8.4574907547937102</v>
      </c>
      <c r="M74" s="7">
        <v>42.437267904582797</v>
      </c>
      <c r="N74" s="10">
        <v>3.2712329483686999</v>
      </c>
      <c r="O74" s="7">
        <v>50.031114306601197</v>
      </c>
      <c r="P74" s="10">
        <v>4.0054730108468597</v>
      </c>
      <c r="Q74" s="7">
        <v>0.59287696473877805</v>
      </c>
      <c r="R74" s="10">
        <v>9.37276879162836</v>
      </c>
      <c r="S74" s="7">
        <v>43.155127393708803</v>
      </c>
      <c r="T74" s="10">
        <v>6.3015022794520803</v>
      </c>
      <c r="U74" s="7">
        <v>36.8392799778536</v>
      </c>
      <c r="V74" s="10">
        <v>4.42410209789817</v>
      </c>
      <c r="W74" s="7">
        <v>45.587977146764601</v>
      </c>
      <c r="X74" s="10">
        <v>3.0094598229827398</v>
      </c>
      <c r="Y74" s="7">
        <v>2.4328497530558</v>
      </c>
      <c r="Z74" s="10">
        <v>6.9056622921897501</v>
      </c>
      <c r="AA74" s="7">
        <v>3.1163745902003401</v>
      </c>
      <c r="AB74" s="10">
        <v>3.7031605288760101</v>
      </c>
      <c r="AC74" s="65"/>
      <c r="AD74" s="182"/>
    </row>
    <row r="75" spans="1:30" ht="13" customHeight="1" x14ac:dyDescent="0.2">
      <c r="A75" s="82" t="s">
        <v>365</v>
      </c>
      <c r="B75" s="119">
        <v>1</v>
      </c>
      <c r="C75" s="7">
        <v>48.5374114307767</v>
      </c>
      <c r="D75" s="10">
        <v>2.1385137003491499</v>
      </c>
      <c r="E75" s="7">
        <v>48.336272987469698</v>
      </c>
      <c r="F75" s="10">
        <v>2.0914156478601802</v>
      </c>
      <c r="G75" s="7">
        <v>51.085659584787997</v>
      </c>
      <c r="H75" s="10">
        <v>5.3538218134425897</v>
      </c>
      <c r="I75" s="7">
        <v>2.7493865973182299</v>
      </c>
      <c r="J75" s="10">
        <v>5.1718826257450301</v>
      </c>
      <c r="K75" s="7">
        <v>64.413611444645696</v>
      </c>
      <c r="L75" s="10">
        <v>4.7952844358464999</v>
      </c>
      <c r="M75" s="7">
        <v>48.8611285441389</v>
      </c>
      <c r="N75" s="10">
        <v>2.5286213629629999</v>
      </c>
      <c r="O75" s="7">
        <v>43.381838644990303</v>
      </c>
      <c r="P75" s="10">
        <v>3.61451078477022</v>
      </c>
      <c r="Q75" s="7">
        <v>-21.0317727996553</v>
      </c>
      <c r="R75" s="10">
        <v>5.9266202293505801</v>
      </c>
      <c r="S75" s="7">
        <v>58.670197154782599</v>
      </c>
      <c r="T75" s="10">
        <v>5.1273086790375002</v>
      </c>
      <c r="U75" s="7">
        <v>55.8468762474443</v>
      </c>
      <c r="V75" s="10">
        <v>5.0486374083608503</v>
      </c>
      <c r="W75" s="7">
        <v>45.606175104976501</v>
      </c>
      <c r="X75" s="10">
        <v>2.41489998010083</v>
      </c>
      <c r="Y75" s="7">
        <v>-13.0640220498062</v>
      </c>
      <c r="Z75" s="10">
        <v>5.3485159896363204</v>
      </c>
      <c r="AA75" s="7">
        <v>-9.3628774800643093</v>
      </c>
      <c r="AB75" s="10">
        <v>2.6145572420440399</v>
      </c>
      <c r="AC75" s="65"/>
      <c r="AD75" s="182"/>
    </row>
    <row r="76" spans="1:30" ht="13" customHeight="1" x14ac:dyDescent="0.2">
      <c r="A76" s="82" t="s">
        <v>370</v>
      </c>
      <c r="B76" s="119">
        <v>1</v>
      </c>
      <c r="C76" s="7">
        <v>41.967167543305898</v>
      </c>
      <c r="D76" s="10">
        <v>1.4280937488235499</v>
      </c>
      <c r="E76" s="7">
        <v>43.166029273608601</v>
      </c>
      <c r="F76" s="10">
        <v>1.7969971773339</v>
      </c>
      <c r="G76" s="7">
        <v>40.3761010617065</v>
      </c>
      <c r="H76" s="10">
        <v>1.75627344364585</v>
      </c>
      <c r="I76" s="7">
        <v>-2.78992821190212</v>
      </c>
      <c r="J76" s="10">
        <v>2.1653805947903901</v>
      </c>
      <c r="K76" s="7">
        <v>32.245550985485302</v>
      </c>
      <c r="L76" s="10">
        <v>2.2781651836741399</v>
      </c>
      <c r="M76" s="7">
        <v>43.823444689457197</v>
      </c>
      <c r="N76" s="10">
        <v>1.8466994098084599</v>
      </c>
      <c r="O76" s="7">
        <v>46.425461347602102</v>
      </c>
      <c r="P76" s="10">
        <v>2.58623724777995</v>
      </c>
      <c r="Q76" s="7">
        <v>14.179910362116701</v>
      </c>
      <c r="R76" s="10">
        <v>3.1168722247999101</v>
      </c>
      <c r="S76" s="7">
        <v>33.913438404668199</v>
      </c>
      <c r="T76" s="10">
        <v>2.3432291786639801</v>
      </c>
      <c r="U76" s="7">
        <v>38.9406320091691</v>
      </c>
      <c r="V76" s="10">
        <v>2.6695477937973799</v>
      </c>
      <c r="W76" s="7">
        <v>45.816202023371297</v>
      </c>
      <c r="X76" s="10">
        <v>1.7189352150883399</v>
      </c>
      <c r="Y76" s="7">
        <v>11.9027636187031</v>
      </c>
      <c r="Z76" s="10">
        <v>2.5622248861794898</v>
      </c>
      <c r="AA76" s="7">
        <v>5.3838480483365698</v>
      </c>
      <c r="AB76" s="10">
        <v>1.68067719783907</v>
      </c>
      <c r="AC76" s="65"/>
      <c r="AD76" s="182"/>
    </row>
    <row r="77" spans="1:30" ht="13" customHeight="1" x14ac:dyDescent="0.2">
      <c r="A77" s="82" t="s">
        <v>372</v>
      </c>
      <c r="B77" s="119">
        <v>1</v>
      </c>
      <c r="C77" s="7">
        <v>48.590812112857897</v>
      </c>
      <c r="D77" s="10">
        <v>1.51477401391147</v>
      </c>
      <c r="E77" s="7">
        <v>47.857880947551401</v>
      </c>
      <c r="F77" s="10">
        <v>1.6152969420483301</v>
      </c>
      <c r="G77" s="7">
        <v>51.097733986950999</v>
      </c>
      <c r="H77" s="10">
        <v>3.1185507093331202</v>
      </c>
      <c r="I77" s="7">
        <v>3.2398530393995402</v>
      </c>
      <c r="J77" s="10">
        <v>3.3308887327110801</v>
      </c>
      <c r="K77" s="7">
        <v>58.954847345572901</v>
      </c>
      <c r="L77" s="10">
        <v>3.3228475331730101</v>
      </c>
      <c r="M77" s="7">
        <v>46.8316051160282</v>
      </c>
      <c r="N77" s="10">
        <v>1.7511762642853701</v>
      </c>
      <c r="O77" s="7">
        <v>47.381911559159299</v>
      </c>
      <c r="P77" s="10">
        <v>2.9250453079521699</v>
      </c>
      <c r="Q77" s="7">
        <v>-11.5729357864136</v>
      </c>
      <c r="R77" s="10">
        <v>4.1767753588840799</v>
      </c>
      <c r="S77" s="7">
        <v>61.878067652645598</v>
      </c>
      <c r="T77" s="10">
        <v>3.5100375995204098</v>
      </c>
      <c r="U77" s="7">
        <v>51.2350539972741</v>
      </c>
      <c r="V77" s="10">
        <v>2.8490218352780698</v>
      </c>
      <c r="W77" s="7">
        <v>45.044174394156201</v>
      </c>
      <c r="X77" s="10">
        <v>1.7210715154315701</v>
      </c>
      <c r="Y77" s="7">
        <v>-16.8338932584894</v>
      </c>
      <c r="Z77" s="10">
        <v>3.7432597300639801</v>
      </c>
      <c r="AA77" s="7">
        <v>-2.7209720135625202</v>
      </c>
      <c r="AB77" s="10">
        <v>2.0156045563254001</v>
      </c>
      <c r="AC77" s="65"/>
      <c r="AD77" s="182"/>
    </row>
    <row r="78" spans="1:30" ht="13" customHeight="1" x14ac:dyDescent="0.2">
      <c r="A78" s="82" t="s">
        <v>428</v>
      </c>
      <c r="B78" s="119">
        <v>1</v>
      </c>
      <c r="C78" s="7">
        <v>35.529960247176099</v>
      </c>
      <c r="D78" s="10">
        <v>1.5226331345920501</v>
      </c>
      <c r="E78" s="7">
        <v>37.702879688274102</v>
      </c>
      <c r="F78" s="10">
        <v>1.8331001163993099</v>
      </c>
      <c r="G78" s="7">
        <v>32.027909205709598</v>
      </c>
      <c r="H78" s="10">
        <v>1.97792659352788</v>
      </c>
      <c r="I78" s="7">
        <v>-5.6749704825644303</v>
      </c>
      <c r="J78" s="10">
        <v>2.31729904295443</v>
      </c>
      <c r="K78" s="7">
        <v>40.849196217785703</v>
      </c>
      <c r="L78" s="10">
        <v>3.1412352566737201</v>
      </c>
      <c r="M78" s="7">
        <v>33.615459755996802</v>
      </c>
      <c r="N78" s="10">
        <v>1.86050338987318</v>
      </c>
      <c r="O78" s="7">
        <v>37.017304348568999</v>
      </c>
      <c r="P78" s="10">
        <v>2.7313622455541799</v>
      </c>
      <c r="Q78" s="7">
        <v>-3.8318918692166899</v>
      </c>
      <c r="R78" s="10">
        <v>4.1739651682631198</v>
      </c>
      <c r="S78" s="7">
        <v>40.799212465477602</v>
      </c>
      <c r="T78" s="10">
        <v>2.62801318767319</v>
      </c>
      <c r="U78" s="7">
        <v>33.176085040440697</v>
      </c>
      <c r="V78" s="10">
        <v>2.41780353420241</v>
      </c>
      <c r="W78" s="7">
        <v>34.240903127715598</v>
      </c>
      <c r="X78" s="10">
        <v>2.20666499750679</v>
      </c>
      <c r="Y78" s="7">
        <v>-6.5583093377619699</v>
      </c>
      <c r="Z78" s="10">
        <v>3.2858363664528998</v>
      </c>
      <c r="AA78" s="7">
        <v>-9.7881475368983892</v>
      </c>
      <c r="AB78" s="10">
        <v>2.0333459864006098</v>
      </c>
      <c r="AC78" s="65"/>
      <c r="AD78" s="182"/>
    </row>
    <row r="79" spans="1:30" ht="13" customHeight="1" x14ac:dyDescent="0.2">
      <c r="A79" s="82" t="s">
        <v>378</v>
      </c>
      <c r="B79" s="119">
        <v>1</v>
      </c>
      <c r="C79" s="7">
        <v>81.264992031502999</v>
      </c>
      <c r="D79" s="10">
        <v>1.54856842915125</v>
      </c>
      <c r="E79" s="7">
        <v>84.932327176414503</v>
      </c>
      <c r="F79" s="10">
        <v>1.7478923007168199</v>
      </c>
      <c r="G79" s="7">
        <v>76.734453938125299</v>
      </c>
      <c r="H79" s="10">
        <v>2.6456351410947199</v>
      </c>
      <c r="I79" s="7">
        <v>-8.1978732382891906</v>
      </c>
      <c r="J79" s="10">
        <v>3.17139170807287</v>
      </c>
      <c r="K79" s="7">
        <v>78.09178129435</v>
      </c>
      <c r="L79" s="10">
        <v>6.5721956159074697</v>
      </c>
      <c r="M79" s="7">
        <v>80.809312973390306</v>
      </c>
      <c r="N79" s="10">
        <v>1.6141897189166501</v>
      </c>
      <c r="O79" s="7">
        <v>85.043679847156895</v>
      </c>
      <c r="P79" s="10">
        <v>2.8572800081808798</v>
      </c>
      <c r="Q79" s="7">
        <v>6.9518985528068997</v>
      </c>
      <c r="R79" s="10">
        <v>7.3225566837156197</v>
      </c>
      <c r="S79" s="7">
        <v>78.609308406996604</v>
      </c>
      <c r="T79" s="10">
        <v>4.8558500171795203</v>
      </c>
      <c r="U79" s="7">
        <v>78.678339556071407</v>
      </c>
      <c r="V79" s="10">
        <v>4.28747192279772</v>
      </c>
      <c r="W79" s="7">
        <v>82.601863663680206</v>
      </c>
      <c r="X79" s="10">
        <v>1.89273973612081</v>
      </c>
      <c r="Y79" s="7">
        <v>3.99255525668356</v>
      </c>
      <c r="Z79" s="10">
        <v>5.1411943637878004</v>
      </c>
      <c r="AA79" s="7">
        <v>4.7924734749580002</v>
      </c>
      <c r="AB79" s="10">
        <v>2.0515638930115401</v>
      </c>
      <c r="AC79" s="65"/>
      <c r="AD79" s="182"/>
    </row>
    <row r="80" spans="1:30" ht="13" customHeight="1" x14ac:dyDescent="0.2">
      <c r="A80" s="82" t="s">
        <v>382</v>
      </c>
      <c r="B80" s="119">
        <v>1</v>
      </c>
      <c r="C80" s="7">
        <v>79.214351677717204</v>
      </c>
      <c r="D80" s="10">
        <v>0.89676247446845803</v>
      </c>
      <c r="E80" s="7">
        <v>79.616658672785505</v>
      </c>
      <c r="F80" s="10">
        <v>0.91841843062508099</v>
      </c>
      <c r="G80" s="7">
        <v>76.595826592044602</v>
      </c>
      <c r="H80" s="10">
        <v>2.6980892991180201</v>
      </c>
      <c r="I80" s="7">
        <v>-3.0208320807409001</v>
      </c>
      <c r="J80" s="10">
        <v>2.7228938329780501</v>
      </c>
      <c r="K80" s="7">
        <v>72.554706065659602</v>
      </c>
      <c r="L80" s="10">
        <v>3.57396367778371</v>
      </c>
      <c r="M80" s="7">
        <v>78.191667437217404</v>
      </c>
      <c r="N80" s="10">
        <v>1.18096103987209</v>
      </c>
      <c r="O80" s="7">
        <v>82.597769340041197</v>
      </c>
      <c r="P80" s="10">
        <v>1.42868863965059</v>
      </c>
      <c r="Q80" s="7">
        <v>10.0430632743816</v>
      </c>
      <c r="R80" s="10">
        <v>3.7506226723810698</v>
      </c>
      <c r="S80" s="7">
        <v>73.557287223799804</v>
      </c>
      <c r="T80" s="10">
        <v>2.4666563136095099</v>
      </c>
      <c r="U80" s="7">
        <v>74.201017842896604</v>
      </c>
      <c r="V80" s="10">
        <v>2.9634080194447598</v>
      </c>
      <c r="W80" s="7">
        <v>81.375663794618504</v>
      </c>
      <c r="X80" s="10">
        <v>1.051883483046</v>
      </c>
      <c r="Y80" s="7">
        <v>7.8183765708187298</v>
      </c>
      <c r="Z80" s="10">
        <v>2.7297939816020702</v>
      </c>
      <c r="AA80" s="7">
        <v>6.6113315996560997</v>
      </c>
      <c r="AB80" s="10">
        <v>1.5963174222637599</v>
      </c>
      <c r="AC80" s="65"/>
      <c r="AD80" s="182"/>
    </row>
    <row r="81" spans="1:30" ht="13" customHeight="1" x14ac:dyDescent="0.2">
      <c r="A81" s="82" t="s">
        <v>384</v>
      </c>
      <c r="B81" s="119">
        <v>1</v>
      </c>
      <c r="C81" s="7">
        <v>68.509076270108295</v>
      </c>
      <c r="D81" s="10">
        <v>1.1286990143323301</v>
      </c>
      <c r="E81" s="7">
        <v>69.938286285093795</v>
      </c>
      <c r="F81" s="10">
        <v>1.19168026085518</v>
      </c>
      <c r="G81" s="7">
        <v>64.331638468507705</v>
      </c>
      <c r="H81" s="10">
        <v>2.2394397874242902</v>
      </c>
      <c r="I81" s="7">
        <v>-5.60664781658613</v>
      </c>
      <c r="J81" s="10">
        <v>2.3914989063906802</v>
      </c>
      <c r="K81" s="7">
        <v>71.975414142913493</v>
      </c>
      <c r="L81" s="10">
        <v>3.0097908570344201</v>
      </c>
      <c r="M81" s="7">
        <v>67.173512812257002</v>
      </c>
      <c r="N81" s="10">
        <v>1.15423296613656</v>
      </c>
      <c r="O81" s="7">
        <v>70.399605627616594</v>
      </c>
      <c r="P81" s="10">
        <v>2.11987385098762</v>
      </c>
      <c r="Q81" s="7">
        <v>-1.5758085152968799</v>
      </c>
      <c r="R81" s="10">
        <v>3.5211377111398199</v>
      </c>
      <c r="S81" s="7">
        <v>69.752066642722895</v>
      </c>
      <c r="T81" s="10">
        <v>2.4805318272922401</v>
      </c>
      <c r="U81" s="7">
        <v>67.116372995290703</v>
      </c>
      <c r="V81" s="10">
        <v>2.4886337587723699</v>
      </c>
      <c r="W81" s="7">
        <v>68.852342400891999</v>
      </c>
      <c r="X81" s="10">
        <v>1.50485298663107</v>
      </c>
      <c r="Y81" s="7">
        <v>-0.89972424183092403</v>
      </c>
      <c r="Z81" s="10">
        <v>3.1428587030480601</v>
      </c>
      <c r="AA81" s="7">
        <v>-3.9543907797886999</v>
      </c>
      <c r="AB81" s="10">
        <v>1.50822700717017</v>
      </c>
      <c r="AC81" s="65"/>
      <c r="AD81" s="182"/>
    </row>
    <row r="82" spans="1:30" ht="13" customHeight="1" x14ac:dyDescent="0.2">
      <c r="A82" s="82" t="s">
        <v>386</v>
      </c>
      <c r="B82" s="119">
        <v>1</v>
      </c>
      <c r="C82" s="7">
        <v>47.6344402553039</v>
      </c>
      <c r="D82" s="10">
        <v>1.4067457928610001</v>
      </c>
      <c r="E82" s="7">
        <v>47.736271114995503</v>
      </c>
      <c r="F82" s="10">
        <v>1.8439716667508701</v>
      </c>
      <c r="G82" s="7">
        <v>47.108987615088303</v>
      </c>
      <c r="H82" s="10">
        <v>2.01347017920705</v>
      </c>
      <c r="I82" s="7">
        <v>-0.62728349990727095</v>
      </c>
      <c r="J82" s="10">
        <v>2.7437719808776002</v>
      </c>
      <c r="K82" s="7">
        <v>48.871428699644198</v>
      </c>
      <c r="L82" s="10">
        <v>4.1096056599552799</v>
      </c>
      <c r="M82" s="7">
        <v>43.515824251919199</v>
      </c>
      <c r="N82" s="10">
        <v>1.56956407178604</v>
      </c>
      <c r="O82" s="7">
        <v>57.878809697469599</v>
      </c>
      <c r="P82" s="10">
        <v>2.5525271661223901</v>
      </c>
      <c r="Q82" s="7">
        <v>9.0073809978253792</v>
      </c>
      <c r="R82" s="10">
        <v>4.56398489802723</v>
      </c>
      <c r="S82" s="7">
        <v>52.057857116631503</v>
      </c>
      <c r="T82" s="10">
        <v>4.9164752762647401</v>
      </c>
      <c r="U82" s="7">
        <v>41.523398633942698</v>
      </c>
      <c r="V82" s="10">
        <v>3.64137124638816</v>
      </c>
      <c r="W82" s="7">
        <v>48.184752822126299</v>
      </c>
      <c r="X82" s="10">
        <v>1.67290969809868</v>
      </c>
      <c r="Y82" s="7">
        <v>-3.8731042945051999</v>
      </c>
      <c r="Z82" s="10">
        <v>5.1225391008530003</v>
      </c>
      <c r="AA82" s="7">
        <v>-3.2005308026320201</v>
      </c>
      <c r="AB82" s="10">
        <v>1.8573206871188399</v>
      </c>
      <c r="AC82" s="65"/>
      <c r="AD82" s="182"/>
    </row>
    <row r="83" spans="1:30" ht="13" customHeight="1" x14ac:dyDescent="0.2">
      <c r="A83" s="82" t="s">
        <v>387</v>
      </c>
      <c r="B83" s="119">
        <v>1</v>
      </c>
      <c r="C83" s="7">
        <v>72.877665618213001</v>
      </c>
      <c r="D83" s="10">
        <v>1.3338267559730299</v>
      </c>
      <c r="E83" s="7">
        <v>72.645144543308703</v>
      </c>
      <c r="F83" s="10">
        <v>1.5476660978461401</v>
      </c>
      <c r="G83" s="7">
        <v>74.695193152502199</v>
      </c>
      <c r="H83" s="10">
        <v>2.8875906378185401</v>
      </c>
      <c r="I83" s="7">
        <v>2.0500486091935799</v>
      </c>
      <c r="J83" s="10">
        <v>3.4867573766843298</v>
      </c>
      <c r="K83" s="7">
        <v>74.558006299368401</v>
      </c>
      <c r="L83" s="10">
        <v>2.72848343169029</v>
      </c>
      <c r="M83" s="7">
        <v>72.781512010039094</v>
      </c>
      <c r="N83" s="10">
        <v>1.8296610318493001</v>
      </c>
      <c r="O83" s="7">
        <v>73.362124676594604</v>
      </c>
      <c r="P83" s="10">
        <v>4.7771790666901204</v>
      </c>
      <c r="Q83" s="7">
        <v>-1.19588162277385</v>
      </c>
      <c r="R83" s="10">
        <v>5.3640433039047899</v>
      </c>
      <c r="S83" s="7">
        <v>71.8440175767292</v>
      </c>
      <c r="T83" s="10">
        <v>3.2531812266606299</v>
      </c>
      <c r="U83" s="7">
        <v>71.752495036371997</v>
      </c>
      <c r="V83" s="10">
        <v>2.2287375959969902</v>
      </c>
      <c r="W83" s="7">
        <v>74.5336419167472</v>
      </c>
      <c r="X83" s="10">
        <v>1.6697923352772299</v>
      </c>
      <c r="Y83" s="7">
        <v>2.68962434001801</v>
      </c>
      <c r="Z83" s="10">
        <v>3.7761313324475698</v>
      </c>
      <c r="AA83" s="7">
        <v>-1.19531012284169</v>
      </c>
      <c r="AB83" s="10">
        <v>1.9263784167362199</v>
      </c>
      <c r="AC83" s="65"/>
      <c r="AD83" s="182"/>
    </row>
    <row r="84" spans="1:30" ht="13" customHeight="1" x14ac:dyDescent="0.2">
      <c r="A84" s="5" t="s">
        <v>436</v>
      </c>
      <c r="B84" s="120">
        <v>1</v>
      </c>
      <c r="C84" s="87">
        <v>58.772350997660702</v>
      </c>
      <c r="D84" s="88">
        <v>0.46049154997575897</v>
      </c>
      <c r="E84" s="87">
        <v>59.514921707259298</v>
      </c>
      <c r="F84" s="88">
        <v>0.50810930375763097</v>
      </c>
      <c r="G84" s="87">
        <v>57.339546691030201</v>
      </c>
      <c r="H84" s="88">
        <v>1.00127837894658</v>
      </c>
      <c r="I84" s="87">
        <v>-2.1753750162291499</v>
      </c>
      <c r="J84" s="88">
        <v>1.0694693903777699</v>
      </c>
      <c r="K84" s="87">
        <v>60.604503818232999</v>
      </c>
      <c r="L84" s="88">
        <v>1.25648176366933</v>
      </c>
      <c r="M84" s="87">
        <v>57.6287360700859</v>
      </c>
      <c r="N84" s="88">
        <v>0.57358405495660703</v>
      </c>
      <c r="O84" s="87">
        <v>61.502196673309903</v>
      </c>
      <c r="P84" s="88">
        <v>0.89563730855811696</v>
      </c>
      <c r="Q84" s="87">
        <v>0.89769285507695096</v>
      </c>
      <c r="R84" s="88">
        <v>1.51474302219722</v>
      </c>
      <c r="S84" s="87">
        <v>60.407272461238598</v>
      </c>
      <c r="T84" s="88">
        <v>1.1205122641932399</v>
      </c>
      <c r="U84" s="87">
        <v>56.7026779024037</v>
      </c>
      <c r="V84" s="88">
        <v>0.96518370569699297</v>
      </c>
      <c r="W84" s="87">
        <v>59.088730947360197</v>
      </c>
      <c r="X84" s="88">
        <v>0.57667614021479996</v>
      </c>
      <c r="Y84" s="87">
        <v>-1.3185415138783401</v>
      </c>
      <c r="Z84" s="88">
        <v>1.2462425331306299</v>
      </c>
      <c r="AA84" s="87">
        <v>-1.1613698082955499</v>
      </c>
      <c r="AB84" s="88">
        <v>0.62765574033043403</v>
      </c>
      <c r="AC84" s="65"/>
      <c r="AD84" s="182"/>
    </row>
    <row r="85" spans="1:30" ht="13" customHeight="1" x14ac:dyDescent="0.2">
      <c r="A85" s="82" t="s">
        <v>93</v>
      </c>
      <c r="B85" s="119">
        <v>1</v>
      </c>
      <c r="C85" s="7">
        <v>61.933901211178302</v>
      </c>
      <c r="D85" s="10">
        <v>1.86289420388647</v>
      </c>
      <c r="E85" s="7">
        <v>62.828106051860303</v>
      </c>
      <c r="F85" s="10">
        <v>1.9665236404691999</v>
      </c>
      <c r="G85" s="7">
        <v>56.597253429943201</v>
      </c>
      <c r="H85" s="10">
        <v>4.3046703623879301</v>
      </c>
      <c r="I85" s="7">
        <v>-6.2308526219171902</v>
      </c>
      <c r="J85" s="10">
        <v>4.5323866953013896</v>
      </c>
      <c r="K85" s="7">
        <v>61.184363357996602</v>
      </c>
      <c r="L85" s="10">
        <v>3.0927339179537801</v>
      </c>
      <c r="M85" s="7">
        <v>59.524314810030198</v>
      </c>
      <c r="N85" s="10">
        <v>2.9244644454853002</v>
      </c>
      <c r="O85" s="7">
        <v>70.432004169766898</v>
      </c>
      <c r="P85" s="10">
        <v>4.6073526618141898</v>
      </c>
      <c r="Q85" s="7">
        <v>9.2476408117702906</v>
      </c>
      <c r="R85" s="10">
        <v>5.5781794863760004</v>
      </c>
      <c r="S85" s="7">
        <v>64.471103529697203</v>
      </c>
      <c r="T85" s="10">
        <v>3.45533838192849</v>
      </c>
      <c r="U85" s="7">
        <v>51.992961734782398</v>
      </c>
      <c r="V85" s="10">
        <v>3.6333944679102701</v>
      </c>
      <c r="W85" s="7">
        <v>64.9856837889552</v>
      </c>
      <c r="X85" s="10">
        <v>2.8288628255466102</v>
      </c>
      <c r="Y85" s="7">
        <v>0.51458025925795403</v>
      </c>
      <c r="Z85" s="10">
        <v>4.6708111945472197</v>
      </c>
      <c r="AA85" s="7">
        <v>-0.32156810217784898</v>
      </c>
      <c r="AB85" s="10">
        <v>2.3518758001818201</v>
      </c>
      <c r="AC85" s="65"/>
      <c r="AD85" s="182"/>
    </row>
    <row r="86" spans="1:30" ht="13" customHeight="1" x14ac:dyDescent="0.2">
      <c r="A86" s="82" t="s">
        <v>392</v>
      </c>
      <c r="B86" s="119">
        <v>1</v>
      </c>
      <c r="C86" s="7">
        <v>70.983740850272099</v>
      </c>
      <c r="D86" s="10">
        <v>3.37404863466333</v>
      </c>
      <c r="E86" s="7">
        <v>76.439022738461702</v>
      </c>
      <c r="F86" s="10">
        <v>3.6673820206105199</v>
      </c>
      <c r="G86" s="7">
        <v>62.295699555648802</v>
      </c>
      <c r="H86" s="10">
        <v>5.8546088471743003</v>
      </c>
      <c r="I86" s="7">
        <v>-14.1433231828129</v>
      </c>
      <c r="J86" s="10">
        <v>6.5535082559849904</v>
      </c>
      <c r="K86" s="7">
        <v>75.408561131332107</v>
      </c>
      <c r="L86" s="10">
        <v>5.0584924977165802</v>
      </c>
      <c r="M86" s="7">
        <v>64.588867359018906</v>
      </c>
      <c r="N86" s="10">
        <v>5.1546516677738703</v>
      </c>
      <c r="O86" s="7">
        <v>77.229201316655605</v>
      </c>
      <c r="P86" s="10">
        <v>7.0107450855021698</v>
      </c>
      <c r="Q86" s="7">
        <v>1.8206401853234999</v>
      </c>
      <c r="R86" s="10">
        <v>8.8547497836037294</v>
      </c>
      <c r="S86" s="7">
        <v>71.547125091741407</v>
      </c>
      <c r="T86" s="10">
        <v>5.7219474853129499</v>
      </c>
      <c r="U86" s="7">
        <v>68.294433690101997</v>
      </c>
      <c r="V86" s="10">
        <v>7.3377002219223897</v>
      </c>
      <c r="W86" s="7">
        <v>71.826307994145296</v>
      </c>
      <c r="X86" s="10">
        <v>4.6502053014802698</v>
      </c>
      <c r="Y86" s="7">
        <v>0.27918290240391702</v>
      </c>
      <c r="Z86" s="10">
        <v>7.15522211733348</v>
      </c>
      <c r="AA86" s="7">
        <v>-8.5124037427768702</v>
      </c>
      <c r="AB86" s="10">
        <v>4.7721355149659903</v>
      </c>
      <c r="AC86" s="65"/>
      <c r="AD86" s="182"/>
    </row>
    <row r="87" spans="1:30" ht="13" customHeight="1" x14ac:dyDescent="0.2">
      <c r="A87" s="4" t="s">
        <v>393</v>
      </c>
      <c r="B87" s="121">
        <v>1</v>
      </c>
      <c r="C87" s="169">
        <v>74.351318561541405</v>
      </c>
      <c r="D87" s="170">
        <v>1.75337933977663</v>
      </c>
      <c r="E87" s="169">
        <v>74.043012403967396</v>
      </c>
      <c r="F87" s="170">
        <v>1.9792466712174701</v>
      </c>
      <c r="G87" s="169">
        <v>76.636953971880303</v>
      </c>
      <c r="H87" s="170">
        <v>5.1070540126308304</v>
      </c>
      <c r="I87" s="169">
        <v>2.5939415679128599</v>
      </c>
      <c r="J87" s="170">
        <v>5.8162568414807403</v>
      </c>
      <c r="K87" s="169">
        <v>69.0161720589998</v>
      </c>
      <c r="L87" s="170">
        <v>4.5631074093223596</v>
      </c>
      <c r="M87" s="169">
        <v>74.951540368871804</v>
      </c>
      <c r="N87" s="170">
        <v>2.88886140224351</v>
      </c>
      <c r="O87" s="169">
        <v>76.924497363552106</v>
      </c>
      <c r="P87" s="170">
        <v>2.8633234245970698</v>
      </c>
      <c r="Q87" s="169">
        <v>7.9083253045522799</v>
      </c>
      <c r="R87" s="170">
        <v>5.9434131563905499</v>
      </c>
      <c r="S87" s="169">
        <v>70.238231414496198</v>
      </c>
      <c r="T87" s="170">
        <v>4.7297884996166104</v>
      </c>
      <c r="U87" s="169">
        <v>78.3195442741482</v>
      </c>
      <c r="V87" s="170">
        <v>4.3280174284892201</v>
      </c>
      <c r="W87" s="169">
        <v>75.395312441124602</v>
      </c>
      <c r="X87" s="170">
        <v>2.1395430511864899</v>
      </c>
      <c r="Y87" s="169">
        <v>5.1570810266284202</v>
      </c>
      <c r="Z87" s="170">
        <v>5.4628602654018898</v>
      </c>
      <c r="AA87" s="169">
        <v>2.53858014012016</v>
      </c>
      <c r="AB87" s="170">
        <v>2.9489370868075699</v>
      </c>
      <c r="AC87" s="178"/>
      <c r="AD87" s="183"/>
    </row>
    <row r="88" spans="1:30" ht="13" customHeight="1" x14ac:dyDescent="0.2">
      <c r="A88" s="82"/>
      <c r="B88" s="122"/>
      <c r="C88" s="7" t="s">
        <v>1750</v>
      </c>
      <c r="D88" s="10" t="s">
        <v>1751</v>
      </c>
      <c r="E88" s="7" t="s">
        <v>1752</v>
      </c>
      <c r="F88" s="10" t="s">
        <v>1753</v>
      </c>
      <c r="G88" s="7" t="s">
        <v>1754</v>
      </c>
      <c r="H88" s="10" t="s">
        <v>1755</v>
      </c>
      <c r="I88" s="7" t="s">
        <v>1756</v>
      </c>
      <c r="J88" s="10" t="s">
        <v>1757</v>
      </c>
      <c r="K88" s="7" t="s">
        <v>1758</v>
      </c>
      <c r="L88" s="10" t="s">
        <v>1759</v>
      </c>
      <c r="M88" s="7" t="s">
        <v>1760</v>
      </c>
      <c r="N88" s="10" t="s">
        <v>1761</v>
      </c>
      <c r="O88" s="7" t="s">
        <v>1762</v>
      </c>
      <c r="P88" s="10" t="s">
        <v>1763</v>
      </c>
      <c r="Q88" s="7" t="s">
        <v>1764</v>
      </c>
      <c r="R88" s="10" t="s">
        <v>1765</v>
      </c>
      <c r="S88" s="7" t="s">
        <v>1766</v>
      </c>
      <c r="T88" s="10" t="s">
        <v>1767</v>
      </c>
      <c r="U88" s="7" t="s">
        <v>1768</v>
      </c>
      <c r="V88" s="10" t="s">
        <v>1769</v>
      </c>
      <c r="W88" s="7" t="s">
        <v>1770</v>
      </c>
      <c r="X88" s="10" t="s">
        <v>1771</v>
      </c>
      <c r="Y88" s="7" t="s">
        <v>1772</v>
      </c>
      <c r="Z88" s="10" t="s">
        <v>1773</v>
      </c>
      <c r="AA88" s="65" t="s">
        <v>1774</v>
      </c>
      <c r="AB88" s="65" t="s">
        <v>1775</v>
      </c>
      <c r="AC88" s="7" t="s">
        <v>1776</v>
      </c>
      <c r="AD88" s="123" t="s">
        <v>1777</v>
      </c>
    </row>
    <row r="89" spans="1:30" ht="13" customHeight="1" x14ac:dyDescent="0.2">
      <c r="A89" s="82" t="s">
        <v>359</v>
      </c>
      <c r="B89" s="122">
        <v>3</v>
      </c>
      <c r="C89" s="7">
        <v>57.128907791023202</v>
      </c>
      <c r="D89" s="10">
        <v>1.30570503948427</v>
      </c>
      <c r="E89" s="7">
        <v>52.419151265079101</v>
      </c>
      <c r="F89" s="10">
        <v>1.43123286652584</v>
      </c>
      <c r="G89" s="7">
        <v>67.360595790377303</v>
      </c>
      <c r="H89" s="10">
        <v>2.0791119747736002</v>
      </c>
      <c r="I89" s="7">
        <v>14.941444525298101</v>
      </c>
      <c r="J89" s="10">
        <v>2.2482436835173201</v>
      </c>
      <c r="K89" s="7">
        <v>52.9584838959724</v>
      </c>
      <c r="L89" s="10">
        <v>5.5677625817935104</v>
      </c>
      <c r="M89" s="7">
        <v>55.298160202550399</v>
      </c>
      <c r="N89" s="10">
        <v>1.8632353929687799</v>
      </c>
      <c r="O89" s="7">
        <v>59.794599976228596</v>
      </c>
      <c r="P89" s="10">
        <v>1.95076167936727</v>
      </c>
      <c r="Q89" s="7">
        <v>6.8361160802561498</v>
      </c>
      <c r="R89" s="10">
        <v>6.2021257759218598</v>
      </c>
      <c r="S89" s="7">
        <v>68.634761388773697</v>
      </c>
      <c r="T89" s="10">
        <v>3.0388990119911998</v>
      </c>
      <c r="U89" s="7">
        <v>59.901541531297397</v>
      </c>
      <c r="V89" s="10">
        <v>3.2857283289239798</v>
      </c>
      <c r="W89" s="7">
        <v>53.810718942195798</v>
      </c>
      <c r="X89" s="10">
        <v>1.6653097077146399</v>
      </c>
      <c r="Y89" s="7">
        <v>-14.8240424465779</v>
      </c>
      <c r="Z89" s="10">
        <v>3.6698949438011899</v>
      </c>
      <c r="AA89" s="65"/>
      <c r="AB89" s="65"/>
      <c r="AC89" s="7">
        <v>5.6793858878336501</v>
      </c>
      <c r="AD89" s="123">
        <v>1.93670267955075</v>
      </c>
    </row>
    <row r="90" spans="1:30" ht="13" customHeight="1" x14ac:dyDescent="0.2">
      <c r="A90" s="82" t="s">
        <v>362</v>
      </c>
      <c r="B90" s="122">
        <v>3</v>
      </c>
      <c r="C90" s="7">
        <v>69.989734012859103</v>
      </c>
      <c r="D90" s="10">
        <v>1.95117603844738</v>
      </c>
      <c r="E90" s="7">
        <v>68.059431823933494</v>
      </c>
      <c r="F90" s="10">
        <v>2.7273624243996402</v>
      </c>
      <c r="G90" s="7">
        <v>71.911351528315393</v>
      </c>
      <c r="H90" s="10">
        <v>2.6803736202701098</v>
      </c>
      <c r="I90" s="7">
        <v>3.8519197043819702</v>
      </c>
      <c r="J90" s="10">
        <v>3.72387026142649</v>
      </c>
      <c r="K90" s="7">
        <v>91.059649364261105</v>
      </c>
      <c r="L90" s="10">
        <v>5.16839455460571</v>
      </c>
      <c r="M90" s="7">
        <v>70.751472676491503</v>
      </c>
      <c r="N90" s="10">
        <v>2.7324286021574302</v>
      </c>
      <c r="O90" s="7">
        <v>67.229238161925693</v>
      </c>
      <c r="P90" s="10">
        <v>2.88609155602277</v>
      </c>
      <c r="Q90" s="7">
        <v>-23.830411202335402</v>
      </c>
      <c r="R90" s="10">
        <v>5.9000794974468</v>
      </c>
      <c r="S90" s="7">
        <v>81.796203909358795</v>
      </c>
      <c r="T90" s="10">
        <v>3.2353149706713098</v>
      </c>
      <c r="U90" s="7">
        <v>71.804972929188594</v>
      </c>
      <c r="V90" s="10">
        <v>4.0686311033054503</v>
      </c>
      <c r="W90" s="7">
        <v>66.173841905435296</v>
      </c>
      <c r="X90" s="10">
        <v>2.3632682467176802</v>
      </c>
      <c r="Y90" s="7">
        <v>-15.6223620039236</v>
      </c>
      <c r="Z90" s="10">
        <v>3.8779619311145002</v>
      </c>
      <c r="AA90" s="65"/>
      <c r="AB90" s="65"/>
      <c r="AC90" s="7">
        <v>-0.50794048323362495</v>
      </c>
      <c r="AD90" s="123">
        <v>2.4782775798400101</v>
      </c>
    </row>
    <row r="91" spans="1:30" ht="13" customHeight="1" x14ac:dyDescent="0.2">
      <c r="A91" s="82" t="s">
        <v>84</v>
      </c>
      <c r="B91" s="122">
        <v>3</v>
      </c>
      <c r="C91" s="7">
        <v>57.973173132269203</v>
      </c>
      <c r="D91" s="10">
        <v>1.78816205571392</v>
      </c>
      <c r="E91" s="7">
        <v>56.1165044515798</v>
      </c>
      <c r="F91" s="10">
        <v>2.32158944061658</v>
      </c>
      <c r="G91" s="7">
        <v>60.731736506267097</v>
      </c>
      <c r="H91" s="10">
        <v>3.0092905042668998</v>
      </c>
      <c r="I91" s="7">
        <v>4.61523205468733</v>
      </c>
      <c r="J91" s="10">
        <v>3.9128881402726798</v>
      </c>
      <c r="K91" s="7">
        <v>55.132542887749601</v>
      </c>
      <c r="L91" s="10">
        <v>3.6380742479319799</v>
      </c>
      <c r="M91" s="7">
        <v>54.764955528068903</v>
      </c>
      <c r="N91" s="10">
        <v>2.1340423523172101</v>
      </c>
      <c r="O91" s="7">
        <v>67.741947883193603</v>
      </c>
      <c r="P91" s="10">
        <v>3.8275872019022801</v>
      </c>
      <c r="Q91" s="7">
        <v>12.609404995444001</v>
      </c>
      <c r="R91" s="10">
        <v>5.1299441710680096</v>
      </c>
      <c r="S91" s="7">
        <v>54.598499684264702</v>
      </c>
      <c r="T91" s="10">
        <v>3.4576896352092499</v>
      </c>
      <c r="U91" s="7">
        <v>56.094609558418199</v>
      </c>
      <c r="V91" s="10">
        <v>3.9087629061225901</v>
      </c>
      <c r="W91" s="7">
        <v>60.549261976891998</v>
      </c>
      <c r="X91" s="10">
        <v>2.5242630600423501</v>
      </c>
      <c r="Y91" s="7">
        <v>5.9507622926272896</v>
      </c>
      <c r="Z91" s="10">
        <v>4.4229440273961398</v>
      </c>
      <c r="AA91" s="65"/>
      <c r="AB91" s="65"/>
      <c r="AC91" s="7">
        <v>-4.2822961810869602</v>
      </c>
      <c r="AD91" s="123">
        <v>2.2931350815209499</v>
      </c>
    </row>
    <row r="92" spans="1:30" ht="13" customHeight="1" x14ac:dyDescent="0.2">
      <c r="A92" s="82" t="s">
        <v>376</v>
      </c>
      <c r="B92" s="122">
        <v>3</v>
      </c>
      <c r="C92" s="7">
        <v>36.692106963193901</v>
      </c>
      <c r="D92" s="10">
        <v>1.1155557325285299</v>
      </c>
      <c r="E92" s="7">
        <v>36.887913281583799</v>
      </c>
      <c r="F92" s="10">
        <v>1.3114721116869801</v>
      </c>
      <c r="G92" s="7">
        <v>36.5788718973944</v>
      </c>
      <c r="H92" s="10">
        <v>1.82691435603286</v>
      </c>
      <c r="I92" s="7">
        <v>-0.30904138418932797</v>
      </c>
      <c r="J92" s="10">
        <v>2.1272048131829999</v>
      </c>
      <c r="K92" s="7">
        <v>57.887455141350898</v>
      </c>
      <c r="L92" s="10">
        <v>8.9704742786197595</v>
      </c>
      <c r="M92" s="7">
        <v>34.582356281133102</v>
      </c>
      <c r="N92" s="10">
        <v>2.2820948169142499</v>
      </c>
      <c r="O92" s="7">
        <v>37.2008546061085</v>
      </c>
      <c r="P92" s="10">
        <v>1.2256544938437901</v>
      </c>
      <c r="Q92" s="7">
        <v>-20.686600535242501</v>
      </c>
      <c r="R92" s="10">
        <v>8.9823518812039307</v>
      </c>
      <c r="S92" s="7">
        <v>44.347382194029599</v>
      </c>
      <c r="T92" s="10">
        <v>4.7912849869179999</v>
      </c>
      <c r="U92" s="7">
        <v>39.683506931056797</v>
      </c>
      <c r="V92" s="10">
        <v>5.4578261152490004</v>
      </c>
      <c r="W92" s="7">
        <v>36.474736252821998</v>
      </c>
      <c r="X92" s="10">
        <v>1.1488139584766499</v>
      </c>
      <c r="Y92" s="7">
        <v>-7.8726459412076704</v>
      </c>
      <c r="Z92" s="10">
        <v>4.81515604820523</v>
      </c>
      <c r="AA92" s="65"/>
      <c r="AB92" s="65"/>
      <c r="AC92" s="7">
        <v>-2.0863186926520498</v>
      </c>
      <c r="AD92" s="123">
        <v>1.7908498847155601</v>
      </c>
    </row>
    <row r="93" spans="1:30" ht="13" customHeight="1" x14ac:dyDescent="0.2">
      <c r="A93" s="82" t="s">
        <v>378</v>
      </c>
      <c r="B93" s="122">
        <v>3</v>
      </c>
      <c r="C93" s="7">
        <v>77.445078174558105</v>
      </c>
      <c r="D93" s="10">
        <v>1.47659844903932</v>
      </c>
      <c r="E93" s="7">
        <v>79.807003532439396</v>
      </c>
      <c r="F93" s="10">
        <v>2.0413264074680701</v>
      </c>
      <c r="G93" s="7">
        <v>75.188831261045905</v>
      </c>
      <c r="H93" s="10">
        <v>2.0861334812055699</v>
      </c>
      <c r="I93" s="7">
        <v>-4.6181722713934796</v>
      </c>
      <c r="J93" s="10">
        <v>2.8888792416424902</v>
      </c>
      <c r="K93" s="7">
        <v>75.5774889709527</v>
      </c>
      <c r="L93" s="10">
        <v>6.1301389548859797</v>
      </c>
      <c r="M93" s="7">
        <v>75.933129829767594</v>
      </c>
      <c r="N93" s="10">
        <v>1.62646303552611</v>
      </c>
      <c r="O93" s="7">
        <v>84.304373267192602</v>
      </c>
      <c r="P93" s="10">
        <v>2.6307083821655302</v>
      </c>
      <c r="Q93" s="7">
        <v>8.7268842962399695</v>
      </c>
      <c r="R93" s="10">
        <v>6.5516571148762202</v>
      </c>
      <c r="S93" s="7">
        <v>73.687082732485194</v>
      </c>
      <c r="T93" s="10">
        <v>3.79578956780077</v>
      </c>
      <c r="U93" s="7">
        <v>76.990669706747894</v>
      </c>
      <c r="V93" s="10">
        <v>2.9292372458012501</v>
      </c>
      <c r="W93" s="7">
        <v>77.759877170335102</v>
      </c>
      <c r="X93" s="10">
        <v>1.82423952107943</v>
      </c>
      <c r="Y93" s="7">
        <v>4.0727944378499403</v>
      </c>
      <c r="Z93" s="10">
        <v>4.0208122061210299</v>
      </c>
      <c r="AA93" s="65"/>
      <c r="AB93" s="65"/>
      <c r="AC93" s="7">
        <v>0.97255961801310797</v>
      </c>
      <c r="AD93" s="123">
        <v>1.9977970885578</v>
      </c>
    </row>
    <row r="94" spans="1:30" ht="13" customHeight="1" x14ac:dyDescent="0.2">
      <c r="A94" s="82" t="s">
        <v>382</v>
      </c>
      <c r="B94" s="122">
        <v>3</v>
      </c>
      <c r="C94" s="7">
        <v>76.060562749168199</v>
      </c>
      <c r="D94" s="10">
        <v>1.24459870118798</v>
      </c>
      <c r="E94" s="7">
        <v>76.549128375782004</v>
      </c>
      <c r="F94" s="10">
        <v>1.53073133806114</v>
      </c>
      <c r="G94" s="7">
        <v>74.727518677476695</v>
      </c>
      <c r="H94" s="10">
        <v>2.2487958057360098</v>
      </c>
      <c r="I94" s="7">
        <v>-1.8216096983053101</v>
      </c>
      <c r="J94" s="10">
        <v>2.77092363101033</v>
      </c>
      <c r="K94" s="7">
        <v>73.904382064477801</v>
      </c>
      <c r="L94" s="10">
        <v>5.6219558492686801</v>
      </c>
      <c r="M94" s="7">
        <v>76.2194069679705</v>
      </c>
      <c r="N94" s="10">
        <v>2.0443033877046899</v>
      </c>
      <c r="O94" s="7">
        <v>76.141014471385205</v>
      </c>
      <c r="P94" s="10">
        <v>1.7652806397018399</v>
      </c>
      <c r="Q94" s="7">
        <v>2.23663240690736</v>
      </c>
      <c r="R94" s="10">
        <v>5.7747798115141702</v>
      </c>
      <c r="S94" s="7">
        <v>81.095528726502707</v>
      </c>
      <c r="T94" s="10">
        <v>2.85079099023159</v>
      </c>
      <c r="U94" s="7">
        <v>68.8324519813888</v>
      </c>
      <c r="V94" s="10">
        <v>4.0045725684079398</v>
      </c>
      <c r="W94" s="7">
        <v>75.6937772516102</v>
      </c>
      <c r="X94" s="10">
        <v>1.55329778611571</v>
      </c>
      <c r="Y94" s="7">
        <v>-5.4017514748924897</v>
      </c>
      <c r="Z94" s="10">
        <v>3.2561443938190102</v>
      </c>
      <c r="AA94" s="65"/>
      <c r="AB94" s="65"/>
      <c r="AC94" s="7">
        <v>3.4575426711071602</v>
      </c>
      <c r="AD94" s="123">
        <v>1.8146824251110201</v>
      </c>
    </row>
    <row r="95" spans="1:30" ht="13" customHeight="1" x14ac:dyDescent="0.2">
      <c r="A95" s="82" t="s">
        <v>386</v>
      </c>
      <c r="B95" s="122">
        <v>3</v>
      </c>
      <c r="C95" s="7">
        <v>51.926202616573001</v>
      </c>
      <c r="D95" s="10">
        <v>1.4413139444897101</v>
      </c>
      <c r="E95" s="7">
        <v>50.457334080196901</v>
      </c>
      <c r="F95" s="10">
        <v>1.7977166711575501</v>
      </c>
      <c r="G95" s="7">
        <v>53.698603380442002</v>
      </c>
      <c r="H95" s="10">
        <v>1.8100912267551601</v>
      </c>
      <c r="I95" s="7">
        <v>3.2412693002450399</v>
      </c>
      <c r="J95" s="10">
        <v>2.2057016698508098</v>
      </c>
      <c r="K95" s="7">
        <v>56.734442094428402</v>
      </c>
      <c r="L95" s="10">
        <v>3.8139502850186702</v>
      </c>
      <c r="M95" s="7">
        <v>49.898587657924402</v>
      </c>
      <c r="N95" s="10">
        <v>1.77476579124426</v>
      </c>
      <c r="O95" s="7">
        <v>58.3396253999179</v>
      </c>
      <c r="P95" s="10">
        <v>2.5688582459054801</v>
      </c>
      <c r="Q95" s="7">
        <v>1.60518330548946</v>
      </c>
      <c r="R95" s="10">
        <v>4.86127000734293</v>
      </c>
      <c r="S95" s="7">
        <v>52.976965947991303</v>
      </c>
      <c r="T95" s="10">
        <v>2.75067320432388</v>
      </c>
      <c r="U95" s="7">
        <v>48.877349410452403</v>
      </c>
      <c r="V95" s="10">
        <v>2.7067936577517702</v>
      </c>
      <c r="W95" s="7">
        <v>52.876804374562902</v>
      </c>
      <c r="X95" s="10">
        <v>1.55107165999571</v>
      </c>
      <c r="Y95" s="7">
        <v>-0.100161573428423</v>
      </c>
      <c r="Z95" s="10">
        <v>2.8603380783779699</v>
      </c>
      <c r="AA95" s="65"/>
      <c r="AB95" s="65"/>
      <c r="AC95" s="7">
        <v>1.09123155863708</v>
      </c>
      <c r="AD95" s="123">
        <v>1.8836380479402</v>
      </c>
    </row>
    <row r="96" spans="1:30" ht="13" customHeight="1" x14ac:dyDescent="0.2">
      <c r="A96" s="82" t="s">
        <v>387</v>
      </c>
      <c r="B96" s="122">
        <v>3</v>
      </c>
      <c r="C96" s="7">
        <v>73.532413075585694</v>
      </c>
      <c r="D96" s="10">
        <v>1.5324531857656201</v>
      </c>
      <c r="E96" s="7">
        <v>73.578818910057706</v>
      </c>
      <c r="F96" s="10">
        <v>2.3476334725787602</v>
      </c>
      <c r="G96" s="7">
        <v>73.433026410452001</v>
      </c>
      <c r="H96" s="10">
        <v>1.55960032048551</v>
      </c>
      <c r="I96" s="7">
        <v>-0.14579249960570501</v>
      </c>
      <c r="J96" s="10">
        <v>2.8191047322899201</v>
      </c>
      <c r="K96" s="7">
        <v>74.238140823143297</v>
      </c>
      <c r="L96" s="10">
        <v>3.4774171885693801</v>
      </c>
      <c r="M96" s="7">
        <v>73.7498570923009</v>
      </c>
      <c r="N96" s="10">
        <v>1.78642790853658</v>
      </c>
      <c r="O96" s="7">
        <v>73.106712536302396</v>
      </c>
      <c r="P96" s="10">
        <v>2.9839510461838699</v>
      </c>
      <c r="Q96" s="7">
        <v>-1.13142828684093</v>
      </c>
      <c r="R96" s="10">
        <v>4.52775482950421</v>
      </c>
      <c r="S96" s="7">
        <v>75.636770482423202</v>
      </c>
      <c r="T96" s="10">
        <v>3.37307274696155</v>
      </c>
      <c r="U96" s="7">
        <v>68.919760553052299</v>
      </c>
      <c r="V96" s="10">
        <v>3.0729544829259701</v>
      </c>
      <c r="W96" s="7">
        <v>75.413242141032995</v>
      </c>
      <c r="X96" s="10">
        <v>2.09149255365665</v>
      </c>
      <c r="Y96" s="7">
        <v>-0.223528341390235</v>
      </c>
      <c r="Z96" s="10">
        <v>3.47027372670293</v>
      </c>
      <c r="AA96" s="65"/>
      <c r="AB96" s="65"/>
      <c r="AC96" s="7">
        <v>-0.54056266546903897</v>
      </c>
      <c r="AD96" s="123">
        <v>2.0688771727874098</v>
      </c>
    </row>
    <row r="97" spans="1:30" ht="13" customHeight="1" x14ac:dyDescent="0.2">
      <c r="A97" s="6" t="s">
        <v>437</v>
      </c>
      <c r="B97" s="124">
        <v>3</v>
      </c>
      <c r="C97" s="180">
        <v>62.593522314403799</v>
      </c>
      <c r="D97" s="181">
        <v>0.53193498887413804</v>
      </c>
      <c r="E97" s="180">
        <v>61.734410715081502</v>
      </c>
      <c r="F97" s="181">
        <v>0.70544744251039104</v>
      </c>
      <c r="G97" s="180">
        <v>64.203816931471394</v>
      </c>
      <c r="H97" s="181">
        <v>0.78080861168660898</v>
      </c>
      <c r="I97" s="180">
        <v>2.4694062163898298</v>
      </c>
      <c r="J97" s="181">
        <v>1.0276917072499001</v>
      </c>
      <c r="K97" s="180">
        <v>67.186573155291995</v>
      </c>
      <c r="L97" s="181">
        <v>1.96548703296978</v>
      </c>
      <c r="M97" s="180">
        <v>61.399740779525899</v>
      </c>
      <c r="N97" s="181">
        <v>0.72742678264994598</v>
      </c>
      <c r="O97" s="180">
        <v>65.482295787781794</v>
      </c>
      <c r="P97" s="181">
        <v>0.91709022855884903</v>
      </c>
      <c r="Q97" s="180">
        <v>-1.7042773675102301</v>
      </c>
      <c r="R97" s="181">
        <v>2.1675197426845898</v>
      </c>
      <c r="S97" s="180">
        <v>66.596649383228694</v>
      </c>
      <c r="T97" s="181">
        <v>1.2253382833306301</v>
      </c>
      <c r="U97" s="180">
        <v>61.388107825200301</v>
      </c>
      <c r="V97" s="181">
        <v>1.3334803881927899</v>
      </c>
      <c r="W97" s="180">
        <v>62.344032501860802</v>
      </c>
      <c r="X97" s="181">
        <v>0.66814480764722906</v>
      </c>
      <c r="Y97" s="180">
        <v>-4.2526168813678797</v>
      </c>
      <c r="Z97" s="181">
        <v>1.35927726687126</v>
      </c>
      <c r="AA97" s="178"/>
      <c r="AB97" s="178"/>
      <c r="AC97" s="180">
        <v>0.472950214143667</v>
      </c>
      <c r="AD97" s="185">
        <v>0.72317549960000804</v>
      </c>
    </row>
    <row r="99" spans="1:30" x14ac:dyDescent="0.2">
      <c r="A99" s="177" t="s">
        <v>599</v>
      </c>
    </row>
    <row r="100" spans="1:30" x14ac:dyDescent="0.2">
      <c r="A100" s="177" t="s">
        <v>398</v>
      </c>
    </row>
    <row r="101" spans="1:30" x14ac:dyDescent="0.2">
      <c r="A101" s="177" t="s">
        <v>400</v>
      </c>
    </row>
    <row r="102" spans="1:30" x14ac:dyDescent="0.2">
      <c r="A102" s="177" t="s">
        <v>401</v>
      </c>
    </row>
    <row r="103" spans="1:30" x14ac:dyDescent="0.2">
      <c r="A103" s="177" t="s">
        <v>402</v>
      </c>
    </row>
    <row r="104" spans="1:30" x14ac:dyDescent="0.2">
      <c r="A104" s="160" t="str">
        <f>HYPERLINK("https://oecdcode.org/disclaimers/cyprus.html", "Information on data for Cyprus: https://oecdcode.org/disclaimers/cyprus.html")</f>
        <v>Information on data for Cyprus: https://oecdcode.org/disclaimers/cyprus.html</v>
      </c>
    </row>
    <row r="105" spans="1:30" x14ac:dyDescent="0.2">
      <c r="A105"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169" priority="5">
      <formula>ABS(I1/J1)&gt;1.95996398454005</formula>
    </cfRule>
  </conditionalFormatting>
  <conditionalFormatting sqref="Q1:Q200">
    <cfRule type="expression" dxfId="168" priority="4">
      <formula>ABS(Q1/R1)&gt;1.95996398454005</formula>
    </cfRule>
  </conditionalFormatting>
  <conditionalFormatting sqref="Y1:Y200">
    <cfRule type="expression" dxfId="167" priority="3">
      <formula>ABS(Y1/Z1)&gt;1.95996398454005</formula>
    </cfRule>
  </conditionalFormatting>
  <conditionalFormatting sqref="AA1:AA200">
    <cfRule type="expression" dxfId="166" priority="2">
      <formula>ABS(AA1/AB1)&gt;1.95996398454005</formula>
    </cfRule>
  </conditionalFormatting>
  <conditionalFormatting sqref="AC1:AC200">
    <cfRule type="expression" dxfId="165"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8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8" x14ac:dyDescent="0.2">
      <c r="A1" s="36" t="s">
        <v>288</v>
      </c>
    </row>
    <row r="2" spans="1:8" x14ac:dyDescent="0.2">
      <c r="A2" s="46" t="s">
        <v>289</v>
      </c>
    </row>
    <row r="3" spans="1:8" x14ac:dyDescent="0.2">
      <c r="A3" s="58" t="s">
        <v>341</v>
      </c>
    </row>
    <row r="4" spans="1:8" x14ac:dyDescent="0.2">
      <c r="A4" s="161" t="str">
        <f>HYPERLINK("#'TOC'!A1", "Back to TOC")</f>
        <v>Back to TOC</v>
      </c>
    </row>
    <row r="7" spans="1:8" ht="16" customHeight="1" x14ac:dyDescent="0.2">
      <c r="B7" s="235" t="s">
        <v>342</v>
      </c>
      <c r="C7" s="238" t="s">
        <v>598</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1778</v>
      </c>
      <c r="D11" s="109" t="s">
        <v>1779</v>
      </c>
      <c r="E11" s="108" t="s">
        <v>1750</v>
      </c>
      <c r="F11" s="109" t="s">
        <v>1751</v>
      </c>
      <c r="G11" s="108" t="s">
        <v>1780</v>
      </c>
      <c r="H11" s="126" t="s">
        <v>1781</v>
      </c>
    </row>
    <row r="12" spans="1:8" ht="13" customHeight="1" x14ac:dyDescent="0.2">
      <c r="A12" s="82" t="s">
        <v>350</v>
      </c>
      <c r="B12" s="110">
        <v>2</v>
      </c>
      <c r="C12" s="7">
        <v>77.992609698356304</v>
      </c>
      <c r="D12" s="10">
        <v>0.88150362052370401</v>
      </c>
      <c r="E12" s="7">
        <v>68.535432933735606</v>
      </c>
      <c r="F12" s="10">
        <v>1.6420356978742701</v>
      </c>
      <c r="G12" s="7">
        <v>-9.4571767646206997</v>
      </c>
      <c r="H12" s="123">
        <v>1.86368716958878</v>
      </c>
    </row>
    <row r="13" spans="1:8" ht="13" customHeight="1" x14ac:dyDescent="0.2">
      <c r="A13" s="82" t="s">
        <v>351</v>
      </c>
      <c r="B13" s="110">
        <v>2</v>
      </c>
      <c r="C13" s="7">
        <v>85.024640971805994</v>
      </c>
      <c r="D13" s="10">
        <v>0.71716149361332304</v>
      </c>
      <c r="E13" s="7">
        <v>81.611603368988</v>
      </c>
      <c r="F13" s="10">
        <v>0.81588543209565301</v>
      </c>
      <c r="G13" s="7">
        <v>-3.4130376028179401</v>
      </c>
      <c r="H13" s="123">
        <v>1.0862732833995301</v>
      </c>
    </row>
    <row r="14" spans="1:8" ht="13" customHeight="1" x14ac:dyDescent="0.2">
      <c r="A14" s="82" t="s">
        <v>352</v>
      </c>
      <c r="B14" s="110">
        <v>2</v>
      </c>
      <c r="C14" s="7">
        <v>70.462744832937602</v>
      </c>
      <c r="D14" s="10">
        <v>1.0072647391915199</v>
      </c>
      <c r="E14" s="7">
        <v>67.710342201060996</v>
      </c>
      <c r="F14" s="10">
        <v>0.95148146801492195</v>
      </c>
      <c r="G14" s="7">
        <v>-2.7524026318766501</v>
      </c>
      <c r="H14" s="123">
        <v>1.3856042865098199</v>
      </c>
    </row>
    <row r="15" spans="1:8" ht="13" customHeight="1" x14ac:dyDescent="0.2">
      <c r="A15" s="111" t="s">
        <v>353</v>
      </c>
      <c r="B15" s="110">
        <v>2</v>
      </c>
      <c r="C15" s="7">
        <v>67.062070287623499</v>
      </c>
      <c r="D15" s="10">
        <v>1.4983053228167</v>
      </c>
      <c r="E15" s="7">
        <v>62.197926073773701</v>
      </c>
      <c r="F15" s="10">
        <v>1.0475862809968399</v>
      </c>
      <c r="G15" s="7">
        <v>-4.8641442138497997</v>
      </c>
      <c r="H15" s="123">
        <v>1.8282111083005801</v>
      </c>
    </row>
    <row r="16" spans="1:8" ht="13" customHeight="1" x14ac:dyDescent="0.2">
      <c r="A16" s="111" t="s">
        <v>354</v>
      </c>
      <c r="B16" s="110">
        <v>2</v>
      </c>
      <c r="C16" s="7">
        <v>74.350105297379699</v>
      </c>
      <c r="D16" s="10">
        <v>1.3058885206008499</v>
      </c>
      <c r="E16" s="7">
        <v>76.548591783122106</v>
      </c>
      <c r="F16" s="10">
        <v>1.4620960169897399</v>
      </c>
      <c r="G16" s="7">
        <v>2.1984864857423601</v>
      </c>
      <c r="H16" s="123">
        <v>1.9603748598506201</v>
      </c>
    </row>
    <row r="17" spans="1:8" ht="13" customHeight="1" x14ac:dyDescent="0.2">
      <c r="A17" s="82" t="s">
        <v>355</v>
      </c>
      <c r="B17" s="110">
        <v>2</v>
      </c>
      <c r="C17" s="7">
        <v>52.621863547713403</v>
      </c>
      <c r="D17" s="10">
        <v>1.5086288036145801</v>
      </c>
      <c r="E17" s="7">
        <v>44.347833411641403</v>
      </c>
      <c r="F17" s="10">
        <v>1.8994135327669299</v>
      </c>
      <c r="G17" s="7">
        <v>-8.2740301360719908</v>
      </c>
      <c r="H17" s="123">
        <v>2.4256406649694999</v>
      </c>
    </row>
    <row r="18" spans="1:8" ht="13" customHeight="1" x14ac:dyDescent="0.2">
      <c r="A18" s="82" t="s">
        <v>356</v>
      </c>
      <c r="B18" s="110">
        <v>2</v>
      </c>
      <c r="C18" s="7">
        <v>72.885138226521903</v>
      </c>
      <c r="D18" s="10">
        <v>1.35254118702096</v>
      </c>
      <c r="E18" s="7">
        <v>80.906158382082296</v>
      </c>
      <c r="F18" s="10">
        <v>1.1069489980381899</v>
      </c>
      <c r="G18" s="7">
        <v>8.0210201555603593</v>
      </c>
      <c r="H18" s="123">
        <v>1.74777107964568</v>
      </c>
    </row>
    <row r="19" spans="1:8" ht="13" customHeight="1" x14ac:dyDescent="0.2">
      <c r="A19" s="82" t="s">
        <v>357</v>
      </c>
      <c r="B19" s="110">
        <v>2</v>
      </c>
      <c r="C19" s="7">
        <v>54.321871364201797</v>
      </c>
      <c r="D19" s="10">
        <v>1.52582296843193</v>
      </c>
      <c r="E19" s="7">
        <v>65.289814337065394</v>
      </c>
      <c r="F19" s="10">
        <v>1.80176124239197</v>
      </c>
      <c r="G19" s="7">
        <v>10.9679429728637</v>
      </c>
      <c r="H19" s="123">
        <v>2.36103352487428</v>
      </c>
    </row>
    <row r="20" spans="1:8" ht="13" customHeight="1" x14ac:dyDescent="0.2">
      <c r="A20" s="82" t="s">
        <v>358</v>
      </c>
      <c r="B20" s="110">
        <v>2</v>
      </c>
      <c r="C20" s="7">
        <v>82.955391571409194</v>
      </c>
      <c r="D20" s="10">
        <v>1.0911173628250601</v>
      </c>
      <c r="E20" s="7">
        <v>87.207225584692594</v>
      </c>
      <c r="F20" s="10">
        <v>1.06281426335443</v>
      </c>
      <c r="G20" s="7">
        <v>4.2518340132833403</v>
      </c>
      <c r="H20" s="123">
        <v>1.52319114291278</v>
      </c>
    </row>
    <row r="21" spans="1:8" ht="13" customHeight="1" x14ac:dyDescent="0.2">
      <c r="A21" s="82" t="s">
        <v>359</v>
      </c>
      <c r="B21" s="110">
        <v>2</v>
      </c>
      <c r="C21" s="7">
        <v>51.006291842542801</v>
      </c>
      <c r="D21" s="10">
        <v>1.4645857609947099</v>
      </c>
      <c r="E21" s="7">
        <v>51.856742086407102</v>
      </c>
      <c r="F21" s="10">
        <v>1.2783808768365901</v>
      </c>
      <c r="G21" s="7">
        <v>0.85045024386428703</v>
      </c>
      <c r="H21" s="123">
        <v>1.94403423775661</v>
      </c>
    </row>
    <row r="22" spans="1:8" ht="13" customHeight="1" x14ac:dyDescent="0.2">
      <c r="A22" s="82" t="s">
        <v>360</v>
      </c>
      <c r="B22" s="110">
        <v>2</v>
      </c>
      <c r="C22" s="7">
        <v>76.806549573344796</v>
      </c>
      <c r="D22" s="10">
        <v>1.0858560901994101</v>
      </c>
      <c r="E22" s="7">
        <v>84.868187759740593</v>
      </c>
      <c r="F22" s="10">
        <v>1.2442898731098799</v>
      </c>
      <c r="G22" s="7">
        <v>8.0616381863958804</v>
      </c>
      <c r="H22" s="123">
        <v>1.6514662385126</v>
      </c>
    </row>
    <row r="23" spans="1:8" ht="13" customHeight="1" x14ac:dyDescent="0.2">
      <c r="A23" s="82" t="s">
        <v>361</v>
      </c>
      <c r="B23" s="110">
        <v>2</v>
      </c>
      <c r="C23" s="7">
        <v>74.753229588831104</v>
      </c>
      <c r="D23" s="10">
        <v>0.93709429228975705</v>
      </c>
      <c r="E23" s="7">
        <v>84.351174983499305</v>
      </c>
      <c r="F23" s="10">
        <v>0.729858656282661</v>
      </c>
      <c r="G23" s="7">
        <v>9.5979453946682405</v>
      </c>
      <c r="H23" s="123">
        <v>1.1877875949818499</v>
      </c>
    </row>
    <row r="24" spans="1:8" ht="13" customHeight="1" x14ac:dyDescent="0.2">
      <c r="A24" s="82" t="s">
        <v>362</v>
      </c>
      <c r="B24" s="110">
        <v>2</v>
      </c>
      <c r="C24" s="7">
        <v>37.218604363634</v>
      </c>
      <c r="D24" s="10">
        <v>1.5709596579321601</v>
      </c>
      <c r="E24" s="7">
        <v>71.012786337654106</v>
      </c>
      <c r="F24" s="10">
        <v>1.39078578199259</v>
      </c>
      <c r="G24" s="7">
        <v>33.794181974020098</v>
      </c>
      <c r="H24" s="123">
        <v>2.0981418775295202</v>
      </c>
    </row>
    <row r="25" spans="1:8" ht="13" customHeight="1" x14ac:dyDescent="0.2">
      <c r="A25" s="82" t="s">
        <v>363</v>
      </c>
      <c r="B25" s="110">
        <v>2</v>
      </c>
      <c r="C25" s="7">
        <v>82.118396758943007</v>
      </c>
      <c r="D25" s="10">
        <v>0.91643752950007495</v>
      </c>
      <c r="E25" s="7">
        <v>73.368993734187896</v>
      </c>
      <c r="F25" s="10">
        <v>1.22787966350864</v>
      </c>
      <c r="G25" s="7">
        <v>-8.74940302475515</v>
      </c>
      <c r="H25" s="123">
        <v>1.53217042574718</v>
      </c>
    </row>
    <row r="26" spans="1:8" ht="13" customHeight="1" x14ac:dyDescent="0.2">
      <c r="A26" s="82" t="s">
        <v>364</v>
      </c>
      <c r="B26" s="110">
        <v>2</v>
      </c>
      <c r="C26" s="7">
        <v>72.095777395083502</v>
      </c>
      <c r="D26" s="10">
        <v>1.31653907487734</v>
      </c>
      <c r="E26" s="7">
        <v>68.2689188433921</v>
      </c>
      <c r="F26" s="10">
        <v>1.0515547363352</v>
      </c>
      <c r="G26" s="7">
        <v>-3.82685855169133</v>
      </c>
      <c r="H26" s="123">
        <v>1.6849458445860701</v>
      </c>
    </row>
    <row r="27" spans="1:8" ht="13" customHeight="1" x14ac:dyDescent="0.2">
      <c r="A27" s="82" t="s">
        <v>365</v>
      </c>
      <c r="B27" s="110">
        <v>2</v>
      </c>
      <c r="C27" s="7">
        <v>79.634946474830699</v>
      </c>
      <c r="D27" s="10">
        <v>0.85657798271950603</v>
      </c>
      <c r="E27" s="7">
        <v>58.651753552966198</v>
      </c>
      <c r="F27" s="10">
        <v>1.4721462645774599</v>
      </c>
      <c r="G27" s="7">
        <v>-20.983192921864401</v>
      </c>
      <c r="H27" s="123">
        <v>1.7032147441791301</v>
      </c>
    </row>
    <row r="28" spans="1:8" ht="13" customHeight="1" x14ac:dyDescent="0.2">
      <c r="A28" s="82" t="s">
        <v>366</v>
      </c>
      <c r="B28" s="110">
        <v>2</v>
      </c>
      <c r="C28" s="7">
        <v>39.607570513097201</v>
      </c>
      <c r="D28" s="10">
        <v>1.37887343161581</v>
      </c>
      <c r="E28" s="7">
        <v>55.098597507167703</v>
      </c>
      <c r="F28" s="10">
        <v>1.29443606521744</v>
      </c>
      <c r="G28" s="7">
        <v>15.4910269940705</v>
      </c>
      <c r="H28" s="123">
        <v>1.8912579589658201</v>
      </c>
    </row>
    <row r="29" spans="1:8" ht="13" customHeight="1" x14ac:dyDescent="0.2">
      <c r="A29" s="82" t="s">
        <v>367</v>
      </c>
      <c r="B29" s="110">
        <v>2</v>
      </c>
      <c r="C29" s="7">
        <v>50.504130817496197</v>
      </c>
      <c r="D29" s="10">
        <v>1.4652012882015</v>
      </c>
      <c r="E29" s="7">
        <v>72.188013366862904</v>
      </c>
      <c r="F29" s="10">
        <v>1.6172706676676201</v>
      </c>
      <c r="G29" s="7">
        <v>21.6838825493667</v>
      </c>
      <c r="H29" s="123">
        <v>2.1822876133647999</v>
      </c>
    </row>
    <row r="30" spans="1:8" ht="13" customHeight="1" x14ac:dyDescent="0.2">
      <c r="A30" s="82" t="s">
        <v>368</v>
      </c>
      <c r="B30" s="110">
        <v>2</v>
      </c>
      <c r="C30" s="7">
        <v>51.385323336870201</v>
      </c>
      <c r="D30" s="10">
        <v>1.6186089531382299</v>
      </c>
      <c r="E30" s="7">
        <v>61.219494740464299</v>
      </c>
      <c r="F30" s="10">
        <v>1.3804626005038001</v>
      </c>
      <c r="G30" s="7">
        <v>9.8341714035941106</v>
      </c>
      <c r="H30" s="123">
        <v>2.1273391677325302</v>
      </c>
    </row>
    <row r="31" spans="1:8" ht="13" customHeight="1" x14ac:dyDescent="0.2">
      <c r="A31" s="82" t="s">
        <v>369</v>
      </c>
      <c r="B31" s="110">
        <v>2</v>
      </c>
      <c r="C31" s="7">
        <v>58.912606666410902</v>
      </c>
      <c r="D31" s="10">
        <v>1.0157350837271399</v>
      </c>
      <c r="E31" s="7">
        <v>66.716550545009397</v>
      </c>
      <c r="F31" s="10">
        <v>1.00826001836624</v>
      </c>
      <c r="G31" s="7">
        <v>7.8039438785985196</v>
      </c>
      <c r="H31" s="123">
        <v>1.43119042232334</v>
      </c>
    </row>
    <row r="32" spans="1:8" ht="13" customHeight="1" x14ac:dyDescent="0.2">
      <c r="A32" s="82" t="s">
        <v>370</v>
      </c>
      <c r="B32" s="110">
        <v>2</v>
      </c>
      <c r="C32" s="7">
        <v>39.919192999584702</v>
      </c>
      <c r="D32" s="10">
        <v>0.88557210726866098</v>
      </c>
      <c r="E32" s="7">
        <v>37.339597686193699</v>
      </c>
      <c r="F32" s="10">
        <v>0.86044909251692403</v>
      </c>
      <c r="G32" s="7">
        <v>-2.5795953133909699</v>
      </c>
      <c r="H32" s="123">
        <v>1.23475122918969</v>
      </c>
    </row>
    <row r="33" spans="1:8" ht="13" customHeight="1" x14ac:dyDescent="0.2">
      <c r="A33" s="82" t="s">
        <v>371</v>
      </c>
      <c r="B33" s="110">
        <v>2</v>
      </c>
      <c r="C33" s="7">
        <v>51.026991215994002</v>
      </c>
      <c r="D33" s="10">
        <v>1.2394452455215501</v>
      </c>
      <c r="E33" s="7">
        <v>71.124137750580402</v>
      </c>
      <c r="F33" s="10">
        <v>0.97672632194791198</v>
      </c>
      <c r="G33" s="7">
        <v>20.0971465345864</v>
      </c>
      <c r="H33" s="123">
        <v>1.57804271952057</v>
      </c>
    </row>
    <row r="34" spans="1:8" ht="13" customHeight="1" x14ac:dyDescent="0.2">
      <c r="A34" s="82" t="s">
        <v>372</v>
      </c>
      <c r="B34" s="110">
        <v>2</v>
      </c>
      <c r="C34" s="7">
        <v>53.716404159324497</v>
      </c>
      <c r="D34" s="10">
        <v>0.94211913018107296</v>
      </c>
      <c r="E34" s="7">
        <v>51.532227113231301</v>
      </c>
      <c r="F34" s="10">
        <v>1.3202490363839501</v>
      </c>
      <c r="G34" s="7">
        <v>-2.1841770460931502</v>
      </c>
      <c r="H34" s="123">
        <v>1.62192662396481</v>
      </c>
    </row>
    <row r="35" spans="1:8" ht="13" customHeight="1" x14ac:dyDescent="0.2">
      <c r="A35" s="82" t="s">
        <v>373</v>
      </c>
      <c r="B35" s="110">
        <v>2</v>
      </c>
      <c r="C35" s="7">
        <v>81.402578088260796</v>
      </c>
      <c r="D35" s="10">
        <v>1.15294279214158</v>
      </c>
      <c r="E35" s="7">
        <v>81.672836007926307</v>
      </c>
      <c r="F35" s="10">
        <v>0.92896404404250699</v>
      </c>
      <c r="G35" s="7">
        <v>0.27025791966552498</v>
      </c>
      <c r="H35" s="123">
        <v>1.48062529934992</v>
      </c>
    </row>
    <row r="36" spans="1:8" ht="13" customHeight="1" x14ac:dyDescent="0.2">
      <c r="A36" s="82" t="s">
        <v>374</v>
      </c>
      <c r="B36" s="110">
        <v>2</v>
      </c>
      <c r="C36" s="7">
        <v>77.335114092483593</v>
      </c>
      <c r="D36" s="10">
        <v>1.00845270177056</v>
      </c>
      <c r="E36" s="7">
        <v>77.400865862438707</v>
      </c>
      <c r="F36" s="10">
        <v>1.00470898006694</v>
      </c>
      <c r="G36" s="7">
        <v>6.5751769955113601E-2</v>
      </c>
      <c r="H36" s="123">
        <v>1.4235227382572799</v>
      </c>
    </row>
    <row r="37" spans="1:8" ht="13" customHeight="1" x14ac:dyDescent="0.2">
      <c r="A37" s="82" t="s">
        <v>375</v>
      </c>
      <c r="B37" s="110">
        <v>2</v>
      </c>
      <c r="C37" s="7">
        <v>55.535360805114102</v>
      </c>
      <c r="D37" s="10">
        <v>1.3184266947357099</v>
      </c>
      <c r="E37" s="7">
        <v>50.396584518865701</v>
      </c>
      <c r="F37" s="10">
        <v>1.4061451072177999</v>
      </c>
      <c r="G37" s="7">
        <v>-5.1387762862483397</v>
      </c>
      <c r="H37" s="123">
        <v>1.9275614158683201</v>
      </c>
    </row>
    <row r="38" spans="1:8" ht="13" customHeight="1" x14ac:dyDescent="0.2">
      <c r="A38" s="82" t="s">
        <v>376</v>
      </c>
      <c r="B38" s="110">
        <v>2</v>
      </c>
      <c r="C38" s="7">
        <v>29.002237302031102</v>
      </c>
      <c r="D38" s="10">
        <v>0.99204304243212105</v>
      </c>
      <c r="E38" s="7">
        <v>39.104504496231897</v>
      </c>
      <c r="F38" s="10">
        <v>1.25815403433411</v>
      </c>
      <c r="G38" s="7">
        <v>10.102267194200699</v>
      </c>
      <c r="H38" s="123">
        <v>1.60221751711469</v>
      </c>
    </row>
    <row r="39" spans="1:8" ht="13" customHeight="1" x14ac:dyDescent="0.2">
      <c r="A39" s="82" t="s">
        <v>377</v>
      </c>
      <c r="B39" s="110">
        <v>2</v>
      </c>
      <c r="C39" s="7">
        <v>73.723926124000897</v>
      </c>
      <c r="D39" s="10">
        <v>1.02008488435127</v>
      </c>
      <c r="E39" s="7">
        <v>81.066456027459495</v>
      </c>
      <c r="F39" s="10">
        <v>0.91161593259701801</v>
      </c>
      <c r="G39" s="7">
        <v>7.3425299034586002</v>
      </c>
      <c r="H39" s="123">
        <v>1.3680704586557899</v>
      </c>
    </row>
    <row r="40" spans="1:8" ht="13" customHeight="1" x14ac:dyDescent="0.2">
      <c r="A40" s="82" t="s">
        <v>378</v>
      </c>
      <c r="B40" s="110">
        <v>2</v>
      </c>
      <c r="C40" s="7">
        <v>60.926984919041502</v>
      </c>
      <c r="D40" s="10">
        <v>1.28090019967613</v>
      </c>
      <c r="E40" s="7">
        <v>76.935943931392401</v>
      </c>
      <c r="F40" s="10">
        <v>1.0127137684761101</v>
      </c>
      <c r="G40" s="7">
        <v>16.0089590123509</v>
      </c>
      <c r="H40" s="123">
        <v>1.6328792050826799</v>
      </c>
    </row>
    <row r="41" spans="1:8" ht="13" customHeight="1" x14ac:dyDescent="0.2">
      <c r="A41" s="82" t="s">
        <v>379</v>
      </c>
      <c r="B41" s="110">
        <v>2</v>
      </c>
      <c r="C41" s="7">
        <v>61.260258779759603</v>
      </c>
      <c r="D41" s="10">
        <v>1.0338779734882999</v>
      </c>
      <c r="E41" s="7">
        <v>74.795207962126597</v>
      </c>
      <c r="F41" s="10">
        <v>1.21361236577353</v>
      </c>
      <c r="G41" s="7">
        <v>13.534949182367001</v>
      </c>
      <c r="H41" s="123">
        <v>1.5942893835256799</v>
      </c>
    </row>
    <row r="42" spans="1:8" ht="13" customHeight="1" x14ac:dyDescent="0.2">
      <c r="A42" s="82" t="s">
        <v>380</v>
      </c>
      <c r="B42" s="110">
        <v>2</v>
      </c>
      <c r="C42" s="7">
        <v>75.155056484701703</v>
      </c>
      <c r="D42" s="10">
        <v>0.85160283313720297</v>
      </c>
      <c r="E42" s="7">
        <v>67.956888376849605</v>
      </c>
      <c r="F42" s="10">
        <v>1.0176648251082301</v>
      </c>
      <c r="G42" s="7">
        <v>-7.1981681078521298</v>
      </c>
      <c r="H42" s="123">
        <v>1.32697742319524</v>
      </c>
    </row>
    <row r="43" spans="1:8" ht="13" customHeight="1" x14ac:dyDescent="0.2">
      <c r="A43" s="82" t="s">
        <v>381</v>
      </c>
      <c r="B43" s="110">
        <v>2</v>
      </c>
      <c r="C43" s="7">
        <v>80.389096809335101</v>
      </c>
      <c r="D43" s="10">
        <v>0.87195750027960695</v>
      </c>
      <c r="E43" s="7">
        <v>80.847911518887599</v>
      </c>
      <c r="F43" s="10">
        <v>0.93697995684483404</v>
      </c>
      <c r="G43" s="7">
        <v>0.45881470955251302</v>
      </c>
      <c r="H43" s="123">
        <v>1.2799380148361901</v>
      </c>
    </row>
    <row r="44" spans="1:8" ht="13" customHeight="1" x14ac:dyDescent="0.2">
      <c r="A44" s="82" t="s">
        <v>382</v>
      </c>
      <c r="B44" s="110">
        <v>2</v>
      </c>
      <c r="C44" s="7">
        <v>76.498995493078894</v>
      </c>
      <c r="D44" s="10">
        <v>0.994055404160197</v>
      </c>
      <c r="E44" s="7">
        <v>72.691586277766106</v>
      </c>
      <c r="F44" s="10">
        <v>1.25864810148551</v>
      </c>
      <c r="G44" s="7">
        <v>-3.8074092153127599</v>
      </c>
      <c r="H44" s="123">
        <v>1.6038519850388899</v>
      </c>
    </row>
    <row r="45" spans="1:8" ht="13" customHeight="1" x14ac:dyDescent="0.2">
      <c r="A45" s="82" t="s">
        <v>383</v>
      </c>
      <c r="B45" s="110">
        <v>2</v>
      </c>
      <c r="C45" s="7">
        <v>56.195765935167699</v>
      </c>
      <c r="D45" s="10">
        <v>1.8228085710564901</v>
      </c>
      <c r="E45" s="7">
        <v>57.709216995588001</v>
      </c>
      <c r="F45" s="10">
        <v>1.58963412895612</v>
      </c>
      <c r="G45" s="7">
        <v>1.5134510604203</v>
      </c>
      <c r="H45" s="123">
        <v>2.4185879662851</v>
      </c>
    </row>
    <row r="46" spans="1:8" ht="13" customHeight="1" x14ac:dyDescent="0.2">
      <c r="A46" s="82" t="s">
        <v>384</v>
      </c>
      <c r="B46" s="110">
        <v>2</v>
      </c>
      <c r="C46" s="7">
        <v>61.483224946181899</v>
      </c>
      <c r="D46" s="10">
        <v>1.0393056694749401</v>
      </c>
      <c r="E46" s="7">
        <v>71.531024709544695</v>
      </c>
      <c r="F46" s="10">
        <v>0.99968229600043201</v>
      </c>
      <c r="G46" s="7">
        <v>10.047799763362701</v>
      </c>
      <c r="H46" s="123">
        <v>1.44205442599766</v>
      </c>
    </row>
    <row r="47" spans="1:8" ht="13" customHeight="1" x14ac:dyDescent="0.2">
      <c r="A47" s="82" t="s">
        <v>385</v>
      </c>
      <c r="B47" s="110">
        <v>2</v>
      </c>
      <c r="C47" s="7">
        <v>67.147371802215801</v>
      </c>
      <c r="D47" s="10">
        <v>1.1711816418118099</v>
      </c>
      <c r="E47" s="7">
        <v>71.341016556912606</v>
      </c>
      <c r="F47" s="10">
        <v>1.3614804615693801</v>
      </c>
      <c r="G47" s="7">
        <v>4.1936447546967202</v>
      </c>
      <c r="H47" s="123">
        <v>1.7959107676474899</v>
      </c>
    </row>
    <row r="48" spans="1:8" ht="13" customHeight="1" x14ac:dyDescent="0.2">
      <c r="A48" s="82" t="s">
        <v>386</v>
      </c>
      <c r="B48" s="110">
        <v>2</v>
      </c>
      <c r="C48" s="7">
        <v>56.832982637585303</v>
      </c>
      <c r="D48" s="10">
        <v>0.99791177201278003</v>
      </c>
      <c r="E48" s="7">
        <v>49.966829135201998</v>
      </c>
      <c r="F48" s="10">
        <v>0.94919509182811301</v>
      </c>
      <c r="G48" s="7">
        <v>-6.8661535023832796</v>
      </c>
      <c r="H48" s="123">
        <v>1.3772433434481599</v>
      </c>
    </row>
    <row r="49" spans="1:8" ht="13" customHeight="1" x14ac:dyDescent="0.2">
      <c r="A49" s="82" t="s">
        <v>387</v>
      </c>
      <c r="B49" s="110">
        <v>2</v>
      </c>
      <c r="C49" s="7">
        <v>67.588851851735996</v>
      </c>
      <c r="D49" s="10">
        <v>0.66332213245900595</v>
      </c>
      <c r="E49" s="7">
        <v>74.297875438982999</v>
      </c>
      <c r="F49" s="10">
        <v>1.3700111944431199</v>
      </c>
      <c r="G49" s="7">
        <v>6.7090235872469197</v>
      </c>
      <c r="H49" s="123">
        <v>1.5221455003741999</v>
      </c>
    </row>
    <row r="50" spans="1:8" ht="13" customHeight="1" x14ac:dyDescent="0.2">
      <c r="A50" s="82" t="s">
        <v>388</v>
      </c>
      <c r="B50" s="110">
        <v>2</v>
      </c>
      <c r="C50" s="7">
        <v>77.833524345786103</v>
      </c>
      <c r="D50" s="10">
        <v>1.3755108959423099</v>
      </c>
      <c r="E50" s="7">
        <v>75.3673950088683</v>
      </c>
      <c r="F50" s="10">
        <v>1.95659283061</v>
      </c>
      <c r="G50" s="7">
        <v>-2.4661293369177901</v>
      </c>
      <c r="H50" s="123">
        <v>2.3917118826586199</v>
      </c>
    </row>
    <row r="51" spans="1:8" ht="13" customHeight="1" x14ac:dyDescent="0.2">
      <c r="A51" s="82" t="s">
        <v>389</v>
      </c>
      <c r="B51" s="110">
        <v>2</v>
      </c>
      <c r="C51" s="7">
        <v>76.267977433898906</v>
      </c>
      <c r="D51" s="10">
        <v>1.39673034488432</v>
      </c>
      <c r="E51" s="7">
        <v>76.951220064932201</v>
      </c>
      <c r="F51" s="10">
        <v>1.04490410211343</v>
      </c>
      <c r="G51" s="7">
        <v>0.68324263103326599</v>
      </c>
      <c r="H51" s="123">
        <v>1.74432801930548</v>
      </c>
    </row>
    <row r="52" spans="1:8" ht="13" customHeight="1" x14ac:dyDescent="0.2">
      <c r="A52" s="112" t="s">
        <v>390</v>
      </c>
      <c r="B52" s="113">
        <v>2</v>
      </c>
      <c r="C52" s="34">
        <v>64.741942681191006</v>
      </c>
      <c r="D52" s="35">
        <v>0.22721841151324901</v>
      </c>
      <c r="E52" s="34">
        <v>67.601059856397995</v>
      </c>
      <c r="F52" s="35">
        <v>0.25007957678210202</v>
      </c>
      <c r="G52" s="34">
        <v>2.8591171752069799</v>
      </c>
      <c r="H52" s="127">
        <v>0.33788755711644602</v>
      </c>
    </row>
    <row r="53" spans="1:8" ht="13" customHeight="1" x14ac:dyDescent="0.2">
      <c r="A53" s="82" t="s">
        <v>391</v>
      </c>
      <c r="B53" s="110">
        <v>2</v>
      </c>
      <c r="C53" s="7">
        <v>82.970842956742004</v>
      </c>
      <c r="D53" s="10">
        <v>1.49619171312727</v>
      </c>
      <c r="E53" s="7">
        <v>73.8080028995454</v>
      </c>
      <c r="F53" s="10">
        <v>1.8457583956838299</v>
      </c>
      <c r="G53" s="7">
        <v>-9.1628400571966502</v>
      </c>
      <c r="H53" s="123">
        <v>2.3760079329977102</v>
      </c>
    </row>
    <row r="54" spans="1:8" ht="13" customHeight="1" x14ac:dyDescent="0.2">
      <c r="A54" s="82" t="s">
        <v>392</v>
      </c>
      <c r="B54" s="110">
        <v>2</v>
      </c>
      <c r="C54" s="7">
        <v>68.407957164733403</v>
      </c>
      <c r="D54" s="10">
        <v>1.57702417977131</v>
      </c>
      <c r="E54" s="7">
        <v>79.747662472059801</v>
      </c>
      <c r="F54" s="10">
        <v>1.9680780842519501</v>
      </c>
      <c r="G54" s="7">
        <v>11.339705307326399</v>
      </c>
      <c r="H54" s="123">
        <v>2.5219707788347199</v>
      </c>
    </row>
    <row r="55" spans="1:8" ht="13" customHeight="1" x14ac:dyDescent="0.2">
      <c r="A55" s="82" t="s">
        <v>393</v>
      </c>
      <c r="B55" s="110">
        <v>2</v>
      </c>
      <c r="C55" s="7">
        <v>68.820578433192495</v>
      </c>
      <c r="D55" s="10">
        <v>1.3504194459635599</v>
      </c>
      <c r="E55" s="7">
        <v>72.817841771383002</v>
      </c>
      <c r="F55" s="10">
        <v>2.16953742850639</v>
      </c>
      <c r="G55" s="7">
        <v>3.99726333819055</v>
      </c>
      <c r="H55" s="123">
        <v>2.5554892552555701</v>
      </c>
    </row>
    <row r="56" spans="1:8" ht="13" customHeight="1" x14ac:dyDescent="0.2">
      <c r="A56" s="4" t="s">
        <v>394</v>
      </c>
      <c r="B56" s="118">
        <v>2</v>
      </c>
      <c r="C56" s="169">
        <v>65.590717982541406</v>
      </c>
      <c r="D56" s="170">
        <v>1.1395284655050899</v>
      </c>
      <c r="E56" s="169">
        <v>69.848801796085297</v>
      </c>
      <c r="F56" s="170">
        <v>1.91763123227499</v>
      </c>
      <c r="G56" s="169">
        <v>4.2580838135438297</v>
      </c>
      <c r="H56" s="176">
        <v>2.2306578999687199</v>
      </c>
    </row>
    <row r="57" spans="1:8" ht="13" customHeight="1" x14ac:dyDescent="0.2">
      <c r="A57" s="172"/>
      <c r="B57" s="163"/>
      <c r="C57" s="164" t="s">
        <v>1778</v>
      </c>
      <c r="D57" s="165" t="s">
        <v>1779</v>
      </c>
      <c r="E57" s="164" t="s">
        <v>1750</v>
      </c>
      <c r="F57" s="165" t="s">
        <v>1751</v>
      </c>
      <c r="G57" s="164" t="s">
        <v>1780</v>
      </c>
      <c r="H57" s="174" t="s">
        <v>1781</v>
      </c>
    </row>
    <row r="58" spans="1:8" ht="13" customHeight="1" x14ac:dyDescent="0.2">
      <c r="A58" s="82" t="s">
        <v>365</v>
      </c>
      <c r="B58" s="119">
        <v>1</v>
      </c>
      <c r="C58" s="7">
        <v>70.958659470876498</v>
      </c>
      <c r="D58" s="10">
        <v>1.5710135152562601</v>
      </c>
      <c r="E58" s="7">
        <v>48.633287202487203</v>
      </c>
      <c r="F58" s="10">
        <v>1.9929738863112301</v>
      </c>
      <c r="G58" s="7">
        <v>-22.325372268389302</v>
      </c>
      <c r="H58" s="123">
        <v>2.5377210990643402</v>
      </c>
    </row>
    <row r="59" spans="1:8" ht="13" customHeight="1" x14ac:dyDescent="0.2">
      <c r="A59" s="82" t="s">
        <v>370</v>
      </c>
      <c r="B59" s="119">
        <v>1</v>
      </c>
      <c r="C59" s="7">
        <v>47.670793962591503</v>
      </c>
      <c r="D59" s="10">
        <v>1.0000719135568901</v>
      </c>
      <c r="E59" s="7">
        <v>42.146515817398203</v>
      </c>
      <c r="F59" s="10">
        <v>1.3464189485149101</v>
      </c>
      <c r="G59" s="7">
        <v>-5.5242781451933096</v>
      </c>
      <c r="H59" s="123">
        <v>1.67719641580983</v>
      </c>
    </row>
    <row r="60" spans="1:8" ht="13" customHeight="1" x14ac:dyDescent="0.2">
      <c r="A60" s="82" t="s">
        <v>372</v>
      </c>
      <c r="B60" s="119">
        <v>1</v>
      </c>
      <c r="C60" s="7">
        <v>64.232927139709901</v>
      </c>
      <c r="D60" s="10">
        <v>0.96048476156651397</v>
      </c>
      <c r="E60" s="7">
        <v>48.4794297816129</v>
      </c>
      <c r="F60" s="10">
        <v>1.5155333824999799</v>
      </c>
      <c r="G60" s="7">
        <v>-15.753497358097</v>
      </c>
      <c r="H60" s="123">
        <v>1.7942609650419601</v>
      </c>
    </row>
    <row r="61" spans="1:8" ht="13" customHeight="1" x14ac:dyDescent="0.2">
      <c r="A61" s="82" t="s">
        <v>384</v>
      </c>
      <c r="B61" s="119">
        <v>1</v>
      </c>
      <c r="C61" s="7">
        <v>70.109046921802204</v>
      </c>
      <c r="D61" s="10">
        <v>0.93870347909460605</v>
      </c>
      <c r="E61" s="7">
        <v>68.599078087122194</v>
      </c>
      <c r="F61" s="10">
        <v>1.0532983109648</v>
      </c>
      <c r="G61" s="7">
        <v>-1.5099688346800699</v>
      </c>
      <c r="H61" s="123">
        <v>1.41088679685708</v>
      </c>
    </row>
    <row r="62" spans="1:8" ht="13" customHeight="1" x14ac:dyDescent="0.2">
      <c r="A62" s="82" t="s">
        <v>386</v>
      </c>
      <c r="B62" s="119">
        <v>1</v>
      </c>
      <c r="C62" s="7">
        <v>56.524186636331997</v>
      </c>
      <c r="D62" s="10">
        <v>1.3844402072241999</v>
      </c>
      <c r="E62" s="7">
        <v>47.958604503655799</v>
      </c>
      <c r="F62" s="10">
        <v>1.3266033083745501</v>
      </c>
      <c r="G62" s="7">
        <v>-8.5655821326761998</v>
      </c>
      <c r="H62" s="123">
        <v>1.91743344738984</v>
      </c>
    </row>
    <row r="63" spans="1:8" ht="13" customHeight="1" x14ac:dyDescent="0.2">
      <c r="A63" s="173" t="s">
        <v>387</v>
      </c>
      <c r="B63" s="166">
        <v>1</v>
      </c>
      <c r="C63" s="167">
        <v>68.617059057145596</v>
      </c>
      <c r="D63" s="168">
        <v>0.57525342583859895</v>
      </c>
      <c r="E63" s="167">
        <v>73.096777831977107</v>
      </c>
      <c r="F63" s="168">
        <v>1.3142584496832601</v>
      </c>
      <c r="G63" s="167">
        <v>4.4797187748315501</v>
      </c>
      <c r="H63" s="175">
        <v>1.43463994664267</v>
      </c>
    </row>
    <row r="64" spans="1:8" ht="13" customHeight="1" x14ac:dyDescent="0.2">
      <c r="A64" s="82" t="s">
        <v>395</v>
      </c>
      <c r="B64" s="119">
        <v>1</v>
      </c>
      <c r="C64" s="7">
        <v>79.209644050896202</v>
      </c>
      <c r="D64" s="10">
        <v>0.70454671289691295</v>
      </c>
      <c r="E64" s="7">
        <v>70.544016422122297</v>
      </c>
      <c r="F64" s="10">
        <v>1.3972294460665899</v>
      </c>
      <c r="G64" s="7">
        <v>-8.6656276287738603</v>
      </c>
      <c r="H64" s="123">
        <v>1.5648118722739199</v>
      </c>
    </row>
    <row r="65" spans="1:8" ht="13" customHeight="1" x14ac:dyDescent="0.2">
      <c r="A65" s="82" t="s">
        <v>396</v>
      </c>
      <c r="B65" s="119">
        <v>1</v>
      </c>
      <c r="C65" s="7">
        <v>73.867521655812197</v>
      </c>
      <c r="D65" s="10">
        <v>0.98701433065858402</v>
      </c>
      <c r="E65" s="7">
        <v>64.625497787116601</v>
      </c>
      <c r="F65" s="10">
        <v>1.4956158855709001</v>
      </c>
      <c r="G65" s="7">
        <v>-9.2420238686956004</v>
      </c>
      <c r="H65" s="123">
        <v>1.79194424190526</v>
      </c>
    </row>
    <row r="66" spans="1:8" ht="13" customHeight="1" x14ac:dyDescent="0.2">
      <c r="A66" s="4" t="s">
        <v>397</v>
      </c>
      <c r="B66" s="121">
        <v>1</v>
      </c>
      <c r="C66" s="169">
        <v>44.083696677730998</v>
      </c>
      <c r="D66" s="170">
        <v>1.4571448483228799</v>
      </c>
      <c r="E66" s="169">
        <v>76.485358391675604</v>
      </c>
      <c r="F66" s="170">
        <v>1.7535379366435999</v>
      </c>
      <c r="G66" s="169">
        <v>32.401661713944698</v>
      </c>
      <c r="H66" s="176">
        <v>2.2799487722846301</v>
      </c>
    </row>
    <row r="67" spans="1:8" ht="13" customHeight="1" x14ac:dyDescent="0.2">
      <c r="A67" s="82"/>
      <c r="B67" s="122"/>
      <c r="C67" s="7" t="s">
        <v>1778</v>
      </c>
      <c r="D67" s="10" t="s">
        <v>1779</v>
      </c>
      <c r="E67" s="7" t="s">
        <v>1750</v>
      </c>
      <c r="F67" s="10" t="s">
        <v>1751</v>
      </c>
      <c r="G67" s="7" t="s">
        <v>1780</v>
      </c>
      <c r="H67" s="123" t="s">
        <v>1781</v>
      </c>
    </row>
    <row r="68" spans="1:8" ht="13" customHeight="1" x14ac:dyDescent="0.2">
      <c r="A68" s="82" t="s">
        <v>359</v>
      </c>
      <c r="B68" s="122">
        <v>3</v>
      </c>
      <c r="C68" s="7">
        <v>53.949538802363399</v>
      </c>
      <c r="D68" s="10">
        <v>1.5161695490774301</v>
      </c>
      <c r="E68" s="7">
        <v>57.549879110767797</v>
      </c>
      <c r="F68" s="10">
        <v>1.21747396819027</v>
      </c>
      <c r="G68" s="7">
        <v>3.6003403084043302</v>
      </c>
      <c r="H68" s="123">
        <v>1.94448269850123</v>
      </c>
    </row>
    <row r="69" spans="1:8" ht="13" customHeight="1" x14ac:dyDescent="0.2">
      <c r="A69" s="82" t="s">
        <v>362</v>
      </c>
      <c r="B69" s="122">
        <v>3</v>
      </c>
      <c r="C69" s="7">
        <v>59.359983274964499</v>
      </c>
      <c r="D69" s="10">
        <v>1.7729571188081701</v>
      </c>
      <c r="E69" s="7">
        <v>69.220586585893898</v>
      </c>
      <c r="F69" s="10">
        <v>1.9951936457374</v>
      </c>
      <c r="G69" s="7">
        <v>9.8606033109294593</v>
      </c>
      <c r="H69" s="123">
        <v>2.6691149523996698</v>
      </c>
    </row>
    <row r="70" spans="1:8" ht="13" customHeight="1" x14ac:dyDescent="0.2">
      <c r="A70" s="82" t="s">
        <v>376</v>
      </c>
      <c r="B70" s="122">
        <v>3</v>
      </c>
      <c r="C70" s="7">
        <v>32.288168832516497</v>
      </c>
      <c r="D70" s="10">
        <v>0.88863182590437795</v>
      </c>
      <c r="E70" s="7">
        <v>37.4413762452917</v>
      </c>
      <c r="F70" s="10">
        <v>1.1065043786908599</v>
      </c>
      <c r="G70" s="7">
        <v>5.1532074127751999</v>
      </c>
      <c r="H70" s="123">
        <v>1.41916118255545</v>
      </c>
    </row>
    <row r="71" spans="1:8" ht="13" customHeight="1" x14ac:dyDescent="0.2">
      <c r="A71" s="82" t="s">
        <v>382</v>
      </c>
      <c r="B71" s="122">
        <v>3</v>
      </c>
      <c r="C71" s="7">
        <v>75.668901131168198</v>
      </c>
      <c r="D71" s="10">
        <v>0.97418232396549798</v>
      </c>
      <c r="E71" s="7">
        <v>76.7352547941762</v>
      </c>
      <c r="F71" s="10">
        <v>1.0990888458878101</v>
      </c>
      <c r="G71" s="7">
        <v>1.06635366300797</v>
      </c>
      <c r="H71" s="123">
        <v>1.4686822295792299</v>
      </c>
    </row>
    <row r="72" spans="1:8" ht="13" customHeight="1" x14ac:dyDescent="0.2">
      <c r="A72" s="82" t="s">
        <v>386</v>
      </c>
      <c r="B72" s="122">
        <v>3</v>
      </c>
      <c r="C72" s="7">
        <v>58.788472244214503</v>
      </c>
      <c r="D72" s="10">
        <v>0.99335201855990596</v>
      </c>
      <c r="E72" s="7">
        <v>52.672120231909503</v>
      </c>
      <c r="F72" s="10">
        <v>1.23445634270829</v>
      </c>
      <c r="G72" s="7">
        <v>-6.1163520123050397</v>
      </c>
      <c r="H72" s="123">
        <v>1.5844969847966801</v>
      </c>
    </row>
    <row r="73" spans="1:8" ht="13" customHeight="1" x14ac:dyDescent="0.2">
      <c r="A73" s="4" t="s">
        <v>387</v>
      </c>
      <c r="B73" s="171">
        <v>3</v>
      </c>
      <c r="C73" s="169">
        <v>67.254573086706998</v>
      </c>
      <c r="D73" s="170">
        <v>0.743534870451667</v>
      </c>
      <c r="E73" s="169">
        <v>73.4406026593457</v>
      </c>
      <c r="F73" s="170">
        <v>1.5595147414477499</v>
      </c>
      <c r="G73" s="169">
        <v>6.1860295726387298</v>
      </c>
      <c r="H73" s="176">
        <v>1.7276950924195</v>
      </c>
    </row>
    <row r="75" spans="1:8" x14ac:dyDescent="0.2">
      <c r="A75" s="177" t="s">
        <v>599</v>
      </c>
    </row>
    <row r="76" spans="1:8" x14ac:dyDescent="0.2">
      <c r="A76" s="177" t="s">
        <v>398</v>
      </c>
    </row>
    <row r="77" spans="1:8" x14ac:dyDescent="0.2">
      <c r="A77" s="177" t="s">
        <v>399</v>
      </c>
    </row>
    <row r="78" spans="1:8" x14ac:dyDescent="0.2">
      <c r="A78" s="177" t="s">
        <v>400</v>
      </c>
    </row>
    <row r="79" spans="1:8" x14ac:dyDescent="0.2">
      <c r="A79" s="177" t="s">
        <v>401</v>
      </c>
    </row>
    <row r="80" spans="1:8" x14ac:dyDescent="0.2">
      <c r="A80" s="177" t="s">
        <v>402</v>
      </c>
    </row>
    <row r="81" spans="1:1" x14ac:dyDescent="0.2">
      <c r="A81" s="160" t="str">
        <f>HYPERLINK("https://oecdcode.org/disclaimers/cyprus.html", "Information on data for Cyprus: https://oecdcode.org/disclaimers/cyprus.html")</f>
        <v>Information on data for Cyprus: https://oecdcode.org/disclaimers/cyprus.html</v>
      </c>
    </row>
    <row r="82" spans="1:1" x14ac:dyDescent="0.2">
      <c r="A82" s="177" t="s">
        <v>403</v>
      </c>
    </row>
  </sheetData>
  <mergeCells count="5">
    <mergeCell ref="B7:B10"/>
    <mergeCell ref="C7:H7"/>
    <mergeCell ref="C8:D9"/>
    <mergeCell ref="E8:F9"/>
    <mergeCell ref="G8:H9"/>
  </mergeCells>
  <conditionalFormatting sqref="G1:G200">
    <cfRule type="expression" dxfId="164"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107"/>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10" width="8.83203125" customWidth="1"/>
    <col min="11" max="14" width="10.33203125" customWidth="1"/>
  </cols>
  <sheetData>
    <row r="1" spans="1:24" x14ac:dyDescent="0.2">
      <c r="A1" s="36" t="str">
        <f ca="1">RIGHT(CELL("Filename",A1),LEN(CELL("Filename",A1))-FIND("]",CELL("Filename",A1)))</f>
        <v>BIN.UND.TQ79b_TQ09</v>
      </c>
      <c r="H1" s="51"/>
      <c r="J1" s="51"/>
    </row>
    <row r="2" spans="1:24" x14ac:dyDescent="0.2">
      <c r="A2" s="46" t="s">
        <v>120</v>
      </c>
    </row>
    <row r="3" spans="1:24" x14ac:dyDescent="0.2">
      <c r="A3" s="58" t="s">
        <v>0</v>
      </c>
    </row>
    <row r="4" spans="1:24" x14ac:dyDescent="0.2">
      <c r="A4" s="161" t="str">
        <f>HYPERLINK("#'TOC'!A1", "Back to TOC")</f>
        <v>Back to TOC</v>
      </c>
      <c r="B4" s="58"/>
    </row>
    <row r="6" spans="1:24" ht="13.5" customHeight="1" x14ac:dyDescent="0.2">
      <c r="A6" s="97"/>
      <c r="B6" s="97"/>
    </row>
    <row r="7" spans="1:24" ht="38.25" customHeight="1" x14ac:dyDescent="0.2">
      <c r="A7" s="101"/>
      <c r="B7" s="210" t="s">
        <v>1</v>
      </c>
      <c r="C7" s="257" t="s">
        <v>121</v>
      </c>
      <c r="D7" s="258"/>
      <c r="E7" s="258"/>
      <c r="F7" s="258"/>
      <c r="G7" s="258"/>
      <c r="H7" s="258"/>
      <c r="I7" s="258"/>
      <c r="J7" s="258"/>
      <c r="K7" s="283"/>
      <c r="L7" s="283"/>
      <c r="M7" s="283"/>
      <c r="N7" s="284"/>
    </row>
    <row r="8" spans="1:24" ht="36.75" customHeight="1" x14ac:dyDescent="0.2">
      <c r="A8" s="101"/>
      <c r="B8" s="211"/>
      <c r="C8" s="260" t="s">
        <v>65</v>
      </c>
      <c r="D8" s="260"/>
      <c r="E8" s="240" t="s">
        <v>70</v>
      </c>
      <c r="F8" s="240"/>
      <c r="G8" s="240"/>
      <c r="H8" s="240"/>
      <c r="I8" s="240"/>
      <c r="J8" s="240"/>
      <c r="K8" s="280" t="s">
        <v>71</v>
      </c>
      <c r="L8" s="279"/>
      <c r="M8" s="280" t="s">
        <v>72</v>
      </c>
      <c r="N8" s="281"/>
    </row>
    <row r="9" spans="1:24" ht="59.5" customHeight="1" x14ac:dyDescent="0.2">
      <c r="A9" s="101"/>
      <c r="B9" s="211"/>
      <c r="C9" s="261"/>
      <c r="D9" s="261"/>
      <c r="E9" s="241" t="s">
        <v>122</v>
      </c>
      <c r="F9" s="241"/>
      <c r="G9" s="241" t="s">
        <v>76</v>
      </c>
      <c r="H9" s="241"/>
      <c r="I9" s="241" t="s">
        <v>68</v>
      </c>
      <c r="J9" s="241"/>
      <c r="K9" s="273" t="s">
        <v>65</v>
      </c>
      <c r="L9" s="229"/>
      <c r="M9" s="273" t="s">
        <v>65</v>
      </c>
      <c r="N9" s="230"/>
    </row>
    <row r="10" spans="1:24" ht="15" customHeight="1" x14ac:dyDescent="0.2">
      <c r="A10" s="102"/>
      <c r="B10" s="211"/>
      <c r="C10" s="68" t="s">
        <v>10</v>
      </c>
      <c r="D10" s="68" t="s">
        <v>11</v>
      </c>
      <c r="E10" s="68" t="s">
        <v>10</v>
      </c>
      <c r="F10" s="68" t="s">
        <v>11</v>
      </c>
      <c r="G10" s="68" t="s">
        <v>10</v>
      </c>
      <c r="H10" s="68" t="s">
        <v>11</v>
      </c>
      <c r="I10" s="68" t="s">
        <v>69</v>
      </c>
      <c r="J10" s="68" t="s">
        <v>11</v>
      </c>
      <c r="K10" s="146" t="s">
        <v>69</v>
      </c>
      <c r="L10" s="13" t="s">
        <v>11</v>
      </c>
      <c r="M10" s="146" t="s">
        <v>69</v>
      </c>
      <c r="N10" s="14" t="s">
        <v>11</v>
      </c>
    </row>
    <row r="11" spans="1:24" x14ac:dyDescent="0.2">
      <c r="A11" s="77"/>
      <c r="B11" s="103"/>
      <c r="C11" s="42" t="s">
        <v>1750</v>
      </c>
      <c r="D11" s="47" t="s">
        <v>1751</v>
      </c>
      <c r="E11" s="42" t="s">
        <v>1782</v>
      </c>
      <c r="F11" s="47" t="s">
        <v>1783</v>
      </c>
      <c r="G11" s="42" t="s">
        <v>1784</v>
      </c>
      <c r="H11" s="47" t="s">
        <v>1785</v>
      </c>
      <c r="I11" s="42" t="s">
        <v>1786</v>
      </c>
      <c r="J11" s="47" t="s">
        <v>1787</v>
      </c>
      <c r="K11" s="137" t="s">
        <v>1774</v>
      </c>
      <c r="L11" s="138" t="s">
        <v>1775</v>
      </c>
      <c r="M11" s="138" t="s">
        <v>1776</v>
      </c>
      <c r="N11" s="139" t="s">
        <v>1777</v>
      </c>
      <c r="O11" s="98"/>
      <c r="P11" s="98"/>
      <c r="Q11" s="98"/>
      <c r="R11" s="98"/>
      <c r="S11" s="98"/>
      <c r="T11" s="98"/>
      <c r="U11" s="98"/>
      <c r="V11" s="98"/>
      <c r="W11" s="98"/>
      <c r="X11" s="98"/>
    </row>
    <row r="12" spans="1:24" x14ac:dyDescent="0.2">
      <c r="A12" s="3" t="s">
        <v>12</v>
      </c>
      <c r="B12" s="72">
        <v>2</v>
      </c>
      <c r="C12" s="7">
        <v>81.627268136742998</v>
      </c>
      <c r="D12" s="10">
        <v>1.1757996281810601</v>
      </c>
      <c r="E12" s="7">
        <v>81.419849415079796</v>
      </c>
      <c r="F12" s="10">
        <v>1.33973958257149</v>
      </c>
      <c r="G12" s="7">
        <v>83.044645419887104</v>
      </c>
      <c r="H12" s="10">
        <v>3.1321760002127998</v>
      </c>
      <c r="I12" s="7">
        <v>1.62479600480735</v>
      </c>
      <c r="J12" s="10">
        <v>3.5816958645711501</v>
      </c>
      <c r="K12" s="52"/>
      <c r="L12" s="64"/>
      <c r="M12" s="64"/>
      <c r="N12" s="53"/>
      <c r="O12" s="98"/>
      <c r="P12" s="98"/>
      <c r="Q12" s="98"/>
      <c r="R12" s="98"/>
      <c r="S12" s="98"/>
      <c r="T12" s="98"/>
      <c r="U12" s="98"/>
      <c r="V12" s="98"/>
      <c r="W12" s="98"/>
      <c r="X12" s="98"/>
    </row>
    <row r="13" spans="1:24" x14ac:dyDescent="0.2">
      <c r="A13" s="28" t="s">
        <v>13</v>
      </c>
      <c r="B13" s="72">
        <v>2</v>
      </c>
      <c r="C13" s="7">
        <v>68.936278506814403</v>
      </c>
      <c r="D13" s="10">
        <v>1.9419983002935</v>
      </c>
      <c r="E13" s="7">
        <v>69.053303021393404</v>
      </c>
      <c r="F13" s="10">
        <v>2.0706591366858702</v>
      </c>
      <c r="G13" s="7">
        <v>68.541804128946097</v>
      </c>
      <c r="H13" s="10">
        <v>5.9034914440588704</v>
      </c>
      <c r="I13" s="7">
        <v>-0.51149889244729296</v>
      </c>
      <c r="J13" s="10">
        <v>6.3309245449382798</v>
      </c>
      <c r="K13" s="54"/>
      <c r="L13" s="65"/>
      <c r="M13" s="65"/>
      <c r="N13" s="55"/>
      <c r="O13" s="2"/>
      <c r="P13" s="2"/>
      <c r="Q13" s="2"/>
      <c r="R13" s="2"/>
      <c r="S13" s="2"/>
      <c r="T13" s="2"/>
      <c r="U13" s="2"/>
      <c r="V13" s="2"/>
      <c r="W13" s="2"/>
      <c r="X13" s="2"/>
    </row>
    <row r="14" spans="1:24" x14ac:dyDescent="0.2">
      <c r="A14" s="28" t="s">
        <v>14</v>
      </c>
      <c r="B14" s="72">
        <v>2</v>
      </c>
      <c r="C14" s="7">
        <v>82.195665642303595</v>
      </c>
      <c r="D14" s="10">
        <v>1.1708715015207301</v>
      </c>
      <c r="E14" s="7">
        <v>85.5077215057605</v>
      </c>
      <c r="F14" s="10">
        <v>1.2879575530946901</v>
      </c>
      <c r="G14" s="7">
        <v>72.025010353685005</v>
      </c>
      <c r="H14" s="10">
        <v>3.12917862316093</v>
      </c>
      <c r="I14" s="7">
        <v>-13.482711152075501</v>
      </c>
      <c r="J14" s="10">
        <v>3.4630718346642402</v>
      </c>
      <c r="K14" s="54"/>
      <c r="L14" s="65"/>
      <c r="M14" s="65"/>
      <c r="N14" s="55"/>
      <c r="O14" s="2"/>
      <c r="P14" s="2"/>
      <c r="Q14" s="2"/>
      <c r="R14" s="2"/>
      <c r="S14" s="2"/>
      <c r="T14" s="2"/>
      <c r="U14" s="2"/>
      <c r="V14" s="2"/>
      <c r="W14" s="2"/>
      <c r="X14" s="2"/>
    </row>
    <row r="15" spans="1:24" x14ac:dyDescent="0.2">
      <c r="A15" s="3" t="s">
        <v>15</v>
      </c>
      <c r="B15" s="72">
        <v>2</v>
      </c>
      <c r="C15" s="7">
        <v>64.513027661153501</v>
      </c>
      <c r="D15" s="10">
        <v>1.3322023787725501</v>
      </c>
      <c r="E15" s="7">
        <v>64.272112689363794</v>
      </c>
      <c r="F15" s="10">
        <v>1.38207946530961</v>
      </c>
      <c r="G15" s="7">
        <v>67.250389245745197</v>
      </c>
      <c r="H15" s="10">
        <v>3.6617915098382401</v>
      </c>
      <c r="I15" s="7">
        <v>2.9782765563814002</v>
      </c>
      <c r="J15" s="10">
        <v>3.80449714625261</v>
      </c>
      <c r="K15" s="54"/>
      <c r="L15" s="65"/>
      <c r="M15" s="65"/>
      <c r="N15" s="55"/>
      <c r="O15" s="2"/>
      <c r="P15" s="2"/>
      <c r="Q15" s="2"/>
      <c r="R15" s="2"/>
      <c r="S15" s="2"/>
      <c r="T15" s="2"/>
      <c r="U15" s="2"/>
      <c r="V15" s="2"/>
      <c r="W15" s="2"/>
      <c r="X15" s="2"/>
    </row>
    <row r="16" spans="1:24" x14ac:dyDescent="0.2">
      <c r="A16" s="3" t="s">
        <v>16</v>
      </c>
      <c r="B16" s="72">
        <v>2</v>
      </c>
      <c r="C16" s="7">
        <v>77.054073356197705</v>
      </c>
      <c r="D16" s="10">
        <v>1.26278603942344</v>
      </c>
      <c r="E16" s="7">
        <v>72.558490100178204</v>
      </c>
      <c r="F16" s="10">
        <v>1.8964637108926801</v>
      </c>
      <c r="G16" s="7">
        <v>83.324957391442197</v>
      </c>
      <c r="H16" s="10">
        <v>1.5080959967906</v>
      </c>
      <c r="I16" s="7">
        <v>10.766467291264</v>
      </c>
      <c r="J16" s="10">
        <v>2.4570297796221299</v>
      </c>
      <c r="K16" s="54"/>
      <c r="L16" s="65"/>
      <c r="M16" s="65"/>
      <c r="N16" s="55"/>
      <c r="O16" s="2"/>
      <c r="P16" s="2"/>
      <c r="Q16" s="2"/>
      <c r="R16" s="2"/>
      <c r="S16" s="2"/>
      <c r="T16" s="2"/>
      <c r="U16" s="2"/>
      <c r="V16" s="2"/>
      <c r="W16" s="2"/>
      <c r="X16" s="2"/>
    </row>
    <row r="17" spans="1:24" x14ac:dyDescent="0.2">
      <c r="A17" s="28" t="s">
        <v>17</v>
      </c>
      <c r="B17" s="72">
        <v>2</v>
      </c>
      <c r="C17" s="7">
        <v>67.236434202544203</v>
      </c>
      <c r="D17" s="10">
        <v>1.2908974320422899</v>
      </c>
      <c r="E17" s="7">
        <v>67.326729113311302</v>
      </c>
      <c r="F17" s="10">
        <v>1.38089997050774</v>
      </c>
      <c r="G17" s="7">
        <v>67.0013032944412</v>
      </c>
      <c r="H17" s="10">
        <v>3.2923731585092</v>
      </c>
      <c r="I17" s="7">
        <v>-0.32542581887007299</v>
      </c>
      <c r="J17" s="10">
        <v>3.5240612593365599</v>
      </c>
      <c r="K17" s="54"/>
      <c r="L17" s="65"/>
      <c r="M17" s="65"/>
      <c r="N17" s="55"/>
      <c r="O17" s="2"/>
      <c r="P17" s="2"/>
      <c r="Q17" s="2"/>
      <c r="R17" s="2"/>
      <c r="S17" s="2"/>
      <c r="T17" s="2"/>
      <c r="U17" s="2"/>
      <c r="V17" s="2"/>
      <c r="W17" s="2"/>
      <c r="X17" s="2"/>
    </row>
    <row r="18" spans="1:24" x14ac:dyDescent="0.2">
      <c r="A18" s="78" t="s">
        <v>18</v>
      </c>
      <c r="B18" s="72">
        <v>2</v>
      </c>
      <c r="C18" s="7">
        <v>61.552304199678701</v>
      </c>
      <c r="D18" s="10">
        <v>1.8044148933572499</v>
      </c>
      <c r="E18" s="7">
        <v>61.973503239495898</v>
      </c>
      <c r="F18" s="10">
        <v>1.8895567394997901</v>
      </c>
      <c r="G18" s="7">
        <v>59.320806539953402</v>
      </c>
      <c r="H18" s="10">
        <v>5.63716938443274</v>
      </c>
      <c r="I18" s="7">
        <v>-2.6526966995424499</v>
      </c>
      <c r="J18" s="10">
        <v>5.9026630266313198</v>
      </c>
      <c r="K18" s="54"/>
      <c r="L18" s="65"/>
      <c r="M18" s="65"/>
      <c r="N18" s="55"/>
      <c r="O18" s="2"/>
      <c r="P18" s="2"/>
      <c r="Q18" s="2"/>
      <c r="R18" s="2"/>
      <c r="S18" s="2"/>
      <c r="T18" s="2"/>
      <c r="U18" s="2"/>
      <c r="V18" s="2"/>
      <c r="W18" s="2"/>
      <c r="X18" s="2"/>
    </row>
    <row r="19" spans="1:24" x14ac:dyDescent="0.2">
      <c r="A19" s="78" t="s">
        <v>19</v>
      </c>
      <c r="B19" s="72">
        <v>2</v>
      </c>
      <c r="C19" s="7">
        <v>75.296715099675097</v>
      </c>
      <c r="D19" s="10">
        <v>1.46961407006057</v>
      </c>
      <c r="E19" s="7">
        <v>76.161109709180494</v>
      </c>
      <c r="F19" s="10">
        <v>1.47854099873446</v>
      </c>
      <c r="G19" s="7">
        <v>72.649638309899601</v>
      </c>
      <c r="H19" s="10">
        <v>3.9708853471251602</v>
      </c>
      <c r="I19" s="7">
        <v>-3.5114713992809801</v>
      </c>
      <c r="J19" s="10">
        <v>4.2710040234090103</v>
      </c>
      <c r="K19" s="54"/>
      <c r="L19" s="65"/>
      <c r="M19" s="65"/>
      <c r="N19" s="55"/>
      <c r="O19" s="2"/>
      <c r="P19" s="2"/>
      <c r="Q19" s="2"/>
      <c r="R19" s="2"/>
      <c r="S19" s="2"/>
      <c r="T19" s="2"/>
      <c r="U19" s="2"/>
      <c r="V19" s="2"/>
      <c r="W19" s="2"/>
      <c r="X19" s="2"/>
    </row>
    <row r="20" spans="1:24" ht="12.75" customHeight="1" x14ac:dyDescent="0.2">
      <c r="A20" s="28" t="s">
        <v>20</v>
      </c>
      <c r="B20" s="72">
        <v>2</v>
      </c>
      <c r="C20" s="7">
        <v>46.913751081976102</v>
      </c>
      <c r="D20" s="10">
        <v>2.3353382126524802</v>
      </c>
      <c r="E20" s="7">
        <v>46.210434209553497</v>
      </c>
      <c r="F20" s="10">
        <v>3.1552169529073901</v>
      </c>
      <c r="G20" s="7">
        <v>48.2158506744411</v>
      </c>
      <c r="H20" s="10">
        <v>3.2561739272777301</v>
      </c>
      <c r="I20" s="7">
        <v>2.00541646488767</v>
      </c>
      <c r="J20" s="10">
        <v>4.5335787831908796</v>
      </c>
      <c r="K20" s="54"/>
      <c r="L20" s="65"/>
      <c r="M20" s="65"/>
      <c r="N20" s="55"/>
      <c r="O20" s="2"/>
      <c r="P20" s="2"/>
      <c r="Q20" s="2"/>
      <c r="R20" s="2"/>
      <c r="S20" s="2"/>
      <c r="T20" s="2"/>
      <c r="U20" s="2"/>
      <c r="V20" s="2"/>
      <c r="W20" s="2"/>
      <c r="X20" s="2"/>
    </row>
    <row r="21" spans="1:24" x14ac:dyDescent="0.2">
      <c r="A21" s="28" t="s">
        <v>21</v>
      </c>
      <c r="B21" s="72">
        <v>2</v>
      </c>
      <c r="C21" s="7">
        <v>84.223540187502195</v>
      </c>
      <c r="D21" s="10">
        <v>1.75420493545006</v>
      </c>
      <c r="E21" s="7">
        <v>84.592445162847696</v>
      </c>
      <c r="F21" s="10">
        <v>1.7561618064576601</v>
      </c>
      <c r="G21" s="7">
        <v>80.501156389920098</v>
      </c>
      <c r="H21" s="10">
        <v>5.7832186822327296</v>
      </c>
      <c r="I21" s="7">
        <v>-4.0912887729276797</v>
      </c>
      <c r="J21" s="10">
        <v>5.9128559722102203</v>
      </c>
      <c r="K21" s="54"/>
      <c r="L21" s="65"/>
      <c r="M21" s="65"/>
      <c r="N21" s="55"/>
      <c r="O21" s="2"/>
      <c r="P21" s="2"/>
      <c r="Q21" s="2"/>
      <c r="R21" s="2"/>
      <c r="S21" s="2"/>
      <c r="T21" s="2"/>
      <c r="U21" s="2"/>
      <c r="V21" s="2"/>
      <c r="W21" s="2"/>
      <c r="X21" s="2"/>
    </row>
    <row r="22" spans="1:24" x14ac:dyDescent="0.2">
      <c r="A22" s="28" t="s">
        <v>22</v>
      </c>
      <c r="B22" s="72">
        <v>2</v>
      </c>
      <c r="C22" s="7">
        <v>66.337719440293895</v>
      </c>
      <c r="D22" s="10">
        <v>2.3488840315847601</v>
      </c>
      <c r="E22" s="7">
        <v>65.123046380176405</v>
      </c>
      <c r="F22" s="10">
        <v>2.7748623250403202</v>
      </c>
      <c r="G22" s="7">
        <v>69.446007076706394</v>
      </c>
      <c r="H22" s="10">
        <v>4.41108205807034</v>
      </c>
      <c r="I22" s="7">
        <v>4.3229606965299796</v>
      </c>
      <c r="J22" s="10">
        <v>5.2142136767293596</v>
      </c>
      <c r="K22" s="54"/>
      <c r="L22" s="65"/>
      <c r="M22" s="65"/>
      <c r="N22" s="55"/>
      <c r="O22" s="2"/>
      <c r="P22" s="2"/>
      <c r="Q22" s="2"/>
      <c r="R22" s="2"/>
      <c r="S22" s="2"/>
      <c r="T22" s="2"/>
      <c r="U22" s="2"/>
      <c r="V22" s="2"/>
      <c r="W22" s="2"/>
      <c r="X22" s="2"/>
    </row>
    <row r="23" spans="1:24" x14ac:dyDescent="0.2">
      <c r="A23" s="28" t="s">
        <v>23</v>
      </c>
      <c r="B23" s="72">
        <v>2</v>
      </c>
      <c r="C23" s="7">
        <v>90.643609427890297</v>
      </c>
      <c r="D23" s="10">
        <v>1.28100917587304</v>
      </c>
      <c r="E23" s="7">
        <v>91.425094170368197</v>
      </c>
      <c r="F23" s="10">
        <v>1.52263796434766</v>
      </c>
      <c r="G23" s="7">
        <v>88.179942818011398</v>
      </c>
      <c r="H23" s="10">
        <v>2.3798198071448899</v>
      </c>
      <c r="I23" s="7">
        <v>-3.24515135235684</v>
      </c>
      <c r="J23" s="10">
        <v>2.83014836256771</v>
      </c>
      <c r="K23" s="54"/>
      <c r="L23" s="65"/>
      <c r="M23" s="65"/>
      <c r="N23" s="55"/>
      <c r="O23" s="2"/>
      <c r="P23" s="2"/>
      <c r="Q23" s="2"/>
      <c r="R23" s="2"/>
      <c r="S23" s="2"/>
      <c r="T23" s="2"/>
      <c r="U23" s="2"/>
      <c r="V23" s="2"/>
      <c r="W23" s="2"/>
      <c r="X23" s="2"/>
    </row>
    <row r="24" spans="1:24" x14ac:dyDescent="0.2">
      <c r="A24" s="3" t="s">
        <v>24</v>
      </c>
      <c r="B24" s="72">
        <v>2</v>
      </c>
      <c r="C24" s="7">
        <v>77.835873722183194</v>
      </c>
      <c r="D24" s="10">
        <v>1.4431675306092</v>
      </c>
      <c r="E24" s="7">
        <v>76.885301753740407</v>
      </c>
      <c r="F24" s="10">
        <v>1.9585946556852001</v>
      </c>
      <c r="G24" s="7">
        <v>78.992796145926505</v>
      </c>
      <c r="H24" s="10">
        <v>2.18793407391383</v>
      </c>
      <c r="I24" s="7">
        <v>2.1074943921861098</v>
      </c>
      <c r="J24" s="10">
        <v>2.9695402338006098</v>
      </c>
      <c r="K24" s="54"/>
      <c r="L24" s="65"/>
      <c r="M24" s="65"/>
      <c r="N24" s="55"/>
      <c r="O24" s="2"/>
      <c r="P24" s="2"/>
      <c r="Q24" s="2"/>
      <c r="R24" s="2"/>
      <c r="S24" s="2"/>
      <c r="T24" s="2"/>
      <c r="U24" s="2"/>
      <c r="V24" s="2"/>
      <c r="W24" s="2"/>
      <c r="X24" s="2"/>
    </row>
    <row r="25" spans="1:24" x14ac:dyDescent="0.2">
      <c r="A25" s="28" t="s">
        <v>25</v>
      </c>
      <c r="B25" s="72">
        <v>2</v>
      </c>
      <c r="C25" s="7">
        <v>54.9387439496196</v>
      </c>
      <c r="D25" s="10">
        <v>1.84902279912127</v>
      </c>
      <c r="E25" s="7">
        <v>53.818244936034901</v>
      </c>
      <c r="F25" s="10">
        <v>2.1848241810956801</v>
      </c>
      <c r="G25" s="7">
        <v>67.229954682833807</v>
      </c>
      <c r="H25" s="10">
        <v>6.6025990627499498</v>
      </c>
      <c r="I25" s="7">
        <v>13.4117097467989</v>
      </c>
      <c r="J25" s="10">
        <v>7.7510376854485603</v>
      </c>
      <c r="K25" s="54"/>
      <c r="L25" s="65"/>
      <c r="M25" s="65"/>
      <c r="N25" s="55"/>
      <c r="O25" s="2"/>
      <c r="P25" s="2"/>
      <c r="Q25" s="2"/>
      <c r="R25" s="2"/>
      <c r="S25" s="2"/>
      <c r="T25" s="2"/>
      <c r="U25" s="2"/>
      <c r="V25" s="2"/>
      <c r="W25" s="2"/>
      <c r="X25" s="2"/>
    </row>
    <row r="26" spans="1:24" x14ac:dyDescent="0.2">
      <c r="A26" s="17" t="s">
        <v>27</v>
      </c>
      <c r="B26" s="72">
        <v>2</v>
      </c>
      <c r="C26" s="7">
        <v>88.424831486158993</v>
      </c>
      <c r="D26" s="10">
        <v>1.4797100261770999</v>
      </c>
      <c r="E26" s="7">
        <v>93.323918737727197</v>
      </c>
      <c r="F26" s="10">
        <v>1.27348106542525</v>
      </c>
      <c r="G26" s="7">
        <v>73.804735492698001</v>
      </c>
      <c r="H26" s="10">
        <v>3.7984345737541201</v>
      </c>
      <c r="I26" s="7">
        <v>-19.5191832450292</v>
      </c>
      <c r="J26" s="10">
        <v>3.8859639430884898</v>
      </c>
      <c r="K26" s="54"/>
      <c r="L26" s="65"/>
      <c r="M26" s="65"/>
      <c r="N26" s="55"/>
      <c r="O26" s="2"/>
      <c r="P26" s="2"/>
      <c r="Q26" s="2"/>
      <c r="R26" s="2"/>
      <c r="S26" s="2"/>
      <c r="T26" s="2"/>
      <c r="U26" s="2"/>
      <c r="V26" s="2"/>
      <c r="W26" s="2"/>
      <c r="X26" s="2"/>
    </row>
    <row r="27" spans="1:24" x14ac:dyDescent="0.2">
      <c r="A27" s="28" t="s">
        <v>26</v>
      </c>
      <c r="B27" s="72">
        <v>2</v>
      </c>
      <c r="C27" s="7">
        <v>84.415279691287495</v>
      </c>
      <c r="D27" s="10">
        <v>1.2589779343343099</v>
      </c>
      <c r="E27" s="7">
        <v>84.957647485403996</v>
      </c>
      <c r="F27" s="10">
        <v>1.3406218047276499</v>
      </c>
      <c r="G27" s="7">
        <v>81.076162407869504</v>
      </c>
      <c r="H27" s="10">
        <v>3.1823524002812098</v>
      </c>
      <c r="I27" s="7">
        <v>-3.88148507753449</v>
      </c>
      <c r="J27" s="10">
        <v>3.3976944428912601</v>
      </c>
      <c r="K27" s="54"/>
      <c r="L27" s="65"/>
      <c r="M27" s="65"/>
      <c r="N27" s="55"/>
      <c r="O27" s="2"/>
      <c r="P27" s="2"/>
      <c r="Q27" s="2"/>
      <c r="R27" s="2"/>
      <c r="S27" s="2"/>
      <c r="T27" s="2"/>
      <c r="U27" s="2"/>
      <c r="V27" s="2"/>
      <c r="W27" s="2"/>
      <c r="X27" s="2"/>
    </row>
    <row r="28" spans="1:24" x14ac:dyDescent="0.2">
      <c r="A28" s="28" t="s">
        <v>28</v>
      </c>
      <c r="B28" s="72">
        <v>2</v>
      </c>
      <c r="C28" s="7">
        <v>73.3396462856889</v>
      </c>
      <c r="D28" s="10">
        <v>1.8772443403699599</v>
      </c>
      <c r="E28" s="7">
        <v>73.088497110501606</v>
      </c>
      <c r="F28" s="10">
        <v>1.8465071388054199</v>
      </c>
      <c r="G28" s="7" t="s">
        <v>706</v>
      </c>
      <c r="H28" s="10" t="s">
        <v>706</v>
      </c>
      <c r="I28" s="7" t="s">
        <v>706</v>
      </c>
      <c r="J28" s="10" t="s">
        <v>706</v>
      </c>
      <c r="K28" s="54"/>
      <c r="L28" s="65"/>
      <c r="M28" s="65"/>
      <c r="N28" s="55"/>
      <c r="O28" s="2"/>
      <c r="P28" s="2"/>
      <c r="Q28" s="2"/>
      <c r="R28" s="2"/>
      <c r="S28" s="2"/>
      <c r="T28" s="2"/>
      <c r="U28" s="2"/>
      <c r="V28" s="2"/>
      <c r="W28" s="2"/>
      <c r="X28" s="2"/>
    </row>
    <row r="29" spans="1:24" x14ac:dyDescent="0.2">
      <c r="A29" s="28" t="s">
        <v>29</v>
      </c>
      <c r="B29" s="72">
        <v>2</v>
      </c>
      <c r="C29" s="7">
        <v>72.651764883573705</v>
      </c>
      <c r="D29" s="10">
        <v>1.5034475269246199</v>
      </c>
      <c r="E29" s="7">
        <v>71.130580037212098</v>
      </c>
      <c r="F29" s="10">
        <v>1.7881420066853699</v>
      </c>
      <c r="G29" s="7">
        <v>79.766926315683904</v>
      </c>
      <c r="H29" s="10">
        <v>2.89051349195163</v>
      </c>
      <c r="I29" s="7">
        <v>8.6363462784717804</v>
      </c>
      <c r="J29" s="10">
        <v>3.49638707912806</v>
      </c>
      <c r="K29" s="54"/>
      <c r="L29" s="65"/>
      <c r="M29" s="65"/>
      <c r="N29" s="55"/>
      <c r="O29" s="2"/>
      <c r="P29" s="2"/>
      <c r="Q29" s="2"/>
      <c r="R29" s="2"/>
      <c r="S29" s="2"/>
      <c r="T29" s="2"/>
      <c r="U29" s="2"/>
      <c r="V29" s="2"/>
      <c r="W29" s="2"/>
      <c r="X29" s="2"/>
    </row>
    <row r="30" spans="1:24" x14ac:dyDescent="0.2">
      <c r="A30" s="28" t="s">
        <v>30</v>
      </c>
      <c r="B30" s="72">
        <v>2</v>
      </c>
      <c r="C30" s="7">
        <v>68.423578909286604</v>
      </c>
      <c r="D30" s="10">
        <v>1.4551220474386599</v>
      </c>
      <c r="E30" s="7">
        <v>68.479370901662094</v>
      </c>
      <c r="F30" s="10">
        <v>1.5137724920464599</v>
      </c>
      <c r="G30" s="7">
        <v>68.006057242834601</v>
      </c>
      <c r="H30" s="10">
        <v>3.2277018197351799</v>
      </c>
      <c r="I30" s="7">
        <v>-0.47331365882752202</v>
      </c>
      <c r="J30" s="10">
        <v>3.3379013571735299</v>
      </c>
      <c r="K30" s="54"/>
      <c r="L30" s="65"/>
      <c r="M30" s="65"/>
      <c r="N30" s="55"/>
      <c r="O30" s="2"/>
      <c r="P30" s="2"/>
      <c r="Q30" s="2"/>
      <c r="R30" s="2"/>
      <c r="S30" s="2"/>
      <c r="T30" s="2"/>
      <c r="U30" s="2"/>
      <c r="V30" s="2"/>
      <c r="W30" s="2"/>
      <c r="X30" s="2"/>
    </row>
    <row r="31" spans="1:24" x14ac:dyDescent="0.2">
      <c r="A31" s="28" t="s">
        <v>31</v>
      </c>
      <c r="B31" s="72">
        <v>2</v>
      </c>
      <c r="C31" s="7">
        <v>61.156398327968702</v>
      </c>
      <c r="D31" s="10">
        <v>1.6846030512871399</v>
      </c>
      <c r="E31" s="7">
        <v>61.513009660526599</v>
      </c>
      <c r="F31" s="10">
        <v>1.7566669462225</v>
      </c>
      <c r="G31" s="7">
        <v>55.0814734552511</v>
      </c>
      <c r="H31" s="10">
        <v>5.9693609913369103</v>
      </c>
      <c r="I31" s="7">
        <v>-6.4315362052755098</v>
      </c>
      <c r="J31" s="10">
        <v>6.3032503069316004</v>
      </c>
      <c r="K31" s="54"/>
      <c r="L31" s="65"/>
      <c r="M31" s="65"/>
      <c r="N31" s="55"/>
      <c r="O31" s="2"/>
      <c r="P31" s="2"/>
      <c r="Q31" s="2"/>
      <c r="R31" s="2"/>
      <c r="S31" s="2"/>
      <c r="T31" s="2"/>
      <c r="U31" s="2"/>
      <c r="V31" s="2"/>
      <c r="W31" s="2"/>
      <c r="X31" s="2"/>
    </row>
    <row r="32" spans="1:24" x14ac:dyDescent="0.2">
      <c r="A32" s="28" t="s">
        <v>32</v>
      </c>
      <c r="B32" s="72">
        <v>2</v>
      </c>
      <c r="C32" s="7">
        <v>61.905551980569001</v>
      </c>
      <c r="D32" s="10">
        <v>1.66179455993596</v>
      </c>
      <c r="E32" s="7">
        <v>61.259470432780397</v>
      </c>
      <c r="F32" s="10">
        <v>1.8059656871822301</v>
      </c>
      <c r="G32" s="7">
        <v>66.153487099815493</v>
      </c>
      <c r="H32" s="10">
        <v>4.3534941070419597</v>
      </c>
      <c r="I32" s="7">
        <v>4.8940166670351504</v>
      </c>
      <c r="J32" s="10">
        <v>4.7321576498192197</v>
      </c>
      <c r="K32" s="54"/>
      <c r="L32" s="65"/>
      <c r="M32" s="65"/>
      <c r="N32" s="55"/>
      <c r="O32" s="2"/>
      <c r="P32" s="2"/>
      <c r="Q32" s="2"/>
      <c r="R32" s="2"/>
      <c r="S32" s="2"/>
      <c r="T32" s="2"/>
      <c r="U32" s="2"/>
      <c r="V32" s="2"/>
      <c r="W32" s="2"/>
      <c r="X32" s="2"/>
    </row>
    <row r="33" spans="1:24" x14ac:dyDescent="0.2">
      <c r="A33" s="28" t="s">
        <v>33</v>
      </c>
      <c r="B33" s="72">
        <v>2</v>
      </c>
      <c r="C33" s="7">
        <v>73.667303046121503</v>
      </c>
      <c r="D33" s="10">
        <v>2.1842386803737699</v>
      </c>
      <c r="E33" s="7">
        <v>72.013503988647301</v>
      </c>
      <c r="F33" s="10">
        <v>2.4561295531963898</v>
      </c>
      <c r="G33" s="7">
        <v>83.455382994657597</v>
      </c>
      <c r="H33" s="10">
        <v>4.50937059488309</v>
      </c>
      <c r="I33" s="7">
        <v>11.4418790060103</v>
      </c>
      <c r="J33" s="10">
        <v>5.1780104728762204</v>
      </c>
      <c r="K33" s="54"/>
      <c r="L33" s="65"/>
      <c r="M33" s="65"/>
      <c r="N33" s="55"/>
      <c r="O33" s="2"/>
      <c r="P33" s="2"/>
      <c r="Q33" s="2"/>
      <c r="R33" s="2"/>
      <c r="S33" s="2"/>
      <c r="T33" s="2"/>
      <c r="U33" s="2"/>
      <c r="V33" s="2"/>
      <c r="W33" s="2"/>
      <c r="X33" s="2"/>
    </row>
    <row r="34" spans="1:24" x14ac:dyDescent="0.2">
      <c r="A34" s="28" t="s">
        <v>34</v>
      </c>
      <c r="B34" s="72">
        <v>2</v>
      </c>
      <c r="C34" s="7">
        <v>62.7824603315606</v>
      </c>
      <c r="D34" s="10">
        <v>1.81211303047382</v>
      </c>
      <c r="E34" s="7">
        <v>61.053024746429401</v>
      </c>
      <c r="F34" s="10">
        <v>2.1147743904199601</v>
      </c>
      <c r="G34" s="7">
        <v>70.741951456570902</v>
      </c>
      <c r="H34" s="10">
        <v>4.9192638914562998</v>
      </c>
      <c r="I34" s="7">
        <v>9.6889267101414909</v>
      </c>
      <c r="J34" s="10">
        <v>5.7409091567374499</v>
      </c>
      <c r="K34" s="54"/>
      <c r="L34" s="65"/>
      <c r="M34" s="65"/>
      <c r="N34" s="55"/>
      <c r="O34" s="2"/>
      <c r="P34" s="2"/>
      <c r="Q34" s="2"/>
      <c r="R34" s="2"/>
      <c r="S34" s="2"/>
      <c r="T34" s="2"/>
      <c r="U34" s="2"/>
      <c r="V34" s="2"/>
      <c r="W34" s="2"/>
      <c r="X34" s="2"/>
    </row>
    <row r="35" spans="1:24" x14ac:dyDescent="0.2">
      <c r="A35" s="28" t="s">
        <v>35</v>
      </c>
      <c r="B35" s="72">
        <v>2</v>
      </c>
      <c r="C35" s="7">
        <v>74.175740020367499</v>
      </c>
      <c r="D35" s="10">
        <v>1.70149872342207</v>
      </c>
      <c r="E35" s="7">
        <v>73.4862603908728</v>
      </c>
      <c r="F35" s="10">
        <v>1.88969434091501</v>
      </c>
      <c r="G35" s="7">
        <v>76.718562318181299</v>
      </c>
      <c r="H35" s="10">
        <v>4.8013460368466898</v>
      </c>
      <c r="I35" s="7">
        <v>3.2323019273084799</v>
      </c>
      <c r="J35" s="10">
        <v>5.3226388387298398</v>
      </c>
      <c r="K35" s="54"/>
      <c r="L35" s="65"/>
      <c r="M35" s="65"/>
      <c r="N35" s="55"/>
      <c r="O35" s="2"/>
      <c r="P35" s="2"/>
      <c r="Q35" s="2"/>
      <c r="R35" s="2"/>
      <c r="S35" s="2"/>
      <c r="T35" s="2"/>
      <c r="U35" s="2"/>
      <c r="V35" s="2"/>
      <c r="W35" s="2"/>
      <c r="X35" s="2"/>
    </row>
    <row r="36" spans="1:24" x14ac:dyDescent="0.2">
      <c r="A36" s="28" t="s">
        <v>36</v>
      </c>
      <c r="B36" s="72">
        <v>2</v>
      </c>
      <c r="C36" s="7">
        <v>37.988349754973903</v>
      </c>
      <c r="D36" s="10">
        <v>1.83635189184409</v>
      </c>
      <c r="E36" s="7">
        <v>35.5353135176248</v>
      </c>
      <c r="F36" s="10">
        <v>2.1165311479158402</v>
      </c>
      <c r="G36" s="7">
        <v>44.671465932764796</v>
      </c>
      <c r="H36" s="10">
        <v>3.4627582282160199</v>
      </c>
      <c r="I36" s="7">
        <v>9.1361524151399998</v>
      </c>
      <c r="J36" s="10">
        <v>4.0267424750693097</v>
      </c>
      <c r="K36" s="54"/>
      <c r="L36" s="65"/>
      <c r="M36" s="65"/>
      <c r="N36" s="55"/>
      <c r="O36" s="2"/>
      <c r="P36" s="2"/>
      <c r="Q36" s="2"/>
      <c r="R36" s="2"/>
      <c r="S36" s="2"/>
      <c r="T36" s="2"/>
      <c r="U36" s="2"/>
      <c r="V36" s="2"/>
      <c r="W36" s="2"/>
      <c r="X36" s="2"/>
    </row>
    <row r="37" spans="1:24" x14ac:dyDescent="0.2">
      <c r="A37" s="28" t="s">
        <v>37</v>
      </c>
      <c r="B37" s="72">
        <v>2</v>
      </c>
      <c r="C37" s="7">
        <v>72.477704166907898</v>
      </c>
      <c r="D37" s="10">
        <v>1.00794005611728</v>
      </c>
      <c r="E37" s="7">
        <v>72.784703225653701</v>
      </c>
      <c r="F37" s="10">
        <v>0.98960100237683202</v>
      </c>
      <c r="G37" s="7">
        <v>70.862596599372495</v>
      </c>
      <c r="H37" s="10">
        <v>2.5020053024401001</v>
      </c>
      <c r="I37" s="7">
        <v>-1.9221066262811299</v>
      </c>
      <c r="J37" s="10">
        <v>2.4409791924858601</v>
      </c>
      <c r="K37" s="54"/>
      <c r="L37" s="65"/>
      <c r="M37" s="65"/>
      <c r="N37" s="55"/>
      <c r="O37" s="2"/>
      <c r="P37" s="2"/>
      <c r="Q37" s="2"/>
      <c r="R37" s="2"/>
      <c r="S37" s="2"/>
      <c r="T37" s="2"/>
      <c r="U37" s="2"/>
      <c r="V37" s="2"/>
      <c r="W37" s="2"/>
      <c r="X37" s="2"/>
    </row>
    <row r="38" spans="1:24" x14ac:dyDescent="0.2">
      <c r="A38" s="28" t="s">
        <v>38</v>
      </c>
      <c r="B38" s="72">
        <v>2</v>
      </c>
      <c r="C38" s="7">
        <v>55.818058737592402</v>
      </c>
      <c r="D38" s="10">
        <v>1.83566640084929</v>
      </c>
      <c r="E38" s="7">
        <v>51.8451589169348</v>
      </c>
      <c r="F38" s="10">
        <v>1.96559795875036</v>
      </c>
      <c r="G38" s="7">
        <v>69.299054653809193</v>
      </c>
      <c r="H38" s="10">
        <v>3.3139774612691402</v>
      </c>
      <c r="I38" s="7">
        <v>17.453895736874401</v>
      </c>
      <c r="J38" s="10">
        <v>3.43267855071822</v>
      </c>
      <c r="K38" s="54"/>
      <c r="L38" s="65"/>
      <c r="M38" s="65"/>
      <c r="N38" s="55"/>
      <c r="O38" s="2"/>
      <c r="P38" s="2"/>
      <c r="Q38" s="2"/>
      <c r="R38" s="2"/>
      <c r="S38" s="2"/>
      <c r="T38" s="2"/>
      <c r="U38" s="2"/>
      <c r="V38" s="2"/>
      <c r="W38" s="2"/>
      <c r="X38" s="2"/>
    </row>
    <row r="39" spans="1:24" x14ac:dyDescent="0.2">
      <c r="A39" s="32" t="s">
        <v>39</v>
      </c>
      <c r="B39" s="72">
        <v>2</v>
      </c>
      <c r="C39" s="7">
        <v>62.280776093113502</v>
      </c>
      <c r="D39" s="10">
        <v>1.78229077486628</v>
      </c>
      <c r="E39" s="7">
        <v>62.170835688811799</v>
      </c>
      <c r="F39" s="10">
        <v>1.79032136232973</v>
      </c>
      <c r="G39" s="7">
        <v>63.8940529647668</v>
      </c>
      <c r="H39" s="10">
        <v>4.72453418922104</v>
      </c>
      <c r="I39" s="7">
        <v>1.72321727595499</v>
      </c>
      <c r="J39" s="10">
        <v>4.8035577075746296</v>
      </c>
      <c r="K39" s="54"/>
      <c r="L39" s="65"/>
      <c r="M39" s="65"/>
      <c r="N39" s="55"/>
      <c r="O39" s="2"/>
      <c r="P39" s="2"/>
      <c r="Q39" s="2"/>
      <c r="R39" s="2"/>
      <c r="S39" s="2"/>
      <c r="T39" s="2"/>
      <c r="U39" s="2"/>
      <c r="V39" s="2"/>
      <c r="W39" s="2"/>
      <c r="X39" s="2"/>
    </row>
    <row r="40" spans="1:24" x14ac:dyDescent="0.2">
      <c r="A40" s="28" t="s">
        <v>40</v>
      </c>
      <c r="B40" s="72">
        <v>2</v>
      </c>
      <c r="C40" s="7">
        <v>81.239409347152204</v>
      </c>
      <c r="D40" s="10">
        <v>1.05923581071213</v>
      </c>
      <c r="E40" s="7">
        <v>81.380700646208197</v>
      </c>
      <c r="F40" s="10">
        <v>1.12756184650215</v>
      </c>
      <c r="G40" s="7">
        <v>77.1447107170967</v>
      </c>
      <c r="H40" s="10">
        <v>6.0142423710364197</v>
      </c>
      <c r="I40" s="7">
        <v>-4.2359899291115699</v>
      </c>
      <c r="J40" s="10">
        <v>6.3884457366796497</v>
      </c>
      <c r="K40" s="54"/>
      <c r="L40" s="65"/>
      <c r="M40" s="65"/>
      <c r="N40" s="55"/>
      <c r="O40" s="2"/>
      <c r="P40" s="2"/>
      <c r="Q40" s="2"/>
      <c r="R40" s="2"/>
      <c r="S40" s="2"/>
      <c r="T40" s="2"/>
      <c r="U40" s="2"/>
      <c r="V40" s="2"/>
      <c r="W40" s="2"/>
      <c r="X40" s="2"/>
    </row>
    <row r="41" spans="1:24" x14ac:dyDescent="0.2">
      <c r="A41" s="28" t="s">
        <v>41</v>
      </c>
      <c r="B41" s="72">
        <v>2</v>
      </c>
      <c r="C41" s="7">
        <v>76.080851397722597</v>
      </c>
      <c r="D41" s="10">
        <v>1.3368281044427699</v>
      </c>
      <c r="E41" s="7">
        <v>76.795185347027399</v>
      </c>
      <c r="F41" s="10">
        <v>1.48379332621616</v>
      </c>
      <c r="G41" s="7">
        <v>69.550950442310906</v>
      </c>
      <c r="H41" s="10">
        <v>4.22570041678848</v>
      </c>
      <c r="I41" s="7">
        <v>-7.2442349047164196</v>
      </c>
      <c r="J41" s="10">
        <v>4.5397507412511198</v>
      </c>
      <c r="K41" s="54"/>
      <c r="L41" s="65"/>
      <c r="M41" s="65"/>
      <c r="N41" s="55"/>
      <c r="O41" s="2"/>
      <c r="P41" s="2"/>
      <c r="Q41" s="2"/>
      <c r="R41" s="2"/>
      <c r="S41" s="2"/>
      <c r="T41" s="2"/>
      <c r="U41" s="2"/>
      <c r="V41" s="2"/>
      <c r="W41" s="2"/>
      <c r="X41" s="2"/>
    </row>
    <row r="42" spans="1:24" x14ac:dyDescent="0.2">
      <c r="A42" s="28" t="s">
        <v>42</v>
      </c>
      <c r="B42" s="72">
        <v>2</v>
      </c>
      <c r="C42" s="7">
        <v>51.4115313944517</v>
      </c>
      <c r="D42" s="10">
        <v>1.6266269264558899</v>
      </c>
      <c r="E42" s="7">
        <v>51.115589736572801</v>
      </c>
      <c r="F42" s="10">
        <v>1.72386183138117</v>
      </c>
      <c r="G42" s="7">
        <v>54.381215061707202</v>
      </c>
      <c r="H42" s="10">
        <v>6.98606411333793</v>
      </c>
      <c r="I42" s="7">
        <v>3.2656253251344398</v>
      </c>
      <c r="J42" s="10">
        <v>7.4138092293553504</v>
      </c>
      <c r="K42" s="54"/>
      <c r="L42" s="65"/>
      <c r="M42" s="65"/>
      <c r="N42" s="55"/>
      <c r="O42" s="2"/>
      <c r="P42" s="2"/>
      <c r="Q42" s="2"/>
      <c r="R42" s="2"/>
      <c r="S42" s="2"/>
      <c r="T42" s="2"/>
      <c r="U42" s="2"/>
      <c r="V42" s="2"/>
      <c r="W42" s="2"/>
      <c r="X42" s="2"/>
    </row>
    <row r="43" spans="1:24" x14ac:dyDescent="0.2">
      <c r="A43" s="3" t="s">
        <v>43</v>
      </c>
      <c r="B43" s="72">
        <v>2</v>
      </c>
      <c r="C43" s="7">
        <v>67.053738609994696</v>
      </c>
      <c r="D43" s="10">
        <v>2.53955908446612</v>
      </c>
      <c r="E43" s="7">
        <v>68.413185786403901</v>
      </c>
      <c r="F43" s="10">
        <v>2.7786606607608602</v>
      </c>
      <c r="G43" s="7">
        <v>52.146909082928197</v>
      </c>
      <c r="H43" s="10">
        <v>8.8185183785385508</v>
      </c>
      <c r="I43" s="7">
        <v>-16.2662767034757</v>
      </c>
      <c r="J43" s="10">
        <v>9.5725881218302007</v>
      </c>
      <c r="K43" s="54"/>
      <c r="L43" s="65"/>
      <c r="M43" s="65"/>
      <c r="N43" s="55"/>
      <c r="O43" s="2"/>
      <c r="P43" s="2"/>
      <c r="Q43" s="2"/>
      <c r="R43" s="2"/>
      <c r="S43" s="2"/>
      <c r="T43" s="2"/>
      <c r="U43" s="2"/>
      <c r="V43" s="2"/>
      <c r="W43" s="2"/>
      <c r="X43" s="2"/>
    </row>
    <row r="44" spans="1:24" x14ac:dyDescent="0.2">
      <c r="A44" s="3" t="s">
        <v>44</v>
      </c>
      <c r="B44" s="72">
        <v>2</v>
      </c>
      <c r="C44" s="7">
        <v>54.5039872112756</v>
      </c>
      <c r="D44" s="10">
        <v>1.9306122613897501</v>
      </c>
      <c r="E44" s="7">
        <v>51.787954157890198</v>
      </c>
      <c r="F44" s="10">
        <v>1.57923457531012</v>
      </c>
      <c r="G44" s="7">
        <v>75.623278728440795</v>
      </c>
      <c r="H44" s="10">
        <v>8.59024915844841</v>
      </c>
      <c r="I44" s="7">
        <v>23.835324570550501</v>
      </c>
      <c r="J44" s="10">
        <v>8.3827029434271907</v>
      </c>
      <c r="K44" s="54"/>
      <c r="L44" s="65"/>
      <c r="M44" s="65"/>
      <c r="N44" s="55"/>
      <c r="O44" s="2"/>
      <c r="P44" s="2"/>
      <c r="Q44" s="2"/>
      <c r="R44" s="2"/>
      <c r="S44" s="2"/>
      <c r="T44" s="2"/>
      <c r="U44" s="2"/>
      <c r="V44" s="2"/>
      <c r="W44" s="2"/>
      <c r="X44" s="2"/>
    </row>
    <row r="45" spans="1:24" x14ac:dyDescent="0.2">
      <c r="A45" s="3" t="s">
        <v>80</v>
      </c>
      <c r="B45" s="72">
        <v>2</v>
      </c>
      <c r="C45" s="7">
        <v>63.087474288030499</v>
      </c>
      <c r="D45" s="10">
        <v>1.74463217078459</v>
      </c>
      <c r="E45" s="7">
        <v>61.499490831160301</v>
      </c>
      <c r="F45" s="10">
        <v>1.84524398284558</v>
      </c>
      <c r="G45" s="7">
        <v>68.140210436023395</v>
      </c>
      <c r="H45" s="10">
        <v>3.3776131756301302</v>
      </c>
      <c r="I45" s="7">
        <v>6.6407196048631096</v>
      </c>
      <c r="J45" s="10">
        <v>3.5657189174181001</v>
      </c>
      <c r="K45" s="54"/>
      <c r="L45" s="65"/>
      <c r="M45" s="65"/>
      <c r="N45" s="55"/>
      <c r="O45" s="2"/>
      <c r="P45" s="2"/>
      <c r="Q45" s="2"/>
      <c r="R45" s="2"/>
      <c r="S45" s="2"/>
      <c r="T45" s="2"/>
      <c r="U45" s="2"/>
      <c r="V45" s="2"/>
      <c r="W45" s="2"/>
      <c r="X45" s="2"/>
    </row>
    <row r="46" spans="1:24" x14ac:dyDescent="0.2">
      <c r="A46" s="3" t="s">
        <v>45</v>
      </c>
      <c r="B46" s="72">
        <v>2</v>
      </c>
      <c r="C46" s="7">
        <v>80.1842716946758</v>
      </c>
      <c r="D46" s="10">
        <v>1.4715013691757499</v>
      </c>
      <c r="E46" s="7">
        <v>80.053357686323096</v>
      </c>
      <c r="F46" s="10">
        <v>1.62966476571682</v>
      </c>
      <c r="G46" s="7">
        <v>82.781003772795103</v>
      </c>
      <c r="H46" s="10">
        <v>3.6994015657653798</v>
      </c>
      <c r="I46" s="7">
        <v>2.72764608647201</v>
      </c>
      <c r="J46" s="10">
        <v>4.1537928586930102</v>
      </c>
      <c r="K46" s="54"/>
      <c r="L46" s="65"/>
      <c r="M46" s="65"/>
      <c r="N46" s="55"/>
      <c r="O46" s="2"/>
      <c r="P46" s="2"/>
      <c r="Q46" s="2"/>
      <c r="R46" s="2"/>
      <c r="S46" s="2"/>
      <c r="T46" s="2"/>
      <c r="U46" s="2"/>
      <c r="V46" s="2"/>
      <c r="W46" s="2"/>
      <c r="X46" s="2"/>
    </row>
    <row r="47" spans="1:24" x14ac:dyDescent="0.2">
      <c r="A47" s="28" t="s">
        <v>46</v>
      </c>
      <c r="B47" s="72">
        <v>2</v>
      </c>
      <c r="C47" s="7">
        <v>41.470696647015302</v>
      </c>
      <c r="D47" s="10">
        <v>2.0677078880787101</v>
      </c>
      <c r="E47" s="7">
        <v>41.232843164300803</v>
      </c>
      <c r="F47" s="10">
        <v>2.6411490807849498</v>
      </c>
      <c r="G47" s="7">
        <v>41.959659031428203</v>
      </c>
      <c r="H47" s="10">
        <v>3.1502164991750301</v>
      </c>
      <c r="I47" s="7">
        <v>0.72681586712732804</v>
      </c>
      <c r="J47" s="10">
        <v>4.0610531713405997</v>
      </c>
      <c r="K47" s="54"/>
      <c r="L47" s="65"/>
      <c r="M47" s="65"/>
      <c r="N47" s="55"/>
      <c r="O47" s="2"/>
      <c r="P47" s="2"/>
      <c r="Q47" s="2"/>
      <c r="R47" s="2"/>
      <c r="S47" s="2"/>
      <c r="T47" s="2"/>
      <c r="U47" s="2"/>
      <c r="V47" s="2"/>
      <c r="W47" s="2"/>
      <c r="X47" s="2"/>
    </row>
    <row r="48" spans="1:24" x14ac:dyDescent="0.2">
      <c r="A48" s="28" t="s">
        <v>47</v>
      </c>
      <c r="B48" s="72">
        <v>2</v>
      </c>
      <c r="C48" s="7">
        <v>83.567775365942097</v>
      </c>
      <c r="D48" s="10">
        <v>1.33657347836564</v>
      </c>
      <c r="E48" s="7">
        <v>83.047019981882698</v>
      </c>
      <c r="F48" s="10">
        <v>1.4857522263834</v>
      </c>
      <c r="G48" s="7">
        <v>84.781154095070903</v>
      </c>
      <c r="H48" s="10">
        <v>2.4173667958699099</v>
      </c>
      <c r="I48" s="7">
        <v>1.73413411318819</v>
      </c>
      <c r="J48" s="10">
        <v>2.6601179590707802</v>
      </c>
      <c r="K48" s="54"/>
      <c r="L48" s="65"/>
      <c r="M48" s="65"/>
      <c r="N48" s="55"/>
      <c r="O48" s="2"/>
      <c r="P48" s="2"/>
      <c r="Q48" s="2"/>
      <c r="R48" s="2"/>
      <c r="S48" s="2"/>
      <c r="T48" s="2"/>
      <c r="U48" s="2"/>
      <c r="V48" s="2"/>
      <c r="W48" s="2"/>
      <c r="X48" s="2"/>
    </row>
    <row r="49" spans="1:24" x14ac:dyDescent="0.2">
      <c r="A49" s="28" t="s">
        <v>48</v>
      </c>
      <c r="B49" s="72">
        <v>2</v>
      </c>
      <c r="C49" s="7">
        <v>79.707471750796401</v>
      </c>
      <c r="D49" s="10">
        <v>1.1514053553899199</v>
      </c>
      <c r="E49" s="7">
        <v>79.1875984082114</v>
      </c>
      <c r="F49" s="10">
        <v>1.2078184914802901</v>
      </c>
      <c r="G49" s="7">
        <v>84.211058577994606</v>
      </c>
      <c r="H49" s="10">
        <v>3.93878116000923</v>
      </c>
      <c r="I49" s="7">
        <v>5.0234601697832097</v>
      </c>
      <c r="J49" s="10">
        <v>4.1285135287383401</v>
      </c>
      <c r="K49" s="54"/>
      <c r="L49" s="65"/>
      <c r="M49" s="65"/>
      <c r="N49" s="55"/>
      <c r="O49" s="2"/>
      <c r="P49" s="2"/>
      <c r="Q49" s="2"/>
      <c r="R49" s="2"/>
      <c r="S49" s="2"/>
      <c r="T49" s="2"/>
      <c r="U49" s="2"/>
      <c r="V49" s="2"/>
      <c r="W49" s="2"/>
      <c r="X49" s="2"/>
    </row>
    <row r="50" spans="1:24" x14ac:dyDescent="0.2">
      <c r="A50" s="3" t="s">
        <v>49</v>
      </c>
      <c r="B50" s="72">
        <v>2</v>
      </c>
      <c r="C50" s="7">
        <v>47.616148761880403</v>
      </c>
      <c r="D50" s="10">
        <v>1.87240101430568</v>
      </c>
      <c r="E50" s="7">
        <v>44.669178877421103</v>
      </c>
      <c r="F50" s="10">
        <v>2.1387768433741798</v>
      </c>
      <c r="G50" s="7">
        <v>56.136078489422999</v>
      </c>
      <c r="H50" s="10">
        <v>3.4620622349140802</v>
      </c>
      <c r="I50" s="7">
        <v>11.4668996120019</v>
      </c>
      <c r="J50" s="10">
        <v>3.9322376768815701</v>
      </c>
      <c r="K50" s="54"/>
      <c r="L50" s="65"/>
      <c r="M50" s="65"/>
      <c r="N50" s="55"/>
      <c r="O50" s="2"/>
      <c r="P50" s="2"/>
      <c r="Q50" s="2"/>
      <c r="R50" s="2"/>
      <c r="S50" s="2"/>
      <c r="T50" s="2"/>
      <c r="U50" s="2"/>
      <c r="V50" s="2"/>
      <c r="W50" s="2"/>
      <c r="X50" s="2"/>
    </row>
    <row r="51" spans="1:24" x14ac:dyDescent="0.2">
      <c r="A51" s="17" t="s">
        <v>50</v>
      </c>
      <c r="B51" s="72">
        <v>2</v>
      </c>
      <c r="C51" s="7">
        <v>77.297436780157696</v>
      </c>
      <c r="D51" s="10">
        <v>1.28538829847276</v>
      </c>
      <c r="E51" s="7">
        <v>75.244556470574295</v>
      </c>
      <c r="F51" s="10">
        <v>1.96218843870608</v>
      </c>
      <c r="G51" s="7">
        <v>78.390028042341001</v>
      </c>
      <c r="H51" s="10">
        <v>1.3896119161004299</v>
      </c>
      <c r="I51" s="7">
        <v>3.14547157176679</v>
      </c>
      <c r="J51" s="10">
        <v>2.0632735954124999</v>
      </c>
      <c r="K51" s="54"/>
      <c r="L51" s="65"/>
      <c r="M51" s="65"/>
      <c r="N51" s="55"/>
      <c r="O51" s="2"/>
      <c r="P51" s="2"/>
      <c r="Q51" s="2"/>
      <c r="R51" s="2"/>
      <c r="S51" s="2"/>
      <c r="T51" s="2"/>
      <c r="U51" s="2"/>
      <c r="V51" s="2"/>
      <c r="W51" s="2"/>
      <c r="X51" s="2"/>
    </row>
    <row r="52" spans="1:24" x14ac:dyDescent="0.2">
      <c r="A52" s="28" t="s">
        <v>51</v>
      </c>
      <c r="B52" s="72">
        <v>2</v>
      </c>
      <c r="C52" s="7">
        <v>70.792771733833803</v>
      </c>
      <c r="D52" s="10">
        <v>1.27902649787397</v>
      </c>
      <c r="E52" s="7">
        <v>69.876490377971095</v>
      </c>
      <c r="F52" s="10">
        <v>1.4766642320147501</v>
      </c>
      <c r="G52" s="7">
        <v>75.450477726539702</v>
      </c>
      <c r="H52" s="10">
        <v>4.6315368287069703</v>
      </c>
      <c r="I52" s="7">
        <v>5.5739873485685898</v>
      </c>
      <c r="J52" s="10">
        <v>5.2526356124190796</v>
      </c>
      <c r="K52" s="54"/>
      <c r="L52" s="65"/>
      <c r="M52" s="65"/>
      <c r="N52" s="55"/>
      <c r="O52" s="2"/>
      <c r="P52" s="2"/>
      <c r="Q52" s="2"/>
      <c r="R52" s="2"/>
      <c r="S52" s="2"/>
      <c r="T52" s="2"/>
      <c r="U52" s="2"/>
      <c r="V52" s="2"/>
      <c r="W52" s="2"/>
      <c r="X52" s="2"/>
    </row>
    <row r="53" spans="1:24" x14ac:dyDescent="0.2">
      <c r="A53" s="28" t="s">
        <v>52</v>
      </c>
      <c r="B53" s="72">
        <v>2</v>
      </c>
      <c r="C53" s="7">
        <v>81.693583067960603</v>
      </c>
      <c r="D53" s="10">
        <v>1.2946596662419001</v>
      </c>
      <c r="E53" s="7">
        <v>81.981900881564897</v>
      </c>
      <c r="F53" s="10">
        <v>1.34929254191486</v>
      </c>
      <c r="G53" s="7">
        <v>80.352212191426901</v>
      </c>
      <c r="H53" s="10">
        <v>3.1225312753961201</v>
      </c>
      <c r="I53" s="7">
        <v>-1.6296886901380401</v>
      </c>
      <c r="J53" s="10">
        <v>3.2682349165283799</v>
      </c>
      <c r="K53" s="54"/>
      <c r="L53" s="65"/>
      <c r="M53" s="65"/>
      <c r="N53" s="55"/>
      <c r="O53" s="2"/>
      <c r="P53" s="2"/>
      <c r="Q53" s="2"/>
      <c r="R53" s="2"/>
      <c r="S53" s="2"/>
      <c r="T53" s="2"/>
      <c r="U53" s="2"/>
      <c r="V53" s="2"/>
      <c r="W53" s="2"/>
      <c r="X53" s="2"/>
    </row>
    <row r="54" spans="1:24" x14ac:dyDescent="0.2">
      <c r="A54" s="28" t="s">
        <v>53</v>
      </c>
      <c r="B54" s="72">
        <v>2</v>
      </c>
      <c r="C54" s="7">
        <v>72.314167575320695</v>
      </c>
      <c r="D54" s="10">
        <v>1.63196737789514</v>
      </c>
      <c r="E54" s="7">
        <v>72.058867786263093</v>
      </c>
      <c r="F54" s="10">
        <v>1.84943827286151</v>
      </c>
      <c r="G54" s="7">
        <v>74.976481057198299</v>
      </c>
      <c r="H54" s="10">
        <v>5.7170983621987501</v>
      </c>
      <c r="I54" s="7">
        <v>2.9176132709351599</v>
      </c>
      <c r="J54" s="10">
        <v>6.2945841852186</v>
      </c>
      <c r="K54" s="54"/>
      <c r="L54" s="65"/>
      <c r="M54" s="65"/>
      <c r="N54" s="55"/>
      <c r="O54" s="2"/>
      <c r="P54" s="2"/>
      <c r="Q54" s="2"/>
      <c r="R54" s="2"/>
      <c r="S54" s="2"/>
      <c r="T54" s="2"/>
      <c r="U54" s="2"/>
      <c r="V54" s="2"/>
      <c r="W54" s="2"/>
      <c r="X54" s="2"/>
    </row>
    <row r="55" spans="1:24" x14ac:dyDescent="0.2">
      <c r="A55" s="28" t="s">
        <v>54</v>
      </c>
      <c r="B55" s="72">
        <v>2</v>
      </c>
      <c r="C55" s="7">
        <v>62.094034989300098</v>
      </c>
      <c r="D55" s="10">
        <v>1.9939620056021501</v>
      </c>
      <c r="E55" s="7">
        <v>62.415475392428696</v>
      </c>
      <c r="F55" s="10">
        <v>2.0851498073333699</v>
      </c>
      <c r="G55" s="7">
        <v>62.068060302572398</v>
      </c>
      <c r="H55" s="10">
        <v>5.2621295191164696</v>
      </c>
      <c r="I55" s="7">
        <v>-0.34741508985629099</v>
      </c>
      <c r="J55" s="10">
        <v>5.4492622477704398</v>
      </c>
      <c r="K55" s="54"/>
      <c r="L55" s="65"/>
      <c r="M55" s="65"/>
      <c r="N55" s="55"/>
      <c r="O55" s="2"/>
      <c r="P55" s="2"/>
      <c r="Q55" s="2"/>
      <c r="R55" s="2"/>
      <c r="S55" s="2"/>
      <c r="T55" s="2"/>
      <c r="U55" s="2"/>
      <c r="V55" s="2"/>
      <c r="W55" s="2"/>
      <c r="X55" s="2"/>
    </row>
    <row r="56" spans="1:24" x14ac:dyDescent="0.2">
      <c r="A56" s="28" t="s">
        <v>55</v>
      </c>
      <c r="B56" s="72">
        <v>2</v>
      </c>
      <c r="C56" s="7">
        <v>72.841553716474294</v>
      </c>
      <c r="D56" s="10">
        <v>1.4592984306555701</v>
      </c>
      <c r="E56" s="7">
        <v>72.988990960135894</v>
      </c>
      <c r="F56" s="10">
        <v>1.8680386541398699</v>
      </c>
      <c r="G56" s="7">
        <v>72.338112281786195</v>
      </c>
      <c r="H56" s="10">
        <v>2.2732944737844698</v>
      </c>
      <c r="I56" s="7">
        <v>-0.65087867834972701</v>
      </c>
      <c r="J56" s="10">
        <v>2.9500224697469299</v>
      </c>
      <c r="K56" s="54"/>
      <c r="L56" s="65"/>
      <c r="M56" s="65"/>
      <c r="N56" s="55"/>
      <c r="O56" s="2"/>
      <c r="P56" s="2"/>
      <c r="Q56" s="2"/>
      <c r="R56" s="2"/>
      <c r="S56" s="2"/>
      <c r="T56" s="2"/>
      <c r="U56" s="2"/>
      <c r="V56" s="2"/>
      <c r="W56" s="2"/>
      <c r="X56" s="2"/>
    </row>
    <row r="57" spans="1:24" x14ac:dyDescent="0.2">
      <c r="A57" s="28" t="s">
        <v>56</v>
      </c>
      <c r="B57" s="72">
        <v>2</v>
      </c>
      <c r="C57" s="7">
        <v>72.560335732209793</v>
      </c>
      <c r="D57" s="10">
        <v>1.83948068583348</v>
      </c>
      <c r="E57" s="7">
        <v>72.689948293357105</v>
      </c>
      <c r="F57" s="10">
        <v>2.0042757683629202</v>
      </c>
      <c r="G57" s="7">
        <v>70.741193165727495</v>
      </c>
      <c r="H57" s="10">
        <v>6.7591875420249803</v>
      </c>
      <c r="I57" s="7">
        <v>-1.94875512762961</v>
      </c>
      <c r="J57" s="10">
        <v>7.34502992288418</v>
      </c>
      <c r="K57" s="54"/>
      <c r="L57" s="65"/>
      <c r="M57" s="65"/>
      <c r="N57" s="55"/>
      <c r="O57" s="2"/>
      <c r="P57" s="2"/>
      <c r="Q57" s="2"/>
      <c r="R57" s="2"/>
      <c r="S57" s="2"/>
      <c r="T57" s="2"/>
      <c r="U57" s="2"/>
      <c r="V57" s="2"/>
      <c r="W57" s="2"/>
      <c r="X57" s="2"/>
    </row>
    <row r="58" spans="1:24" x14ac:dyDescent="0.2">
      <c r="A58" s="28" t="s">
        <v>57</v>
      </c>
      <c r="B58" s="72">
        <v>2</v>
      </c>
      <c r="C58" s="7">
        <v>50.4677267327408</v>
      </c>
      <c r="D58" s="10">
        <v>1.2438240141176999</v>
      </c>
      <c r="E58" s="7">
        <v>50.535534014109999</v>
      </c>
      <c r="F58" s="10">
        <v>1.4036119816239201</v>
      </c>
      <c r="G58" s="7">
        <v>49.947198961173299</v>
      </c>
      <c r="H58" s="10">
        <v>4.2645485764733602</v>
      </c>
      <c r="I58" s="7">
        <v>-0.58833505293667798</v>
      </c>
      <c r="J58" s="10">
        <v>4.72044014249051</v>
      </c>
      <c r="K58" s="54"/>
      <c r="L58" s="65"/>
      <c r="M58" s="65"/>
      <c r="N58" s="55"/>
      <c r="O58" s="2"/>
      <c r="P58" s="2"/>
      <c r="Q58" s="2"/>
      <c r="R58" s="2"/>
      <c r="S58" s="2"/>
      <c r="T58" s="2"/>
      <c r="U58" s="2"/>
      <c r="V58" s="2"/>
      <c r="W58" s="2"/>
      <c r="X58" s="2"/>
    </row>
    <row r="59" spans="1:24" x14ac:dyDescent="0.2">
      <c r="A59" s="28" t="s">
        <v>58</v>
      </c>
      <c r="B59" s="72">
        <v>2</v>
      </c>
      <c r="C59" s="7">
        <v>77.305576391392904</v>
      </c>
      <c r="D59" s="10">
        <v>1.4507052090952799</v>
      </c>
      <c r="E59" s="7">
        <v>74.325661104636794</v>
      </c>
      <c r="F59" s="10">
        <v>1.87173462209882</v>
      </c>
      <c r="G59" s="7">
        <v>78.720378410277604</v>
      </c>
      <c r="H59" s="10">
        <v>1.7197399185784801</v>
      </c>
      <c r="I59" s="7">
        <v>4.3947173056407802</v>
      </c>
      <c r="J59" s="10">
        <v>2.1096777145716898</v>
      </c>
      <c r="K59" s="54"/>
      <c r="L59" s="65"/>
      <c r="M59" s="65"/>
      <c r="N59" s="55"/>
      <c r="O59" s="2"/>
      <c r="P59" s="2"/>
      <c r="Q59" s="2"/>
      <c r="R59" s="2"/>
      <c r="S59" s="2"/>
      <c r="T59" s="2"/>
      <c r="U59" s="2"/>
      <c r="V59" s="2"/>
      <c r="W59" s="2"/>
      <c r="X59" s="2"/>
    </row>
    <row r="60" spans="1:24" x14ac:dyDescent="0.2">
      <c r="A60" s="28" t="s">
        <v>59</v>
      </c>
      <c r="B60" s="72">
        <v>2</v>
      </c>
      <c r="C60" s="7">
        <v>79.706865011117898</v>
      </c>
      <c r="D60" s="10">
        <v>1.97075257565052</v>
      </c>
      <c r="E60" s="7">
        <v>79.088908593749295</v>
      </c>
      <c r="F60" s="10">
        <v>2.5659575826279299</v>
      </c>
      <c r="G60" s="7">
        <v>81.014284634570004</v>
      </c>
      <c r="H60" s="10">
        <v>2.84990133090227</v>
      </c>
      <c r="I60" s="7">
        <v>1.9253760408207401</v>
      </c>
      <c r="J60" s="10">
        <v>3.8550742964764799</v>
      </c>
      <c r="K60" s="54"/>
      <c r="L60" s="65"/>
      <c r="M60" s="65"/>
      <c r="N60" s="55"/>
      <c r="O60" s="2"/>
      <c r="P60" s="2"/>
      <c r="Q60" s="2"/>
      <c r="R60" s="2"/>
      <c r="S60" s="2"/>
      <c r="T60" s="2"/>
      <c r="U60" s="2"/>
      <c r="V60" s="2"/>
      <c r="W60" s="2"/>
      <c r="X60" s="2"/>
    </row>
    <row r="61" spans="1:24" x14ac:dyDescent="0.2">
      <c r="A61" s="3" t="s">
        <v>60</v>
      </c>
      <c r="B61" s="72">
        <v>2</v>
      </c>
      <c r="C61" s="7">
        <v>84.754373611257805</v>
      </c>
      <c r="D61" s="10">
        <v>0.87791258621131896</v>
      </c>
      <c r="E61" s="7">
        <v>85.156412458410799</v>
      </c>
      <c r="F61" s="10">
        <v>0.93172507623328604</v>
      </c>
      <c r="G61" s="7">
        <v>83.702976024837696</v>
      </c>
      <c r="H61" s="10">
        <v>1.5744693019579701</v>
      </c>
      <c r="I61" s="7">
        <v>-1.4534364335730701</v>
      </c>
      <c r="J61" s="10">
        <v>1.64523510206477</v>
      </c>
      <c r="K61" s="54"/>
      <c r="L61" s="65"/>
      <c r="M61" s="65"/>
      <c r="N61" s="55"/>
      <c r="O61" s="2"/>
      <c r="P61" s="2"/>
      <c r="Q61" s="2"/>
      <c r="R61" s="2"/>
      <c r="S61" s="2"/>
      <c r="T61" s="2"/>
      <c r="U61" s="2"/>
      <c r="V61" s="2"/>
      <c r="W61" s="2"/>
      <c r="X61" s="2"/>
    </row>
    <row r="62" spans="1:24" x14ac:dyDescent="0.2">
      <c r="A62" s="28" t="s">
        <v>61</v>
      </c>
      <c r="B62" s="72">
        <v>2</v>
      </c>
      <c r="C62" s="7">
        <v>79.2610097205865</v>
      </c>
      <c r="D62" s="10">
        <v>1.2508813288632199</v>
      </c>
      <c r="E62" s="7">
        <v>79.570014580441395</v>
      </c>
      <c r="F62" s="10">
        <v>1.29885273217432</v>
      </c>
      <c r="G62" s="7">
        <v>75.713124209562395</v>
      </c>
      <c r="H62" s="10">
        <v>5.2470877583623103</v>
      </c>
      <c r="I62" s="7">
        <v>-3.8568903708790101</v>
      </c>
      <c r="J62" s="10">
        <v>5.4515790387804897</v>
      </c>
      <c r="K62" s="54"/>
      <c r="L62" s="65"/>
      <c r="M62" s="65"/>
      <c r="N62" s="55"/>
      <c r="O62" s="2"/>
      <c r="P62" s="2"/>
      <c r="Q62" s="2"/>
      <c r="R62" s="2"/>
      <c r="S62" s="2"/>
      <c r="T62" s="2"/>
      <c r="U62" s="2"/>
      <c r="V62" s="2"/>
      <c r="W62" s="2"/>
      <c r="X62" s="2"/>
    </row>
    <row r="63" spans="1:24" x14ac:dyDescent="0.2">
      <c r="A63" s="33" t="s">
        <v>81</v>
      </c>
      <c r="B63" s="69">
        <v>2</v>
      </c>
      <c r="C63" s="34">
        <v>69.928487919755895</v>
      </c>
      <c r="D63" s="35">
        <v>0.31744228096129301</v>
      </c>
      <c r="E63" s="34">
        <v>69.573676685421702</v>
      </c>
      <c r="F63" s="35">
        <v>0.36208602017584701</v>
      </c>
      <c r="G63" s="34">
        <v>70.767815151948795</v>
      </c>
      <c r="H63" s="35">
        <v>0.82191916910453</v>
      </c>
      <c r="I63" s="34">
        <v>1.3293238674916801</v>
      </c>
      <c r="J63" s="35">
        <v>0.91576325726606</v>
      </c>
      <c r="K63" s="54"/>
      <c r="L63" s="65"/>
      <c r="M63" s="65"/>
      <c r="N63" s="55"/>
      <c r="O63" s="2"/>
      <c r="P63" s="2"/>
      <c r="Q63" s="2"/>
      <c r="R63" s="2"/>
      <c r="S63" s="2"/>
      <c r="T63" s="2"/>
      <c r="U63" s="2"/>
      <c r="V63" s="2"/>
      <c r="W63" s="2"/>
      <c r="X63" s="2"/>
    </row>
    <row r="64" spans="1:24" x14ac:dyDescent="0.2">
      <c r="A64" s="37" t="s">
        <v>82</v>
      </c>
      <c r="B64" s="70">
        <v>2</v>
      </c>
      <c r="C64" s="38">
        <v>71.291242309882094</v>
      </c>
      <c r="D64" s="39">
        <v>0.53509439732988395</v>
      </c>
      <c r="E64" s="38">
        <v>71.402746155621898</v>
      </c>
      <c r="F64" s="39">
        <v>0.59493938712246597</v>
      </c>
      <c r="G64" s="38">
        <v>70.120197464642104</v>
      </c>
      <c r="H64" s="39">
        <v>1.60760925234449</v>
      </c>
      <c r="I64" s="38">
        <v>-1.25053258093899</v>
      </c>
      <c r="J64" s="39">
        <v>1.74257136943837</v>
      </c>
      <c r="K64" s="54"/>
      <c r="L64" s="65"/>
      <c r="M64" s="65"/>
      <c r="N64" s="55"/>
      <c r="O64" s="2"/>
      <c r="P64" s="2"/>
      <c r="Q64" s="2"/>
      <c r="R64" s="2"/>
      <c r="S64" s="2"/>
      <c r="T64" s="2"/>
      <c r="U64" s="2"/>
      <c r="V64" s="2"/>
      <c r="W64" s="2"/>
      <c r="X64" s="2"/>
    </row>
    <row r="65" spans="1:24" x14ac:dyDescent="0.2">
      <c r="A65" s="40" t="s">
        <v>83</v>
      </c>
      <c r="B65" s="71">
        <v>2</v>
      </c>
      <c r="C65" s="48">
        <v>69.7750249094221</v>
      </c>
      <c r="D65" s="49">
        <v>0.233344150829497</v>
      </c>
      <c r="E65" s="48">
        <v>69.3050802619519</v>
      </c>
      <c r="F65" s="49">
        <v>0.26433627842919899</v>
      </c>
      <c r="G65" s="48">
        <v>70.990760041656102</v>
      </c>
      <c r="H65" s="49">
        <v>0.63940829899112595</v>
      </c>
      <c r="I65" s="48">
        <v>1.7645009640490299</v>
      </c>
      <c r="J65" s="49">
        <v>0.69956611628297705</v>
      </c>
      <c r="K65" s="54"/>
      <c r="L65" s="65"/>
      <c r="M65" s="65"/>
      <c r="N65" s="55"/>
      <c r="O65" s="2"/>
      <c r="P65" s="2"/>
      <c r="Q65" s="2"/>
      <c r="R65" s="2"/>
      <c r="S65" s="2"/>
      <c r="T65" s="2"/>
      <c r="U65" s="2"/>
      <c r="V65" s="2"/>
      <c r="W65" s="2"/>
      <c r="X65" s="2"/>
    </row>
    <row r="66" spans="1:24" x14ac:dyDescent="0.2">
      <c r="A66" s="82" t="s">
        <v>89</v>
      </c>
      <c r="B66" s="72">
        <v>2</v>
      </c>
      <c r="C66" s="7">
        <v>74.520629000817607</v>
      </c>
      <c r="D66" s="10">
        <v>2.1813768400409002</v>
      </c>
      <c r="E66" s="7">
        <v>74.372261962171393</v>
      </c>
      <c r="F66" s="10">
        <v>2.7778171828528202</v>
      </c>
      <c r="G66" s="7">
        <v>75.340944742025599</v>
      </c>
      <c r="H66" s="10">
        <v>4.1671532960355098</v>
      </c>
      <c r="I66" s="7">
        <v>0.96868277985420503</v>
      </c>
      <c r="J66" s="10">
        <v>5.7127068296818697</v>
      </c>
      <c r="K66" s="54"/>
      <c r="L66" s="65"/>
      <c r="M66" s="65"/>
      <c r="N66" s="55"/>
      <c r="O66" s="2"/>
      <c r="P66" s="2"/>
      <c r="Q66" s="2"/>
      <c r="R66" s="2"/>
      <c r="S66" s="2"/>
      <c r="T66" s="2"/>
      <c r="U66" s="2"/>
      <c r="V66" s="2"/>
      <c r="W66" s="2"/>
      <c r="X66" s="2"/>
    </row>
    <row r="67" spans="1:24" x14ac:dyDescent="0.2">
      <c r="A67" s="82" t="s">
        <v>90</v>
      </c>
      <c r="B67" s="72">
        <v>2</v>
      </c>
      <c r="C67" s="7">
        <v>79.652013408848802</v>
      </c>
      <c r="D67" s="10">
        <v>3.3241566381455798</v>
      </c>
      <c r="E67" s="7">
        <v>79.409021925688805</v>
      </c>
      <c r="F67" s="10">
        <v>3.4061221441568099</v>
      </c>
      <c r="G67" s="7">
        <v>80.978358838185002</v>
      </c>
      <c r="H67" s="10">
        <v>6.26092403999297</v>
      </c>
      <c r="I67" s="7">
        <v>1.56933691249615</v>
      </c>
      <c r="J67" s="10">
        <v>6.2262804582604501</v>
      </c>
      <c r="K67" s="54"/>
      <c r="L67" s="65"/>
      <c r="M67" s="65"/>
      <c r="N67" s="55"/>
      <c r="O67" s="2"/>
      <c r="P67" s="2"/>
      <c r="Q67" s="2"/>
      <c r="R67" s="2"/>
      <c r="S67" s="2"/>
      <c r="T67" s="2"/>
      <c r="U67" s="2"/>
      <c r="V67" s="2"/>
      <c r="W67" s="2"/>
      <c r="X67" s="2"/>
    </row>
    <row r="68" spans="1:24" x14ac:dyDescent="0.2">
      <c r="A68" s="82" t="s">
        <v>91</v>
      </c>
      <c r="B68" s="72">
        <v>2</v>
      </c>
      <c r="C68" s="7">
        <v>71.443833128564606</v>
      </c>
      <c r="D68" s="10">
        <v>2.80859099603019</v>
      </c>
      <c r="E68" s="7">
        <v>72.166051736418297</v>
      </c>
      <c r="F68" s="10">
        <v>2.82992108815903</v>
      </c>
      <c r="G68" s="7">
        <v>61.098105516524797</v>
      </c>
      <c r="H68" s="10">
        <v>8.8004952102122402</v>
      </c>
      <c r="I68" s="7">
        <v>-11.0679462198935</v>
      </c>
      <c r="J68" s="10">
        <v>8.8315716185382094</v>
      </c>
      <c r="K68" s="231"/>
      <c r="L68" s="232"/>
      <c r="M68" s="65"/>
      <c r="N68" s="55"/>
      <c r="O68" s="2"/>
      <c r="P68" s="2"/>
      <c r="Q68" s="2"/>
      <c r="R68" s="2"/>
      <c r="S68" s="2"/>
      <c r="T68" s="2"/>
      <c r="U68" s="2"/>
      <c r="V68" s="2"/>
      <c r="W68" s="2"/>
      <c r="X68" s="2"/>
    </row>
    <row r="69" spans="1:24" ht="13.5" customHeight="1" x14ac:dyDescent="0.2">
      <c r="A69" s="4" t="s">
        <v>92</v>
      </c>
      <c r="B69" s="79">
        <v>2</v>
      </c>
      <c r="C69" s="85">
        <v>69.883100618644804</v>
      </c>
      <c r="D69" s="86">
        <v>2.8101303338729799</v>
      </c>
      <c r="E69" s="85">
        <v>70.029448171059798</v>
      </c>
      <c r="F69" s="86">
        <v>2.9187166969001299</v>
      </c>
      <c r="G69" s="85" t="s">
        <v>706</v>
      </c>
      <c r="H69" s="86" t="s">
        <v>706</v>
      </c>
      <c r="I69" s="85" t="s">
        <v>706</v>
      </c>
      <c r="J69" s="86" t="s">
        <v>706</v>
      </c>
      <c r="K69" s="233"/>
      <c r="L69" s="234"/>
      <c r="M69" s="140"/>
      <c r="N69" s="141"/>
      <c r="O69" s="2"/>
      <c r="P69" s="2"/>
      <c r="Q69" s="2"/>
      <c r="R69" s="2"/>
      <c r="S69" s="2"/>
      <c r="T69" s="2"/>
      <c r="U69" s="2"/>
      <c r="V69" s="2"/>
      <c r="W69" s="2"/>
      <c r="X69" s="2"/>
    </row>
    <row r="70" spans="1:24" x14ac:dyDescent="0.2">
      <c r="A70" s="41"/>
      <c r="B70" s="105"/>
      <c r="C70" s="42" t="s">
        <v>1750</v>
      </c>
      <c r="D70" s="47" t="s">
        <v>1751</v>
      </c>
      <c r="E70" s="42" t="s">
        <v>1782</v>
      </c>
      <c r="F70" s="47" t="s">
        <v>1783</v>
      </c>
      <c r="G70" s="42" t="s">
        <v>1784</v>
      </c>
      <c r="H70" s="47" t="s">
        <v>1785</v>
      </c>
      <c r="I70" s="42" t="s">
        <v>1786</v>
      </c>
      <c r="J70" s="47" t="s">
        <v>1787</v>
      </c>
      <c r="K70" s="42" t="s">
        <v>1774</v>
      </c>
      <c r="L70" s="47" t="s">
        <v>1775</v>
      </c>
      <c r="M70" s="56" t="s">
        <v>1776</v>
      </c>
      <c r="N70" s="57" t="s">
        <v>1777</v>
      </c>
      <c r="O70" s="98"/>
      <c r="P70" s="98"/>
      <c r="Q70" s="98"/>
      <c r="R70" s="98"/>
      <c r="S70" s="98"/>
      <c r="T70" s="98"/>
      <c r="U70" s="98"/>
      <c r="V70" s="98"/>
      <c r="W70" s="98"/>
      <c r="X70" s="98"/>
    </row>
    <row r="71" spans="1:24" x14ac:dyDescent="0.2">
      <c r="A71" s="28" t="s">
        <v>13</v>
      </c>
      <c r="B71" s="75">
        <v>1</v>
      </c>
      <c r="C71" s="7">
        <v>71.375115654563501</v>
      </c>
      <c r="D71" s="10">
        <v>1.7784152637181501</v>
      </c>
      <c r="E71" s="7">
        <v>72.285428345808199</v>
      </c>
      <c r="F71" s="10">
        <v>2.07839048634029</v>
      </c>
      <c r="G71" s="7">
        <v>68.112241925805904</v>
      </c>
      <c r="H71" s="10">
        <v>2.9937078980508698</v>
      </c>
      <c r="I71" s="7">
        <v>-4.1731864200023496</v>
      </c>
      <c r="J71" s="10">
        <v>3.5441062075381402</v>
      </c>
      <c r="K71" s="7">
        <v>2.43883714774908</v>
      </c>
      <c r="L71" s="10">
        <v>2.6332713966791399</v>
      </c>
      <c r="M71" s="59"/>
      <c r="N71" s="60"/>
      <c r="O71" s="2"/>
      <c r="P71" s="2"/>
      <c r="Q71" s="2"/>
      <c r="R71" s="2"/>
      <c r="S71" s="2"/>
      <c r="T71" s="2"/>
      <c r="U71" s="2"/>
      <c r="V71" s="2"/>
      <c r="W71" s="2"/>
      <c r="X71" s="2"/>
    </row>
    <row r="72" spans="1:24" x14ac:dyDescent="0.2">
      <c r="A72" s="28" t="s">
        <v>17</v>
      </c>
      <c r="B72" s="75">
        <v>1</v>
      </c>
      <c r="C72" s="7">
        <v>68.907435535860401</v>
      </c>
      <c r="D72" s="10">
        <v>1.3338037615442</v>
      </c>
      <c r="E72" s="7">
        <v>69.476739803465406</v>
      </c>
      <c r="F72" s="10">
        <v>1.50450443240735</v>
      </c>
      <c r="G72" s="7">
        <v>66.493960312786399</v>
      </c>
      <c r="H72" s="10">
        <v>2.4876682312935698</v>
      </c>
      <c r="I72" s="7">
        <v>-2.98277949067894</v>
      </c>
      <c r="J72" s="10">
        <v>2.8183616671029998</v>
      </c>
      <c r="K72" s="7">
        <v>1.6710013333162801</v>
      </c>
      <c r="L72" s="10">
        <v>1.8561919766993</v>
      </c>
      <c r="M72" s="59"/>
      <c r="N72" s="60"/>
      <c r="O72" s="2"/>
      <c r="P72" s="2"/>
      <c r="Q72" s="2"/>
      <c r="R72" s="2"/>
      <c r="S72" s="2"/>
      <c r="T72" s="2"/>
      <c r="U72" s="2"/>
      <c r="V72" s="2"/>
      <c r="W72" s="2"/>
      <c r="X72" s="2"/>
    </row>
    <row r="73" spans="1:24" x14ac:dyDescent="0.2">
      <c r="A73" s="78" t="s">
        <v>19</v>
      </c>
      <c r="B73" s="75">
        <v>1</v>
      </c>
      <c r="C73" s="7">
        <v>73.115469032615394</v>
      </c>
      <c r="D73" s="10">
        <v>1.74929821781037</v>
      </c>
      <c r="E73" s="7">
        <v>75.588898682931998</v>
      </c>
      <c r="F73" s="10">
        <v>2.1343176934466102</v>
      </c>
      <c r="G73" s="7">
        <v>67.978283919668399</v>
      </c>
      <c r="H73" s="10">
        <v>2.7979115334057001</v>
      </c>
      <c r="I73" s="7">
        <v>-7.6106147632636301</v>
      </c>
      <c r="J73" s="10">
        <v>3.4275557215477601</v>
      </c>
      <c r="K73" s="7">
        <v>-2.18124606705973</v>
      </c>
      <c r="L73" s="10">
        <v>2.2846903006216301</v>
      </c>
      <c r="M73" s="59"/>
      <c r="N73" s="60"/>
      <c r="O73" s="2"/>
      <c r="P73" s="2"/>
      <c r="Q73" s="2"/>
      <c r="R73" s="2"/>
      <c r="S73" s="2"/>
      <c r="T73" s="2"/>
      <c r="U73" s="2"/>
      <c r="V73" s="2"/>
      <c r="W73" s="2"/>
      <c r="X73" s="2"/>
    </row>
    <row r="74" spans="1:24" x14ac:dyDescent="0.2">
      <c r="A74" s="28" t="s">
        <v>20</v>
      </c>
      <c r="B74" s="75">
        <v>1</v>
      </c>
      <c r="C74" s="7">
        <v>57.861916840379898</v>
      </c>
      <c r="D74" s="10">
        <v>1.6825296574669699</v>
      </c>
      <c r="E74" s="7">
        <v>54.706056160796798</v>
      </c>
      <c r="F74" s="10">
        <v>2.0879458831736901</v>
      </c>
      <c r="G74" s="7">
        <v>63.775467152468998</v>
      </c>
      <c r="H74" s="10">
        <v>2.9360666315272801</v>
      </c>
      <c r="I74" s="7">
        <v>9.0694109916721999</v>
      </c>
      <c r="J74" s="10">
        <v>3.6702737228679898</v>
      </c>
      <c r="K74" s="7">
        <v>10.9481657584038</v>
      </c>
      <c r="L74" s="10">
        <v>2.8783173236686102</v>
      </c>
      <c r="M74" s="59"/>
      <c r="N74" s="60"/>
      <c r="O74" s="2"/>
      <c r="P74" s="2"/>
      <c r="Q74" s="2"/>
      <c r="R74" s="2"/>
      <c r="S74" s="2"/>
      <c r="T74" s="2"/>
      <c r="U74" s="2"/>
      <c r="V74" s="2"/>
      <c r="W74" s="2"/>
      <c r="X74" s="2"/>
    </row>
    <row r="75" spans="1:24" x14ac:dyDescent="0.2">
      <c r="A75" s="28" t="s">
        <v>31</v>
      </c>
      <c r="B75" s="75">
        <v>1</v>
      </c>
      <c r="C75" s="7">
        <v>50.762050095152802</v>
      </c>
      <c r="D75" s="10">
        <v>2.31053286750537</v>
      </c>
      <c r="E75" s="7">
        <v>50.255457453625397</v>
      </c>
      <c r="F75" s="10">
        <v>2.2718415680486101</v>
      </c>
      <c r="G75" s="7" t="s">
        <v>706</v>
      </c>
      <c r="H75" s="10" t="s">
        <v>706</v>
      </c>
      <c r="I75" s="7" t="s">
        <v>706</v>
      </c>
      <c r="J75" s="10" t="s">
        <v>706</v>
      </c>
      <c r="K75" s="7">
        <v>-10.394348232815901</v>
      </c>
      <c r="L75" s="10">
        <v>2.85944917287028</v>
      </c>
      <c r="M75" s="59"/>
      <c r="N75" s="60"/>
      <c r="O75" s="2"/>
      <c r="P75" s="2"/>
      <c r="Q75" s="2"/>
      <c r="R75" s="2"/>
      <c r="S75" s="2"/>
      <c r="T75" s="2"/>
      <c r="U75" s="2"/>
      <c r="V75" s="2"/>
      <c r="W75" s="2"/>
      <c r="X75" s="2"/>
    </row>
    <row r="76" spans="1:24" x14ac:dyDescent="0.2">
      <c r="A76" s="28" t="s">
        <v>36</v>
      </c>
      <c r="B76" s="75">
        <v>1</v>
      </c>
      <c r="C76" s="7">
        <v>43.713900018059597</v>
      </c>
      <c r="D76" s="10">
        <v>2.0533532020765701</v>
      </c>
      <c r="E76" s="7">
        <v>44.429772371938199</v>
      </c>
      <c r="F76" s="10">
        <v>2.21420261865295</v>
      </c>
      <c r="G76" s="7">
        <v>41.625236352172401</v>
      </c>
      <c r="H76" s="10">
        <v>4.21916658300034</v>
      </c>
      <c r="I76" s="7">
        <v>-2.8045360197658402</v>
      </c>
      <c r="J76" s="10">
        <v>4.6023085362427096</v>
      </c>
      <c r="K76" s="7">
        <v>5.7255502630857196</v>
      </c>
      <c r="L76" s="10">
        <v>2.75471371346597</v>
      </c>
      <c r="M76" s="59"/>
      <c r="N76" s="60"/>
      <c r="O76" s="2"/>
      <c r="P76" s="2"/>
      <c r="Q76" s="2"/>
      <c r="R76" s="2"/>
      <c r="S76" s="2"/>
      <c r="T76" s="2"/>
      <c r="U76" s="2"/>
      <c r="V76" s="2"/>
      <c r="W76" s="2"/>
      <c r="X76" s="2"/>
    </row>
    <row r="77" spans="1:24" x14ac:dyDescent="0.2">
      <c r="A77" s="28" t="s">
        <v>38</v>
      </c>
      <c r="B77" s="75">
        <v>1</v>
      </c>
      <c r="C77" s="7">
        <v>56.285856204701602</v>
      </c>
      <c r="D77" s="10">
        <v>2.0276806150593099</v>
      </c>
      <c r="E77" s="7">
        <v>55.261364603408097</v>
      </c>
      <c r="F77" s="10">
        <v>2.1122217317741199</v>
      </c>
      <c r="G77" s="7">
        <v>73.981588811113795</v>
      </c>
      <c r="H77" s="10">
        <v>7.3804674928180098</v>
      </c>
      <c r="I77" s="7">
        <v>18.720224207705702</v>
      </c>
      <c r="J77" s="10">
        <v>7.7494250442450401</v>
      </c>
      <c r="K77" s="7">
        <v>0.467797467109271</v>
      </c>
      <c r="L77" s="10">
        <v>2.7351708926307099</v>
      </c>
      <c r="M77" s="59"/>
      <c r="N77" s="60"/>
      <c r="O77" s="2"/>
      <c r="P77" s="2"/>
      <c r="Q77" s="2"/>
      <c r="R77" s="2"/>
      <c r="S77" s="2"/>
      <c r="T77" s="2"/>
      <c r="U77" s="2"/>
      <c r="V77" s="2"/>
      <c r="W77" s="2"/>
      <c r="X77" s="2"/>
    </row>
    <row r="78" spans="1:24" x14ac:dyDescent="0.2">
      <c r="A78" s="3" t="s">
        <v>44</v>
      </c>
      <c r="B78" s="75">
        <v>1</v>
      </c>
      <c r="C78" s="7">
        <v>41.163695549154703</v>
      </c>
      <c r="D78" s="10">
        <v>1.9142211971772201</v>
      </c>
      <c r="E78" s="7">
        <v>37.804000677752398</v>
      </c>
      <c r="F78" s="10">
        <v>2.1241533789808602</v>
      </c>
      <c r="G78" s="7">
        <v>70.666871522089295</v>
      </c>
      <c r="H78" s="10">
        <v>4.0061531457711004</v>
      </c>
      <c r="I78" s="7">
        <v>32.862870844337003</v>
      </c>
      <c r="J78" s="10">
        <v>4.4948987619015499</v>
      </c>
      <c r="K78" s="7">
        <v>-13.340291662121</v>
      </c>
      <c r="L78" s="10">
        <v>2.71873251636696</v>
      </c>
      <c r="M78" s="59"/>
      <c r="N78" s="60"/>
      <c r="O78" s="2"/>
      <c r="P78" s="2"/>
      <c r="Q78" s="2"/>
      <c r="R78" s="2"/>
      <c r="S78" s="2"/>
      <c r="T78" s="2"/>
      <c r="U78" s="2"/>
      <c r="V78" s="2"/>
      <c r="W78" s="2"/>
      <c r="X78" s="2"/>
    </row>
    <row r="79" spans="1:24" x14ac:dyDescent="0.2">
      <c r="A79" s="28" t="s">
        <v>48</v>
      </c>
      <c r="B79" s="75">
        <v>1</v>
      </c>
      <c r="C79" s="7">
        <v>84.5469432734251</v>
      </c>
      <c r="D79" s="10">
        <v>1.18015634196985</v>
      </c>
      <c r="E79" s="7">
        <v>83.974457341032505</v>
      </c>
      <c r="F79" s="10">
        <v>1.31788260068995</v>
      </c>
      <c r="G79" s="7">
        <v>87.329619789635899</v>
      </c>
      <c r="H79" s="10">
        <v>1.9230434437408599</v>
      </c>
      <c r="I79" s="7">
        <v>3.3551624486034699</v>
      </c>
      <c r="J79" s="10">
        <v>2.20790286023187</v>
      </c>
      <c r="K79" s="7">
        <v>4.8394715226287097</v>
      </c>
      <c r="L79" s="10">
        <v>1.6487884290933901</v>
      </c>
      <c r="M79" s="59"/>
      <c r="N79" s="60"/>
      <c r="O79" s="2"/>
      <c r="P79" s="2"/>
      <c r="Q79" s="2"/>
      <c r="R79" s="2"/>
      <c r="S79" s="2"/>
      <c r="T79" s="2"/>
      <c r="U79" s="2"/>
      <c r="V79" s="2"/>
      <c r="W79" s="2"/>
      <c r="X79" s="2"/>
    </row>
    <row r="80" spans="1:24" x14ac:dyDescent="0.2">
      <c r="A80" s="28" t="s">
        <v>53</v>
      </c>
      <c r="B80" s="75">
        <v>1</v>
      </c>
      <c r="C80" s="7">
        <v>81.382480881154706</v>
      </c>
      <c r="D80" s="10">
        <v>1.40111474167429</v>
      </c>
      <c r="E80" s="7">
        <v>81.935869851770605</v>
      </c>
      <c r="F80" s="10">
        <v>1.4080287146464701</v>
      </c>
      <c r="G80" s="7">
        <v>77.414160633495499</v>
      </c>
      <c r="H80" s="10">
        <v>3.9367209945574899</v>
      </c>
      <c r="I80" s="7">
        <v>-4.5217092182751797</v>
      </c>
      <c r="J80" s="10">
        <v>3.9490661954695598</v>
      </c>
      <c r="K80" s="7">
        <v>9.0683133058339997</v>
      </c>
      <c r="L80" s="10">
        <v>2.1509160936333598</v>
      </c>
      <c r="M80" s="59"/>
      <c r="N80" s="60"/>
      <c r="O80" s="2"/>
      <c r="P80" s="2"/>
      <c r="Q80" s="2"/>
      <c r="R80" s="2"/>
      <c r="S80" s="2"/>
      <c r="T80" s="2"/>
      <c r="U80" s="2"/>
      <c r="V80" s="2"/>
      <c r="W80" s="2"/>
      <c r="X80" s="2"/>
    </row>
    <row r="81" spans="1:24" x14ac:dyDescent="0.2">
      <c r="A81" s="28" t="s">
        <v>55</v>
      </c>
      <c r="B81" s="75">
        <v>1</v>
      </c>
      <c r="C81" s="7">
        <v>70.8578470381226</v>
      </c>
      <c r="D81" s="10">
        <v>1.46479965936185</v>
      </c>
      <c r="E81" s="7">
        <v>70.9942973733001</v>
      </c>
      <c r="F81" s="10">
        <v>1.65532289086519</v>
      </c>
      <c r="G81" s="7">
        <v>70.475638110360606</v>
      </c>
      <c r="H81" s="10">
        <v>2.7795664742251902</v>
      </c>
      <c r="I81" s="7">
        <v>-0.51865926293949405</v>
      </c>
      <c r="J81" s="10">
        <v>3.1466405126392401</v>
      </c>
      <c r="K81" s="7">
        <v>-1.9837066783516899</v>
      </c>
      <c r="L81" s="10">
        <v>2.06765324747174</v>
      </c>
      <c r="M81" s="59"/>
      <c r="N81" s="60"/>
      <c r="O81" s="2"/>
      <c r="P81" s="2"/>
      <c r="Q81" s="2"/>
      <c r="R81" s="2"/>
      <c r="S81" s="2"/>
      <c r="T81" s="2"/>
      <c r="U81" s="2"/>
      <c r="V81" s="2"/>
      <c r="W81" s="2"/>
      <c r="X81" s="2"/>
    </row>
    <row r="82" spans="1:24" x14ac:dyDescent="0.2">
      <c r="A82" s="28" t="s">
        <v>57</v>
      </c>
      <c r="B82" s="75">
        <v>1</v>
      </c>
      <c r="C82" s="7">
        <v>50.215573448175498</v>
      </c>
      <c r="D82" s="10">
        <v>1.6717621739464501</v>
      </c>
      <c r="E82" s="7">
        <v>50.345951540659399</v>
      </c>
      <c r="F82" s="10">
        <v>1.63672882102023</v>
      </c>
      <c r="G82" s="7">
        <v>48.963745593004099</v>
      </c>
      <c r="H82" s="10">
        <v>6.2254534120315697</v>
      </c>
      <c r="I82" s="7">
        <v>-1.38220594765525</v>
      </c>
      <c r="J82" s="10">
        <v>6.2614315235762001</v>
      </c>
      <c r="K82" s="7">
        <v>-0.25215328456529601</v>
      </c>
      <c r="L82" s="10">
        <v>2.0837194975173601</v>
      </c>
      <c r="M82" s="59"/>
      <c r="N82" s="60"/>
      <c r="O82" s="2"/>
      <c r="P82" s="2"/>
      <c r="Q82" s="2"/>
      <c r="R82" s="2"/>
      <c r="S82" s="2"/>
      <c r="T82" s="2"/>
      <c r="U82" s="2"/>
      <c r="V82" s="2"/>
      <c r="W82" s="2"/>
      <c r="X82" s="2"/>
    </row>
    <row r="83" spans="1:24" x14ac:dyDescent="0.2">
      <c r="A83" s="28" t="s">
        <v>58</v>
      </c>
      <c r="B83" s="75">
        <v>1</v>
      </c>
      <c r="C83" s="7">
        <v>76.539739494739095</v>
      </c>
      <c r="D83" s="10">
        <v>1.47574842930226</v>
      </c>
      <c r="E83" s="7">
        <v>77.767036797074894</v>
      </c>
      <c r="F83" s="10">
        <v>2.1315613399606099</v>
      </c>
      <c r="G83" s="7">
        <v>75.614722889918895</v>
      </c>
      <c r="H83" s="10">
        <v>1.9394091172208301</v>
      </c>
      <c r="I83" s="7">
        <v>-2.152313907156</v>
      </c>
      <c r="J83" s="10">
        <v>2.8397792528666801</v>
      </c>
      <c r="K83" s="7">
        <v>-0.76583689665387999</v>
      </c>
      <c r="L83" s="10">
        <v>2.0693909805264599</v>
      </c>
      <c r="M83" s="59"/>
      <c r="N83" s="60"/>
      <c r="O83" s="2"/>
      <c r="P83" s="2"/>
      <c r="Q83" s="2"/>
      <c r="R83" s="2"/>
      <c r="S83" s="2"/>
      <c r="T83" s="2"/>
      <c r="U83" s="2"/>
      <c r="V83" s="2"/>
      <c r="W83" s="2"/>
      <c r="X83" s="2"/>
    </row>
    <row r="84" spans="1:24" x14ac:dyDescent="0.2">
      <c r="A84" s="5" t="s">
        <v>175</v>
      </c>
      <c r="B84" s="80">
        <v>1</v>
      </c>
      <c r="C84" s="87">
        <v>62.8010461694575</v>
      </c>
      <c r="D84" s="88">
        <v>0.49705664283766499</v>
      </c>
      <c r="E84" s="87">
        <v>62.436369360052701</v>
      </c>
      <c r="F84" s="88">
        <v>0.55064427191238496</v>
      </c>
      <c r="G84" s="87">
        <v>67.6775684629865</v>
      </c>
      <c r="H84" s="88">
        <v>1.22485497045722</v>
      </c>
      <c r="I84" s="87">
        <v>4.1338434750768398</v>
      </c>
      <c r="J84" s="88">
        <v>1.32694542682448</v>
      </c>
      <c r="K84" s="87">
        <v>0.491360022049811</v>
      </c>
      <c r="L84" s="88">
        <v>0.66898761351483205</v>
      </c>
      <c r="M84" s="59"/>
      <c r="N84" s="60"/>
      <c r="O84" s="2"/>
      <c r="P84" s="2"/>
      <c r="Q84" s="2"/>
      <c r="R84" s="2"/>
      <c r="S84" s="2"/>
      <c r="T84" s="2"/>
      <c r="U84" s="2"/>
      <c r="V84" s="2"/>
      <c r="W84" s="2"/>
      <c r="X84" s="2"/>
    </row>
    <row r="85" spans="1:24" x14ac:dyDescent="0.2">
      <c r="A85" s="82" t="s">
        <v>93</v>
      </c>
      <c r="B85" s="75">
        <v>1</v>
      </c>
      <c r="C85" s="7">
        <v>65.565922600902098</v>
      </c>
      <c r="D85" s="10">
        <v>1.90533865497028</v>
      </c>
      <c r="E85" s="7">
        <v>65.942981620916299</v>
      </c>
      <c r="F85" s="10">
        <v>1.91109869994714</v>
      </c>
      <c r="G85" s="7">
        <v>61.042329303909497</v>
      </c>
      <c r="H85" s="10">
        <v>7.5098342723304397</v>
      </c>
      <c r="I85" s="7">
        <v>-4.9006523170068199</v>
      </c>
      <c r="J85" s="10">
        <v>7.5529691804293604</v>
      </c>
      <c r="K85" s="7">
        <v>4.01361840122338</v>
      </c>
      <c r="L85" s="10">
        <v>2.6241624373299501</v>
      </c>
      <c r="M85" s="59"/>
      <c r="N85" s="60"/>
      <c r="O85" s="2"/>
      <c r="P85" s="2"/>
      <c r="Q85" s="2"/>
      <c r="R85" s="2"/>
      <c r="S85" s="2"/>
      <c r="T85" s="2"/>
      <c r="U85" s="2"/>
      <c r="V85" s="2"/>
      <c r="W85" s="2"/>
      <c r="X85" s="2"/>
    </row>
    <row r="86" spans="1:24" x14ac:dyDescent="0.2">
      <c r="A86" s="82" t="s">
        <v>90</v>
      </c>
      <c r="B86" s="75">
        <v>1</v>
      </c>
      <c r="C86" s="7">
        <v>74.486360841822901</v>
      </c>
      <c r="D86" s="10">
        <v>2.8839783535289598</v>
      </c>
      <c r="E86" s="7">
        <v>74.748453040796306</v>
      </c>
      <c r="F86" s="10">
        <v>2.8678829367517902</v>
      </c>
      <c r="G86" s="7" t="s">
        <v>706</v>
      </c>
      <c r="H86" s="10" t="s">
        <v>706</v>
      </c>
      <c r="I86" s="7" t="s">
        <v>706</v>
      </c>
      <c r="J86" s="10" t="s">
        <v>706</v>
      </c>
      <c r="K86" s="7">
        <v>-5.1656525670258704</v>
      </c>
      <c r="L86" s="10">
        <v>4.4008349774276896</v>
      </c>
      <c r="M86" s="59"/>
      <c r="N86" s="60"/>
      <c r="O86" s="2"/>
      <c r="P86" s="2"/>
      <c r="Q86" s="2"/>
      <c r="R86" s="2"/>
      <c r="S86" s="2"/>
      <c r="T86" s="2"/>
      <c r="U86" s="2"/>
      <c r="V86" s="2"/>
      <c r="W86" s="2"/>
      <c r="X86" s="2"/>
    </row>
    <row r="87" spans="1:24" ht="12.75" customHeight="1" x14ac:dyDescent="0.2">
      <c r="A87" s="4" t="s">
        <v>91</v>
      </c>
      <c r="B87" s="81">
        <v>1</v>
      </c>
      <c r="C87" s="85">
        <v>74.2160736706047</v>
      </c>
      <c r="D87" s="86">
        <v>2.3798241277138601</v>
      </c>
      <c r="E87" s="85">
        <v>74.700474012178802</v>
      </c>
      <c r="F87" s="86">
        <v>2.47742681241226</v>
      </c>
      <c r="G87" s="85">
        <v>71.985329188195607</v>
      </c>
      <c r="H87" s="86">
        <v>6.4501373006279596</v>
      </c>
      <c r="I87" s="85">
        <v>-2.7151448239832101</v>
      </c>
      <c r="J87" s="86">
        <v>6.8084896238255501</v>
      </c>
      <c r="K87" s="85">
        <v>2.7722405420401199</v>
      </c>
      <c r="L87" s="86">
        <v>3.6812696535069098</v>
      </c>
      <c r="M87" s="61"/>
      <c r="N87" s="62"/>
      <c r="O87" s="2"/>
      <c r="P87" s="2"/>
      <c r="Q87" s="2"/>
      <c r="R87" s="2"/>
      <c r="S87" s="2"/>
      <c r="T87" s="2"/>
      <c r="U87" s="2"/>
      <c r="V87" s="2"/>
      <c r="W87" s="2"/>
      <c r="X87" s="2"/>
    </row>
    <row r="88" spans="1:24" x14ac:dyDescent="0.2">
      <c r="A88" s="82"/>
      <c r="B88" s="106"/>
      <c r="C88" s="96" t="s">
        <v>1750</v>
      </c>
      <c r="D88" s="99" t="s">
        <v>1751</v>
      </c>
      <c r="E88" s="96" t="s">
        <v>1782</v>
      </c>
      <c r="F88" s="99" t="s">
        <v>1783</v>
      </c>
      <c r="G88" s="96" t="s">
        <v>1784</v>
      </c>
      <c r="H88" s="99" t="s">
        <v>1785</v>
      </c>
      <c r="I88" s="96" t="s">
        <v>1786</v>
      </c>
      <c r="J88" s="99" t="s">
        <v>1787</v>
      </c>
      <c r="K88" s="142" t="s">
        <v>1774</v>
      </c>
      <c r="L88" s="145" t="s">
        <v>1775</v>
      </c>
      <c r="M88" s="96" t="s">
        <v>1776</v>
      </c>
      <c r="N88" s="100" t="s">
        <v>1777</v>
      </c>
      <c r="O88" s="98"/>
      <c r="P88" s="98"/>
      <c r="Q88" s="98"/>
      <c r="R88" s="98"/>
      <c r="S88" s="98"/>
      <c r="T88" s="98"/>
      <c r="U88" s="98"/>
      <c r="V88" s="98"/>
      <c r="W88" s="98"/>
      <c r="X88" s="98"/>
    </row>
    <row r="89" spans="1:24" x14ac:dyDescent="0.2">
      <c r="A89" s="82" t="s">
        <v>25</v>
      </c>
      <c r="B89" s="83">
        <v>3</v>
      </c>
      <c r="C89" s="7">
        <v>58.985186754387797</v>
      </c>
      <c r="D89" s="10">
        <v>1.60242906736962</v>
      </c>
      <c r="E89" s="7">
        <v>58.378263849952397</v>
      </c>
      <c r="F89" s="10">
        <v>1.64691642707059</v>
      </c>
      <c r="G89" s="7">
        <v>67.381346401482801</v>
      </c>
      <c r="H89" s="10">
        <v>6.9164341009620198</v>
      </c>
      <c r="I89" s="7">
        <v>9.0030825515303494</v>
      </c>
      <c r="J89" s="10">
        <v>7.1374419037085399</v>
      </c>
      <c r="K89" s="59"/>
      <c r="L89" s="143"/>
      <c r="M89" s="7">
        <v>4.0464428047682697</v>
      </c>
      <c r="N89" s="50">
        <v>2.4467660753781302</v>
      </c>
      <c r="O89" s="2"/>
      <c r="P89" s="2"/>
      <c r="Q89" s="2"/>
      <c r="R89" s="2"/>
      <c r="S89" s="2"/>
      <c r="T89" s="2"/>
      <c r="U89" s="2"/>
      <c r="V89" s="2"/>
      <c r="W89" s="2"/>
      <c r="X89" s="2"/>
    </row>
    <row r="90" spans="1:24" x14ac:dyDescent="0.2">
      <c r="A90" s="82" t="s">
        <v>28</v>
      </c>
      <c r="B90" s="83">
        <v>3</v>
      </c>
      <c r="C90" s="7">
        <v>71.336768938711501</v>
      </c>
      <c r="D90" s="10">
        <v>2.1389340430621102</v>
      </c>
      <c r="E90" s="7">
        <v>72.128919978838098</v>
      </c>
      <c r="F90" s="10">
        <v>2.1856873554015199</v>
      </c>
      <c r="G90" s="7">
        <v>58.135195903336303</v>
      </c>
      <c r="H90" s="10">
        <v>9.5383952695156609</v>
      </c>
      <c r="I90" s="7">
        <v>-13.993724075501801</v>
      </c>
      <c r="J90" s="10">
        <v>9.7105697126799804</v>
      </c>
      <c r="K90" s="59"/>
      <c r="L90" s="143"/>
      <c r="M90" s="7">
        <v>-2.0028773469773302</v>
      </c>
      <c r="N90" s="50">
        <v>2.8458891675575</v>
      </c>
      <c r="O90" s="2"/>
      <c r="P90" s="2"/>
      <c r="Q90" s="2"/>
      <c r="R90" s="2"/>
      <c r="S90" s="2"/>
      <c r="T90" s="2"/>
      <c r="U90" s="2"/>
      <c r="V90" s="2"/>
      <c r="W90" s="2"/>
      <c r="X90" s="2"/>
    </row>
    <row r="91" spans="1:24" x14ac:dyDescent="0.2">
      <c r="A91" s="82" t="s">
        <v>84</v>
      </c>
      <c r="B91" s="83">
        <v>3</v>
      </c>
      <c r="C91" s="7">
        <v>62.655994317068298</v>
      </c>
      <c r="D91" s="10">
        <v>1.7402650282973899</v>
      </c>
      <c r="E91" s="7">
        <v>63.635171207089002</v>
      </c>
      <c r="F91" s="10">
        <v>1.77845196909972</v>
      </c>
      <c r="G91" s="7">
        <v>55.4827924691795</v>
      </c>
      <c r="H91" s="10">
        <v>5.5920200681200596</v>
      </c>
      <c r="I91" s="7">
        <v>-8.1523787379094603</v>
      </c>
      <c r="J91" s="10">
        <v>5.8011053570337801</v>
      </c>
      <c r="K91" s="59"/>
      <c r="L91" s="143"/>
      <c r="M91" s="7">
        <v>1.1036901173896201</v>
      </c>
      <c r="N91" s="50">
        <v>2.5068776348446602</v>
      </c>
      <c r="O91" s="2"/>
      <c r="P91" s="2"/>
      <c r="Q91" s="2"/>
      <c r="R91" s="2"/>
      <c r="S91" s="2"/>
      <c r="T91" s="2"/>
      <c r="U91" s="2"/>
      <c r="V91" s="2"/>
      <c r="W91" s="2"/>
      <c r="X91" s="2"/>
    </row>
    <row r="92" spans="1:24" x14ac:dyDescent="0.2">
      <c r="A92" s="82" t="s">
        <v>46</v>
      </c>
      <c r="B92" s="83">
        <v>3</v>
      </c>
      <c r="C92" s="7">
        <v>41.778497217184999</v>
      </c>
      <c r="D92" s="10">
        <v>1.6617060718299601</v>
      </c>
      <c r="E92" s="7">
        <v>42.831876084793898</v>
      </c>
      <c r="F92" s="10">
        <v>2.1696747312475999</v>
      </c>
      <c r="G92" s="7">
        <v>39.6718770507416</v>
      </c>
      <c r="H92" s="10">
        <v>3.4052051789225799</v>
      </c>
      <c r="I92" s="7">
        <v>-3.1599990340522202</v>
      </c>
      <c r="J92" s="10">
        <v>4.3768327848541304</v>
      </c>
      <c r="K92" s="59"/>
      <c r="L92" s="143"/>
      <c r="M92" s="7">
        <v>0.30780057016964002</v>
      </c>
      <c r="N92" s="50">
        <v>2.6526746840838702</v>
      </c>
      <c r="O92" s="2"/>
      <c r="P92" s="2"/>
      <c r="Q92" s="2"/>
      <c r="R92" s="2"/>
      <c r="S92" s="2"/>
      <c r="T92" s="2"/>
      <c r="U92" s="2"/>
      <c r="V92" s="2"/>
      <c r="W92" s="2"/>
      <c r="X92" s="2"/>
    </row>
    <row r="93" spans="1:24" x14ac:dyDescent="0.2">
      <c r="A93" s="82" t="s">
        <v>48</v>
      </c>
      <c r="B93" s="83">
        <v>3</v>
      </c>
      <c r="C93" s="7">
        <v>79.628995323848002</v>
      </c>
      <c r="D93" s="10">
        <v>1.1381512879017399</v>
      </c>
      <c r="E93" s="7">
        <v>80.092129826540003</v>
      </c>
      <c r="F93" s="10">
        <v>1.21012301733607</v>
      </c>
      <c r="G93" s="7">
        <v>76.081154633328296</v>
      </c>
      <c r="H93" s="10">
        <v>2.7825591736352902</v>
      </c>
      <c r="I93" s="7">
        <v>-4.0109751932116602</v>
      </c>
      <c r="J93" s="10">
        <v>2.9879701649291901</v>
      </c>
      <c r="K93" s="59"/>
      <c r="L93" s="143"/>
      <c r="M93" s="7">
        <v>-7.8476426948370204E-2</v>
      </c>
      <c r="N93" s="50">
        <v>1.61898815516759</v>
      </c>
      <c r="O93" s="2"/>
      <c r="P93" s="2"/>
      <c r="Q93" s="2"/>
      <c r="R93" s="2"/>
      <c r="S93" s="2"/>
      <c r="T93" s="2"/>
      <c r="U93" s="2"/>
      <c r="V93" s="2"/>
      <c r="W93" s="2"/>
      <c r="X93" s="2"/>
    </row>
    <row r="94" spans="1:24" x14ac:dyDescent="0.2">
      <c r="A94" s="82" t="s">
        <v>53</v>
      </c>
      <c r="B94" s="83">
        <v>3</v>
      </c>
      <c r="C94" s="7">
        <v>79.265384431885195</v>
      </c>
      <c r="D94" s="10">
        <v>1.46284375278478</v>
      </c>
      <c r="E94" s="7">
        <v>79.304776412131901</v>
      </c>
      <c r="F94" s="10">
        <v>1.59997887143949</v>
      </c>
      <c r="G94" s="7">
        <v>79.445981510001801</v>
      </c>
      <c r="H94" s="10">
        <v>4.6477626498002902</v>
      </c>
      <c r="I94" s="7">
        <v>0.141205097869914</v>
      </c>
      <c r="J94" s="10">
        <v>5.0007903013520103</v>
      </c>
      <c r="K94" s="59"/>
      <c r="L94" s="143"/>
      <c r="M94" s="7">
        <v>6.9512168565644696</v>
      </c>
      <c r="N94" s="50">
        <v>2.19162710504671</v>
      </c>
      <c r="O94" s="2"/>
      <c r="P94" s="2"/>
      <c r="Q94" s="2"/>
      <c r="R94" s="2"/>
      <c r="S94" s="2"/>
      <c r="T94" s="2"/>
      <c r="U94" s="2"/>
      <c r="V94" s="2"/>
      <c r="W94" s="2"/>
      <c r="X94" s="2"/>
    </row>
    <row r="95" spans="1:24" x14ac:dyDescent="0.2">
      <c r="A95" s="82" t="s">
        <v>57</v>
      </c>
      <c r="B95" s="83">
        <v>3</v>
      </c>
      <c r="C95" s="7">
        <v>53.1621102216046</v>
      </c>
      <c r="D95" s="10">
        <v>1.4583274102475801</v>
      </c>
      <c r="E95" s="7">
        <v>54.122757086046398</v>
      </c>
      <c r="F95" s="10">
        <v>1.3823364735458199</v>
      </c>
      <c r="G95" s="7">
        <v>48.351014664133402</v>
      </c>
      <c r="H95" s="10">
        <v>5.2745663447198599</v>
      </c>
      <c r="I95" s="7">
        <v>-5.7717424219130198</v>
      </c>
      <c r="J95" s="10">
        <v>5.42172910907885</v>
      </c>
      <c r="K95" s="59"/>
      <c r="L95" s="143"/>
      <c r="M95" s="7">
        <v>2.6943834888637901</v>
      </c>
      <c r="N95" s="50">
        <v>1.91672037960034</v>
      </c>
      <c r="O95" s="2"/>
      <c r="P95" s="2"/>
      <c r="Q95" s="2"/>
      <c r="R95" s="2"/>
      <c r="S95" s="2"/>
      <c r="T95" s="2"/>
      <c r="U95" s="2"/>
      <c r="V95" s="2"/>
      <c r="W95" s="2"/>
      <c r="X95" s="2"/>
    </row>
    <row r="96" spans="1:24" x14ac:dyDescent="0.2">
      <c r="A96" s="82" t="s">
        <v>58</v>
      </c>
      <c r="B96" s="83">
        <v>3</v>
      </c>
      <c r="C96" s="7">
        <v>78.376390935989804</v>
      </c>
      <c r="D96" s="10">
        <v>1.33111565247587</v>
      </c>
      <c r="E96" s="7">
        <v>79.153595379231305</v>
      </c>
      <c r="F96" s="10">
        <v>3.11082764269183</v>
      </c>
      <c r="G96" s="7">
        <v>77.916307729513804</v>
      </c>
      <c r="H96" s="10">
        <v>1.6857121794738701</v>
      </c>
      <c r="I96" s="7">
        <v>-1.23728764971757</v>
      </c>
      <c r="J96" s="10">
        <v>3.9562516722099299</v>
      </c>
      <c r="K96" s="59"/>
      <c r="L96" s="143"/>
      <c r="M96" s="7">
        <v>1.07081454459686</v>
      </c>
      <c r="N96" s="50">
        <v>1.9688612150079099</v>
      </c>
      <c r="O96" s="2"/>
      <c r="P96" s="2"/>
      <c r="Q96" s="2"/>
      <c r="R96" s="2"/>
      <c r="S96" s="2"/>
      <c r="T96" s="2"/>
      <c r="U96" s="2"/>
      <c r="V96" s="2"/>
      <c r="W96" s="2"/>
      <c r="X96" s="2"/>
    </row>
    <row r="97" spans="1:24" ht="12.75" customHeight="1" x14ac:dyDescent="0.2">
      <c r="A97" s="6" t="s">
        <v>176</v>
      </c>
      <c r="B97" s="73">
        <v>3</v>
      </c>
      <c r="C97" s="74">
        <v>65.648666017585001</v>
      </c>
      <c r="D97" s="104">
        <v>0.56272905210556401</v>
      </c>
      <c r="E97" s="74">
        <v>66.205936228077903</v>
      </c>
      <c r="F97" s="104">
        <v>0.69566038357781101</v>
      </c>
      <c r="G97" s="74">
        <v>62.808208795214703</v>
      </c>
      <c r="H97" s="104">
        <v>1.9433024590236301</v>
      </c>
      <c r="I97" s="74">
        <v>-3.3977274328631801</v>
      </c>
      <c r="J97" s="104">
        <v>2.0805298034481798</v>
      </c>
      <c r="K97" s="61"/>
      <c r="L97" s="144"/>
      <c r="M97" s="74">
        <v>1.7616243260533699</v>
      </c>
      <c r="N97" s="76">
        <v>0.81376297367722805</v>
      </c>
      <c r="O97" s="2"/>
      <c r="P97" s="2"/>
      <c r="Q97" s="2"/>
      <c r="R97" s="2"/>
      <c r="S97" s="2"/>
      <c r="T97" s="2"/>
      <c r="U97" s="2"/>
      <c r="V97" s="2"/>
      <c r="W97" s="2"/>
      <c r="X97" s="2"/>
    </row>
    <row r="98" spans="1:24" x14ac:dyDescent="0.2">
      <c r="C98" s="2"/>
      <c r="D98" s="2"/>
      <c r="E98" s="2"/>
      <c r="F98" s="2"/>
      <c r="G98" s="2"/>
      <c r="H98" s="2"/>
      <c r="I98" s="2"/>
      <c r="J98" s="2"/>
      <c r="K98" s="2"/>
      <c r="L98" s="2"/>
      <c r="M98" s="2"/>
      <c r="N98" s="2"/>
      <c r="O98" s="2"/>
      <c r="P98" s="2"/>
      <c r="Q98" s="2"/>
      <c r="R98" s="2"/>
      <c r="S98" s="2"/>
      <c r="T98" s="2"/>
      <c r="U98" s="2"/>
      <c r="V98" s="2"/>
      <c r="W98" s="2"/>
      <c r="X98" s="2"/>
    </row>
    <row r="99" spans="1:24" x14ac:dyDescent="0.2">
      <c r="A99" s="36" t="s">
        <v>73</v>
      </c>
      <c r="C99" s="2"/>
      <c r="D99" s="2"/>
      <c r="E99" s="2"/>
      <c r="F99" s="2"/>
      <c r="G99" s="2"/>
      <c r="H99" s="2"/>
      <c r="I99" s="2"/>
      <c r="J99" s="2"/>
      <c r="K99" s="2"/>
      <c r="L99" s="2"/>
      <c r="M99" s="2"/>
      <c r="N99" s="2"/>
      <c r="O99" s="2"/>
      <c r="P99" s="2"/>
      <c r="Q99" s="2"/>
      <c r="R99" s="2"/>
      <c r="S99" s="2"/>
      <c r="T99" s="2"/>
      <c r="U99" s="2"/>
      <c r="V99" s="2"/>
      <c r="W99" s="2"/>
      <c r="X99" s="2"/>
    </row>
    <row r="100" spans="1:24" x14ac:dyDescent="0.2">
      <c r="A100" s="36" t="s">
        <v>173</v>
      </c>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2">
      <c r="A101" s="36" t="s">
        <v>123</v>
      </c>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2">
      <c r="A102" s="36" t="s">
        <v>75</v>
      </c>
      <c r="B102" s="9"/>
      <c r="C102" s="2"/>
      <c r="D102" s="2"/>
      <c r="E102" s="2"/>
      <c r="F102" s="2"/>
      <c r="G102" s="2"/>
      <c r="H102" s="2"/>
      <c r="I102" s="2"/>
      <c r="J102" s="2"/>
      <c r="K102" s="2"/>
      <c r="L102" s="2"/>
      <c r="M102" s="2"/>
      <c r="N102" s="2"/>
      <c r="O102" s="2"/>
      <c r="P102" s="2"/>
      <c r="Q102" s="2"/>
      <c r="R102" s="2"/>
      <c r="S102" s="2"/>
      <c r="T102" s="2"/>
      <c r="U102" s="2"/>
      <c r="V102" s="2"/>
      <c r="W102" s="2"/>
      <c r="X102" s="2"/>
    </row>
    <row r="103" spans="1:24" ht="15" customHeight="1" x14ac:dyDescent="0.2">
      <c r="A103" s="9" t="s">
        <v>94</v>
      </c>
    </row>
    <row r="104" spans="1:24" x14ac:dyDescent="0.2">
      <c r="A104" s="9" t="s">
        <v>74</v>
      </c>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2">
      <c r="A105" s="36" t="s">
        <v>62</v>
      </c>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2">
      <c r="A106" s="67" t="s">
        <v>63</v>
      </c>
      <c r="C106" s="2"/>
      <c r="D106" s="2"/>
      <c r="E106" s="2"/>
      <c r="F106" s="2"/>
      <c r="G106" s="2"/>
      <c r="H106" s="2"/>
      <c r="I106" s="2"/>
      <c r="J106" s="2"/>
      <c r="K106" s="2"/>
      <c r="L106" s="2"/>
      <c r="M106" s="2"/>
      <c r="N106" s="2"/>
      <c r="O106" s="2"/>
      <c r="P106" s="2"/>
      <c r="Q106" s="2"/>
      <c r="R106" s="2"/>
      <c r="S106" s="2"/>
      <c r="T106" s="2"/>
      <c r="U106" s="2"/>
      <c r="V106" s="2"/>
      <c r="W106" s="2"/>
      <c r="X106" s="2"/>
    </row>
    <row r="107" spans="1:24" x14ac:dyDescent="0.2">
      <c r="A107" s="36" t="s">
        <v>64</v>
      </c>
    </row>
  </sheetData>
  <mergeCells count="12">
    <mergeCell ref="K9:L9"/>
    <mergeCell ref="M9:N9"/>
    <mergeCell ref="K68:L69"/>
    <mergeCell ref="B7:B10"/>
    <mergeCell ref="C7:N7"/>
    <mergeCell ref="C8:D9"/>
    <mergeCell ref="E8:J8"/>
    <mergeCell ref="K8:L8"/>
    <mergeCell ref="M8:N8"/>
    <mergeCell ref="E9:F9"/>
    <mergeCell ref="G9:H9"/>
    <mergeCell ref="I9:J9"/>
  </mergeCells>
  <conditionalFormatting sqref="I1:I200">
    <cfRule type="expression" dxfId="163" priority="3">
      <formula>ABS(I1/J1)&gt;1.95996398454005</formula>
    </cfRule>
  </conditionalFormatting>
  <conditionalFormatting sqref="K1:K200">
    <cfRule type="expression" dxfId="162" priority="2">
      <formula>ABS(K1/L1)&gt;1.95996398454005</formula>
    </cfRule>
  </conditionalFormatting>
  <conditionalFormatting sqref="M1:M200">
    <cfRule type="expression" dxfId="161" priority="1">
      <formula>ABS(M1/N1)&gt;1.95996398454005</formula>
    </cfRule>
  </conditionalFormatting>
  <conditionalFormatting sqref="S103">
    <cfRule type="expression" dxfId="160" priority="28">
      <formula>ABS(S103/T103)&gt;1.95996398454005</formula>
    </cfRule>
  </conditionalFormatting>
  <conditionalFormatting sqref="AA103">
    <cfRule type="expression" dxfId="159" priority="27">
      <formula>ABS(AA103/AB103)&gt;1.95996398454005</formula>
    </cfRule>
  </conditionalFormatting>
  <conditionalFormatting sqref="AI103">
    <cfRule type="expression" dxfId="158" priority="26">
      <formula>ABS(AI103/AJ103)&gt;1.95996398454005</formula>
    </cfRule>
  </conditionalFormatting>
  <conditionalFormatting sqref="AQ103">
    <cfRule type="expression" dxfId="157" priority="25">
      <formula>ABS(AQ103/AR103)&gt;1.95996398454005</formula>
    </cfRule>
  </conditionalFormatting>
  <conditionalFormatting sqref="AY103">
    <cfRule type="expression" dxfId="156" priority="24">
      <formula>ABS(AY103/AZ103)&gt;1.95996398454005</formula>
    </cfRule>
  </conditionalFormatting>
  <conditionalFormatting sqref="BG103">
    <cfRule type="expression" dxfId="155" priority="23">
      <formula>ABS(BG103/BH103)&gt;1.95996398454005</formula>
    </cfRule>
  </conditionalFormatting>
  <conditionalFormatting sqref="BO103">
    <cfRule type="expression" dxfId="154" priority="22">
      <formula>ABS(BO103/BP103)&gt;1.95996398454005</formula>
    </cfRule>
  </conditionalFormatting>
  <conditionalFormatting sqref="BQ103">
    <cfRule type="expression" dxfId="153" priority="21">
      <formula>ABS(BQ103/BR103)&gt;1.95996398454005</formula>
    </cfRule>
  </conditionalFormatting>
  <conditionalFormatting sqref="BS103">
    <cfRule type="expression" dxfId="152" priority="20">
      <formula>ABS(BS103/BT103)&gt;1.95996398454005</formula>
    </cfRule>
  </conditionalFormatting>
  <conditionalFormatting sqref="BU103">
    <cfRule type="expression" dxfId="151" priority="19">
      <formula>ABS(BU103/BV103)&gt;1.95996398454005</formula>
    </cfRule>
  </conditionalFormatting>
  <conditionalFormatting sqref="BW103">
    <cfRule type="expression" dxfId="150" priority="18">
      <formula>ABS(BW103/BX103)&gt;1.95996398454005</formula>
    </cfRule>
  </conditionalFormatting>
  <conditionalFormatting sqref="BY103">
    <cfRule type="expression" dxfId="149" priority="17">
      <formula>ABS(BY103/BZ103)&gt;1.95996398454005</formula>
    </cfRule>
  </conditionalFormatting>
  <conditionalFormatting sqref="CA103">
    <cfRule type="expression" dxfId="148" priority="16">
      <formula>ABS(CA103/CB103)&gt;1.95996398454005</formula>
    </cfRule>
  </conditionalFormatting>
  <conditionalFormatting sqref="CC103">
    <cfRule type="expression" dxfId="147" priority="15">
      <formula>ABS(CC103/CD103)&gt;1.95996398454005</formula>
    </cfRule>
  </conditionalFormatting>
  <conditionalFormatting sqref="CE103">
    <cfRule type="expression" dxfId="146" priority="14">
      <formula>ABS(CE103/CF103)&gt;1.95996398454005</formula>
    </cfRule>
  </conditionalFormatting>
  <conditionalFormatting sqref="CG103">
    <cfRule type="expression" dxfId="145" priority="13">
      <formula>ABS(CG103/CH103)&gt;1.95996398454005</formula>
    </cfRule>
  </conditionalFormatting>
  <conditionalFormatting sqref="CI103">
    <cfRule type="expression" dxfId="144" priority="12">
      <formula>ABS(CI103/CJ103)&gt;1.95996398454005</formula>
    </cfRule>
  </conditionalFormatting>
  <conditionalFormatting sqref="CK103">
    <cfRule type="expression" dxfId="143" priority="11">
      <formula>ABS(CK103/CL103)&gt;1.95996398454005</formula>
    </cfRule>
  </conditionalFormatting>
  <conditionalFormatting sqref="CM103">
    <cfRule type="expression" dxfId="142" priority="10">
      <formula>ABS(CM103/CN103)&gt;1.95996398454005</formula>
    </cfRule>
  </conditionalFormatting>
  <conditionalFormatting sqref="CO103">
    <cfRule type="expression" dxfId="141" priority="9">
      <formula>ABS(CO103/CP103)&gt;1.95996398454005</formula>
    </cfRule>
  </conditionalFormatting>
  <conditionalFormatting sqref="CQ103">
    <cfRule type="expression" dxfId="140" priority="8">
      <formula>ABS(CQ103/CR103)&gt;1.95996398454005</formula>
    </cfRule>
  </conditionalFormatting>
  <conditionalFormatting sqref="CS103">
    <cfRule type="expression" dxfId="139" priority="7">
      <formula>ABS(CS103/CT103)&gt;1.95996398454005</formula>
    </cfRule>
  </conditionalFormatting>
  <conditionalFormatting sqref="CU103">
    <cfRule type="expression" dxfId="138" priority="6">
      <formula>ABS(CU103/CV103)&gt;1.95996398454005</formula>
    </cfRule>
  </conditionalFormatting>
  <conditionalFormatting sqref="CW103">
    <cfRule type="expression" dxfId="137" priority="5">
      <formula>ABS(CW103/CX103)&gt;1.95996398454005</formula>
    </cfRule>
  </conditionalFormatting>
  <conditionalFormatting sqref="CY103">
    <cfRule type="expression" dxfId="136" priority="4">
      <formula>ABS(CY103/CZ103)&gt;1.95996398454005</formula>
    </cfRule>
  </conditionalFormatting>
  <hyperlinks>
    <hyperlink ref="A106" r:id="rId1" xr:uid="{00000000-0004-0000-37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106"/>
  <sheetViews>
    <sheetView showGridLines="0" zoomScale="80" zoomScaleNormal="80" workbookViewId="0"/>
  </sheetViews>
  <sheetFormatPr baseColWidth="10" defaultColWidth="10.83203125" defaultRowHeight="15" x14ac:dyDescent="0.2"/>
  <cols>
    <col min="1" max="1" width="26.83203125" customWidth="1"/>
    <col min="2" max="2" width="10.5" customWidth="1"/>
    <col min="3" max="4" width="8.83203125" customWidth="1"/>
    <col min="8" max="8" width="8.83203125" customWidth="1"/>
    <col min="11" max="14" width="10.33203125" customWidth="1"/>
  </cols>
  <sheetData>
    <row r="1" spans="1:24" x14ac:dyDescent="0.2">
      <c r="A1" s="36" t="str">
        <f ca="1">RIGHT(CELL("Filename",A1),LEN(CELL("Filename",A1))-FIND("]",CELL("Filename",A1)))</f>
        <v>BIN.UND.TQ79b_TQ12</v>
      </c>
    </row>
    <row r="2" spans="1:24" x14ac:dyDescent="0.2">
      <c r="A2" s="46" t="s">
        <v>124</v>
      </c>
    </row>
    <row r="3" spans="1:24" x14ac:dyDescent="0.2">
      <c r="A3" s="58" t="s">
        <v>0</v>
      </c>
    </row>
    <row r="4" spans="1:24" x14ac:dyDescent="0.2">
      <c r="A4" s="161" t="str">
        <f>HYPERLINK("#'TOC'!A1", "Back to TOC")</f>
        <v>Back to TOC</v>
      </c>
      <c r="B4" s="58"/>
    </row>
    <row r="6" spans="1:24" ht="13.5" customHeight="1" x14ac:dyDescent="0.2">
      <c r="A6" s="97"/>
      <c r="B6" s="97"/>
    </row>
    <row r="7" spans="1:24" ht="33" customHeight="1" x14ac:dyDescent="0.2">
      <c r="A7" s="101"/>
      <c r="B7" s="210" t="s">
        <v>1</v>
      </c>
      <c r="C7" s="257" t="s">
        <v>121</v>
      </c>
      <c r="D7" s="258"/>
      <c r="E7" s="258"/>
      <c r="F7" s="258"/>
      <c r="G7" s="258"/>
      <c r="H7" s="258"/>
      <c r="I7" s="258"/>
      <c r="J7" s="258"/>
      <c r="K7" s="283"/>
      <c r="L7" s="283"/>
      <c r="M7" s="283"/>
      <c r="N7" s="284"/>
    </row>
    <row r="8" spans="1:24" ht="36.75" customHeight="1" x14ac:dyDescent="0.2">
      <c r="A8" s="101"/>
      <c r="B8" s="211"/>
      <c r="C8" s="216" t="s">
        <v>65</v>
      </c>
      <c r="D8" s="217"/>
      <c r="E8" s="240" t="s">
        <v>79</v>
      </c>
      <c r="F8" s="240"/>
      <c r="G8" s="240"/>
      <c r="H8" s="240"/>
      <c r="I8" s="240"/>
      <c r="J8" s="240"/>
      <c r="K8" s="280" t="s">
        <v>71</v>
      </c>
      <c r="L8" s="279"/>
      <c r="M8" s="280" t="s">
        <v>72</v>
      </c>
      <c r="N8" s="281"/>
    </row>
    <row r="9" spans="1:24" ht="59.5" customHeight="1" x14ac:dyDescent="0.2">
      <c r="A9" s="101"/>
      <c r="B9" s="211"/>
      <c r="C9" s="218"/>
      <c r="D9" s="219"/>
      <c r="E9" s="241" t="s">
        <v>77</v>
      </c>
      <c r="F9" s="241"/>
      <c r="G9" s="241" t="s">
        <v>78</v>
      </c>
      <c r="H9" s="241"/>
      <c r="I9" s="241" t="s">
        <v>68</v>
      </c>
      <c r="J9" s="241"/>
      <c r="K9" s="273" t="s">
        <v>65</v>
      </c>
      <c r="L9" s="229"/>
      <c r="M9" s="273" t="s">
        <v>65</v>
      </c>
      <c r="N9" s="230"/>
    </row>
    <row r="10" spans="1:24" ht="15" customHeight="1" x14ac:dyDescent="0.2">
      <c r="A10" s="102"/>
      <c r="B10" s="211"/>
      <c r="C10" s="68" t="s">
        <v>10</v>
      </c>
      <c r="D10" s="68" t="s">
        <v>11</v>
      </c>
      <c r="E10" s="68" t="s">
        <v>10</v>
      </c>
      <c r="F10" s="68" t="s">
        <v>11</v>
      </c>
      <c r="G10" s="68" t="s">
        <v>10</v>
      </c>
      <c r="H10" s="68" t="s">
        <v>11</v>
      </c>
      <c r="I10" s="68" t="s">
        <v>69</v>
      </c>
      <c r="J10" s="68" t="s">
        <v>11</v>
      </c>
      <c r="K10" s="146" t="s">
        <v>69</v>
      </c>
      <c r="L10" s="13" t="s">
        <v>11</v>
      </c>
      <c r="M10" s="146" t="s">
        <v>69</v>
      </c>
      <c r="N10" s="14" t="s">
        <v>11</v>
      </c>
    </row>
    <row r="11" spans="1:24" x14ac:dyDescent="0.2">
      <c r="A11" s="77"/>
      <c r="B11" s="103"/>
      <c r="C11" s="42" t="s">
        <v>1750</v>
      </c>
      <c r="D11" s="47" t="s">
        <v>1751</v>
      </c>
      <c r="E11" s="42" t="s">
        <v>1788</v>
      </c>
      <c r="F11" s="47" t="s">
        <v>1789</v>
      </c>
      <c r="G11" s="42" t="s">
        <v>1790</v>
      </c>
      <c r="H11" s="47" t="s">
        <v>1791</v>
      </c>
      <c r="I11" s="42" t="s">
        <v>1792</v>
      </c>
      <c r="J11" s="47" t="s">
        <v>1793</v>
      </c>
      <c r="K11" s="137" t="s">
        <v>1774</v>
      </c>
      <c r="L11" s="138" t="s">
        <v>1775</v>
      </c>
      <c r="M11" s="138" t="s">
        <v>1776</v>
      </c>
      <c r="N11" s="139" t="s">
        <v>1777</v>
      </c>
      <c r="O11" s="98"/>
      <c r="P11" s="98"/>
      <c r="Q11" s="98"/>
      <c r="R11" s="98"/>
      <c r="S11" s="98"/>
      <c r="T11" s="98"/>
      <c r="U11" s="98"/>
      <c r="V11" s="98"/>
      <c r="W11" s="98"/>
      <c r="X11" s="98"/>
    </row>
    <row r="12" spans="1:24" x14ac:dyDescent="0.2">
      <c r="A12" s="3" t="s">
        <v>12</v>
      </c>
      <c r="B12" s="72">
        <v>2</v>
      </c>
      <c r="C12" s="7">
        <v>71.966423316195105</v>
      </c>
      <c r="D12" s="10">
        <v>2.2784570905021702</v>
      </c>
      <c r="E12" s="7">
        <v>72.508620517721099</v>
      </c>
      <c r="F12" s="10">
        <v>2.2040445209970301</v>
      </c>
      <c r="G12" s="7">
        <v>55.3583041450282</v>
      </c>
      <c r="H12" s="10">
        <v>11.5091224013957</v>
      </c>
      <c r="I12" s="7">
        <v>-17.150316372692899</v>
      </c>
      <c r="J12" s="10">
        <v>11.338964393188499</v>
      </c>
      <c r="K12" s="52"/>
      <c r="L12" s="64"/>
      <c r="M12" s="64"/>
      <c r="N12" s="53"/>
      <c r="O12" s="98"/>
      <c r="P12" s="98"/>
      <c r="Q12" s="98"/>
      <c r="R12" s="98"/>
      <c r="S12" s="98"/>
      <c r="T12" s="98"/>
      <c r="U12" s="98"/>
      <c r="V12" s="98"/>
      <c r="W12" s="98"/>
      <c r="X12" s="98"/>
    </row>
    <row r="13" spans="1:24" x14ac:dyDescent="0.2">
      <c r="A13" s="28" t="s">
        <v>13</v>
      </c>
      <c r="B13" s="72">
        <v>2</v>
      </c>
      <c r="C13" s="7">
        <v>65.685967905378504</v>
      </c>
      <c r="D13" s="10">
        <v>2.0837180671867301</v>
      </c>
      <c r="E13" s="7">
        <v>64.626702015240198</v>
      </c>
      <c r="F13" s="10">
        <v>2.2789466090971602</v>
      </c>
      <c r="G13" s="7">
        <v>74.459485124462603</v>
      </c>
      <c r="H13" s="10">
        <v>5.64153098861747</v>
      </c>
      <c r="I13" s="7">
        <v>9.8327831092223992</v>
      </c>
      <c r="J13" s="10">
        <v>6.1968943486137196</v>
      </c>
      <c r="K13" s="54"/>
      <c r="L13" s="65"/>
      <c r="M13" s="65"/>
      <c r="N13" s="55"/>
      <c r="O13" s="2"/>
      <c r="P13" s="2"/>
      <c r="Q13" s="2"/>
      <c r="R13" s="2"/>
      <c r="S13" s="2"/>
      <c r="T13" s="2"/>
      <c r="U13" s="2"/>
      <c r="V13" s="2"/>
      <c r="W13" s="2"/>
      <c r="X13" s="2"/>
    </row>
    <row r="14" spans="1:24" x14ac:dyDescent="0.2">
      <c r="A14" s="28" t="s">
        <v>14</v>
      </c>
      <c r="B14" s="72">
        <v>2</v>
      </c>
      <c r="C14" s="7">
        <v>79.775272544943604</v>
      </c>
      <c r="D14" s="10">
        <v>1.3848739879074901</v>
      </c>
      <c r="E14" s="7">
        <v>80.259581428487493</v>
      </c>
      <c r="F14" s="10">
        <v>1.52772908529345</v>
      </c>
      <c r="G14" s="7">
        <v>78.338961840299007</v>
      </c>
      <c r="H14" s="10">
        <v>2.53258057261551</v>
      </c>
      <c r="I14" s="7">
        <v>-1.92061958818854</v>
      </c>
      <c r="J14" s="10">
        <v>2.7790016380925802</v>
      </c>
      <c r="K14" s="54"/>
      <c r="L14" s="65"/>
      <c r="M14" s="65"/>
      <c r="N14" s="55"/>
      <c r="O14" s="2"/>
      <c r="P14" s="2"/>
      <c r="Q14" s="2"/>
      <c r="R14" s="2"/>
      <c r="S14" s="2"/>
      <c r="T14" s="2"/>
      <c r="U14" s="2"/>
      <c r="V14" s="2"/>
      <c r="W14" s="2"/>
      <c r="X14" s="2"/>
    </row>
    <row r="15" spans="1:24" x14ac:dyDescent="0.2">
      <c r="A15" s="3" t="s">
        <v>15</v>
      </c>
      <c r="B15" s="72">
        <v>2</v>
      </c>
      <c r="C15" s="7">
        <v>52.370508637819299</v>
      </c>
      <c r="D15" s="10">
        <v>2.0487501234593699</v>
      </c>
      <c r="E15" s="7">
        <v>55.258418341533499</v>
      </c>
      <c r="F15" s="10">
        <v>2.3503439501025301</v>
      </c>
      <c r="G15" s="7">
        <v>45.992080775732099</v>
      </c>
      <c r="H15" s="10">
        <v>3.7541235429039999</v>
      </c>
      <c r="I15" s="7">
        <v>-9.2663375658014395</v>
      </c>
      <c r="J15" s="10">
        <v>4.2980928323479697</v>
      </c>
      <c r="K15" s="54"/>
      <c r="L15" s="65"/>
      <c r="M15" s="65"/>
      <c r="N15" s="55"/>
      <c r="O15" s="2"/>
      <c r="P15" s="2"/>
      <c r="Q15" s="2"/>
      <c r="R15" s="2"/>
      <c r="S15" s="2"/>
      <c r="T15" s="2"/>
      <c r="U15" s="2"/>
      <c r="V15" s="2"/>
      <c r="W15" s="2"/>
      <c r="X15" s="2"/>
    </row>
    <row r="16" spans="1:24" x14ac:dyDescent="0.2">
      <c r="A16" s="3" t="s">
        <v>16</v>
      </c>
      <c r="B16" s="72">
        <v>2</v>
      </c>
      <c r="C16" s="7">
        <v>66.629203479228394</v>
      </c>
      <c r="D16" s="10">
        <v>2.23863207141786</v>
      </c>
      <c r="E16" s="7">
        <v>66.177768526267002</v>
      </c>
      <c r="F16" s="10">
        <v>2.2580200404272301</v>
      </c>
      <c r="G16" s="7" t="s">
        <v>706</v>
      </c>
      <c r="H16" s="10" t="s">
        <v>706</v>
      </c>
      <c r="I16" s="7" t="s">
        <v>706</v>
      </c>
      <c r="J16" s="10" t="s">
        <v>706</v>
      </c>
      <c r="K16" s="54"/>
      <c r="L16" s="65"/>
      <c r="M16" s="65"/>
      <c r="N16" s="55"/>
      <c r="O16" s="2"/>
      <c r="P16" s="2"/>
      <c r="Q16" s="2"/>
      <c r="R16" s="2"/>
      <c r="S16" s="2"/>
      <c r="T16" s="2"/>
      <c r="U16" s="2"/>
      <c r="V16" s="2"/>
      <c r="W16" s="2"/>
      <c r="X16" s="2"/>
    </row>
    <row r="17" spans="1:24" x14ac:dyDescent="0.2">
      <c r="A17" s="28" t="s">
        <v>17</v>
      </c>
      <c r="B17" s="72">
        <v>2</v>
      </c>
      <c r="C17" s="7">
        <v>68.916652720521398</v>
      </c>
      <c r="D17" s="10">
        <v>1.48213797328242</v>
      </c>
      <c r="E17" s="7">
        <v>69.371284542011196</v>
      </c>
      <c r="F17" s="10">
        <v>1.7489765933652699</v>
      </c>
      <c r="G17" s="7">
        <v>68.212368027057806</v>
      </c>
      <c r="H17" s="10">
        <v>2.4815684164635798</v>
      </c>
      <c r="I17" s="7">
        <v>-1.15891651495332</v>
      </c>
      <c r="J17" s="10">
        <v>2.9604237596872398</v>
      </c>
      <c r="K17" s="54"/>
      <c r="L17" s="65"/>
      <c r="M17" s="65"/>
      <c r="N17" s="55"/>
      <c r="O17" s="2"/>
      <c r="P17" s="2"/>
      <c r="Q17" s="2"/>
      <c r="R17" s="2"/>
      <c r="S17" s="2"/>
      <c r="T17" s="2"/>
      <c r="U17" s="2"/>
      <c r="V17" s="2"/>
      <c r="W17" s="2"/>
      <c r="X17" s="2"/>
    </row>
    <row r="18" spans="1:24" x14ac:dyDescent="0.2">
      <c r="A18" s="78" t="s">
        <v>18</v>
      </c>
      <c r="B18" s="72">
        <v>2</v>
      </c>
      <c r="C18" s="7">
        <v>61.707204740979897</v>
      </c>
      <c r="D18" s="10">
        <v>1.9757551730988601</v>
      </c>
      <c r="E18" s="7">
        <v>62.480788125093</v>
      </c>
      <c r="F18" s="10">
        <v>2.3986930682402701</v>
      </c>
      <c r="G18" s="7">
        <v>60.250248567255703</v>
      </c>
      <c r="H18" s="10">
        <v>3.67644984311909</v>
      </c>
      <c r="I18" s="7">
        <v>-2.2305395578373601</v>
      </c>
      <c r="J18" s="10">
        <v>4.4683763293026404</v>
      </c>
      <c r="K18" s="54"/>
      <c r="L18" s="65"/>
      <c r="M18" s="65"/>
      <c r="N18" s="55"/>
      <c r="O18" s="2"/>
      <c r="P18" s="2"/>
      <c r="Q18" s="2"/>
      <c r="R18" s="2"/>
      <c r="S18" s="2"/>
      <c r="T18" s="2"/>
      <c r="U18" s="2"/>
      <c r="V18" s="2"/>
      <c r="W18" s="2"/>
      <c r="X18" s="2"/>
    </row>
    <row r="19" spans="1:24" x14ac:dyDescent="0.2">
      <c r="A19" s="78" t="s">
        <v>19</v>
      </c>
      <c r="B19" s="72">
        <v>2</v>
      </c>
      <c r="C19" s="7">
        <v>78.139220187920799</v>
      </c>
      <c r="D19" s="10">
        <v>1.91190142213903</v>
      </c>
      <c r="E19" s="7">
        <v>77.726836795401297</v>
      </c>
      <c r="F19" s="10">
        <v>2.4158329345378902</v>
      </c>
      <c r="G19" s="7">
        <v>79.857638580191804</v>
      </c>
      <c r="H19" s="10">
        <v>2.3657517825674201</v>
      </c>
      <c r="I19" s="7">
        <v>2.1308017847905099</v>
      </c>
      <c r="J19" s="10">
        <v>3.3267060417904202</v>
      </c>
      <c r="K19" s="54"/>
      <c r="L19" s="65"/>
      <c r="M19" s="65"/>
      <c r="N19" s="55"/>
      <c r="O19" s="2"/>
      <c r="P19" s="2"/>
      <c r="Q19" s="2"/>
      <c r="R19" s="2"/>
      <c r="S19" s="2"/>
      <c r="T19" s="2"/>
      <c r="U19" s="2"/>
      <c r="V19" s="2"/>
      <c r="W19" s="2"/>
      <c r="X19" s="2"/>
    </row>
    <row r="20" spans="1:24" ht="12.75" customHeight="1" x14ac:dyDescent="0.2">
      <c r="A20" s="28" t="s">
        <v>20</v>
      </c>
      <c r="B20" s="72">
        <v>2</v>
      </c>
      <c r="C20" s="7">
        <v>37.426794345059399</v>
      </c>
      <c r="D20" s="10">
        <v>2.8325123439890598</v>
      </c>
      <c r="E20" s="7">
        <v>41.5153293141625</v>
      </c>
      <c r="F20" s="10">
        <v>5.9182764316930703</v>
      </c>
      <c r="G20" s="7">
        <v>35.874054792949003</v>
      </c>
      <c r="H20" s="10">
        <v>3.0983498521061899</v>
      </c>
      <c r="I20" s="7">
        <v>-5.6412745212135196</v>
      </c>
      <c r="J20" s="10">
        <v>6.62554087809667</v>
      </c>
      <c r="K20" s="54"/>
      <c r="L20" s="65"/>
      <c r="M20" s="65"/>
      <c r="N20" s="55"/>
      <c r="O20" s="2"/>
      <c r="P20" s="2"/>
      <c r="Q20" s="2"/>
      <c r="R20" s="2"/>
      <c r="S20" s="2"/>
      <c r="T20" s="2"/>
      <c r="U20" s="2"/>
      <c r="V20" s="2"/>
      <c r="W20" s="2"/>
      <c r="X20" s="2"/>
    </row>
    <row r="21" spans="1:24" x14ac:dyDescent="0.2">
      <c r="A21" s="28" t="s">
        <v>21</v>
      </c>
      <c r="B21" s="72">
        <v>2</v>
      </c>
      <c r="C21" s="7">
        <v>80.517054175854696</v>
      </c>
      <c r="D21" s="10">
        <v>1.1241494049822101</v>
      </c>
      <c r="E21" s="7">
        <v>80.150414017774096</v>
      </c>
      <c r="F21" s="10">
        <v>1.15042526115906</v>
      </c>
      <c r="G21" s="7">
        <v>86.671358123438594</v>
      </c>
      <c r="H21" s="10">
        <v>5.6441009266219604</v>
      </c>
      <c r="I21" s="7">
        <v>6.5209441056644701</v>
      </c>
      <c r="J21" s="10">
        <v>5.7845116173648599</v>
      </c>
      <c r="K21" s="54"/>
      <c r="L21" s="65"/>
      <c r="M21" s="65"/>
      <c r="N21" s="55"/>
      <c r="O21" s="2"/>
      <c r="P21" s="2"/>
      <c r="Q21" s="2"/>
      <c r="R21" s="2"/>
      <c r="S21" s="2"/>
      <c r="T21" s="2"/>
      <c r="U21" s="2"/>
      <c r="V21" s="2"/>
      <c r="W21" s="2"/>
      <c r="X21" s="2"/>
    </row>
    <row r="22" spans="1:24" x14ac:dyDescent="0.2">
      <c r="A22" s="28" t="s">
        <v>22</v>
      </c>
      <c r="B22" s="72">
        <v>2</v>
      </c>
      <c r="C22" s="7">
        <v>65.510049147495195</v>
      </c>
      <c r="D22" s="10">
        <v>3.2053436214381099</v>
      </c>
      <c r="E22" s="7">
        <v>62.575045746412698</v>
      </c>
      <c r="F22" s="10">
        <v>3.6800619352372599</v>
      </c>
      <c r="G22" s="7">
        <v>73.010011722074097</v>
      </c>
      <c r="H22" s="10">
        <v>6.2567896107453302</v>
      </c>
      <c r="I22" s="7">
        <v>10.434965975661401</v>
      </c>
      <c r="J22" s="10">
        <v>7.1454315789576404</v>
      </c>
      <c r="K22" s="54"/>
      <c r="L22" s="65"/>
      <c r="M22" s="65"/>
      <c r="N22" s="55"/>
      <c r="O22" s="2"/>
      <c r="P22" s="2"/>
      <c r="Q22" s="2"/>
      <c r="R22" s="2"/>
      <c r="S22" s="2"/>
      <c r="T22" s="2"/>
      <c r="U22" s="2"/>
      <c r="V22" s="2"/>
      <c r="W22" s="2"/>
      <c r="X22" s="2"/>
    </row>
    <row r="23" spans="1:24" x14ac:dyDescent="0.2">
      <c r="A23" s="28" t="s">
        <v>23</v>
      </c>
      <c r="B23" s="72">
        <v>2</v>
      </c>
      <c r="C23" s="7">
        <v>84.576252354404204</v>
      </c>
      <c r="D23" s="10">
        <v>1.6515669217721001</v>
      </c>
      <c r="E23" s="7">
        <v>84.425734364804995</v>
      </c>
      <c r="F23" s="10">
        <v>2.1411140561634898</v>
      </c>
      <c r="G23" s="7">
        <v>85.968164283932893</v>
      </c>
      <c r="H23" s="10">
        <v>3.6109320174001498</v>
      </c>
      <c r="I23" s="7">
        <v>1.54242991912795</v>
      </c>
      <c r="J23" s="10">
        <v>4.7370175928471401</v>
      </c>
      <c r="K23" s="54"/>
      <c r="L23" s="65"/>
      <c r="M23" s="65"/>
      <c r="N23" s="55"/>
      <c r="O23" s="2"/>
      <c r="P23" s="2"/>
      <c r="Q23" s="2"/>
      <c r="R23" s="2"/>
      <c r="S23" s="2"/>
      <c r="T23" s="2"/>
      <c r="U23" s="2"/>
      <c r="V23" s="2"/>
      <c r="W23" s="2"/>
      <c r="X23" s="2"/>
    </row>
    <row r="24" spans="1:24" x14ac:dyDescent="0.2">
      <c r="A24" s="3" t="s">
        <v>24</v>
      </c>
      <c r="B24" s="72">
        <v>2</v>
      </c>
      <c r="C24" s="7">
        <v>76.1556027934338</v>
      </c>
      <c r="D24" s="10">
        <v>1.6597538017559501</v>
      </c>
      <c r="E24" s="7">
        <v>78.375034306927105</v>
      </c>
      <c r="F24" s="10">
        <v>2.0070306130934301</v>
      </c>
      <c r="G24" s="7">
        <v>71.488977430418203</v>
      </c>
      <c r="H24" s="10">
        <v>2.9942617736361101</v>
      </c>
      <c r="I24" s="7">
        <v>-6.8860568765088903</v>
      </c>
      <c r="J24" s="10">
        <v>3.7006499619136202</v>
      </c>
      <c r="K24" s="54"/>
      <c r="L24" s="65"/>
      <c r="M24" s="65"/>
      <c r="N24" s="55"/>
      <c r="O24" s="2"/>
      <c r="P24" s="2"/>
      <c r="Q24" s="2"/>
      <c r="R24" s="2"/>
      <c r="S24" s="2"/>
      <c r="T24" s="2"/>
      <c r="U24" s="2"/>
      <c r="V24" s="2"/>
      <c r="W24" s="2"/>
      <c r="X24" s="2"/>
    </row>
    <row r="25" spans="1:24" x14ac:dyDescent="0.2">
      <c r="A25" s="28" t="s">
        <v>25</v>
      </c>
      <c r="B25" s="72">
        <v>2</v>
      </c>
      <c r="C25" s="7">
        <v>48.118570533683297</v>
      </c>
      <c r="D25" s="10">
        <v>2.1607474956711101</v>
      </c>
      <c r="E25" s="7">
        <v>45.162847088268997</v>
      </c>
      <c r="F25" s="10">
        <v>2.22693906053293</v>
      </c>
      <c r="G25" s="7">
        <v>61.301450043441797</v>
      </c>
      <c r="H25" s="10">
        <v>4.8328150169125896</v>
      </c>
      <c r="I25" s="7">
        <v>16.1386029551728</v>
      </c>
      <c r="J25" s="10">
        <v>5.1671356125749499</v>
      </c>
      <c r="K25" s="54"/>
      <c r="L25" s="65"/>
      <c r="M25" s="65"/>
      <c r="N25" s="55"/>
      <c r="O25" s="2"/>
      <c r="P25" s="2"/>
      <c r="Q25" s="2"/>
      <c r="R25" s="2"/>
      <c r="S25" s="2"/>
      <c r="T25" s="2"/>
      <c r="U25" s="2"/>
      <c r="V25" s="2"/>
      <c r="W25" s="2"/>
      <c r="X25" s="2"/>
    </row>
    <row r="26" spans="1:24" x14ac:dyDescent="0.2">
      <c r="A26" s="17" t="s">
        <v>27</v>
      </c>
      <c r="B26" s="72">
        <v>2</v>
      </c>
      <c r="C26" s="7">
        <v>84.020203662654595</v>
      </c>
      <c r="D26" s="10">
        <v>2.0412496966232698</v>
      </c>
      <c r="E26" s="7">
        <v>84.536269329326402</v>
      </c>
      <c r="F26" s="10">
        <v>2.19270598988231</v>
      </c>
      <c r="G26" s="7">
        <v>80.944710456784094</v>
      </c>
      <c r="H26" s="10">
        <v>6.1148335287621496</v>
      </c>
      <c r="I26" s="7">
        <v>-3.59155887254225</v>
      </c>
      <c r="J26" s="10">
        <v>6.59755445536595</v>
      </c>
      <c r="K26" s="54"/>
      <c r="L26" s="65"/>
      <c r="M26" s="65"/>
      <c r="N26" s="55"/>
      <c r="O26" s="2"/>
      <c r="P26" s="2"/>
      <c r="Q26" s="2"/>
      <c r="R26" s="2"/>
      <c r="S26" s="2"/>
      <c r="T26" s="2"/>
      <c r="U26" s="2"/>
      <c r="V26" s="2"/>
      <c r="W26" s="2"/>
      <c r="X26" s="2"/>
    </row>
    <row r="27" spans="1:24" x14ac:dyDescent="0.2">
      <c r="A27" s="28" t="s">
        <v>26</v>
      </c>
      <c r="B27" s="72">
        <v>2</v>
      </c>
      <c r="C27" s="7">
        <v>82.799416271897201</v>
      </c>
      <c r="D27" s="10">
        <v>1.0071261449765501</v>
      </c>
      <c r="E27" s="7">
        <v>82.950820829074303</v>
      </c>
      <c r="F27" s="10">
        <v>0.97405739068622099</v>
      </c>
      <c r="G27" s="7">
        <v>82.3457643993831</v>
      </c>
      <c r="H27" s="10">
        <v>2.0678073858327202</v>
      </c>
      <c r="I27" s="7">
        <v>-0.605056429691189</v>
      </c>
      <c r="J27" s="10">
        <v>1.95462749750753</v>
      </c>
      <c r="K27" s="54"/>
      <c r="L27" s="65"/>
      <c r="M27" s="65"/>
      <c r="N27" s="55"/>
      <c r="O27" s="2"/>
      <c r="P27" s="2"/>
      <c r="Q27" s="2"/>
      <c r="R27" s="2"/>
      <c r="S27" s="2"/>
      <c r="T27" s="2"/>
      <c r="U27" s="2"/>
      <c r="V27" s="2"/>
      <c r="W27" s="2"/>
      <c r="X27" s="2"/>
    </row>
    <row r="28" spans="1:24" x14ac:dyDescent="0.2">
      <c r="A28" s="28" t="s">
        <v>28</v>
      </c>
      <c r="B28" s="72">
        <v>2</v>
      </c>
      <c r="C28" s="7">
        <v>66.251104111123297</v>
      </c>
      <c r="D28" s="10">
        <v>2.4440922646273902</v>
      </c>
      <c r="E28" s="7">
        <v>66.459321922934393</v>
      </c>
      <c r="F28" s="10">
        <v>2.6848727521298801</v>
      </c>
      <c r="G28" s="7">
        <v>63.942950379029298</v>
      </c>
      <c r="H28" s="10">
        <v>6.7893353683114901</v>
      </c>
      <c r="I28" s="7">
        <v>-2.51637154390514</v>
      </c>
      <c r="J28" s="10">
        <v>7.5064884123167799</v>
      </c>
      <c r="K28" s="54"/>
      <c r="L28" s="65"/>
      <c r="M28" s="65"/>
      <c r="N28" s="55"/>
      <c r="O28" s="2"/>
      <c r="P28" s="2"/>
      <c r="Q28" s="2"/>
      <c r="R28" s="2"/>
      <c r="S28" s="2"/>
      <c r="T28" s="2"/>
      <c r="U28" s="2"/>
      <c r="V28" s="2"/>
      <c r="W28" s="2"/>
      <c r="X28" s="2"/>
    </row>
    <row r="29" spans="1:24" x14ac:dyDescent="0.2">
      <c r="A29" s="28" t="s">
        <v>29</v>
      </c>
      <c r="B29" s="72">
        <v>2</v>
      </c>
      <c r="C29" s="7">
        <v>73.205118877183097</v>
      </c>
      <c r="D29" s="10">
        <v>2.0041639285010402</v>
      </c>
      <c r="E29" s="7">
        <v>70.137197428561393</v>
      </c>
      <c r="F29" s="10">
        <v>2.4965037921430602</v>
      </c>
      <c r="G29" s="7">
        <v>80.209047008743596</v>
      </c>
      <c r="H29" s="10">
        <v>3.1390742844951198</v>
      </c>
      <c r="I29" s="7">
        <v>10.0718495801821</v>
      </c>
      <c r="J29" s="10">
        <v>3.9787000265636498</v>
      </c>
      <c r="K29" s="54"/>
      <c r="L29" s="65"/>
      <c r="M29" s="65"/>
      <c r="N29" s="55"/>
      <c r="O29" s="2"/>
      <c r="P29" s="2"/>
      <c r="Q29" s="2"/>
      <c r="R29" s="2"/>
      <c r="S29" s="2"/>
      <c r="T29" s="2"/>
      <c r="U29" s="2"/>
      <c r="V29" s="2"/>
      <c r="W29" s="2"/>
      <c r="X29" s="2"/>
    </row>
    <row r="30" spans="1:24" x14ac:dyDescent="0.2">
      <c r="A30" s="28" t="s">
        <v>30</v>
      </c>
      <c r="B30" s="72">
        <v>2</v>
      </c>
      <c r="C30" s="7">
        <v>66.887344773506001</v>
      </c>
      <c r="D30" s="10">
        <v>1.5894056311792999</v>
      </c>
      <c r="E30" s="7">
        <v>66.725358903466102</v>
      </c>
      <c r="F30" s="10">
        <v>1.66323048317531</v>
      </c>
      <c r="G30" s="7">
        <v>67.622467489462394</v>
      </c>
      <c r="H30" s="10">
        <v>4.1872115528451399</v>
      </c>
      <c r="I30" s="7">
        <v>0.89710858599630705</v>
      </c>
      <c r="J30" s="10">
        <v>4.4338515002818299</v>
      </c>
      <c r="K30" s="54"/>
      <c r="L30" s="65"/>
      <c r="M30" s="65"/>
      <c r="N30" s="55"/>
      <c r="O30" s="2"/>
      <c r="P30" s="2"/>
      <c r="Q30" s="2"/>
      <c r="R30" s="2"/>
      <c r="S30" s="2"/>
      <c r="T30" s="2"/>
      <c r="U30" s="2"/>
      <c r="V30" s="2"/>
      <c r="W30" s="2"/>
      <c r="X30" s="2"/>
    </row>
    <row r="31" spans="1:24" x14ac:dyDescent="0.2">
      <c r="A31" s="28" t="s">
        <v>31</v>
      </c>
      <c r="B31" s="72">
        <v>2</v>
      </c>
      <c r="C31" s="7">
        <v>54.714744769186503</v>
      </c>
      <c r="D31" s="10">
        <v>2.3956943327013001</v>
      </c>
      <c r="E31" s="7">
        <v>55.242842181970097</v>
      </c>
      <c r="F31" s="10">
        <v>2.2673508637955102</v>
      </c>
      <c r="G31" s="7">
        <v>51.805739815583202</v>
      </c>
      <c r="H31" s="10">
        <v>6.87368691745157</v>
      </c>
      <c r="I31" s="7">
        <v>-3.4371023663868798</v>
      </c>
      <c r="J31" s="10">
        <v>6.5650122509489304</v>
      </c>
      <c r="K31" s="54"/>
      <c r="L31" s="65"/>
      <c r="M31" s="65"/>
      <c r="N31" s="55"/>
      <c r="O31" s="2"/>
      <c r="P31" s="2"/>
      <c r="Q31" s="2"/>
      <c r="R31" s="2"/>
      <c r="S31" s="2"/>
      <c r="T31" s="2"/>
      <c r="U31" s="2"/>
      <c r="V31" s="2"/>
      <c r="W31" s="2"/>
      <c r="X31" s="2"/>
    </row>
    <row r="32" spans="1:24" x14ac:dyDescent="0.2">
      <c r="A32" s="28" t="s">
        <v>32</v>
      </c>
      <c r="B32" s="72">
        <v>2</v>
      </c>
      <c r="C32" s="7">
        <v>49.3336500124298</v>
      </c>
      <c r="D32" s="10">
        <v>2.27161814334471</v>
      </c>
      <c r="E32" s="7">
        <v>46.590914526428499</v>
      </c>
      <c r="F32" s="10">
        <v>2.3899539490204398</v>
      </c>
      <c r="G32" s="7">
        <v>65.130372751804899</v>
      </c>
      <c r="H32" s="10">
        <v>4.9532912689161703</v>
      </c>
      <c r="I32" s="7">
        <v>18.5394582253764</v>
      </c>
      <c r="J32" s="10">
        <v>5.23127374921203</v>
      </c>
      <c r="K32" s="54"/>
      <c r="L32" s="65"/>
      <c r="M32" s="65"/>
      <c r="N32" s="55"/>
      <c r="O32" s="2"/>
      <c r="P32" s="2"/>
      <c r="Q32" s="2"/>
      <c r="R32" s="2"/>
      <c r="S32" s="2"/>
      <c r="T32" s="2"/>
      <c r="U32" s="2"/>
      <c r="V32" s="2"/>
      <c r="W32" s="2"/>
      <c r="X32" s="2"/>
    </row>
    <row r="33" spans="1:24" x14ac:dyDescent="0.2">
      <c r="A33" s="28" t="s">
        <v>33</v>
      </c>
      <c r="B33" s="72">
        <v>2</v>
      </c>
      <c r="C33" s="7">
        <v>73.425300529259403</v>
      </c>
      <c r="D33" s="10">
        <v>2.6485955825287602</v>
      </c>
      <c r="E33" s="7">
        <v>72.197073759326301</v>
      </c>
      <c r="F33" s="10">
        <v>2.96019160508569</v>
      </c>
      <c r="G33" s="7">
        <v>78.516084707548401</v>
      </c>
      <c r="H33" s="10">
        <v>6.2138261039459097</v>
      </c>
      <c r="I33" s="7">
        <v>6.3190109482221102</v>
      </c>
      <c r="J33" s="10">
        <v>6.95976683789414</v>
      </c>
      <c r="K33" s="54"/>
      <c r="L33" s="65"/>
      <c r="M33" s="65"/>
      <c r="N33" s="55"/>
      <c r="O33" s="2"/>
      <c r="P33" s="2"/>
      <c r="Q33" s="2"/>
      <c r="R33" s="2"/>
      <c r="S33" s="2"/>
      <c r="T33" s="2"/>
      <c r="U33" s="2"/>
      <c r="V33" s="2"/>
      <c r="W33" s="2"/>
      <c r="X33" s="2"/>
    </row>
    <row r="34" spans="1:24" x14ac:dyDescent="0.2">
      <c r="A34" s="28" t="s">
        <v>34</v>
      </c>
      <c r="B34" s="72">
        <v>2</v>
      </c>
      <c r="C34" s="7">
        <v>53.306523188813301</v>
      </c>
      <c r="D34" s="10">
        <v>2.5725556889408998</v>
      </c>
      <c r="E34" s="7">
        <v>54.454783380158503</v>
      </c>
      <c r="F34" s="10">
        <v>3.3162028535688299</v>
      </c>
      <c r="G34" s="7">
        <v>51.052387080624598</v>
      </c>
      <c r="H34" s="10">
        <v>6.3331285114789404</v>
      </c>
      <c r="I34" s="7">
        <v>-3.4023962995338799</v>
      </c>
      <c r="J34" s="10">
        <v>7.8266845546561203</v>
      </c>
      <c r="K34" s="54"/>
      <c r="L34" s="65"/>
      <c r="M34" s="65"/>
      <c r="N34" s="55"/>
      <c r="O34" s="2"/>
      <c r="P34" s="2"/>
      <c r="Q34" s="2"/>
      <c r="R34" s="2"/>
      <c r="S34" s="2"/>
      <c r="T34" s="2"/>
      <c r="U34" s="2"/>
      <c r="V34" s="2"/>
      <c r="W34" s="2"/>
      <c r="X34" s="2"/>
    </row>
    <row r="35" spans="1:24" x14ac:dyDescent="0.2">
      <c r="A35" s="28" t="s">
        <v>35</v>
      </c>
      <c r="B35" s="72">
        <v>2</v>
      </c>
      <c r="C35" s="7">
        <v>63.772217176188803</v>
      </c>
      <c r="D35" s="10">
        <v>1.4206527289153601</v>
      </c>
      <c r="E35" s="7">
        <v>63.434651674239497</v>
      </c>
      <c r="F35" s="10">
        <v>1.46699065883629</v>
      </c>
      <c r="G35" s="7">
        <v>65.806557923804604</v>
      </c>
      <c r="H35" s="10">
        <v>3.04003160069878</v>
      </c>
      <c r="I35" s="7">
        <v>2.37190624956513</v>
      </c>
      <c r="J35" s="10">
        <v>3.0146400467073802</v>
      </c>
      <c r="K35" s="54"/>
      <c r="L35" s="65"/>
      <c r="M35" s="65"/>
      <c r="N35" s="55"/>
      <c r="O35" s="2"/>
      <c r="P35" s="2"/>
      <c r="Q35" s="2"/>
      <c r="R35" s="2"/>
      <c r="S35" s="2"/>
      <c r="T35" s="2"/>
      <c r="U35" s="2"/>
      <c r="V35" s="2"/>
      <c r="W35" s="2"/>
      <c r="X35" s="2"/>
    </row>
    <row r="36" spans="1:24" x14ac:dyDescent="0.2">
      <c r="A36" s="28" t="s">
        <v>36</v>
      </c>
      <c r="B36" s="72">
        <v>2</v>
      </c>
      <c r="C36" s="7">
        <v>40.402646273436503</v>
      </c>
      <c r="D36" s="10">
        <v>1.36959384067487</v>
      </c>
      <c r="E36" s="7">
        <v>39.7482846173722</v>
      </c>
      <c r="F36" s="10">
        <v>1.4243588330314101</v>
      </c>
      <c r="G36" s="7">
        <v>52.1482037015274</v>
      </c>
      <c r="H36" s="10">
        <v>5.07483748211415</v>
      </c>
      <c r="I36" s="7">
        <v>12.399919084155201</v>
      </c>
      <c r="J36" s="10">
        <v>5.2767605859184403</v>
      </c>
      <c r="K36" s="54"/>
      <c r="L36" s="65"/>
      <c r="M36" s="65"/>
      <c r="N36" s="55"/>
      <c r="O36" s="2"/>
      <c r="P36" s="2"/>
      <c r="Q36" s="2"/>
      <c r="R36" s="2"/>
      <c r="S36" s="2"/>
      <c r="T36" s="2"/>
      <c r="U36" s="2"/>
      <c r="V36" s="2"/>
      <c r="W36" s="2"/>
      <c r="X36" s="2"/>
    </row>
    <row r="37" spans="1:24" x14ac:dyDescent="0.2">
      <c r="A37" s="28" t="s">
        <v>37</v>
      </c>
      <c r="B37" s="72">
        <v>2</v>
      </c>
      <c r="C37" s="7">
        <v>67.008386311477494</v>
      </c>
      <c r="D37" s="10">
        <v>1.46968589435713</v>
      </c>
      <c r="E37" s="7">
        <v>70.251131383648499</v>
      </c>
      <c r="F37" s="10">
        <v>1.61188721447202</v>
      </c>
      <c r="G37" s="7">
        <v>55.373886150417498</v>
      </c>
      <c r="H37" s="10">
        <v>2.9577916159484898</v>
      </c>
      <c r="I37" s="7">
        <v>-14.877245233230999</v>
      </c>
      <c r="J37" s="10">
        <v>3.29555441171212</v>
      </c>
      <c r="K37" s="54"/>
      <c r="L37" s="65"/>
      <c r="M37" s="65"/>
      <c r="N37" s="55"/>
      <c r="O37" s="2"/>
      <c r="P37" s="2"/>
      <c r="Q37" s="2"/>
      <c r="R37" s="2"/>
      <c r="S37" s="2"/>
      <c r="T37" s="2"/>
      <c r="U37" s="2"/>
      <c r="V37" s="2"/>
      <c r="W37" s="2"/>
      <c r="X37" s="2"/>
    </row>
    <row r="38" spans="1:24" x14ac:dyDescent="0.2">
      <c r="A38" s="28" t="s">
        <v>38</v>
      </c>
      <c r="B38" s="72">
        <v>2</v>
      </c>
      <c r="C38" s="7">
        <v>46.033038124203301</v>
      </c>
      <c r="D38" s="10">
        <v>1.9085152315567</v>
      </c>
      <c r="E38" s="7">
        <v>45.884464360034499</v>
      </c>
      <c r="F38" s="10">
        <v>1.9023039124255099</v>
      </c>
      <c r="G38" s="7" t="s">
        <v>706</v>
      </c>
      <c r="H38" s="10" t="s">
        <v>706</v>
      </c>
      <c r="I38" s="7" t="s">
        <v>706</v>
      </c>
      <c r="J38" s="10" t="s">
        <v>706</v>
      </c>
      <c r="K38" s="54"/>
      <c r="L38" s="65"/>
      <c r="M38" s="65"/>
      <c r="N38" s="55"/>
      <c r="O38" s="2"/>
      <c r="P38" s="2"/>
      <c r="Q38" s="2"/>
      <c r="R38" s="2"/>
      <c r="S38" s="2"/>
      <c r="T38" s="2"/>
      <c r="U38" s="2"/>
      <c r="V38" s="2"/>
      <c r="W38" s="2"/>
      <c r="X38" s="2"/>
    </row>
    <row r="39" spans="1:24" x14ac:dyDescent="0.2">
      <c r="A39" s="32" t="s">
        <v>39</v>
      </c>
      <c r="B39" s="72">
        <v>2</v>
      </c>
      <c r="C39" s="7">
        <v>50.360557661221897</v>
      </c>
      <c r="D39" s="10">
        <v>2.3744838287370098</v>
      </c>
      <c r="E39" s="7">
        <v>50.433123007240397</v>
      </c>
      <c r="F39" s="10">
        <v>2.4787558629958801</v>
      </c>
      <c r="G39" s="7">
        <v>51.407089113524599</v>
      </c>
      <c r="H39" s="10">
        <v>4.8992540912310103</v>
      </c>
      <c r="I39" s="7">
        <v>0.973966106284188</v>
      </c>
      <c r="J39" s="10">
        <v>5.09948736156666</v>
      </c>
      <c r="K39" s="54"/>
      <c r="L39" s="65"/>
      <c r="M39" s="65"/>
      <c r="N39" s="55"/>
      <c r="O39" s="2"/>
      <c r="P39" s="2"/>
      <c r="Q39" s="2"/>
      <c r="R39" s="2"/>
      <c r="S39" s="2"/>
      <c r="T39" s="2"/>
      <c r="U39" s="2"/>
      <c r="V39" s="2"/>
      <c r="W39" s="2"/>
      <c r="X39" s="2"/>
    </row>
    <row r="40" spans="1:24" x14ac:dyDescent="0.2">
      <c r="A40" s="28" t="s">
        <v>40</v>
      </c>
      <c r="B40" s="72">
        <v>2</v>
      </c>
      <c r="C40" s="7">
        <v>85.506287564027602</v>
      </c>
      <c r="D40" s="10">
        <v>1.65360563502177</v>
      </c>
      <c r="E40" s="7">
        <v>85.752847463920006</v>
      </c>
      <c r="F40" s="10">
        <v>1.92853008532452</v>
      </c>
      <c r="G40" s="7">
        <v>85.319277720680503</v>
      </c>
      <c r="H40" s="10">
        <v>2.8638905300906399</v>
      </c>
      <c r="I40" s="7">
        <v>-0.43356974323950198</v>
      </c>
      <c r="J40" s="10">
        <v>3.3517957052026999</v>
      </c>
      <c r="K40" s="54"/>
      <c r="L40" s="65"/>
      <c r="M40" s="65"/>
      <c r="N40" s="55"/>
      <c r="O40" s="2"/>
      <c r="P40" s="2"/>
      <c r="Q40" s="2"/>
      <c r="R40" s="2"/>
      <c r="S40" s="2"/>
      <c r="T40" s="2"/>
      <c r="U40" s="2"/>
      <c r="V40" s="2"/>
      <c r="W40" s="2"/>
      <c r="X40" s="2"/>
    </row>
    <row r="41" spans="1:24" x14ac:dyDescent="0.2">
      <c r="A41" s="28" t="s">
        <v>41</v>
      </c>
      <c r="B41" s="72">
        <v>2</v>
      </c>
      <c r="C41" s="7">
        <v>79.332074242964694</v>
      </c>
      <c r="D41" s="10">
        <v>1.2182506740727701</v>
      </c>
      <c r="E41" s="7">
        <v>76.700974318474707</v>
      </c>
      <c r="F41" s="10">
        <v>1.6258015998868101</v>
      </c>
      <c r="G41" s="7">
        <v>83.588466272893299</v>
      </c>
      <c r="H41" s="10">
        <v>2.1436806658483598</v>
      </c>
      <c r="I41" s="7">
        <v>6.8874919544185396</v>
      </c>
      <c r="J41" s="10">
        <v>2.9114481286745599</v>
      </c>
      <c r="K41" s="54"/>
      <c r="L41" s="65"/>
      <c r="M41" s="65"/>
      <c r="N41" s="55"/>
      <c r="O41" s="2"/>
      <c r="P41" s="2"/>
      <c r="Q41" s="2"/>
      <c r="R41" s="2"/>
      <c r="S41" s="2"/>
      <c r="T41" s="2"/>
      <c r="U41" s="2"/>
      <c r="V41" s="2"/>
      <c r="W41" s="2"/>
      <c r="X41" s="2"/>
    </row>
    <row r="42" spans="1:24" x14ac:dyDescent="0.2">
      <c r="A42" s="28" t="s">
        <v>42</v>
      </c>
      <c r="B42" s="72">
        <v>2</v>
      </c>
      <c r="C42" s="7">
        <v>48.948763175695099</v>
      </c>
      <c r="D42" s="10">
        <v>3.1383377926698999</v>
      </c>
      <c r="E42" s="7">
        <v>47.819787421464198</v>
      </c>
      <c r="F42" s="10">
        <v>3.1728277144124002</v>
      </c>
      <c r="G42" s="7" t="s">
        <v>706</v>
      </c>
      <c r="H42" s="10" t="s">
        <v>706</v>
      </c>
      <c r="I42" s="7" t="s">
        <v>706</v>
      </c>
      <c r="J42" s="10" t="s">
        <v>706</v>
      </c>
      <c r="K42" s="54"/>
      <c r="L42" s="65"/>
      <c r="M42" s="65"/>
      <c r="N42" s="55"/>
      <c r="O42" s="2"/>
      <c r="P42" s="2"/>
      <c r="Q42" s="2"/>
      <c r="R42" s="2"/>
      <c r="S42" s="2"/>
      <c r="T42" s="2"/>
      <c r="U42" s="2"/>
      <c r="V42" s="2"/>
      <c r="W42" s="2"/>
      <c r="X42" s="2"/>
    </row>
    <row r="43" spans="1:24" x14ac:dyDescent="0.2">
      <c r="A43" s="3" t="s">
        <v>43</v>
      </c>
      <c r="B43" s="72">
        <v>2</v>
      </c>
      <c r="C43" s="7">
        <v>59.572103438219102</v>
      </c>
      <c r="D43" s="10">
        <v>2.9232426922855299</v>
      </c>
      <c r="E43" s="7">
        <v>61.765037115076602</v>
      </c>
      <c r="F43" s="10">
        <v>3.2714722503995799</v>
      </c>
      <c r="G43" s="7">
        <v>48.358031130372098</v>
      </c>
      <c r="H43" s="10">
        <v>4.9656854043117704</v>
      </c>
      <c r="I43" s="7">
        <v>-13.407005984704499</v>
      </c>
      <c r="J43" s="10">
        <v>5.42012938256849</v>
      </c>
      <c r="K43" s="54"/>
      <c r="L43" s="65"/>
      <c r="M43" s="65"/>
      <c r="N43" s="55"/>
      <c r="O43" s="2"/>
      <c r="P43" s="2"/>
      <c r="Q43" s="2"/>
      <c r="R43" s="2"/>
      <c r="S43" s="2"/>
      <c r="T43" s="2"/>
      <c r="U43" s="2"/>
      <c r="V43" s="2"/>
      <c r="W43" s="2"/>
      <c r="X43" s="2"/>
    </row>
    <row r="44" spans="1:24" x14ac:dyDescent="0.2">
      <c r="A44" s="3" t="s">
        <v>44</v>
      </c>
      <c r="B44" s="72">
        <v>2</v>
      </c>
      <c r="C44" s="7">
        <v>47.042138401721203</v>
      </c>
      <c r="D44" s="10">
        <v>2.0838777064443001</v>
      </c>
      <c r="E44" s="7">
        <v>41.999356991087197</v>
      </c>
      <c r="F44" s="10">
        <v>1.9852691093136601</v>
      </c>
      <c r="G44" s="7">
        <v>62.814962212564701</v>
      </c>
      <c r="H44" s="10">
        <v>3.77304451431085</v>
      </c>
      <c r="I44" s="7">
        <v>20.815605221477401</v>
      </c>
      <c r="J44" s="10">
        <v>3.8238827752125299</v>
      </c>
      <c r="K44" s="54"/>
      <c r="L44" s="65"/>
      <c r="M44" s="65"/>
      <c r="N44" s="55"/>
      <c r="O44" s="2"/>
      <c r="P44" s="2"/>
      <c r="Q44" s="2"/>
      <c r="R44" s="2"/>
      <c r="S44" s="2"/>
      <c r="T44" s="2"/>
      <c r="U44" s="2"/>
      <c r="V44" s="2"/>
      <c r="W44" s="2"/>
      <c r="X44" s="2"/>
    </row>
    <row r="45" spans="1:24" x14ac:dyDescent="0.2">
      <c r="A45" s="3" t="s">
        <v>80</v>
      </c>
      <c r="B45" s="72">
        <v>2</v>
      </c>
      <c r="C45" s="7">
        <v>49.450744295551502</v>
      </c>
      <c r="D45" s="10">
        <v>1.6911137784830701</v>
      </c>
      <c r="E45" s="7">
        <v>49.526781809775599</v>
      </c>
      <c r="F45" s="10">
        <v>1.7815866206587301</v>
      </c>
      <c r="G45" s="7">
        <v>49.037409342550802</v>
      </c>
      <c r="H45" s="10">
        <v>5.1094115970688696</v>
      </c>
      <c r="I45" s="7">
        <v>-0.48937246722484001</v>
      </c>
      <c r="J45" s="10">
        <v>5.3978682829499904</v>
      </c>
      <c r="K45" s="54"/>
      <c r="L45" s="65"/>
      <c r="M45" s="65"/>
      <c r="N45" s="55"/>
      <c r="O45" s="2"/>
      <c r="P45" s="2"/>
      <c r="Q45" s="2"/>
      <c r="R45" s="2"/>
      <c r="S45" s="2"/>
      <c r="T45" s="2"/>
      <c r="U45" s="2"/>
      <c r="V45" s="2"/>
      <c r="W45" s="2"/>
      <c r="X45" s="2"/>
    </row>
    <row r="46" spans="1:24" x14ac:dyDescent="0.2">
      <c r="A46" s="3" t="s">
        <v>45</v>
      </c>
      <c r="B46" s="72">
        <v>2</v>
      </c>
      <c r="C46" s="7">
        <v>81.427066384854299</v>
      </c>
      <c r="D46" s="10">
        <v>1.6477272288603</v>
      </c>
      <c r="E46" s="7">
        <v>82.308735760059704</v>
      </c>
      <c r="F46" s="10">
        <v>1.7508206008156499</v>
      </c>
      <c r="G46" s="7">
        <v>78.860970698493404</v>
      </c>
      <c r="H46" s="10">
        <v>4.0541473237882997</v>
      </c>
      <c r="I46" s="7">
        <v>-3.44776506156634</v>
      </c>
      <c r="J46" s="10">
        <v>4.4224832333706203</v>
      </c>
      <c r="K46" s="54"/>
      <c r="L46" s="65"/>
      <c r="M46" s="65"/>
      <c r="N46" s="55"/>
      <c r="O46" s="2"/>
      <c r="P46" s="2"/>
      <c r="Q46" s="2"/>
      <c r="R46" s="2"/>
      <c r="S46" s="2"/>
      <c r="T46" s="2"/>
      <c r="U46" s="2"/>
      <c r="V46" s="2"/>
      <c r="W46" s="2"/>
      <c r="X46" s="2"/>
    </row>
    <row r="47" spans="1:24" x14ac:dyDescent="0.2">
      <c r="A47" s="28" t="s">
        <v>46</v>
      </c>
      <c r="B47" s="72">
        <v>2</v>
      </c>
      <c r="C47" s="7">
        <v>36.124713954208801</v>
      </c>
      <c r="D47" s="10">
        <v>2.0314469133900999</v>
      </c>
      <c r="E47" s="7">
        <v>36.870052434475298</v>
      </c>
      <c r="F47" s="10">
        <v>2.09046224280688</v>
      </c>
      <c r="G47" s="7">
        <v>28.6200227294195</v>
      </c>
      <c r="H47" s="10">
        <v>6.2142090952723903</v>
      </c>
      <c r="I47" s="7">
        <v>-8.2500297050558498</v>
      </c>
      <c r="J47" s="10">
        <v>6.4097756628141296</v>
      </c>
      <c r="K47" s="54"/>
      <c r="L47" s="65"/>
      <c r="M47" s="65"/>
      <c r="N47" s="55"/>
      <c r="O47" s="2"/>
      <c r="P47" s="2"/>
      <c r="Q47" s="2"/>
      <c r="R47" s="2"/>
      <c r="S47" s="2"/>
      <c r="T47" s="2"/>
      <c r="U47" s="2"/>
      <c r="V47" s="2"/>
      <c r="W47" s="2"/>
      <c r="X47" s="2"/>
    </row>
    <row r="48" spans="1:24" x14ac:dyDescent="0.2">
      <c r="A48" s="28" t="s">
        <v>47</v>
      </c>
      <c r="B48" s="72">
        <v>2</v>
      </c>
      <c r="C48" s="7">
        <v>77.861697291285694</v>
      </c>
      <c r="D48" s="10">
        <v>1.25783282707458</v>
      </c>
      <c r="E48" s="7">
        <v>76.653277086662499</v>
      </c>
      <c r="F48" s="10">
        <v>1.4729279454392199</v>
      </c>
      <c r="G48" s="7">
        <v>82.402689688178299</v>
      </c>
      <c r="H48" s="10">
        <v>2.2356977080622702</v>
      </c>
      <c r="I48" s="7">
        <v>5.7494126015157896</v>
      </c>
      <c r="J48" s="10">
        <v>2.6383033082959502</v>
      </c>
      <c r="K48" s="54"/>
      <c r="L48" s="65"/>
      <c r="M48" s="65"/>
      <c r="N48" s="55"/>
      <c r="O48" s="2"/>
      <c r="P48" s="2"/>
      <c r="Q48" s="2"/>
      <c r="R48" s="2"/>
      <c r="S48" s="2"/>
      <c r="T48" s="2"/>
      <c r="U48" s="2"/>
      <c r="V48" s="2"/>
      <c r="W48" s="2"/>
      <c r="X48" s="2"/>
    </row>
    <row r="49" spans="1:24" x14ac:dyDescent="0.2">
      <c r="A49" s="28" t="s">
        <v>48</v>
      </c>
      <c r="B49" s="72">
        <v>2</v>
      </c>
      <c r="C49" s="7">
        <v>71.786325866302903</v>
      </c>
      <c r="D49" s="10">
        <v>2.1938913782921299</v>
      </c>
      <c r="E49" s="7">
        <v>71.801270683156503</v>
      </c>
      <c r="F49" s="10">
        <v>2.9587959740018701</v>
      </c>
      <c r="G49" s="7">
        <v>71.223036382967706</v>
      </c>
      <c r="H49" s="10">
        <v>3.1187935357896399</v>
      </c>
      <c r="I49" s="7">
        <v>-0.57823430018874</v>
      </c>
      <c r="J49" s="10">
        <v>4.0596017397222397</v>
      </c>
      <c r="K49" s="54"/>
      <c r="L49" s="65"/>
      <c r="M49" s="65"/>
      <c r="N49" s="55"/>
      <c r="O49" s="2"/>
      <c r="P49" s="2"/>
      <c r="Q49" s="2"/>
      <c r="R49" s="2"/>
      <c r="S49" s="2"/>
      <c r="T49" s="2"/>
      <c r="U49" s="2"/>
      <c r="V49" s="2"/>
      <c r="W49" s="2"/>
      <c r="X49" s="2"/>
    </row>
    <row r="50" spans="1:24" x14ac:dyDescent="0.2">
      <c r="A50" s="3" t="s">
        <v>49</v>
      </c>
      <c r="B50" s="72">
        <v>2</v>
      </c>
      <c r="C50" s="7">
        <v>36.8380778356007</v>
      </c>
      <c r="D50" s="10">
        <v>1.74595092475508</v>
      </c>
      <c r="E50" s="7">
        <v>31.203980703614999</v>
      </c>
      <c r="F50" s="10">
        <v>2.0405993955649899</v>
      </c>
      <c r="G50" s="7">
        <v>45.656325621654801</v>
      </c>
      <c r="H50" s="10">
        <v>2.8081116065574698</v>
      </c>
      <c r="I50" s="7">
        <v>14.4523449180399</v>
      </c>
      <c r="J50" s="10">
        <v>3.38451895333497</v>
      </c>
      <c r="K50" s="54"/>
      <c r="L50" s="65"/>
      <c r="M50" s="65"/>
      <c r="N50" s="55"/>
      <c r="O50" s="2"/>
      <c r="P50" s="2"/>
      <c r="Q50" s="2"/>
      <c r="R50" s="2"/>
      <c r="S50" s="2"/>
      <c r="T50" s="2"/>
      <c r="U50" s="2"/>
      <c r="V50" s="2"/>
      <c r="W50" s="2"/>
      <c r="X50" s="2"/>
    </row>
    <row r="51" spans="1:24" x14ac:dyDescent="0.2">
      <c r="A51" s="17" t="s">
        <v>50</v>
      </c>
      <c r="B51" s="72">
        <v>2</v>
      </c>
      <c r="C51" s="7">
        <v>71.858905811377198</v>
      </c>
      <c r="D51" s="10">
        <v>1.73756439335393</v>
      </c>
      <c r="E51" s="7">
        <v>71.856096228404596</v>
      </c>
      <c r="F51" s="10">
        <v>1.8696883760785199</v>
      </c>
      <c r="G51" s="7">
        <v>71.673469075335603</v>
      </c>
      <c r="H51" s="10">
        <v>4.2576299056374598</v>
      </c>
      <c r="I51" s="7">
        <v>-0.18262715306895</v>
      </c>
      <c r="J51" s="10">
        <v>4.5986163970923002</v>
      </c>
      <c r="K51" s="54"/>
      <c r="L51" s="65"/>
      <c r="M51" s="65"/>
      <c r="N51" s="55"/>
      <c r="O51" s="2"/>
      <c r="P51" s="2"/>
      <c r="Q51" s="2"/>
      <c r="R51" s="2"/>
      <c r="S51" s="2"/>
      <c r="T51" s="2"/>
      <c r="U51" s="2"/>
      <c r="V51" s="2"/>
      <c r="W51" s="2"/>
      <c r="X51" s="2"/>
    </row>
    <row r="52" spans="1:24" x14ac:dyDescent="0.2">
      <c r="A52" s="28" t="s">
        <v>51</v>
      </c>
      <c r="B52" s="72">
        <v>2</v>
      </c>
      <c r="C52" s="7">
        <v>68.478345635685301</v>
      </c>
      <c r="D52" s="10">
        <v>1.69052060543819</v>
      </c>
      <c r="E52" s="7">
        <v>68.395665139998798</v>
      </c>
      <c r="F52" s="10">
        <v>1.7259783427236</v>
      </c>
      <c r="G52" s="7">
        <v>70.852693334177403</v>
      </c>
      <c r="H52" s="10">
        <v>8.2683328560745792</v>
      </c>
      <c r="I52" s="7">
        <v>2.4570281941785801</v>
      </c>
      <c r="J52" s="10">
        <v>8.4558951830737303</v>
      </c>
      <c r="K52" s="54"/>
      <c r="L52" s="65"/>
      <c r="M52" s="65"/>
      <c r="N52" s="55"/>
      <c r="O52" s="2"/>
      <c r="P52" s="2"/>
      <c r="Q52" s="2"/>
      <c r="R52" s="2"/>
      <c r="S52" s="2"/>
      <c r="T52" s="2"/>
      <c r="U52" s="2"/>
      <c r="V52" s="2"/>
      <c r="W52" s="2"/>
      <c r="X52" s="2"/>
    </row>
    <row r="53" spans="1:24" x14ac:dyDescent="0.2">
      <c r="A53" s="28" t="s">
        <v>52</v>
      </c>
      <c r="B53" s="72">
        <v>2</v>
      </c>
      <c r="C53" s="7">
        <v>81.626810075272701</v>
      </c>
      <c r="D53" s="10">
        <v>1.6398057493931799</v>
      </c>
      <c r="E53" s="7">
        <v>81.213525671471402</v>
      </c>
      <c r="F53" s="10">
        <v>1.7763429071691199</v>
      </c>
      <c r="G53" s="7">
        <v>84.246751618835205</v>
      </c>
      <c r="H53" s="10">
        <v>3.5576323034116601</v>
      </c>
      <c r="I53" s="7">
        <v>3.0332259473638499</v>
      </c>
      <c r="J53" s="10">
        <v>3.8895723442321799</v>
      </c>
      <c r="K53" s="54"/>
      <c r="L53" s="65"/>
      <c r="M53" s="65"/>
      <c r="N53" s="55"/>
      <c r="O53" s="2"/>
      <c r="P53" s="2"/>
      <c r="Q53" s="2"/>
      <c r="R53" s="2"/>
      <c r="S53" s="2"/>
      <c r="T53" s="2"/>
      <c r="U53" s="2"/>
      <c r="V53" s="2"/>
      <c r="W53" s="2"/>
      <c r="X53" s="2"/>
    </row>
    <row r="54" spans="1:24" x14ac:dyDescent="0.2">
      <c r="A54" s="28" t="s">
        <v>53</v>
      </c>
      <c r="B54" s="72">
        <v>2</v>
      </c>
      <c r="C54" s="7">
        <v>74.997165220109693</v>
      </c>
      <c r="D54" s="10">
        <v>1.8149332094238899</v>
      </c>
      <c r="E54" s="7">
        <v>74.292900690624407</v>
      </c>
      <c r="F54" s="10">
        <v>1.9473078299408999</v>
      </c>
      <c r="G54" s="7">
        <v>82.482338452004697</v>
      </c>
      <c r="H54" s="10">
        <v>5.6313005125788802</v>
      </c>
      <c r="I54" s="7">
        <v>8.1894377613802494</v>
      </c>
      <c r="J54" s="10">
        <v>6.1169081613161502</v>
      </c>
      <c r="K54" s="54"/>
      <c r="L54" s="65"/>
      <c r="M54" s="65"/>
      <c r="N54" s="55"/>
      <c r="O54" s="2"/>
      <c r="P54" s="2"/>
      <c r="Q54" s="2"/>
      <c r="R54" s="2"/>
      <c r="S54" s="2"/>
      <c r="T54" s="2"/>
      <c r="U54" s="2"/>
      <c r="V54" s="2"/>
      <c r="W54" s="2"/>
      <c r="X54" s="2"/>
    </row>
    <row r="55" spans="1:24" x14ac:dyDescent="0.2">
      <c r="A55" s="28" t="s">
        <v>54</v>
      </c>
      <c r="B55" s="72">
        <v>2</v>
      </c>
      <c r="C55" s="7">
        <v>53.002110394691698</v>
      </c>
      <c r="D55" s="10">
        <v>2.3450849511793401</v>
      </c>
      <c r="E55" s="7">
        <v>52.839540535553098</v>
      </c>
      <c r="F55" s="10">
        <v>2.35328076051466</v>
      </c>
      <c r="G55" s="7" t="s">
        <v>706</v>
      </c>
      <c r="H55" s="10" t="s">
        <v>706</v>
      </c>
      <c r="I55" s="7" t="s">
        <v>706</v>
      </c>
      <c r="J55" s="10" t="s">
        <v>706</v>
      </c>
      <c r="K55" s="54"/>
      <c r="L55" s="65"/>
      <c r="M55" s="65"/>
      <c r="N55" s="55"/>
      <c r="O55" s="2"/>
      <c r="P55" s="2"/>
      <c r="Q55" s="2"/>
      <c r="R55" s="2"/>
      <c r="S55" s="2"/>
      <c r="T55" s="2"/>
      <c r="U55" s="2"/>
      <c r="V55" s="2"/>
      <c r="W55" s="2"/>
      <c r="X55" s="2"/>
    </row>
    <row r="56" spans="1:24" x14ac:dyDescent="0.2">
      <c r="A56" s="28" t="s">
        <v>55</v>
      </c>
      <c r="B56" s="72">
        <v>2</v>
      </c>
      <c r="C56" s="7">
        <v>71.204957062488504</v>
      </c>
      <c r="D56" s="10">
        <v>1.2503043969473999</v>
      </c>
      <c r="E56" s="7">
        <v>72.235547866733398</v>
      </c>
      <c r="F56" s="10">
        <v>1.35302489613579</v>
      </c>
      <c r="G56" s="7">
        <v>63.537902862134203</v>
      </c>
      <c r="H56" s="10">
        <v>4.3656580204328099</v>
      </c>
      <c r="I56" s="7">
        <v>-8.6976450045992504</v>
      </c>
      <c r="J56" s="10">
        <v>4.6733216658029697</v>
      </c>
      <c r="K56" s="54"/>
      <c r="L56" s="65"/>
      <c r="M56" s="65"/>
      <c r="N56" s="55"/>
      <c r="O56" s="2"/>
      <c r="P56" s="2"/>
      <c r="Q56" s="2"/>
      <c r="R56" s="2"/>
      <c r="S56" s="2"/>
      <c r="T56" s="2"/>
      <c r="U56" s="2"/>
      <c r="V56" s="2"/>
      <c r="W56" s="2"/>
      <c r="X56" s="2"/>
    </row>
    <row r="57" spans="1:24" x14ac:dyDescent="0.2">
      <c r="A57" s="28" t="s">
        <v>56</v>
      </c>
      <c r="B57" s="72">
        <v>2</v>
      </c>
      <c r="C57" s="7">
        <v>73.602668694629301</v>
      </c>
      <c r="D57" s="10">
        <v>2.0539306920918698</v>
      </c>
      <c r="E57" s="7">
        <v>74.160465744857603</v>
      </c>
      <c r="F57" s="10">
        <v>2.0564060705044498</v>
      </c>
      <c r="G57" s="7">
        <v>70.714203816771501</v>
      </c>
      <c r="H57" s="10">
        <v>4.7807218859359102</v>
      </c>
      <c r="I57" s="7">
        <v>-3.44626192808605</v>
      </c>
      <c r="J57" s="10">
        <v>4.7002713795456197</v>
      </c>
      <c r="K57" s="54"/>
      <c r="L57" s="65"/>
      <c r="M57" s="65"/>
      <c r="N57" s="55"/>
      <c r="O57" s="2"/>
      <c r="P57" s="2"/>
      <c r="Q57" s="2"/>
      <c r="R57" s="2"/>
      <c r="S57" s="2"/>
      <c r="T57" s="2"/>
      <c r="U57" s="2"/>
      <c r="V57" s="2"/>
      <c r="W57" s="2"/>
      <c r="X57" s="2"/>
    </row>
    <row r="58" spans="1:24" x14ac:dyDescent="0.2">
      <c r="A58" s="28" t="s">
        <v>57</v>
      </c>
      <c r="B58" s="72">
        <v>2</v>
      </c>
      <c r="C58" s="7">
        <v>45.256643055232999</v>
      </c>
      <c r="D58" s="10">
        <v>1.915722624961</v>
      </c>
      <c r="E58" s="7">
        <v>46.045392026440197</v>
      </c>
      <c r="F58" s="10">
        <v>2.3222043907252901</v>
      </c>
      <c r="G58" s="7">
        <v>42.885233221696403</v>
      </c>
      <c r="H58" s="10">
        <v>3.6211905575148502</v>
      </c>
      <c r="I58" s="7">
        <v>-3.1601588047438001</v>
      </c>
      <c r="J58" s="10">
        <v>4.3811169034892998</v>
      </c>
      <c r="K58" s="54"/>
      <c r="L58" s="65"/>
      <c r="M58" s="65"/>
      <c r="N58" s="55"/>
      <c r="O58" s="2"/>
      <c r="P58" s="2"/>
      <c r="Q58" s="2"/>
      <c r="R58" s="2"/>
      <c r="S58" s="2"/>
      <c r="T58" s="2"/>
      <c r="U58" s="2"/>
      <c r="V58" s="2"/>
      <c r="W58" s="2"/>
      <c r="X58" s="2"/>
    </row>
    <row r="59" spans="1:24" x14ac:dyDescent="0.2">
      <c r="A59" s="28" t="s">
        <v>58</v>
      </c>
      <c r="B59" s="72">
        <v>2</v>
      </c>
      <c r="C59" s="7">
        <v>69.793310434377602</v>
      </c>
      <c r="D59" s="10">
        <v>1.72480131517764</v>
      </c>
      <c r="E59" s="7">
        <v>69.594039820924095</v>
      </c>
      <c r="F59" s="10">
        <v>1.7330848322291701</v>
      </c>
      <c r="G59" s="7" t="s">
        <v>706</v>
      </c>
      <c r="H59" s="10" t="s">
        <v>706</v>
      </c>
      <c r="I59" s="7" t="s">
        <v>706</v>
      </c>
      <c r="J59" s="10" t="s">
        <v>706</v>
      </c>
      <c r="K59" s="54"/>
      <c r="L59" s="65"/>
      <c r="M59" s="65"/>
      <c r="N59" s="55"/>
      <c r="O59" s="2"/>
      <c r="P59" s="2"/>
      <c r="Q59" s="2"/>
      <c r="R59" s="2"/>
      <c r="S59" s="2"/>
      <c r="T59" s="2"/>
      <c r="U59" s="2"/>
      <c r="V59" s="2"/>
      <c r="W59" s="2"/>
      <c r="X59" s="2"/>
    </row>
    <row r="60" spans="1:24" x14ac:dyDescent="0.2">
      <c r="A60" s="28" t="s">
        <v>59</v>
      </c>
      <c r="B60" s="72">
        <v>2</v>
      </c>
      <c r="C60" s="7">
        <v>78.015999455234194</v>
      </c>
      <c r="D60" s="10">
        <v>2.5242454421012401</v>
      </c>
      <c r="E60" s="7">
        <v>77.959792430069896</v>
      </c>
      <c r="F60" s="10">
        <v>2.62259723670486</v>
      </c>
      <c r="G60" s="7" t="s">
        <v>706</v>
      </c>
      <c r="H60" s="10" t="s">
        <v>706</v>
      </c>
      <c r="I60" s="7" t="s">
        <v>706</v>
      </c>
      <c r="J60" s="10" t="s">
        <v>706</v>
      </c>
      <c r="K60" s="54"/>
      <c r="L60" s="65"/>
      <c r="M60" s="65"/>
      <c r="N60" s="55"/>
      <c r="O60" s="2"/>
      <c r="P60" s="2"/>
      <c r="Q60" s="2"/>
      <c r="R60" s="2"/>
      <c r="S60" s="2"/>
      <c r="T60" s="2"/>
      <c r="U60" s="2"/>
      <c r="V60" s="2"/>
      <c r="W60" s="2"/>
      <c r="X60" s="2"/>
    </row>
    <row r="61" spans="1:24" x14ac:dyDescent="0.2">
      <c r="A61" s="3" t="s">
        <v>60</v>
      </c>
      <c r="B61" s="72">
        <v>2</v>
      </c>
      <c r="C61" s="7">
        <v>78.662618809659804</v>
      </c>
      <c r="D61" s="10">
        <v>1.47638521013156</v>
      </c>
      <c r="E61" s="7">
        <v>78.9356106534822</v>
      </c>
      <c r="F61" s="10">
        <v>1.5859772340996601</v>
      </c>
      <c r="G61" s="7">
        <v>77.304508894826796</v>
      </c>
      <c r="H61" s="10">
        <v>3.9113404802162401</v>
      </c>
      <c r="I61" s="7">
        <v>-1.6311017586554499</v>
      </c>
      <c r="J61" s="10">
        <v>4.2192243882638696</v>
      </c>
      <c r="K61" s="54"/>
      <c r="L61" s="65"/>
      <c r="M61" s="65"/>
      <c r="N61" s="55"/>
      <c r="O61" s="2"/>
      <c r="P61" s="2"/>
      <c r="Q61" s="2"/>
      <c r="R61" s="2"/>
      <c r="S61" s="2"/>
      <c r="T61" s="2"/>
      <c r="U61" s="2"/>
      <c r="V61" s="2"/>
      <c r="W61" s="2"/>
      <c r="X61" s="2"/>
    </row>
    <row r="62" spans="1:24" x14ac:dyDescent="0.2">
      <c r="A62" s="28" t="s">
        <v>61</v>
      </c>
      <c r="B62" s="72">
        <v>2</v>
      </c>
      <c r="C62" s="7">
        <v>74.339692974559796</v>
      </c>
      <c r="D62" s="10">
        <v>1.40219869980144</v>
      </c>
      <c r="E62" s="7">
        <v>74.760929821280001</v>
      </c>
      <c r="F62" s="10">
        <v>1.5230397506037401</v>
      </c>
      <c r="G62" s="7">
        <v>73.060454328900306</v>
      </c>
      <c r="H62" s="10">
        <v>3.0677205461260302</v>
      </c>
      <c r="I62" s="7">
        <v>-1.7004754923796801</v>
      </c>
      <c r="J62" s="10">
        <v>3.3145164602614199</v>
      </c>
      <c r="K62" s="54"/>
      <c r="L62" s="65"/>
      <c r="M62" s="65"/>
      <c r="N62" s="55"/>
      <c r="O62" s="2"/>
      <c r="P62" s="2"/>
      <c r="Q62" s="2"/>
      <c r="R62" s="2"/>
      <c r="S62" s="2"/>
      <c r="T62" s="2"/>
      <c r="U62" s="2"/>
      <c r="V62" s="2"/>
      <c r="W62" s="2"/>
      <c r="X62" s="2"/>
    </row>
    <row r="63" spans="1:24" x14ac:dyDescent="0.2">
      <c r="A63" s="33" t="s">
        <v>81</v>
      </c>
      <c r="B63" s="69">
        <v>2</v>
      </c>
      <c r="C63" s="34">
        <v>67.327603232682506</v>
      </c>
      <c r="D63" s="35">
        <v>0.375300692353218</v>
      </c>
      <c r="E63" s="34">
        <v>67.0740492738732</v>
      </c>
      <c r="F63" s="35">
        <v>0.41801966296222198</v>
      </c>
      <c r="G63" s="34">
        <v>69.212508443147399</v>
      </c>
      <c r="H63" s="35">
        <v>0.92611205386636897</v>
      </c>
      <c r="I63" s="34">
        <v>1.72630549896852</v>
      </c>
      <c r="J63" s="35">
        <v>1.0204757298171001</v>
      </c>
      <c r="K63" s="54"/>
      <c r="L63" s="65"/>
      <c r="M63" s="65"/>
      <c r="N63" s="55"/>
      <c r="O63" s="2"/>
      <c r="P63" s="2"/>
      <c r="Q63" s="2"/>
      <c r="R63" s="2"/>
      <c r="S63" s="2"/>
      <c r="T63" s="2"/>
      <c r="U63" s="2"/>
      <c r="V63" s="2"/>
      <c r="W63" s="2"/>
      <c r="X63" s="2"/>
    </row>
    <row r="64" spans="1:24" x14ac:dyDescent="0.2">
      <c r="A64" s="37" t="s">
        <v>82</v>
      </c>
      <c r="B64" s="70">
        <v>2</v>
      </c>
      <c r="C64" s="38">
        <v>68.944246444773896</v>
      </c>
      <c r="D64" s="39">
        <v>0.53166955557518203</v>
      </c>
      <c r="E64" s="38">
        <v>69.047984060196896</v>
      </c>
      <c r="F64" s="39">
        <v>0.54592767031441702</v>
      </c>
      <c r="G64" s="38">
        <v>68.476199539801598</v>
      </c>
      <c r="H64" s="39">
        <v>1.3979882281021601</v>
      </c>
      <c r="I64" s="38">
        <v>-0.60427627428017805</v>
      </c>
      <c r="J64" s="39">
        <v>1.4245845601151399</v>
      </c>
      <c r="K64" s="54"/>
      <c r="L64" s="65"/>
      <c r="M64" s="65"/>
      <c r="N64" s="55"/>
      <c r="O64" s="2"/>
      <c r="P64" s="2"/>
      <c r="Q64" s="2"/>
      <c r="R64" s="2"/>
      <c r="S64" s="2"/>
      <c r="T64" s="2"/>
      <c r="U64" s="2"/>
      <c r="V64" s="2"/>
      <c r="W64" s="2"/>
      <c r="X64" s="2"/>
    </row>
    <row r="65" spans="1:24" x14ac:dyDescent="0.2">
      <c r="A65" s="40" t="s">
        <v>83</v>
      </c>
      <c r="B65" s="71">
        <v>2</v>
      </c>
      <c r="C65" s="48">
        <v>64.977506607558098</v>
      </c>
      <c r="D65" s="49">
        <v>0.28610660303077301</v>
      </c>
      <c r="E65" s="48">
        <v>64.778461753693904</v>
      </c>
      <c r="F65" s="49">
        <v>0.32941926082523298</v>
      </c>
      <c r="G65" s="48">
        <v>66.409749411430894</v>
      </c>
      <c r="H65" s="49">
        <v>0.74140929528785404</v>
      </c>
      <c r="I65" s="48">
        <v>0.97093004313588205</v>
      </c>
      <c r="J65" s="49">
        <v>0.80956404402567494</v>
      </c>
      <c r="K65" s="54"/>
      <c r="L65" s="65"/>
      <c r="M65" s="65"/>
      <c r="N65" s="55"/>
      <c r="O65" s="2"/>
      <c r="P65" s="2"/>
      <c r="Q65" s="2"/>
      <c r="R65" s="2"/>
      <c r="S65" s="2"/>
      <c r="T65" s="2"/>
      <c r="U65" s="2"/>
      <c r="V65" s="2"/>
      <c r="W65" s="2"/>
      <c r="X65" s="2"/>
    </row>
    <row r="66" spans="1:24" x14ac:dyDescent="0.2">
      <c r="A66" s="82" t="s">
        <v>89</v>
      </c>
      <c r="B66" s="72">
        <v>2</v>
      </c>
      <c r="C66" s="7">
        <v>72.005022940397694</v>
      </c>
      <c r="D66" s="10">
        <v>3.7384262565370099</v>
      </c>
      <c r="E66" s="7">
        <v>72.461229264820304</v>
      </c>
      <c r="F66" s="10">
        <v>3.6961876651819501</v>
      </c>
      <c r="G66" s="7" t="s">
        <v>706</v>
      </c>
      <c r="H66" s="10" t="s">
        <v>706</v>
      </c>
      <c r="I66" s="7" t="s">
        <v>706</v>
      </c>
      <c r="J66" s="10" t="s">
        <v>706</v>
      </c>
      <c r="K66" s="54"/>
      <c r="L66" s="65"/>
      <c r="M66" s="65"/>
      <c r="N66" s="55"/>
      <c r="O66" s="2"/>
      <c r="P66" s="2"/>
      <c r="Q66" s="2"/>
      <c r="R66" s="2"/>
      <c r="S66" s="2"/>
      <c r="T66" s="2"/>
      <c r="U66" s="2"/>
      <c r="V66" s="2"/>
      <c r="W66" s="2"/>
      <c r="X66" s="2"/>
    </row>
    <row r="67" spans="1:24" x14ac:dyDescent="0.2">
      <c r="A67" s="82" t="s">
        <v>90</v>
      </c>
      <c r="B67" s="72">
        <v>2</v>
      </c>
      <c r="C67" s="7">
        <v>78.277802399809303</v>
      </c>
      <c r="D67" s="10">
        <v>3.07012336610057</v>
      </c>
      <c r="E67" s="7">
        <v>78.343270348675802</v>
      </c>
      <c r="F67" s="10">
        <v>4.4199791487417697</v>
      </c>
      <c r="G67" s="7">
        <v>78.213896308572401</v>
      </c>
      <c r="H67" s="10">
        <v>3.6455153914715499</v>
      </c>
      <c r="I67" s="7">
        <v>-0.12937404010338599</v>
      </c>
      <c r="J67" s="10">
        <v>5.1338991835682899</v>
      </c>
      <c r="K67" s="54"/>
      <c r="L67" s="65"/>
      <c r="M67" s="65"/>
      <c r="N67" s="55"/>
      <c r="O67" s="2"/>
      <c r="P67" s="2"/>
      <c r="Q67" s="2"/>
      <c r="R67" s="2"/>
      <c r="S67" s="2"/>
      <c r="T67" s="2"/>
      <c r="U67" s="2"/>
      <c r="V67" s="2"/>
      <c r="W67" s="2"/>
      <c r="X67" s="2"/>
    </row>
    <row r="68" spans="1:24" x14ac:dyDescent="0.2">
      <c r="A68" s="82" t="s">
        <v>91</v>
      </c>
      <c r="B68" s="72">
        <v>2</v>
      </c>
      <c r="C68" s="7">
        <v>74.7959954360133</v>
      </c>
      <c r="D68" s="10">
        <v>2.8722234459364002</v>
      </c>
      <c r="E68" s="7">
        <v>74.860661086749602</v>
      </c>
      <c r="F68" s="10">
        <v>2.9066024239232702</v>
      </c>
      <c r="G68" s="7" t="s">
        <v>706</v>
      </c>
      <c r="H68" s="10" t="s">
        <v>706</v>
      </c>
      <c r="I68" s="7" t="s">
        <v>706</v>
      </c>
      <c r="J68" s="10" t="s">
        <v>706</v>
      </c>
      <c r="K68" s="231"/>
      <c r="L68" s="232"/>
      <c r="M68" s="65"/>
      <c r="N68" s="55"/>
      <c r="O68" s="2"/>
      <c r="P68" s="2"/>
      <c r="Q68" s="2"/>
      <c r="R68" s="2"/>
      <c r="S68" s="2"/>
      <c r="T68" s="2"/>
      <c r="U68" s="2"/>
      <c r="V68" s="2"/>
      <c r="W68" s="2"/>
      <c r="X68" s="2"/>
    </row>
    <row r="69" spans="1:24" ht="13.5" customHeight="1" x14ac:dyDescent="0.2">
      <c r="A69" s="4" t="s">
        <v>92</v>
      </c>
      <c r="B69" s="79">
        <v>2</v>
      </c>
      <c r="C69" s="85">
        <v>67.877953073063196</v>
      </c>
      <c r="D69" s="86">
        <v>2.5912907816856099</v>
      </c>
      <c r="E69" s="85">
        <v>65.494943146023601</v>
      </c>
      <c r="F69" s="86">
        <v>2.7645377106398699</v>
      </c>
      <c r="G69" s="85">
        <v>83.546800317989096</v>
      </c>
      <c r="H69" s="86">
        <v>5.2908779201740996</v>
      </c>
      <c r="I69" s="85">
        <v>18.051857171965601</v>
      </c>
      <c r="J69" s="86">
        <v>5.6398763146443596</v>
      </c>
      <c r="K69" s="233"/>
      <c r="L69" s="234"/>
      <c r="M69" s="140"/>
      <c r="N69" s="141"/>
      <c r="O69" s="2"/>
      <c r="P69" s="2"/>
      <c r="Q69" s="2"/>
      <c r="R69" s="2"/>
      <c r="S69" s="2"/>
      <c r="T69" s="2"/>
      <c r="U69" s="2"/>
      <c r="V69" s="2"/>
      <c r="W69" s="2"/>
      <c r="X69" s="2"/>
    </row>
    <row r="70" spans="1:24" x14ac:dyDescent="0.2">
      <c r="A70" s="41"/>
      <c r="B70" s="105"/>
      <c r="C70" s="42" t="s">
        <v>1750</v>
      </c>
      <c r="D70" s="47" t="s">
        <v>1751</v>
      </c>
      <c r="E70" s="42" t="s">
        <v>1788</v>
      </c>
      <c r="F70" s="47" t="s">
        <v>1789</v>
      </c>
      <c r="G70" s="42" t="s">
        <v>1790</v>
      </c>
      <c r="H70" s="47" t="s">
        <v>1791</v>
      </c>
      <c r="I70" s="42" t="s">
        <v>1792</v>
      </c>
      <c r="J70" s="47" t="s">
        <v>1793</v>
      </c>
      <c r="K70" s="42" t="s">
        <v>1774</v>
      </c>
      <c r="L70" s="47" t="s">
        <v>1775</v>
      </c>
      <c r="M70" s="56" t="s">
        <v>1776</v>
      </c>
      <c r="N70" s="57" t="s">
        <v>1777</v>
      </c>
      <c r="O70" s="98"/>
      <c r="P70" s="98"/>
      <c r="Q70" s="98"/>
      <c r="R70" s="98"/>
      <c r="S70" s="98"/>
      <c r="T70" s="98"/>
      <c r="U70" s="98"/>
      <c r="V70" s="98"/>
      <c r="W70" s="98"/>
      <c r="X70" s="98"/>
    </row>
    <row r="71" spans="1:24" x14ac:dyDescent="0.2">
      <c r="A71" s="28" t="s">
        <v>13</v>
      </c>
      <c r="B71" s="75">
        <v>1</v>
      </c>
      <c r="C71" s="7">
        <v>71.772992757937999</v>
      </c>
      <c r="D71" s="10">
        <v>2.1757609728278098</v>
      </c>
      <c r="E71" s="7">
        <v>71.0117227451953</v>
      </c>
      <c r="F71" s="10">
        <v>2.4989008485016302</v>
      </c>
      <c r="G71" s="7">
        <v>74.370340854570102</v>
      </c>
      <c r="H71" s="10">
        <v>3.3020079484979701</v>
      </c>
      <c r="I71" s="7">
        <v>3.35861810937483</v>
      </c>
      <c r="J71" s="10">
        <v>3.84942941864273</v>
      </c>
      <c r="K71" s="7">
        <v>6.0870248525594901</v>
      </c>
      <c r="L71" s="10">
        <v>3.0126096319306002</v>
      </c>
      <c r="M71" s="59"/>
      <c r="N71" s="60"/>
      <c r="O71" s="2"/>
      <c r="P71" s="2"/>
      <c r="Q71" s="2"/>
      <c r="R71" s="2"/>
      <c r="S71" s="2"/>
      <c r="T71" s="2"/>
      <c r="U71" s="2"/>
      <c r="V71" s="2"/>
      <c r="W71" s="2"/>
      <c r="X71" s="2"/>
    </row>
    <row r="72" spans="1:24" x14ac:dyDescent="0.2">
      <c r="A72" s="28" t="s">
        <v>17</v>
      </c>
      <c r="B72" s="75">
        <v>1</v>
      </c>
      <c r="C72" s="7">
        <v>70.858003235500902</v>
      </c>
      <c r="D72" s="10">
        <v>1.59512567872929</v>
      </c>
      <c r="E72" s="7">
        <v>69.977546758359594</v>
      </c>
      <c r="F72" s="10">
        <v>1.95013833501593</v>
      </c>
      <c r="G72" s="7">
        <v>72.9239452950208</v>
      </c>
      <c r="H72" s="10">
        <v>2.5289195557750399</v>
      </c>
      <c r="I72" s="7">
        <v>2.9463985366612602</v>
      </c>
      <c r="J72" s="10">
        <v>3.1017222396612101</v>
      </c>
      <c r="K72" s="7">
        <v>1.9413505149794901</v>
      </c>
      <c r="L72" s="10">
        <v>2.1774202402814402</v>
      </c>
      <c r="M72" s="59"/>
      <c r="N72" s="60"/>
      <c r="O72" s="2"/>
      <c r="P72" s="2"/>
      <c r="Q72" s="2"/>
      <c r="R72" s="2"/>
      <c r="S72" s="2"/>
      <c r="T72" s="2"/>
      <c r="U72" s="2"/>
      <c r="V72" s="2"/>
      <c r="W72" s="2"/>
      <c r="X72" s="2"/>
    </row>
    <row r="73" spans="1:24" x14ac:dyDescent="0.2">
      <c r="A73" s="78" t="s">
        <v>19</v>
      </c>
      <c r="B73" s="75">
        <v>1</v>
      </c>
      <c r="C73" s="7">
        <v>78.189845536231203</v>
      </c>
      <c r="D73" s="10">
        <v>2.0766050038085999</v>
      </c>
      <c r="E73" s="7">
        <v>78.660910269355</v>
      </c>
      <c r="F73" s="10">
        <v>2.2975457681821601</v>
      </c>
      <c r="G73" s="7">
        <v>77.457310276498106</v>
      </c>
      <c r="H73" s="10">
        <v>3.57043236227504</v>
      </c>
      <c r="I73" s="7">
        <v>-1.2035999928569501</v>
      </c>
      <c r="J73" s="10">
        <v>3.9472158695078599</v>
      </c>
      <c r="K73" s="7">
        <v>5.0625348310418899E-2</v>
      </c>
      <c r="L73" s="10">
        <v>2.8227035603867701</v>
      </c>
      <c r="M73" s="59"/>
      <c r="N73" s="60"/>
      <c r="O73" s="2"/>
      <c r="P73" s="2"/>
      <c r="Q73" s="2"/>
      <c r="R73" s="2"/>
      <c r="S73" s="2"/>
      <c r="T73" s="2"/>
      <c r="U73" s="2"/>
      <c r="V73" s="2"/>
      <c r="W73" s="2"/>
      <c r="X73" s="2"/>
    </row>
    <row r="74" spans="1:24" x14ac:dyDescent="0.2">
      <c r="A74" s="28" t="s">
        <v>20</v>
      </c>
      <c r="B74" s="75">
        <v>1</v>
      </c>
      <c r="C74" s="7">
        <v>50.685128551035497</v>
      </c>
      <c r="D74" s="10">
        <v>3.18638885617756</v>
      </c>
      <c r="E74" s="7">
        <v>39.019057679209901</v>
      </c>
      <c r="F74" s="10">
        <v>6.1176032468197503</v>
      </c>
      <c r="G74" s="7">
        <v>55.403758638396702</v>
      </c>
      <c r="H74" s="10">
        <v>3.694916407065</v>
      </c>
      <c r="I74" s="7">
        <v>16.384700959186802</v>
      </c>
      <c r="J74" s="10">
        <v>7.1871275007760396</v>
      </c>
      <c r="K74" s="7">
        <v>13.258334205976</v>
      </c>
      <c r="L74" s="10">
        <v>4.2633555002630201</v>
      </c>
      <c r="M74" s="59"/>
      <c r="N74" s="60"/>
      <c r="O74" s="2"/>
      <c r="P74" s="2"/>
      <c r="Q74" s="2"/>
      <c r="R74" s="2"/>
      <c r="S74" s="2"/>
      <c r="T74" s="2"/>
      <c r="U74" s="2"/>
      <c r="V74" s="2"/>
      <c r="W74" s="2"/>
      <c r="X74" s="2"/>
    </row>
    <row r="75" spans="1:24" x14ac:dyDescent="0.2">
      <c r="A75" s="28" t="s">
        <v>31</v>
      </c>
      <c r="B75" s="75">
        <v>1</v>
      </c>
      <c r="C75" s="7">
        <v>45.548881586835897</v>
      </c>
      <c r="D75" s="10">
        <v>2.8813054066222001</v>
      </c>
      <c r="E75" s="7">
        <v>44.798727326226803</v>
      </c>
      <c r="F75" s="10">
        <v>3.12836949302545</v>
      </c>
      <c r="G75" s="7">
        <v>53.0946510206279</v>
      </c>
      <c r="H75" s="10">
        <v>7.6783247212860104</v>
      </c>
      <c r="I75" s="7">
        <v>8.2959236944011696</v>
      </c>
      <c r="J75" s="10">
        <v>8.2538534203500902</v>
      </c>
      <c r="K75" s="7">
        <v>-9.1658631823505807</v>
      </c>
      <c r="L75" s="10">
        <v>3.7471685553184599</v>
      </c>
      <c r="M75" s="59"/>
      <c r="N75" s="60"/>
      <c r="O75" s="2"/>
      <c r="P75" s="2"/>
      <c r="Q75" s="2"/>
      <c r="R75" s="2"/>
      <c r="S75" s="2"/>
      <c r="T75" s="2"/>
      <c r="U75" s="2"/>
      <c r="V75" s="2"/>
      <c r="W75" s="2"/>
      <c r="X75" s="2"/>
    </row>
    <row r="76" spans="1:24" x14ac:dyDescent="0.2">
      <c r="A76" s="28" t="s">
        <v>36</v>
      </c>
      <c r="B76" s="75">
        <v>1</v>
      </c>
      <c r="C76" s="7">
        <v>42.611460059718702</v>
      </c>
      <c r="D76" s="10">
        <v>1.7820806181687601</v>
      </c>
      <c r="E76" s="7">
        <v>42.424265797337299</v>
      </c>
      <c r="F76" s="10">
        <v>1.92811670450871</v>
      </c>
      <c r="G76" s="7">
        <v>46.180211769230198</v>
      </c>
      <c r="H76" s="10">
        <v>8.2894294557596506</v>
      </c>
      <c r="I76" s="7">
        <v>3.7559459718929298</v>
      </c>
      <c r="J76" s="10">
        <v>8.8706983724822006</v>
      </c>
      <c r="K76" s="7">
        <v>2.2088137862821902</v>
      </c>
      <c r="L76" s="10">
        <v>2.24757616513152</v>
      </c>
      <c r="M76" s="59"/>
      <c r="N76" s="60"/>
      <c r="O76" s="2"/>
      <c r="P76" s="2"/>
      <c r="Q76" s="2"/>
      <c r="R76" s="2"/>
      <c r="S76" s="2"/>
      <c r="T76" s="2"/>
      <c r="U76" s="2"/>
      <c r="V76" s="2"/>
      <c r="W76" s="2"/>
      <c r="X76" s="2"/>
    </row>
    <row r="77" spans="1:24" x14ac:dyDescent="0.2">
      <c r="A77" s="28" t="s">
        <v>38</v>
      </c>
      <c r="B77" s="75">
        <v>1</v>
      </c>
      <c r="C77" s="7">
        <v>40.227687323601799</v>
      </c>
      <c r="D77" s="10">
        <v>2.0238706515765701</v>
      </c>
      <c r="E77" s="7">
        <v>40.359534373918599</v>
      </c>
      <c r="F77" s="10">
        <v>2.0341614381080801</v>
      </c>
      <c r="G77" s="7" t="s">
        <v>706</v>
      </c>
      <c r="H77" s="10" t="s">
        <v>706</v>
      </c>
      <c r="I77" s="7" t="s">
        <v>706</v>
      </c>
      <c r="J77" s="10" t="s">
        <v>706</v>
      </c>
      <c r="K77" s="7">
        <v>-5.8053508006014498</v>
      </c>
      <c r="L77" s="10">
        <v>2.7818128627563898</v>
      </c>
      <c r="M77" s="59"/>
      <c r="N77" s="60"/>
      <c r="O77" s="2"/>
      <c r="P77" s="2"/>
      <c r="Q77" s="2"/>
      <c r="R77" s="2"/>
      <c r="S77" s="2"/>
      <c r="T77" s="2"/>
      <c r="U77" s="2"/>
      <c r="V77" s="2"/>
      <c r="W77" s="2"/>
      <c r="X77" s="2"/>
    </row>
    <row r="78" spans="1:24" x14ac:dyDescent="0.2">
      <c r="A78" s="3" t="s">
        <v>44</v>
      </c>
      <c r="B78" s="75">
        <v>1</v>
      </c>
      <c r="C78" s="7">
        <v>37.296148389187799</v>
      </c>
      <c r="D78" s="10">
        <v>2.1523352474522102</v>
      </c>
      <c r="E78" s="7">
        <v>35.818753701741997</v>
      </c>
      <c r="F78" s="10">
        <v>2.2796435034817901</v>
      </c>
      <c r="G78" s="7">
        <v>55.131840224182497</v>
      </c>
      <c r="H78" s="10">
        <v>6.3338322878651496</v>
      </c>
      <c r="I78" s="7">
        <v>19.3130865224405</v>
      </c>
      <c r="J78" s="10">
        <v>6.7526475324653701</v>
      </c>
      <c r="K78" s="7">
        <v>-9.7459900125333903</v>
      </c>
      <c r="L78" s="10">
        <v>2.9958460095339898</v>
      </c>
      <c r="M78" s="59"/>
      <c r="N78" s="60"/>
      <c r="O78" s="2"/>
      <c r="P78" s="2"/>
      <c r="Q78" s="2"/>
      <c r="R78" s="2"/>
      <c r="S78" s="2"/>
      <c r="T78" s="2"/>
      <c r="U78" s="2"/>
      <c r="V78" s="2"/>
      <c r="W78" s="2"/>
      <c r="X78" s="2"/>
    </row>
    <row r="79" spans="1:24" x14ac:dyDescent="0.2">
      <c r="A79" s="28" t="s">
        <v>48</v>
      </c>
      <c r="B79" s="75">
        <v>1</v>
      </c>
      <c r="C79" s="7">
        <v>72.931397881064697</v>
      </c>
      <c r="D79" s="10">
        <v>2.4082545898247201</v>
      </c>
      <c r="E79" s="7">
        <v>69.640354413965596</v>
      </c>
      <c r="F79" s="10">
        <v>4.1635627839795299</v>
      </c>
      <c r="G79" s="7">
        <v>76.089921339177394</v>
      </c>
      <c r="H79" s="10">
        <v>3.1598103910050299</v>
      </c>
      <c r="I79" s="7">
        <v>6.44956692521174</v>
      </c>
      <c r="J79" s="10">
        <v>5.4158375975027901</v>
      </c>
      <c r="K79" s="7">
        <v>1.1450720147617801</v>
      </c>
      <c r="L79" s="10">
        <v>3.2577368753716698</v>
      </c>
      <c r="M79" s="59"/>
      <c r="N79" s="60"/>
      <c r="O79" s="2"/>
      <c r="P79" s="2"/>
      <c r="Q79" s="2"/>
      <c r="R79" s="2"/>
      <c r="S79" s="2"/>
      <c r="T79" s="2"/>
      <c r="U79" s="2"/>
      <c r="V79" s="2"/>
      <c r="W79" s="2"/>
      <c r="X79" s="2"/>
    </row>
    <row r="80" spans="1:24" x14ac:dyDescent="0.2">
      <c r="A80" s="28" t="s">
        <v>53</v>
      </c>
      <c r="B80" s="75">
        <v>1</v>
      </c>
      <c r="C80" s="7">
        <v>80.261661684652296</v>
      </c>
      <c r="D80" s="10">
        <v>1.2759845020896099</v>
      </c>
      <c r="E80" s="7">
        <v>80.151181011155103</v>
      </c>
      <c r="F80" s="10">
        <v>1.33018874548962</v>
      </c>
      <c r="G80" s="7">
        <v>82.032671269728596</v>
      </c>
      <c r="H80" s="10">
        <v>5.6433207458553998</v>
      </c>
      <c r="I80" s="7">
        <v>1.8814902585734199</v>
      </c>
      <c r="J80" s="10">
        <v>5.8665345506133599</v>
      </c>
      <c r="K80" s="7">
        <v>5.2644964645426597</v>
      </c>
      <c r="L80" s="10">
        <v>2.21858491030715</v>
      </c>
      <c r="M80" s="59"/>
      <c r="N80" s="60"/>
      <c r="O80" s="2"/>
      <c r="P80" s="2"/>
      <c r="Q80" s="2"/>
      <c r="R80" s="2"/>
      <c r="S80" s="2"/>
      <c r="T80" s="2"/>
      <c r="U80" s="2"/>
      <c r="V80" s="2"/>
      <c r="W80" s="2"/>
      <c r="X80" s="2"/>
    </row>
    <row r="81" spans="1:24" x14ac:dyDescent="0.2">
      <c r="A81" s="28" t="s">
        <v>55</v>
      </c>
      <c r="B81" s="75">
        <v>1</v>
      </c>
      <c r="C81" s="7">
        <v>67.242607669916794</v>
      </c>
      <c r="D81" s="10">
        <v>1.68167012502936</v>
      </c>
      <c r="E81" s="7">
        <v>67.835022951614306</v>
      </c>
      <c r="F81" s="10">
        <v>1.74656622051517</v>
      </c>
      <c r="G81" s="7">
        <v>62.570435519123897</v>
      </c>
      <c r="H81" s="10">
        <v>4.5924617876158296</v>
      </c>
      <c r="I81" s="7">
        <v>-5.2645874324904698</v>
      </c>
      <c r="J81" s="10">
        <v>4.7458448021750801</v>
      </c>
      <c r="K81" s="7">
        <v>-3.9623493925717002</v>
      </c>
      <c r="L81" s="10">
        <v>2.09553704201149</v>
      </c>
      <c r="M81" s="59"/>
      <c r="N81" s="60"/>
      <c r="O81" s="2"/>
      <c r="P81" s="2"/>
      <c r="Q81" s="2"/>
      <c r="R81" s="2"/>
      <c r="S81" s="2"/>
      <c r="T81" s="2"/>
      <c r="U81" s="2"/>
      <c r="V81" s="2"/>
      <c r="W81" s="2"/>
      <c r="X81" s="2"/>
    </row>
    <row r="82" spans="1:24" x14ac:dyDescent="0.2">
      <c r="A82" s="28" t="s">
        <v>57</v>
      </c>
      <c r="B82" s="75">
        <v>1</v>
      </c>
      <c r="C82" s="7">
        <v>43.189319260812603</v>
      </c>
      <c r="D82" s="10">
        <v>2.4718220772391</v>
      </c>
      <c r="E82" s="7">
        <v>43.416170794083897</v>
      </c>
      <c r="F82" s="10">
        <v>2.7783012331494898</v>
      </c>
      <c r="G82" s="7">
        <v>41.225433779173898</v>
      </c>
      <c r="H82" s="10">
        <v>5.3108909903605204</v>
      </c>
      <c r="I82" s="7">
        <v>-2.19073701491001</v>
      </c>
      <c r="J82" s="10">
        <v>6.1656262237372603</v>
      </c>
      <c r="K82" s="7">
        <v>-2.0673237944204099</v>
      </c>
      <c r="L82" s="10">
        <v>3.12728277540009</v>
      </c>
      <c r="M82" s="59"/>
      <c r="N82" s="60"/>
      <c r="O82" s="2"/>
      <c r="P82" s="2"/>
      <c r="Q82" s="2"/>
      <c r="R82" s="2"/>
      <c r="S82" s="2"/>
      <c r="T82" s="2"/>
      <c r="U82" s="2"/>
      <c r="V82" s="2"/>
      <c r="W82" s="2"/>
      <c r="X82" s="2"/>
    </row>
    <row r="83" spans="1:24" x14ac:dyDescent="0.2">
      <c r="A83" s="28" t="s">
        <v>58</v>
      </c>
      <c r="B83" s="75">
        <v>1</v>
      </c>
      <c r="C83" s="7">
        <v>68.517613176427005</v>
      </c>
      <c r="D83" s="10">
        <v>2.1834989988126501</v>
      </c>
      <c r="E83" s="7">
        <v>68.976500812348405</v>
      </c>
      <c r="F83" s="10">
        <v>2.2139775262434802</v>
      </c>
      <c r="G83" s="7" t="s">
        <v>706</v>
      </c>
      <c r="H83" s="10" t="s">
        <v>706</v>
      </c>
      <c r="I83" s="7" t="s">
        <v>706</v>
      </c>
      <c r="J83" s="10" t="s">
        <v>706</v>
      </c>
      <c r="K83" s="7">
        <v>-1.2756972579505801</v>
      </c>
      <c r="L83" s="10">
        <v>2.78255412429918</v>
      </c>
      <c r="M83" s="59"/>
      <c r="N83" s="60"/>
      <c r="O83" s="2"/>
      <c r="P83" s="2"/>
      <c r="Q83" s="2"/>
      <c r="R83" s="2"/>
      <c r="S83" s="2"/>
      <c r="T83" s="2"/>
      <c r="U83" s="2"/>
      <c r="V83" s="2"/>
      <c r="W83" s="2"/>
      <c r="X83" s="2"/>
    </row>
    <row r="84" spans="1:24" x14ac:dyDescent="0.2">
      <c r="A84" s="5" t="s">
        <v>175</v>
      </c>
      <c r="B84" s="80">
        <v>1</v>
      </c>
      <c r="C84" s="87">
        <v>57.5952417980577</v>
      </c>
      <c r="D84" s="88">
        <v>0.63885303354679301</v>
      </c>
      <c r="E84" s="87">
        <v>56.119069863763102</v>
      </c>
      <c r="F84" s="88">
        <v>0.85426762158861902</v>
      </c>
      <c r="G84" s="87">
        <v>61.902320970923199</v>
      </c>
      <c r="H84" s="88">
        <v>1.7025497927372399</v>
      </c>
      <c r="I84" s="87">
        <v>5.4930406530342202</v>
      </c>
      <c r="J84" s="88">
        <v>1.98189994233982</v>
      </c>
      <c r="K84" s="87">
        <v>-3.4974854531820497E-2</v>
      </c>
      <c r="L84" s="88">
        <v>0.76758059001009404</v>
      </c>
      <c r="M84" s="59"/>
      <c r="N84" s="60"/>
      <c r="O84" s="2"/>
      <c r="P84" s="2"/>
      <c r="Q84" s="2"/>
      <c r="R84" s="2"/>
      <c r="S84" s="2"/>
      <c r="T84" s="2"/>
      <c r="U84" s="2"/>
      <c r="V84" s="2"/>
      <c r="W84" s="2"/>
      <c r="X84" s="2"/>
    </row>
    <row r="85" spans="1:24" x14ac:dyDescent="0.2">
      <c r="A85" s="82" t="s">
        <v>93</v>
      </c>
      <c r="B85" s="75">
        <v>1</v>
      </c>
      <c r="C85" s="7">
        <v>65.250664212311307</v>
      </c>
      <c r="D85" s="10">
        <v>2.2745804825020399</v>
      </c>
      <c r="E85" s="7">
        <v>63.460990855042098</v>
      </c>
      <c r="F85" s="10">
        <v>2.7239165383286399</v>
      </c>
      <c r="G85" s="7">
        <v>69.338525353635006</v>
      </c>
      <c r="H85" s="10">
        <v>3.61995988764536</v>
      </c>
      <c r="I85" s="7">
        <v>5.8775344985929197</v>
      </c>
      <c r="J85" s="10">
        <v>4.3564978045767004</v>
      </c>
      <c r="K85" s="7">
        <v>3.54345947133146</v>
      </c>
      <c r="L85" s="10">
        <v>3.0128599163263599</v>
      </c>
      <c r="M85" s="59"/>
      <c r="N85" s="60"/>
      <c r="O85" s="2"/>
      <c r="P85" s="2"/>
      <c r="Q85" s="2"/>
      <c r="R85" s="2"/>
      <c r="S85" s="2"/>
      <c r="T85" s="2"/>
      <c r="U85" s="2"/>
      <c r="V85" s="2"/>
      <c r="W85" s="2"/>
      <c r="X85" s="2"/>
    </row>
    <row r="86" spans="1:24" x14ac:dyDescent="0.2">
      <c r="A86" s="82" t="s">
        <v>90</v>
      </c>
      <c r="B86" s="75">
        <v>1</v>
      </c>
      <c r="C86" s="7">
        <v>76.370158571997194</v>
      </c>
      <c r="D86" s="10">
        <v>2.28010723537197</v>
      </c>
      <c r="E86" s="7">
        <v>70.417421708619202</v>
      </c>
      <c r="F86" s="10">
        <v>3.9612530151655898</v>
      </c>
      <c r="G86" s="7">
        <v>79.808875440578902</v>
      </c>
      <c r="H86" s="10">
        <v>2.6846794810692498</v>
      </c>
      <c r="I86" s="7">
        <v>9.3914537319597002</v>
      </c>
      <c r="J86" s="10">
        <v>4.7081176905981801</v>
      </c>
      <c r="K86" s="7">
        <v>-1.9076438278121099</v>
      </c>
      <c r="L86" s="10">
        <v>3.8242053407044301</v>
      </c>
      <c r="M86" s="59"/>
      <c r="N86" s="60"/>
      <c r="O86" s="2"/>
      <c r="P86" s="2"/>
      <c r="Q86" s="2"/>
      <c r="R86" s="2"/>
      <c r="S86" s="2"/>
      <c r="T86" s="2"/>
      <c r="U86" s="2"/>
      <c r="V86" s="2"/>
      <c r="W86" s="2"/>
      <c r="X86" s="2"/>
    </row>
    <row r="87" spans="1:24" ht="12.75" customHeight="1" x14ac:dyDescent="0.2">
      <c r="A87" s="4" t="s">
        <v>91</v>
      </c>
      <c r="B87" s="81">
        <v>1</v>
      </c>
      <c r="C87" s="85">
        <v>74.667439373000803</v>
      </c>
      <c r="D87" s="86">
        <v>2.3796016981091301</v>
      </c>
      <c r="E87" s="85">
        <v>74.1283034867635</v>
      </c>
      <c r="F87" s="86">
        <v>2.64312089928907</v>
      </c>
      <c r="G87" s="85">
        <v>78.281712724826505</v>
      </c>
      <c r="H87" s="86">
        <v>7.4295306328983601</v>
      </c>
      <c r="I87" s="85">
        <v>4.1534092380629604</v>
      </c>
      <c r="J87" s="86">
        <v>8.2877430096681604</v>
      </c>
      <c r="K87" s="85">
        <v>-0.12855606301245401</v>
      </c>
      <c r="L87" s="86">
        <v>3.7299023800939599</v>
      </c>
      <c r="M87" s="61"/>
      <c r="N87" s="62"/>
      <c r="O87" s="2"/>
      <c r="P87" s="2"/>
      <c r="Q87" s="2"/>
      <c r="R87" s="2"/>
      <c r="S87" s="2"/>
      <c r="T87" s="2"/>
      <c r="U87" s="2"/>
      <c r="V87" s="2"/>
      <c r="W87" s="2"/>
      <c r="X87" s="2"/>
    </row>
    <row r="88" spans="1:24" x14ac:dyDescent="0.2">
      <c r="A88" s="82"/>
      <c r="B88" s="106"/>
      <c r="C88" s="96" t="s">
        <v>1750</v>
      </c>
      <c r="D88" s="99" t="s">
        <v>1751</v>
      </c>
      <c r="E88" s="96" t="s">
        <v>1788</v>
      </c>
      <c r="F88" s="99" t="s">
        <v>1789</v>
      </c>
      <c r="G88" s="96" t="s">
        <v>1790</v>
      </c>
      <c r="H88" s="99" t="s">
        <v>1791</v>
      </c>
      <c r="I88" s="96" t="s">
        <v>1792</v>
      </c>
      <c r="J88" s="99" t="s">
        <v>1793</v>
      </c>
      <c r="K88" s="142" t="s">
        <v>1774</v>
      </c>
      <c r="L88" s="145" t="s">
        <v>1775</v>
      </c>
      <c r="M88" s="96" t="s">
        <v>1776</v>
      </c>
      <c r="N88" s="100" t="s">
        <v>1777</v>
      </c>
      <c r="O88" s="98"/>
      <c r="P88" s="98"/>
      <c r="Q88" s="98"/>
      <c r="R88" s="98"/>
      <c r="S88" s="98"/>
      <c r="T88" s="98"/>
      <c r="U88" s="98"/>
      <c r="V88" s="98"/>
      <c r="W88" s="98"/>
      <c r="X88" s="98"/>
    </row>
    <row r="89" spans="1:24" x14ac:dyDescent="0.2">
      <c r="A89" s="82" t="s">
        <v>25</v>
      </c>
      <c r="B89" s="83">
        <v>3</v>
      </c>
      <c r="C89" s="7">
        <v>56.2411988365536</v>
      </c>
      <c r="D89" s="10">
        <v>2.0082567902375201</v>
      </c>
      <c r="E89" s="7">
        <v>55.569235886884599</v>
      </c>
      <c r="F89" s="10">
        <v>2.24791961006063</v>
      </c>
      <c r="G89" s="7">
        <v>59.626078054842502</v>
      </c>
      <c r="H89" s="10">
        <v>3.9372006555684602</v>
      </c>
      <c r="I89" s="7">
        <v>4.0568421679578401</v>
      </c>
      <c r="J89" s="10">
        <v>4.5030337801358797</v>
      </c>
      <c r="K89" s="59"/>
      <c r="L89" s="143"/>
      <c r="M89" s="7">
        <v>8.1226283028702397</v>
      </c>
      <c r="N89" s="50">
        <v>2.94990255357428</v>
      </c>
      <c r="O89" s="2"/>
      <c r="P89" s="2"/>
      <c r="Q89" s="2"/>
      <c r="R89" s="2"/>
      <c r="S89" s="2"/>
      <c r="T89" s="2"/>
      <c r="U89" s="2"/>
      <c r="V89" s="2"/>
      <c r="W89" s="2"/>
      <c r="X89" s="2"/>
    </row>
    <row r="90" spans="1:24" x14ac:dyDescent="0.2">
      <c r="A90" s="82" t="s">
        <v>28</v>
      </c>
      <c r="B90" s="83">
        <v>3</v>
      </c>
      <c r="C90" s="7">
        <v>63.248171033004503</v>
      </c>
      <c r="D90" s="10">
        <v>2.97416405037636</v>
      </c>
      <c r="E90" s="7">
        <v>64.556626123257104</v>
      </c>
      <c r="F90" s="10">
        <v>3.0480352511195998</v>
      </c>
      <c r="G90" s="7">
        <v>56.216039880431303</v>
      </c>
      <c r="H90" s="10">
        <v>6.3681928621363104</v>
      </c>
      <c r="I90" s="7">
        <v>-8.34058624282574</v>
      </c>
      <c r="J90" s="10">
        <v>6.5040475251054204</v>
      </c>
      <c r="K90" s="59"/>
      <c r="L90" s="143"/>
      <c r="M90" s="7">
        <v>-3.00293307811874</v>
      </c>
      <c r="N90" s="50">
        <v>3.8495764437873601</v>
      </c>
      <c r="O90" s="2"/>
      <c r="P90" s="2"/>
      <c r="Q90" s="2"/>
      <c r="R90" s="2"/>
      <c r="S90" s="2"/>
      <c r="T90" s="2"/>
      <c r="U90" s="2"/>
      <c r="V90" s="2"/>
      <c r="W90" s="2"/>
      <c r="X90" s="2"/>
    </row>
    <row r="91" spans="1:24" x14ac:dyDescent="0.2">
      <c r="A91" s="82" t="s">
        <v>84</v>
      </c>
      <c r="B91" s="83">
        <v>3</v>
      </c>
      <c r="C91" s="7">
        <v>59.974271789627402</v>
      </c>
      <c r="D91" s="10">
        <v>2.4126170320534102</v>
      </c>
      <c r="E91" s="7">
        <v>58.088708856915403</v>
      </c>
      <c r="F91" s="10">
        <v>3.0294821689101199</v>
      </c>
      <c r="G91" s="7">
        <v>63.568860943789097</v>
      </c>
      <c r="H91" s="10">
        <v>3.26093264458805</v>
      </c>
      <c r="I91" s="7">
        <v>5.48015208687365</v>
      </c>
      <c r="J91" s="10">
        <v>4.0886057359755696</v>
      </c>
      <c r="K91" s="59"/>
      <c r="L91" s="143"/>
      <c r="M91" s="7">
        <v>-1.7329329513524701</v>
      </c>
      <c r="N91" s="50">
        <v>3.1183857117715799</v>
      </c>
      <c r="O91" s="2"/>
      <c r="P91" s="2"/>
      <c r="Q91" s="2"/>
      <c r="R91" s="2"/>
      <c r="S91" s="2"/>
      <c r="T91" s="2"/>
      <c r="U91" s="2"/>
      <c r="V91" s="2"/>
      <c r="W91" s="2"/>
      <c r="X91" s="2"/>
    </row>
    <row r="92" spans="1:24" x14ac:dyDescent="0.2">
      <c r="A92" s="82" t="s">
        <v>46</v>
      </c>
      <c r="B92" s="83">
        <v>3</v>
      </c>
      <c r="C92" s="7">
        <v>35.325120338450198</v>
      </c>
      <c r="D92" s="10">
        <v>1.67286498135813</v>
      </c>
      <c r="E92" s="7">
        <v>34.667136238249299</v>
      </c>
      <c r="F92" s="10">
        <v>1.7332900656961601</v>
      </c>
      <c r="G92" s="7">
        <v>42.131240064754301</v>
      </c>
      <c r="H92" s="10">
        <v>5.9118404772633397</v>
      </c>
      <c r="I92" s="7">
        <v>7.46410382650497</v>
      </c>
      <c r="J92" s="10">
        <v>6.0274045181101403</v>
      </c>
      <c r="K92" s="59"/>
      <c r="L92" s="143"/>
      <c r="M92" s="7">
        <v>-0.799593615758589</v>
      </c>
      <c r="N92" s="50">
        <v>2.6315876971471899</v>
      </c>
      <c r="O92" s="2"/>
      <c r="P92" s="2"/>
      <c r="Q92" s="2"/>
      <c r="R92" s="2"/>
      <c r="S92" s="2"/>
      <c r="T92" s="2"/>
      <c r="U92" s="2"/>
      <c r="V92" s="2"/>
      <c r="W92" s="2"/>
      <c r="X92" s="2"/>
    </row>
    <row r="93" spans="1:24" x14ac:dyDescent="0.2">
      <c r="A93" s="82" t="s">
        <v>48</v>
      </c>
      <c r="B93" s="83">
        <v>3</v>
      </c>
      <c r="C93" s="7">
        <v>68.778755578049399</v>
      </c>
      <c r="D93" s="10">
        <v>2.2660861933242802</v>
      </c>
      <c r="E93" s="7">
        <v>71.304827416887406</v>
      </c>
      <c r="F93" s="10">
        <v>3.1344536876527398</v>
      </c>
      <c r="G93" s="7">
        <v>67.527972139509998</v>
      </c>
      <c r="H93" s="10">
        <v>3.0550054788268</v>
      </c>
      <c r="I93" s="7">
        <v>-3.7768552773774799</v>
      </c>
      <c r="J93" s="10">
        <v>4.2285047873917696</v>
      </c>
      <c r="K93" s="59"/>
      <c r="L93" s="143"/>
      <c r="M93" s="7">
        <v>-3.00757028825352</v>
      </c>
      <c r="N93" s="50">
        <v>3.1540935330645299</v>
      </c>
      <c r="O93" s="2"/>
      <c r="P93" s="2"/>
      <c r="Q93" s="2"/>
      <c r="R93" s="2"/>
      <c r="S93" s="2"/>
      <c r="T93" s="2"/>
      <c r="U93" s="2"/>
      <c r="V93" s="2"/>
      <c r="W93" s="2"/>
      <c r="X93" s="2"/>
    </row>
    <row r="94" spans="1:24" x14ac:dyDescent="0.2">
      <c r="A94" s="82" t="s">
        <v>53</v>
      </c>
      <c r="B94" s="83">
        <v>3</v>
      </c>
      <c r="C94" s="7">
        <v>76.2571488938393</v>
      </c>
      <c r="D94" s="10">
        <v>1.66116407096853</v>
      </c>
      <c r="E94" s="7">
        <v>75.866237206199699</v>
      </c>
      <c r="F94" s="10">
        <v>1.8122232915084799</v>
      </c>
      <c r="G94" s="7">
        <v>80.324776127291599</v>
      </c>
      <c r="H94" s="10">
        <v>4.6022185161233899</v>
      </c>
      <c r="I94" s="7">
        <v>4.4585389210919004</v>
      </c>
      <c r="J94" s="10">
        <v>5.0641211011198601</v>
      </c>
      <c r="K94" s="59"/>
      <c r="L94" s="143"/>
      <c r="M94" s="7">
        <v>1.25998367372961</v>
      </c>
      <c r="N94" s="50">
        <v>2.4603757081686601</v>
      </c>
      <c r="O94" s="2"/>
      <c r="P94" s="2"/>
      <c r="Q94" s="2"/>
      <c r="R94" s="2"/>
      <c r="S94" s="2"/>
      <c r="T94" s="2"/>
      <c r="U94" s="2"/>
      <c r="V94" s="2"/>
      <c r="W94" s="2"/>
      <c r="X94" s="2"/>
    </row>
    <row r="95" spans="1:24" x14ac:dyDescent="0.2">
      <c r="A95" s="82" t="s">
        <v>57</v>
      </c>
      <c r="B95" s="83">
        <v>3</v>
      </c>
      <c r="C95" s="7">
        <v>50.195970881372702</v>
      </c>
      <c r="D95" s="10">
        <v>1.8353469550483601</v>
      </c>
      <c r="E95" s="7">
        <v>48.6660850375455</v>
      </c>
      <c r="F95" s="10">
        <v>1.9978931877817201</v>
      </c>
      <c r="G95" s="7">
        <v>56.136728929608097</v>
      </c>
      <c r="H95" s="10">
        <v>3.4489638066595498</v>
      </c>
      <c r="I95" s="7">
        <v>7.4706438920625899</v>
      </c>
      <c r="J95" s="10">
        <v>3.8383246449873001</v>
      </c>
      <c r="K95" s="59"/>
      <c r="L95" s="143"/>
      <c r="M95" s="7">
        <v>4.9393278261396496</v>
      </c>
      <c r="N95" s="50">
        <v>2.6530155712307399</v>
      </c>
      <c r="O95" s="2"/>
      <c r="P95" s="2"/>
      <c r="Q95" s="2"/>
      <c r="R95" s="2"/>
      <c r="S95" s="2"/>
      <c r="T95" s="2"/>
      <c r="U95" s="2"/>
      <c r="V95" s="2"/>
      <c r="W95" s="2"/>
      <c r="X95" s="2"/>
    </row>
    <row r="96" spans="1:24" x14ac:dyDescent="0.2">
      <c r="A96" s="82" t="s">
        <v>58</v>
      </c>
      <c r="B96" s="83">
        <v>3</v>
      </c>
      <c r="C96" s="7">
        <v>67.519372038797698</v>
      </c>
      <c r="D96" s="10">
        <v>2.8380411284808602</v>
      </c>
      <c r="E96" s="7">
        <v>67.375772024778996</v>
      </c>
      <c r="F96" s="10">
        <v>2.8068112146739299</v>
      </c>
      <c r="G96" s="7" t="s">
        <v>706</v>
      </c>
      <c r="H96" s="10" t="s">
        <v>706</v>
      </c>
      <c r="I96" s="7" t="s">
        <v>706</v>
      </c>
      <c r="J96" s="10" t="s">
        <v>706</v>
      </c>
      <c r="K96" s="59"/>
      <c r="L96" s="143"/>
      <c r="M96" s="7">
        <v>-2.2739383955799202</v>
      </c>
      <c r="N96" s="50">
        <v>3.3210566125538201</v>
      </c>
      <c r="O96" s="2"/>
      <c r="P96" s="2"/>
      <c r="Q96" s="2"/>
      <c r="R96" s="2"/>
      <c r="S96" s="2"/>
      <c r="T96" s="2"/>
      <c r="U96" s="2"/>
      <c r="V96" s="2"/>
      <c r="W96" s="2"/>
      <c r="X96" s="2"/>
    </row>
    <row r="97" spans="1:24" ht="12.75" customHeight="1" x14ac:dyDescent="0.2">
      <c r="A97" s="6" t="s">
        <v>176</v>
      </c>
      <c r="B97" s="73">
        <v>3</v>
      </c>
      <c r="C97" s="74">
        <v>59.692501173711797</v>
      </c>
      <c r="D97" s="104">
        <v>0.79858795228183699</v>
      </c>
      <c r="E97" s="74">
        <v>59.511828598839699</v>
      </c>
      <c r="F97" s="104">
        <v>0.89708240364839997</v>
      </c>
      <c r="G97" s="74">
        <v>60.790242305746702</v>
      </c>
      <c r="H97" s="104">
        <v>1.71457017853039</v>
      </c>
      <c r="I97" s="74">
        <v>2.4018341963268202</v>
      </c>
      <c r="J97" s="104">
        <v>1.8837899318908899</v>
      </c>
      <c r="K97" s="61"/>
      <c r="L97" s="144"/>
      <c r="M97" s="74">
        <v>0.43812143420953198</v>
      </c>
      <c r="N97" s="76">
        <v>1.07703593844511</v>
      </c>
      <c r="O97" s="2"/>
      <c r="P97" s="2"/>
      <c r="Q97" s="2"/>
      <c r="R97" s="2"/>
      <c r="S97" s="2"/>
      <c r="T97" s="2"/>
      <c r="U97" s="2"/>
      <c r="V97" s="2"/>
      <c r="W97" s="2"/>
      <c r="X97" s="2"/>
    </row>
    <row r="98" spans="1:24" x14ac:dyDescent="0.2">
      <c r="C98" s="2"/>
      <c r="D98" s="2"/>
      <c r="E98" s="2"/>
      <c r="F98" s="2"/>
      <c r="G98" s="2"/>
      <c r="H98" s="2"/>
      <c r="I98" s="2"/>
      <c r="J98" s="2"/>
      <c r="K98" s="2"/>
      <c r="L98" s="2"/>
      <c r="M98" s="2"/>
      <c r="N98" s="2"/>
      <c r="O98" s="2"/>
      <c r="P98" s="2"/>
      <c r="Q98" s="2"/>
      <c r="R98" s="2"/>
      <c r="S98" s="2"/>
      <c r="T98" s="2"/>
      <c r="U98" s="2"/>
      <c r="V98" s="2"/>
      <c r="W98" s="2"/>
      <c r="X98" s="2"/>
    </row>
    <row r="99" spans="1:24" x14ac:dyDescent="0.2">
      <c r="A99" s="36" t="s">
        <v>73</v>
      </c>
      <c r="C99" s="2"/>
      <c r="D99" s="2"/>
      <c r="E99" s="2"/>
      <c r="F99" s="2"/>
      <c r="G99" s="2"/>
      <c r="H99" s="2"/>
      <c r="I99" s="2"/>
      <c r="J99" s="2"/>
      <c r="K99" s="2"/>
      <c r="L99" s="2"/>
      <c r="M99" s="2"/>
      <c r="N99" s="2"/>
      <c r="O99" s="2"/>
      <c r="P99" s="2"/>
      <c r="Q99" s="2"/>
      <c r="R99" s="2"/>
      <c r="S99" s="2"/>
      <c r="T99" s="2"/>
      <c r="U99" s="2"/>
      <c r="V99" s="2"/>
      <c r="W99" s="2"/>
      <c r="X99" s="2"/>
    </row>
    <row r="100" spans="1:24" x14ac:dyDescent="0.2">
      <c r="A100" s="36" t="s">
        <v>174</v>
      </c>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2">
      <c r="A101" s="36" t="s">
        <v>75</v>
      </c>
      <c r="B101" s="9"/>
      <c r="C101" s="2"/>
      <c r="D101" s="2"/>
      <c r="E101" s="2"/>
      <c r="F101" s="2"/>
      <c r="G101" s="2"/>
      <c r="H101" s="2"/>
      <c r="I101" s="2"/>
      <c r="J101" s="2"/>
      <c r="K101" s="2"/>
      <c r="L101" s="2"/>
      <c r="M101" s="2"/>
      <c r="N101" s="2"/>
      <c r="O101" s="2"/>
      <c r="P101" s="2"/>
      <c r="Q101" s="2"/>
      <c r="R101" s="2"/>
      <c r="S101" s="2"/>
      <c r="T101" s="2"/>
      <c r="U101" s="2"/>
      <c r="V101" s="2"/>
      <c r="W101" s="2"/>
      <c r="X101" s="2"/>
    </row>
    <row r="102" spans="1:24" ht="15" customHeight="1" x14ac:dyDescent="0.2">
      <c r="A102" s="9" t="s">
        <v>94</v>
      </c>
    </row>
    <row r="103" spans="1:24" x14ac:dyDescent="0.2">
      <c r="A103" s="9" t="s">
        <v>74</v>
      </c>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2">
      <c r="A104" s="36" t="s">
        <v>62</v>
      </c>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2">
      <c r="A105" s="67" t="s">
        <v>63</v>
      </c>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2">
      <c r="A106" s="36" t="s">
        <v>64</v>
      </c>
    </row>
  </sheetData>
  <mergeCells count="12">
    <mergeCell ref="K68:L69"/>
    <mergeCell ref="B7:B10"/>
    <mergeCell ref="C7:N7"/>
    <mergeCell ref="C8:D9"/>
    <mergeCell ref="E8:J8"/>
    <mergeCell ref="K8:L8"/>
    <mergeCell ref="M8:N8"/>
    <mergeCell ref="E9:F9"/>
    <mergeCell ref="G9:H9"/>
    <mergeCell ref="I9:J9"/>
    <mergeCell ref="K9:L9"/>
    <mergeCell ref="M9:N9"/>
  </mergeCells>
  <conditionalFormatting sqref="I1:I200">
    <cfRule type="expression" dxfId="135" priority="3">
      <formula>ABS(I1/J1)&gt;1.95996398454005</formula>
    </cfRule>
  </conditionalFormatting>
  <conditionalFormatting sqref="K1:K200">
    <cfRule type="expression" dxfId="134" priority="2">
      <formula>ABS(K1/L1)&gt;1.95996398454005</formula>
    </cfRule>
  </conditionalFormatting>
  <conditionalFormatting sqref="M1:M200">
    <cfRule type="expression" dxfId="133" priority="1">
      <formula>ABS(M1/N1)&gt;1.95996398454005</formula>
    </cfRule>
  </conditionalFormatting>
  <conditionalFormatting sqref="S102">
    <cfRule type="expression" dxfId="132" priority="28">
      <formula>ABS(S102/T102)&gt;1.95996398454005</formula>
    </cfRule>
  </conditionalFormatting>
  <conditionalFormatting sqref="AA102">
    <cfRule type="expression" dxfId="131" priority="27">
      <formula>ABS(AA102/AB102)&gt;1.95996398454005</formula>
    </cfRule>
  </conditionalFormatting>
  <conditionalFormatting sqref="AI102">
    <cfRule type="expression" dxfId="130" priority="26">
      <formula>ABS(AI102/AJ102)&gt;1.95996398454005</formula>
    </cfRule>
  </conditionalFormatting>
  <conditionalFormatting sqref="AQ102">
    <cfRule type="expression" dxfId="129" priority="25">
      <formula>ABS(AQ102/AR102)&gt;1.95996398454005</formula>
    </cfRule>
  </conditionalFormatting>
  <conditionalFormatting sqref="AY102">
    <cfRule type="expression" dxfId="128" priority="24">
      <formula>ABS(AY102/AZ102)&gt;1.95996398454005</formula>
    </cfRule>
  </conditionalFormatting>
  <conditionalFormatting sqref="BG102">
    <cfRule type="expression" dxfId="127" priority="23">
      <formula>ABS(BG102/BH102)&gt;1.95996398454005</formula>
    </cfRule>
  </conditionalFormatting>
  <conditionalFormatting sqref="BO102">
    <cfRule type="expression" dxfId="126" priority="22">
      <formula>ABS(BO102/BP102)&gt;1.95996398454005</formula>
    </cfRule>
  </conditionalFormatting>
  <conditionalFormatting sqref="BQ102">
    <cfRule type="expression" dxfId="125" priority="21">
      <formula>ABS(BQ102/BR102)&gt;1.95996398454005</formula>
    </cfRule>
  </conditionalFormatting>
  <conditionalFormatting sqref="BS102">
    <cfRule type="expression" dxfId="124" priority="20">
      <formula>ABS(BS102/BT102)&gt;1.95996398454005</formula>
    </cfRule>
  </conditionalFormatting>
  <conditionalFormatting sqref="BU102">
    <cfRule type="expression" dxfId="123" priority="19">
      <formula>ABS(BU102/BV102)&gt;1.95996398454005</formula>
    </cfRule>
  </conditionalFormatting>
  <conditionalFormatting sqref="BW102">
    <cfRule type="expression" dxfId="122" priority="18">
      <formula>ABS(BW102/BX102)&gt;1.95996398454005</formula>
    </cfRule>
  </conditionalFormatting>
  <conditionalFormatting sqref="BY102">
    <cfRule type="expression" dxfId="121" priority="17">
      <formula>ABS(BY102/BZ102)&gt;1.95996398454005</formula>
    </cfRule>
  </conditionalFormatting>
  <conditionalFormatting sqref="CA102">
    <cfRule type="expression" dxfId="120" priority="16">
      <formula>ABS(CA102/CB102)&gt;1.95996398454005</formula>
    </cfRule>
  </conditionalFormatting>
  <conditionalFormatting sqref="CC102">
    <cfRule type="expression" dxfId="119" priority="15">
      <formula>ABS(CC102/CD102)&gt;1.95996398454005</formula>
    </cfRule>
  </conditionalFormatting>
  <conditionalFormatting sqref="CE102">
    <cfRule type="expression" dxfId="118" priority="14">
      <formula>ABS(CE102/CF102)&gt;1.95996398454005</formula>
    </cfRule>
  </conditionalFormatting>
  <conditionalFormatting sqref="CG102">
    <cfRule type="expression" dxfId="117" priority="13">
      <formula>ABS(CG102/CH102)&gt;1.95996398454005</formula>
    </cfRule>
  </conditionalFormatting>
  <conditionalFormatting sqref="CI102">
    <cfRule type="expression" dxfId="116" priority="12">
      <formula>ABS(CI102/CJ102)&gt;1.95996398454005</formula>
    </cfRule>
  </conditionalFormatting>
  <conditionalFormatting sqref="CK102">
    <cfRule type="expression" dxfId="115" priority="11">
      <formula>ABS(CK102/CL102)&gt;1.95996398454005</formula>
    </cfRule>
  </conditionalFormatting>
  <conditionalFormatting sqref="CM102">
    <cfRule type="expression" dxfId="114" priority="10">
      <formula>ABS(CM102/CN102)&gt;1.95996398454005</formula>
    </cfRule>
  </conditionalFormatting>
  <conditionalFormatting sqref="CO102">
    <cfRule type="expression" dxfId="113" priority="9">
      <formula>ABS(CO102/CP102)&gt;1.95996398454005</formula>
    </cfRule>
  </conditionalFormatting>
  <conditionalFormatting sqref="CQ102">
    <cfRule type="expression" dxfId="112" priority="8">
      <formula>ABS(CQ102/CR102)&gt;1.95996398454005</formula>
    </cfRule>
  </conditionalFormatting>
  <conditionalFormatting sqref="CS102">
    <cfRule type="expression" dxfId="111" priority="7">
      <formula>ABS(CS102/CT102)&gt;1.95996398454005</formula>
    </cfRule>
  </conditionalFormatting>
  <conditionalFormatting sqref="CU102">
    <cfRule type="expression" dxfId="110" priority="6">
      <formula>ABS(CU102/CV102)&gt;1.95996398454005</formula>
    </cfRule>
  </conditionalFormatting>
  <conditionalFormatting sqref="CW102">
    <cfRule type="expression" dxfId="109" priority="5">
      <formula>ABS(CW102/CX102)&gt;1.95996398454005</formula>
    </cfRule>
  </conditionalFormatting>
  <conditionalFormatting sqref="CY102">
    <cfRule type="expression" dxfId="108" priority="4">
      <formula>ABS(CY102/CZ102)&gt;1.95996398454005</formula>
    </cfRule>
  </conditionalFormatting>
  <hyperlinks>
    <hyperlink ref="A105" r:id="rId1" xr:uid="{00000000-0004-0000-38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2" x14ac:dyDescent="0.2">
      <c r="A1" s="36" t="s">
        <v>292</v>
      </c>
    </row>
    <row r="2" spans="1:12" x14ac:dyDescent="0.2">
      <c r="A2" s="46" t="s">
        <v>293</v>
      </c>
    </row>
    <row r="3" spans="1:12" x14ac:dyDescent="0.2">
      <c r="A3" s="58" t="s">
        <v>441</v>
      </c>
    </row>
    <row r="4" spans="1:12" x14ac:dyDescent="0.2">
      <c r="A4" s="161" t="str">
        <f>HYPERLINK("#'TOC'!A1", "Back to TOC")</f>
        <v>Back to TOC</v>
      </c>
    </row>
    <row r="8" spans="1:12" ht="45" customHeight="1" x14ac:dyDescent="0.2">
      <c r="B8" s="235" t="s">
        <v>342</v>
      </c>
      <c r="C8" s="238" t="s">
        <v>601</v>
      </c>
      <c r="D8" s="238"/>
      <c r="E8" s="238" t="s">
        <v>601</v>
      </c>
      <c r="F8" s="238"/>
      <c r="G8" s="238" t="s">
        <v>601</v>
      </c>
      <c r="H8" s="238"/>
      <c r="I8" s="238" t="s">
        <v>601</v>
      </c>
      <c r="J8" s="238"/>
      <c r="K8" s="238" t="s">
        <v>601</v>
      </c>
      <c r="L8" s="239"/>
    </row>
    <row r="9" spans="1:12" ht="105" customHeight="1" x14ac:dyDescent="0.2">
      <c r="B9" s="236"/>
      <c r="C9" s="241" t="s">
        <v>540</v>
      </c>
      <c r="D9" s="241"/>
      <c r="E9" s="241" t="s">
        <v>541</v>
      </c>
      <c r="F9" s="241"/>
      <c r="G9" s="241" t="s">
        <v>542</v>
      </c>
      <c r="H9" s="241"/>
      <c r="I9" s="241" t="s">
        <v>543</v>
      </c>
      <c r="J9" s="241"/>
      <c r="K9" s="241" t="s">
        <v>602</v>
      </c>
      <c r="L9" s="256"/>
    </row>
    <row r="10" spans="1:12" ht="30" customHeight="1" x14ac:dyDescent="0.2">
      <c r="B10" s="237"/>
      <c r="C10" s="135" t="s">
        <v>467</v>
      </c>
      <c r="D10" s="135" t="s">
        <v>345</v>
      </c>
      <c r="E10" s="135" t="s">
        <v>467</v>
      </c>
      <c r="F10" s="135" t="s">
        <v>345</v>
      </c>
      <c r="G10" s="135" t="s">
        <v>467</v>
      </c>
      <c r="H10" s="135" t="s">
        <v>345</v>
      </c>
      <c r="I10" s="135" t="s">
        <v>467</v>
      </c>
      <c r="J10" s="135" t="s">
        <v>345</v>
      </c>
      <c r="K10" s="135" t="s">
        <v>467</v>
      </c>
      <c r="L10" s="162" t="s">
        <v>345</v>
      </c>
    </row>
    <row r="11" spans="1:12" ht="13" customHeight="1" x14ac:dyDescent="0.2">
      <c r="A11" s="136"/>
      <c r="B11" s="107"/>
      <c r="C11" s="198" t="s">
        <v>1794</v>
      </c>
      <c r="D11" s="199" t="s">
        <v>1795</v>
      </c>
      <c r="E11" s="198" t="s">
        <v>1796</v>
      </c>
      <c r="F11" s="199" t="s">
        <v>1797</v>
      </c>
      <c r="G11" s="198" t="s">
        <v>1798</v>
      </c>
      <c r="H11" s="199" t="s">
        <v>1799</v>
      </c>
      <c r="I11" s="198" t="s">
        <v>1800</v>
      </c>
      <c r="J11" s="199" t="s">
        <v>1801</v>
      </c>
      <c r="K11" s="198" t="s">
        <v>1802</v>
      </c>
      <c r="L11" s="208" t="s">
        <v>1803</v>
      </c>
    </row>
    <row r="12" spans="1:12" ht="13" customHeight="1" x14ac:dyDescent="0.2">
      <c r="A12" s="82" t="s">
        <v>422</v>
      </c>
      <c r="B12" s="110">
        <v>2</v>
      </c>
      <c r="C12" s="186">
        <v>1.37537125438893</v>
      </c>
      <c r="D12" s="191">
        <v>0.165917054901354</v>
      </c>
      <c r="E12" s="186">
        <v>1.3977351138984899</v>
      </c>
      <c r="F12" s="191">
        <v>0.17706696332370001</v>
      </c>
      <c r="G12" s="186">
        <v>1.40367729498758</v>
      </c>
      <c r="H12" s="191">
        <v>0.180425707865978</v>
      </c>
      <c r="I12" s="186">
        <v>1.4054704820831201</v>
      </c>
      <c r="J12" s="191">
        <v>0.17996347255431799</v>
      </c>
      <c r="K12" s="186">
        <v>1.33630422833526</v>
      </c>
      <c r="L12" s="202">
        <v>0.17330076712522399</v>
      </c>
    </row>
    <row r="13" spans="1:12" ht="13" customHeight="1" x14ac:dyDescent="0.2">
      <c r="A13" s="82" t="s">
        <v>350</v>
      </c>
      <c r="B13" s="110">
        <v>2</v>
      </c>
      <c r="C13" s="186">
        <v>1.04044577133578</v>
      </c>
      <c r="D13" s="191">
        <v>0.14124798702502001</v>
      </c>
      <c r="E13" s="186">
        <v>1.0319338544383501</v>
      </c>
      <c r="F13" s="191">
        <v>0.14202842901608601</v>
      </c>
      <c r="G13" s="186">
        <v>1.0047511668156099</v>
      </c>
      <c r="H13" s="191">
        <v>0.14362234300186599</v>
      </c>
      <c r="I13" s="186">
        <v>0.96934666269847902</v>
      </c>
      <c r="J13" s="191">
        <v>0.141188758388095</v>
      </c>
      <c r="K13" s="186">
        <v>0.96292429912858701</v>
      </c>
      <c r="L13" s="202">
        <v>0.14067547362767799</v>
      </c>
    </row>
    <row r="14" spans="1:12" ht="13" customHeight="1" x14ac:dyDescent="0.2">
      <c r="A14" s="82" t="s">
        <v>351</v>
      </c>
      <c r="B14" s="110">
        <v>2</v>
      </c>
      <c r="C14" s="186">
        <v>1.10938044850818</v>
      </c>
      <c r="D14" s="191">
        <v>0.116256491300579</v>
      </c>
      <c r="E14" s="186">
        <v>0.99513367480353498</v>
      </c>
      <c r="F14" s="191">
        <v>0.108705764918683</v>
      </c>
      <c r="G14" s="186">
        <v>0.977789499262957</v>
      </c>
      <c r="H14" s="191">
        <v>0.107968455890191</v>
      </c>
      <c r="I14" s="186">
        <v>0.93536828123069304</v>
      </c>
      <c r="J14" s="191">
        <v>0.107262480098875</v>
      </c>
      <c r="K14" s="186">
        <v>0.918645149052153</v>
      </c>
      <c r="L14" s="202">
        <v>0.105862090998096</v>
      </c>
    </row>
    <row r="15" spans="1:12" ht="13" customHeight="1" x14ac:dyDescent="0.2">
      <c r="A15" s="82" t="s">
        <v>423</v>
      </c>
      <c r="B15" s="110">
        <v>2</v>
      </c>
      <c r="C15" s="186">
        <v>0.90800374975133302</v>
      </c>
      <c r="D15" s="191">
        <v>0.117930986828423</v>
      </c>
      <c r="E15" s="186">
        <v>0.91137256047595505</v>
      </c>
      <c r="F15" s="191">
        <v>0.118454190280186</v>
      </c>
      <c r="G15" s="186">
        <v>0.88017998864841296</v>
      </c>
      <c r="H15" s="191">
        <v>0.118751061144905</v>
      </c>
      <c r="I15" s="186">
        <v>0.90404582983752002</v>
      </c>
      <c r="J15" s="191">
        <v>0.12320208455146001</v>
      </c>
      <c r="K15" s="186">
        <v>0.84183385951936096</v>
      </c>
      <c r="L15" s="202">
        <v>0.11174640244974</v>
      </c>
    </row>
    <row r="16" spans="1:12" ht="13" customHeight="1" x14ac:dyDescent="0.2">
      <c r="A16" s="82" t="s">
        <v>424</v>
      </c>
      <c r="B16" s="110">
        <v>2</v>
      </c>
      <c r="C16" s="186">
        <v>0.87155605325935404</v>
      </c>
      <c r="D16" s="191">
        <v>0.10136323917704</v>
      </c>
      <c r="E16" s="186">
        <v>1.01981022714499</v>
      </c>
      <c r="F16" s="191">
        <v>0.123756380190088</v>
      </c>
      <c r="G16" s="186">
        <v>1.0213730474318801</v>
      </c>
      <c r="H16" s="191">
        <v>0.125640604659816</v>
      </c>
      <c r="I16" s="186">
        <v>1.0630537622391201</v>
      </c>
      <c r="J16" s="191">
        <v>0.13132984861102201</v>
      </c>
      <c r="K16" s="186">
        <v>0.95848888254212095</v>
      </c>
      <c r="L16" s="202">
        <v>0.11905904364641701</v>
      </c>
    </row>
    <row r="17" spans="1:12" ht="13" customHeight="1" x14ac:dyDescent="0.2">
      <c r="A17" s="82" t="s">
        <v>352</v>
      </c>
      <c r="B17" s="110">
        <v>2</v>
      </c>
      <c r="C17" s="186">
        <v>1.2026224395869001</v>
      </c>
      <c r="D17" s="191">
        <v>0.10932400166186</v>
      </c>
      <c r="E17" s="186">
        <v>1.2009484917244599</v>
      </c>
      <c r="F17" s="191">
        <v>0.108767051294222</v>
      </c>
      <c r="G17" s="186">
        <v>1.2052616589479299</v>
      </c>
      <c r="H17" s="191">
        <v>0.110831711059462</v>
      </c>
      <c r="I17" s="186">
        <v>1.2256438510966099</v>
      </c>
      <c r="J17" s="191">
        <v>0.112443678669241</v>
      </c>
      <c r="K17" s="186">
        <v>1.22843610093661</v>
      </c>
      <c r="L17" s="202">
        <v>0.112800711488243</v>
      </c>
    </row>
    <row r="18" spans="1:12" ht="13" customHeight="1" x14ac:dyDescent="0.2">
      <c r="A18" s="111" t="s">
        <v>353</v>
      </c>
      <c r="B18" s="110">
        <v>2</v>
      </c>
      <c r="C18" s="186">
        <v>1.24550865770543</v>
      </c>
      <c r="D18" s="191">
        <v>0.156066649082956</v>
      </c>
      <c r="E18" s="186">
        <v>1.2425949417205</v>
      </c>
      <c r="F18" s="191">
        <v>0.15669248255493901</v>
      </c>
      <c r="G18" s="186">
        <v>1.2439698419305101</v>
      </c>
      <c r="H18" s="191">
        <v>0.16201355952162</v>
      </c>
      <c r="I18" s="186">
        <v>1.27640716154681</v>
      </c>
      <c r="J18" s="191">
        <v>0.16844430700219401</v>
      </c>
      <c r="K18" s="186">
        <v>1.27052750088485</v>
      </c>
      <c r="L18" s="202">
        <v>0.16861937231015101</v>
      </c>
    </row>
    <row r="19" spans="1:12" ht="13" customHeight="1" x14ac:dyDescent="0.2">
      <c r="A19" s="111" t="s">
        <v>354</v>
      </c>
      <c r="B19" s="110">
        <v>2</v>
      </c>
      <c r="C19" s="186">
        <v>1.0606155968467399</v>
      </c>
      <c r="D19" s="191">
        <v>0.180998304401501</v>
      </c>
      <c r="E19" s="186">
        <v>1.04384591795686</v>
      </c>
      <c r="F19" s="191">
        <v>0.17133681520822</v>
      </c>
      <c r="G19" s="186">
        <v>1.02975006528283</v>
      </c>
      <c r="H19" s="191">
        <v>0.168617339754838</v>
      </c>
      <c r="I19" s="186">
        <v>1.0252492454042901</v>
      </c>
      <c r="J19" s="191">
        <v>0.16720971865801401</v>
      </c>
      <c r="K19" s="186">
        <v>1.06904935748573</v>
      </c>
      <c r="L19" s="202">
        <v>0.17577830850670001</v>
      </c>
    </row>
    <row r="20" spans="1:12" ht="13" customHeight="1" x14ac:dyDescent="0.2">
      <c r="A20" s="82" t="s">
        <v>355</v>
      </c>
      <c r="B20" s="110">
        <v>2</v>
      </c>
      <c r="C20" s="186">
        <v>0.88241375886503604</v>
      </c>
      <c r="D20" s="191">
        <v>0.102492791178231</v>
      </c>
      <c r="E20" s="186">
        <v>0.85308754546277599</v>
      </c>
      <c r="F20" s="191">
        <v>9.9730923885666303E-2</v>
      </c>
      <c r="G20" s="186">
        <v>0.86090370754228196</v>
      </c>
      <c r="H20" s="191">
        <v>0.104610896912114</v>
      </c>
      <c r="I20" s="186">
        <v>0.83816556143797505</v>
      </c>
      <c r="J20" s="191">
        <v>0.10427278965994401</v>
      </c>
      <c r="K20" s="186">
        <v>0.79622283453923004</v>
      </c>
      <c r="L20" s="202">
        <v>0.104055109786986</v>
      </c>
    </row>
    <row r="21" spans="1:12" ht="13" customHeight="1" x14ac:dyDescent="0.2">
      <c r="A21" s="82" t="s">
        <v>356</v>
      </c>
      <c r="B21" s="110">
        <v>2</v>
      </c>
      <c r="C21" s="186">
        <v>0.898789137229972</v>
      </c>
      <c r="D21" s="191">
        <v>0.16249926583343199</v>
      </c>
      <c r="E21" s="186">
        <v>0.90765985236106905</v>
      </c>
      <c r="F21" s="191">
        <v>0.16588534825830401</v>
      </c>
      <c r="G21" s="186">
        <v>0.90970848702003204</v>
      </c>
      <c r="H21" s="191">
        <v>0.166103514530725</v>
      </c>
      <c r="I21" s="186">
        <v>0.91380236825669303</v>
      </c>
      <c r="J21" s="191">
        <v>0.16717159711155799</v>
      </c>
      <c r="K21" s="186">
        <v>0.90200880084649804</v>
      </c>
      <c r="L21" s="202">
        <v>0.165599570865404</v>
      </c>
    </row>
    <row r="22" spans="1:12" ht="13" customHeight="1" x14ac:dyDescent="0.2">
      <c r="A22" s="82" t="s">
        <v>357</v>
      </c>
      <c r="B22" s="110">
        <v>2</v>
      </c>
      <c r="C22" s="186">
        <v>0.84532618460519204</v>
      </c>
      <c r="D22" s="191">
        <v>0.15470704139466199</v>
      </c>
      <c r="E22" s="186">
        <v>0.82955314888159704</v>
      </c>
      <c r="F22" s="191">
        <v>0.151318738993655</v>
      </c>
      <c r="G22" s="186">
        <v>0.82265193296183003</v>
      </c>
      <c r="H22" s="191">
        <v>0.15205762058244501</v>
      </c>
      <c r="I22" s="186">
        <v>0.80763681481877703</v>
      </c>
      <c r="J22" s="191">
        <v>0.147271317181838</v>
      </c>
      <c r="K22" s="186">
        <v>0.79177671726557797</v>
      </c>
      <c r="L22" s="202">
        <v>0.14279853246485999</v>
      </c>
    </row>
    <row r="23" spans="1:12" ht="13" customHeight="1" x14ac:dyDescent="0.2">
      <c r="A23" s="82" t="s">
        <v>358</v>
      </c>
      <c r="B23" s="110">
        <v>2</v>
      </c>
      <c r="C23" s="186">
        <v>1.0677121151689299</v>
      </c>
      <c r="D23" s="191">
        <v>0.25284238976728901</v>
      </c>
      <c r="E23" s="186">
        <v>1.08127518797192</v>
      </c>
      <c r="F23" s="191">
        <v>0.275531744784345</v>
      </c>
      <c r="G23" s="186">
        <v>1.0318400508168699</v>
      </c>
      <c r="H23" s="191">
        <v>0.26779044235723298</v>
      </c>
      <c r="I23" s="186">
        <v>1.0607730819036201</v>
      </c>
      <c r="J23" s="191">
        <v>0.26277242656064498</v>
      </c>
      <c r="K23" s="186">
        <v>1.02402039685957</v>
      </c>
      <c r="L23" s="202">
        <v>0.25428937455533801</v>
      </c>
    </row>
    <row r="24" spans="1:12" ht="13" customHeight="1" x14ac:dyDescent="0.2">
      <c r="A24" s="82" t="s">
        <v>425</v>
      </c>
      <c r="B24" s="110">
        <v>2</v>
      </c>
      <c r="C24" s="186">
        <v>0.89602176831876201</v>
      </c>
      <c r="D24" s="191">
        <v>0.13260145621033501</v>
      </c>
      <c r="E24" s="186">
        <v>0.88201822416085196</v>
      </c>
      <c r="F24" s="191">
        <v>0.128432016576496</v>
      </c>
      <c r="G24" s="186">
        <v>0.87249107828549299</v>
      </c>
      <c r="H24" s="191">
        <v>0.12652653003932501</v>
      </c>
      <c r="I24" s="186">
        <v>0.87348625327929097</v>
      </c>
      <c r="J24" s="191">
        <v>0.12854743362781701</v>
      </c>
      <c r="K24" s="186">
        <v>0.85603568170276401</v>
      </c>
      <c r="L24" s="202">
        <v>0.124955142840958</v>
      </c>
    </row>
    <row r="25" spans="1:12" ht="13" customHeight="1" x14ac:dyDescent="0.2">
      <c r="A25" s="82" t="s">
        <v>359</v>
      </c>
      <c r="B25" s="110">
        <v>2</v>
      </c>
      <c r="C25" s="186">
        <v>0.60056570568281997</v>
      </c>
      <c r="D25" s="191">
        <v>7.2594565990228802E-2</v>
      </c>
      <c r="E25" s="186">
        <v>0.58713534825406299</v>
      </c>
      <c r="F25" s="191">
        <v>7.3810946722568202E-2</v>
      </c>
      <c r="G25" s="186">
        <v>0.57822185074016297</v>
      </c>
      <c r="H25" s="191">
        <v>7.4152325177120296E-2</v>
      </c>
      <c r="I25" s="186">
        <v>0.57084371848549198</v>
      </c>
      <c r="J25" s="191">
        <v>7.2384318197308797E-2</v>
      </c>
      <c r="K25" s="186">
        <v>0.54673659113645101</v>
      </c>
      <c r="L25" s="202">
        <v>7.1286844186235002E-2</v>
      </c>
    </row>
    <row r="26" spans="1:12" ht="13" customHeight="1" x14ac:dyDescent="0.2">
      <c r="A26" s="82" t="s">
        <v>360</v>
      </c>
      <c r="B26" s="110">
        <v>2</v>
      </c>
      <c r="C26" s="186">
        <v>1.20002258193211</v>
      </c>
      <c r="D26" s="191">
        <v>0.26776691594816199</v>
      </c>
      <c r="E26" s="186">
        <v>1.5356097301085201</v>
      </c>
      <c r="F26" s="191">
        <v>0.36038836780093902</v>
      </c>
      <c r="G26" s="186">
        <v>1.2701254024867701</v>
      </c>
      <c r="H26" s="191">
        <v>0.31262426522354703</v>
      </c>
      <c r="I26" s="186">
        <v>1.40520223133098</v>
      </c>
      <c r="J26" s="191">
        <v>0.35814034638549402</v>
      </c>
      <c r="K26" s="186">
        <v>1.3432118723708399</v>
      </c>
      <c r="L26" s="202">
        <v>0.34977052375075202</v>
      </c>
    </row>
    <row r="27" spans="1:12" ht="13" customHeight="1" x14ac:dyDescent="0.2">
      <c r="A27" s="82" t="s">
        <v>361</v>
      </c>
      <c r="B27" s="110">
        <v>2</v>
      </c>
      <c r="C27" s="186">
        <v>0.96008466482645405</v>
      </c>
      <c r="D27" s="191">
        <v>0.103022266704801</v>
      </c>
      <c r="E27" s="186">
        <v>0.88360908116266301</v>
      </c>
      <c r="F27" s="191">
        <v>0.103359997896801</v>
      </c>
      <c r="G27" s="186">
        <v>0.87746308728584299</v>
      </c>
      <c r="H27" s="191">
        <v>0.10327983810851001</v>
      </c>
      <c r="I27" s="186">
        <v>0.87941727542495196</v>
      </c>
      <c r="J27" s="191">
        <v>0.10357979781860301</v>
      </c>
      <c r="K27" s="186">
        <v>0.86652097157873398</v>
      </c>
      <c r="L27" s="202">
        <v>0.10146306019311099</v>
      </c>
    </row>
    <row r="28" spans="1:12" ht="13" customHeight="1" x14ac:dyDescent="0.2">
      <c r="A28" s="82" t="s">
        <v>362</v>
      </c>
      <c r="B28" s="110">
        <v>2</v>
      </c>
      <c r="C28" s="186">
        <v>0.79702373000724602</v>
      </c>
      <c r="D28" s="191">
        <v>9.2224130932593698E-2</v>
      </c>
      <c r="E28" s="186">
        <v>0.80428873028986403</v>
      </c>
      <c r="F28" s="191">
        <v>9.3386992026985305E-2</v>
      </c>
      <c r="G28" s="186">
        <v>0.82974821381239505</v>
      </c>
      <c r="H28" s="191">
        <v>9.7280331863864797E-2</v>
      </c>
      <c r="I28" s="186">
        <v>0.82390255434985005</v>
      </c>
      <c r="J28" s="191">
        <v>9.9468969414045996E-2</v>
      </c>
      <c r="K28" s="186">
        <v>0.78793661082547095</v>
      </c>
      <c r="L28" s="202">
        <v>9.5200298914679501E-2</v>
      </c>
    </row>
    <row r="29" spans="1:12" ht="13" customHeight="1" x14ac:dyDescent="0.2">
      <c r="A29" s="82" t="s">
        <v>363</v>
      </c>
      <c r="B29" s="110">
        <v>2</v>
      </c>
      <c r="C29" s="186">
        <v>0.53635614391758701</v>
      </c>
      <c r="D29" s="191">
        <v>8.0405343795224404E-2</v>
      </c>
      <c r="E29" s="186">
        <v>0.52609545808425795</v>
      </c>
      <c r="F29" s="191">
        <v>7.8232789855655002E-2</v>
      </c>
      <c r="G29" s="186">
        <v>0.529459990058746</v>
      </c>
      <c r="H29" s="191">
        <v>7.8384600465254195E-2</v>
      </c>
      <c r="I29" s="186">
        <v>0.579400790584087</v>
      </c>
      <c r="J29" s="191">
        <v>8.7933921881043001E-2</v>
      </c>
      <c r="K29" s="186">
        <v>0.569662027667863</v>
      </c>
      <c r="L29" s="202">
        <v>8.5067083091852902E-2</v>
      </c>
    </row>
    <row r="30" spans="1:12" ht="13" customHeight="1" x14ac:dyDescent="0.2">
      <c r="A30" s="82" t="s">
        <v>364</v>
      </c>
      <c r="B30" s="110">
        <v>2</v>
      </c>
      <c r="C30" s="186">
        <v>0.75146279041825503</v>
      </c>
      <c r="D30" s="191">
        <v>7.5046470542211197E-2</v>
      </c>
      <c r="E30" s="186">
        <v>0.71022746451835395</v>
      </c>
      <c r="F30" s="191">
        <v>7.0816258110673602E-2</v>
      </c>
      <c r="G30" s="186">
        <v>0.71000121633667401</v>
      </c>
      <c r="H30" s="191">
        <v>7.1911290271439901E-2</v>
      </c>
      <c r="I30" s="186">
        <v>0.70498189076236994</v>
      </c>
      <c r="J30" s="191">
        <v>7.1414410038451503E-2</v>
      </c>
      <c r="K30" s="186">
        <v>0.69841376564308599</v>
      </c>
      <c r="L30" s="202">
        <v>7.1088436595490301E-2</v>
      </c>
    </row>
    <row r="31" spans="1:12" ht="13" customHeight="1" x14ac:dyDescent="0.2">
      <c r="A31" s="82" t="s">
        <v>365</v>
      </c>
      <c r="B31" s="110">
        <v>2</v>
      </c>
      <c r="C31" s="186">
        <v>0.84801887681681798</v>
      </c>
      <c r="D31" s="191">
        <v>9.9956544808490394E-2</v>
      </c>
      <c r="E31" s="186">
        <v>0.84350026615721896</v>
      </c>
      <c r="F31" s="191">
        <v>9.9633410406077705E-2</v>
      </c>
      <c r="G31" s="186">
        <v>0.84429012331719899</v>
      </c>
      <c r="H31" s="191">
        <v>0.10049284464063001</v>
      </c>
      <c r="I31" s="186">
        <v>0.805934550229084</v>
      </c>
      <c r="J31" s="191">
        <v>9.5903279718070694E-2</v>
      </c>
      <c r="K31" s="186">
        <v>0.77736415868374098</v>
      </c>
      <c r="L31" s="202">
        <v>9.3148137292710806E-2</v>
      </c>
    </row>
    <row r="32" spans="1:12" ht="13" customHeight="1" x14ac:dyDescent="0.2">
      <c r="A32" s="82" t="s">
        <v>366</v>
      </c>
      <c r="B32" s="110">
        <v>2</v>
      </c>
      <c r="C32" s="186">
        <v>0.87375406605686101</v>
      </c>
      <c r="D32" s="191">
        <v>0.10624833508419</v>
      </c>
      <c r="E32" s="186">
        <v>0.89462838509923504</v>
      </c>
      <c r="F32" s="191">
        <v>0.10894873177334501</v>
      </c>
      <c r="G32" s="186">
        <v>0.92978787864296597</v>
      </c>
      <c r="H32" s="191">
        <v>0.111269942238875</v>
      </c>
      <c r="I32" s="186">
        <v>0.93542818359389601</v>
      </c>
      <c r="J32" s="191">
        <v>0.112830877289505</v>
      </c>
      <c r="K32" s="186">
        <v>0.90982516730724605</v>
      </c>
      <c r="L32" s="202">
        <v>0.108790359256987</v>
      </c>
    </row>
    <row r="33" spans="1:12" ht="13" customHeight="1" x14ac:dyDescent="0.2">
      <c r="A33" s="82" t="s">
        <v>367</v>
      </c>
      <c r="B33" s="110">
        <v>2</v>
      </c>
      <c r="C33" s="186">
        <v>0.63073729017920399</v>
      </c>
      <c r="D33" s="191">
        <v>0.15593515873055799</v>
      </c>
      <c r="E33" s="186">
        <v>0.62393168170857505</v>
      </c>
      <c r="F33" s="191">
        <v>0.15565856010503301</v>
      </c>
      <c r="G33" s="186">
        <v>0.619003593117054</v>
      </c>
      <c r="H33" s="191">
        <v>0.156834503216294</v>
      </c>
      <c r="I33" s="186">
        <v>0.62584079323909503</v>
      </c>
      <c r="J33" s="191">
        <v>0.15948928294526701</v>
      </c>
      <c r="K33" s="186">
        <v>0.61372501207253605</v>
      </c>
      <c r="L33" s="202">
        <v>0.15578204371643101</v>
      </c>
    </row>
    <row r="34" spans="1:12" ht="13" customHeight="1" x14ac:dyDescent="0.2">
      <c r="A34" s="82" t="s">
        <v>368</v>
      </c>
      <c r="B34" s="110">
        <v>2</v>
      </c>
      <c r="C34" s="186">
        <v>0.72709199443262795</v>
      </c>
      <c r="D34" s="191">
        <v>0.103347274820856</v>
      </c>
      <c r="E34" s="186">
        <v>0.73553515577318695</v>
      </c>
      <c r="F34" s="191">
        <v>0.104057643190648</v>
      </c>
      <c r="G34" s="186">
        <v>0.75484447525759601</v>
      </c>
      <c r="H34" s="191">
        <v>0.112805218415758</v>
      </c>
      <c r="I34" s="186">
        <v>0.75550348738060602</v>
      </c>
      <c r="J34" s="191">
        <v>0.11431009278637599</v>
      </c>
      <c r="K34" s="186">
        <v>0.73951349536504496</v>
      </c>
      <c r="L34" s="202">
        <v>0.111807418619625</v>
      </c>
    </row>
    <row r="35" spans="1:12" ht="13" customHeight="1" x14ac:dyDescent="0.2">
      <c r="A35" s="82" t="s">
        <v>369</v>
      </c>
      <c r="B35" s="110">
        <v>2</v>
      </c>
      <c r="C35" s="186">
        <v>0.86738668453412604</v>
      </c>
      <c r="D35" s="191">
        <v>9.0705487643070903E-2</v>
      </c>
      <c r="E35" s="186">
        <v>0.87705697870610599</v>
      </c>
      <c r="F35" s="191">
        <v>9.5642442851664997E-2</v>
      </c>
      <c r="G35" s="186">
        <v>0.880976894818707</v>
      </c>
      <c r="H35" s="191">
        <v>9.7836814593339094E-2</v>
      </c>
      <c r="I35" s="186">
        <v>0.88094975266005204</v>
      </c>
      <c r="J35" s="191">
        <v>9.72314957598608E-2</v>
      </c>
      <c r="K35" s="186">
        <v>0.87555296506398095</v>
      </c>
      <c r="L35" s="202">
        <v>9.6866688562858599E-2</v>
      </c>
    </row>
    <row r="36" spans="1:12" ht="13" customHeight="1" x14ac:dyDescent="0.2">
      <c r="A36" s="82" t="s">
        <v>370</v>
      </c>
      <c r="B36" s="110">
        <v>2</v>
      </c>
      <c r="C36" s="186">
        <v>1.20785336092583</v>
      </c>
      <c r="D36" s="191">
        <v>0.103014426673356</v>
      </c>
      <c r="E36" s="186">
        <v>1.1284999151331501</v>
      </c>
      <c r="F36" s="191">
        <v>9.7333747040502794E-2</v>
      </c>
      <c r="G36" s="186">
        <v>1.14833624080164</v>
      </c>
      <c r="H36" s="191">
        <v>0.100537881298032</v>
      </c>
      <c r="I36" s="186">
        <v>1.14476944889687</v>
      </c>
      <c r="J36" s="191">
        <v>0.10079432496221399</v>
      </c>
      <c r="K36" s="186">
        <v>1.1460790208265399</v>
      </c>
      <c r="L36" s="202">
        <v>0.10178195732255101</v>
      </c>
    </row>
    <row r="37" spans="1:12" ht="13" customHeight="1" x14ac:dyDescent="0.2">
      <c r="A37" s="82" t="s">
        <v>371</v>
      </c>
      <c r="B37" s="110">
        <v>2</v>
      </c>
      <c r="C37" s="186">
        <v>0.84582176902247996</v>
      </c>
      <c r="D37" s="191">
        <v>8.4808181641871899E-2</v>
      </c>
      <c r="E37" s="186">
        <v>0.79449257306214904</v>
      </c>
      <c r="F37" s="191">
        <v>8.1475582567829205E-2</v>
      </c>
      <c r="G37" s="186">
        <v>0.77663594671873204</v>
      </c>
      <c r="H37" s="191">
        <v>7.7069084204211505E-2</v>
      </c>
      <c r="I37" s="186">
        <v>0.76108641649380204</v>
      </c>
      <c r="J37" s="191">
        <v>7.5482381957483302E-2</v>
      </c>
      <c r="K37" s="186">
        <v>0.74588734394886802</v>
      </c>
      <c r="L37" s="202">
        <v>7.5922510060208295E-2</v>
      </c>
    </row>
    <row r="38" spans="1:12" ht="13" customHeight="1" x14ac:dyDescent="0.2">
      <c r="A38" s="82" t="s">
        <v>372</v>
      </c>
      <c r="B38" s="110">
        <v>2</v>
      </c>
      <c r="C38" s="186">
        <v>0.67479743188833297</v>
      </c>
      <c r="D38" s="191">
        <v>8.1358395109612403E-2</v>
      </c>
      <c r="E38" s="186">
        <v>0.66966231960395695</v>
      </c>
      <c r="F38" s="191">
        <v>7.9697940437711501E-2</v>
      </c>
      <c r="G38" s="186">
        <v>0.68645611278562402</v>
      </c>
      <c r="H38" s="191">
        <v>7.9550432506066596E-2</v>
      </c>
      <c r="I38" s="186">
        <v>0.672927164105528</v>
      </c>
      <c r="J38" s="191">
        <v>8.0678085467927804E-2</v>
      </c>
      <c r="K38" s="186">
        <v>0.65675090860246399</v>
      </c>
      <c r="L38" s="202">
        <v>7.8790800063883296E-2</v>
      </c>
    </row>
    <row r="39" spans="1:12" ht="13" customHeight="1" x14ac:dyDescent="0.2">
      <c r="A39" s="82" t="s">
        <v>426</v>
      </c>
      <c r="B39" s="110">
        <v>2</v>
      </c>
      <c r="C39" s="186">
        <v>1.27142073369171</v>
      </c>
      <c r="D39" s="191">
        <v>0.14743295820380001</v>
      </c>
      <c r="E39" s="186">
        <v>1.2341548654757699</v>
      </c>
      <c r="F39" s="191">
        <v>0.14578687711337099</v>
      </c>
      <c r="G39" s="186">
        <v>1.26543783809024</v>
      </c>
      <c r="H39" s="191">
        <v>0.154464161607095</v>
      </c>
      <c r="I39" s="186">
        <v>1.2668747009554</v>
      </c>
      <c r="J39" s="191">
        <v>0.154206401926262</v>
      </c>
      <c r="K39" s="186">
        <v>1.2190352973504801</v>
      </c>
      <c r="L39" s="202">
        <v>0.151669637589467</v>
      </c>
    </row>
    <row r="40" spans="1:12" ht="13" customHeight="1" x14ac:dyDescent="0.2">
      <c r="A40" s="82" t="s">
        <v>373</v>
      </c>
      <c r="B40" s="110">
        <v>2</v>
      </c>
      <c r="C40" s="186">
        <v>1.0661014881836299</v>
      </c>
      <c r="D40" s="191">
        <v>0.194473589819399</v>
      </c>
      <c r="E40" s="186">
        <v>1.1877108077146701</v>
      </c>
      <c r="F40" s="191">
        <v>0.234723726211892</v>
      </c>
      <c r="G40" s="186">
        <v>1.1924566945838699</v>
      </c>
      <c r="H40" s="191">
        <v>0.23534139980652499</v>
      </c>
      <c r="I40" s="186">
        <v>1.24810762372884</v>
      </c>
      <c r="J40" s="191">
        <v>0.26386359938455101</v>
      </c>
      <c r="K40" s="186">
        <v>1.3360789866960801</v>
      </c>
      <c r="L40" s="202">
        <v>0.28546054167130003</v>
      </c>
    </row>
    <row r="41" spans="1:12" ht="13" customHeight="1" x14ac:dyDescent="0.2">
      <c r="A41" s="82" t="s">
        <v>374</v>
      </c>
      <c r="B41" s="110">
        <v>2</v>
      </c>
      <c r="C41" s="186">
        <v>0.82011677823472295</v>
      </c>
      <c r="D41" s="191">
        <v>0.12062136346258499</v>
      </c>
      <c r="E41" s="186">
        <v>0.80538762101065697</v>
      </c>
      <c r="F41" s="191">
        <v>0.11838192765092199</v>
      </c>
      <c r="G41" s="186">
        <v>0.79839730901693395</v>
      </c>
      <c r="H41" s="191">
        <v>0.121351581654391</v>
      </c>
      <c r="I41" s="186">
        <v>0.81819809194862902</v>
      </c>
      <c r="J41" s="191">
        <v>0.124109620805109</v>
      </c>
      <c r="K41" s="186">
        <v>0.80522214940319903</v>
      </c>
      <c r="L41" s="202">
        <v>0.12917819996491001</v>
      </c>
    </row>
    <row r="42" spans="1:12" ht="13" customHeight="1" x14ac:dyDescent="0.2">
      <c r="A42" s="82" t="s">
        <v>375</v>
      </c>
      <c r="B42" s="110">
        <v>2</v>
      </c>
      <c r="C42" s="186">
        <v>0.85592159804018397</v>
      </c>
      <c r="D42" s="191">
        <v>0.102179540714226</v>
      </c>
      <c r="E42" s="186">
        <v>0.83649286477275098</v>
      </c>
      <c r="F42" s="191">
        <v>9.8083845216514906E-2</v>
      </c>
      <c r="G42" s="186">
        <v>0.81574580555563803</v>
      </c>
      <c r="H42" s="191">
        <v>9.5984943840327297E-2</v>
      </c>
      <c r="I42" s="186">
        <v>0.80329613068328798</v>
      </c>
      <c r="J42" s="191">
        <v>9.4940431188130794E-2</v>
      </c>
      <c r="K42" s="186">
        <v>0.78179391135436804</v>
      </c>
      <c r="L42" s="202">
        <v>9.1764208320066404E-2</v>
      </c>
    </row>
    <row r="43" spans="1:12" ht="13" customHeight="1" x14ac:dyDescent="0.2">
      <c r="A43" s="82" t="s">
        <v>427</v>
      </c>
      <c r="B43" s="110">
        <v>2</v>
      </c>
      <c r="C43" s="186">
        <v>1.0922444491004</v>
      </c>
      <c r="D43" s="191">
        <v>0.193391838317234</v>
      </c>
      <c r="E43" s="186">
        <v>1.0714117870298401</v>
      </c>
      <c r="F43" s="191">
        <v>0.19072980266105499</v>
      </c>
      <c r="G43" s="186">
        <v>1.0304942294066299</v>
      </c>
      <c r="H43" s="191">
        <v>0.18360763773636801</v>
      </c>
      <c r="I43" s="186">
        <v>0.96784620875748995</v>
      </c>
      <c r="J43" s="191">
        <v>0.17534282059408601</v>
      </c>
      <c r="K43" s="186">
        <v>0.89037479768141503</v>
      </c>
      <c r="L43" s="202">
        <v>0.163422718432335</v>
      </c>
    </row>
    <row r="44" spans="1:12" ht="13" customHeight="1" x14ac:dyDescent="0.2">
      <c r="A44" s="82" t="s">
        <v>428</v>
      </c>
      <c r="B44" s="110">
        <v>2</v>
      </c>
      <c r="C44" s="186">
        <v>0.97990174738595104</v>
      </c>
      <c r="D44" s="191">
        <v>8.6668521008243099E-2</v>
      </c>
      <c r="E44" s="186">
        <v>1.0403364019667001</v>
      </c>
      <c r="F44" s="191">
        <v>9.2664809396949599E-2</v>
      </c>
      <c r="G44" s="186">
        <v>0.97709021378893901</v>
      </c>
      <c r="H44" s="191">
        <v>9.1757325369693707E-2</v>
      </c>
      <c r="I44" s="186">
        <v>0.94821017698864696</v>
      </c>
      <c r="J44" s="191">
        <v>9.1309348581485594E-2</v>
      </c>
      <c r="K44" s="186">
        <v>0.906660648796208</v>
      </c>
      <c r="L44" s="202">
        <v>9.1829325934495207E-2</v>
      </c>
    </row>
    <row r="45" spans="1:12" ht="13" customHeight="1" x14ac:dyDescent="0.2">
      <c r="A45" s="82" t="s">
        <v>429</v>
      </c>
      <c r="B45" s="110">
        <v>2</v>
      </c>
      <c r="C45" s="186">
        <v>1.17758466334501</v>
      </c>
      <c r="D45" s="191">
        <v>0.12559968545877201</v>
      </c>
      <c r="E45" s="186">
        <v>1.1647771549094099</v>
      </c>
      <c r="F45" s="191">
        <v>0.124829962941018</v>
      </c>
      <c r="G45" s="186">
        <v>1.2223845803566</v>
      </c>
      <c r="H45" s="191">
        <v>0.133671687184371</v>
      </c>
      <c r="I45" s="186">
        <v>1.2313598499621901</v>
      </c>
      <c r="J45" s="191">
        <v>0.13547614453412801</v>
      </c>
      <c r="K45" s="186">
        <v>1.18950083406408</v>
      </c>
      <c r="L45" s="202">
        <v>0.13401911592615401</v>
      </c>
    </row>
    <row r="46" spans="1:12" ht="13" customHeight="1" x14ac:dyDescent="0.2">
      <c r="A46" s="82" t="s">
        <v>430</v>
      </c>
      <c r="B46" s="110">
        <v>2</v>
      </c>
      <c r="C46" s="186">
        <v>1.1023842202565299</v>
      </c>
      <c r="D46" s="191">
        <v>0.18379940798069999</v>
      </c>
      <c r="E46" s="186">
        <v>1.0878149734318601</v>
      </c>
      <c r="F46" s="191">
        <v>0.184000258355243</v>
      </c>
      <c r="G46" s="186">
        <v>1.1478471721240899</v>
      </c>
      <c r="H46" s="191">
        <v>0.19180461146744801</v>
      </c>
      <c r="I46" s="186">
        <v>1.14305324017688</v>
      </c>
      <c r="J46" s="191">
        <v>0.19199999066831899</v>
      </c>
      <c r="K46" s="186">
        <v>1.1454798319967601</v>
      </c>
      <c r="L46" s="202">
        <v>0.19382243723784201</v>
      </c>
    </row>
    <row r="47" spans="1:12" ht="13" customHeight="1" x14ac:dyDescent="0.2">
      <c r="A47" s="82" t="s">
        <v>376</v>
      </c>
      <c r="B47" s="110">
        <v>2</v>
      </c>
      <c r="C47" s="186">
        <v>0.911280650836092</v>
      </c>
      <c r="D47" s="191">
        <v>0.111771714568797</v>
      </c>
      <c r="E47" s="186">
        <v>0.95025556812374801</v>
      </c>
      <c r="F47" s="191">
        <v>0.116202670085439</v>
      </c>
      <c r="G47" s="186">
        <v>0.95095793484111502</v>
      </c>
      <c r="H47" s="191">
        <v>0.116021752863748</v>
      </c>
      <c r="I47" s="186">
        <v>0.95290001370173405</v>
      </c>
      <c r="J47" s="191">
        <v>0.117230045894178</v>
      </c>
      <c r="K47" s="186">
        <v>0.93543188972729197</v>
      </c>
      <c r="L47" s="202">
        <v>0.114550913957937</v>
      </c>
    </row>
    <row r="48" spans="1:12" ht="13" customHeight="1" x14ac:dyDescent="0.2">
      <c r="A48" s="82" t="s">
        <v>377</v>
      </c>
      <c r="B48" s="110">
        <v>2</v>
      </c>
      <c r="C48" s="186">
        <v>0.98183409028094204</v>
      </c>
      <c r="D48" s="191">
        <v>0.13718806049815299</v>
      </c>
      <c r="E48" s="186">
        <v>0.98022193360026399</v>
      </c>
      <c r="F48" s="191">
        <v>0.13899572497903501</v>
      </c>
      <c r="G48" s="186">
        <v>0.98591558947408697</v>
      </c>
      <c r="H48" s="191">
        <v>0.14031912542257399</v>
      </c>
      <c r="I48" s="186">
        <v>0.99784010041591797</v>
      </c>
      <c r="J48" s="191">
        <v>0.14328620121726501</v>
      </c>
      <c r="K48" s="186">
        <v>1.0033310391012999</v>
      </c>
      <c r="L48" s="202">
        <v>0.143381533673653</v>
      </c>
    </row>
    <row r="49" spans="1:12" ht="13" customHeight="1" x14ac:dyDescent="0.2">
      <c r="A49" s="82" t="s">
        <v>378</v>
      </c>
      <c r="B49" s="110">
        <v>2</v>
      </c>
      <c r="C49" s="186">
        <v>1.2980844278911401</v>
      </c>
      <c r="D49" s="191">
        <v>0.180652743137483</v>
      </c>
      <c r="E49" s="186">
        <v>1.2520782925587099</v>
      </c>
      <c r="F49" s="191">
        <v>0.186493500589588</v>
      </c>
      <c r="G49" s="186">
        <v>1.2547633227219299</v>
      </c>
      <c r="H49" s="191">
        <v>0.18859612878488899</v>
      </c>
      <c r="I49" s="186">
        <v>1.2323877448407301</v>
      </c>
      <c r="J49" s="191">
        <v>0.185319944733667</v>
      </c>
      <c r="K49" s="186">
        <v>1.1459692105066901</v>
      </c>
      <c r="L49" s="202">
        <v>0.17557568995895201</v>
      </c>
    </row>
    <row r="50" spans="1:12" ht="13" customHeight="1" x14ac:dyDescent="0.2">
      <c r="A50" s="82" t="s">
        <v>431</v>
      </c>
      <c r="B50" s="110">
        <v>2</v>
      </c>
      <c r="C50" s="186">
        <v>0.78819543658549596</v>
      </c>
      <c r="D50" s="191">
        <v>7.0140630984289604E-2</v>
      </c>
      <c r="E50" s="186">
        <v>0.84965695239286099</v>
      </c>
      <c r="F50" s="191">
        <v>8.1403103871139998E-2</v>
      </c>
      <c r="G50" s="186">
        <v>0.86526983801969604</v>
      </c>
      <c r="H50" s="191">
        <v>8.5113301401011102E-2</v>
      </c>
      <c r="I50" s="186">
        <v>0.88562356737023595</v>
      </c>
      <c r="J50" s="191">
        <v>8.9397415154546106E-2</v>
      </c>
      <c r="K50" s="186">
        <v>0.82596772212972402</v>
      </c>
      <c r="L50" s="202">
        <v>8.3924858090521498E-2</v>
      </c>
    </row>
    <row r="51" spans="1:12" ht="13" customHeight="1" x14ac:dyDescent="0.2">
      <c r="A51" s="82" t="s">
        <v>379</v>
      </c>
      <c r="B51" s="110">
        <v>2</v>
      </c>
      <c r="C51" s="186">
        <v>0.77168322184733296</v>
      </c>
      <c r="D51" s="191">
        <v>8.9125273739028996E-2</v>
      </c>
      <c r="E51" s="186">
        <v>0.734685547721592</v>
      </c>
      <c r="F51" s="191">
        <v>8.6006848177910794E-2</v>
      </c>
      <c r="G51" s="186">
        <v>0.72696585120994295</v>
      </c>
      <c r="H51" s="191">
        <v>8.6121466215811404E-2</v>
      </c>
      <c r="I51" s="186">
        <v>0.71990648326182805</v>
      </c>
      <c r="J51" s="191">
        <v>8.7286425712526206E-2</v>
      </c>
      <c r="K51" s="186">
        <v>0.71510478381362297</v>
      </c>
      <c r="L51" s="202">
        <v>8.6323381665225102E-2</v>
      </c>
    </row>
    <row r="52" spans="1:12" ht="13" customHeight="1" x14ac:dyDescent="0.2">
      <c r="A52" s="82" t="s">
        <v>380</v>
      </c>
      <c r="B52" s="110">
        <v>2</v>
      </c>
      <c r="C52" s="186">
        <v>0.98792358949546899</v>
      </c>
      <c r="D52" s="191">
        <v>0.13437720047736901</v>
      </c>
      <c r="E52" s="186">
        <v>1.0027245437918499</v>
      </c>
      <c r="F52" s="191">
        <v>0.13927496515631299</v>
      </c>
      <c r="G52" s="186">
        <v>0.99941221932966295</v>
      </c>
      <c r="H52" s="191">
        <v>0.14291687141758699</v>
      </c>
      <c r="I52" s="186">
        <v>1.00160698297927</v>
      </c>
      <c r="J52" s="191">
        <v>0.14563752720562401</v>
      </c>
      <c r="K52" s="186">
        <v>0.99621617606260304</v>
      </c>
      <c r="L52" s="202">
        <v>0.15088932930669699</v>
      </c>
    </row>
    <row r="53" spans="1:12" ht="13" customHeight="1" x14ac:dyDescent="0.2">
      <c r="A53" s="82" t="s">
        <v>381</v>
      </c>
      <c r="B53" s="110">
        <v>2</v>
      </c>
      <c r="C53" s="186">
        <v>1.1709325418872401</v>
      </c>
      <c r="D53" s="191">
        <v>0.144248766965309</v>
      </c>
      <c r="E53" s="186">
        <v>1.1539383529748599</v>
      </c>
      <c r="F53" s="191">
        <v>0.14369609172234399</v>
      </c>
      <c r="G53" s="186">
        <v>1.1559852272587401</v>
      </c>
      <c r="H53" s="191">
        <v>0.142808693389535</v>
      </c>
      <c r="I53" s="186">
        <v>1.2250565575231001</v>
      </c>
      <c r="J53" s="191">
        <v>0.15222987409022701</v>
      </c>
      <c r="K53" s="186">
        <v>1.2288798642896801</v>
      </c>
      <c r="L53" s="202">
        <v>0.153159137092783</v>
      </c>
    </row>
    <row r="54" spans="1:12" ht="13" customHeight="1" x14ac:dyDescent="0.2">
      <c r="A54" s="82" t="s">
        <v>382</v>
      </c>
      <c r="B54" s="110">
        <v>2</v>
      </c>
      <c r="C54" s="186">
        <v>0.76231351478180098</v>
      </c>
      <c r="D54" s="191">
        <v>0.150455801469731</v>
      </c>
      <c r="E54" s="186">
        <v>0.73563043468715705</v>
      </c>
      <c r="F54" s="191">
        <v>0.142613903171144</v>
      </c>
      <c r="G54" s="186">
        <v>0.72380165109748795</v>
      </c>
      <c r="H54" s="191">
        <v>0.14187165637714899</v>
      </c>
      <c r="I54" s="186">
        <v>0.72830071396730101</v>
      </c>
      <c r="J54" s="191">
        <v>0.14162895614555801</v>
      </c>
      <c r="K54" s="186">
        <v>0.73155723079614399</v>
      </c>
      <c r="L54" s="202">
        <v>0.13965204677342599</v>
      </c>
    </row>
    <row r="55" spans="1:12" ht="13" customHeight="1" x14ac:dyDescent="0.2">
      <c r="A55" s="82" t="s">
        <v>383</v>
      </c>
      <c r="B55" s="110">
        <v>2</v>
      </c>
      <c r="C55" s="186">
        <v>1.0220661808196201</v>
      </c>
      <c r="D55" s="191">
        <v>0.107825334441155</v>
      </c>
      <c r="E55" s="186">
        <v>1.0227386110179799</v>
      </c>
      <c r="F55" s="191">
        <v>0.109528346596331</v>
      </c>
      <c r="G55" s="186">
        <v>1.00815820602308</v>
      </c>
      <c r="H55" s="191">
        <v>0.113287856662838</v>
      </c>
      <c r="I55" s="186">
        <v>1.00621044541258</v>
      </c>
      <c r="J55" s="191">
        <v>0.113041368395709</v>
      </c>
      <c r="K55" s="186">
        <v>0.95524407711619397</v>
      </c>
      <c r="L55" s="202">
        <v>0.103716038118318</v>
      </c>
    </row>
    <row r="56" spans="1:12" ht="13" customHeight="1" x14ac:dyDescent="0.2">
      <c r="A56" s="82" t="s">
        <v>384</v>
      </c>
      <c r="B56" s="110">
        <v>2</v>
      </c>
      <c r="C56" s="186">
        <v>1.03478796355271</v>
      </c>
      <c r="D56" s="191">
        <v>8.9472885612395095E-2</v>
      </c>
      <c r="E56" s="186">
        <v>1.0104215134482899</v>
      </c>
      <c r="F56" s="191">
        <v>8.9958643092565099E-2</v>
      </c>
      <c r="G56" s="186">
        <v>0.99550486533432203</v>
      </c>
      <c r="H56" s="191">
        <v>8.9363733351419797E-2</v>
      </c>
      <c r="I56" s="186">
        <v>0.99583453108873998</v>
      </c>
      <c r="J56" s="191">
        <v>8.9474191949689905E-2</v>
      </c>
      <c r="K56" s="186">
        <v>0.97960181179263295</v>
      </c>
      <c r="L56" s="202">
        <v>8.8571208519897596E-2</v>
      </c>
    </row>
    <row r="57" spans="1:12" ht="13" customHeight="1" x14ac:dyDescent="0.2">
      <c r="A57" s="82" t="s">
        <v>385</v>
      </c>
      <c r="B57" s="110">
        <v>2</v>
      </c>
      <c r="C57" s="186">
        <v>1.0828201200141601</v>
      </c>
      <c r="D57" s="191">
        <v>0.15251916377930599</v>
      </c>
      <c r="E57" s="186">
        <v>1.1100725403966201</v>
      </c>
      <c r="F57" s="191">
        <v>0.15967095683735</v>
      </c>
      <c r="G57" s="186">
        <v>1.08204470183577</v>
      </c>
      <c r="H57" s="191">
        <v>0.15489570334530001</v>
      </c>
      <c r="I57" s="186">
        <v>1.11750031664186</v>
      </c>
      <c r="J57" s="191">
        <v>0.16504376804319401</v>
      </c>
      <c r="K57" s="186">
        <v>1.1043141944336601</v>
      </c>
      <c r="L57" s="202">
        <v>0.16459183502671201</v>
      </c>
    </row>
    <row r="58" spans="1:12" ht="13" customHeight="1" x14ac:dyDescent="0.2">
      <c r="A58" s="82" t="s">
        <v>386</v>
      </c>
      <c r="B58" s="110">
        <v>2</v>
      </c>
      <c r="C58" s="186">
        <v>0.81079135665500401</v>
      </c>
      <c r="D58" s="191">
        <v>7.6393246764047407E-2</v>
      </c>
      <c r="E58" s="186">
        <v>0.83928179116149804</v>
      </c>
      <c r="F58" s="191">
        <v>8.1042442288783004E-2</v>
      </c>
      <c r="G58" s="186">
        <v>0.844598392043035</v>
      </c>
      <c r="H58" s="191">
        <v>7.9740613782688402E-2</v>
      </c>
      <c r="I58" s="186">
        <v>0.85358155749614195</v>
      </c>
      <c r="J58" s="191">
        <v>7.9017899461482896E-2</v>
      </c>
      <c r="K58" s="186">
        <v>0.80607919450922905</v>
      </c>
      <c r="L58" s="202">
        <v>7.7236503268599196E-2</v>
      </c>
    </row>
    <row r="59" spans="1:12" ht="13" customHeight="1" x14ac:dyDescent="0.2">
      <c r="A59" s="82" t="s">
        <v>387</v>
      </c>
      <c r="B59" s="110">
        <v>2</v>
      </c>
      <c r="C59" s="186">
        <v>0.84599282073464399</v>
      </c>
      <c r="D59" s="191">
        <v>0.111249911510202</v>
      </c>
      <c r="E59" s="186">
        <v>0.82860157733367801</v>
      </c>
      <c r="F59" s="191">
        <v>0.114102790242794</v>
      </c>
      <c r="G59" s="186">
        <v>0.81217066316703201</v>
      </c>
      <c r="H59" s="191">
        <v>0.11593268427964799</v>
      </c>
      <c r="I59" s="186">
        <v>0.830812375752497</v>
      </c>
      <c r="J59" s="191">
        <v>0.116280988669761</v>
      </c>
      <c r="K59" s="186">
        <v>0.82748113133123702</v>
      </c>
      <c r="L59" s="202">
        <v>0.11582869467584</v>
      </c>
    </row>
    <row r="60" spans="1:12" ht="13" customHeight="1" x14ac:dyDescent="0.2">
      <c r="A60" s="82" t="s">
        <v>388</v>
      </c>
      <c r="B60" s="110">
        <v>2</v>
      </c>
      <c r="C60" s="186">
        <v>0.88405301623121801</v>
      </c>
      <c r="D60" s="191">
        <v>0.209207218606837</v>
      </c>
      <c r="E60" s="186">
        <v>0.82926248743703102</v>
      </c>
      <c r="F60" s="191">
        <v>0.200661702051633</v>
      </c>
      <c r="G60" s="186">
        <v>0.82732063840979098</v>
      </c>
      <c r="H60" s="191">
        <v>0.231608756222936</v>
      </c>
      <c r="I60" s="186">
        <v>0.83196551105175898</v>
      </c>
      <c r="J60" s="191">
        <v>0.22218895143834999</v>
      </c>
      <c r="K60" s="186">
        <v>0.82305094107041799</v>
      </c>
      <c r="L60" s="202">
        <v>0.21796411390613801</v>
      </c>
    </row>
    <row r="61" spans="1:12" ht="13" customHeight="1" x14ac:dyDescent="0.2">
      <c r="A61" s="82" t="s">
        <v>432</v>
      </c>
      <c r="B61" s="110">
        <v>2</v>
      </c>
      <c r="C61" s="186">
        <v>1.31450966390449</v>
      </c>
      <c r="D61" s="191">
        <v>0.15107404909922001</v>
      </c>
      <c r="E61" s="186">
        <v>1.3466606658781399</v>
      </c>
      <c r="F61" s="191">
        <v>0.158263159467462</v>
      </c>
      <c r="G61" s="186">
        <v>1.3612007756618201</v>
      </c>
      <c r="H61" s="191">
        <v>0.15834744561207101</v>
      </c>
      <c r="I61" s="186">
        <v>1.34779089223968</v>
      </c>
      <c r="J61" s="191">
        <v>0.158782513720334</v>
      </c>
      <c r="K61" s="186">
        <v>1.3159486155200599</v>
      </c>
      <c r="L61" s="202">
        <v>0.15378624525248899</v>
      </c>
    </row>
    <row r="62" spans="1:12" ht="13" customHeight="1" x14ac:dyDescent="0.2">
      <c r="A62" s="82" t="s">
        <v>389</v>
      </c>
      <c r="B62" s="110">
        <v>2</v>
      </c>
      <c r="C62" s="186">
        <v>0.824533260372452</v>
      </c>
      <c r="D62" s="191">
        <v>7.5562569898941501E-2</v>
      </c>
      <c r="E62" s="186">
        <v>0.87855881612672204</v>
      </c>
      <c r="F62" s="191">
        <v>8.2191316481281002E-2</v>
      </c>
      <c r="G62" s="186">
        <v>0.88496044445586297</v>
      </c>
      <c r="H62" s="191">
        <v>8.8039710334113702E-2</v>
      </c>
      <c r="I62" s="186">
        <v>0.88654196118356698</v>
      </c>
      <c r="J62" s="191">
        <v>8.89127236431516E-2</v>
      </c>
      <c r="K62" s="186">
        <v>0.86859040637865303</v>
      </c>
      <c r="L62" s="202">
        <v>8.7973189553230399E-2</v>
      </c>
    </row>
    <row r="63" spans="1:12" ht="13" customHeight="1" x14ac:dyDescent="0.2">
      <c r="A63" s="112" t="s">
        <v>433</v>
      </c>
      <c r="B63" s="113">
        <v>2</v>
      </c>
      <c r="C63" s="187">
        <v>0.91413545970963594</v>
      </c>
      <c r="D63" s="192">
        <v>2.58405027949981E-2</v>
      </c>
      <c r="E63" s="187">
        <v>0.90472867068902496</v>
      </c>
      <c r="F63" s="192">
        <v>2.64334594608099E-2</v>
      </c>
      <c r="G63" s="187">
        <v>0.90533584443964099</v>
      </c>
      <c r="H63" s="192">
        <v>2.6849413368881199E-2</v>
      </c>
      <c r="I63" s="187">
        <v>0.91095588865106902</v>
      </c>
      <c r="J63" s="192">
        <v>2.7243726864743498E-2</v>
      </c>
      <c r="K63" s="187">
        <v>0.90069920530729897</v>
      </c>
      <c r="L63" s="204">
        <v>2.7203985339979999E-2</v>
      </c>
    </row>
    <row r="64" spans="1:12" ht="13" customHeight="1" x14ac:dyDescent="0.2">
      <c r="A64" s="114" t="s">
        <v>434</v>
      </c>
      <c r="B64" s="115">
        <v>2</v>
      </c>
      <c r="C64" s="188">
        <v>0.963519595895308</v>
      </c>
      <c r="D64" s="193">
        <v>3.9610600502297102E-2</v>
      </c>
      <c r="E64" s="188">
        <v>0.95349485984234394</v>
      </c>
      <c r="F64" s="193">
        <v>3.99375558545257E-2</v>
      </c>
      <c r="G64" s="188">
        <v>0.96042687196674004</v>
      </c>
      <c r="H64" s="193">
        <v>4.0911117029118302E-2</v>
      </c>
      <c r="I64" s="188">
        <v>0.95765729703160796</v>
      </c>
      <c r="J64" s="193">
        <v>4.0767629965284498E-2</v>
      </c>
      <c r="K64" s="188">
        <v>0.94673216746977895</v>
      </c>
      <c r="L64" s="205">
        <v>4.0724618669454003E-2</v>
      </c>
    </row>
    <row r="65" spans="1:12" ht="13" customHeight="1" x14ac:dyDescent="0.2">
      <c r="A65" s="116" t="s">
        <v>435</v>
      </c>
      <c r="B65" s="117">
        <v>2</v>
      </c>
      <c r="C65" s="189">
        <v>0.94849178175075599</v>
      </c>
      <c r="D65" s="194">
        <v>1.92241834776265E-2</v>
      </c>
      <c r="E65" s="189">
        <v>0.95260565457036595</v>
      </c>
      <c r="F65" s="194">
        <v>2.0257231120038501E-2</v>
      </c>
      <c r="G65" s="189">
        <v>0.94601761434096499</v>
      </c>
      <c r="H65" s="194">
        <v>2.0184402776851702E-2</v>
      </c>
      <c r="I65" s="189">
        <v>0.95068953029687497</v>
      </c>
      <c r="J65" s="194">
        <v>2.0664258740489001E-2</v>
      </c>
      <c r="K65" s="189">
        <v>0.92715901240290399</v>
      </c>
      <c r="L65" s="206">
        <v>2.0371075453949099E-2</v>
      </c>
    </row>
    <row r="66" spans="1:12" ht="13" customHeight="1" x14ac:dyDescent="0.2">
      <c r="A66" s="82" t="s">
        <v>391</v>
      </c>
      <c r="B66" s="110">
        <v>2</v>
      </c>
      <c r="C66" s="186">
        <v>1.1755194159861699</v>
      </c>
      <c r="D66" s="191">
        <v>0.283907710535451</v>
      </c>
      <c r="E66" s="186">
        <v>1.1892313472557701</v>
      </c>
      <c r="F66" s="191">
        <v>0.2921186202544</v>
      </c>
      <c r="G66" s="186">
        <v>1.2216644076465399</v>
      </c>
      <c r="H66" s="191">
        <v>0.294690518766971</v>
      </c>
      <c r="I66" s="186">
        <v>1.2315742976719299</v>
      </c>
      <c r="J66" s="191">
        <v>0.287963766195939</v>
      </c>
      <c r="K66" s="186">
        <v>1.23006151087435</v>
      </c>
      <c r="L66" s="202">
        <v>0.28443280357898798</v>
      </c>
    </row>
    <row r="67" spans="1:12" ht="13" customHeight="1" x14ac:dyDescent="0.2">
      <c r="A67" s="82" t="s">
        <v>392</v>
      </c>
      <c r="B67" s="110">
        <v>2</v>
      </c>
      <c r="C67" s="186">
        <v>0.52357139373793105</v>
      </c>
      <c r="D67" s="191">
        <v>0.15814006263795299</v>
      </c>
      <c r="E67" s="186">
        <v>0.50942405331937501</v>
      </c>
      <c r="F67" s="191">
        <v>0.15494417963826601</v>
      </c>
      <c r="G67" s="186">
        <v>0.49947791609762698</v>
      </c>
      <c r="H67" s="191">
        <v>0.15334379114303601</v>
      </c>
      <c r="I67" s="186">
        <v>0.44151506678478297</v>
      </c>
      <c r="J67" s="191">
        <v>0.14426748740252601</v>
      </c>
      <c r="K67" s="186">
        <v>0.44123965731517201</v>
      </c>
      <c r="L67" s="202">
        <v>0.14404695858778599</v>
      </c>
    </row>
    <row r="68" spans="1:12" ht="13" customHeight="1" x14ac:dyDescent="0.2">
      <c r="A68" s="82" t="s">
        <v>393</v>
      </c>
      <c r="B68" s="110">
        <v>2</v>
      </c>
      <c r="C68" s="186">
        <v>0.89177266504202102</v>
      </c>
      <c r="D68" s="191">
        <v>0.211094536592453</v>
      </c>
      <c r="E68" s="186">
        <v>0.872108627678152</v>
      </c>
      <c r="F68" s="191">
        <v>0.205745815054098</v>
      </c>
      <c r="G68" s="186">
        <v>0.92798980894609495</v>
      </c>
      <c r="H68" s="191">
        <v>0.227182467131223</v>
      </c>
      <c r="I68" s="186">
        <v>0.868613687859216</v>
      </c>
      <c r="J68" s="191">
        <v>0.22486887530608199</v>
      </c>
      <c r="K68" s="186">
        <v>0.862665473082602</v>
      </c>
      <c r="L68" s="202">
        <v>0.226125311317975</v>
      </c>
    </row>
    <row r="69" spans="1:12" ht="13" customHeight="1" x14ac:dyDescent="0.2">
      <c r="A69" s="4" t="s">
        <v>394</v>
      </c>
      <c r="B69" s="118">
        <v>2</v>
      </c>
      <c r="C69" s="196">
        <v>0.71321991600477197</v>
      </c>
      <c r="D69" s="197">
        <v>0.16240395122732201</v>
      </c>
      <c r="E69" s="196">
        <v>0.71034154223704604</v>
      </c>
      <c r="F69" s="197">
        <v>0.16083777272871599</v>
      </c>
      <c r="G69" s="196">
        <v>0.72625049847529399</v>
      </c>
      <c r="H69" s="197">
        <v>0.16914398145727799</v>
      </c>
      <c r="I69" s="196">
        <v>0.72483893999597604</v>
      </c>
      <c r="J69" s="197">
        <v>0.17095944144328101</v>
      </c>
      <c r="K69" s="196">
        <v>0.73377801108018903</v>
      </c>
      <c r="L69" s="207">
        <v>0.17288959346875801</v>
      </c>
    </row>
    <row r="70" spans="1:12" ht="13" customHeight="1" x14ac:dyDescent="0.2">
      <c r="A70" s="82"/>
      <c r="B70" s="119"/>
      <c r="C70" s="186" t="s">
        <v>1794</v>
      </c>
      <c r="D70" s="191" t="s">
        <v>1795</v>
      </c>
      <c r="E70" s="186" t="s">
        <v>1796</v>
      </c>
      <c r="F70" s="191" t="s">
        <v>1797</v>
      </c>
      <c r="G70" s="186" t="s">
        <v>1798</v>
      </c>
      <c r="H70" s="191" t="s">
        <v>1799</v>
      </c>
      <c r="I70" s="186" t="s">
        <v>1800</v>
      </c>
      <c r="J70" s="191" t="s">
        <v>1801</v>
      </c>
      <c r="K70" s="186" t="s">
        <v>1802</v>
      </c>
      <c r="L70" s="202" t="s">
        <v>1803</v>
      </c>
    </row>
    <row r="71" spans="1:12" ht="13" customHeight="1" x14ac:dyDescent="0.2">
      <c r="A71" s="82" t="s">
        <v>350</v>
      </c>
      <c r="B71" s="119">
        <v>1</v>
      </c>
      <c r="C71" s="186">
        <v>1.0486553857352401</v>
      </c>
      <c r="D71" s="191">
        <v>0.15729198786559001</v>
      </c>
      <c r="E71" s="186">
        <v>1.03115088960656</v>
      </c>
      <c r="F71" s="191">
        <v>0.15587278140506899</v>
      </c>
      <c r="G71" s="186">
        <v>1.0319858574037899</v>
      </c>
      <c r="H71" s="191">
        <v>0.15525441468109999</v>
      </c>
      <c r="I71" s="186">
        <v>1.0077922852730901</v>
      </c>
      <c r="J71" s="191">
        <v>0.156913016537719</v>
      </c>
      <c r="K71" s="186">
        <v>1.0120463056751099</v>
      </c>
      <c r="L71" s="202">
        <v>0.15904252949013101</v>
      </c>
    </row>
    <row r="72" spans="1:12" ht="13" customHeight="1" x14ac:dyDescent="0.2">
      <c r="A72" s="82" t="s">
        <v>352</v>
      </c>
      <c r="B72" s="119">
        <v>1</v>
      </c>
      <c r="C72" s="186">
        <v>1.16744961560979</v>
      </c>
      <c r="D72" s="191">
        <v>0.144076537241692</v>
      </c>
      <c r="E72" s="186">
        <v>1.1658833022173301</v>
      </c>
      <c r="F72" s="191">
        <v>0.14563356772832101</v>
      </c>
      <c r="G72" s="186">
        <v>1.1602394386347601</v>
      </c>
      <c r="H72" s="191">
        <v>0.14582394920424399</v>
      </c>
      <c r="I72" s="186">
        <v>1.14634687658857</v>
      </c>
      <c r="J72" s="191">
        <v>0.14268858491056499</v>
      </c>
      <c r="K72" s="186">
        <v>1.1477526350079099</v>
      </c>
      <c r="L72" s="202">
        <v>0.14315782034360799</v>
      </c>
    </row>
    <row r="73" spans="1:12" ht="13" customHeight="1" x14ac:dyDescent="0.2">
      <c r="A73" s="111" t="s">
        <v>354</v>
      </c>
      <c r="B73" s="119">
        <v>1</v>
      </c>
      <c r="C73" s="186">
        <v>1.0001116231323399</v>
      </c>
      <c r="D73" s="191">
        <v>0.162902110066034</v>
      </c>
      <c r="E73" s="186">
        <v>0.98907863962218301</v>
      </c>
      <c r="F73" s="191">
        <v>0.16524983482934</v>
      </c>
      <c r="G73" s="186">
        <v>0.98423023312817304</v>
      </c>
      <c r="H73" s="191">
        <v>0.165973682447074</v>
      </c>
      <c r="I73" s="186">
        <v>0.985445478185065</v>
      </c>
      <c r="J73" s="191">
        <v>0.16839928056262099</v>
      </c>
      <c r="K73" s="186">
        <v>1.00020859112619</v>
      </c>
      <c r="L73" s="202">
        <v>0.168814980606667</v>
      </c>
    </row>
    <row r="74" spans="1:12" ht="13" customHeight="1" x14ac:dyDescent="0.2">
      <c r="A74" s="82" t="s">
        <v>355</v>
      </c>
      <c r="B74" s="119">
        <v>1</v>
      </c>
      <c r="C74" s="186">
        <v>0.771983023035553</v>
      </c>
      <c r="D74" s="191">
        <v>0.15276732608438601</v>
      </c>
      <c r="E74" s="186">
        <v>0.75583973568061202</v>
      </c>
      <c r="F74" s="191">
        <v>0.14875824782157501</v>
      </c>
      <c r="G74" s="186">
        <v>0.82757903805593103</v>
      </c>
      <c r="H74" s="191">
        <v>0.16632004952299401</v>
      </c>
      <c r="I74" s="186">
        <v>0.81935794660785599</v>
      </c>
      <c r="J74" s="191">
        <v>0.165805390078436</v>
      </c>
      <c r="K74" s="186">
        <v>0.80767088080275595</v>
      </c>
      <c r="L74" s="202">
        <v>0.164074305948054</v>
      </c>
    </row>
    <row r="75" spans="1:12" ht="13" customHeight="1" x14ac:dyDescent="0.2">
      <c r="A75" s="82" t="s">
        <v>365</v>
      </c>
      <c r="B75" s="119">
        <v>1</v>
      </c>
      <c r="C75" s="186">
        <v>0.75325909044474404</v>
      </c>
      <c r="D75" s="191">
        <v>0.15723012028972799</v>
      </c>
      <c r="E75" s="186">
        <v>0.74510250115506904</v>
      </c>
      <c r="F75" s="191">
        <v>0.15562845274340201</v>
      </c>
      <c r="G75" s="186">
        <v>0.76129207792869702</v>
      </c>
      <c r="H75" s="191">
        <v>0.16506749908700299</v>
      </c>
      <c r="I75" s="186">
        <v>0.75688620325480804</v>
      </c>
      <c r="J75" s="191">
        <v>0.16516584113030899</v>
      </c>
      <c r="K75" s="186">
        <v>0.74181167657114999</v>
      </c>
      <c r="L75" s="202">
        <v>0.16069046547412</v>
      </c>
    </row>
    <row r="76" spans="1:12" ht="13" customHeight="1" x14ac:dyDescent="0.2">
      <c r="A76" s="82" t="s">
        <v>370</v>
      </c>
      <c r="B76" s="119">
        <v>1</v>
      </c>
      <c r="C76" s="186">
        <v>1.1489050536738299</v>
      </c>
      <c r="D76" s="191">
        <v>9.9352055593151203E-2</v>
      </c>
      <c r="E76" s="186">
        <v>1.10874281360215</v>
      </c>
      <c r="F76" s="191">
        <v>9.8895124843229695E-2</v>
      </c>
      <c r="G76" s="186">
        <v>1.11785371108388</v>
      </c>
      <c r="H76" s="191">
        <v>0.101759624078716</v>
      </c>
      <c r="I76" s="186">
        <v>1.1187202360798001</v>
      </c>
      <c r="J76" s="191">
        <v>0.102226630528767</v>
      </c>
      <c r="K76" s="186">
        <v>1.10408924576338</v>
      </c>
      <c r="L76" s="202">
        <v>0.102696916287948</v>
      </c>
    </row>
    <row r="77" spans="1:12" ht="13" customHeight="1" x14ac:dyDescent="0.2">
      <c r="A77" s="82" t="s">
        <v>372</v>
      </c>
      <c r="B77" s="119">
        <v>1</v>
      </c>
      <c r="C77" s="186">
        <v>0.86664989563405703</v>
      </c>
      <c r="D77" s="191">
        <v>0.12164131843908001</v>
      </c>
      <c r="E77" s="186">
        <v>0.89917626970081699</v>
      </c>
      <c r="F77" s="191">
        <v>0.13086101677276801</v>
      </c>
      <c r="G77" s="186">
        <v>0.92433646195166597</v>
      </c>
      <c r="H77" s="191">
        <v>0.132882416270349</v>
      </c>
      <c r="I77" s="186">
        <v>0.93536793955307895</v>
      </c>
      <c r="J77" s="191">
        <v>0.13282864546418199</v>
      </c>
      <c r="K77" s="186">
        <v>0.90303830610261304</v>
      </c>
      <c r="L77" s="202">
        <v>0.13216052147766699</v>
      </c>
    </row>
    <row r="78" spans="1:12" ht="13" customHeight="1" x14ac:dyDescent="0.2">
      <c r="A78" s="82" t="s">
        <v>428</v>
      </c>
      <c r="B78" s="119">
        <v>1</v>
      </c>
      <c r="C78" s="186">
        <v>1.42621647186762</v>
      </c>
      <c r="D78" s="191">
        <v>0.14143468673638401</v>
      </c>
      <c r="E78" s="186">
        <v>1.40618201519495</v>
      </c>
      <c r="F78" s="191">
        <v>0.14291630016448401</v>
      </c>
      <c r="G78" s="186">
        <v>1.00546898993895</v>
      </c>
      <c r="H78" s="191">
        <v>0.120378920933535</v>
      </c>
      <c r="I78" s="186">
        <v>0.99044160613776999</v>
      </c>
      <c r="J78" s="191">
        <v>0.11835359121947001</v>
      </c>
      <c r="K78" s="186">
        <v>0.95224706201811604</v>
      </c>
      <c r="L78" s="202">
        <v>0.114980537659556</v>
      </c>
    </row>
    <row r="79" spans="1:12" ht="13" customHeight="1" x14ac:dyDescent="0.2">
      <c r="A79" s="82" t="s">
        <v>378</v>
      </c>
      <c r="B79" s="119">
        <v>1</v>
      </c>
      <c r="C79" s="186">
        <v>1.78739452899415</v>
      </c>
      <c r="D79" s="191">
        <v>0.35853359026750098</v>
      </c>
      <c r="E79" s="186">
        <v>1.9718386507393599</v>
      </c>
      <c r="F79" s="191">
        <v>0.39292294092665903</v>
      </c>
      <c r="G79" s="186">
        <v>2.03530027294789</v>
      </c>
      <c r="H79" s="191">
        <v>0.39652797378800703</v>
      </c>
      <c r="I79" s="186">
        <v>1.9944492674560801</v>
      </c>
      <c r="J79" s="191">
        <v>0.39141816182158501</v>
      </c>
      <c r="K79" s="186">
        <v>1.7900784561072101</v>
      </c>
      <c r="L79" s="202">
        <v>0.34556560049292401</v>
      </c>
    </row>
    <row r="80" spans="1:12" ht="13" customHeight="1" x14ac:dyDescent="0.2">
      <c r="A80" s="82" t="s">
        <v>382</v>
      </c>
      <c r="B80" s="119">
        <v>1</v>
      </c>
      <c r="C80" s="186">
        <v>1.0026348809197501</v>
      </c>
      <c r="D80" s="191">
        <v>0.197550047790894</v>
      </c>
      <c r="E80" s="186">
        <v>0.90833099949884599</v>
      </c>
      <c r="F80" s="191">
        <v>0.170378877504403</v>
      </c>
      <c r="G80" s="186">
        <v>0.91838370982574302</v>
      </c>
      <c r="H80" s="191">
        <v>0.17213293988693201</v>
      </c>
      <c r="I80" s="186">
        <v>0.916050392863205</v>
      </c>
      <c r="J80" s="191">
        <v>0.17330865955341601</v>
      </c>
      <c r="K80" s="186">
        <v>0.90371750996715305</v>
      </c>
      <c r="L80" s="202">
        <v>0.17070316253850101</v>
      </c>
    </row>
    <row r="81" spans="1:12" ht="13" customHeight="1" x14ac:dyDescent="0.2">
      <c r="A81" s="82" t="s">
        <v>384</v>
      </c>
      <c r="B81" s="119">
        <v>1</v>
      </c>
      <c r="C81" s="186">
        <v>1.28570099545201</v>
      </c>
      <c r="D81" s="191">
        <v>0.13411252476645399</v>
      </c>
      <c r="E81" s="186">
        <v>1.27306029651496</v>
      </c>
      <c r="F81" s="191">
        <v>0.13030958057480799</v>
      </c>
      <c r="G81" s="186">
        <v>1.2737385851529901</v>
      </c>
      <c r="H81" s="191">
        <v>0.133294972000882</v>
      </c>
      <c r="I81" s="186">
        <v>1.2713271283451</v>
      </c>
      <c r="J81" s="191">
        <v>0.12972328243696901</v>
      </c>
      <c r="K81" s="186">
        <v>1.2632712312067</v>
      </c>
      <c r="L81" s="202">
        <v>0.13070230671479999</v>
      </c>
    </row>
    <row r="82" spans="1:12" ht="13" customHeight="1" x14ac:dyDescent="0.2">
      <c r="A82" s="82" t="s">
        <v>386</v>
      </c>
      <c r="B82" s="119">
        <v>1</v>
      </c>
      <c r="C82" s="186">
        <v>1.01656539277643</v>
      </c>
      <c r="D82" s="191">
        <v>0.10969574154219799</v>
      </c>
      <c r="E82" s="186">
        <v>1.10809725570213</v>
      </c>
      <c r="F82" s="191">
        <v>0.123893620510782</v>
      </c>
      <c r="G82" s="186">
        <v>1.13302383724461</v>
      </c>
      <c r="H82" s="191">
        <v>0.12844596810391701</v>
      </c>
      <c r="I82" s="186">
        <v>1.1383808804601501</v>
      </c>
      <c r="J82" s="191">
        <v>0.12913787305139501</v>
      </c>
      <c r="K82" s="186">
        <v>1.0927558804400099</v>
      </c>
      <c r="L82" s="202">
        <v>0.12501817634134901</v>
      </c>
    </row>
    <row r="83" spans="1:12" ht="13" customHeight="1" x14ac:dyDescent="0.2">
      <c r="A83" s="82" t="s">
        <v>387</v>
      </c>
      <c r="B83" s="119">
        <v>1</v>
      </c>
      <c r="C83" s="186">
        <v>0.88120412366971201</v>
      </c>
      <c r="D83" s="191">
        <v>0.16277186952193901</v>
      </c>
      <c r="E83" s="186">
        <v>0.89573018310661001</v>
      </c>
      <c r="F83" s="191">
        <v>0.169121448059047</v>
      </c>
      <c r="G83" s="186">
        <v>0.89017022404491197</v>
      </c>
      <c r="H83" s="191">
        <v>0.17424823619662899</v>
      </c>
      <c r="I83" s="186">
        <v>0.87866829309532002</v>
      </c>
      <c r="J83" s="191">
        <v>0.17114609229733799</v>
      </c>
      <c r="K83" s="186">
        <v>0.825107769832093</v>
      </c>
      <c r="L83" s="202">
        <v>0.16799385991204399</v>
      </c>
    </row>
    <row r="84" spans="1:12" ht="13" customHeight="1" x14ac:dyDescent="0.2">
      <c r="A84" s="5" t="s">
        <v>436</v>
      </c>
      <c r="B84" s="120">
        <v>1</v>
      </c>
      <c r="C84" s="190">
        <v>1.09638487148441</v>
      </c>
      <c r="D84" s="195">
        <v>5.0160545019747198E-2</v>
      </c>
      <c r="E84" s="190">
        <v>1.1057612427266199</v>
      </c>
      <c r="F84" s="195">
        <v>5.1608454538873701E-2</v>
      </c>
      <c r="G84" s="190">
        <v>1.0899476836844899</v>
      </c>
      <c r="H84" s="195">
        <v>5.2326073336015702E-2</v>
      </c>
      <c r="I84" s="190">
        <v>1.08114908797624</v>
      </c>
      <c r="J84" s="195">
        <v>5.1900946598681899E-2</v>
      </c>
      <c r="K84" s="190">
        <v>1.0452989132911801</v>
      </c>
      <c r="L84" s="203">
        <v>4.9248082568475203E-2</v>
      </c>
    </row>
    <row r="85" spans="1:12" ht="13" customHeight="1" x14ac:dyDescent="0.2">
      <c r="A85" s="82" t="s">
        <v>93</v>
      </c>
      <c r="B85" s="119">
        <v>1</v>
      </c>
      <c r="C85" s="186">
        <v>1.31324425794795</v>
      </c>
      <c r="D85" s="191">
        <v>0.22348450982759799</v>
      </c>
      <c r="E85" s="186">
        <v>1.3204961621474001</v>
      </c>
      <c r="F85" s="191">
        <v>0.216937304223079</v>
      </c>
      <c r="G85" s="186">
        <v>1.3153222422747</v>
      </c>
      <c r="H85" s="191">
        <v>0.214524156284704</v>
      </c>
      <c r="I85" s="186">
        <v>1.2774019039466999</v>
      </c>
      <c r="J85" s="191">
        <v>0.20663892379718601</v>
      </c>
      <c r="K85" s="186">
        <v>1.2762628999760399</v>
      </c>
      <c r="L85" s="202">
        <v>0.205540341398329</v>
      </c>
    </row>
    <row r="86" spans="1:12" ht="13" customHeight="1" x14ac:dyDescent="0.2">
      <c r="A86" s="82" t="s">
        <v>392</v>
      </c>
      <c r="B86" s="119">
        <v>1</v>
      </c>
      <c r="C86" s="186">
        <v>1.9681687015681899</v>
      </c>
      <c r="D86" s="191">
        <v>0.50028112805956004</v>
      </c>
      <c r="E86" s="186">
        <v>2.0394164415615599</v>
      </c>
      <c r="F86" s="191">
        <v>0.51539238251997399</v>
      </c>
      <c r="G86" s="186">
        <v>1.90855145372987</v>
      </c>
      <c r="H86" s="191">
        <v>0.47803602100381598</v>
      </c>
      <c r="I86" s="186">
        <v>1.8607934049675201</v>
      </c>
      <c r="J86" s="191">
        <v>0.48629069116332102</v>
      </c>
      <c r="K86" s="186">
        <v>1.8667353534698401</v>
      </c>
      <c r="L86" s="202">
        <v>0.48432758191244102</v>
      </c>
    </row>
    <row r="87" spans="1:12" ht="13" customHeight="1" x14ac:dyDescent="0.2">
      <c r="A87" s="4" t="s">
        <v>393</v>
      </c>
      <c r="B87" s="121">
        <v>1</v>
      </c>
      <c r="C87" s="196">
        <v>0.903257731035084</v>
      </c>
      <c r="D87" s="197">
        <v>0.29418765752223203</v>
      </c>
      <c r="E87" s="196">
        <v>0.88965318030371598</v>
      </c>
      <c r="F87" s="197">
        <v>0.29007406170064098</v>
      </c>
      <c r="G87" s="196">
        <v>0.83078000210168801</v>
      </c>
      <c r="H87" s="197">
        <v>0.272251600963267</v>
      </c>
      <c r="I87" s="196">
        <v>0.82668191365881605</v>
      </c>
      <c r="J87" s="197">
        <v>0.28217623590160401</v>
      </c>
      <c r="K87" s="196">
        <v>0.82275908263097197</v>
      </c>
      <c r="L87" s="207">
        <v>0.28020532421861499</v>
      </c>
    </row>
    <row r="88" spans="1:12" ht="13" customHeight="1" x14ac:dyDescent="0.2">
      <c r="A88" s="82"/>
      <c r="B88" s="122"/>
      <c r="C88" s="186" t="s">
        <v>1794</v>
      </c>
      <c r="D88" s="191" t="s">
        <v>1795</v>
      </c>
      <c r="E88" s="186" t="s">
        <v>1796</v>
      </c>
      <c r="F88" s="191" t="s">
        <v>1797</v>
      </c>
      <c r="G88" s="186" t="s">
        <v>1798</v>
      </c>
      <c r="H88" s="191" t="s">
        <v>1799</v>
      </c>
      <c r="I88" s="186" t="s">
        <v>1800</v>
      </c>
      <c r="J88" s="191" t="s">
        <v>1801</v>
      </c>
      <c r="K88" s="186" t="s">
        <v>1802</v>
      </c>
      <c r="L88" s="202" t="s">
        <v>1803</v>
      </c>
    </row>
    <row r="89" spans="1:12" ht="13" customHeight="1" x14ac:dyDescent="0.2">
      <c r="A89" s="82" t="s">
        <v>359</v>
      </c>
      <c r="B89" s="122">
        <v>3</v>
      </c>
      <c r="C89" s="186">
        <v>0.58243113100975596</v>
      </c>
      <c r="D89" s="191">
        <v>5.4812201109485099E-2</v>
      </c>
      <c r="E89" s="186">
        <v>0.62210934629919401</v>
      </c>
      <c r="F89" s="191">
        <v>5.8463910452067003E-2</v>
      </c>
      <c r="G89" s="186">
        <v>0.61905458192775298</v>
      </c>
      <c r="H89" s="191">
        <v>5.8586169598363998E-2</v>
      </c>
      <c r="I89" s="186">
        <v>0.61790380282678503</v>
      </c>
      <c r="J89" s="191">
        <v>5.9031716778848602E-2</v>
      </c>
      <c r="K89" s="186">
        <v>0.59052761123179098</v>
      </c>
      <c r="L89" s="202">
        <v>5.8103487745932603E-2</v>
      </c>
    </row>
    <row r="90" spans="1:12" ht="13" customHeight="1" x14ac:dyDescent="0.2">
      <c r="A90" s="82" t="s">
        <v>362</v>
      </c>
      <c r="B90" s="122">
        <v>3</v>
      </c>
      <c r="C90" s="186">
        <v>0.69405225958174099</v>
      </c>
      <c r="D90" s="191">
        <v>0.10723391367127399</v>
      </c>
      <c r="E90" s="186">
        <v>0.68297238290143003</v>
      </c>
      <c r="F90" s="191">
        <v>0.107987825955678</v>
      </c>
      <c r="G90" s="186">
        <v>0.68789009134110302</v>
      </c>
      <c r="H90" s="191">
        <v>0.11494971404194899</v>
      </c>
      <c r="I90" s="186">
        <v>0.69513659583182397</v>
      </c>
      <c r="J90" s="191">
        <v>0.11425963591126601</v>
      </c>
      <c r="K90" s="186">
        <v>0.67688727719161901</v>
      </c>
      <c r="L90" s="202">
        <v>0.11059132934907399</v>
      </c>
    </row>
    <row r="91" spans="1:12" ht="13" customHeight="1" x14ac:dyDescent="0.2">
      <c r="A91" s="82" t="s">
        <v>84</v>
      </c>
      <c r="B91" s="122">
        <v>3</v>
      </c>
      <c r="C91" s="186">
        <v>0.81062385877935705</v>
      </c>
      <c r="D91" s="191">
        <v>9.6887611117932898E-2</v>
      </c>
      <c r="E91" s="186">
        <v>0.81636008552232897</v>
      </c>
      <c r="F91" s="191">
        <v>9.9954694661628596E-2</v>
      </c>
      <c r="G91" s="186">
        <v>0.82087202962651895</v>
      </c>
      <c r="H91" s="191">
        <v>0.101377134497097</v>
      </c>
      <c r="I91" s="186">
        <v>0.78198855043596305</v>
      </c>
      <c r="J91" s="191">
        <v>9.6646984620470097E-2</v>
      </c>
      <c r="K91" s="186">
        <v>0.775984442661106</v>
      </c>
      <c r="L91" s="202">
        <v>9.7857350991774297E-2</v>
      </c>
    </row>
    <row r="92" spans="1:12" ht="13" customHeight="1" x14ac:dyDescent="0.2">
      <c r="A92" s="82" t="s">
        <v>376</v>
      </c>
      <c r="B92" s="122">
        <v>3</v>
      </c>
      <c r="C92" s="186">
        <v>0.98209842196627795</v>
      </c>
      <c r="D92" s="191">
        <v>8.8110444914732106E-2</v>
      </c>
      <c r="E92" s="186">
        <v>0.98620285821889497</v>
      </c>
      <c r="F92" s="191">
        <v>8.8155785271139597E-2</v>
      </c>
      <c r="G92" s="186">
        <v>0.98735934990691299</v>
      </c>
      <c r="H92" s="191">
        <v>8.78157518979088E-2</v>
      </c>
      <c r="I92" s="186">
        <v>0.986214006003442</v>
      </c>
      <c r="J92" s="191">
        <v>8.8082675849196906E-2</v>
      </c>
      <c r="K92" s="186">
        <v>0.96112317550323101</v>
      </c>
      <c r="L92" s="202">
        <v>8.6481354976705394E-2</v>
      </c>
    </row>
    <row r="93" spans="1:12" ht="13" customHeight="1" x14ac:dyDescent="0.2">
      <c r="A93" s="82" t="s">
        <v>378</v>
      </c>
      <c r="B93" s="122">
        <v>3</v>
      </c>
      <c r="C93" s="186">
        <v>1.40545770190093</v>
      </c>
      <c r="D93" s="191">
        <v>0.176701800970989</v>
      </c>
      <c r="E93" s="186">
        <v>1.3476343528472801</v>
      </c>
      <c r="F93" s="191">
        <v>0.172776984454309</v>
      </c>
      <c r="G93" s="186">
        <v>1.3364697673794901</v>
      </c>
      <c r="H93" s="191">
        <v>0.177691450670143</v>
      </c>
      <c r="I93" s="186">
        <v>1.3633448229182701</v>
      </c>
      <c r="J93" s="191">
        <v>0.18811918264310001</v>
      </c>
      <c r="K93" s="186">
        <v>1.2405977253905001</v>
      </c>
      <c r="L93" s="202">
        <v>0.17344095580350299</v>
      </c>
    </row>
    <row r="94" spans="1:12" ht="13" customHeight="1" x14ac:dyDescent="0.2">
      <c r="A94" s="82" t="s">
        <v>382</v>
      </c>
      <c r="B94" s="122">
        <v>3</v>
      </c>
      <c r="C94" s="186">
        <v>0.99938528250389003</v>
      </c>
      <c r="D94" s="191">
        <v>0.150489333503183</v>
      </c>
      <c r="E94" s="186">
        <v>1.0042768666406101</v>
      </c>
      <c r="F94" s="191">
        <v>0.156705911400977</v>
      </c>
      <c r="G94" s="186">
        <v>1.0282971793512401</v>
      </c>
      <c r="H94" s="191">
        <v>0.16284161904771399</v>
      </c>
      <c r="I94" s="186">
        <v>1.00428731538039</v>
      </c>
      <c r="J94" s="191">
        <v>0.16050143460942101</v>
      </c>
      <c r="K94" s="186">
        <v>0.97296497439392604</v>
      </c>
      <c r="L94" s="202">
        <v>0.15652447395845401</v>
      </c>
    </row>
    <row r="95" spans="1:12" ht="13" customHeight="1" x14ac:dyDescent="0.2">
      <c r="A95" s="82" t="s">
        <v>386</v>
      </c>
      <c r="B95" s="122">
        <v>3</v>
      </c>
      <c r="C95" s="186">
        <v>0.95650144956510696</v>
      </c>
      <c r="D95" s="191">
        <v>7.6758149481334498E-2</v>
      </c>
      <c r="E95" s="186">
        <v>0.99150333391065304</v>
      </c>
      <c r="F95" s="191">
        <v>8.2588138380276593E-2</v>
      </c>
      <c r="G95" s="186">
        <v>0.98288798509397701</v>
      </c>
      <c r="H95" s="191">
        <v>8.0164074427927903E-2</v>
      </c>
      <c r="I95" s="186">
        <v>0.970592298236579</v>
      </c>
      <c r="J95" s="191">
        <v>7.9613812890950597E-2</v>
      </c>
      <c r="K95" s="186">
        <v>0.93899637658601398</v>
      </c>
      <c r="L95" s="202">
        <v>7.5879356141405493E-2</v>
      </c>
    </row>
    <row r="96" spans="1:12" ht="13" customHeight="1" x14ac:dyDescent="0.2">
      <c r="A96" s="82" t="s">
        <v>387</v>
      </c>
      <c r="B96" s="122">
        <v>3</v>
      </c>
      <c r="C96" s="186">
        <v>1.0581711457049301</v>
      </c>
      <c r="D96" s="191">
        <v>0.179856586881739</v>
      </c>
      <c r="E96" s="186">
        <v>1.0791369400812501</v>
      </c>
      <c r="F96" s="191">
        <v>0.18715883316652401</v>
      </c>
      <c r="G96" s="186">
        <v>1.10483556747043</v>
      </c>
      <c r="H96" s="191">
        <v>0.18532487317294399</v>
      </c>
      <c r="I96" s="186">
        <v>1.11477792312593</v>
      </c>
      <c r="J96" s="191">
        <v>0.181989451911334</v>
      </c>
      <c r="K96" s="186">
        <v>1.0374918747524799</v>
      </c>
      <c r="L96" s="202">
        <v>0.170908997761926</v>
      </c>
    </row>
    <row r="97" spans="1:12" ht="13" customHeight="1" x14ac:dyDescent="0.2">
      <c r="A97" s="6" t="s">
        <v>437</v>
      </c>
      <c r="B97" s="124">
        <v>3</v>
      </c>
      <c r="C97" s="200">
        <v>0.93609015637649895</v>
      </c>
      <c r="D97" s="201">
        <v>4.3975298578454003E-2</v>
      </c>
      <c r="E97" s="200">
        <v>0.94127452080270502</v>
      </c>
      <c r="F97" s="201">
        <v>4.4913048163256801E-2</v>
      </c>
      <c r="G97" s="200">
        <v>0.94595831901217897</v>
      </c>
      <c r="H97" s="201">
        <v>4.5671711992963701E-2</v>
      </c>
      <c r="I97" s="200">
        <v>0.94178066434489704</v>
      </c>
      <c r="J97" s="201">
        <v>4.5799710459891098E-2</v>
      </c>
      <c r="K97" s="200">
        <v>0.89932168221383402</v>
      </c>
      <c r="L97" s="209">
        <v>4.3698323340903698E-2</v>
      </c>
    </row>
    <row r="99" spans="1:12" x14ac:dyDescent="0.2">
      <c r="A99" s="177" t="s">
        <v>545</v>
      </c>
    </row>
    <row r="100" spans="1:12" x14ac:dyDescent="0.2">
      <c r="A100" s="177" t="s">
        <v>603</v>
      </c>
    </row>
    <row r="101" spans="1:12" x14ac:dyDescent="0.2">
      <c r="A101" s="177" t="s">
        <v>474</v>
      </c>
    </row>
    <row r="102" spans="1:12" x14ac:dyDescent="0.2">
      <c r="A102" s="177" t="s">
        <v>604</v>
      </c>
    </row>
    <row r="103" spans="1:12" x14ac:dyDescent="0.2">
      <c r="A103" s="177" t="s">
        <v>548</v>
      </c>
    </row>
    <row r="104" spans="1:12" x14ac:dyDescent="0.2">
      <c r="A104" s="177" t="s">
        <v>605</v>
      </c>
    </row>
    <row r="105" spans="1:12" x14ac:dyDescent="0.2">
      <c r="A105" s="177" t="s">
        <v>398</v>
      </c>
    </row>
    <row r="106" spans="1:12" x14ac:dyDescent="0.2">
      <c r="A106" s="177" t="s">
        <v>400</v>
      </c>
    </row>
    <row r="107" spans="1:12" x14ac:dyDescent="0.2">
      <c r="A107" s="177" t="s">
        <v>401</v>
      </c>
    </row>
    <row r="108" spans="1:12" x14ac:dyDescent="0.2">
      <c r="A108" s="177" t="s">
        <v>402</v>
      </c>
    </row>
    <row r="109" spans="1:12" x14ac:dyDescent="0.2">
      <c r="A109" s="160" t="str">
        <f>HYPERLINK("https://oecdcode.org/disclaimers/cyprus.html", "Information on data for Cyprus: https://oecdcode.org/disclaimers/cyprus.html")</f>
        <v>Information on data for Cyprus: https://oecdcode.org/disclaimers/cyprus.html</v>
      </c>
    </row>
    <row r="110" spans="1:12" x14ac:dyDescent="0.2">
      <c r="A110" s="177" t="s">
        <v>440</v>
      </c>
    </row>
  </sheetData>
  <mergeCells count="7">
    <mergeCell ref="K9:L9"/>
    <mergeCell ref="C8:L8"/>
    <mergeCell ref="B8:B10"/>
    <mergeCell ref="C9:D9"/>
    <mergeCell ref="E9:F9"/>
    <mergeCell ref="G9:H9"/>
    <mergeCell ref="I9:J9"/>
  </mergeCells>
  <conditionalFormatting sqref="C1:C200">
    <cfRule type="expression" dxfId="107" priority="5">
      <formula>ABS(LN(C1)/(D1/C1))&gt;1.95996398454005</formula>
    </cfRule>
  </conditionalFormatting>
  <conditionalFormatting sqref="E1:E200">
    <cfRule type="expression" dxfId="106" priority="4">
      <formula>ABS(LN(E1)/(F1/E1))&gt;1.95996398454005</formula>
    </cfRule>
  </conditionalFormatting>
  <conditionalFormatting sqref="G1:G200">
    <cfRule type="expression" dxfId="105" priority="3">
      <formula>ABS(LN(G1)/(H1/G1))&gt;1.95996398454005</formula>
    </cfRule>
  </conditionalFormatting>
  <conditionalFormatting sqref="I1:I200">
    <cfRule type="expression" dxfId="104" priority="2">
      <formula>ABS(LN(I1)/(J1/I1))&gt;1.95996398454005</formula>
    </cfRule>
  </conditionalFormatting>
  <conditionalFormatting sqref="K1:K200">
    <cfRule type="expression" dxfId="103" priority="1">
      <formula>ABS(LN(K1)/(L1/K1))&gt;1.95996398454005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0" x14ac:dyDescent="0.2">
      <c r="A1" s="36" t="s">
        <v>294</v>
      </c>
    </row>
    <row r="2" spans="1:10" x14ac:dyDescent="0.2">
      <c r="A2" s="46" t="s">
        <v>295</v>
      </c>
    </row>
    <row r="3" spans="1:10" x14ac:dyDescent="0.2">
      <c r="A3" s="58" t="s">
        <v>441</v>
      </c>
    </row>
    <row r="4" spans="1:10" x14ac:dyDescent="0.2">
      <c r="A4" s="161" t="str">
        <f>HYPERLINK("#'TOC'!A1", "Back to TOC")</f>
        <v>Back to TOC</v>
      </c>
    </row>
    <row r="8" spans="1:10" ht="60" customHeight="1" x14ac:dyDescent="0.2">
      <c r="B8" s="235" t="s">
        <v>342</v>
      </c>
      <c r="C8" s="238" t="s">
        <v>606</v>
      </c>
      <c r="D8" s="238"/>
      <c r="E8" s="238" t="s">
        <v>606</v>
      </c>
      <c r="F8" s="238"/>
      <c r="G8" s="238" t="s">
        <v>606</v>
      </c>
      <c r="H8" s="238"/>
      <c r="I8" s="238" t="s">
        <v>606</v>
      </c>
      <c r="J8" s="239"/>
    </row>
    <row r="9" spans="1:10" ht="75" customHeight="1" x14ac:dyDescent="0.2">
      <c r="B9" s="236"/>
      <c r="C9" s="241" t="s">
        <v>469</v>
      </c>
      <c r="D9" s="241"/>
      <c r="E9" s="241" t="s">
        <v>470</v>
      </c>
      <c r="F9" s="241"/>
      <c r="G9" s="241" t="s">
        <v>471</v>
      </c>
      <c r="H9" s="241"/>
      <c r="I9" s="241" t="s">
        <v>607</v>
      </c>
      <c r="J9" s="256"/>
    </row>
    <row r="10" spans="1:10" ht="30" customHeight="1" x14ac:dyDescent="0.2">
      <c r="B10" s="237"/>
      <c r="C10" s="135" t="s">
        <v>467</v>
      </c>
      <c r="D10" s="135" t="s">
        <v>345</v>
      </c>
      <c r="E10" s="135" t="s">
        <v>467</v>
      </c>
      <c r="F10" s="135" t="s">
        <v>345</v>
      </c>
      <c r="G10" s="135" t="s">
        <v>467</v>
      </c>
      <c r="H10" s="135" t="s">
        <v>345</v>
      </c>
      <c r="I10" s="135" t="s">
        <v>467</v>
      </c>
      <c r="J10" s="162" t="s">
        <v>345</v>
      </c>
    </row>
    <row r="11" spans="1:10" ht="13" customHeight="1" x14ac:dyDescent="0.2">
      <c r="A11" s="136"/>
      <c r="B11" s="107"/>
      <c r="C11" s="198" t="s">
        <v>1804</v>
      </c>
      <c r="D11" s="199" t="s">
        <v>1805</v>
      </c>
      <c r="E11" s="198" t="s">
        <v>1806</v>
      </c>
      <c r="F11" s="199" t="s">
        <v>1807</v>
      </c>
      <c r="G11" s="198" t="s">
        <v>1808</v>
      </c>
      <c r="H11" s="199" t="s">
        <v>1809</v>
      </c>
      <c r="I11" s="198" t="s">
        <v>1810</v>
      </c>
      <c r="J11" s="208" t="s">
        <v>1811</v>
      </c>
    </row>
    <row r="12" spans="1:10" ht="13" customHeight="1" x14ac:dyDescent="0.2">
      <c r="A12" s="82" t="s">
        <v>422</v>
      </c>
      <c r="B12" s="110">
        <v>2</v>
      </c>
      <c r="C12" s="186">
        <v>1.11771315197901</v>
      </c>
      <c r="D12" s="191">
        <v>0.29029470644626398</v>
      </c>
      <c r="E12" s="186">
        <v>1.09881325050853</v>
      </c>
      <c r="F12" s="191">
        <v>0.31058365601044602</v>
      </c>
      <c r="G12" s="186">
        <v>0.73398082927925801</v>
      </c>
      <c r="H12" s="191">
        <v>0.23483629583144</v>
      </c>
      <c r="I12" s="186">
        <v>0.706719482272545</v>
      </c>
      <c r="J12" s="202">
        <v>0.226374079123319</v>
      </c>
    </row>
    <row r="13" spans="1:10" ht="13" customHeight="1" x14ac:dyDescent="0.2">
      <c r="A13" s="82" t="s">
        <v>350</v>
      </c>
      <c r="B13" s="110">
        <v>2</v>
      </c>
      <c r="C13" s="186">
        <v>0.90736478724050595</v>
      </c>
      <c r="D13" s="191">
        <v>0.29071230289785299</v>
      </c>
      <c r="E13" s="186">
        <v>0.92374758475568897</v>
      </c>
      <c r="F13" s="191">
        <v>0.29365871770674201</v>
      </c>
      <c r="G13" s="186">
        <v>0.95510343684605503</v>
      </c>
      <c r="H13" s="191">
        <v>0.32134633723945499</v>
      </c>
      <c r="I13" s="186">
        <v>0.95886430822397295</v>
      </c>
      <c r="J13" s="202">
        <v>0.32299724074388098</v>
      </c>
    </row>
    <row r="14" spans="1:10" ht="13" customHeight="1" x14ac:dyDescent="0.2">
      <c r="A14" s="82" t="s">
        <v>351</v>
      </c>
      <c r="B14" s="110">
        <v>2</v>
      </c>
      <c r="C14" s="186">
        <v>0.445037461887832</v>
      </c>
      <c r="D14" s="191">
        <v>8.8145665343589794E-2</v>
      </c>
      <c r="E14" s="186">
        <v>0.86213319856137105</v>
      </c>
      <c r="F14" s="191">
        <v>0.22243232582515601</v>
      </c>
      <c r="G14" s="186">
        <v>0.883402747707561</v>
      </c>
      <c r="H14" s="191">
        <v>0.23202206954760701</v>
      </c>
      <c r="I14" s="186">
        <v>0.82617488155541996</v>
      </c>
      <c r="J14" s="202">
        <v>0.23349097179629399</v>
      </c>
    </row>
    <row r="15" spans="1:10" ht="13" customHeight="1" x14ac:dyDescent="0.2">
      <c r="A15" s="82" t="s">
        <v>423</v>
      </c>
      <c r="B15" s="110">
        <v>2</v>
      </c>
      <c r="C15" s="186">
        <v>1.1363868901121701</v>
      </c>
      <c r="D15" s="191">
        <v>0.20880464375425101</v>
      </c>
      <c r="E15" s="186">
        <v>1.1260077054544499</v>
      </c>
      <c r="F15" s="191">
        <v>0.20914017815480801</v>
      </c>
      <c r="G15" s="186">
        <v>1.0279062361348099</v>
      </c>
      <c r="H15" s="191">
        <v>0.18682316092314899</v>
      </c>
      <c r="I15" s="186">
        <v>1.0719137593040799</v>
      </c>
      <c r="J15" s="202">
        <v>0.193152766543495</v>
      </c>
    </row>
    <row r="16" spans="1:10" ht="13" customHeight="1" x14ac:dyDescent="0.2">
      <c r="A16" s="82" t="s">
        <v>424</v>
      </c>
      <c r="B16" s="110">
        <v>2</v>
      </c>
      <c r="C16" s="186">
        <v>1.9622147433361301</v>
      </c>
      <c r="D16" s="191">
        <v>0.30077064884779298</v>
      </c>
      <c r="E16" s="186">
        <v>1.6382395345168099</v>
      </c>
      <c r="F16" s="191">
        <v>0.282734330381119</v>
      </c>
      <c r="G16" s="186">
        <v>1.8283365765673001</v>
      </c>
      <c r="H16" s="191">
        <v>0.340613994113868</v>
      </c>
      <c r="I16" s="186">
        <v>1.81714628234665</v>
      </c>
      <c r="J16" s="202">
        <v>0.34046434203404702</v>
      </c>
    </row>
    <row r="17" spans="1:10" ht="13" customHeight="1" x14ac:dyDescent="0.2">
      <c r="A17" s="82" t="s">
        <v>352</v>
      </c>
      <c r="B17" s="110">
        <v>2</v>
      </c>
      <c r="C17" s="186">
        <v>0.98773981476356898</v>
      </c>
      <c r="D17" s="191">
        <v>0.16481962785955701</v>
      </c>
      <c r="E17" s="186">
        <v>1.1558923227951501</v>
      </c>
      <c r="F17" s="191">
        <v>0.22464708089138699</v>
      </c>
      <c r="G17" s="186">
        <v>1.15485123896425</v>
      </c>
      <c r="H17" s="191">
        <v>0.22117565412996201</v>
      </c>
      <c r="I17" s="186">
        <v>1.2110160673071</v>
      </c>
      <c r="J17" s="202">
        <v>0.24233051723263799</v>
      </c>
    </row>
    <row r="18" spans="1:10" ht="13" customHeight="1" x14ac:dyDescent="0.2">
      <c r="A18" s="111" t="s">
        <v>353</v>
      </c>
      <c r="B18" s="110">
        <v>2</v>
      </c>
      <c r="C18" s="186">
        <v>0.84553721059003994</v>
      </c>
      <c r="D18" s="191">
        <v>0.22092404150039299</v>
      </c>
      <c r="E18" s="186">
        <v>1.04160155720654</v>
      </c>
      <c r="F18" s="191">
        <v>0.31145385742792697</v>
      </c>
      <c r="G18" s="186">
        <v>0.96689290208040801</v>
      </c>
      <c r="H18" s="191">
        <v>0.28766925732134602</v>
      </c>
      <c r="I18" s="186">
        <v>0.99861036261950198</v>
      </c>
      <c r="J18" s="202">
        <v>0.30277906812564997</v>
      </c>
    </row>
    <row r="19" spans="1:10" ht="13" customHeight="1" x14ac:dyDescent="0.2">
      <c r="A19" s="111" t="s">
        <v>354</v>
      </c>
      <c r="B19" s="110">
        <v>2</v>
      </c>
      <c r="C19" s="186">
        <v>0.85249235937400902</v>
      </c>
      <c r="D19" s="191">
        <v>0.19786651706519601</v>
      </c>
      <c r="E19" s="186">
        <v>0.74970853820483796</v>
      </c>
      <c r="F19" s="191">
        <v>0.20062877497153001</v>
      </c>
      <c r="G19" s="186">
        <v>0.74820409708194202</v>
      </c>
      <c r="H19" s="191">
        <v>0.201582398083401</v>
      </c>
      <c r="I19" s="186">
        <v>0.75006737196864304</v>
      </c>
      <c r="J19" s="202">
        <v>0.20563324935503199</v>
      </c>
    </row>
    <row r="20" spans="1:10" ht="13" customHeight="1" x14ac:dyDescent="0.2">
      <c r="A20" s="82" t="s">
        <v>355</v>
      </c>
      <c r="B20" s="110">
        <v>2</v>
      </c>
      <c r="C20" s="186">
        <v>1.1475202246215399</v>
      </c>
      <c r="D20" s="191">
        <v>0.21142841281437999</v>
      </c>
      <c r="E20" s="186">
        <v>1.2996747792104799</v>
      </c>
      <c r="F20" s="191">
        <v>0.26099825950302502</v>
      </c>
      <c r="G20" s="186">
        <v>1.83825536537168</v>
      </c>
      <c r="H20" s="191">
        <v>0.41929014703225398</v>
      </c>
      <c r="I20" s="186">
        <v>1.83317200793747</v>
      </c>
      <c r="J20" s="202">
        <v>0.41789588014630902</v>
      </c>
    </row>
    <row r="21" spans="1:10" ht="13" customHeight="1" x14ac:dyDescent="0.2">
      <c r="A21" s="82" t="s">
        <v>356</v>
      </c>
      <c r="B21" s="110">
        <v>2</v>
      </c>
      <c r="C21" s="186">
        <v>1.23408650055654</v>
      </c>
      <c r="D21" s="191">
        <v>0.61467116206512495</v>
      </c>
      <c r="E21" s="186">
        <v>1.0452598481082001</v>
      </c>
      <c r="F21" s="191">
        <v>0.53794319779480404</v>
      </c>
      <c r="G21" s="186">
        <v>1.1320080237449199</v>
      </c>
      <c r="H21" s="191">
        <v>0.57331572939271103</v>
      </c>
      <c r="I21" s="186">
        <v>0.994358639660883</v>
      </c>
      <c r="J21" s="202">
        <v>0.53229517942142202</v>
      </c>
    </row>
    <row r="22" spans="1:10" ht="13" customHeight="1" x14ac:dyDescent="0.2">
      <c r="A22" s="82" t="s">
        <v>357</v>
      </c>
      <c r="B22" s="110">
        <v>2</v>
      </c>
      <c r="C22" s="186">
        <v>1.2050537049055801</v>
      </c>
      <c r="D22" s="191">
        <v>0.29383044258075702</v>
      </c>
      <c r="E22" s="186">
        <v>1.6242618690066699</v>
      </c>
      <c r="F22" s="191">
        <v>0.41634852928270799</v>
      </c>
      <c r="G22" s="186">
        <v>1.7321720909249201</v>
      </c>
      <c r="H22" s="191">
        <v>0.44516793776136598</v>
      </c>
      <c r="I22" s="186">
        <v>1.6000476558032299</v>
      </c>
      <c r="J22" s="202">
        <v>0.437004923997106</v>
      </c>
    </row>
    <row r="23" spans="1:10" ht="13" customHeight="1" x14ac:dyDescent="0.2">
      <c r="A23" s="82" t="s">
        <v>358</v>
      </c>
      <c r="B23" s="110">
        <v>2</v>
      </c>
      <c r="C23" s="186">
        <v>0.86187750459963497</v>
      </c>
      <c r="D23" s="191">
        <v>0.29748034365369502</v>
      </c>
      <c r="E23" s="186">
        <v>1.0238086205969199</v>
      </c>
      <c r="F23" s="191">
        <v>0.36953941704161403</v>
      </c>
      <c r="G23" s="186">
        <v>1.0316872273801601</v>
      </c>
      <c r="H23" s="191">
        <v>0.463724280160554</v>
      </c>
      <c r="I23" s="186">
        <v>1.1194210704818901</v>
      </c>
      <c r="J23" s="202">
        <v>0.48870447677906798</v>
      </c>
    </row>
    <row r="24" spans="1:10" ht="13" customHeight="1" x14ac:dyDescent="0.2">
      <c r="A24" s="82" t="s">
        <v>425</v>
      </c>
      <c r="B24" s="110">
        <v>2</v>
      </c>
      <c r="C24" s="186">
        <v>1.18476115586582</v>
      </c>
      <c r="D24" s="191">
        <v>0.218571141021071</v>
      </c>
      <c r="E24" s="186">
        <v>1.14424767512737</v>
      </c>
      <c r="F24" s="191">
        <v>0.256155811301021</v>
      </c>
      <c r="G24" s="186">
        <v>1.2047210845690499</v>
      </c>
      <c r="H24" s="191">
        <v>0.30506009109261301</v>
      </c>
      <c r="I24" s="186">
        <v>1.22974021555154</v>
      </c>
      <c r="J24" s="202">
        <v>0.31032802246947699</v>
      </c>
    </row>
    <row r="25" spans="1:10" ht="13" customHeight="1" x14ac:dyDescent="0.2">
      <c r="A25" s="82" t="s">
        <v>359</v>
      </c>
      <c r="B25" s="110">
        <v>2</v>
      </c>
      <c r="C25" s="186">
        <v>1.5699791316015499</v>
      </c>
      <c r="D25" s="191">
        <v>0.55088050769420804</v>
      </c>
      <c r="E25" s="186">
        <v>1.6578968537649601</v>
      </c>
      <c r="F25" s="191">
        <v>0.64540865188658902</v>
      </c>
      <c r="G25" s="186">
        <v>1.63030264397321</v>
      </c>
      <c r="H25" s="191">
        <v>0.64193254176785297</v>
      </c>
      <c r="I25" s="186">
        <v>1.6869506257006499</v>
      </c>
      <c r="J25" s="202">
        <v>0.67028192583959201</v>
      </c>
    </row>
    <row r="26" spans="1:10" ht="13" customHeight="1" x14ac:dyDescent="0.2">
      <c r="A26" s="82" t="s">
        <v>360</v>
      </c>
      <c r="B26" s="110">
        <v>2</v>
      </c>
      <c r="C26" s="186">
        <v>0.20377733173905399</v>
      </c>
      <c r="D26" s="191">
        <v>5.6246901329830401E-2</v>
      </c>
      <c r="E26" s="186">
        <v>0.227827414301947</v>
      </c>
      <c r="F26" s="191">
        <v>9.6762691979710394E-2</v>
      </c>
      <c r="G26" s="186">
        <v>0.312052694558837</v>
      </c>
      <c r="H26" s="191">
        <v>0.133586890048774</v>
      </c>
      <c r="I26" s="186">
        <v>0.285686486163926</v>
      </c>
      <c r="J26" s="202">
        <v>0.12576527548536101</v>
      </c>
    </row>
    <row r="27" spans="1:10" ht="13" customHeight="1" x14ac:dyDescent="0.2">
      <c r="A27" s="82" t="s">
        <v>361</v>
      </c>
      <c r="B27" s="110">
        <v>2</v>
      </c>
      <c r="C27" s="186">
        <v>0.72784688275413401</v>
      </c>
      <c r="D27" s="191">
        <v>0.170254772868179</v>
      </c>
      <c r="E27" s="186">
        <v>0.84519191239636504</v>
      </c>
      <c r="F27" s="191">
        <v>0.203108773586295</v>
      </c>
      <c r="G27" s="186">
        <v>0.86378305067632999</v>
      </c>
      <c r="H27" s="191">
        <v>0.20984195133106001</v>
      </c>
      <c r="I27" s="186">
        <v>0.74141709670971401</v>
      </c>
      <c r="J27" s="202">
        <v>0.18082331765054299</v>
      </c>
    </row>
    <row r="28" spans="1:10" ht="13" customHeight="1" x14ac:dyDescent="0.2">
      <c r="A28" s="82" t="s">
        <v>362</v>
      </c>
      <c r="B28" s="110">
        <v>2</v>
      </c>
      <c r="C28" s="186">
        <v>1.29576673490189</v>
      </c>
      <c r="D28" s="191">
        <v>1.0396581257351001</v>
      </c>
      <c r="E28" s="186">
        <v>1.1791413946878999</v>
      </c>
      <c r="F28" s="191">
        <v>1.0422025275996101</v>
      </c>
      <c r="G28" s="186">
        <v>1.0842577845041199</v>
      </c>
      <c r="H28" s="191">
        <v>0.96855938614585202</v>
      </c>
      <c r="I28" s="186">
        <v>0.95456046480518897</v>
      </c>
      <c r="J28" s="202">
        <v>0.90745919669832598</v>
      </c>
    </row>
    <row r="29" spans="1:10" ht="13" customHeight="1" x14ac:dyDescent="0.2">
      <c r="A29" s="82" t="s">
        <v>363</v>
      </c>
      <c r="B29" s="110">
        <v>2</v>
      </c>
      <c r="C29" s="186">
        <v>1.6277797947239501</v>
      </c>
      <c r="D29" s="191">
        <v>0.35950534790482203</v>
      </c>
      <c r="E29" s="186">
        <v>1.6625332247208999</v>
      </c>
      <c r="F29" s="191">
        <v>0.38655943480245802</v>
      </c>
      <c r="G29" s="186">
        <v>1.63708264721583</v>
      </c>
      <c r="H29" s="191">
        <v>0.38589240975672801</v>
      </c>
      <c r="I29" s="186">
        <v>1.5630859284693801</v>
      </c>
      <c r="J29" s="202">
        <v>0.37095548136657402</v>
      </c>
    </row>
    <row r="30" spans="1:10" ht="13" customHeight="1" x14ac:dyDescent="0.2">
      <c r="A30" s="82" t="s">
        <v>364</v>
      </c>
      <c r="B30" s="110">
        <v>2</v>
      </c>
      <c r="C30" s="186">
        <v>0.96261432744701103</v>
      </c>
      <c r="D30" s="191">
        <v>0.15488202808669799</v>
      </c>
      <c r="E30" s="186">
        <v>0.84559270480397597</v>
      </c>
      <c r="F30" s="191">
        <v>0.152781411346818</v>
      </c>
      <c r="G30" s="186">
        <v>0.84704969971742405</v>
      </c>
      <c r="H30" s="191">
        <v>0.155829246332713</v>
      </c>
      <c r="I30" s="186">
        <v>0.81661783937308197</v>
      </c>
      <c r="J30" s="202">
        <v>0.153721071455929</v>
      </c>
    </row>
    <row r="31" spans="1:10" ht="13" customHeight="1" x14ac:dyDescent="0.2">
      <c r="A31" s="82" t="s">
        <v>365</v>
      </c>
      <c r="B31" s="110">
        <v>2</v>
      </c>
      <c r="C31" s="186">
        <v>0.64320781380387104</v>
      </c>
      <c r="D31" s="191">
        <v>0.18031894692306999</v>
      </c>
      <c r="E31" s="186">
        <v>0.67853588476861704</v>
      </c>
      <c r="F31" s="191">
        <v>0.195504995376519</v>
      </c>
      <c r="G31" s="186">
        <v>0.66196618894033998</v>
      </c>
      <c r="H31" s="191">
        <v>0.19227128695836099</v>
      </c>
      <c r="I31" s="186">
        <v>0.559200271320204</v>
      </c>
      <c r="J31" s="202">
        <v>0.16394954761723601</v>
      </c>
    </row>
    <row r="32" spans="1:10" ht="13" customHeight="1" x14ac:dyDescent="0.2">
      <c r="A32" s="82" t="s">
        <v>366</v>
      </c>
      <c r="B32" s="110">
        <v>2</v>
      </c>
      <c r="C32" s="186">
        <v>1.3224779199327501</v>
      </c>
      <c r="D32" s="191">
        <v>0.29075256759298401</v>
      </c>
      <c r="E32" s="186">
        <v>1.3242291282661101</v>
      </c>
      <c r="F32" s="191">
        <v>0.29789194447621498</v>
      </c>
      <c r="G32" s="186">
        <v>1.2428871165281801</v>
      </c>
      <c r="H32" s="191">
        <v>0.29130258047462299</v>
      </c>
      <c r="I32" s="186">
        <v>1.1899846534463301</v>
      </c>
      <c r="J32" s="202">
        <v>0.30492569497527</v>
      </c>
    </row>
    <row r="33" spans="1:10" ht="13" customHeight="1" x14ac:dyDescent="0.2">
      <c r="A33" s="82" t="s">
        <v>367</v>
      </c>
      <c r="B33" s="110">
        <v>2</v>
      </c>
      <c r="C33" s="186">
        <v>2.37035776689225</v>
      </c>
      <c r="D33" s="191">
        <v>1.01638801686106</v>
      </c>
      <c r="E33" s="186">
        <v>1.8910497814251299</v>
      </c>
      <c r="F33" s="191">
        <v>0.87881518230821998</v>
      </c>
      <c r="G33" s="186">
        <v>1.9370072334511199</v>
      </c>
      <c r="H33" s="191">
        <v>0.88808183635765403</v>
      </c>
      <c r="I33" s="186">
        <v>1.9691280752325799</v>
      </c>
      <c r="J33" s="202">
        <v>0.90346183193073504</v>
      </c>
    </row>
    <row r="34" spans="1:10" ht="13" customHeight="1" x14ac:dyDescent="0.2">
      <c r="A34" s="82" t="s">
        <v>368</v>
      </c>
      <c r="B34" s="110">
        <v>2</v>
      </c>
      <c r="C34" s="186">
        <v>1.7300213165165801</v>
      </c>
      <c r="D34" s="191">
        <v>0.52476346055538603</v>
      </c>
      <c r="E34" s="186">
        <v>1.5163607954210601</v>
      </c>
      <c r="F34" s="191">
        <v>0.43301899694552598</v>
      </c>
      <c r="G34" s="186">
        <v>1.60052359253127</v>
      </c>
      <c r="H34" s="191">
        <v>0.449885990396586</v>
      </c>
      <c r="I34" s="186">
        <v>1.4730497795903601</v>
      </c>
      <c r="J34" s="202">
        <v>0.41723668940669101</v>
      </c>
    </row>
    <row r="35" spans="1:10" ht="13" customHeight="1" x14ac:dyDescent="0.2">
      <c r="A35" s="82" t="s">
        <v>369</v>
      </c>
      <c r="B35" s="110">
        <v>2</v>
      </c>
      <c r="C35" s="186">
        <v>1.20765699639381</v>
      </c>
      <c r="D35" s="191">
        <v>0.36951531259898202</v>
      </c>
      <c r="E35" s="186">
        <v>0.94531354935603296</v>
      </c>
      <c r="F35" s="191">
        <v>0.338208262909029</v>
      </c>
      <c r="G35" s="186">
        <v>0.74421335504355901</v>
      </c>
      <c r="H35" s="191">
        <v>0.28305140855959798</v>
      </c>
      <c r="I35" s="186">
        <v>0.73780112068257198</v>
      </c>
      <c r="J35" s="202">
        <v>0.287976946774881</v>
      </c>
    </row>
    <row r="36" spans="1:10" ht="13" customHeight="1" x14ac:dyDescent="0.2">
      <c r="A36" s="82" t="s">
        <v>370</v>
      </c>
      <c r="B36" s="110">
        <v>2</v>
      </c>
      <c r="C36" s="186">
        <v>1.4553680413258401</v>
      </c>
      <c r="D36" s="191">
        <v>0.23968300293290301</v>
      </c>
      <c r="E36" s="186">
        <v>1.3860034162683701</v>
      </c>
      <c r="F36" s="191">
        <v>0.241357926686603</v>
      </c>
      <c r="G36" s="186">
        <v>1.39509795993889</v>
      </c>
      <c r="H36" s="191">
        <v>0.24756138177361101</v>
      </c>
      <c r="I36" s="186">
        <v>1.29501665799254</v>
      </c>
      <c r="J36" s="202">
        <v>0.251645811394827</v>
      </c>
    </row>
    <row r="37" spans="1:10" ht="13" customHeight="1" x14ac:dyDescent="0.2">
      <c r="A37" s="82" t="s">
        <v>371</v>
      </c>
      <c r="B37" s="110">
        <v>2</v>
      </c>
      <c r="C37" s="186">
        <v>0.91439886801906101</v>
      </c>
      <c r="D37" s="191">
        <v>0.113234005087668</v>
      </c>
      <c r="E37" s="186">
        <v>0.95474039416238499</v>
      </c>
      <c r="F37" s="191">
        <v>0.125129369057316</v>
      </c>
      <c r="G37" s="186">
        <v>0.94358659162814995</v>
      </c>
      <c r="H37" s="191">
        <v>0.123860138957055</v>
      </c>
      <c r="I37" s="186">
        <v>0.96530814285306998</v>
      </c>
      <c r="J37" s="202">
        <v>0.125603884035207</v>
      </c>
    </row>
    <row r="38" spans="1:10" ht="13" customHeight="1" x14ac:dyDescent="0.2">
      <c r="A38" s="82" t="s">
        <v>372</v>
      </c>
      <c r="B38" s="110">
        <v>2</v>
      </c>
      <c r="C38" s="186">
        <v>2.0646941291632199</v>
      </c>
      <c r="D38" s="191">
        <v>0.35174151167304601</v>
      </c>
      <c r="E38" s="186">
        <v>2.20728064571481</v>
      </c>
      <c r="F38" s="191">
        <v>0.470065976361625</v>
      </c>
      <c r="G38" s="186">
        <v>2.2751214993123399</v>
      </c>
      <c r="H38" s="191">
        <v>0.46966420444083301</v>
      </c>
      <c r="I38" s="186">
        <v>2.29707779201093</v>
      </c>
      <c r="J38" s="202">
        <v>0.470958136861091</v>
      </c>
    </row>
    <row r="39" spans="1:10" ht="13" customHeight="1" x14ac:dyDescent="0.2">
      <c r="A39" s="82" t="s">
        <v>426</v>
      </c>
      <c r="B39" s="110">
        <v>2</v>
      </c>
      <c r="C39" s="186">
        <v>1.0752746834064699</v>
      </c>
      <c r="D39" s="191">
        <v>0.23845338278447301</v>
      </c>
      <c r="E39" s="186">
        <v>0.93793265675272397</v>
      </c>
      <c r="F39" s="191">
        <v>0.22505454150838</v>
      </c>
      <c r="G39" s="186">
        <v>0.95181604830185396</v>
      </c>
      <c r="H39" s="191">
        <v>0.26252336750262401</v>
      </c>
      <c r="I39" s="186">
        <v>0.97748086097461995</v>
      </c>
      <c r="J39" s="202">
        <v>0.27135224473088598</v>
      </c>
    </row>
    <row r="40" spans="1:10" ht="13" customHeight="1" x14ac:dyDescent="0.2">
      <c r="A40" s="82" t="s">
        <v>373</v>
      </c>
      <c r="B40" s="110">
        <v>2</v>
      </c>
      <c r="C40" s="186">
        <v>0.82069265149191595</v>
      </c>
      <c r="D40" s="191">
        <v>0.32901005822874801</v>
      </c>
      <c r="E40" s="186">
        <v>0.80551210423344799</v>
      </c>
      <c r="F40" s="191">
        <v>0.31980285943926101</v>
      </c>
      <c r="G40" s="186">
        <v>0.77504932844207197</v>
      </c>
      <c r="H40" s="191">
        <v>0.33251169663966701</v>
      </c>
      <c r="I40" s="186">
        <v>0.73189529036905898</v>
      </c>
      <c r="J40" s="202">
        <v>0.328126387922831</v>
      </c>
    </row>
    <row r="41" spans="1:10" ht="13" customHeight="1" x14ac:dyDescent="0.2">
      <c r="A41" s="82" t="s">
        <v>374</v>
      </c>
      <c r="B41" s="110">
        <v>2</v>
      </c>
      <c r="C41" s="186">
        <v>0.682099061546668</v>
      </c>
      <c r="D41" s="191">
        <v>0.148639396729948</v>
      </c>
      <c r="E41" s="186">
        <v>0.67937685045243201</v>
      </c>
      <c r="F41" s="191">
        <v>0.15375732385022101</v>
      </c>
      <c r="G41" s="186">
        <v>0.66874425839710205</v>
      </c>
      <c r="H41" s="191">
        <v>0.163072633801156</v>
      </c>
      <c r="I41" s="186">
        <v>0.65030597175045901</v>
      </c>
      <c r="J41" s="202">
        <v>0.16987080479510799</v>
      </c>
    </row>
    <row r="42" spans="1:10" ht="13" customHeight="1" x14ac:dyDescent="0.2">
      <c r="A42" s="82" t="s">
        <v>375</v>
      </c>
      <c r="B42" s="110">
        <v>2</v>
      </c>
      <c r="C42" s="186">
        <v>0.79049968498107004</v>
      </c>
      <c r="D42" s="191">
        <v>0.245030532377911</v>
      </c>
      <c r="E42" s="186">
        <v>0.73440466628424494</v>
      </c>
      <c r="F42" s="191">
        <v>0.23997812132917801</v>
      </c>
      <c r="G42" s="186">
        <v>0.65901717785245195</v>
      </c>
      <c r="H42" s="191">
        <v>0.21752563163957001</v>
      </c>
      <c r="I42" s="186">
        <v>0.69785857967763398</v>
      </c>
      <c r="J42" s="202">
        <v>0.243966347770183</v>
      </c>
    </row>
    <row r="43" spans="1:10" ht="13" customHeight="1" x14ac:dyDescent="0.2">
      <c r="A43" s="82" t="s">
        <v>427</v>
      </c>
      <c r="B43" s="110">
        <v>2</v>
      </c>
      <c r="C43" s="186">
        <v>0.49485374516367098</v>
      </c>
      <c r="D43" s="191">
        <v>0.21084230039386001</v>
      </c>
      <c r="E43" s="186">
        <v>0.53720629225067495</v>
      </c>
      <c r="F43" s="191">
        <v>0.25376041126412802</v>
      </c>
      <c r="G43" s="186">
        <v>0.569076871236043</v>
      </c>
      <c r="H43" s="191">
        <v>0.27243591374772003</v>
      </c>
      <c r="I43" s="186">
        <v>0.56792182034422301</v>
      </c>
      <c r="J43" s="202">
        <v>0.272355504024201</v>
      </c>
    </row>
    <row r="44" spans="1:10" ht="13" customHeight="1" x14ac:dyDescent="0.2">
      <c r="A44" s="82" t="s">
        <v>428</v>
      </c>
      <c r="B44" s="110">
        <v>2</v>
      </c>
      <c r="C44" s="186">
        <v>2.8755654829759298</v>
      </c>
      <c r="D44" s="191">
        <v>1.3860049513469701</v>
      </c>
      <c r="E44" s="186">
        <v>2.7207750287020098</v>
      </c>
      <c r="F44" s="191">
        <v>1.2721497369960699</v>
      </c>
      <c r="G44" s="186">
        <v>0.66999213427511195</v>
      </c>
      <c r="H44" s="191">
        <v>0.33103140515266999</v>
      </c>
      <c r="I44" s="186">
        <v>0.65280481575202398</v>
      </c>
      <c r="J44" s="202">
        <v>0.32733878006071698</v>
      </c>
    </row>
    <row r="45" spans="1:10" ht="13" customHeight="1" x14ac:dyDescent="0.2">
      <c r="A45" s="82" t="s">
        <v>429</v>
      </c>
      <c r="B45" s="110">
        <v>2</v>
      </c>
      <c r="C45" s="186">
        <v>1.2992965080775101</v>
      </c>
      <c r="D45" s="191">
        <v>0.20756208524155301</v>
      </c>
      <c r="E45" s="186">
        <v>1.1357644493844601</v>
      </c>
      <c r="F45" s="191">
        <v>0.21532392980440601</v>
      </c>
      <c r="G45" s="186">
        <v>1.1134026916830599</v>
      </c>
      <c r="H45" s="191">
        <v>0.20773888132552401</v>
      </c>
      <c r="I45" s="186">
        <v>1.1085574608242501</v>
      </c>
      <c r="J45" s="202">
        <v>0.215923225410947</v>
      </c>
    </row>
    <row r="46" spans="1:10" ht="13" customHeight="1" x14ac:dyDescent="0.2">
      <c r="A46" s="82" t="s">
        <v>430</v>
      </c>
      <c r="B46" s="110">
        <v>2</v>
      </c>
      <c r="C46" s="186">
        <v>1.10590651818291</v>
      </c>
      <c r="D46" s="191">
        <v>0.33383167903252497</v>
      </c>
      <c r="E46" s="186">
        <v>1.0857034722279599</v>
      </c>
      <c r="F46" s="191">
        <v>0.37272883667513701</v>
      </c>
      <c r="G46" s="186">
        <v>1.1619220240360499</v>
      </c>
      <c r="H46" s="191">
        <v>0.43480179324718399</v>
      </c>
      <c r="I46" s="186">
        <v>1.1825532101532501</v>
      </c>
      <c r="J46" s="202">
        <v>0.47512951428350902</v>
      </c>
    </row>
    <row r="47" spans="1:10" ht="13" customHeight="1" x14ac:dyDescent="0.2">
      <c r="A47" s="82" t="s">
        <v>376</v>
      </c>
      <c r="B47" s="110">
        <v>2</v>
      </c>
      <c r="C47" s="186">
        <v>1.02791034890349</v>
      </c>
      <c r="D47" s="191">
        <v>0.180652724859344</v>
      </c>
      <c r="E47" s="186">
        <v>1.08601465991423</v>
      </c>
      <c r="F47" s="191">
        <v>0.23436121689695799</v>
      </c>
      <c r="G47" s="186">
        <v>1.13137457496157</v>
      </c>
      <c r="H47" s="191">
        <v>0.25138598511446603</v>
      </c>
      <c r="I47" s="186">
        <v>1.1683895875119401</v>
      </c>
      <c r="J47" s="202">
        <v>0.25270312416878898</v>
      </c>
    </row>
    <row r="48" spans="1:10" ht="13" customHeight="1" x14ac:dyDescent="0.2">
      <c r="A48" s="82" t="s">
        <v>377</v>
      </c>
      <c r="B48" s="110">
        <v>2</v>
      </c>
      <c r="C48" s="186">
        <v>1.1240227727524501</v>
      </c>
      <c r="D48" s="191">
        <v>0.236655019344408</v>
      </c>
      <c r="E48" s="186">
        <v>1.30320840457819</v>
      </c>
      <c r="F48" s="191">
        <v>0.31636119561283899</v>
      </c>
      <c r="G48" s="186">
        <v>1.33534758384936</v>
      </c>
      <c r="H48" s="191">
        <v>0.327831400470811</v>
      </c>
      <c r="I48" s="186">
        <v>1.4433683475043599</v>
      </c>
      <c r="J48" s="202">
        <v>0.38063479672296702</v>
      </c>
    </row>
    <row r="49" spans="1:10" ht="13" customHeight="1" x14ac:dyDescent="0.2">
      <c r="A49" s="82" t="s">
        <v>378</v>
      </c>
      <c r="B49" s="110">
        <v>2</v>
      </c>
      <c r="C49" s="186">
        <v>1.2892161312175801</v>
      </c>
      <c r="D49" s="191">
        <v>0.43332186943990902</v>
      </c>
      <c r="E49" s="186">
        <v>1.70735612548306</v>
      </c>
      <c r="F49" s="191">
        <v>0.61162980043715498</v>
      </c>
      <c r="G49" s="186">
        <v>1.8251827614785601</v>
      </c>
      <c r="H49" s="191">
        <v>0.83994267766143205</v>
      </c>
      <c r="I49" s="186">
        <v>1.8291757422544399</v>
      </c>
      <c r="J49" s="202">
        <v>0.84978910317060996</v>
      </c>
    </row>
    <row r="50" spans="1:10" ht="13" customHeight="1" x14ac:dyDescent="0.2">
      <c r="A50" s="82" t="s">
        <v>431</v>
      </c>
      <c r="B50" s="110">
        <v>2</v>
      </c>
      <c r="C50" s="186">
        <v>1.6332951485306899</v>
      </c>
      <c r="D50" s="191">
        <v>0.265942712530642</v>
      </c>
      <c r="E50" s="186">
        <v>1.3594914475950099</v>
      </c>
      <c r="F50" s="191">
        <v>0.28897489942568599</v>
      </c>
      <c r="G50" s="186">
        <v>1.3599275553996</v>
      </c>
      <c r="H50" s="191">
        <v>0.29734897550035599</v>
      </c>
      <c r="I50" s="186">
        <v>1.3788217348595899</v>
      </c>
      <c r="J50" s="202">
        <v>0.29496134646907501</v>
      </c>
    </row>
    <row r="51" spans="1:10" ht="13" customHeight="1" x14ac:dyDescent="0.2">
      <c r="A51" s="82" t="s">
        <v>379</v>
      </c>
      <c r="B51" s="110">
        <v>2</v>
      </c>
      <c r="C51" s="186">
        <v>1.17865511146299</v>
      </c>
      <c r="D51" s="191">
        <v>0.137365965422446</v>
      </c>
      <c r="E51" s="186">
        <v>1.06713468471902</v>
      </c>
      <c r="F51" s="191">
        <v>0.141764142367937</v>
      </c>
      <c r="G51" s="186">
        <v>1.03543843009911</v>
      </c>
      <c r="H51" s="191">
        <v>0.13811867790658999</v>
      </c>
      <c r="I51" s="186">
        <v>1.0364990812320301</v>
      </c>
      <c r="J51" s="202">
        <v>0.13818249503604399</v>
      </c>
    </row>
    <row r="52" spans="1:10" ht="13" customHeight="1" x14ac:dyDescent="0.2">
      <c r="A52" s="82" t="s">
        <v>380</v>
      </c>
      <c r="B52" s="110">
        <v>2</v>
      </c>
      <c r="C52" s="186">
        <v>1.2373786230794599</v>
      </c>
      <c r="D52" s="191">
        <v>0.38427877608437599</v>
      </c>
      <c r="E52" s="186">
        <v>1.17188098693723</v>
      </c>
      <c r="F52" s="191">
        <v>0.33804271694636001</v>
      </c>
      <c r="G52" s="186">
        <v>1.3202009011848299</v>
      </c>
      <c r="H52" s="191">
        <v>0.53603841009028697</v>
      </c>
      <c r="I52" s="186">
        <v>1.34114678501263</v>
      </c>
      <c r="J52" s="202">
        <v>0.53476721781838199</v>
      </c>
    </row>
    <row r="53" spans="1:10" ht="13" customHeight="1" x14ac:dyDescent="0.2">
      <c r="A53" s="82" t="s">
        <v>381</v>
      </c>
      <c r="B53" s="110">
        <v>2</v>
      </c>
      <c r="C53" s="186">
        <v>0.91901364465879298</v>
      </c>
      <c r="D53" s="191">
        <v>0.195714224382629</v>
      </c>
      <c r="E53" s="186">
        <v>0.97681253909098398</v>
      </c>
      <c r="F53" s="191">
        <v>0.20914519793067199</v>
      </c>
      <c r="G53" s="186">
        <v>0.99902505518283602</v>
      </c>
      <c r="H53" s="191">
        <v>0.21386093183587701</v>
      </c>
      <c r="I53" s="186">
        <v>0.89536582787262797</v>
      </c>
      <c r="J53" s="202">
        <v>0.20054456630010301</v>
      </c>
    </row>
    <row r="54" spans="1:10" ht="13" customHeight="1" x14ac:dyDescent="0.2">
      <c r="A54" s="82" t="s">
        <v>382</v>
      </c>
      <c r="B54" s="110">
        <v>2</v>
      </c>
      <c r="C54" s="186">
        <v>1.2537549611687999</v>
      </c>
      <c r="D54" s="191">
        <v>0.462842911823797</v>
      </c>
      <c r="E54" s="186">
        <v>1.2448047796586901</v>
      </c>
      <c r="F54" s="191">
        <v>0.51989712645529595</v>
      </c>
      <c r="G54" s="186">
        <v>1.2211695357617101</v>
      </c>
      <c r="H54" s="191">
        <v>0.51680280941384704</v>
      </c>
      <c r="I54" s="186">
        <v>1.36846451593469</v>
      </c>
      <c r="J54" s="202">
        <v>0.55908037896239604</v>
      </c>
    </row>
    <row r="55" spans="1:10" ht="13" customHeight="1" x14ac:dyDescent="0.2">
      <c r="A55" s="82" t="s">
        <v>383</v>
      </c>
      <c r="B55" s="110">
        <v>2</v>
      </c>
      <c r="C55" s="186">
        <v>1.0388366240096101</v>
      </c>
      <c r="D55" s="191">
        <v>0.27020311882862202</v>
      </c>
      <c r="E55" s="186">
        <v>1.0592737643316801</v>
      </c>
      <c r="F55" s="191">
        <v>0.27634681264206301</v>
      </c>
      <c r="G55" s="186">
        <v>1.48422822857688</v>
      </c>
      <c r="H55" s="191">
        <v>0.43872079417870302</v>
      </c>
      <c r="I55" s="186">
        <v>1.5543825491533501</v>
      </c>
      <c r="J55" s="202">
        <v>0.47777786649964699</v>
      </c>
    </row>
    <row r="56" spans="1:10" ht="13" customHeight="1" x14ac:dyDescent="0.2">
      <c r="A56" s="82" t="s">
        <v>384</v>
      </c>
      <c r="B56" s="110">
        <v>2</v>
      </c>
      <c r="C56" s="186">
        <v>0.93497168594109703</v>
      </c>
      <c r="D56" s="191">
        <v>0.14665703636257599</v>
      </c>
      <c r="E56" s="186">
        <v>0.88078421926373696</v>
      </c>
      <c r="F56" s="191">
        <v>0.161116810832198</v>
      </c>
      <c r="G56" s="186">
        <v>0.76746043214410498</v>
      </c>
      <c r="H56" s="191">
        <v>0.142225251049929</v>
      </c>
      <c r="I56" s="186">
        <v>0.79925445438748299</v>
      </c>
      <c r="J56" s="202">
        <v>0.14923199452171301</v>
      </c>
    </row>
    <row r="57" spans="1:10" ht="13" customHeight="1" x14ac:dyDescent="0.2">
      <c r="A57" s="82" t="s">
        <v>385</v>
      </c>
      <c r="B57" s="110">
        <v>2</v>
      </c>
      <c r="C57" s="186">
        <v>0.81638645437165902</v>
      </c>
      <c r="D57" s="191">
        <v>0.32030347643583501</v>
      </c>
      <c r="E57" s="186">
        <v>0.71611499120218003</v>
      </c>
      <c r="F57" s="191">
        <v>0.32214251675764</v>
      </c>
      <c r="G57" s="186">
        <v>0.69398063336808702</v>
      </c>
      <c r="H57" s="191">
        <v>0.31919700536079398</v>
      </c>
      <c r="I57" s="186">
        <v>0.66817242970741597</v>
      </c>
      <c r="J57" s="202">
        <v>0.318783478075293</v>
      </c>
    </row>
    <row r="58" spans="1:10" ht="13" customHeight="1" x14ac:dyDescent="0.2">
      <c r="A58" s="82" t="s">
        <v>386</v>
      </c>
      <c r="B58" s="110">
        <v>2</v>
      </c>
      <c r="C58" s="186">
        <v>1.0041325510141099</v>
      </c>
      <c r="D58" s="191">
        <v>0.224989245023894</v>
      </c>
      <c r="E58" s="186">
        <v>1.1188980685361101</v>
      </c>
      <c r="F58" s="191">
        <v>0.25826269840885702</v>
      </c>
      <c r="G58" s="186">
        <v>1.0098025078664501</v>
      </c>
      <c r="H58" s="191">
        <v>0.298087312003945</v>
      </c>
      <c r="I58" s="186">
        <v>1.0077074888225499</v>
      </c>
      <c r="J58" s="202">
        <v>0.29642699067728201</v>
      </c>
    </row>
    <row r="59" spans="1:10" ht="13" customHeight="1" x14ac:dyDescent="0.2">
      <c r="A59" s="82" t="s">
        <v>387</v>
      </c>
      <c r="B59" s="110">
        <v>2</v>
      </c>
      <c r="C59" s="186">
        <v>1.2338701009795601</v>
      </c>
      <c r="D59" s="191">
        <v>0.15417130811201399</v>
      </c>
      <c r="E59" s="186">
        <v>1.2795208474497299</v>
      </c>
      <c r="F59" s="191">
        <v>0.15949314957312999</v>
      </c>
      <c r="G59" s="186">
        <v>1.27651963100586</v>
      </c>
      <c r="H59" s="191">
        <v>0.16254502239874799</v>
      </c>
      <c r="I59" s="186">
        <v>1.2712364476598801</v>
      </c>
      <c r="J59" s="202">
        <v>0.162190495972521</v>
      </c>
    </row>
    <row r="60" spans="1:10" ht="13" customHeight="1" x14ac:dyDescent="0.2">
      <c r="A60" s="82" t="s">
        <v>388</v>
      </c>
      <c r="B60" s="110">
        <v>2</v>
      </c>
      <c r="C60" s="186">
        <v>1.02283536676371</v>
      </c>
      <c r="D60" s="191">
        <v>0.26725527475491001</v>
      </c>
      <c r="E60" s="186">
        <v>0.94141398337459004</v>
      </c>
      <c r="F60" s="191">
        <v>0.24942535738300201</v>
      </c>
      <c r="G60" s="186">
        <v>0.78425482126908796</v>
      </c>
      <c r="H60" s="191">
        <v>0.18536192662638201</v>
      </c>
      <c r="I60" s="186">
        <v>0.78457185534979001</v>
      </c>
      <c r="J60" s="202">
        <v>0.18658955772237201</v>
      </c>
    </row>
    <row r="61" spans="1:10" ht="13" customHeight="1" x14ac:dyDescent="0.2">
      <c r="A61" s="82" t="s">
        <v>432</v>
      </c>
      <c r="B61" s="110">
        <v>2</v>
      </c>
      <c r="C61" s="186">
        <v>0.903830532139003</v>
      </c>
      <c r="D61" s="191">
        <v>0.11026296552762101</v>
      </c>
      <c r="E61" s="186">
        <v>0.91295153911149096</v>
      </c>
      <c r="F61" s="191">
        <v>0.111719925959631</v>
      </c>
      <c r="G61" s="186">
        <v>0.92630199487123699</v>
      </c>
      <c r="H61" s="191">
        <v>0.11277444910885299</v>
      </c>
      <c r="I61" s="186">
        <v>0.94485119446460697</v>
      </c>
      <c r="J61" s="202">
        <v>0.114011173017544</v>
      </c>
    </row>
    <row r="62" spans="1:10" ht="13" customHeight="1" x14ac:dyDescent="0.2">
      <c r="A62" s="82" t="s">
        <v>389</v>
      </c>
      <c r="B62" s="110">
        <v>2</v>
      </c>
      <c r="C62" s="186">
        <v>0.78943652745017301</v>
      </c>
      <c r="D62" s="191">
        <v>0.24383669288530199</v>
      </c>
      <c r="E62" s="186">
        <v>0.94957966749123901</v>
      </c>
      <c r="F62" s="191">
        <v>0.308210604291767</v>
      </c>
      <c r="G62" s="186">
        <v>0.79447760865504302</v>
      </c>
      <c r="H62" s="191">
        <v>0.22774310700400699</v>
      </c>
      <c r="I62" s="186">
        <v>0.78140517892484096</v>
      </c>
      <c r="J62" s="202">
        <v>0.22349362594533301</v>
      </c>
    </row>
    <row r="63" spans="1:10" ht="13" customHeight="1" x14ac:dyDescent="0.2">
      <c r="A63" s="112" t="s">
        <v>433</v>
      </c>
      <c r="B63" s="113">
        <v>2</v>
      </c>
      <c r="C63" s="187">
        <v>1.1328640517467199</v>
      </c>
      <c r="D63" s="192">
        <v>7.5190131200915097E-2</v>
      </c>
      <c r="E63" s="187">
        <v>1.13891701394914</v>
      </c>
      <c r="F63" s="192">
        <v>7.6216621860173597E-2</v>
      </c>
      <c r="G63" s="187">
        <v>1.1282855972474299</v>
      </c>
      <c r="H63" s="192">
        <v>7.6713051607754698E-2</v>
      </c>
      <c r="I63" s="187">
        <v>1.10366238927464</v>
      </c>
      <c r="J63" s="204">
        <v>7.6486987606936493E-2</v>
      </c>
    </row>
    <row r="64" spans="1:10" ht="13" customHeight="1" x14ac:dyDescent="0.2">
      <c r="A64" s="114" t="s">
        <v>434</v>
      </c>
      <c r="B64" s="115">
        <v>2</v>
      </c>
      <c r="C64" s="188">
        <v>0.94377874591538802</v>
      </c>
      <c r="D64" s="193">
        <v>8.1913073991281601E-2</v>
      </c>
      <c r="E64" s="188">
        <v>0.95312967254147896</v>
      </c>
      <c r="F64" s="193">
        <v>8.9658295503292601E-2</v>
      </c>
      <c r="G64" s="188">
        <v>0.93062495114432198</v>
      </c>
      <c r="H64" s="193">
        <v>9.5259654293610496E-2</v>
      </c>
      <c r="I64" s="188">
        <v>0.91067354840124004</v>
      </c>
      <c r="J64" s="205">
        <v>9.8993240941644994E-2</v>
      </c>
    </row>
    <row r="65" spans="1:10" ht="13" customHeight="1" x14ac:dyDescent="0.2">
      <c r="A65" s="116" t="s">
        <v>435</v>
      </c>
      <c r="B65" s="117">
        <v>2</v>
      </c>
      <c r="C65" s="189">
        <v>1.15994771255822</v>
      </c>
      <c r="D65" s="194">
        <v>5.72034325460282E-2</v>
      </c>
      <c r="E65" s="189">
        <v>1.1566469330147999</v>
      </c>
      <c r="F65" s="194">
        <v>5.7696491473879397E-2</v>
      </c>
      <c r="G65" s="189">
        <v>1.12716468786546</v>
      </c>
      <c r="H65" s="194">
        <v>5.5065741894913499E-2</v>
      </c>
      <c r="I65" s="189">
        <v>1.1172581741896499</v>
      </c>
      <c r="J65" s="206">
        <v>5.5312822145424601E-2</v>
      </c>
    </row>
    <row r="66" spans="1:10" ht="13" customHeight="1" x14ac:dyDescent="0.2">
      <c r="A66" s="82" t="s">
        <v>391</v>
      </c>
      <c r="B66" s="110">
        <v>2</v>
      </c>
      <c r="C66" s="186">
        <v>1.10700332198445</v>
      </c>
      <c r="D66" s="191">
        <v>0.40147711919262402</v>
      </c>
      <c r="E66" s="186">
        <v>1.3395322876143601</v>
      </c>
      <c r="F66" s="191">
        <v>0.557829708372786</v>
      </c>
      <c r="G66" s="186">
        <v>1.3583163301905701</v>
      </c>
      <c r="H66" s="191">
        <v>0.62542143076088397</v>
      </c>
      <c r="I66" s="186">
        <v>1.3568483726868099</v>
      </c>
      <c r="J66" s="202">
        <v>0.62540146095607896</v>
      </c>
    </row>
    <row r="67" spans="1:10" ht="13" customHeight="1" x14ac:dyDescent="0.2">
      <c r="A67" s="82" t="s">
        <v>392</v>
      </c>
      <c r="B67" s="110">
        <v>2</v>
      </c>
      <c r="C67" s="186">
        <v>0.95667929994191403</v>
      </c>
      <c r="D67" s="191">
        <v>0.44590324778731799</v>
      </c>
      <c r="E67" s="186">
        <v>0.88434898853557997</v>
      </c>
      <c r="F67" s="191">
        <v>0.44038703635309601</v>
      </c>
      <c r="G67" s="186">
        <v>0.82075775793370997</v>
      </c>
      <c r="H67" s="191">
        <v>0.40968684777313102</v>
      </c>
      <c r="I67" s="186">
        <v>0.80404660911419901</v>
      </c>
      <c r="J67" s="202">
        <v>0.38542527236200103</v>
      </c>
    </row>
    <row r="68" spans="1:10" ht="13" customHeight="1" x14ac:dyDescent="0.2">
      <c r="A68" s="82" t="s">
        <v>393</v>
      </c>
      <c r="B68" s="110">
        <v>2</v>
      </c>
      <c r="C68" s="186">
        <v>0.47537389234930399</v>
      </c>
      <c r="D68" s="191">
        <v>0.236993178950583</v>
      </c>
      <c r="E68" s="186">
        <v>0.61165784250589195</v>
      </c>
      <c r="F68" s="191">
        <v>0.350204207140557</v>
      </c>
      <c r="G68" s="186">
        <v>0.75692419503862696</v>
      </c>
      <c r="H68" s="191">
        <v>0.45045079037176899</v>
      </c>
      <c r="I68" s="186">
        <v>0.50717857855012904</v>
      </c>
      <c r="J68" s="202">
        <v>0.29879921941779802</v>
      </c>
    </row>
    <row r="69" spans="1:10" ht="13" customHeight="1" x14ac:dyDescent="0.2">
      <c r="A69" s="4" t="s">
        <v>394</v>
      </c>
      <c r="B69" s="118">
        <v>2</v>
      </c>
      <c r="C69" s="196">
        <v>0.93361693836246595</v>
      </c>
      <c r="D69" s="197">
        <v>0.44735442061192998</v>
      </c>
      <c r="E69" s="196">
        <v>1.0956813247144399</v>
      </c>
      <c r="F69" s="197">
        <v>0.52381435705618795</v>
      </c>
      <c r="G69" s="196">
        <v>1.10147675327641</v>
      </c>
      <c r="H69" s="197">
        <v>0.481742861959775</v>
      </c>
      <c r="I69" s="196">
        <v>1.0199363610626</v>
      </c>
      <c r="J69" s="207">
        <v>0.44262306410448399</v>
      </c>
    </row>
    <row r="70" spans="1:10" ht="13" customHeight="1" x14ac:dyDescent="0.2">
      <c r="A70" s="82"/>
      <c r="B70" s="119"/>
      <c r="C70" s="186" t="s">
        <v>1804</v>
      </c>
      <c r="D70" s="191" t="s">
        <v>1805</v>
      </c>
      <c r="E70" s="186" t="s">
        <v>1806</v>
      </c>
      <c r="F70" s="191" t="s">
        <v>1807</v>
      </c>
      <c r="G70" s="186" t="s">
        <v>1808</v>
      </c>
      <c r="H70" s="191" t="s">
        <v>1809</v>
      </c>
      <c r="I70" s="186" t="s">
        <v>1810</v>
      </c>
      <c r="J70" s="202" t="s">
        <v>1811</v>
      </c>
    </row>
    <row r="71" spans="1:10" ht="13" customHeight="1" x14ac:dyDescent="0.2">
      <c r="A71" s="82" t="s">
        <v>350</v>
      </c>
      <c r="B71" s="119">
        <v>1</v>
      </c>
      <c r="C71" s="186">
        <v>0.83476135105703997</v>
      </c>
      <c r="D71" s="191">
        <v>0.16266123801893501</v>
      </c>
      <c r="E71" s="186">
        <v>0.84401475406205295</v>
      </c>
      <c r="F71" s="191">
        <v>0.16497287173377401</v>
      </c>
      <c r="G71" s="186">
        <v>0.89219108359881605</v>
      </c>
      <c r="H71" s="191">
        <v>0.176623120488832</v>
      </c>
      <c r="I71" s="186">
        <v>0.86536278034618297</v>
      </c>
      <c r="J71" s="202">
        <v>0.17075677925200999</v>
      </c>
    </row>
    <row r="72" spans="1:10" ht="13" customHeight="1" x14ac:dyDescent="0.2">
      <c r="A72" s="82" t="s">
        <v>352</v>
      </c>
      <c r="B72" s="119">
        <v>1</v>
      </c>
      <c r="C72" s="186">
        <v>0.82075229051041099</v>
      </c>
      <c r="D72" s="191">
        <v>0.110618659335702</v>
      </c>
      <c r="E72" s="186">
        <v>1.1805712602000999</v>
      </c>
      <c r="F72" s="191">
        <v>0.177407946881734</v>
      </c>
      <c r="G72" s="186">
        <v>1.2083293932471</v>
      </c>
      <c r="H72" s="191">
        <v>0.19239295766214501</v>
      </c>
      <c r="I72" s="186">
        <v>1.18760699755372</v>
      </c>
      <c r="J72" s="202">
        <v>0.18934593584214299</v>
      </c>
    </row>
    <row r="73" spans="1:10" ht="13" customHeight="1" x14ac:dyDescent="0.2">
      <c r="A73" s="111" t="s">
        <v>354</v>
      </c>
      <c r="B73" s="119">
        <v>1</v>
      </c>
      <c r="C73" s="186">
        <v>0.65720327719461002</v>
      </c>
      <c r="D73" s="191">
        <v>0.117722967311214</v>
      </c>
      <c r="E73" s="186">
        <v>0.69152750934928497</v>
      </c>
      <c r="F73" s="191">
        <v>0.16266869596132599</v>
      </c>
      <c r="G73" s="186">
        <v>0.699050229820802</v>
      </c>
      <c r="H73" s="191">
        <v>0.173700413107128</v>
      </c>
      <c r="I73" s="186">
        <v>0.68666801029142799</v>
      </c>
      <c r="J73" s="202">
        <v>0.170494265492418</v>
      </c>
    </row>
    <row r="74" spans="1:10" ht="13" customHeight="1" x14ac:dyDescent="0.2">
      <c r="A74" s="82" t="s">
        <v>355</v>
      </c>
      <c r="B74" s="119">
        <v>1</v>
      </c>
      <c r="C74" s="186">
        <v>1.5066095763760501</v>
      </c>
      <c r="D74" s="191">
        <v>0.24194038050684799</v>
      </c>
      <c r="E74" s="186">
        <v>1.49997444383449</v>
      </c>
      <c r="F74" s="191">
        <v>0.24993207379138299</v>
      </c>
      <c r="G74" s="186">
        <v>1.64739631171428</v>
      </c>
      <c r="H74" s="191">
        <v>0.28999272543472299</v>
      </c>
      <c r="I74" s="186">
        <v>1.59576291548157</v>
      </c>
      <c r="J74" s="202">
        <v>0.28122690293682201</v>
      </c>
    </row>
    <row r="75" spans="1:10" ht="13" customHeight="1" x14ac:dyDescent="0.2">
      <c r="A75" s="82" t="s">
        <v>365</v>
      </c>
      <c r="B75" s="119">
        <v>1</v>
      </c>
      <c r="C75" s="186">
        <v>2.4381265129179801</v>
      </c>
      <c r="D75" s="191">
        <v>1.3662965376671801</v>
      </c>
      <c r="E75" s="186">
        <v>1.7518058789342701</v>
      </c>
      <c r="F75" s="191">
        <v>1.05487169735171</v>
      </c>
      <c r="G75" s="186">
        <v>2.0033280559264299</v>
      </c>
      <c r="H75" s="191">
        <v>1.1470932813178101</v>
      </c>
      <c r="I75" s="186">
        <v>2.01212462215467</v>
      </c>
      <c r="J75" s="202">
        <v>1.1662551417672</v>
      </c>
    </row>
    <row r="76" spans="1:10" ht="13" customHeight="1" x14ac:dyDescent="0.2">
      <c r="A76" s="82" t="s">
        <v>370</v>
      </c>
      <c r="B76" s="119">
        <v>1</v>
      </c>
      <c r="C76" s="186">
        <v>0.931027368906577</v>
      </c>
      <c r="D76" s="191">
        <v>0.17753350940709201</v>
      </c>
      <c r="E76" s="186">
        <v>0.88977040565520804</v>
      </c>
      <c r="F76" s="191">
        <v>0.179270901869404</v>
      </c>
      <c r="G76" s="186">
        <v>0.91935172433492796</v>
      </c>
      <c r="H76" s="191">
        <v>0.18782475534175999</v>
      </c>
      <c r="I76" s="186">
        <v>0.97820406944362603</v>
      </c>
      <c r="J76" s="202">
        <v>0.194738114226501</v>
      </c>
    </row>
    <row r="77" spans="1:10" ht="13" customHeight="1" x14ac:dyDescent="0.2">
      <c r="A77" s="82" t="s">
        <v>372</v>
      </c>
      <c r="B77" s="119">
        <v>1</v>
      </c>
      <c r="C77" s="186">
        <v>2.49847810176716</v>
      </c>
      <c r="D77" s="191">
        <v>1.11705523548282</v>
      </c>
      <c r="E77" s="186">
        <v>2.9942035643159901</v>
      </c>
      <c r="F77" s="191">
        <v>1.4815954621259599</v>
      </c>
      <c r="G77" s="186">
        <v>2.98240376275773</v>
      </c>
      <c r="H77" s="191">
        <v>1.45761914258225</v>
      </c>
      <c r="I77" s="186">
        <v>2.98501868047649</v>
      </c>
      <c r="J77" s="202">
        <v>1.4597226304019</v>
      </c>
    </row>
    <row r="78" spans="1:10" ht="13" customHeight="1" x14ac:dyDescent="0.2">
      <c r="A78" s="82" t="s">
        <v>428</v>
      </c>
      <c r="B78" s="119">
        <v>1</v>
      </c>
      <c r="C78" s="186">
        <v>3.8180313421675698</v>
      </c>
      <c r="D78" s="191">
        <v>0.89941807869907897</v>
      </c>
      <c r="E78" s="186">
        <v>3.5765132619837199</v>
      </c>
      <c r="F78" s="191">
        <v>0.84412108303409406</v>
      </c>
      <c r="G78" s="186">
        <v>1.1569942313613599</v>
      </c>
      <c r="H78" s="191">
        <v>0.388868445486239</v>
      </c>
      <c r="I78" s="186">
        <v>1.1383198388247799</v>
      </c>
      <c r="J78" s="202">
        <v>0.37758321833597802</v>
      </c>
    </row>
    <row r="79" spans="1:10" ht="13" customHeight="1" x14ac:dyDescent="0.2">
      <c r="A79" s="82" t="s">
        <v>378</v>
      </c>
      <c r="B79" s="119">
        <v>1</v>
      </c>
      <c r="C79" s="186">
        <v>1.35890851350841</v>
      </c>
      <c r="D79" s="191">
        <v>0.34025619331947299</v>
      </c>
      <c r="E79" s="186">
        <v>2.04888117901291</v>
      </c>
      <c r="F79" s="191">
        <v>0.61983961651859298</v>
      </c>
      <c r="G79" s="186">
        <v>1.7520408103962699</v>
      </c>
      <c r="H79" s="191">
        <v>0.609991383007361</v>
      </c>
      <c r="I79" s="186">
        <v>1.7519200092254901</v>
      </c>
      <c r="J79" s="202">
        <v>0.59791972298467699</v>
      </c>
    </row>
    <row r="80" spans="1:10" ht="13" customHeight="1" x14ac:dyDescent="0.2">
      <c r="A80" s="82" t="s">
        <v>382</v>
      </c>
      <c r="B80" s="119">
        <v>1</v>
      </c>
      <c r="C80" s="186">
        <v>0.67311532233012705</v>
      </c>
      <c r="D80" s="191">
        <v>0.18274614892933</v>
      </c>
      <c r="E80" s="186">
        <v>1.0078236918465899</v>
      </c>
      <c r="F80" s="191">
        <v>0.288562642799994</v>
      </c>
      <c r="G80" s="186">
        <v>1.0370857204364501</v>
      </c>
      <c r="H80" s="191">
        <v>0.291801309551809</v>
      </c>
      <c r="I80" s="186">
        <v>0.99255394024184596</v>
      </c>
      <c r="J80" s="202">
        <v>0.28617028994936</v>
      </c>
    </row>
    <row r="81" spans="1:10" ht="13" customHeight="1" x14ac:dyDescent="0.2">
      <c r="A81" s="82" t="s">
        <v>384</v>
      </c>
      <c r="B81" s="119">
        <v>1</v>
      </c>
      <c r="C81" s="186">
        <v>0.99152961992391797</v>
      </c>
      <c r="D81" s="191">
        <v>0.15160981547461</v>
      </c>
      <c r="E81" s="186">
        <v>1.0962745120608699</v>
      </c>
      <c r="F81" s="191">
        <v>0.18821688944965001</v>
      </c>
      <c r="G81" s="186">
        <v>1.11041037947804</v>
      </c>
      <c r="H81" s="191">
        <v>0.216827864906083</v>
      </c>
      <c r="I81" s="186">
        <v>1.0961679814419401</v>
      </c>
      <c r="J81" s="202">
        <v>0.21223641315111999</v>
      </c>
    </row>
    <row r="82" spans="1:10" ht="13" customHeight="1" x14ac:dyDescent="0.2">
      <c r="A82" s="82" t="s">
        <v>386</v>
      </c>
      <c r="B82" s="119">
        <v>1</v>
      </c>
      <c r="C82" s="186">
        <v>1.0566451025950101</v>
      </c>
      <c r="D82" s="191">
        <v>0.247099957237846</v>
      </c>
      <c r="E82" s="186">
        <v>1.33172256411013</v>
      </c>
      <c r="F82" s="191">
        <v>0.321952565803999</v>
      </c>
      <c r="G82" s="186">
        <v>1.1170078259897001</v>
      </c>
      <c r="H82" s="191">
        <v>0.43416118735545101</v>
      </c>
      <c r="I82" s="186">
        <v>1.11909525981578</v>
      </c>
      <c r="J82" s="202">
        <v>0.43575463198528103</v>
      </c>
    </row>
    <row r="83" spans="1:10" ht="13" customHeight="1" x14ac:dyDescent="0.2">
      <c r="A83" s="82" t="s">
        <v>387</v>
      </c>
      <c r="B83" s="119">
        <v>1</v>
      </c>
      <c r="C83" s="186">
        <v>0.91079876527211401</v>
      </c>
      <c r="D83" s="191">
        <v>0.152868783045748</v>
      </c>
      <c r="E83" s="186">
        <v>0.88445793771674697</v>
      </c>
      <c r="F83" s="191">
        <v>0.136050192362382</v>
      </c>
      <c r="G83" s="186">
        <v>0.88996966501744801</v>
      </c>
      <c r="H83" s="191">
        <v>0.13985968993874301</v>
      </c>
      <c r="I83" s="186">
        <v>0.87735999920566199</v>
      </c>
      <c r="J83" s="202">
        <v>0.13863817540350301</v>
      </c>
    </row>
    <row r="84" spans="1:10" ht="13" customHeight="1" x14ac:dyDescent="0.2">
      <c r="A84" s="5" t="s">
        <v>436</v>
      </c>
      <c r="B84" s="120">
        <v>1</v>
      </c>
      <c r="C84" s="190">
        <v>1.4865653222777</v>
      </c>
      <c r="D84" s="195">
        <v>0.17298167836039799</v>
      </c>
      <c r="E84" s="190">
        <v>1.59216778781109</v>
      </c>
      <c r="F84" s="195">
        <v>0.18255082617683199</v>
      </c>
      <c r="G84" s="190">
        <v>1.39304241368821</v>
      </c>
      <c r="H84" s="195">
        <v>0.17661139876878801</v>
      </c>
      <c r="I84" s="190">
        <v>1.38329142451765</v>
      </c>
      <c r="J84" s="203">
        <v>0.17695495215649901</v>
      </c>
    </row>
    <row r="85" spans="1:10" ht="13" customHeight="1" x14ac:dyDescent="0.2">
      <c r="A85" s="82" t="s">
        <v>93</v>
      </c>
      <c r="B85" s="119">
        <v>1</v>
      </c>
      <c r="C85" s="186">
        <v>0.74056017044063405</v>
      </c>
      <c r="D85" s="191">
        <v>0.25092149753952298</v>
      </c>
      <c r="E85" s="186">
        <v>1.1881128923005</v>
      </c>
      <c r="F85" s="191">
        <v>0.43214215243374698</v>
      </c>
      <c r="G85" s="186">
        <v>1.2076211141842801</v>
      </c>
      <c r="H85" s="191">
        <v>0.43632473315245801</v>
      </c>
      <c r="I85" s="186">
        <v>1.18795815160378</v>
      </c>
      <c r="J85" s="202">
        <v>0.43388290649189598</v>
      </c>
    </row>
    <row r="86" spans="1:10" ht="13" customHeight="1" x14ac:dyDescent="0.2">
      <c r="A86" s="82" t="s">
        <v>392</v>
      </c>
      <c r="B86" s="119">
        <v>1</v>
      </c>
      <c r="C86" s="186">
        <v>0.82810881930071101</v>
      </c>
      <c r="D86" s="191">
        <v>0.527359893305689</v>
      </c>
      <c r="E86" s="186">
        <v>0.78726055626397096</v>
      </c>
      <c r="F86" s="191">
        <v>0.55210709895298904</v>
      </c>
      <c r="G86" s="186">
        <v>0.77516854074933195</v>
      </c>
      <c r="H86" s="191">
        <v>0.55939765685526999</v>
      </c>
      <c r="I86" s="186">
        <v>0.79451997216201897</v>
      </c>
      <c r="J86" s="202">
        <v>0.58626874041770605</v>
      </c>
    </row>
    <row r="87" spans="1:10" ht="13" customHeight="1" x14ac:dyDescent="0.2">
      <c r="A87" s="4" t="s">
        <v>393</v>
      </c>
      <c r="B87" s="121">
        <v>1</v>
      </c>
      <c r="C87" s="196">
        <v>0.939143245004326</v>
      </c>
      <c r="D87" s="197">
        <v>0.35204110340643202</v>
      </c>
      <c r="E87" s="196">
        <v>1.04563560345429</v>
      </c>
      <c r="F87" s="197">
        <v>0.40863263378000803</v>
      </c>
      <c r="G87" s="196">
        <v>0.95607293693606599</v>
      </c>
      <c r="H87" s="197">
        <v>0.37275042692999799</v>
      </c>
      <c r="I87" s="196">
        <v>0.89964918001507399</v>
      </c>
      <c r="J87" s="207">
        <v>0.411881750282037</v>
      </c>
    </row>
    <row r="88" spans="1:10" ht="13" customHeight="1" x14ac:dyDescent="0.2">
      <c r="A88" s="82"/>
      <c r="B88" s="122"/>
      <c r="C88" s="186" t="s">
        <v>1804</v>
      </c>
      <c r="D88" s="191" t="s">
        <v>1805</v>
      </c>
      <c r="E88" s="186" t="s">
        <v>1806</v>
      </c>
      <c r="F88" s="191" t="s">
        <v>1807</v>
      </c>
      <c r="G88" s="186" t="s">
        <v>1808</v>
      </c>
      <c r="H88" s="191" t="s">
        <v>1809</v>
      </c>
      <c r="I88" s="186" t="s">
        <v>1810</v>
      </c>
      <c r="J88" s="202" t="s">
        <v>1811</v>
      </c>
    </row>
    <row r="89" spans="1:10" ht="13" customHeight="1" x14ac:dyDescent="0.2">
      <c r="A89" s="82" t="s">
        <v>359</v>
      </c>
      <c r="B89" s="122">
        <v>3</v>
      </c>
      <c r="C89" s="186">
        <v>1.2722258490853</v>
      </c>
      <c r="D89" s="191">
        <v>0.418772542194009</v>
      </c>
      <c r="E89" s="186">
        <v>1.19887728557562</v>
      </c>
      <c r="F89" s="191">
        <v>0.41603790828417098</v>
      </c>
      <c r="G89" s="186">
        <v>1.2255276468960601</v>
      </c>
      <c r="H89" s="191">
        <v>0.42278638126231899</v>
      </c>
      <c r="I89" s="186">
        <v>1.1366038974289501</v>
      </c>
      <c r="J89" s="202">
        <v>0.421947508550224</v>
      </c>
    </row>
    <row r="90" spans="1:10" ht="13" customHeight="1" x14ac:dyDescent="0.2">
      <c r="A90" s="82" t="s">
        <v>362</v>
      </c>
      <c r="B90" s="122">
        <v>3</v>
      </c>
      <c r="C90" s="186">
        <v>0.64629759502534001</v>
      </c>
      <c r="D90" s="191">
        <v>0.27404859798125197</v>
      </c>
      <c r="E90" s="186">
        <v>0.76340045562751102</v>
      </c>
      <c r="F90" s="191">
        <v>0.35203915157418197</v>
      </c>
      <c r="G90" s="186">
        <v>0.74802100391302195</v>
      </c>
      <c r="H90" s="191">
        <v>0.34199039771553302</v>
      </c>
      <c r="I90" s="186">
        <v>0.76947811418623602</v>
      </c>
      <c r="J90" s="202">
        <v>0.36422019743193002</v>
      </c>
    </row>
    <row r="91" spans="1:10" ht="13" customHeight="1" x14ac:dyDescent="0.2">
      <c r="A91" s="82" t="s">
        <v>84</v>
      </c>
      <c r="B91" s="122">
        <v>3</v>
      </c>
      <c r="C91" s="186">
        <v>0.72826526424723104</v>
      </c>
      <c r="D91" s="191">
        <v>0.18763347596562199</v>
      </c>
      <c r="E91" s="186">
        <v>1.1459162498451301</v>
      </c>
      <c r="F91" s="191">
        <v>0.336372479055773</v>
      </c>
      <c r="G91" s="186">
        <v>1.08877636095422</v>
      </c>
      <c r="H91" s="191">
        <v>0.32985584311840399</v>
      </c>
      <c r="I91" s="186">
        <v>1.03990724730242</v>
      </c>
      <c r="J91" s="202">
        <v>0.30878322409523101</v>
      </c>
    </row>
    <row r="92" spans="1:10" ht="13" customHeight="1" x14ac:dyDescent="0.2">
      <c r="A92" s="82" t="s">
        <v>376</v>
      </c>
      <c r="B92" s="122">
        <v>3</v>
      </c>
      <c r="C92" s="186">
        <v>0.88775508148675297</v>
      </c>
      <c r="D92" s="191">
        <v>0.16513357535175599</v>
      </c>
      <c r="E92" s="186">
        <v>1.1254918027914</v>
      </c>
      <c r="F92" s="191">
        <v>0.21539857971728699</v>
      </c>
      <c r="G92" s="186">
        <v>1.13699911106771</v>
      </c>
      <c r="H92" s="191">
        <v>0.22054994840874001</v>
      </c>
      <c r="I92" s="186">
        <v>1.0583445851268001</v>
      </c>
      <c r="J92" s="202">
        <v>0.21541740517802899</v>
      </c>
    </row>
    <row r="93" spans="1:10" ht="13" customHeight="1" x14ac:dyDescent="0.2">
      <c r="A93" s="82" t="s">
        <v>378</v>
      </c>
      <c r="B93" s="122">
        <v>3</v>
      </c>
      <c r="C93" s="186">
        <v>0.95624374981600602</v>
      </c>
      <c r="D93" s="191">
        <v>0.17258668557867801</v>
      </c>
      <c r="E93" s="186">
        <v>1.11746904366787</v>
      </c>
      <c r="F93" s="191">
        <v>0.202105217232463</v>
      </c>
      <c r="G93" s="186">
        <v>1.17665284935793</v>
      </c>
      <c r="H93" s="191">
        <v>0.29426214265723799</v>
      </c>
      <c r="I93" s="186">
        <v>1.17410737199461</v>
      </c>
      <c r="J93" s="202">
        <v>0.29305313973481301</v>
      </c>
    </row>
    <row r="94" spans="1:10" ht="13" customHeight="1" x14ac:dyDescent="0.2">
      <c r="A94" s="82" t="s">
        <v>382</v>
      </c>
      <c r="B94" s="122">
        <v>3</v>
      </c>
      <c r="C94" s="186">
        <v>1.14034943009071</v>
      </c>
      <c r="D94" s="191">
        <v>0.41863999356390902</v>
      </c>
      <c r="E94" s="186">
        <v>1.2492172956597001</v>
      </c>
      <c r="F94" s="191">
        <v>0.51387757528835798</v>
      </c>
      <c r="G94" s="186">
        <v>1.2149022495553901</v>
      </c>
      <c r="H94" s="191">
        <v>0.50492823409015497</v>
      </c>
      <c r="I94" s="186">
        <v>1.2151032180466199</v>
      </c>
      <c r="J94" s="202">
        <v>0.52504773607449196</v>
      </c>
    </row>
    <row r="95" spans="1:10" ht="13" customHeight="1" x14ac:dyDescent="0.2">
      <c r="A95" s="82" t="s">
        <v>386</v>
      </c>
      <c r="B95" s="122">
        <v>3</v>
      </c>
      <c r="C95" s="186">
        <v>0.78274332221490694</v>
      </c>
      <c r="D95" s="191">
        <v>0.168432091850031</v>
      </c>
      <c r="E95" s="186">
        <v>0.81519248175140402</v>
      </c>
      <c r="F95" s="191">
        <v>0.187706709673679</v>
      </c>
      <c r="G95" s="186">
        <v>0.99686969098702705</v>
      </c>
      <c r="H95" s="191">
        <v>0.21607911748745301</v>
      </c>
      <c r="I95" s="186">
        <v>0.97458679514189295</v>
      </c>
      <c r="J95" s="202">
        <v>0.21098329201076901</v>
      </c>
    </row>
    <row r="96" spans="1:10" ht="13" customHeight="1" x14ac:dyDescent="0.2">
      <c r="A96" s="82" t="s">
        <v>387</v>
      </c>
      <c r="B96" s="122">
        <v>3</v>
      </c>
      <c r="C96" s="186">
        <v>0.91149517523156298</v>
      </c>
      <c r="D96" s="191">
        <v>0.229717351829716</v>
      </c>
      <c r="E96" s="186">
        <v>0.87191094772682798</v>
      </c>
      <c r="F96" s="191">
        <v>0.21215617342974699</v>
      </c>
      <c r="G96" s="186">
        <v>0.88407128783156397</v>
      </c>
      <c r="H96" s="191">
        <v>0.21263116969014101</v>
      </c>
      <c r="I96" s="186">
        <v>0.88022195760501698</v>
      </c>
      <c r="J96" s="202">
        <v>0.21162174808918299</v>
      </c>
    </row>
    <row r="97" spans="1:10" ht="13" customHeight="1" x14ac:dyDescent="0.2">
      <c r="A97" s="6" t="s">
        <v>437</v>
      </c>
      <c r="B97" s="124">
        <v>3</v>
      </c>
      <c r="C97" s="200">
        <v>0.91567193339972497</v>
      </c>
      <c r="D97" s="201">
        <v>9.6754645779073598E-2</v>
      </c>
      <c r="E97" s="200">
        <v>1.03593444533068</v>
      </c>
      <c r="F97" s="201">
        <v>0.11468181731007</v>
      </c>
      <c r="G97" s="200">
        <v>1.0589775250703599</v>
      </c>
      <c r="H97" s="201">
        <v>0.117699155876165</v>
      </c>
      <c r="I97" s="200">
        <v>1.03104414835407</v>
      </c>
      <c r="J97" s="209">
        <v>0.118802670671974</v>
      </c>
    </row>
    <row r="99" spans="1:10" x14ac:dyDescent="0.2">
      <c r="A99" s="177" t="s">
        <v>608</v>
      </c>
    </row>
    <row r="100" spans="1:10" x14ac:dyDescent="0.2">
      <c r="A100" s="177" t="s">
        <v>609</v>
      </c>
    </row>
    <row r="101" spans="1:10" x14ac:dyDescent="0.2">
      <c r="A101" s="177" t="s">
        <v>610</v>
      </c>
    </row>
    <row r="102" spans="1:10" x14ac:dyDescent="0.2">
      <c r="A102" s="177" t="s">
        <v>597</v>
      </c>
    </row>
    <row r="103" spans="1:10" x14ac:dyDescent="0.2">
      <c r="A103" s="177" t="s">
        <v>476</v>
      </c>
    </row>
    <row r="104" spans="1:10" x14ac:dyDescent="0.2">
      <c r="A104" s="177" t="s">
        <v>611</v>
      </c>
    </row>
    <row r="105" spans="1:10" x14ac:dyDescent="0.2">
      <c r="A105" s="177" t="s">
        <v>398</v>
      </c>
    </row>
    <row r="106" spans="1:10" x14ac:dyDescent="0.2">
      <c r="A106" s="177" t="s">
        <v>400</v>
      </c>
    </row>
    <row r="107" spans="1:10" x14ac:dyDescent="0.2">
      <c r="A107" s="177" t="s">
        <v>401</v>
      </c>
    </row>
    <row r="108" spans="1:10" x14ac:dyDescent="0.2">
      <c r="A108" s="177" t="s">
        <v>402</v>
      </c>
    </row>
    <row r="109" spans="1:10" x14ac:dyDescent="0.2">
      <c r="A109" s="160" t="str">
        <f>HYPERLINK("https://oecdcode.org/disclaimers/cyprus.html", "Information on data for Cyprus: https://oecdcode.org/disclaimers/cyprus.html")</f>
        <v>Information on data for Cyprus: https://oecdcode.org/disclaimers/cyprus.html</v>
      </c>
    </row>
    <row r="110" spans="1:10" x14ac:dyDescent="0.2">
      <c r="A110" s="177" t="s">
        <v>440</v>
      </c>
    </row>
  </sheetData>
  <mergeCells count="6">
    <mergeCell ref="B8:B10"/>
    <mergeCell ref="C9:D9"/>
    <mergeCell ref="E9:F9"/>
    <mergeCell ref="G9:H9"/>
    <mergeCell ref="I9:J9"/>
    <mergeCell ref="C8:J8"/>
  </mergeCells>
  <conditionalFormatting sqref="C1:C200">
    <cfRule type="expression" dxfId="102" priority="4">
      <formula>ABS(LN(C1)/(D1/C1))&gt;1.95996398454005</formula>
    </cfRule>
  </conditionalFormatting>
  <conditionalFormatting sqref="E1:E200">
    <cfRule type="expression" dxfId="101" priority="3">
      <formula>ABS(LN(E1)/(F1/E1))&gt;1.95996398454005</formula>
    </cfRule>
  </conditionalFormatting>
  <conditionalFormatting sqref="G1:G200">
    <cfRule type="expression" dxfId="100" priority="2">
      <formula>ABS(LN(G1)/(H1/G1))&gt;1.95996398454005</formula>
    </cfRule>
  </conditionalFormatting>
  <conditionalFormatting sqref="I1:I200">
    <cfRule type="expression" dxfId="99" priority="1">
      <formula>ABS(LN(I1)/(J1/I1))&gt;1.95996398454005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105"/>
  <sheetViews>
    <sheetView showGridLines="0" topLeftCell="G33" zoomScale="125" zoomScaleNormal="80" workbookViewId="0">
      <selection activeCell="Q80" sqref="Q80"/>
    </sheetView>
  </sheetViews>
  <sheetFormatPr baseColWidth="10" defaultColWidth="10.83203125" defaultRowHeight="15" x14ac:dyDescent="0.2"/>
  <cols>
    <col min="1" max="1" width="27.1640625" customWidth="1"/>
    <col min="2" max="2" width="9" customWidth="1"/>
    <col min="3" max="82" width="11.5" customWidth="1"/>
  </cols>
  <sheetData>
    <row r="1" spans="1:82" ht="15" customHeight="1" x14ac:dyDescent="0.2">
      <c r="A1" s="36" t="str">
        <f ca="1">RIGHT(CELL("Filename",A1),LEN(CELL("Filename",A1))-FIND("]",CELL("Filename",A1)))</f>
        <v>BMUL.UND.TQ75</v>
      </c>
      <c r="B1" s="1"/>
      <c r="D1" s="46"/>
      <c r="E1" s="46"/>
      <c r="H1" s="51"/>
      <c r="I1" s="51"/>
      <c r="J1" s="51"/>
      <c r="K1" s="51"/>
      <c r="L1" s="51"/>
      <c r="M1" s="51"/>
      <c r="N1" s="51"/>
    </row>
    <row r="2" spans="1:82" x14ac:dyDescent="0.2">
      <c r="A2" s="46" t="s">
        <v>105</v>
      </c>
      <c r="B2" s="46"/>
    </row>
    <row r="3" spans="1:82" x14ac:dyDescent="0.2">
      <c r="A3" s="58" t="s">
        <v>0</v>
      </c>
      <c r="B3" s="58"/>
    </row>
    <row r="4" spans="1:82" x14ac:dyDescent="0.2">
      <c r="A4" s="161" t="str">
        <f>HYPERLINK("#'TOC'!A1", "Back to TOC")</f>
        <v>Back to TOC</v>
      </c>
      <c r="B4" s="58"/>
    </row>
    <row r="5" spans="1:82" ht="13.5" customHeight="1" x14ac:dyDescent="0.2">
      <c r="B5" s="58"/>
    </row>
    <row r="6" spans="1:82" ht="21.75" customHeight="1" x14ac:dyDescent="0.2">
      <c r="B6" s="210" t="s">
        <v>1</v>
      </c>
      <c r="C6" s="213" t="s">
        <v>106</v>
      </c>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4"/>
      <c r="BL6" s="214"/>
      <c r="BM6" s="214"/>
      <c r="BN6" s="214"/>
      <c r="BO6" s="214"/>
      <c r="BP6" s="214"/>
      <c r="BQ6" s="214"/>
      <c r="BR6" s="214"/>
      <c r="BS6" s="214"/>
      <c r="BT6" s="214"/>
      <c r="BU6" s="214"/>
      <c r="BV6" s="214"/>
      <c r="BW6" s="214"/>
      <c r="BX6" s="214"/>
      <c r="BY6" s="214"/>
      <c r="BZ6" s="214"/>
      <c r="CA6" s="214"/>
      <c r="CB6" s="214"/>
      <c r="CC6" s="214"/>
      <c r="CD6" s="215"/>
    </row>
    <row r="7" spans="1:82" ht="35.25" customHeight="1" x14ac:dyDescent="0.2">
      <c r="B7" s="211"/>
      <c r="C7" s="240" t="s">
        <v>107</v>
      </c>
      <c r="D7" s="240"/>
      <c r="E7" s="240"/>
      <c r="F7" s="240"/>
      <c r="G7" s="240"/>
      <c r="H7" s="240"/>
      <c r="I7" s="240"/>
      <c r="J7" s="240"/>
      <c r="K7" s="240"/>
      <c r="L7" s="240"/>
      <c r="M7" s="240"/>
      <c r="N7" s="240"/>
      <c r="O7" s="240" t="s">
        <v>108</v>
      </c>
      <c r="P7" s="240"/>
      <c r="Q7" s="240"/>
      <c r="R7" s="240"/>
      <c r="S7" s="240"/>
      <c r="T7" s="240"/>
      <c r="U7" s="240"/>
      <c r="V7" s="240"/>
      <c r="W7" s="240"/>
      <c r="X7" s="240"/>
      <c r="Y7" s="240"/>
      <c r="Z7" s="240"/>
      <c r="AA7" s="220" t="s">
        <v>109</v>
      </c>
      <c r="AB7" s="243"/>
      <c r="AC7" s="243"/>
      <c r="AD7" s="243"/>
      <c r="AE7" s="243"/>
      <c r="AF7" s="243"/>
      <c r="AG7" s="243"/>
      <c r="AH7" s="243"/>
      <c r="AI7" s="243"/>
      <c r="AJ7" s="243"/>
      <c r="AK7" s="243"/>
      <c r="AL7" s="243"/>
      <c r="AM7" s="240" t="s">
        <v>110</v>
      </c>
      <c r="AN7" s="240"/>
      <c r="AO7" s="240"/>
      <c r="AP7" s="240"/>
      <c r="AQ7" s="240"/>
      <c r="AR7" s="240"/>
      <c r="AS7" s="240"/>
      <c r="AT7" s="240"/>
      <c r="AU7" s="240"/>
      <c r="AV7" s="240"/>
      <c r="AW7" s="240"/>
      <c r="AX7" s="240"/>
      <c r="AY7" s="240" t="s">
        <v>111</v>
      </c>
      <c r="AZ7" s="240"/>
      <c r="BA7" s="240"/>
      <c r="BB7" s="240"/>
      <c r="BC7" s="240"/>
      <c r="BD7" s="240"/>
      <c r="BE7" s="240"/>
      <c r="BF7" s="240"/>
      <c r="BG7" s="240"/>
      <c r="BH7" s="240"/>
      <c r="BI7" s="240"/>
      <c r="BJ7" s="240"/>
      <c r="BK7" s="223" t="s">
        <v>71</v>
      </c>
      <c r="BL7" s="223"/>
      <c r="BM7" s="224"/>
      <c r="BN7" s="224"/>
      <c r="BO7" s="224"/>
      <c r="BP7" s="224"/>
      <c r="BQ7" s="224"/>
      <c r="BR7" s="224"/>
      <c r="BS7" s="224"/>
      <c r="BT7" s="224"/>
      <c r="BU7" s="223" t="s">
        <v>72</v>
      </c>
      <c r="BV7" s="223"/>
      <c r="BW7" s="224"/>
      <c r="BX7" s="224"/>
      <c r="BY7" s="224"/>
      <c r="BZ7" s="224"/>
      <c r="CA7" s="224"/>
      <c r="CB7" s="224"/>
      <c r="CC7" s="224"/>
      <c r="CD7" s="225"/>
    </row>
    <row r="8" spans="1:82" ht="23.25" customHeight="1" x14ac:dyDescent="0.2">
      <c r="B8" s="211"/>
      <c r="C8" s="244" t="s">
        <v>65</v>
      </c>
      <c r="D8" s="245"/>
      <c r="E8" s="226" t="s">
        <v>66</v>
      </c>
      <c r="F8" s="227"/>
      <c r="G8" s="227"/>
      <c r="H8" s="227"/>
      <c r="I8" s="227"/>
      <c r="J8" s="227"/>
      <c r="K8" s="227"/>
      <c r="L8" s="227"/>
      <c r="M8" s="227"/>
      <c r="N8" s="227"/>
      <c r="O8" s="244" t="s">
        <v>65</v>
      </c>
      <c r="P8" s="245"/>
      <c r="Q8" s="226" t="s">
        <v>66</v>
      </c>
      <c r="R8" s="227"/>
      <c r="S8" s="227"/>
      <c r="T8" s="227"/>
      <c r="U8" s="227"/>
      <c r="V8" s="227"/>
      <c r="W8" s="227"/>
      <c r="X8" s="227"/>
      <c r="Y8" s="227"/>
      <c r="Z8" s="227"/>
      <c r="AA8" s="244" t="s">
        <v>65</v>
      </c>
      <c r="AB8" s="245"/>
      <c r="AC8" s="226" t="s">
        <v>66</v>
      </c>
      <c r="AD8" s="227"/>
      <c r="AE8" s="227"/>
      <c r="AF8" s="227"/>
      <c r="AG8" s="227"/>
      <c r="AH8" s="227"/>
      <c r="AI8" s="227"/>
      <c r="AJ8" s="227"/>
      <c r="AK8" s="227"/>
      <c r="AL8" s="227"/>
      <c r="AM8" s="244" t="s">
        <v>65</v>
      </c>
      <c r="AN8" s="245"/>
      <c r="AO8" s="226" t="s">
        <v>66</v>
      </c>
      <c r="AP8" s="227"/>
      <c r="AQ8" s="227"/>
      <c r="AR8" s="227"/>
      <c r="AS8" s="227"/>
      <c r="AT8" s="227"/>
      <c r="AU8" s="227"/>
      <c r="AV8" s="227"/>
      <c r="AW8" s="227"/>
      <c r="AX8" s="227"/>
      <c r="AY8" s="244" t="s">
        <v>65</v>
      </c>
      <c r="AZ8" s="245"/>
      <c r="BA8" s="226" t="s">
        <v>66</v>
      </c>
      <c r="BB8" s="227"/>
      <c r="BC8" s="227"/>
      <c r="BD8" s="227"/>
      <c r="BE8" s="227"/>
      <c r="BF8" s="227"/>
      <c r="BG8" s="227"/>
      <c r="BH8" s="227"/>
      <c r="BI8" s="227"/>
      <c r="BJ8" s="227"/>
      <c r="BK8" s="249" t="s">
        <v>65</v>
      </c>
      <c r="BL8" s="250"/>
      <c r="BM8" s="250"/>
      <c r="BN8" s="250"/>
      <c r="BO8" s="250"/>
      <c r="BP8" s="250"/>
      <c r="BQ8" s="250"/>
      <c r="BR8" s="250"/>
      <c r="BS8" s="250"/>
      <c r="BT8" s="251"/>
      <c r="BU8" s="249" t="s">
        <v>65</v>
      </c>
      <c r="BV8" s="250"/>
      <c r="BW8" s="250"/>
      <c r="BX8" s="250"/>
      <c r="BY8" s="250"/>
      <c r="BZ8" s="250"/>
      <c r="CA8" s="250"/>
      <c r="CB8" s="250"/>
      <c r="CC8" s="250"/>
      <c r="CD8" s="252"/>
    </row>
    <row r="9" spans="1:82" ht="72" customHeight="1" x14ac:dyDescent="0.2">
      <c r="B9" s="211"/>
      <c r="C9" s="246"/>
      <c r="D9" s="247"/>
      <c r="E9" s="248" t="s">
        <v>67</v>
      </c>
      <c r="F9" s="248"/>
      <c r="G9" s="248" t="s">
        <v>99</v>
      </c>
      <c r="H9" s="248"/>
      <c r="I9" s="248" t="s">
        <v>100</v>
      </c>
      <c r="J9" s="248"/>
      <c r="K9" s="248" t="s">
        <v>68</v>
      </c>
      <c r="L9" s="248"/>
      <c r="M9" s="248" t="s">
        <v>101</v>
      </c>
      <c r="N9" s="248"/>
      <c r="O9" s="246"/>
      <c r="P9" s="247"/>
      <c r="Q9" s="248" t="s">
        <v>67</v>
      </c>
      <c r="R9" s="248"/>
      <c r="S9" s="248" t="s">
        <v>99</v>
      </c>
      <c r="T9" s="248"/>
      <c r="U9" s="248" t="s">
        <v>100</v>
      </c>
      <c r="V9" s="248"/>
      <c r="W9" s="248" t="s">
        <v>68</v>
      </c>
      <c r="X9" s="248"/>
      <c r="Y9" s="248" t="s">
        <v>101</v>
      </c>
      <c r="Z9" s="248"/>
      <c r="AA9" s="246"/>
      <c r="AB9" s="247"/>
      <c r="AC9" s="248" t="s">
        <v>67</v>
      </c>
      <c r="AD9" s="248"/>
      <c r="AE9" s="248" t="s">
        <v>99</v>
      </c>
      <c r="AF9" s="248"/>
      <c r="AG9" s="248" t="s">
        <v>100</v>
      </c>
      <c r="AH9" s="248"/>
      <c r="AI9" s="248" t="s">
        <v>68</v>
      </c>
      <c r="AJ9" s="248"/>
      <c r="AK9" s="248" t="s">
        <v>101</v>
      </c>
      <c r="AL9" s="248"/>
      <c r="AM9" s="246"/>
      <c r="AN9" s="247"/>
      <c r="AO9" s="248" t="s">
        <v>67</v>
      </c>
      <c r="AP9" s="248"/>
      <c r="AQ9" s="248" t="s">
        <v>99</v>
      </c>
      <c r="AR9" s="248"/>
      <c r="AS9" s="248" t="s">
        <v>100</v>
      </c>
      <c r="AT9" s="248"/>
      <c r="AU9" s="248" t="s">
        <v>68</v>
      </c>
      <c r="AV9" s="248"/>
      <c r="AW9" s="248" t="s">
        <v>101</v>
      </c>
      <c r="AX9" s="248"/>
      <c r="AY9" s="246"/>
      <c r="AZ9" s="247"/>
      <c r="BA9" s="248" t="s">
        <v>67</v>
      </c>
      <c r="BB9" s="248"/>
      <c r="BC9" s="248" t="s">
        <v>99</v>
      </c>
      <c r="BD9" s="248"/>
      <c r="BE9" s="248" t="s">
        <v>100</v>
      </c>
      <c r="BF9" s="248"/>
      <c r="BG9" s="248" t="s">
        <v>68</v>
      </c>
      <c r="BH9" s="248"/>
      <c r="BI9" s="248" t="s">
        <v>101</v>
      </c>
      <c r="BJ9" s="248"/>
      <c r="BK9" s="228" t="s">
        <v>107</v>
      </c>
      <c r="BL9" s="229"/>
      <c r="BM9" s="228" t="s">
        <v>108</v>
      </c>
      <c r="BN9" s="229"/>
      <c r="BO9" s="228" t="s">
        <v>109</v>
      </c>
      <c r="BP9" s="229"/>
      <c r="BQ9" s="228" t="s">
        <v>110</v>
      </c>
      <c r="BR9" s="229"/>
      <c r="BS9" s="228" t="s">
        <v>111</v>
      </c>
      <c r="BT9" s="229"/>
      <c r="BU9" s="228" t="s">
        <v>107</v>
      </c>
      <c r="BV9" s="229"/>
      <c r="BW9" s="228" t="s">
        <v>108</v>
      </c>
      <c r="BX9" s="229"/>
      <c r="BY9" s="228" t="s">
        <v>109</v>
      </c>
      <c r="BZ9" s="229"/>
      <c r="CA9" s="228" t="s">
        <v>110</v>
      </c>
      <c r="CB9" s="229"/>
      <c r="CC9" s="228" t="s">
        <v>111</v>
      </c>
      <c r="CD9" s="230"/>
    </row>
    <row r="10" spans="1:82" ht="15" customHeight="1" x14ac:dyDescent="0.2">
      <c r="A10" s="66"/>
      <c r="B10" s="212"/>
      <c r="C10" s="68" t="s">
        <v>10</v>
      </c>
      <c r="D10" s="68" t="s">
        <v>11</v>
      </c>
      <c r="E10" s="68" t="s">
        <v>10</v>
      </c>
      <c r="F10" s="68" t="s">
        <v>11</v>
      </c>
      <c r="G10" s="68" t="s">
        <v>10</v>
      </c>
      <c r="H10" s="68" t="s">
        <v>11</v>
      </c>
      <c r="I10" s="68" t="s">
        <v>10</v>
      </c>
      <c r="J10" s="68" t="s">
        <v>11</v>
      </c>
      <c r="K10" s="68" t="s">
        <v>69</v>
      </c>
      <c r="L10" s="68" t="s">
        <v>11</v>
      </c>
      <c r="M10" s="68" t="s">
        <v>69</v>
      </c>
      <c r="N10" s="68" t="s">
        <v>11</v>
      </c>
      <c r="O10" s="68" t="s">
        <v>10</v>
      </c>
      <c r="P10" s="68" t="s">
        <v>11</v>
      </c>
      <c r="Q10" s="68" t="s">
        <v>10</v>
      </c>
      <c r="R10" s="68" t="s">
        <v>11</v>
      </c>
      <c r="S10" s="68" t="s">
        <v>10</v>
      </c>
      <c r="T10" s="68" t="s">
        <v>11</v>
      </c>
      <c r="U10" s="68" t="s">
        <v>10</v>
      </c>
      <c r="V10" s="68" t="s">
        <v>11</v>
      </c>
      <c r="W10" s="68" t="s">
        <v>69</v>
      </c>
      <c r="X10" s="68" t="s">
        <v>11</v>
      </c>
      <c r="Y10" s="68" t="s">
        <v>69</v>
      </c>
      <c r="Z10" s="68" t="s">
        <v>11</v>
      </c>
      <c r="AA10" s="68" t="s">
        <v>10</v>
      </c>
      <c r="AB10" s="68" t="s">
        <v>11</v>
      </c>
      <c r="AC10" s="68" t="s">
        <v>10</v>
      </c>
      <c r="AD10" s="68" t="s">
        <v>11</v>
      </c>
      <c r="AE10" s="68" t="s">
        <v>10</v>
      </c>
      <c r="AF10" s="68" t="s">
        <v>11</v>
      </c>
      <c r="AG10" s="68" t="s">
        <v>10</v>
      </c>
      <c r="AH10" s="68" t="s">
        <v>11</v>
      </c>
      <c r="AI10" s="68" t="s">
        <v>69</v>
      </c>
      <c r="AJ10" s="68" t="s">
        <v>11</v>
      </c>
      <c r="AK10" s="68" t="s">
        <v>69</v>
      </c>
      <c r="AL10" s="68" t="s">
        <v>11</v>
      </c>
      <c r="AM10" s="68" t="s">
        <v>10</v>
      </c>
      <c r="AN10" s="68" t="s">
        <v>11</v>
      </c>
      <c r="AO10" s="68" t="s">
        <v>10</v>
      </c>
      <c r="AP10" s="68" t="s">
        <v>11</v>
      </c>
      <c r="AQ10" s="68" t="s">
        <v>10</v>
      </c>
      <c r="AR10" s="68" t="s">
        <v>11</v>
      </c>
      <c r="AS10" s="68" t="s">
        <v>10</v>
      </c>
      <c r="AT10" s="68" t="s">
        <v>11</v>
      </c>
      <c r="AU10" s="68" t="s">
        <v>69</v>
      </c>
      <c r="AV10" s="68" t="s">
        <v>11</v>
      </c>
      <c r="AW10" s="68" t="s">
        <v>69</v>
      </c>
      <c r="AX10" s="68" t="s">
        <v>11</v>
      </c>
      <c r="AY10" s="68" t="s">
        <v>10</v>
      </c>
      <c r="AZ10" s="68" t="s">
        <v>11</v>
      </c>
      <c r="BA10" s="68" t="s">
        <v>10</v>
      </c>
      <c r="BB10" s="68" t="s">
        <v>11</v>
      </c>
      <c r="BC10" s="68" t="s">
        <v>10</v>
      </c>
      <c r="BD10" s="68" t="s">
        <v>11</v>
      </c>
      <c r="BE10" s="68" t="s">
        <v>10</v>
      </c>
      <c r="BF10" s="68" t="s">
        <v>11</v>
      </c>
      <c r="BG10" s="68" t="s">
        <v>69</v>
      </c>
      <c r="BH10" s="68" t="s">
        <v>11</v>
      </c>
      <c r="BI10" s="68" t="s">
        <v>69</v>
      </c>
      <c r="BJ10" s="68" t="s">
        <v>11</v>
      </c>
      <c r="BK10" s="68" t="s">
        <v>69</v>
      </c>
      <c r="BL10" s="68" t="s">
        <v>11</v>
      </c>
      <c r="BM10" s="68" t="s">
        <v>69</v>
      </c>
      <c r="BN10" s="68" t="s">
        <v>11</v>
      </c>
      <c r="BO10" s="68" t="s">
        <v>69</v>
      </c>
      <c r="BP10" s="68" t="s">
        <v>11</v>
      </c>
      <c r="BQ10" s="68" t="s">
        <v>69</v>
      </c>
      <c r="BR10" s="68" t="s">
        <v>11</v>
      </c>
      <c r="BS10" s="68" t="s">
        <v>69</v>
      </c>
      <c r="BT10" s="68" t="s">
        <v>11</v>
      </c>
      <c r="BU10" s="68" t="s">
        <v>69</v>
      </c>
      <c r="BV10" s="68" t="s">
        <v>11</v>
      </c>
      <c r="BW10" s="68" t="s">
        <v>69</v>
      </c>
      <c r="BX10" s="68" t="s">
        <v>11</v>
      </c>
      <c r="BY10" s="68" t="s">
        <v>69</v>
      </c>
      <c r="BZ10" s="68" t="s">
        <v>11</v>
      </c>
      <c r="CA10" s="68" t="s">
        <v>69</v>
      </c>
      <c r="CB10" s="68" t="s">
        <v>11</v>
      </c>
      <c r="CC10" s="13" t="s">
        <v>69</v>
      </c>
      <c r="CD10" s="14" t="s">
        <v>11</v>
      </c>
    </row>
    <row r="11" spans="1:82" x14ac:dyDescent="0.2">
      <c r="A11" s="77"/>
      <c r="B11" s="72"/>
      <c r="C11" s="15" t="s">
        <v>719</v>
      </c>
      <c r="D11" s="84" t="s">
        <v>720</v>
      </c>
      <c r="E11" s="2" t="s">
        <v>721</v>
      </c>
      <c r="F11" s="2" t="s">
        <v>722</v>
      </c>
      <c r="G11" s="16" t="s">
        <v>723</v>
      </c>
      <c r="H11" s="84" t="s">
        <v>724</v>
      </c>
      <c r="I11" s="2" t="s">
        <v>725</v>
      </c>
      <c r="J11" s="2" t="s">
        <v>726</v>
      </c>
      <c r="K11" s="16" t="s">
        <v>727</v>
      </c>
      <c r="L11" s="84" t="s">
        <v>728</v>
      </c>
      <c r="M11" s="16" t="s">
        <v>729</v>
      </c>
      <c r="N11" s="84" t="s">
        <v>730</v>
      </c>
      <c r="O11" s="7" t="s">
        <v>731</v>
      </c>
      <c r="P11" s="84" t="s">
        <v>732</v>
      </c>
      <c r="Q11" s="2" t="s">
        <v>733</v>
      </c>
      <c r="R11" s="2" t="s">
        <v>734</v>
      </c>
      <c r="S11" s="16" t="s">
        <v>735</v>
      </c>
      <c r="T11" s="84" t="s">
        <v>736</v>
      </c>
      <c r="U11" s="2" t="s">
        <v>737</v>
      </c>
      <c r="V11" s="2" t="s">
        <v>738</v>
      </c>
      <c r="W11" s="16" t="s">
        <v>739</v>
      </c>
      <c r="X11" s="84" t="s">
        <v>740</v>
      </c>
      <c r="Y11" s="16" t="s">
        <v>741</v>
      </c>
      <c r="Z11" s="84" t="s">
        <v>742</v>
      </c>
      <c r="AA11" s="7" t="s">
        <v>743</v>
      </c>
      <c r="AB11" s="84" t="s">
        <v>744</v>
      </c>
      <c r="AC11" s="2" t="s">
        <v>745</v>
      </c>
      <c r="AD11" s="2" t="s">
        <v>746</v>
      </c>
      <c r="AE11" s="16" t="s">
        <v>747</v>
      </c>
      <c r="AF11" s="84" t="s">
        <v>748</v>
      </c>
      <c r="AG11" s="2" t="s">
        <v>749</v>
      </c>
      <c r="AH11" s="2" t="s">
        <v>750</v>
      </c>
      <c r="AI11" s="16" t="s">
        <v>751</v>
      </c>
      <c r="AJ11" s="84" t="s">
        <v>752</v>
      </c>
      <c r="AK11" s="16" t="s">
        <v>753</v>
      </c>
      <c r="AL11" s="84" t="s">
        <v>754</v>
      </c>
      <c r="AM11" s="16" t="s">
        <v>755</v>
      </c>
      <c r="AN11" s="84" t="s">
        <v>756</v>
      </c>
      <c r="AO11" s="2" t="s">
        <v>757</v>
      </c>
      <c r="AP11" s="2" t="s">
        <v>758</v>
      </c>
      <c r="AQ11" s="16" t="s">
        <v>759</v>
      </c>
      <c r="AR11" s="84" t="s">
        <v>760</v>
      </c>
      <c r="AS11" s="2" t="s">
        <v>761</v>
      </c>
      <c r="AT11" s="2" t="s">
        <v>762</v>
      </c>
      <c r="AU11" s="16" t="s">
        <v>763</v>
      </c>
      <c r="AV11" s="84" t="s">
        <v>764</v>
      </c>
      <c r="AW11" s="16" t="s">
        <v>765</v>
      </c>
      <c r="AX11" s="84" t="s">
        <v>766</v>
      </c>
      <c r="AY11" s="16" t="s">
        <v>767</v>
      </c>
      <c r="AZ11" s="84" t="s">
        <v>768</v>
      </c>
      <c r="BA11" s="2" t="s">
        <v>769</v>
      </c>
      <c r="BB11" s="2" t="s">
        <v>770</v>
      </c>
      <c r="BC11" s="16" t="s">
        <v>771</v>
      </c>
      <c r="BD11" s="84" t="s">
        <v>772</v>
      </c>
      <c r="BE11" s="2" t="s">
        <v>773</v>
      </c>
      <c r="BF11" s="2" t="s">
        <v>774</v>
      </c>
      <c r="BG11" s="16" t="s">
        <v>775</v>
      </c>
      <c r="BH11" s="84" t="s">
        <v>776</v>
      </c>
      <c r="BI11" s="16" t="s">
        <v>777</v>
      </c>
      <c r="BJ11" s="84" t="s">
        <v>778</v>
      </c>
      <c r="BK11" s="18" t="s">
        <v>779</v>
      </c>
      <c r="BL11" s="19" t="s">
        <v>780</v>
      </c>
      <c r="BM11" s="64" t="s">
        <v>781</v>
      </c>
      <c r="BN11" s="64" t="s">
        <v>782</v>
      </c>
      <c r="BO11" s="64" t="s">
        <v>783</v>
      </c>
      <c r="BP11" s="64" t="s">
        <v>784</v>
      </c>
      <c r="BQ11" s="64" t="s">
        <v>785</v>
      </c>
      <c r="BR11" s="64" t="s">
        <v>786</v>
      </c>
      <c r="BS11" s="64" t="s">
        <v>787</v>
      </c>
      <c r="BT11" s="64" t="s">
        <v>788</v>
      </c>
      <c r="BU11" s="19" t="s">
        <v>789</v>
      </c>
      <c r="BV11" s="19" t="s">
        <v>790</v>
      </c>
      <c r="BW11" s="19" t="s">
        <v>791</v>
      </c>
      <c r="BX11" s="19" t="s">
        <v>792</v>
      </c>
      <c r="BY11" s="19" t="s">
        <v>793</v>
      </c>
      <c r="BZ11" s="19" t="s">
        <v>794</v>
      </c>
      <c r="CA11" s="19" t="s">
        <v>795</v>
      </c>
      <c r="CB11" s="19" t="s">
        <v>796</v>
      </c>
      <c r="CC11" s="19" t="s">
        <v>797</v>
      </c>
      <c r="CD11" s="20" t="s">
        <v>798</v>
      </c>
    </row>
    <row r="12" spans="1:82" x14ac:dyDescent="0.2">
      <c r="A12" s="3" t="s">
        <v>12</v>
      </c>
      <c r="B12" s="72">
        <v>2</v>
      </c>
      <c r="C12" s="7">
        <v>40.788390375586602</v>
      </c>
      <c r="D12" s="10">
        <v>1.1583897078041601</v>
      </c>
      <c r="E12" s="7">
        <v>45.314431846826501</v>
      </c>
      <c r="F12" s="10">
        <v>3.7916004411597601</v>
      </c>
      <c r="G12" s="7">
        <v>45.086576235334803</v>
      </c>
      <c r="H12" s="10">
        <v>1.5794114842308999</v>
      </c>
      <c r="I12" s="7">
        <v>31.449150356149399</v>
      </c>
      <c r="J12" s="10">
        <v>1.9232246925157499</v>
      </c>
      <c r="K12" s="7">
        <v>-0.227855611491698</v>
      </c>
      <c r="L12" s="10">
        <v>4.2082938746011003</v>
      </c>
      <c r="M12" s="7">
        <v>-13.6374258791854</v>
      </c>
      <c r="N12" s="10">
        <v>2.4757994879983198</v>
      </c>
      <c r="O12" s="7">
        <v>37.689818960290999</v>
      </c>
      <c r="P12" s="10">
        <v>1.3990954031631999</v>
      </c>
      <c r="Q12" s="7">
        <v>43.421439128648302</v>
      </c>
      <c r="R12" s="10">
        <v>3.7408560103948298</v>
      </c>
      <c r="S12" s="7">
        <v>41.961339823587302</v>
      </c>
      <c r="T12" s="10">
        <v>1.7409498530970799</v>
      </c>
      <c r="U12" s="7">
        <v>27.880385986568999</v>
      </c>
      <c r="V12" s="10">
        <v>1.9293328504943901</v>
      </c>
      <c r="W12" s="7">
        <v>-1.46009930506103</v>
      </c>
      <c r="X12" s="10">
        <v>4.2805984860022201</v>
      </c>
      <c r="Y12" s="7">
        <v>-14.0809538370182</v>
      </c>
      <c r="Z12" s="10">
        <v>2.2340709618633601</v>
      </c>
      <c r="AA12" s="7">
        <v>45.316016708433899</v>
      </c>
      <c r="AB12" s="10">
        <v>1.19612622376128</v>
      </c>
      <c r="AC12" s="7">
        <v>60.820694602888103</v>
      </c>
      <c r="AD12" s="10">
        <v>3.9569020844626599</v>
      </c>
      <c r="AE12" s="7">
        <v>48.6161261632056</v>
      </c>
      <c r="AF12" s="10">
        <v>1.63478339265887</v>
      </c>
      <c r="AG12" s="7">
        <v>34.634689574997999</v>
      </c>
      <c r="AH12" s="10">
        <v>1.71344514198234</v>
      </c>
      <c r="AI12" s="7">
        <v>-12.2045684396825</v>
      </c>
      <c r="AJ12" s="10">
        <v>4.4254796513454604</v>
      </c>
      <c r="AK12" s="7">
        <v>-13.9814365882076</v>
      </c>
      <c r="AL12" s="10">
        <v>2.3582154451114601</v>
      </c>
      <c r="AM12" s="7">
        <v>63.0170298477953</v>
      </c>
      <c r="AN12" s="10">
        <v>1.1268664106831701</v>
      </c>
      <c r="AO12" s="7">
        <v>69.121917442170201</v>
      </c>
      <c r="AP12" s="10">
        <v>3.3833962763993299</v>
      </c>
      <c r="AQ12" s="7">
        <v>67.450262038404603</v>
      </c>
      <c r="AR12" s="10">
        <v>1.21339251448359</v>
      </c>
      <c r="AS12" s="7">
        <v>52.840704050609702</v>
      </c>
      <c r="AT12" s="10">
        <v>2.2662431773443799</v>
      </c>
      <c r="AU12" s="7">
        <v>-1.67165540376557</v>
      </c>
      <c r="AV12" s="10">
        <v>3.39422454604169</v>
      </c>
      <c r="AW12" s="7">
        <v>-14.609557987794901</v>
      </c>
      <c r="AX12" s="10">
        <v>2.5158211848334799</v>
      </c>
      <c r="AY12" s="7">
        <v>50.167703869463203</v>
      </c>
      <c r="AZ12" s="10">
        <v>1.10784971193929</v>
      </c>
      <c r="BA12" s="7">
        <v>41.3352348661303</v>
      </c>
      <c r="BB12" s="10">
        <v>4.1953233500008702</v>
      </c>
      <c r="BC12" s="7">
        <v>44.4141014163135</v>
      </c>
      <c r="BD12" s="10">
        <v>1.4095223565489601</v>
      </c>
      <c r="BE12" s="7">
        <v>63.451607735851397</v>
      </c>
      <c r="BF12" s="10">
        <v>1.76366978203227</v>
      </c>
      <c r="BG12" s="7">
        <v>3.0788665501831902</v>
      </c>
      <c r="BH12" s="10">
        <v>4.5077601542865997</v>
      </c>
      <c r="BI12" s="7">
        <v>19.037506319537901</v>
      </c>
      <c r="BJ12" s="10">
        <v>2.1152356798778298</v>
      </c>
      <c r="BK12" s="52"/>
      <c r="BL12" s="64"/>
      <c r="BM12" s="64"/>
      <c r="BN12" s="64"/>
      <c r="BO12" s="64"/>
      <c r="BP12" s="64"/>
      <c r="BQ12" s="64"/>
      <c r="BR12" s="64"/>
      <c r="BS12" s="64"/>
      <c r="BT12" s="64"/>
      <c r="BU12" s="64"/>
      <c r="BV12" s="64"/>
      <c r="BW12" s="64"/>
      <c r="BX12" s="64"/>
      <c r="BY12" s="64"/>
      <c r="BZ12" s="64"/>
      <c r="CA12" s="64"/>
      <c r="CB12" s="64"/>
      <c r="CC12" s="64"/>
      <c r="CD12" s="53"/>
    </row>
    <row r="13" spans="1:82" x14ac:dyDescent="0.2">
      <c r="A13" s="28" t="s">
        <v>13</v>
      </c>
      <c r="B13" s="72">
        <v>2</v>
      </c>
      <c r="C13" s="7">
        <v>37.791407261068599</v>
      </c>
      <c r="D13" s="10">
        <v>1.4127166449213699</v>
      </c>
      <c r="E13" s="7">
        <v>40.082610405646797</v>
      </c>
      <c r="F13" s="10">
        <v>3.5780778839538798</v>
      </c>
      <c r="G13" s="7">
        <v>42.952621946304497</v>
      </c>
      <c r="H13" s="10">
        <v>1.92890449920805</v>
      </c>
      <c r="I13" s="7">
        <v>28.386220639740401</v>
      </c>
      <c r="J13" s="10">
        <v>2.3872646320264401</v>
      </c>
      <c r="K13" s="7">
        <v>2.8700115406577198</v>
      </c>
      <c r="L13" s="10">
        <v>4.1157039367870603</v>
      </c>
      <c r="M13" s="7">
        <v>-14.566401306564099</v>
      </c>
      <c r="N13" s="10">
        <v>2.89743306512386</v>
      </c>
      <c r="O13" s="7">
        <v>37.038105915404302</v>
      </c>
      <c r="P13" s="10">
        <v>1.27905702353086</v>
      </c>
      <c r="Q13" s="7">
        <v>37.558140259997501</v>
      </c>
      <c r="R13" s="10">
        <v>3.6120298716288199</v>
      </c>
      <c r="S13" s="7">
        <v>41.5771552138999</v>
      </c>
      <c r="T13" s="10">
        <v>2.0227417658235298</v>
      </c>
      <c r="U13" s="7">
        <v>28.609006396522901</v>
      </c>
      <c r="V13" s="10">
        <v>1.9695230253061999</v>
      </c>
      <c r="W13" s="7">
        <v>4.01901495390248</v>
      </c>
      <c r="X13" s="10">
        <v>4.31177365457454</v>
      </c>
      <c r="Y13" s="7">
        <v>-12.9681488173771</v>
      </c>
      <c r="Z13" s="10">
        <v>2.9374814114624099</v>
      </c>
      <c r="AA13" s="7">
        <v>24.049378281626101</v>
      </c>
      <c r="AB13" s="10">
        <v>1.18175941071663</v>
      </c>
      <c r="AC13" s="7">
        <v>36.985865531433397</v>
      </c>
      <c r="AD13" s="10">
        <v>3.1519678322591802</v>
      </c>
      <c r="AE13" s="7">
        <v>25.910889279019901</v>
      </c>
      <c r="AF13" s="10">
        <v>1.73250630142136</v>
      </c>
      <c r="AG13" s="7">
        <v>13.801755470691599</v>
      </c>
      <c r="AH13" s="10">
        <v>1.60339435565542</v>
      </c>
      <c r="AI13" s="7">
        <v>-11.074976252413499</v>
      </c>
      <c r="AJ13" s="10">
        <v>3.5537710010928798</v>
      </c>
      <c r="AK13" s="7">
        <v>-12.1091338083283</v>
      </c>
      <c r="AL13" s="10">
        <v>2.412067922376</v>
      </c>
      <c r="AM13" s="7">
        <v>48.717608985261698</v>
      </c>
      <c r="AN13" s="10">
        <v>1.2617056811831</v>
      </c>
      <c r="AO13" s="7">
        <v>51.252703803630098</v>
      </c>
      <c r="AP13" s="10">
        <v>3.1758511599700001</v>
      </c>
      <c r="AQ13" s="7">
        <v>47.470582218353996</v>
      </c>
      <c r="AR13" s="10">
        <v>1.90132239113263</v>
      </c>
      <c r="AS13" s="7">
        <v>49.368171504304101</v>
      </c>
      <c r="AT13" s="10">
        <v>2.3864675362516401</v>
      </c>
      <c r="AU13" s="7">
        <v>-3.7821215852761001</v>
      </c>
      <c r="AV13" s="10">
        <v>3.6413040245783899</v>
      </c>
      <c r="AW13" s="7">
        <v>1.89758928595008</v>
      </c>
      <c r="AX13" s="10">
        <v>3.3412646247398698</v>
      </c>
      <c r="AY13" s="7">
        <v>24.054420568396399</v>
      </c>
      <c r="AZ13" s="10">
        <v>1.33455285961171</v>
      </c>
      <c r="BA13" s="7">
        <v>9.0997882300552906</v>
      </c>
      <c r="BB13" s="10">
        <v>1.9254109401144699</v>
      </c>
      <c r="BC13" s="7">
        <v>10.0988085070558</v>
      </c>
      <c r="BD13" s="10">
        <v>1.13844545000012</v>
      </c>
      <c r="BE13" s="7">
        <v>53.516034489741003</v>
      </c>
      <c r="BF13" s="10">
        <v>2.8246425088535001</v>
      </c>
      <c r="BG13" s="7">
        <v>0.99902027700047202</v>
      </c>
      <c r="BH13" s="10">
        <v>2.0528390856340399</v>
      </c>
      <c r="BI13" s="7">
        <v>43.417225982685203</v>
      </c>
      <c r="BJ13" s="10">
        <v>3.0759681547031898</v>
      </c>
      <c r="BK13" s="54"/>
      <c r="BL13" s="65"/>
      <c r="BM13" s="65"/>
      <c r="BN13" s="65"/>
      <c r="BO13" s="65"/>
      <c r="BP13" s="65"/>
      <c r="BQ13" s="65"/>
      <c r="BR13" s="65"/>
      <c r="BS13" s="65"/>
      <c r="BT13" s="65"/>
      <c r="BU13" s="65"/>
      <c r="BV13" s="65"/>
      <c r="BW13" s="65"/>
      <c r="BX13" s="65"/>
      <c r="BY13" s="65"/>
      <c r="BZ13" s="65"/>
      <c r="CA13" s="65"/>
      <c r="CB13" s="65"/>
      <c r="CC13" s="65"/>
      <c r="CD13" s="55"/>
    </row>
    <row r="14" spans="1:82" x14ac:dyDescent="0.2">
      <c r="A14" s="28" t="s">
        <v>14</v>
      </c>
      <c r="B14" s="72">
        <v>2</v>
      </c>
      <c r="C14" s="7">
        <v>12.772568926578099</v>
      </c>
      <c r="D14" s="10">
        <v>0.81092878797779899</v>
      </c>
      <c r="E14" s="7">
        <v>18.415643521595999</v>
      </c>
      <c r="F14" s="10">
        <v>1.88816665232362</v>
      </c>
      <c r="G14" s="7">
        <v>15.3590911156801</v>
      </c>
      <c r="H14" s="10">
        <v>1.08184281831217</v>
      </c>
      <c r="I14" s="7">
        <v>5.6430548804093803</v>
      </c>
      <c r="J14" s="10">
        <v>0.862756014808293</v>
      </c>
      <c r="K14" s="7">
        <v>-3.0565524059158999</v>
      </c>
      <c r="L14" s="10">
        <v>2.02342336416456</v>
      </c>
      <c r="M14" s="7">
        <v>-9.7160362352707406</v>
      </c>
      <c r="N14" s="10">
        <v>1.2291702480895501</v>
      </c>
      <c r="O14" s="7">
        <v>19.039316609763901</v>
      </c>
      <c r="P14" s="10">
        <v>0.92323084097436903</v>
      </c>
      <c r="Q14" s="7">
        <v>28.022222536833301</v>
      </c>
      <c r="R14" s="10">
        <v>3.49701155826066</v>
      </c>
      <c r="S14" s="7">
        <v>24.295246277190099</v>
      </c>
      <c r="T14" s="10">
        <v>1.15701440181068</v>
      </c>
      <c r="U14" s="7">
        <v>5.9888955618134503</v>
      </c>
      <c r="V14" s="10">
        <v>0.86344511479855801</v>
      </c>
      <c r="W14" s="7">
        <v>-3.7269762596431599</v>
      </c>
      <c r="X14" s="10">
        <v>3.7383979264126799</v>
      </c>
      <c r="Y14" s="7">
        <v>-18.306350715376599</v>
      </c>
      <c r="Z14" s="10">
        <v>1.3746133819859701</v>
      </c>
      <c r="AA14" s="7">
        <v>15.6658672410965</v>
      </c>
      <c r="AB14" s="10">
        <v>0.71650596397067301</v>
      </c>
      <c r="AC14" s="7">
        <v>25.036252298399599</v>
      </c>
      <c r="AD14" s="10">
        <v>2.35732832267488</v>
      </c>
      <c r="AE14" s="7">
        <v>17.860058187510301</v>
      </c>
      <c r="AF14" s="10">
        <v>1.0392146456807001</v>
      </c>
      <c r="AG14" s="7">
        <v>7.2391518032594897</v>
      </c>
      <c r="AH14" s="10">
        <v>0.90653152717130503</v>
      </c>
      <c r="AI14" s="7">
        <v>-7.1761941108893401</v>
      </c>
      <c r="AJ14" s="10">
        <v>2.76175792951146</v>
      </c>
      <c r="AK14" s="7">
        <v>-10.6209063842508</v>
      </c>
      <c r="AL14" s="10">
        <v>1.38864188483972</v>
      </c>
      <c r="AM14" s="7">
        <v>26.8446133400601</v>
      </c>
      <c r="AN14" s="10">
        <v>0.79924567218433895</v>
      </c>
      <c r="AO14" s="7">
        <v>33.884655142010502</v>
      </c>
      <c r="AP14" s="10">
        <v>2.2178016084123802</v>
      </c>
      <c r="AQ14" s="7">
        <v>29.3938997610448</v>
      </c>
      <c r="AR14" s="10">
        <v>1.1425739993869899</v>
      </c>
      <c r="AS14" s="7">
        <v>19.1709926087313</v>
      </c>
      <c r="AT14" s="10">
        <v>1.6014087125315399</v>
      </c>
      <c r="AU14" s="7">
        <v>-4.4907553809657097</v>
      </c>
      <c r="AV14" s="10">
        <v>2.7542946972623001</v>
      </c>
      <c r="AW14" s="7">
        <v>-10.2229071523135</v>
      </c>
      <c r="AX14" s="10">
        <v>1.9401342354547999</v>
      </c>
      <c r="AY14" s="7">
        <v>18.247856736846799</v>
      </c>
      <c r="AZ14" s="10">
        <v>0.85514559295570403</v>
      </c>
      <c r="BA14" s="7">
        <v>3.1145545608744998</v>
      </c>
      <c r="BB14" s="10">
        <v>0.827868295769003</v>
      </c>
      <c r="BC14" s="7">
        <v>3.75557600321235</v>
      </c>
      <c r="BD14" s="10">
        <v>0.55794545475764801</v>
      </c>
      <c r="BE14" s="7">
        <v>49.0642854583093</v>
      </c>
      <c r="BF14" s="10">
        <v>1.8139111226522</v>
      </c>
      <c r="BG14" s="7">
        <v>0.64102144233784597</v>
      </c>
      <c r="BH14" s="10">
        <v>0.959222310162963</v>
      </c>
      <c r="BI14" s="7">
        <v>45.308709455097002</v>
      </c>
      <c r="BJ14" s="10">
        <v>1.8835445441056</v>
      </c>
      <c r="BK14" s="54"/>
      <c r="BL14" s="65"/>
      <c r="BM14" s="65"/>
      <c r="BN14" s="65"/>
      <c r="BO14" s="65"/>
      <c r="BP14" s="65"/>
      <c r="BQ14" s="65"/>
      <c r="BR14" s="65"/>
      <c r="BS14" s="65"/>
      <c r="BT14" s="65"/>
      <c r="BU14" s="65"/>
      <c r="BV14" s="65"/>
      <c r="BW14" s="65"/>
      <c r="BX14" s="65"/>
      <c r="BY14" s="65"/>
      <c r="BZ14" s="65"/>
      <c r="CA14" s="65"/>
      <c r="CB14" s="65"/>
      <c r="CC14" s="65"/>
      <c r="CD14" s="55"/>
    </row>
    <row r="15" spans="1:82" x14ac:dyDescent="0.2">
      <c r="A15" s="3" t="s">
        <v>15</v>
      </c>
      <c r="B15" s="72">
        <v>2</v>
      </c>
      <c r="C15" s="7">
        <v>24.7230610811704</v>
      </c>
      <c r="D15" s="10">
        <v>1.00292082417319</v>
      </c>
      <c r="E15" s="7">
        <v>28.196836293995201</v>
      </c>
      <c r="F15" s="10">
        <v>2.8150550910245999</v>
      </c>
      <c r="G15" s="7">
        <v>25.4984253805397</v>
      </c>
      <c r="H15" s="10">
        <v>1.4008607188298801</v>
      </c>
      <c r="I15" s="7">
        <v>22.217350678946101</v>
      </c>
      <c r="J15" s="10">
        <v>1.62462156691191</v>
      </c>
      <c r="K15" s="7">
        <v>-2.6984109134555601</v>
      </c>
      <c r="L15" s="10">
        <v>3.1226784430123402</v>
      </c>
      <c r="M15" s="7">
        <v>-3.2810747015935902</v>
      </c>
      <c r="N15" s="10">
        <v>2.1922153341779702</v>
      </c>
      <c r="O15" s="7">
        <v>24.127986411459801</v>
      </c>
      <c r="P15" s="10">
        <v>0.99484426016193805</v>
      </c>
      <c r="Q15" s="7">
        <v>30.980343997602098</v>
      </c>
      <c r="R15" s="10">
        <v>2.8084561606890102</v>
      </c>
      <c r="S15" s="7">
        <v>25.393044579527398</v>
      </c>
      <c r="T15" s="10">
        <v>1.3379607432571901</v>
      </c>
      <c r="U15" s="7">
        <v>19.567420039305599</v>
      </c>
      <c r="V15" s="10">
        <v>1.58781270981178</v>
      </c>
      <c r="W15" s="7">
        <v>-5.5872994180747302</v>
      </c>
      <c r="X15" s="10">
        <v>3.01294339465495</v>
      </c>
      <c r="Y15" s="7">
        <v>-5.8256245402218099</v>
      </c>
      <c r="Z15" s="10">
        <v>2.0479644035321698</v>
      </c>
      <c r="AA15" s="7">
        <v>30.757891145793501</v>
      </c>
      <c r="AB15" s="10">
        <v>1.1221606282411301</v>
      </c>
      <c r="AC15" s="7">
        <v>36.778770021796198</v>
      </c>
      <c r="AD15" s="10">
        <v>3.03615960944727</v>
      </c>
      <c r="AE15" s="7">
        <v>31.131343931541899</v>
      </c>
      <c r="AF15" s="10">
        <v>1.42180135666978</v>
      </c>
      <c r="AG15" s="7">
        <v>27.8768675137004</v>
      </c>
      <c r="AH15" s="10">
        <v>1.9628751654084799</v>
      </c>
      <c r="AI15" s="7">
        <v>-5.6474260902543598</v>
      </c>
      <c r="AJ15" s="10">
        <v>3.4528230912663398</v>
      </c>
      <c r="AK15" s="7">
        <v>-3.25447641784148</v>
      </c>
      <c r="AL15" s="10">
        <v>2.2238618724461299</v>
      </c>
      <c r="AM15" s="7">
        <v>26.131210907624801</v>
      </c>
      <c r="AN15" s="10">
        <v>1.11757727824779</v>
      </c>
      <c r="AO15" s="7">
        <v>25.585172258910099</v>
      </c>
      <c r="AP15" s="10">
        <v>2.7536403896196799</v>
      </c>
      <c r="AQ15" s="7">
        <v>25.7491428427507</v>
      </c>
      <c r="AR15" s="10">
        <v>1.4275770691523599</v>
      </c>
      <c r="AS15" s="7">
        <v>27.0788779402511</v>
      </c>
      <c r="AT15" s="10">
        <v>1.9184121246669801</v>
      </c>
      <c r="AU15" s="7">
        <v>0.16397058384062299</v>
      </c>
      <c r="AV15" s="10">
        <v>3.2800857621342399</v>
      </c>
      <c r="AW15" s="7">
        <v>1.3297350975004001</v>
      </c>
      <c r="AX15" s="10">
        <v>2.2602423481689602</v>
      </c>
      <c r="AY15" s="7">
        <v>41.364238715186701</v>
      </c>
      <c r="AZ15" s="10">
        <v>1.21820503805331</v>
      </c>
      <c r="BA15" s="7">
        <v>29.901034888549201</v>
      </c>
      <c r="BB15" s="10">
        <v>2.5635030407875701</v>
      </c>
      <c r="BC15" s="7">
        <v>32.298494804714103</v>
      </c>
      <c r="BD15" s="10">
        <v>1.47113502178537</v>
      </c>
      <c r="BE15" s="7">
        <v>58.866925441746197</v>
      </c>
      <c r="BF15" s="10">
        <v>1.8344329153268999</v>
      </c>
      <c r="BG15" s="7">
        <v>2.3974599161649301</v>
      </c>
      <c r="BH15" s="10">
        <v>2.91156105144707</v>
      </c>
      <c r="BI15" s="7">
        <v>26.568430637032101</v>
      </c>
      <c r="BJ15" s="10">
        <v>2.3082840913096399</v>
      </c>
      <c r="BK15" s="54"/>
      <c r="BL15" s="65"/>
      <c r="BM15" s="65"/>
      <c r="BN15" s="65"/>
      <c r="BO15" s="65"/>
      <c r="BP15" s="65"/>
      <c r="BQ15" s="65"/>
      <c r="BR15" s="65"/>
      <c r="BS15" s="65"/>
      <c r="BT15" s="65"/>
      <c r="BU15" s="65"/>
      <c r="BV15" s="65"/>
      <c r="BW15" s="65"/>
      <c r="BX15" s="65"/>
      <c r="BY15" s="65"/>
      <c r="BZ15" s="65"/>
      <c r="CA15" s="65"/>
      <c r="CB15" s="65"/>
      <c r="CC15" s="65"/>
      <c r="CD15" s="55"/>
    </row>
    <row r="16" spans="1:82" x14ac:dyDescent="0.2">
      <c r="A16" s="3" t="s">
        <v>16</v>
      </c>
      <c r="B16" s="72">
        <v>2</v>
      </c>
      <c r="C16" s="7">
        <v>60.024449714317598</v>
      </c>
      <c r="D16" s="10">
        <v>1.0615917554480601</v>
      </c>
      <c r="E16" s="7">
        <v>74.2851348038905</v>
      </c>
      <c r="F16" s="10">
        <v>2.1759085964756602</v>
      </c>
      <c r="G16" s="7">
        <v>61.323223180955601</v>
      </c>
      <c r="H16" s="10">
        <v>1.4214009315245399</v>
      </c>
      <c r="I16" s="7">
        <v>40.967434407165499</v>
      </c>
      <c r="J16" s="10">
        <v>2.7705536518604199</v>
      </c>
      <c r="K16" s="7">
        <v>-12.961911622934901</v>
      </c>
      <c r="L16" s="10">
        <v>2.7122870087733402</v>
      </c>
      <c r="M16" s="7">
        <v>-20.355788773790099</v>
      </c>
      <c r="N16" s="10">
        <v>3.1179055493299499</v>
      </c>
      <c r="O16" s="7">
        <v>45.593670541044702</v>
      </c>
      <c r="P16" s="10">
        <v>1.05601066093195</v>
      </c>
      <c r="Q16" s="7">
        <v>64.208154369106197</v>
      </c>
      <c r="R16" s="10">
        <v>2.93097668174808</v>
      </c>
      <c r="S16" s="7">
        <v>46.5073937696177</v>
      </c>
      <c r="T16" s="10">
        <v>1.3313227346463501</v>
      </c>
      <c r="U16" s="7">
        <v>23.550351522032098</v>
      </c>
      <c r="V16" s="10">
        <v>2.3025027942169398</v>
      </c>
      <c r="W16" s="7">
        <v>-17.7007605994885</v>
      </c>
      <c r="X16" s="10">
        <v>3.1720475736370801</v>
      </c>
      <c r="Y16" s="7">
        <v>-22.957042247585601</v>
      </c>
      <c r="Z16" s="10">
        <v>2.72651676433957</v>
      </c>
      <c r="AA16" s="7">
        <v>63.833939304398001</v>
      </c>
      <c r="AB16" s="10">
        <v>1.10128911799998</v>
      </c>
      <c r="AC16" s="7">
        <v>70.925434967914995</v>
      </c>
      <c r="AD16" s="10">
        <v>2.4412925012155799</v>
      </c>
      <c r="AE16" s="7">
        <v>65.2522668195096</v>
      </c>
      <c r="AF16" s="10">
        <v>1.4280046023660899</v>
      </c>
      <c r="AG16" s="7">
        <v>50.497818006592198</v>
      </c>
      <c r="AH16" s="10">
        <v>3.0978706518597399</v>
      </c>
      <c r="AI16" s="7">
        <v>-5.67316814840534</v>
      </c>
      <c r="AJ16" s="10">
        <v>3.0532542649186998</v>
      </c>
      <c r="AK16" s="7">
        <v>-14.754448812917399</v>
      </c>
      <c r="AL16" s="10">
        <v>3.62043927596459</v>
      </c>
      <c r="AM16" s="7">
        <v>55.621586643486303</v>
      </c>
      <c r="AN16" s="10">
        <v>1.0469057911006601</v>
      </c>
      <c r="AO16" s="7">
        <v>50.083904435162097</v>
      </c>
      <c r="AP16" s="10">
        <v>2.75209081192504</v>
      </c>
      <c r="AQ16" s="7">
        <v>57.2907138056433</v>
      </c>
      <c r="AR16" s="10">
        <v>1.4163533495974401</v>
      </c>
      <c r="AS16" s="7">
        <v>54.174447500477797</v>
      </c>
      <c r="AT16" s="10">
        <v>3.17453812302786</v>
      </c>
      <c r="AU16" s="7">
        <v>7.20680937048121</v>
      </c>
      <c r="AV16" s="10">
        <v>3.0087311307317202</v>
      </c>
      <c r="AW16" s="7">
        <v>-3.1162663051655399</v>
      </c>
      <c r="AX16" s="10">
        <v>3.7790693655204302</v>
      </c>
      <c r="AY16" s="7">
        <v>53.2645325889021</v>
      </c>
      <c r="AZ16" s="10">
        <v>1.1942095775091801</v>
      </c>
      <c r="BA16" s="7">
        <v>49.3878419528004</v>
      </c>
      <c r="BB16" s="10">
        <v>2.89851070009232</v>
      </c>
      <c r="BC16" s="7">
        <v>52.610592838070197</v>
      </c>
      <c r="BD16" s="10">
        <v>1.51128113665983</v>
      </c>
      <c r="BE16" s="7">
        <v>59.017236018125203</v>
      </c>
      <c r="BF16" s="10">
        <v>2.70281916272172</v>
      </c>
      <c r="BG16" s="7">
        <v>3.2227508852697802</v>
      </c>
      <c r="BH16" s="10">
        <v>3.1046943429260399</v>
      </c>
      <c r="BI16" s="7">
        <v>6.4066431800550303</v>
      </c>
      <c r="BJ16" s="10">
        <v>3.2858384339053801</v>
      </c>
      <c r="BK16" s="54"/>
      <c r="BL16" s="65"/>
      <c r="BM16" s="65"/>
      <c r="BN16" s="65"/>
      <c r="BO16" s="65"/>
      <c r="BP16" s="65"/>
      <c r="BQ16" s="65"/>
      <c r="BR16" s="65"/>
      <c r="BS16" s="65"/>
      <c r="BT16" s="65"/>
      <c r="BU16" s="65"/>
      <c r="BV16" s="65"/>
      <c r="BW16" s="65"/>
      <c r="BX16" s="65"/>
      <c r="BY16" s="65"/>
      <c r="BZ16" s="65"/>
      <c r="CA16" s="65"/>
      <c r="CB16" s="65"/>
      <c r="CC16" s="65"/>
      <c r="CD16" s="55"/>
    </row>
    <row r="17" spans="1:82" x14ac:dyDescent="0.2">
      <c r="A17" s="28" t="s">
        <v>17</v>
      </c>
      <c r="B17" s="72">
        <v>2</v>
      </c>
      <c r="C17" s="7">
        <v>30.923284989005801</v>
      </c>
      <c r="D17" s="10">
        <v>0.81803747753001099</v>
      </c>
      <c r="E17" s="7">
        <v>34.956994074568101</v>
      </c>
      <c r="F17" s="10">
        <v>1.9746336241614599</v>
      </c>
      <c r="G17" s="7">
        <v>34.773144868714802</v>
      </c>
      <c r="H17" s="10">
        <v>1.2410211860003399</v>
      </c>
      <c r="I17" s="7">
        <v>16.983160245672899</v>
      </c>
      <c r="J17" s="10">
        <v>1.7305773847921999</v>
      </c>
      <c r="K17" s="7">
        <v>-0.183849205853264</v>
      </c>
      <c r="L17" s="10">
        <v>2.4142931188922501</v>
      </c>
      <c r="M17" s="7">
        <v>-17.789984623041899</v>
      </c>
      <c r="N17" s="10">
        <v>2.1839159664685499</v>
      </c>
      <c r="O17" s="7">
        <v>30.7531364829462</v>
      </c>
      <c r="P17" s="10">
        <v>1.04006385716262</v>
      </c>
      <c r="Q17" s="7">
        <v>40.290962950520601</v>
      </c>
      <c r="R17" s="10">
        <v>2.8862853862407798</v>
      </c>
      <c r="S17" s="7">
        <v>34.054914674578598</v>
      </c>
      <c r="T17" s="10">
        <v>1.34418000250514</v>
      </c>
      <c r="U17" s="7">
        <v>13.867854144057</v>
      </c>
      <c r="V17" s="10">
        <v>1.3707278586617799</v>
      </c>
      <c r="W17" s="7">
        <v>-6.2360482759420304</v>
      </c>
      <c r="X17" s="10">
        <v>3.02577205657348</v>
      </c>
      <c r="Y17" s="7">
        <v>-20.187060530521599</v>
      </c>
      <c r="Z17" s="10">
        <v>1.9547348233246</v>
      </c>
      <c r="AA17" s="7">
        <v>18.000832547883199</v>
      </c>
      <c r="AB17" s="10">
        <v>0.724579039382096</v>
      </c>
      <c r="AC17" s="7">
        <v>26.361071016163802</v>
      </c>
      <c r="AD17" s="10">
        <v>2.4398395873009302</v>
      </c>
      <c r="AE17" s="7">
        <v>19.9203821176853</v>
      </c>
      <c r="AF17" s="10">
        <v>0.96060937174144401</v>
      </c>
      <c r="AG17" s="7">
        <v>5.94813609221971</v>
      </c>
      <c r="AH17" s="10">
        <v>0.94645552197433502</v>
      </c>
      <c r="AI17" s="7">
        <v>-6.4406888984785597</v>
      </c>
      <c r="AJ17" s="10">
        <v>2.7946332270687</v>
      </c>
      <c r="AK17" s="7">
        <v>-13.9722460254656</v>
      </c>
      <c r="AL17" s="10">
        <v>1.2573895488117599</v>
      </c>
      <c r="AM17" s="7">
        <v>38.342232781427803</v>
      </c>
      <c r="AN17" s="10">
        <v>1.01312674404998</v>
      </c>
      <c r="AO17" s="7">
        <v>34.665622902734398</v>
      </c>
      <c r="AP17" s="10">
        <v>3.16377393993195</v>
      </c>
      <c r="AQ17" s="7">
        <v>38.407324383526102</v>
      </c>
      <c r="AR17" s="10">
        <v>1.2332862681853001</v>
      </c>
      <c r="AS17" s="7">
        <v>41.011878636762702</v>
      </c>
      <c r="AT17" s="10">
        <v>1.88213731071372</v>
      </c>
      <c r="AU17" s="7">
        <v>3.74170148079163</v>
      </c>
      <c r="AV17" s="10">
        <v>3.2387032173888799</v>
      </c>
      <c r="AW17" s="7">
        <v>2.6045542532365999</v>
      </c>
      <c r="AX17" s="10">
        <v>2.2650382155369999</v>
      </c>
      <c r="AY17" s="7">
        <v>23.503396090195601</v>
      </c>
      <c r="AZ17" s="10">
        <v>0.95702634079082405</v>
      </c>
      <c r="BA17" s="7">
        <v>11.4505234311937</v>
      </c>
      <c r="BB17" s="10">
        <v>1.3456038004503099</v>
      </c>
      <c r="BC17" s="7">
        <v>14.574413900745601</v>
      </c>
      <c r="BD17" s="10">
        <v>0.84810211679016401</v>
      </c>
      <c r="BE17" s="7">
        <v>57.768125064806597</v>
      </c>
      <c r="BF17" s="10">
        <v>2.0170422117356002</v>
      </c>
      <c r="BG17" s="7">
        <v>3.1238904695519198</v>
      </c>
      <c r="BH17" s="10">
        <v>1.3146432805250701</v>
      </c>
      <c r="BI17" s="7">
        <v>43.193711164061</v>
      </c>
      <c r="BJ17" s="10">
        <v>2.22195672898637</v>
      </c>
      <c r="BK17" s="54"/>
      <c r="BL17" s="65"/>
      <c r="BM17" s="65"/>
      <c r="BN17" s="65"/>
      <c r="BO17" s="65"/>
      <c r="BP17" s="65"/>
      <c r="BQ17" s="65"/>
      <c r="BR17" s="65"/>
      <c r="BS17" s="65"/>
      <c r="BT17" s="65"/>
      <c r="BU17" s="65"/>
      <c r="BV17" s="65"/>
      <c r="BW17" s="65"/>
      <c r="BX17" s="65"/>
      <c r="BY17" s="65"/>
      <c r="BZ17" s="65"/>
      <c r="CA17" s="65"/>
      <c r="CB17" s="65"/>
      <c r="CC17" s="65"/>
      <c r="CD17" s="55"/>
    </row>
    <row r="18" spans="1:82" x14ac:dyDescent="0.2">
      <c r="A18" s="78" t="s">
        <v>18</v>
      </c>
      <c r="B18" s="72">
        <v>2</v>
      </c>
      <c r="C18" s="7">
        <v>27.234390916958901</v>
      </c>
      <c r="D18" s="10">
        <v>1.1719614501592399</v>
      </c>
      <c r="E18" s="7">
        <v>31.8200217736964</v>
      </c>
      <c r="F18" s="10">
        <v>2.81899826565542</v>
      </c>
      <c r="G18" s="7">
        <v>30.2068102641318</v>
      </c>
      <c r="H18" s="10">
        <v>1.63132293980298</v>
      </c>
      <c r="I18" s="7">
        <v>14.868529026787099</v>
      </c>
      <c r="J18" s="10">
        <v>2.2455809325704199</v>
      </c>
      <c r="K18" s="7">
        <v>-1.6132115095645301</v>
      </c>
      <c r="L18" s="10">
        <v>3.4164813568780201</v>
      </c>
      <c r="M18" s="7">
        <v>-15.338281237344701</v>
      </c>
      <c r="N18" s="10">
        <v>2.8046986756550201</v>
      </c>
      <c r="O18" s="7">
        <v>25.300370851777998</v>
      </c>
      <c r="P18" s="10">
        <v>1.4995898651758901</v>
      </c>
      <c r="Q18" s="7">
        <v>36.213454085126401</v>
      </c>
      <c r="R18" s="10">
        <v>4.4562295896158304</v>
      </c>
      <c r="S18" s="7">
        <v>27.595279982098099</v>
      </c>
      <c r="T18" s="10">
        <v>1.84977373877971</v>
      </c>
      <c r="U18" s="7">
        <v>9.5067909193258497</v>
      </c>
      <c r="V18" s="10">
        <v>1.59140878723801</v>
      </c>
      <c r="W18" s="7">
        <v>-8.6181741030282701</v>
      </c>
      <c r="X18" s="10">
        <v>4.630164691849</v>
      </c>
      <c r="Y18" s="7">
        <v>-18.0884890627723</v>
      </c>
      <c r="Z18" s="10">
        <v>2.5065259547018202</v>
      </c>
      <c r="AA18" s="7">
        <v>13.245892987314299</v>
      </c>
      <c r="AB18" s="10">
        <v>1.04935892301504</v>
      </c>
      <c r="AC18" s="7">
        <v>19.879900053126899</v>
      </c>
      <c r="AD18" s="10">
        <v>3.1818273483396</v>
      </c>
      <c r="AE18" s="7">
        <v>14.398159843174</v>
      </c>
      <c r="AF18" s="10">
        <v>1.44630776943658</v>
      </c>
      <c r="AG18" s="7">
        <v>4.2999016845900702</v>
      </c>
      <c r="AH18" s="10">
        <v>1.10892929245421</v>
      </c>
      <c r="AI18" s="7">
        <v>-5.4817402099529504</v>
      </c>
      <c r="AJ18" s="10">
        <v>3.7747044576998201</v>
      </c>
      <c r="AK18" s="7">
        <v>-10.098258158583899</v>
      </c>
      <c r="AL18" s="10">
        <v>1.53826492335174</v>
      </c>
      <c r="AM18" s="7">
        <v>31.735268506879201</v>
      </c>
      <c r="AN18" s="10">
        <v>1.2736693902277501</v>
      </c>
      <c r="AO18" s="7">
        <v>30.3788369394493</v>
      </c>
      <c r="AP18" s="10">
        <v>4.6192482033128304</v>
      </c>
      <c r="AQ18" s="7">
        <v>31.051499099866199</v>
      </c>
      <c r="AR18" s="10">
        <v>1.37778197852735</v>
      </c>
      <c r="AS18" s="7">
        <v>34.564970154673802</v>
      </c>
      <c r="AT18" s="10">
        <v>2.57164603280322</v>
      </c>
      <c r="AU18" s="7">
        <v>0.67266216041688098</v>
      </c>
      <c r="AV18" s="10">
        <v>4.6566718109049203</v>
      </c>
      <c r="AW18" s="7">
        <v>3.5134710548075501</v>
      </c>
      <c r="AX18" s="10">
        <v>2.9033367344394398</v>
      </c>
      <c r="AY18" s="7">
        <v>18.608865862402599</v>
      </c>
      <c r="AZ18" s="10">
        <v>1.1192239226504801</v>
      </c>
      <c r="BA18" s="7">
        <v>4.46081010048594</v>
      </c>
      <c r="BB18" s="10">
        <v>1.14611440774978</v>
      </c>
      <c r="BC18" s="7">
        <v>9.8016981786320194</v>
      </c>
      <c r="BD18" s="10">
        <v>1.1017843203767601</v>
      </c>
      <c r="BE18" s="7">
        <v>55.040573581182301</v>
      </c>
      <c r="BF18" s="10">
        <v>2.9104333434458498</v>
      </c>
      <c r="BG18" s="7">
        <v>5.3408880781460804</v>
      </c>
      <c r="BH18" s="10">
        <v>1.32439909773634</v>
      </c>
      <c r="BI18" s="7">
        <v>45.238875402550299</v>
      </c>
      <c r="BJ18" s="10">
        <v>3.27824473509901</v>
      </c>
      <c r="BK18" s="54"/>
      <c r="BL18" s="65"/>
      <c r="BM18" s="65"/>
      <c r="BN18" s="65"/>
      <c r="BO18" s="65"/>
      <c r="BP18" s="65"/>
      <c r="BQ18" s="65"/>
      <c r="BR18" s="65"/>
      <c r="BS18" s="65"/>
      <c r="BT18" s="65"/>
      <c r="BU18" s="65"/>
      <c r="BV18" s="65"/>
      <c r="BW18" s="65"/>
      <c r="BX18" s="65"/>
      <c r="BY18" s="65"/>
      <c r="BZ18" s="65"/>
      <c r="CA18" s="65"/>
      <c r="CB18" s="65"/>
      <c r="CC18" s="65"/>
      <c r="CD18" s="55"/>
    </row>
    <row r="19" spans="1:82" x14ac:dyDescent="0.2">
      <c r="A19" s="78" t="s">
        <v>19</v>
      </c>
      <c r="B19" s="72">
        <v>2</v>
      </c>
      <c r="C19" s="7">
        <v>36.834773982348203</v>
      </c>
      <c r="D19" s="10">
        <v>1.1992325493547999</v>
      </c>
      <c r="E19" s="7">
        <v>40.390569480398298</v>
      </c>
      <c r="F19" s="10">
        <v>3.0002610224563999</v>
      </c>
      <c r="G19" s="7">
        <v>42.003641574815497</v>
      </c>
      <c r="H19" s="10">
        <v>1.7253560291439201</v>
      </c>
      <c r="I19" s="7">
        <v>20.267274041203301</v>
      </c>
      <c r="J19" s="10">
        <v>1.99725012313404</v>
      </c>
      <c r="K19" s="7">
        <v>1.6130720944172401</v>
      </c>
      <c r="L19" s="10">
        <v>3.3097303562235201</v>
      </c>
      <c r="M19" s="7">
        <v>-21.736367533612199</v>
      </c>
      <c r="N19" s="10">
        <v>2.67859216930741</v>
      </c>
      <c r="O19" s="7">
        <v>39.511800537564802</v>
      </c>
      <c r="P19" s="10">
        <v>1.2025392716933201</v>
      </c>
      <c r="Q19" s="7">
        <v>47.353649440262203</v>
      </c>
      <c r="R19" s="10">
        <v>2.6672898443497202</v>
      </c>
      <c r="S19" s="7">
        <v>44.2871507671465</v>
      </c>
      <c r="T19" s="10">
        <v>1.8540311590240699</v>
      </c>
      <c r="U19" s="7">
        <v>20.6744695934334</v>
      </c>
      <c r="V19" s="10">
        <v>2.4276822378463798</v>
      </c>
      <c r="W19" s="7">
        <v>-3.06649867311571</v>
      </c>
      <c r="X19" s="10">
        <v>3.0633741668280501</v>
      </c>
      <c r="Y19" s="7">
        <v>-23.612681173713099</v>
      </c>
      <c r="Z19" s="10">
        <v>3.2603375788370901</v>
      </c>
      <c r="AA19" s="7">
        <v>25.624162045134199</v>
      </c>
      <c r="AB19" s="10">
        <v>1.0299734966583001</v>
      </c>
      <c r="AC19" s="7">
        <v>37.564536721580303</v>
      </c>
      <c r="AD19" s="10">
        <v>2.7996278082270001</v>
      </c>
      <c r="AE19" s="7">
        <v>28.678559238380799</v>
      </c>
      <c r="AF19" s="10">
        <v>1.3979825025380399</v>
      </c>
      <c r="AG19" s="7">
        <v>8.4937205211354598</v>
      </c>
      <c r="AH19" s="10">
        <v>1.5281834449401099</v>
      </c>
      <c r="AI19" s="7">
        <v>-8.8859774831994507</v>
      </c>
      <c r="AJ19" s="10">
        <v>3.0268359978077899</v>
      </c>
      <c r="AK19" s="7">
        <v>-20.184838717245299</v>
      </c>
      <c r="AL19" s="10">
        <v>2.2328173702250198</v>
      </c>
      <c r="AM19" s="7">
        <v>48.962776551477504</v>
      </c>
      <c r="AN19" s="10">
        <v>1.5576224927414899</v>
      </c>
      <c r="AO19" s="7">
        <v>42.052018862449401</v>
      </c>
      <c r="AP19" s="10">
        <v>3.1558958685807599</v>
      </c>
      <c r="AQ19" s="7">
        <v>50.0847976625314</v>
      </c>
      <c r="AR19" s="10">
        <v>2.1683995931868498</v>
      </c>
      <c r="AS19" s="7">
        <v>51.092799159762798</v>
      </c>
      <c r="AT19" s="10">
        <v>2.9633742548867601</v>
      </c>
      <c r="AU19" s="7">
        <v>8.0327788000819105</v>
      </c>
      <c r="AV19" s="10">
        <v>3.5228240807646798</v>
      </c>
      <c r="AW19" s="7">
        <v>1.00800149723143</v>
      </c>
      <c r="AX19" s="10">
        <v>3.9268444104276199</v>
      </c>
      <c r="AY19" s="7">
        <v>31.363516449739102</v>
      </c>
      <c r="AZ19" s="10">
        <v>1.26016335230251</v>
      </c>
      <c r="BA19" s="7">
        <v>23.498023255999399</v>
      </c>
      <c r="BB19" s="10">
        <v>2.50516021637076</v>
      </c>
      <c r="BC19" s="7">
        <v>22.148686244151101</v>
      </c>
      <c r="BD19" s="10">
        <v>1.2368148489709001</v>
      </c>
      <c r="BE19" s="7">
        <v>62.005628045565601</v>
      </c>
      <c r="BF19" s="10">
        <v>2.9530430869442301</v>
      </c>
      <c r="BG19" s="7">
        <v>-1.3493370118483401</v>
      </c>
      <c r="BH19" s="10">
        <v>2.3160001806208599</v>
      </c>
      <c r="BI19" s="7">
        <v>39.8569418014145</v>
      </c>
      <c r="BJ19" s="10">
        <v>3.3881033177997799</v>
      </c>
      <c r="BK19" s="54"/>
      <c r="BL19" s="65"/>
      <c r="BM19" s="65"/>
      <c r="BN19" s="65"/>
      <c r="BO19" s="65"/>
      <c r="BP19" s="65"/>
      <c r="BQ19" s="65"/>
      <c r="BR19" s="65"/>
      <c r="BS19" s="65"/>
      <c r="BT19" s="65"/>
      <c r="BU19" s="65"/>
      <c r="BV19" s="65"/>
      <c r="BW19" s="65"/>
      <c r="BX19" s="65"/>
      <c r="BY19" s="65"/>
      <c r="BZ19" s="65"/>
      <c r="CA19" s="65"/>
      <c r="CB19" s="65"/>
      <c r="CC19" s="65"/>
      <c r="CD19" s="55"/>
    </row>
    <row r="20" spans="1:82" x14ac:dyDescent="0.2">
      <c r="A20" s="28" t="s">
        <v>20</v>
      </c>
      <c r="B20" s="72">
        <v>2</v>
      </c>
      <c r="C20" s="7">
        <v>43.419968486998101</v>
      </c>
      <c r="D20" s="10">
        <v>1.45542733430459</v>
      </c>
      <c r="E20" s="7">
        <v>51.2306225921565</v>
      </c>
      <c r="F20" s="10">
        <v>3.2298654387939201</v>
      </c>
      <c r="G20" s="7">
        <v>47.0436135604686</v>
      </c>
      <c r="H20" s="10">
        <v>1.9256899622965</v>
      </c>
      <c r="I20" s="7">
        <v>27.771817563598098</v>
      </c>
      <c r="J20" s="10">
        <v>2.4041395833117698</v>
      </c>
      <c r="K20" s="7">
        <v>-4.1870090316879001</v>
      </c>
      <c r="L20" s="10">
        <v>3.83666881818354</v>
      </c>
      <c r="M20" s="7">
        <v>-19.271795996870502</v>
      </c>
      <c r="N20" s="10">
        <v>3.0897092455569601</v>
      </c>
      <c r="O20" s="7">
        <v>40.736180720652001</v>
      </c>
      <c r="P20" s="10">
        <v>1.3525670023458001</v>
      </c>
      <c r="Q20" s="7">
        <v>50.5521315612501</v>
      </c>
      <c r="R20" s="10">
        <v>3.1794124311324001</v>
      </c>
      <c r="S20" s="7">
        <v>43.844487228038197</v>
      </c>
      <c r="T20" s="10">
        <v>1.68063687503776</v>
      </c>
      <c r="U20" s="7">
        <v>25.8575561567433</v>
      </c>
      <c r="V20" s="10">
        <v>2.3202734314167999</v>
      </c>
      <c r="W20" s="7">
        <v>-6.7076443332118698</v>
      </c>
      <c r="X20" s="10">
        <v>3.1542436483028302</v>
      </c>
      <c r="Y20" s="7">
        <v>-17.986931071295</v>
      </c>
      <c r="Z20" s="10">
        <v>3.0677071389247601</v>
      </c>
      <c r="AA20" s="7">
        <v>36.987120095287601</v>
      </c>
      <c r="AB20" s="10">
        <v>1.5358453885183101</v>
      </c>
      <c r="AC20" s="7">
        <v>43.386781784613</v>
      </c>
      <c r="AD20" s="10">
        <v>3.9018322828026402</v>
      </c>
      <c r="AE20" s="7">
        <v>39.3707039736273</v>
      </c>
      <c r="AF20" s="10">
        <v>1.92432184846049</v>
      </c>
      <c r="AG20" s="7">
        <v>26.535582142074599</v>
      </c>
      <c r="AH20" s="10">
        <v>2.5922527104982298</v>
      </c>
      <c r="AI20" s="7">
        <v>-4.0160778109856796</v>
      </c>
      <c r="AJ20" s="10">
        <v>4.0477520885998102</v>
      </c>
      <c r="AK20" s="7">
        <v>-12.8351218315527</v>
      </c>
      <c r="AL20" s="10">
        <v>3.2668777711247801</v>
      </c>
      <c r="AM20" s="7">
        <v>52.303115358699102</v>
      </c>
      <c r="AN20" s="10">
        <v>1.4388605029425801</v>
      </c>
      <c r="AO20" s="7">
        <v>55.860833035196698</v>
      </c>
      <c r="AP20" s="10">
        <v>4.2847532788565399</v>
      </c>
      <c r="AQ20" s="7">
        <v>53.513673228508203</v>
      </c>
      <c r="AR20" s="10">
        <v>1.7812093801177</v>
      </c>
      <c r="AS20" s="7">
        <v>47.013435237335798</v>
      </c>
      <c r="AT20" s="10">
        <v>2.6655357161933999</v>
      </c>
      <c r="AU20" s="7">
        <v>-2.3471598066885599</v>
      </c>
      <c r="AV20" s="10">
        <v>4.5481138762696798</v>
      </c>
      <c r="AW20" s="7">
        <v>-6.50023799117238</v>
      </c>
      <c r="AX20" s="10">
        <v>3.25097091390482</v>
      </c>
      <c r="AY20" s="7">
        <v>51.725855119854899</v>
      </c>
      <c r="AZ20" s="10">
        <v>1.6100266099776299</v>
      </c>
      <c r="BA20" s="7">
        <v>43.021420514297702</v>
      </c>
      <c r="BB20" s="10">
        <v>4.3605450678069397</v>
      </c>
      <c r="BC20" s="7">
        <v>45.0870563764108</v>
      </c>
      <c r="BD20" s="10">
        <v>1.8800041184370699</v>
      </c>
      <c r="BE20" s="7">
        <v>76.324161322576998</v>
      </c>
      <c r="BF20" s="10">
        <v>2.35259010505614</v>
      </c>
      <c r="BG20" s="7">
        <v>2.0656358621130502</v>
      </c>
      <c r="BH20" s="10">
        <v>4.7067848817561799</v>
      </c>
      <c r="BI20" s="7">
        <v>31.237104946166301</v>
      </c>
      <c r="BJ20" s="10">
        <v>2.8667250778039501</v>
      </c>
      <c r="BK20" s="54"/>
      <c r="BL20" s="65"/>
      <c r="BM20" s="65"/>
      <c r="BN20" s="65"/>
      <c r="BO20" s="65"/>
      <c r="BP20" s="65"/>
      <c r="BQ20" s="65"/>
      <c r="BR20" s="65"/>
      <c r="BS20" s="65"/>
      <c r="BT20" s="65"/>
      <c r="BU20" s="65"/>
      <c r="BV20" s="65"/>
      <c r="BW20" s="65"/>
      <c r="BX20" s="65"/>
      <c r="BY20" s="65"/>
      <c r="BZ20" s="65"/>
      <c r="CA20" s="65"/>
      <c r="CB20" s="65"/>
      <c r="CC20" s="65"/>
      <c r="CD20" s="55"/>
    </row>
    <row r="21" spans="1:82" x14ac:dyDescent="0.2">
      <c r="A21" s="28" t="s">
        <v>21</v>
      </c>
      <c r="B21" s="72">
        <v>2</v>
      </c>
      <c r="C21" s="7">
        <v>24.0147128688624</v>
      </c>
      <c r="D21" s="10">
        <v>1.1077699069667499</v>
      </c>
      <c r="E21" s="7">
        <v>29.096079070411498</v>
      </c>
      <c r="F21" s="10">
        <v>4.4381339673883096</v>
      </c>
      <c r="G21" s="7">
        <v>27.9033815493936</v>
      </c>
      <c r="H21" s="10">
        <v>1.5855997001069499</v>
      </c>
      <c r="I21" s="7">
        <v>19.688520216664099</v>
      </c>
      <c r="J21" s="10">
        <v>1.49003527846883</v>
      </c>
      <c r="K21" s="7">
        <v>-1.19269752101791</v>
      </c>
      <c r="L21" s="10">
        <v>4.5812103548655703</v>
      </c>
      <c r="M21" s="7">
        <v>-8.2148613327294697</v>
      </c>
      <c r="N21" s="10">
        <v>2.15441284683408</v>
      </c>
      <c r="O21" s="7">
        <v>35.820906778575399</v>
      </c>
      <c r="P21" s="10">
        <v>1.6337743648588401</v>
      </c>
      <c r="Q21" s="7">
        <v>44.2148921601325</v>
      </c>
      <c r="R21" s="10">
        <v>4.7083338050793699</v>
      </c>
      <c r="S21" s="7">
        <v>40.904332309057203</v>
      </c>
      <c r="T21" s="10">
        <v>2.4338468962401798</v>
      </c>
      <c r="U21" s="7">
        <v>30.051058223935101</v>
      </c>
      <c r="V21" s="10">
        <v>1.77030141815626</v>
      </c>
      <c r="W21" s="7">
        <v>-3.3105598510753498</v>
      </c>
      <c r="X21" s="10">
        <v>5.26035361958699</v>
      </c>
      <c r="Y21" s="7">
        <v>-10.8532740851221</v>
      </c>
      <c r="Z21" s="10">
        <v>2.6138667487385798</v>
      </c>
      <c r="AA21" s="7">
        <v>29.684533930786301</v>
      </c>
      <c r="AB21" s="10">
        <v>1.2847400443014501</v>
      </c>
      <c r="AC21" s="7">
        <v>44.287034038322503</v>
      </c>
      <c r="AD21" s="10">
        <v>4.5466410117035396</v>
      </c>
      <c r="AE21" s="7">
        <v>36.497764454219698</v>
      </c>
      <c r="AF21" s="10">
        <v>2.0057338974346601</v>
      </c>
      <c r="AG21" s="7">
        <v>21.482727290984698</v>
      </c>
      <c r="AH21" s="10">
        <v>1.5366598551515001</v>
      </c>
      <c r="AI21" s="7">
        <v>-7.7892695841027599</v>
      </c>
      <c r="AJ21" s="10">
        <v>5.3939696900565304</v>
      </c>
      <c r="AK21" s="7">
        <v>-15.015037163235</v>
      </c>
      <c r="AL21" s="10">
        <v>2.24779661058834</v>
      </c>
      <c r="AM21" s="7">
        <v>55.6416066071233</v>
      </c>
      <c r="AN21" s="10">
        <v>1.2609200015219399</v>
      </c>
      <c r="AO21" s="7">
        <v>53.123306607257099</v>
      </c>
      <c r="AP21" s="10">
        <v>4.92022089437683</v>
      </c>
      <c r="AQ21" s="7">
        <v>55.431437897046102</v>
      </c>
      <c r="AR21" s="10">
        <v>1.7433734845043101</v>
      </c>
      <c r="AS21" s="7">
        <v>56.021726147383397</v>
      </c>
      <c r="AT21" s="10">
        <v>1.7054588994447399</v>
      </c>
      <c r="AU21" s="7">
        <v>2.3081312897889399</v>
      </c>
      <c r="AV21" s="10">
        <v>4.9884423823551396</v>
      </c>
      <c r="AW21" s="7">
        <v>0.590288250337345</v>
      </c>
      <c r="AX21" s="10">
        <v>2.2739161222852999</v>
      </c>
      <c r="AY21" s="7">
        <v>36.208675526039599</v>
      </c>
      <c r="AZ21" s="10">
        <v>1.1491824832733599</v>
      </c>
      <c r="BA21" s="7">
        <v>7.5453186882635999</v>
      </c>
      <c r="BB21" s="10">
        <v>2.6977143589186698</v>
      </c>
      <c r="BC21" s="7">
        <v>11.4508208131682</v>
      </c>
      <c r="BD21" s="10">
        <v>1.13080222070381</v>
      </c>
      <c r="BE21" s="7">
        <v>61.9921803308143</v>
      </c>
      <c r="BF21" s="10">
        <v>1.54826465576714</v>
      </c>
      <c r="BG21" s="7">
        <v>3.9055021249045598</v>
      </c>
      <c r="BH21" s="10">
        <v>2.92457103952631</v>
      </c>
      <c r="BI21" s="7">
        <v>50.5413595176461</v>
      </c>
      <c r="BJ21" s="10">
        <v>2.1363986707934499</v>
      </c>
      <c r="BK21" s="54"/>
      <c r="BL21" s="65"/>
      <c r="BM21" s="65"/>
      <c r="BN21" s="65"/>
      <c r="BO21" s="65"/>
      <c r="BP21" s="65"/>
      <c r="BQ21" s="65"/>
      <c r="BR21" s="65"/>
      <c r="BS21" s="65"/>
      <c r="BT21" s="65"/>
      <c r="BU21" s="65"/>
      <c r="BV21" s="65"/>
      <c r="BW21" s="65"/>
      <c r="BX21" s="65"/>
      <c r="BY21" s="65"/>
      <c r="BZ21" s="65"/>
      <c r="CA21" s="65"/>
      <c r="CB21" s="65"/>
      <c r="CC21" s="65"/>
      <c r="CD21" s="55"/>
    </row>
    <row r="22" spans="1:82" x14ac:dyDescent="0.2">
      <c r="A22" s="28" t="s">
        <v>22</v>
      </c>
      <c r="B22" s="72">
        <v>2</v>
      </c>
      <c r="C22" s="7">
        <v>48.849393703813398</v>
      </c>
      <c r="D22" s="10">
        <v>2.05590292090934</v>
      </c>
      <c r="E22" s="7">
        <v>44.931662140453199</v>
      </c>
      <c r="F22" s="10">
        <v>5.5810398993398698</v>
      </c>
      <c r="G22" s="7">
        <v>53.570184528173101</v>
      </c>
      <c r="H22" s="10">
        <v>2.5415852544069701</v>
      </c>
      <c r="I22" s="7">
        <v>37.904537684582699</v>
      </c>
      <c r="J22" s="10">
        <v>3.9526940700942901</v>
      </c>
      <c r="K22" s="7">
        <v>8.6385223877199007</v>
      </c>
      <c r="L22" s="10">
        <v>5.5742387441576797</v>
      </c>
      <c r="M22" s="7">
        <v>-15.6656468435904</v>
      </c>
      <c r="N22" s="10">
        <v>4.9197233154748803</v>
      </c>
      <c r="O22" s="7">
        <v>49.573525207503202</v>
      </c>
      <c r="P22" s="10">
        <v>1.86151357571675</v>
      </c>
      <c r="Q22" s="7">
        <v>49.293190868636898</v>
      </c>
      <c r="R22" s="10">
        <v>5.4031614083982298</v>
      </c>
      <c r="S22" s="7">
        <v>53.0791400948643</v>
      </c>
      <c r="T22" s="10">
        <v>2.5580092753961901</v>
      </c>
      <c r="U22" s="7">
        <v>39.1850626300999</v>
      </c>
      <c r="V22" s="10">
        <v>3.70427995864712</v>
      </c>
      <c r="W22" s="7">
        <v>3.7859492262274399</v>
      </c>
      <c r="X22" s="10">
        <v>5.9694697221219801</v>
      </c>
      <c r="Y22" s="7">
        <v>-13.894077464764401</v>
      </c>
      <c r="Z22" s="10">
        <v>4.8779144935555703</v>
      </c>
      <c r="AA22" s="7">
        <v>45.240362384645202</v>
      </c>
      <c r="AB22" s="10">
        <v>2.03830832072437</v>
      </c>
      <c r="AC22" s="7">
        <v>59.352548859295403</v>
      </c>
      <c r="AD22" s="10">
        <v>5.0438455664843103</v>
      </c>
      <c r="AE22" s="7">
        <v>49.455396556213103</v>
      </c>
      <c r="AF22" s="10">
        <v>2.6236482331683399</v>
      </c>
      <c r="AG22" s="7">
        <v>25.117016629859201</v>
      </c>
      <c r="AH22" s="10">
        <v>3.6915096450058398</v>
      </c>
      <c r="AI22" s="7">
        <v>-9.8971523030823203</v>
      </c>
      <c r="AJ22" s="10">
        <v>5.4179059169165198</v>
      </c>
      <c r="AK22" s="7">
        <v>-24.338379926353799</v>
      </c>
      <c r="AL22" s="10">
        <v>4.5260364193619198</v>
      </c>
      <c r="AM22" s="7">
        <v>60.957099129750503</v>
      </c>
      <c r="AN22" s="10">
        <v>2.2021048008981898</v>
      </c>
      <c r="AO22" s="7">
        <v>55.483127615458699</v>
      </c>
      <c r="AP22" s="10">
        <v>4.8215041348971299</v>
      </c>
      <c r="AQ22" s="7">
        <v>63.118245428306203</v>
      </c>
      <c r="AR22" s="10">
        <v>2.7714241972112399</v>
      </c>
      <c r="AS22" s="7">
        <v>57.338522306252699</v>
      </c>
      <c r="AT22" s="10">
        <v>4.5908810178163302</v>
      </c>
      <c r="AU22" s="7">
        <v>7.6351178128474704</v>
      </c>
      <c r="AV22" s="10">
        <v>6.0023295172757498</v>
      </c>
      <c r="AW22" s="7">
        <v>-5.7797231220534702</v>
      </c>
      <c r="AX22" s="10">
        <v>4.6410421954451602</v>
      </c>
      <c r="AY22" s="7">
        <v>42.8910176091536</v>
      </c>
      <c r="AZ22" s="10">
        <v>2.3913441050668802</v>
      </c>
      <c r="BA22" s="7">
        <v>30.987939653289502</v>
      </c>
      <c r="BB22" s="10">
        <v>4.65205866988466</v>
      </c>
      <c r="BC22" s="7">
        <v>35.854612166120901</v>
      </c>
      <c r="BD22" s="10">
        <v>2.85169512137242</v>
      </c>
      <c r="BE22" s="7">
        <v>67.580573082969195</v>
      </c>
      <c r="BF22" s="10">
        <v>4.1017741811636403</v>
      </c>
      <c r="BG22" s="7">
        <v>4.8666725128314203</v>
      </c>
      <c r="BH22" s="10">
        <v>5.8017420364732102</v>
      </c>
      <c r="BI22" s="7">
        <v>31.725960916848301</v>
      </c>
      <c r="BJ22" s="10">
        <v>4.2697376388966903</v>
      </c>
      <c r="BK22" s="54"/>
      <c r="BL22" s="65"/>
      <c r="BM22" s="65"/>
      <c r="BN22" s="65"/>
      <c r="BO22" s="65"/>
      <c r="BP22" s="65"/>
      <c r="BQ22" s="65"/>
      <c r="BR22" s="65"/>
      <c r="BS22" s="65"/>
      <c r="BT22" s="65"/>
      <c r="BU22" s="65"/>
      <c r="BV22" s="65"/>
      <c r="BW22" s="65"/>
      <c r="BX22" s="65"/>
      <c r="BY22" s="65"/>
      <c r="BZ22" s="65"/>
      <c r="CA22" s="65"/>
      <c r="CB22" s="65"/>
      <c r="CC22" s="65"/>
      <c r="CD22" s="55"/>
    </row>
    <row r="23" spans="1:82" x14ac:dyDescent="0.2">
      <c r="A23" s="28" t="s">
        <v>23</v>
      </c>
      <c r="B23" s="72">
        <v>2</v>
      </c>
      <c r="C23" s="7">
        <v>43.218371805466397</v>
      </c>
      <c r="D23" s="10">
        <v>1.8491883199046399</v>
      </c>
      <c r="E23" s="7">
        <v>57.871223579007498</v>
      </c>
      <c r="F23" s="10">
        <v>4.8467616181012403</v>
      </c>
      <c r="G23" s="7">
        <v>48.019451846878198</v>
      </c>
      <c r="H23" s="10">
        <v>2.0872514497301098</v>
      </c>
      <c r="I23" s="7">
        <v>29.888296728795002</v>
      </c>
      <c r="J23" s="10">
        <v>2.69774430203947</v>
      </c>
      <c r="K23" s="7">
        <v>-9.8517717321293397</v>
      </c>
      <c r="L23" s="10">
        <v>5.1871240770413998</v>
      </c>
      <c r="M23" s="7">
        <v>-18.1311551180832</v>
      </c>
      <c r="N23" s="10">
        <v>3.1238778560212799</v>
      </c>
      <c r="O23" s="7">
        <v>31.5616500762203</v>
      </c>
      <c r="P23" s="10">
        <v>2.0487069123856601</v>
      </c>
      <c r="Q23" s="7">
        <v>42.535447751951303</v>
      </c>
      <c r="R23" s="10">
        <v>5.2507730246207904</v>
      </c>
      <c r="S23" s="7">
        <v>32.717721791266897</v>
      </c>
      <c r="T23" s="10">
        <v>2.5208398092732298</v>
      </c>
      <c r="U23" s="7">
        <v>25.2214700842976</v>
      </c>
      <c r="V23" s="10">
        <v>2.5283444587675499</v>
      </c>
      <c r="W23" s="7">
        <v>-9.8177259606844096</v>
      </c>
      <c r="X23" s="10">
        <v>5.2988157989170004</v>
      </c>
      <c r="Y23" s="7">
        <v>-7.49625170696934</v>
      </c>
      <c r="Z23" s="10">
        <v>3.50288915751621</v>
      </c>
      <c r="AA23" s="7">
        <v>41.121543101434</v>
      </c>
      <c r="AB23" s="10">
        <v>1.8259499648028701</v>
      </c>
      <c r="AC23" s="7">
        <v>58.682974504360402</v>
      </c>
      <c r="AD23" s="10">
        <v>5.2792564560546698</v>
      </c>
      <c r="AE23" s="7">
        <v>46.567121282847999</v>
      </c>
      <c r="AF23" s="10">
        <v>1.87309083708741</v>
      </c>
      <c r="AG23" s="7">
        <v>26.118303697289001</v>
      </c>
      <c r="AH23" s="10">
        <v>2.8950891206254101</v>
      </c>
      <c r="AI23" s="7">
        <v>-12.115853221512401</v>
      </c>
      <c r="AJ23" s="10">
        <v>5.55069471863768</v>
      </c>
      <c r="AK23" s="7">
        <v>-20.448817585558999</v>
      </c>
      <c r="AL23" s="10">
        <v>3.3713307557157899</v>
      </c>
      <c r="AM23" s="7">
        <v>53.563482287801499</v>
      </c>
      <c r="AN23" s="10">
        <v>1.6745258553678399</v>
      </c>
      <c r="AO23" s="7">
        <v>57.444055236605202</v>
      </c>
      <c r="AP23" s="10">
        <v>4.0607017544937003</v>
      </c>
      <c r="AQ23" s="7">
        <v>48.895321634354602</v>
      </c>
      <c r="AR23" s="10">
        <v>1.8583067772561701</v>
      </c>
      <c r="AS23" s="7">
        <v>59.5732815277699</v>
      </c>
      <c r="AT23" s="10">
        <v>2.3352842178294302</v>
      </c>
      <c r="AU23" s="7">
        <v>-8.5487336022506106</v>
      </c>
      <c r="AV23" s="10">
        <v>4.0474920998971298</v>
      </c>
      <c r="AW23" s="7">
        <v>10.6779598934153</v>
      </c>
      <c r="AX23" s="10">
        <v>2.6289226195164099</v>
      </c>
      <c r="AY23" s="7">
        <v>57.823274100794698</v>
      </c>
      <c r="AZ23" s="10">
        <v>1.7210805523463699</v>
      </c>
      <c r="BA23" s="7">
        <v>55.231904270877003</v>
      </c>
      <c r="BB23" s="10">
        <v>5.54569938641494</v>
      </c>
      <c r="BC23" s="7">
        <v>47.392184780641998</v>
      </c>
      <c r="BD23" s="10">
        <v>2.3747990334965099</v>
      </c>
      <c r="BE23" s="7">
        <v>75.190108853796303</v>
      </c>
      <c r="BF23" s="10">
        <v>1.86803190918611</v>
      </c>
      <c r="BG23" s="7">
        <v>-7.8397194902349501</v>
      </c>
      <c r="BH23" s="10">
        <v>5.8996518721397697</v>
      </c>
      <c r="BI23" s="7">
        <v>27.797924073154199</v>
      </c>
      <c r="BJ23" s="10">
        <v>3.2594868591291002</v>
      </c>
      <c r="BK23" s="54"/>
      <c r="BL23" s="65"/>
      <c r="BM23" s="65"/>
      <c r="BN23" s="65"/>
      <c r="BO23" s="65"/>
      <c r="BP23" s="65"/>
      <c r="BQ23" s="65"/>
      <c r="BR23" s="65"/>
      <c r="BS23" s="65"/>
      <c r="BT23" s="65"/>
      <c r="BU23" s="65"/>
      <c r="BV23" s="65"/>
      <c r="BW23" s="65"/>
      <c r="BX23" s="65"/>
      <c r="BY23" s="65"/>
      <c r="BZ23" s="65"/>
      <c r="CA23" s="65"/>
      <c r="CB23" s="65"/>
      <c r="CC23" s="65"/>
      <c r="CD23" s="55"/>
    </row>
    <row r="24" spans="1:82" x14ac:dyDescent="0.2">
      <c r="A24" s="3" t="s">
        <v>24</v>
      </c>
      <c r="B24" s="72">
        <v>2</v>
      </c>
      <c r="C24" s="7">
        <v>50.059961185165299</v>
      </c>
      <c r="D24" s="10">
        <v>1.2869045459413599</v>
      </c>
      <c r="E24" s="7">
        <v>49.5931009732737</v>
      </c>
      <c r="F24" s="10">
        <v>4.63601224140523</v>
      </c>
      <c r="G24" s="7">
        <v>54.0693500675781</v>
      </c>
      <c r="H24" s="10">
        <v>1.51462168987279</v>
      </c>
      <c r="I24" s="7">
        <v>34.733823978446303</v>
      </c>
      <c r="J24" s="10">
        <v>3.2184900174001201</v>
      </c>
      <c r="K24" s="7">
        <v>4.4762490943044</v>
      </c>
      <c r="L24" s="10">
        <v>4.8835322862925903</v>
      </c>
      <c r="M24" s="7">
        <v>-19.3355260891318</v>
      </c>
      <c r="N24" s="10">
        <v>3.63817238081496</v>
      </c>
      <c r="O24" s="7">
        <v>46.512860864869801</v>
      </c>
      <c r="P24" s="10">
        <v>1.3639146789110901</v>
      </c>
      <c r="Q24" s="7">
        <v>60.407255303888597</v>
      </c>
      <c r="R24" s="10">
        <v>4.4037667493243697</v>
      </c>
      <c r="S24" s="7">
        <v>48.575502776352799</v>
      </c>
      <c r="T24" s="10">
        <v>1.59966648753379</v>
      </c>
      <c r="U24" s="7">
        <v>30.1503613270771</v>
      </c>
      <c r="V24" s="10">
        <v>3.2749688006922999</v>
      </c>
      <c r="W24" s="7">
        <v>-11.8317525275358</v>
      </c>
      <c r="X24" s="10">
        <v>4.7976082980708403</v>
      </c>
      <c r="Y24" s="7">
        <v>-18.425141449275699</v>
      </c>
      <c r="Z24" s="10">
        <v>3.6706785512789302</v>
      </c>
      <c r="AA24" s="7">
        <v>45.3157435104306</v>
      </c>
      <c r="AB24" s="10">
        <v>1.21157665215355</v>
      </c>
      <c r="AC24" s="7">
        <v>53.698375961030798</v>
      </c>
      <c r="AD24" s="10">
        <v>3.7408640784332001</v>
      </c>
      <c r="AE24" s="7">
        <v>46.774289177214101</v>
      </c>
      <c r="AF24" s="10">
        <v>1.4518530881551399</v>
      </c>
      <c r="AG24" s="7">
        <v>35.313113495679403</v>
      </c>
      <c r="AH24" s="10">
        <v>3.4902772600659602</v>
      </c>
      <c r="AI24" s="7">
        <v>-6.9240867838167501</v>
      </c>
      <c r="AJ24" s="10">
        <v>4.1523849998936999</v>
      </c>
      <c r="AK24" s="7">
        <v>-11.4611756815347</v>
      </c>
      <c r="AL24" s="10">
        <v>3.70549168935616</v>
      </c>
      <c r="AM24" s="7">
        <v>59.105509607935097</v>
      </c>
      <c r="AN24" s="10">
        <v>1.3917914586297899</v>
      </c>
      <c r="AO24" s="7">
        <v>60.409522342096601</v>
      </c>
      <c r="AP24" s="10">
        <v>6.3132825300823301</v>
      </c>
      <c r="AQ24" s="7">
        <v>61.114753109601303</v>
      </c>
      <c r="AR24" s="10">
        <v>1.6081160784764299</v>
      </c>
      <c r="AS24" s="7">
        <v>51.688161117226997</v>
      </c>
      <c r="AT24" s="10">
        <v>2.7819414329432601</v>
      </c>
      <c r="AU24" s="7">
        <v>0.70523076750465896</v>
      </c>
      <c r="AV24" s="10">
        <v>6.8571092522963504</v>
      </c>
      <c r="AW24" s="7">
        <v>-9.4265919923742896</v>
      </c>
      <c r="AX24" s="10">
        <v>3.0669522403504899</v>
      </c>
      <c r="AY24" s="7">
        <v>53.9045715985852</v>
      </c>
      <c r="AZ24" s="10">
        <v>1.36067386951583</v>
      </c>
      <c r="BA24" s="7">
        <v>41.009062990340297</v>
      </c>
      <c r="BB24" s="10">
        <v>5.3719696873281002</v>
      </c>
      <c r="BC24" s="7">
        <v>47.943357873620101</v>
      </c>
      <c r="BD24" s="10">
        <v>1.7574205655653701</v>
      </c>
      <c r="BE24" s="7">
        <v>85.338036356783306</v>
      </c>
      <c r="BF24" s="10">
        <v>2.1081035787336102</v>
      </c>
      <c r="BG24" s="7">
        <v>6.9342948832797404</v>
      </c>
      <c r="BH24" s="10">
        <v>5.6971154776887296</v>
      </c>
      <c r="BI24" s="7">
        <v>37.394678483163297</v>
      </c>
      <c r="BJ24" s="10">
        <v>2.9881430266855502</v>
      </c>
      <c r="BK24" s="54"/>
      <c r="BL24" s="65"/>
      <c r="BM24" s="65"/>
      <c r="BN24" s="65"/>
      <c r="BO24" s="65"/>
      <c r="BP24" s="65"/>
      <c r="BQ24" s="65"/>
      <c r="BR24" s="65"/>
      <c r="BS24" s="65"/>
      <c r="BT24" s="65"/>
      <c r="BU24" s="65"/>
      <c r="BV24" s="65"/>
      <c r="BW24" s="65"/>
      <c r="BX24" s="65"/>
      <c r="BY24" s="65"/>
      <c r="BZ24" s="65"/>
      <c r="CA24" s="65"/>
      <c r="CB24" s="65"/>
      <c r="CC24" s="65"/>
      <c r="CD24" s="55"/>
    </row>
    <row r="25" spans="1:82" x14ac:dyDescent="0.2">
      <c r="A25" s="28" t="s">
        <v>25</v>
      </c>
      <c r="B25" s="72">
        <v>2</v>
      </c>
      <c r="C25" s="7">
        <v>24.4540158444273</v>
      </c>
      <c r="D25" s="10">
        <v>1.06507336657986</v>
      </c>
      <c r="E25" s="7">
        <v>33.040414405707999</v>
      </c>
      <c r="F25" s="10">
        <v>4.4848658137290096</v>
      </c>
      <c r="G25" s="7">
        <v>27.3691560931568</v>
      </c>
      <c r="H25" s="10">
        <v>1.4044085038227201</v>
      </c>
      <c r="I25" s="7">
        <v>14.8783119357396</v>
      </c>
      <c r="J25" s="10">
        <v>1.68615871313251</v>
      </c>
      <c r="K25" s="7">
        <v>-5.6712583125511999</v>
      </c>
      <c r="L25" s="10">
        <v>4.9724674735789502</v>
      </c>
      <c r="M25" s="7">
        <v>-12.4908441574172</v>
      </c>
      <c r="N25" s="10">
        <v>2.1726157726014401</v>
      </c>
      <c r="O25" s="7">
        <v>40.186371949410102</v>
      </c>
      <c r="P25" s="10">
        <v>1.2508382300451999</v>
      </c>
      <c r="Q25" s="7">
        <v>62.986494193083701</v>
      </c>
      <c r="R25" s="10">
        <v>5.5010830731977096</v>
      </c>
      <c r="S25" s="7">
        <v>44.8214346926882</v>
      </c>
      <c r="T25" s="10">
        <v>1.5039840616159299</v>
      </c>
      <c r="U25" s="7">
        <v>22.7209225188269</v>
      </c>
      <c r="V25" s="10">
        <v>1.7705863250466001</v>
      </c>
      <c r="W25" s="7">
        <v>-18.1650595003955</v>
      </c>
      <c r="X25" s="10">
        <v>5.8037440306081001</v>
      </c>
      <c r="Y25" s="7">
        <v>-22.100512173861301</v>
      </c>
      <c r="Z25" s="10">
        <v>2.0936496497547701</v>
      </c>
      <c r="AA25" s="7">
        <v>26.850738415064601</v>
      </c>
      <c r="AB25" s="10">
        <v>1.11122686220127</v>
      </c>
      <c r="AC25" s="7">
        <v>39.250235670833703</v>
      </c>
      <c r="AD25" s="10">
        <v>4.6333079207415997</v>
      </c>
      <c r="AE25" s="7">
        <v>31.298975823486799</v>
      </c>
      <c r="AF25" s="10">
        <v>1.52911206880719</v>
      </c>
      <c r="AG25" s="7">
        <v>12.4940679665162</v>
      </c>
      <c r="AH25" s="10">
        <v>1.73462336848228</v>
      </c>
      <c r="AI25" s="7">
        <v>-7.9512598473469396</v>
      </c>
      <c r="AJ25" s="10">
        <v>4.9975569984701798</v>
      </c>
      <c r="AK25" s="7">
        <v>-18.804907856970601</v>
      </c>
      <c r="AL25" s="10">
        <v>2.4362074501249</v>
      </c>
      <c r="AM25" s="7">
        <v>41.530693981792801</v>
      </c>
      <c r="AN25" s="10">
        <v>1.38716003232243</v>
      </c>
      <c r="AO25" s="7">
        <v>49.442588685916803</v>
      </c>
      <c r="AP25" s="10">
        <v>5.3830032351840904</v>
      </c>
      <c r="AQ25" s="7">
        <v>44.189099543201102</v>
      </c>
      <c r="AR25" s="10">
        <v>1.8252298827904401</v>
      </c>
      <c r="AS25" s="7">
        <v>32.664089362363498</v>
      </c>
      <c r="AT25" s="10">
        <v>2.2322858420831899</v>
      </c>
      <c r="AU25" s="7">
        <v>-5.2534891427156598</v>
      </c>
      <c r="AV25" s="10">
        <v>5.7459514777505101</v>
      </c>
      <c r="AW25" s="7">
        <v>-11.525010180837601</v>
      </c>
      <c r="AX25" s="10">
        <v>2.8959997045632702</v>
      </c>
      <c r="AY25" s="7">
        <v>23.052536518296801</v>
      </c>
      <c r="AZ25" s="10">
        <v>1.05609450227265</v>
      </c>
      <c r="BA25" s="7">
        <v>5.1306144873041601</v>
      </c>
      <c r="BB25" s="10">
        <v>1.9704397489399801</v>
      </c>
      <c r="BC25" s="7">
        <v>14.221917862971999</v>
      </c>
      <c r="BD25" s="10">
        <v>1.1418957191380099</v>
      </c>
      <c r="BE25" s="7">
        <v>49.4773252330587</v>
      </c>
      <c r="BF25" s="10">
        <v>2.6090718456522102</v>
      </c>
      <c r="BG25" s="7">
        <v>9.0913033756678701</v>
      </c>
      <c r="BH25" s="10">
        <v>2.2529434405848199</v>
      </c>
      <c r="BI25" s="7">
        <v>35.255407370086701</v>
      </c>
      <c r="BJ25" s="10">
        <v>2.9769306196199699</v>
      </c>
      <c r="BK25" s="54"/>
      <c r="BL25" s="65"/>
      <c r="BM25" s="65"/>
      <c r="BN25" s="65"/>
      <c r="BO25" s="65"/>
      <c r="BP25" s="65"/>
      <c r="BQ25" s="65"/>
      <c r="BR25" s="65"/>
      <c r="BS25" s="65"/>
      <c r="BT25" s="65"/>
      <c r="BU25" s="65"/>
      <c r="BV25" s="65"/>
      <c r="BW25" s="65"/>
      <c r="BX25" s="65"/>
      <c r="BY25" s="65"/>
      <c r="BZ25" s="65"/>
      <c r="CA25" s="65"/>
      <c r="CB25" s="65"/>
      <c r="CC25" s="65"/>
      <c r="CD25" s="55"/>
    </row>
    <row r="26" spans="1:82" x14ac:dyDescent="0.2">
      <c r="A26" s="17" t="s">
        <v>27</v>
      </c>
      <c r="B26" s="72">
        <v>2</v>
      </c>
      <c r="C26" s="7">
        <v>38.050951960549902</v>
      </c>
      <c r="D26" s="10">
        <v>1.5738403627345501</v>
      </c>
      <c r="E26" s="7">
        <v>52.565171815514503</v>
      </c>
      <c r="F26" s="10">
        <v>6.6752131105824297</v>
      </c>
      <c r="G26" s="7">
        <v>43.5248309591992</v>
      </c>
      <c r="H26" s="10">
        <v>1.9804866617934</v>
      </c>
      <c r="I26" s="7">
        <v>25.772198820415898</v>
      </c>
      <c r="J26" s="10">
        <v>2.7619007917687499</v>
      </c>
      <c r="K26" s="7">
        <v>-9.0403408563153995</v>
      </c>
      <c r="L26" s="10">
        <v>7.0345452769400199</v>
      </c>
      <c r="M26" s="7">
        <v>-17.752632138783301</v>
      </c>
      <c r="N26" s="10">
        <v>3.4765451304552402</v>
      </c>
      <c r="O26" s="7">
        <v>30.100098743906699</v>
      </c>
      <c r="P26" s="10">
        <v>1.4273064460051099</v>
      </c>
      <c r="Q26" s="7">
        <v>42.606606616703097</v>
      </c>
      <c r="R26" s="10">
        <v>7.2635426496319502</v>
      </c>
      <c r="S26" s="7">
        <v>32.708404873631203</v>
      </c>
      <c r="T26" s="10">
        <v>1.78389873013836</v>
      </c>
      <c r="U26" s="7">
        <v>23.522659034274199</v>
      </c>
      <c r="V26" s="10">
        <v>2.7288976938988601</v>
      </c>
      <c r="W26" s="7">
        <v>-9.8982017430718692</v>
      </c>
      <c r="X26" s="10">
        <v>7.4643913017305703</v>
      </c>
      <c r="Y26" s="7">
        <v>-9.1857458393569793</v>
      </c>
      <c r="Z26" s="10">
        <v>3.4308981710268198</v>
      </c>
      <c r="AA26" s="7">
        <v>31.1446508989387</v>
      </c>
      <c r="AB26" s="10">
        <v>1.47622904899817</v>
      </c>
      <c r="AC26" s="7">
        <v>50.336366848816702</v>
      </c>
      <c r="AD26" s="10">
        <v>8.3908497280102594</v>
      </c>
      <c r="AE26" s="7">
        <v>34.689624149045898</v>
      </c>
      <c r="AF26" s="10">
        <v>1.9169777540738899</v>
      </c>
      <c r="AG26" s="7">
        <v>22.0904209087916</v>
      </c>
      <c r="AH26" s="10">
        <v>2.3115415536401298</v>
      </c>
      <c r="AI26" s="7">
        <v>-15.646742699770799</v>
      </c>
      <c r="AJ26" s="10">
        <v>8.5898452902206301</v>
      </c>
      <c r="AK26" s="7">
        <v>-12.599203240254299</v>
      </c>
      <c r="AL26" s="10">
        <v>2.9858821117339698</v>
      </c>
      <c r="AM26" s="7">
        <v>58.550236511807</v>
      </c>
      <c r="AN26" s="10">
        <v>1.6049709093420499</v>
      </c>
      <c r="AO26" s="7">
        <v>59.326620575479097</v>
      </c>
      <c r="AP26" s="10">
        <v>7.3564455479597504</v>
      </c>
      <c r="AQ26" s="7">
        <v>60.3626045045417</v>
      </c>
      <c r="AR26" s="10">
        <v>2.1785523802675701</v>
      </c>
      <c r="AS26" s="7">
        <v>55.0075975912549</v>
      </c>
      <c r="AT26" s="10">
        <v>2.7594968524884802</v>
      </c>
      <c r="AU26" s="7">
        <v>1.0359839290625701</v>
      </c>
      <c r="AV26" s="10">
        <v>7.5367443795743299</v>
      </c>
      <c r="AW26" s="7">
        <v>-5.3550069132867399</v>
      </c>
      <c r="AX26" s="10">
        <v>3.719512366339</v>
      </c>
      <c r="AY26" s="7">
        <v>46.698050609470897</v>
      </c>
      <c r="AZ26" s="10">
        <v>1.6421854642977101</v>
      </c>
      <c r="BA26" s="7">
        <v>29.4607335012454</v>
      </c>
      <c r="BB26" s="10">
        <v>6.47144044488698</v>
      </c>
      <c r="BC26" s="7">
        <v>38.813026416255603</v>
      </c>
      <c r="BD26" s="10">
        <v>1.9808531958080799</v>
      </c>
      <c r="BE26" s="7">
        <v>63.148356905736598</v>
      </c>
      <c r="BF26" s="10">
        <v>2.9778288851853301</v>
      </c>
      <c r="BG26" s="7">
        <v>9.3522929150101799</v>
      </c>
      <c r="BH26" s="10">
        <v>6.7249196196523204</v>
      </c>
      <c r="BI26" s="7">
        <v>24.335330489480999</v>
      </c>
      <c r="BJ26" s="10">
        <v>3.5715029689201798</v>
      </c>
      <c r="BK26" s="54"/>
      <c r="BL26" s="65"/>
      <c r="BM26" s="65"/>
      <c r="BN26" s="65"/>
      <c r="BO26" s="65"/>
      <c r="BP26" s="65"/>
      <c r="BQ26" s="65"/>
      <c r="BR26" s="65"/>
      <c r="BS26" s="65"/>
      <c r="BT26" s="65"/>
      <c r="BU26" s="65"/>
      <c r="BV26" s="65"/>
      <c r="BW26" s="65"/>
      <c r="BX26" s="65"/>
      <c r="BY26" s="65"/>
      <c r="BZ26" s="65"/>
      <c r="CA26" s="65"/>
      <c r="CB26" s="65"/>
      <c r="CC26" s="65"/>
      <c r="CD26" s="55"/>
    </row>
    <row r="27" spans="1:82" x14ac:dyDescent="0.2">
      <c r="A27" s="28" t="s">
        <v>26</v>
      </c>
      <c r="B27" s="72">
        <v>2</v>
      </c>
      <c r="C27" s="7">
        <v>28.630568138845501</v>
      </c>
      <c r="D27" s="10">
        <v>0.77852639762582998</v>
      </c>
      <c r="E27" s="7">
        <v>29.085221614227699</v>
      </c>
      <c r="F27" s="10">
        <v>2.6442410817296298</v>
      </c>
      <c r="G27" s="7">
        <v>31.465788907266901</v>
      </c>
      <c r="H27" s="10">
        <v>1.0046679873998401</v>
      </c>
      <c r="I27" s="7">
        <v>23.763021655018701</v>
      </c>
      <c r="J27" s="10">
        <v>1.1482879993983099</v>
      </c>
      <c r="K27" s="7">
        <v>2.3805672930392099</v>
      </c>
      <c r="L27" s="10">
        <v>2.9300880888134602</v>
      </c>
      <c r="M27" s="7">
        <v>-7.7027672522482096</v>
      </c>
      <c r="N27" s="10">
        <v>1.40798624774204</v>
      </c>
      <c r="O27" s="7">
        <v>36.503311192150399</v>
      </c>
      <c r="P27" s="10">
        <v>0.76529366968662904</v>
      </c>
      <c r="Q27" s="7">
        <v>49.889232417014</v>
      </c>
      <c r="R27" s="10">
        <v>2.7249999067834199</v>
      </c>
      <c r="S27" s="7">
        <v>40.447351908373101</v>
      </c>
      <c r="T27" s="10">
        <v>1.1219589048423899</v>
      </c>
      <c r="U27" s="7">
        <v>26.316877065396799</v>
      </c>
      <c r="V27" s="10">
        <v>1.12268568710799</v>
      </c>
      <c r="W27" s="7">
        <v>-9.4418805086409794</v>
      </c>
      <c r="X27" s="10">
        <v>2.8717398578397302</v>
      </c>
      <c r="Y27" s="7">
        <v>-14.1304748429762</v>
      </c>
      <c r="Z27" s="10">
        <v>1.7265474059888</v>
      </c>
      <c r="AA27" s="7">
        <v>19.262157958484799</v>
      </c>
      <c r="AB27" s="10">
        <v>0.73366669178110899</v>
      </c>
      <c r="AC27" s="7">
        <v>28.062090855398498</v>
      </c>
      <c r="AD27" s="10">
        <v>2.0187008040766101</v>
      </c>
      <c r="AE27" s="7">
        <v>21.832564149714401</v>
      </c>
      <c r="AF27" s="10">
        <v>0.95904123102035499</v>
      </c>
      <c r="AG27" s="7">
        <v>12.746153530452199</v>
      </c>
      <c r="AH27" s="10">
        <v>1.08927838210706</v>
      </c>
      <c r="AI27" s="7">
        <v>-6.2295267056841501</v>
      </c>
      <c r="AJ27" s="10">
        <v>2.1001811373289501</v>
      </c>
      <c r="AK27" s="7">
        <v>-9.0864106192621694</v>
      </c>
      <c r="AL27" s="10">
        <v>1.4635595607737</v>
      </c>
      <c r="AM27" s="7">
        <v>56.796030893952697</v>
      </c>
      <c r="AN27" s="10">
        <v>0.77549580397741003</v>
      </c>
      <c r="AO27" s="7">
        <v>65.113554619239494</v>
      </c>
      <c r="AP27" s="10">
        <v>2.8774847741037299</v>
      </c>
      <c r="AQ27" s="7">
        <v>56.394339140850498</v>
      </c>
      <c r="AR27" s="10">
        <v>0.89185983570299499</v>
      </c>
      <c r="AS27" s="7">
        <v>55.003274868295001</v>
      </c>
      <c r="AT27" s="10">
        <v>1.5401196570682301</v>
      </c>
      <c r="AU27" s="7">
        <v>-8.7192154783890103</v>
      </c>
      <c r="AV27" s="10">
        <v>3.0831247770807</v>
      </c>
      <c r="AW27" s="7">
        <v>-1.39106427255555</v>
      </c>
      <c r="AX27" s="10">
        <v>1.7324922963496301</v>
      </c>
      <c r="AY27" s="7">
        <v>29.098093379101801</v>
      </c>
      <c r="AZ27" s="10">
        <v>0.77182804561824403</v>
      </c>
      <c r="BA27" s="7">
        <v>10.413048039537101</v>
      </c>
      <c r="BB27" s="10">
        <v>1.5538392702872901</v>
      </c>
      <c r="BC27" s="7">
        <v>13.0156807286257</v>
      </c>
      <c r="BD27" s="10">
        <v>0.70432400736201795</v>
      </c>
      <c r="BE27" s="7">
        <v>59.351210498592103</v>
      </c>
      <c r="BF27" s="10">
        <v>1.4800959409001699</v>
      </c>
      <c r="BG27" s="7">
        <v>2.6026326890886802</v>
      </c>
      <c r="BH27" s="10">
        <v>1.5310222641234299</v>
      </c>
      <c r="BI27" s="7">
        <v>46.3355297699663</v>
      </c>
      <c r="BJ27" s="10">
        <v>1.6552615976168199</v>
      </c>
      <c r="BK27" s="54"/>
      <c r="BL27" s="65"/>
      <c r="BM27" s="65"/>
      <c r="BN27" s="65"/>
      <c r="BO27" s="65"/>
      <c r="BP27" s="65"/>
      <c r="BQ27" s="65"/>
      <c r="BR27" s="65"/>
      <c r="BS27" s="65"/>
      <c r="BT27" s="65"/>
      <c r="BU27" s="65"/>
      <c r="BV27" s="65"/>
      <c r="BW27" s="65"/>
      <c r="BX27" s="65"/>
      <c r="BY27" s="65"/>
      <c r="BZ27" s="65"/>
      <c r="CA27" s="65"/>
      <c r="CB27" s="65"/>
      <c r="CC27" s="65"/>
      <c r="CD27" s="55"/>
    </row>
    <row r="28" spans="1:82" x14ac:dyDescent="0.2">
      <c r="A28" s="28" t="s">
        <v>28</v>
      </c>
      <c r="B28" s="72">
        <v>2</v>
      </c>
      <c r="C28" s="7">
        <v>34.376695632397698</v>
      </c>
      <c r="D28" s="10">
        <v>1.4899936201197601</v>
      </c>
      <c r="E28" s="7">
        <v>33.487869953680402</v>
      </c>
      <c r="F28" s="10">
        <v>4.5949503241329701</v>
      </c>
      <c r="G28" s="7">
        <v>38.198386890001998</v>
      </c>
      <c r="H28" s="10">
        <v>2.1175625307389301</v>
      </c>
      <c r="I28" s="7">
        <v>27.920799339734401</v>
      </c>
      <c r="J28" s="10">
        <v>2.09897396923725</v>
      </c>
      <c r="K28" s="7">
        <v>4.7105169363216701</v>
      </c>
      <c r="L28" s="10">
        <v>5.4313849330991903</v>
      </c>
      <c r="M28" s="7">
        <v>-10.277587550267601</v>
      </c>
      <c r="N28" s="10">
        <v>2.74379194084255</v>
      </c>
      <c r="O28" s="7">
        <v>32.657892457905</v>
      </c>
      <c r="P28" s="10">
        <v>1.5233145656779601</v>
      </c>
      <c r="Q28" s="7">
        <v>26.612370222029298</v>
      </c>
      <c r="R28" s="10">
        <v>4.26876973761585</v>
      </c>
      <c r="S28" s="7">
        <v>36.3894773394276</v>
      </c>
      <c r="T28" s="10">
        <v>2.1448676580103898</v>
      </c>
      <c r="U28" s="7">
        <v>27.501675607097098</v>
      </c>
      <c r="V28" s="10">
        <v>2.2736781034649098</v>
      </c>
      <c r="W28" s="7">
        <v>9.7771071173982698</v>
      </c>
      <c r="X28" s="10">
        <v>4.9645470034907397</v>
      </c>
      <c r="Y28" s="7">
        <v>-8.8878017323305407</v>
      </c>
      <c r="Z28" s="10">
        <v>2.9586220269136301</v>
      </c>
      <c r="AA28" s="7">
        <v>32.551850055134999</v>
      </c>
      <c r="AB28" s="10">
        <v>1.4064174405223899</v>
      </c>
      <c r="AC28" s="7">
        <v>46.453161105411397</v>
      </c>
      <c r="AD28" s="10">
        <v>4.7200782245927098</v>
      </c>
      <c r="AE28" s="7">
        <v>39.572990954844002</v>
      </c>
      <c r="AF28" s="10">
        <v>2.2373270492350699</v>
      </c>
      <c r="AG28" s="7">
        <v>17.217427141172202</v>
      </c>
      <c r="AH28" s="10">
        <v>1.79602551780993</v>
      </c>
      <c r="AI28" s="7">
        <v>-6.8801701505674204</v>
      </c>
      <c r="AJ28" s="10">
        <v>5.4800170421380399</v>
      </c>
      <c r="AK28" s="7">
        <v>-22.3555638136718</v>
      </c>
      <c r="AL28" s="10">
        <v>2.87702516657638</v>
      </c>
      <c r="AM28" s="7">
        <v>27.1124148675583</v>
      </c>
      <c r="AN28" s="10">
        <v>1.1335960367134299</v>
      </c>
      <c r="AO28" s="7">
        <v>16.9324728613656</v>
      </c>
      <c r="AP28" s="10">
        <v>2.9528163592858201</v>
      </c>
      <c r="AQ28" s="7">
        <v>29.385813633089601</v>
      </c>
      <c r="AR28" s="10">
        <v>1.8692931789435301</v>
      </c>
      <c r="AS28" s="7">
        <v>25.567813892494499</v>
      </c>
      <c r="AT28" s="10">
        <v>1.96759828131596</v>
      </c>
      <c r="AU28" s="7">
        <v>12.453340771723999</v>
      </c>
      <c r="AV28" s="10">
        <v>3.6079747280158498</v>
      </c>
      <c r="AW28" s="7">
        <v>-3.81799974059511</v>
      </c>
      <c r="AX28" s="10">
        <v>3.0035061555686098</v>
      </c>
      <c r="AY28" s="7">
        <v>11.111657266892999</v>
      </c>
      <c r="AZ28" s="10">
        <v>0.884263283675222</v>
      </c>
      <c r="BA28" s="7">
        <v>0.51128801093517695</v>
      </c>
      <c r="BB28" s="10">
        <v>0.52689814062011098</v>
      </c>
      <c r="BC28" s="7">
        <v>1.5603438312086999</v>
      </c>
      <c r="BD28" s="10">
        <v>0.42408172687746098</v>
      </c>
      <c r="BE28" s="7">
        <v>30.188483405252999</v>
      </c>
      <c r="BF28" s="10">
        <v>2.4261722733575901</v>
      </c>
      <c r="BG28" s="7">
        <v>1.0490558202735201</v>
      </c>
      <c r="BH28" s="10">
        <v>0.68008024952511303</v>
      </c>
      <c r="BI28" s="7">
        <v>28.628139574044301</v>
      </c>
      <c r="BJ28" s="10">
        <v>2.5291659326439899</v>
      </c>
      <c r="BK28" s="54"/>
      <c r="BL28" s="65"/>
      <c r="BM28" s="65"/>
      <c r="BN28" s="65"/>
      <c r="BO28" s="65"/>
      <c r="BP28" s="65"/>
      <c r="BQ28" s="65"/>
      <c r="BR28" s="65"/>
      <c r="BS28" s="65"/>
      <c r="BT28" s="65"/>
      <c r="BU28" s="65"/>
      <c r="BV28" s="65"/>
      <c r="BW28" s="65"/>
      <c r="BX28" s="65"/>
      <c r="BY28" s="65"/>
      <c r="BZ28" s="65"/>
      <c r="CA28" s="65"/>
      <c r="CB28" s="65"/>
      <c r="CC28" s="65"/>
      <c r="CD28" s="55"/>
    </row>
    <row r="29" spans="1:82" x14ac:dyDescent="0.2">
      <c r="A29" s="28" t="s">
        <v>29</v>
      </c>
      <c r="B29" s="72">
        <v>2</v>
      </c>
      <c r="C29" s="7">
        <v>27.497839479923201</v>
      </c>
      <c r="D29" s="10">
        <v>1.09481770346161</v>
      </c>
      <c r="E29" s="7">
        <v>46.521990148301597</v>
      </c>
      <c r="F29" s="10">
        <v>4.3760787232668497</v>
      </c>
      <c r="G29" s="7">
        <v>35.652840162147299</v>
      </c>
      <c r="H29" s="10">
        <v>1.8330196253765201</v>
      </c>
      <c r="I29" s="7">
        <v>18.669717119124702</v>
      </c>
      <c r="J29" s="10">
        <v>1.24839502013695</v>
      </c>
      <c r="K29" s="7">
        <v>-10.8691499861543</v>
      </c>
      <c r="L29" s="10">
        <v>4.8452180475459503</v>
      </c>
      <c r="M29" s="7">
        <v>-16.983123043022601</v>
      </c>
      <c r="N29" s="10">
        <v>2.11987480672353</v>
      </c>
      <c r="O29" s="7">
        <v>36.696029276316303</v>
      </c>
      <c r="P29" s="10">
        <v>1.1808883543133299</v>
      </c>
      <c r="Q29" s="7">
        <v>57.690070242019999</v>
      </c>
      <c r="R29" s="10">
        <v>4.2969881117347501</v>
      </c>
      <c r="S29" s="7">
        <v>46.747196907044902</v>
      </c>
      <c r="T29" s="10">
        <v>1.7715522415540901</v>
      </c>
      <c r="U29" s="7">
        <v>26.293632519447499</v>
      </c>
      <c r="V29" s="10">
        <v>1.4469658877192799</v>
      </c>
      <c r="W29" s="7">
        <v>-10.942873334975101</v>
      </c>
      <c r="X29" s="10">
        <v>4.3692405653194397</v>
      </c>
      <c r="Y29" s="7">
        <v>-20.4535643875973</v>
      </c>
      <c r="Z29" s="10">
        <v>2.2800643875816902</v>
      </c>
      <c r="AA29" s="7">
        <v>24.5055165811353</v>
      </c>
      <c r="AB29" s="10">
        <v>1.19125333516985</v>
      </c>
      <c r="AC29" s="7">
        <v>40.800425125878498</v>
      </c>
      <c r="AD29" s="10">
        <v>4.6689102732130001</v>
      </c>
      <c r="AE29" s="7">
        <v>32.753941732414098</v>
      </c>
      <c r="AF29" s="10">
        <v>1.7475270402255301</v>
      </c>
      <c r="AG29" s="7">
        <v>15.8229248973918</v>
      </c>
      <c r="AH29" s="10">
        <v>1.15344290855003</v>
      </c>
      <c r="AI29" s="7">
        <v>-8.0464833934643405</v>
      </c>
      <c r="AJ29" s="10">
        <v>4.7208737350467196</v>
      </c>
      <c r="AK29" s="7">
        <v>-16.931016835022401</v>
      </c>
      <c r="AL29" s="10">
        <v>1.94116779429509</v>
      </c>
      <c r="AM29" s="7">
        <v>50.065920568796102</v>
      </c>
      <c r="AN29" s="10">
        <v>1.24856013100673</v>
      </c>
      <c r="AO29" s="7">
        <v>57.766569275669298</v>
      </c>
      <c r="AP29" s="10">
        <v>4.5902727509601799</v>
      </c>
      <c r="AQ29" s="7">
        <v>53.168740974067902</v>
      </c>
      <c r="AR29" s="10">
        <v>1.8572527909192</v>
      </c>
      <c r="AS29" s="7">
        <v>46.812432886795698</v>
      </c>
      <c r="AT29" s="10">
        <v>1.6318587053410101</v>
      </c>
      <c r="AU29" s="7">
        <v>-4.5978283016014201</v>
      </c>
      <c r="AV29" s="10">
        <v>4.9096306231111297</v>
      </c>
      <c r="AW29" s="7">
        <v>-6.3563080872721498</v>
      </c>
      <c r="AX29" s="10">
        <v>2.3604414823225501</v>
      </c>
      <c r="AY29" s="7">
        <v>34.305965631149697</v>
      </c>
      <c r="AZ29" s="10">
        <v>1.15743091275614</v>
      </c>
      <c r="BA29" s="7">
        <v>8.50346734354798</v>
      </c>
      <c r="BB29" s="10">
        <v>2.4727191162156101</v>
      </c>
      <c r="BC29" s="7">
        <v>8.3852164134899301</v>
      </c>
      <c r="BD29" s="10">
        <v>0.94846439863190002</v>
      </c>
      <c r="BE29" s="7">
        <v>56.957999209931202</v>
      </c>
      <c r="BF29" s="10">
        <v>1.5592520888469901</v>
      </c>
      <c r="BG29" s="7">
        <v>-0.118250930058052</v>
      </c>
      <c r="BH29" s="10">
        <v>2.5957259233614201</v>
      </c>
      <c r="BI29" s="7">
        <v>48.572782796441203</v>
      </c>
      <c r="BJ29" s="10">
        <v>1.85738513053916</v>
      </c>
      <c r="BK29" s="54"/>
      <c r="BL29" s="65"/>
      <c r="BM29" s="65"/>
      <c r="BN29" s="65"/>
      <c r="BO29" s="65"/>
      <c r="BP29" s="65"/>
      <c r="BQ29" s="65"/>
      <c r="BR29" s="65"/>
      <c r="BS29" s="65"/>
      <c r="BT29" s="65"/>
      <c r="BU29" s="65"/>
      <c r="BV29" s="65"/>
      <c r="BW29" s="65"/>
      <c r="BX29" s="65"/>
      <c r="BY29" s="65"/>
      <c r="BZ29" s="65"/>
      <c r="CA29" s="65"/>
      <c r="CB29" s="65"/>
      <c r="CC29" s="65"/>
      <c r="CD29" s="55"/>
    </row>
    <row r="30" spans="1:82" x14ac:dyDescent="0.2">
      <c r="A30" s="28" t="s">
        <v>30</v>
      </c>
      <c r="B30" s="72">
        <v>2</v>
      </c>
      <c r="C30" s="7">
        <v>24.3753938289505</v>
      </c>
      <c r="D30" s="10">
        <v>0.94688273306301396</v>
      </c>
      <c r="E30" s="7">
        <v>36.856635696971601</v>
      </c>
      <c r="F30" s="10">
        <v>4.0755915524962401</v>
      </c>
      <c r="G30" s="7">
        <v>28.3743993175352</v>
      </c>
      <c r="H30" s="10">
        <v>1.34784649133231</v>
      </c>
      <c r="I30" s="7">
        <v>16.544222516075099</v>
      </c>
      <c r="J30" s="10">
        <v>1.23000377905919</v>
      </c>
      <c r="K30" s="7">
        <v>-8.4822363794364204</v>
      </c>
      <c r="L30" s="10">
        <v>4.0517931504955298</v>
      </c>
      <c r="M30" s="7">
        <v>-11.8301768014601</v>
      </c>
      <c r="N30" s="10">
        <v>1.92363526294547</v>
      </c>
      <c r="O30" s="7">
        <v>29.651445339420299</v>
      </c>
      <c r="P30" s="10">
        <v>0.97772201364621503</v>
      </c>
      <c r="Q30" s="7">
        <v>38.839040818975697</v>
      </c>
      <c r="R30" s="10">
        <v>4.0587483087782203</v>
      </c>
      <c r="S30" s="7">
        <v>34.871071277276499</v>
      </c>
      <c r="T30" s="10">
        <v>1.3475571716282</v>
      </c>
      <c r="U30" s="7">
        <v>20.770262361883301</v>
      </c>
      <c r="V30" s="10">
        <v>1.6034872320959099</v>
      </c>
      <c r="W30" s="7">
        <v>-3.96796954169921</v>
      </c>
      <c r="X30" s="10">
        <v>4.2519675365241101</v>
      </c>
      <c r="Y30" s="7">
        <v>-14.1008089153932</v>
      </c>
      <c r="Z30" s="10">
        <v>2.0867073816307902</v>
      </c>
      <c r="AA30" s="7">
        <v>25.937322431790101</v>
      </c>
      <c r="AB30" s="10">
        <v>1.1899080691616399</v>
      </c>
      <c r="AC30" s="7">
        <v>44.240131613229998</v>
      </c>
      <c r="AD30" s="10">
        <v>3.6385915963111701</v>
      </c>
      <c r="AE30" s="7">
        <v>34.202066403835303</v>
      </c>
      <c r="AF30" s="10">
        <v>2.0718627640434502</v>
      </c>
      <c r="AG30" s="7">
        <v>10.9209413985051</v>
      </c>
      <c r="AH30" s="10">
        <v>1.07111754816662</v>
      </c>
      <c r="AI30" s="7">
        <v>-10.0380652093947</v>
      </c>
      <c r="AJ30" s="10">
        <v>4.4111394007355402</v>
      </c>
      <c r="AK30" s="7">
        <v>-23.2811250053301</v>
      </c>
      <c r="AL30" s="10">
        <v>2.4892447352272198</v>
      </c>
      <c r="AM30" s="7">
        <v>25.440161889926902</v>
      </c>
      <c r="AN30" s="10">
        <v>0.90024543016400904</v>
      </c>
      <c r="AO30" s="7">
        <v>25.0035466298127</v>
      </c>
      <c r="AP30" s="10">
        <v>2.9160044726300498</v>
      </c>
      <c r="AQ30" s="7">
        <v>23.9956966902655</v>
      </c>
      <c r="AR30" s="10">
        <v>1.28905490656981</v>
      </c>
      <c r="AS30" s="7">
        <v>27.367467377891</v>
      </c>
      <c r="AT30" s="10">
        <v>1.74143095417879</v>
      </c>
      <c r="AU30" s="7">
        <v>-1.0078499395472</v>
      </c>
      <c r="AV30" s="10">
        <v>3.2813530407949298</v>
      </c>
      <c r="AW30" s="7">
        <v>3.3717706876254501</v>
      </c>
      <c r="AX30" s="10">
        <v>2.3194734507100301</v>
      </c>
      <c r="AY30" s="7">
        <v>17.9461816860873</v>
      </c>
      <c r="AZ30" s="10">
        <v>0.74746031210987296</v>
      </c>
      <c r="BA30" s="7">
        <v>3.8671878089687799</v>
      </c>
      <c r="BB30" s="10">
        <v>1.0924331245943</v>
      </c>
      <c r="BC30" s="7">
        <v>3.89929628186156</v>
      </c>
      <c r="BD30" s="10">
        <v>0.60126429827708205</v>
      </c>
      <c r="BE30" s="7">
        <v>39.508129694410002</v>
      </c>
      <c r="BF30" s="10">
        <v>1.34523436561512</v>
      </c>
      <c r="BG30" s="7">
        <v>3.2108472892780501E-2</v>
      </c>
      <c r="BH30" s="10">
        <v>1.25468295837292</v>
      </c>
      <c r="BI30" s="7">
        <v>35.6088334125484</v>
      </c>
      <c r="BJ30" s="10">
        <v>1.5569968768882201</v>
      </c>
      <c r="BK30" s="54"/>
      <c r="BL30" s="65"/>
      <c r="BM30" s="65"/>
      <c r="BN30" s="65"/>
      <c r="BO30" s="65"/>
      <c r="BP30" s="65"/>
      <c r="BQ30" s="65"/>
      <c r="BR30" s="65"/>
      <c r="BS30" s="65"/>
      <c r="BT30" s="65"/>
      <c r="BU30" s="65"/>
      <c r="BV30" s="65"/>
      <c r="BW30" s="65"/>
      <c r="BX30" s="65"/>
      <c r="BY30" s="65"/>
      <c r="BZ30" s="65"/>
      <c r="CA30" s="65"/>
      <c r="CB30" s="65"/>
      <c r="CC30" s="65"/>
      <c r="CD30" s="55"/>
    </row>
    <row r="31" spans="1:82" x14ac:dyDescent="0.2">
      <c r="A31" s="28" t="s">
        <v>31</v>
      </c>
      <c r="B31" s="72">
        <v>2</v>
      </c>
      <c r="C31" s="7">
        <v>32.881566040670201</v>
      </c>
      <c r="D31" s="10">
        <v>1.3653713577844799</v>
      </c>
      <c r="E31" s="7">
        <v>37.868176212928098</v>
      </c>
      <c r="F31" s="10">
        <v>3.6054599336231998</v>
      </c>
      <c r="G31" s="7">
        <v>35.432194362430003</v>
      </c>
      <c r="H31" s="10">
        <v>1.8585695417815999</v>
      </c>
      <c r="I31" s="7">
        <v>27.866415497033302</v>
      </c>
      <c r="J31" s="10">
        <v>1.9126764852534199</v>
      </c>
      <c r="K31" s="7">
        <v>-2.4359818504980999</v>
      </c>
      <c r="L31" s="10">
        <v>3.9913328010557501</v>
      </c>
      <c r="M31" s="7">
        <v>-7.5657788653967</v>
      </c>
      <c r="N31" s="10">
        <v>2.4899594858820899</v>
      </c>
      <c r="O31" s="7">
        <v>40.5037609799423</v>
      </c>
      <c r="P31" s="10">
        <v>1.20140235271388</v>
      </c>
      <c r="Q31" s="7">
        <v>47.901478398626303</v>
      </c>
      <c r="R31" s="10">
        <v>4.4086890642382999</v>
      </c>
      <c r="S31" s="7">
        <v>45.348701539675901</v>
      </c>
      <c r="T31" s="10">
        <v>1.7307412559658599</v>
      </c>
      <c r="U31" s="7">
        <v>30.941298298640099</v>
      </c>
      <c r="V31" s="10">
        <v>1.89001197165132</v>
      </c>
      <c r="W31" s="7">
        <v>-2.5527768589503701</v>
      </c>
      <c r="X31" s="10">
        <v>4.7981903655464597</v>
      </c>
      <c r="Y31" s="7">
        <v>-14.4074032410358</v>
      </c>
      <c r="Z31" s="10">
        <v>2.5424317928197002</v>
      </c>
      <c r="AA31" s="7">
        <v>31.2317316989147</v>
      </c>
      <c r="AB31" s="10">
        <v>1.20110135729858</v>
      </c>
      <c r="AC31" s="7">
        <v>45.310452588921002</v>
      </c>
      <c r="AD31" s="10">
        <v>4.02004873765872</v>
      </c>
      <c r="AE31" s="7">
        <v>36.659519779343</v>
      </c>
      <c r="AF31" s="10">
        <v>1.5803769031678101</v>
      </c>
      <c r="AG31" s="7">
        <v>18.726365114932101</v>
      </c>
      <c r="AH31" s="10">
        <v>1.8322145560426299</v>
      </c>
      <c r="AI31" s="7">
        <v>-8.6509328095779701</v>
      </c>
      <c r="AJ31" s="10">
        <v>4.3223461848400504</v>
      </c>
      <c r="AK31" s="7">
        <v>-17.9331546644109</v>
      </c>
      <c r="AL31" s="10">
        <v>2.32845625021123</v>
      </c>
      <c r="AM31" s="7">
        <v>45.912223341852801</v>
      </c>
      <c r="AN31" s="10">
        <v>1.3127868415675199</v>
      </c>
      <c r="AO31" s="7">
        <v>53.995364046288799</v>
      </c>
      <c r="AP31" s="10">
        <v>3.5754107598567901</v>
      </c>
      <c r="AQ31" s="7">
        <v>48.541116628716999</v>
      </c>
      <c r="AR31" s="10">
        <v>1.79050057989061</v>
      </c>
      <c r="AS31" s="7">
        <v>39.004024288720203</v>
      </c>
      <c r="AT31" s="10">
        <v>2.12874226137696</v>
      </c>
      <c r="AU31" s="7">
        <v>-5.4542474175717803</v>
      </c>
      <c r="AV31" s="10">
        <v>3.8884282482458699</v>
      </c>
      <c r="AW31" s="7">
        <v>-9.5370923399967609</v>
      </c>
      <c r="AX31" s="10">
        <v>2.7824061394270099</v>
      </c>
      <c r="AY31" s="7">
        <v>22.852964029798599</v>
      </c>
      <c r="AZ31" s="10">
        <v>1.1676294434893</v>
      </c>
      <c r="BA31" s="7">
        <v>14.581095338404801</v>
      </c>
      <c r="BB31" s="10">
        <v>3.0232842148599799</v>
      </c>
      <c r="BC31" s="7">
        <v>15.9534140044899</v>
      </c>
      <c r="BD31" s="10">
        <v>1.4277537121397901</v>
      </c>
      <c r="BE31" s="7">
        <v>35.400503497577198</v>
      </c>
      <c r="BF31" s="10">
        <v>2.1612385764996098</v>
      </c>
      <c r="BG31" s="7">
        <v>1.3723186660850599</v>
      </c>
      <c r="BH31" s="10">
        <v>3.3181372843413799</v>
      </c>
      <c r="BI31" s="7">
        <v>19.447089493087301</v>
      </c>
      <c r="BJ31" s="10">
        <v>2.57876369189708</v>
      </c>
      <c r="BK31" s="54"/>
      <c r="BL31" s="65"/>
      <c r="BM31" s="65"/>
      <c r="BN31" s="65"/>
      <c r="BO31" s="65"/>
      <c r="BP31" s="65"/>
      <c r="BQ31" s="65"/>
      <c r="BR31" s="65"/>
      <c r="BS31" s="65"/>
      <c r="BT31" s="65"/>
      <c r="BU31" s="65"/>
      <c r="BV31" s="65"/>
      <c r="BW31" s="65"/>
      <c r="BX31" s="65"/>
      <c r="BY31" s="65"/>
      <c r="BZ31" s="65"/>
      <c r="CA31" s="65"/>
      <c r="CB31" s="65"/>
      <c r="CC31" s="65"/>
      <c r="CD31" s="55"/>
    </row>
    <row r="32" spans="1:82" x14ac:dyDescent="0.2">
      <c r="A32" s="28" t="s">
        <v>32</v>
      </c>
      <c r="B32" s="72">
        <v>2</v>
      </c>
      <c r="C32" s="7">
        <v>8.7500508422476297</v>
      </c>
      <c r="D32" s="10">
        <v>0.62300077418383604</v>
      </c>
      <c r="E32" s="7">
        <v>16.233817994933901</v>
      </c>
      <c r="F32" s="10">
        <v>3.44263415922287</v>
      </c>
      <c r="G32" s="7">
        <v>11.9036906900263</v>
      </c>
      <c r="H32" s="10">
        <v>1.06185355612437</v>
      </c>
      <c r="I32" s="7">
        <v>5.5081643410480003</v>
      </c>
      <c r="J32" s="10">
        <v>0.73336935376382295</v>
      </c>
      <c r="K32" s="7">
        <v>-4.3301273049076903</v>
      </c>
      <c r="L32" s="10">
        <v>3.5563723135402001</v>
      </c>
      <c r="M32" s="7">
        <v>-6.3955263489782599</v>
      </c>
      <c r="N32" s="10">
        <v>1.2925880183260401</v>
      </c>
      <c r="O32" s="7">
        <v>20.2566371538353</v>
      </c>
      <c r="P32" s="10">
        <v>0.87164719982955097</v>
      </c>
      <c r="Q32" s="7">
        <v>39.208220464726203</v>
      </c>
      <c r="R32" s="10">
        <v>4.5994443260723701</v>
      </c>
      <c r="S32" s="7">
        <v>28.705675125368501</v>
      </c>
      <c r="T32" s="10">
        <v>1.46801194773326</v>
      </c>
      <c r="U32" s="7">
        <v>11.687246635622</v>
      </c>
      <c r="V32" s="10">
        <v>1.03515006103662</v>
      </c>
      <c r="W32" s="7">
        <v>-10.5025453393578</v>
      </c>
      <c r="X32" s="10">
        <v>4.9762120525897702</v>
      </c>
      <c r="Y32" s="7">
        <v>-17.018428489746501</v>
      </c>
      <c r="Z32" s="10">
        <v>1.7295016996683299</v>
      </c>
      <c r="AA32" s="7">
        <v>10.310356546693001</v>
      </c>
      <c r="AB32" s="10">
        <v>0.65475942479598603</v>
      </c>
      <c r="AC32" s="7">
        <v>31.271657912775801</v>
      </c>
      <c r="AD32" s="10">
        <v>3.8099200374565401</v>
      </c>
      <c r="AE32" s="7">
        <v>15.5510403020773</v>
      </c>
      <c r="AF32" s="10">
        <v>1.1792602124106999</v>
      </c>
      <c r="AG32" s="7">
        <v>4.1359391046595801</v>
      </c>
      <c r="AH32" s="10">
        <v>0.64517443690755505</v>
      </c>
      <c r="AI32" s="7">
        <v>-15.7206176106985</v>
      </c>
      <c r="AJ32" s="10">
        <v>3.8332995710587698</v>
      </c>
      <c r="AK32" s="7">
        <v>-11.415101197417799</v>
      </c>
      <c r="AL32" s="10">
        <v>1.3636464745791901</v>
      </c>
      <c r="AM32" s="7">
        <v>25.3927570015715</v>
      </c>
      <c r="AN32" s="10">
        <v>0.94350023176747899</v>
      </c>
      <c r="AO32" s="7">
        <v>43.727781597388699</v>
      </c>
      <c r="AP32" s="10">
        <v>4.7918677205986997</v>
      </c>
      <c r="AQ32" s="7">
        <v>30.2089088007789</v>
      </c>
      <c r="AR32" s="10">
        <v>1.41143066927038</v>
      </c>
      <c r="AS32" s="7">
        <v>19.715531376801</v>
      </c>
      <c r="AT32" s="10">
        <v>1.2259486211439099</v>
      </c>
      <c r="AU32" s="7">
        <v>-13.5188727966098</v>
      </c>
      <c r="AV32" s="10">
        <v>4.9489393971888598</v>
      </c>
      <c r="AW32" s="7">
        <v>-10.493377423977901</v>
      </c>
      <c r="AX32" s="10">
        <v>1.8543992632212201</v>
      </c>
      <c r="AY32" s="7">
        <v>35.443442540784901</v>
      </c>
      <c r="AZ32" s="10">
        <v>1.04254765932056</v>
      </c>
      <c r="BA32" s="7">
        <v>13.8102565844328</v>
      </c>
      <c r="BB32" s="10">
        <v>3.1254241386036101</v>
      </c>
      <c r="BC32" s="7">
        <v>12.501014772300801</v>
      </c>
      <c r="BD32" s="10">
        <v>1.16217823045352</v>
      </c>
      <c r="BE32" s="7">
        <v>55.897886582144899</v>
      </c>
      <c r="BF32" s="10">
        <v>1.29847540043684</v>
      </c>
      <c r="BG32" s="7">
        <v>-1.30924181213197</v>
      </c>
      <c r="BH32" s="10">
        <v>3.2192424143375602</v>
      </c>
      <c r="BI32" s="7">
        <v>43.3968718098441</v>
      </c>
      <c r="BJ32" s="10">
        <v>1.7688986347835101</v>
      </c>
      <c r="BK32" s="54"/>
      <c r="BL32" s="65"/>
      <c r="BM32" s="65"/>
      <c r="BN32" s="65"/>
      <c r="BO32" s="65"/>
      <c r="BP32" s="65"/>
      <c r="BQ32" s="65"/>
      <c r="BR32" s="65"/>
      <c r="BS32" s="65"/>
      <c r="BT32" s="65"/>
      <c r="BU32" s="65"/>
      <c r="BV32" s="65"/>
      <c r="BW32" s="65"/>
      <c r="BX32" s="65"/>
      <c r="BY32" s="65"/>
      <c r="BZ32" s="65"/>
      <c r="CA32" s="65"/>
      <c r="CB32" s="65"/>
      <c r="CC32" s="65"/>
      <c r="CD32" s="55"/>
    </row>
    <row r="33" spans="1:82" x14ac:dyDescent="0.2">
      <c r="A33" s="28" t="s">
        <v>33</v>
      </c>
      <c r="B33" s="72">
        <v>2</v>
      </c>
      <c r="C33" s="7">
        <v>38.790075426916502</v>
      </c>
      <c r="D33" s="10">
        <v>1.87217408601998</v>
      </c>
      <c r="E33" s="7">
        <v>29.822463089457699</v>
      </c>
      <c r="F33" s="10">
        <v>6.7410976806293696</v>
      </c>
      <c r="G33" s="7">
        <v>43.089617155964099</v>
      </c>
      <c r="H33" s="10">
        <v>2.6267620838727299</v>
      </c>
      <c r="I33" s="7">
        <v>33.729316521985197</v>
      </c>
      <c r="J33" s="10">
        <v>2.5695655857148698</v>
      </c>
      <c r="K33" s="7">
        <v>13.2671540665064</v>
      </c>
      <c r="L33" s="10">
        <v>7.2995294737933696</v>
      </c>
      <c r="M33" s="7">
        <v>-9.3603006339788895</v>
      </c>
      <c r="N33" s="10">
        <v>3.4673703366196702</v>
      </c>
      <c r="O33" s="7">
        <v>46.567282911606803</v>
      </c>
      <c r="P33" s="10">
        <v>1.6215833306668299</v>
      </c>
      <c r="Q33" s="7">
        <v>56.665789576588097</v>
      </c>
      <c r="R33" s="10">
        <v>6.6805081685540699</v>
      </c>
      <c r="S33" s="7">
        <v>52.811874208789298</v>
      </c>
      <c r="T33" s="10">
        <v>2.1704933345786301</v>
      </c>
      <c r="U33" s="7">
        <v>35.447034387509603</v>
      </c>
      <c r="V33" s="10">
        <v>2.5313760554386802</v>
      </c>
      <c r="W33" s="7">
        <v>-3.8539153677987801</v>
      </c>
      <c r="X33" s="10">
        <v>6.8259928468049296</v>
      </c>
      <c r="Y33" s="7">
        <v>-17.364839821279698</v>
      </c>
      <c r="Z33" s="10">
        <v>3.4665971778551401</v>
      </c>
      <c r="AA33" s="7">
        <v>39.173320765450697</v>
      </c>
      <c r="AB33" s="10">
        <v>1.66819756942575</v>
      </c>
      <c r="AC33" s="7">
        <v>69.581679740036293</v>
      </c>
      <c r="AD33" s="10">
        <v>6.3889899507241603</v>
      </c>
      <c r="AE33" s="7">
        <v>44.790687651394698</v>
      </c>
      <c r="AF33" s="10">
        <v>2.2977563494328801</v>
      </c>
      <c r="AG33" s="7">
        <v>25.9015027525104</v>
      </c>
      <c r="AH33" s="10">
        <v>2.53035188595178</v>
      </c>
      <c r="AI33" s="7">
        <v>-24.790992088641602</v>
      </c>
      <c r="AJ33" s="10">
        <v>6.9936773890929897</v>
      </c>
      <c r="AK33" s="7">
        <v>-18.889184898884299</v>
      </c>
      <c r="AL33" s="10">
        <v>3.56553163594856</v>
      </c>
      <c r="AM33" s="7">
        <v>39.2897072169377</v>
      </c>
      <c r="AN33" s="10">
        <v>1.77066124783238</v>
      </c>
      <c r="AO33" s="7">
        <v>27.675731767733001</v>
      </c>
      <c r="AP33" s="10">
        <v>6.3455677015056597</v>
      </c>
      <c r="AQ33" s="7">
        <v>43.800339053137897</v>
      </c>
      <c r="AR33" s="10">
        <v>2.48398307971082</v>
      </c>
      <c r="AS33" s="7">
        <v>34.700289293539598</v>
      </c>
      <c r="AT33" s="10">
        <v>2.8951113359179699</v>
      </c>
      <c r="AU33" s="7">
        <v>16.124607285404899</v>
      </c>
      <c r="AV33" s="10">
        <v>6.8979354295748196</v>
      </c>
      <c r="AW33" s="7">
        <v>-9.1000497595983205</v>
      </c>
      <c r="AX33" s="10">
        <v>3.7919061316057299</v>
      </c>
      <c r="AY33" s="7">
        <v>19.978195185972002</v>
      </c>
      <c r="AZ33" s="10">
        <v>1.42414177780924</v>
      </c>
      <c r="BA33" s="7">
        <v>0</v>
      </c>
      <c r="BB33" s="10">
        <v>0</v>
      </c>
      <c r="BC33" s="7">
        <v>9.8470005249050807</v>
      </c>
      <c r="BD33" s="10">
        <v>1.5064173140744399</v>
      </c>
      <c r="BE33" s="7">
        <v>37.616347332869204</v>
      </c>
      <c r="BF33" s="10">
        <v>2.69543574630366</v>
      </c>
      <c r="BG33" s="7">
        <v>9.8470005249050807</v>
      </c>
      <c r="BH33" s="10">
        <v>1.5064173140744399</v>
      </c>
      <c r="BI33" s="7">
        <v>27.769346807964101</v>
      </c>
      <c r="BJ33" s="10">
        <v>3.18477435442884</v>
      </c>
      <c r="BK33" s="54"/>
      <c r="BL33" s="65"/>
      <c r="BM33" s="65"/>
      <c r="BN33" s="65"/>
      <c r="BO33" s="65"/>
      <c r="BP33" s="65"/>
      <c r="BQ33" s="65"/>
      <c r="BR33" s="65"/>
      <c r="BS33" s="65"/>
      <c r="BT33" s="65"/>
      <c r="BU33" s="65"/>
      <c r="BV33" s="65"/>
      <c r="BW33" s="65"/>
      <c r="BX33" s="65"/>
      <c r="BY33" s="65"/>
      <c r="BZ33" s="65"/>
      <c r="CA33" s="65"/>
      <c r="CB33" s="65"/>
      <c r="CC33" s="65"/>
      <c r="CD33" s="55"/>
    </row>
    <row r="34" spans="1:82" x14ac:dyDescent="0.2">
      <c r="A34" s="28" t="s">
        <v>34</v>
      </c>
      <c r="B34" s="72">
        <v>2</v>
      </c>
      <c r="C34" s="7">
        <v>45.171569862956503</v>
      </c>
      <c r="D34" s="10">
        <v>1.26283301212358</v>
      </c>
      <c r="E34" s="7">
        <v>49.060115173263497</v>
      </c>
      <c r="F34" s="10">
        <v>4.69820535658216</v>
      </c>
      <c r="G34" s="7">
        <v>50.699136843343801</v>
      </c>
      <c r="H34" s="10">
        <v>1.8841169539715601</v>
      </c>
      <c r="I34" s="7">
        <v>33.440907700374296</v>
      </c>
      <c r="J34" s="10">
        <v>2.5192387899879698</v>
      </c>
      <c r="K34" s="7">
        <v>1.63902167008033</v>
      </c>
      <c r="L34" s="10">
        <v>5.2296832199350902</v>
      </c>
      <c r="M34" s="7">
        <v>-17.258229142969601</v>
      </c>
      <c r="N34" s="10">
        <v>3.1461030358986801</v>
      </c>
      <c r="O34" s="7">
        <v>42.179489265131899</v>
      </c>
      <c r="P34" s="10">
        <v>1.34713416582912</v>
      </c>
      <c r="Q34" s="7">
        <v>46.275669383079901</v>
      </c>
      <c r="R34" s="10">
        <v>3.6686628386383102</v>
      </c>
      <c r="S34" s="7">
        <v>43.8636321270425</v>
      </c>
      <c r="T34" s="10">
        <v>1.68789408289947</v>
      </c>
      <c r="U34" s="7">
        <v>35.896014400706299</v>
      </c>
      <c r="V34" s="10">
        <v>2.3988384608909699</v>
      </c>
      <c r="W34" s="7">
        <v>-2.4120372560373702</v>
      </c>
      <c r="X34" s="10">
        <v>3.6142020700481798</v>
      </c>
      <c r="Y34" s="7">
        <v>-7.96761772633627</v>
      </c>
      <c r="Z34" s="10">
        <v>2.8611398351387098</v>
      </c>
      <c r="AA34" s="7">
        <v>44.8225271149661</v>
      </c>
      <c r="AB34" s="10">
        <v>1.2864617270955701</v>
      </c>
      <c r="AC34" s="7">
        <v>50.466973899701003</v>
      </c>
      <c r="AD34" s="10">
        <v>4.6119756920286399</v>
      </c>
      <c r="AE34" s="7">
        <v>49.689665580757698</v>
      </c>
      <c r="AF34" s="10">
        <v>1.87418261852046</v>
      </c>
      <c r="AG34" s="7">
        <v>30.3584107808332</v>
      </c>
      <c r="AH34" s="10">
        <v>2.4121923329155499</v>
      </c>
      <c r="AI34" s="7">
        <v>-0.77730831894322705</v>
      </c>
      <c r="AJ34" s="10">
        <v>5.05628517036339</v>
      </c>
      <c r="AK34" s="7">
        <v>-19.331254799924501</v>
      </c>
      <c r="AL34" s="10">
        <v>3.3077596067186801</v>
      </c>
      <c r="AM34" s="7">
        <v>58.0206099643977</v>
      </c>
      <c r="AN34" s="10">
        <v>1.3663655065109399</v>
      </c>
      <c r="AO34" s="7">
        <v>58.285318878155401</v>
      </c>
      <c r="AP34" s="10">
        <v>5.06165408546698</v>
      </c>
      <c r="AQ34" s="7">
        <v>58.6090720825555</v>
      </c>
      <c r="AR34" s="10">
        <v>1.9248760161901901</v>
      </c>
      <c r="AS34" s="7">
        <v>55.984060061460298</v>
      </c>
      <c r="AT34" s="10">
        <v>2.6168491475039302</v>
      </c>
      <c r="AU34" s="7">
        <v>0.32375320440014099</v>
      </c>
      <c r="AV34" s="10">
        <v>5.3377647206457102</v>
      </c>
      <c r="AW34" s="7">
        <v>-2.6250120210951602</v>
      </c>
      <c r="AX34" s="10">
        <v>3.1846526129891499</v>
      </c>
      <c r="AY34" s="7">
        <v>34.616041112937197</v>
      </c>
      <c r="AZ34" s="10">
        <v>1.37004630135832</v>
      </c>
      <c r="BA34" s="7">
        <v>26.474046810818201</v>
      </c>
      <c r="BB34" s="10">
        <v>2.9944676094743801</v>
      </c>
      <c r="BC34" s="7">
        <v>26.9755507392412</v>
      </c>
      <c r="BD34" s="10">
        <v>1.7208697761592899</v>
      </c>
      <c r="BE34" s="7">
        <v>51.594021686175203</v>
      </c>
      <c r="BF34" s="10">
        <v>2.4381079996109101</v>
      </c>
      <c r="BG34" s="7">
        <v>0.50150392842302005</v>
      </c>
      <c r="BH34" s="10">
        <v>3.3843108199636101</v>
      </c>
      <c r="BI34" s="7">
        <v>24.618470946934</v>
      </c>
      <c r="BJ34" s="10">
        <v>2.9679383474310601</v>
      </c>
      <c r="BK34" s="54"/>
      <c r="BL34" s="65"/>
      <c r="BM34" s="65"/>
      <c r="BN34" s="65"/>
      <c r="BO34" s="65"/>
      <c r="BP34" s="65"/>
      <c r="BQ34" s="65"/>
      <c r="BR34" s="65"/>
      <c r="BS34" s="65"/>
      <c r="BT34" s="65"/>
      <c r="BU34" s="65"/>
      <c r="BV34" s="65"/>
      <c r="BW34" s="65"/>
      <c r="BX34" s="65"/>
      <c r="BY34" s="65"/>
      <c r="BZ34" s="65"/>
      <c r="CA34" s="65"/>
      <c r="CB34" s="65"/>
      <c r="CC34" s="65"/>
      <c r="CD34" s="55"/>
    </row>
    <row r="35" spans="1:82" x14ac:dyDescent="0.2">
      <c r="A35" s="28" t="s">
        <v>35</v>
      </c>
      <c r="B35" s="72">
        <v>2</v>
      </c>
      <c r="C35" s="7">
        <v>28.546447759456299</v>
      </c>
      <c r="D35" s="10">
        <v>1.06946724623258</v>
      </c>
      <c r="E35" s="7">
        <v>29.772640708187101</v>
      </c>
      <c r="F35" s="10">
        <v>4.75412278569822</v>
      </c>
      <c r="G35" s="7">
        <v>33.529876636797901</v>
      </c>
      <c r="H35" s="10">
        <v>1.57000253184767</v>
      </c>
      <c r="I35" s="7">
        <v>23.202325623085901</v>
      </c>
      <c r="J35" s="10">
        <v>1.28822369965536</v>
      </c>
      <c r="K35" s="7">
        <v>3.7572359286108798</v>
      </c>
      <c r="L35" s="10">
        <v>4.8623227170137397</v>
      </c>
      <c r="M35" s="7">
        <v>-10.327551013712</v>
      </c>
      <c r="N35" s="10">
        <v>1.9278524038012399</v>
      </c>
      <c r="O35" s="7">
        <v>23.776184279345198</v>
      </c>
      <c r="P35" s="10">
        <v>0.93543764314060596</v>
      </c>
      <c r="Q35" s="7">
        <v>56.093702032483499</v>
      </c>
      <c r="R35" s="10">
        <v>5.3514795723579303</v>
      </c>
      <c r="S35" s="7">
        <v>27.378145118409801</v>
      </c>
      <c r="T35" s="10">
        <v>1.43853823874978</v>
      </c>
      <c r="U35" s="7">
        <v>17.548931341701898</v>
      </c>
      <c r="V35" s="10">
        <v>1.11518224038813</v>
      </c>
      <c r="W35" s="7">
        <v>-28.715556914073701</v>
      </c>
      <c r="X35" s="10">
        <v>5.4889812088515901</v>
      </c>
      <c r="Y35" s="7">
        <v>-9.8292137767078405</v>
      </c>
      <c r="Z35" s="10">
        <v>1.7583447547308999</v>
      </c>
      <c r="AA35" s="7">
        <v>24.263739686739498</v>
      </c>
      <c r="AB35" s="10">
        <v>0.89542423361199297</v>
      </c>
      <c r="AC35" s="7">
        <v>29.262668768508</v>
      </c>
      <c r="AD35" s="10">
        <v>4.4477334017243502</v>
      </c>
      <c r="AE35" s="7">
        <v>27.6394159886921</v>
      </c>
      <c r="AF35" s="10">
        <v>1.34050054706583</v>
      </c>
      <c r="AG35" s="7">
        <v>20.1826293028851</v>
      </c>
      <c r="AH35" s="10">
        <v>1.0742728959735901</v>
      </c>
      <c r="AI35" s="7">
        <v>-1.62325277981586</v>
      </c>
      <c r="AJ35" s="10">
        <v>4.6711885251115302</v>
      </c>
      <c r="AK35" s="7">
        <v>-7.4567866858069998</v>
      </c>
      <c r="AL35" s="10">
        <v>1.6468118664731899</v>
      </c>
      <c r="AM35" s="7">
        <v>42.410630706139301</v>
      </c>
      <c r="AN35" s="10">
        <v>1.1178928265975601</v>
      </c>
      <c r="AO35" s="7">
        <v>37.195985541278198</v>
      </c>
      <c r="AP35" s="10">
        <v>5.8552456696188901</v>
      </c>
      <c r="AQ35" s="7">
        <v>39.644575870092702</v>
      </c>
      <c r="AR35" s="10">
        <v>1.50691339939349</v>
      </c>
      <c r="AS35" s="7">
        <v>45.461432961214797</v>
      </c>
      <c r="AT35" s="10">
        <v>1.4424194392971399</v>
      </c>
      <c r="AU35" s="7">
        <v>2.44859032881442</v>
      </c>
      <c r="AV35" s="10">
        <v>5.7319106404931697</v>
      </c>
      <c r="AW35" s="7">
        <v>5.8168570911221504</v>
      </c>
      <c r="AX35" s="10">
        <v>1.9387443940240301</v>
      </c>
      <c r="AY35" s="7">
        <v>33.818126194993702</v>
      </c>
      <c r="AZ35" s="10">
        <v>0.94697575784978605</v>
      </c>
      <c r="BA35" s="7">
        <v>21.060440183913101</v>
      </c>
      <c r="BB35" s="10">
        <v>3.9287462119654601</v>
      </c>
      <c r="BC35" s="7">
        <v>18.640553728822599</v>
      </c>
      <c r="BD35" s="10">
        <v>1.19868266562973</v>
      </c>
      <c r="BE35" s="7">
        <v>50.404335983023003</v>
      </c>
      <c r="BF35" s="10">
        <v>1.3625861151935199</v>
      </c>
      <c r="BG35" s="7">
        <v>-2.4198864550905399</v>
      </c>
      <c r="BH35" s="10">
        <v>4.0473779963553103</v>
      </c>
      <c r="BI35" s="7">
        <v>31.7637822542004</v>
      </c>
      <c r="BJ35" s="10">
        <v>1.9406031647961599</v>
      </c>
      <c r="BK35" s="54"/>
      <c r="BL35" s="65"/>
      <c r="BM35" s="65"/>
      <c r="BN35" s="65"/>
      <c r="BO35" s="65"/>
      <c r="BP35" s="65"/>
      <c r="BQ35" s="65"/>
      <c r="BR35" s="65"/>
      <c r="BS35" s="65"/>
      <c r="BT35" s="65"/>
      <c r="BU35" s="65"/>
      <c r="BV35" s="65"/>
      <c r="BW35" s="65"/>
      <c r="BX35" s="65"/>
      <c r="BY35" s="65"/>
      <c r="BZ35" s="65"/>
      <c r="CA35" s="65"/>
      <c r="CB35" s="65"/>
      <c r="CC35" s="65"/>
      <c r="CD35" s="55"/>
    </row>
    <row r="36" spans="1:82" x14ac:dyDescent="0.2">
      <c r="A36" s="28" t="s">
        <v>36</v>
      </c>
      <c r="B36" s="72">
        <v>2</v>
      </c>
      <c r="C36" s="7">
        <v>42.566799675157803</v>
      </c>
      <c r="D36" s="10">
        <v>1.1622043720177599</v>
      </c>
      <c r="E36" s="7">
        <v>40.232357189428903</v>
      </c>
      <c r="F36" s="10">
        <v>2.2828133317983399</v>
      </c>
      <c r="G36" s="7">
        <v>40.410541889203898</v>
      </c>
      <c r="H36" s="10">
        <v>1.5677007165376999</v>
      </c>
      <c r="I36" s="7">
        <v>47.111241643832997</v>
      </c>
      <c r="J36" s="10">
        <v>1.9417667496000299</v>
      </c>
      <c r="K36" s="7">
        <v>0.17818469977499499</v>
      </c>
      <c r="L36" s="10">
        <v>2.9071917045302902</v>
      </c>
      <c r="M36" s="7">
        <v>6.7006997546290599</v>
      </c>
      <c r="N36" s="10">
        <v>2.2381731683071999</v>
      </c>
      <c r="O36" s="7">
        <v>37.8687900011913</v>
      </c>
      <c r="P36" s="10">
        <v>1.1422302855897499</v>
      </c>
      <c r="Q36" s="7">
        <v>43.9192646589592</v>
      </c>
      <c r="R36" s="10">
        <v>2.71351797687961</v>
      </c>
      <c r="S36" s="7">
        <v>32.853147910364299</v>
      </c>
      <c r="T36" s="10">
        <v>1.64797143829967</v>
      </c>
      <c r="U36" s="7">
        <v>41.449698374854599</v>
      </c>
      <c r="V36" s="10">
        <v>2.0546239925463299</v>
      </c>
      <c r="W36" s="7">
        <v>-11.066116748594901</v>
      </c>
      <c r="X36" s="10">
        <v>3.28099335832876</v>
      </c>
      <c r="Y36" s="7">
        <v>8.59655046449023</v>
      </c>
      <c r="Z36" s="10">
        <v>2.67667555803816</v>
      </c>
      <c r="AA36" s="7">
        <v>34.917934422675799</v>
      </c>
      <c r="AB36" s="10">
        <v>1.11422964008315</v>
      </c>
      <c r="AC36" s="7">
        <v>37.247818289437802</v>
      </c>
      <c r="AD36" s="10">
        <v>2.45688470534175</v>
      </c>
      <c r="AE36" s="7">
        <v>39.008971949570899</v>
      </c>
      <c r="AF36" s="10">
        <v>1.55506858476488</v>
      </c>
      <c r="AG36" s="7">
        <v>26.669323668776499</v>
      </c>
      <c r="AH36" s="10">
        <v>1.8198060861084899</v>
      </c>
      <c r="AI36" s="7">
        <v>1.7611536601330799</v>
      </c>
      <c r="AJ36" s="10">
        <v>2.8429018425188799</v>
      </c>
      <c r="AK36" s="7">
        <v>-12.3396482807943</v>
      </c>
      <c r="AL36" s="10">
        <v>2.2828510236074702</v>
      </c>
      <c r="AM36" s="7">
        <v>58.317950608093</v>
      </c>
      <c r="AN36" s="10">
        <v>0.97023988724390198</v>
      </c>
      <c r="AO36" s="7">
        <v>59.513113360119902</v>
      </c>
      <c r="AP36" s="10">
        <v>2.1694854031436601</v>
      </c>
      <c r="AQ36" s="7">
        <v>50.981556272615499</v>
      </c>
      <c r="AR36" s="10">
        <v>1.5546095057632601</v>
      </c>
      <c r="AS36" s="7">
        <v>68.921730155442404</v>
      </c>
      <c r="AT36" s="10">
        <v>1.88791788393958</v>
      </c>
      <c r="AU36" s="7">
        <v>-8.53155708750438</v>
      </c>
      <c r="AV36" s="10">
        <v>2.44040162144793</v>
      </c>
      <c r="AW36" s="7">
        <v>17.940173882827001</v>
      </c>
      <c r="AX36" s="10">
        <v>2.7321207385323301</v>
      </c>
      <c r="AY36" s="7">
        <v>44.957047211761299</v>
      </c>
      <c r="AZ36" s="10">
        <v>1.04458245736885</v>
      </c>
      <c r="BA36" s="7">
        <v>38.655787477752902</v>
      </c>
      <c r="BB36" s="10">
        <v>2.1697186827384898</v>
      </c>
      <c r="BC36" s="7">
        <v>33.166659863734502</v>
      </c>
      <c r="BD36" s="10">
        <v>1.5036168385920401</v>
      </c>
      <c r="BE36" s="7">
        <v>67.575913608604495</v>
      </c>
      <c r="BF36" s="10">
        <v>1.89153960424742</v>
      </c>
      <c r="BG36" s="7">
        <v>-5.4891276140183596</v>
      </c>
      <c r="BH36" s="10">
        <v>2.42226658069286</v>
      </c>
      <c r="BI36" s="7">
        <v>34.40925374487</v>
      </c>
      <c r="BJ36" s="10">
        <v>2.71499261271049</v>
      </c>
      <c r="BK36" s="54"/>
      <c r="BL36" s="65"/>
      <c r="BM36" s="65"/>
      <c r="BN36" s="65"/>
      <c r="BO36" s="65"/>
      <c r="BP36" s="65"/>
      <c r="BQ36" s="65"/>
      <c r="BR36" s="65"/>
      <c r="BS36" s="65"/>
      <c r="BT36" s="65"/>
      <c r="BU36" s="65"/>
      <c r="BV36" s="65"/>
      <c r="BW36" s="65"/>
      <c r="BX36" s="65"/>
      <c r="BY36" s="65"/>
      <c r="BZ36" s="65"/>
      <c r="CA36" s="65"/>
      <c r="CB36" s="65"/>
      <c r="CC36" s="65"/>
      <c r="CD36" s="55"/>
    </row>
    <row r="37" spans="1:82" x14ac:dyDescent="0.2">
      <c r="A37" s="28" t="s">
        <v>37</v>
      </c>
      <c r="B37" s="72">
        <v>2</v>
      </c>
      <c r="C37" s="7">
        <v>37.923914066387297</v>
      </c>
      <c r="D37" s="10">
        <v>0.85412469168301697</v>
      </c>
      <c r="E37" s="7">
        <v>41.6983661807527</v>
      </c>
      <c r="F37" s="10">
        <v>2.3483749582357198</v>
      </c>
      <c r="G37" s="7">
        <v>40.142828379561699</v>
      </c>
      <c r="H37" s="10">
        <v>1.02399874177342</v>
      </c>
      <c r="I37" s="7">
        <v>30.270537707174</v>
      </c>
      <c r="J37" s="10">
        <v>1.62902609023837</v>
      </c>
      <c r="K37" s="7">
        <v>-1.5555378011910499</v>
      </c>
      <c r="L37" s="10">
        <v>2.6273533590030098</v>
      </c>
      <c r="M37" s="7">
        <v>-9.8722906723877308</v>
      </c>
      <c r="N37" s="10">
        <v>1.9832556288482099</v>
      </c>
      <c r="O37" s="7">
        <v>44.225666179738496</v>
      </c>
      <c r="P37" s="10">
        <v>1.11560779310993</v>
      </c>
      <c r="Q37" s="7">
        <v>54.984900827331899</v>
      </c>
      <c r="R37" s="10">
        <v>2.6580285498309801</v>
      </c>
      <c r="S37" s="7">
        <v>46.593223153965901</v>
      </c>
      <c r="T37" s="10">
        <v>1.1893747479419401</v>
      </c>
      <c r="U37" s="7">
        <v>31.070962848087699</v>
      </c>
      <c r="V37" s="10">
        <v>1.7086234774476201</v>
      </c>
      <c r="W37" s="7">
        <v>-8.3916776733659493</v>
      </c>
      <c r="X37" s="10">
        <v>2.74165275176775</v>
      </c>
      <c r="Y37" s="7">
        <v>-15.5222603058783</v>
      </c>
      <c r="Z37" s="10">
        <v>1.84409823828418</v>
      </c>
      <c r="AA37" s="7">
        <v>45.214280018712003</v>
      </c>
      <c r="AB37" s="10">
        <v>0.89348399098291298</v>
      </c>
      <c r="AC37" s="7">
        <v>47.2494681179639</v>
      </c>
      <c r="AD37" s="10">
        <v>1.7894878592541601</v>
      </c>
      <c r="AE37" s="7">
        <v>49.007690647085603</v>
      </c>
      <c r="AF37" s="10">
        <v>1.2279198642817699</v>
      </c>
      <c r="AG37" s="7">
        <v>35.325138900135997</v>
      </c>
      <c r="AH37" s="10">
        <v>1.7416540638745399</v>
      </c>
      <c r="AI37" s="7">
        <v>1.75822252912163</v>
      </c>
      <c r="AJ37" s="10">
        <v>2.2641787530400501</v>
      </c>
      <c r="AK37" s="7">
        <v>-13.682551746949599</v>
      </c>
      <c r="AL37" s="10">
        <v>2.0761897728338901</v>
      </c>
      <c r="AM37" s="7">
        <v>44.700050553411302</v>
      </c>
      <c r="AN37" s="10">
        <v>0.92025207968597</v>
      </c>
      <c r="AO37" s="7">
        <v>50.893798133614503</v>
      </c>
      <c r="AP37" s="10">
        <v>2.2738084603664199</v>
      </c>
      <c r="AQ37" s="7">
        <v>45.377174612788203</v>
      </c>
      <c r="AR37" s="10">
        <v>1.1653117625588301</v>
      </c>
      <c r="AS37" s="7">
        <v>38.673986848718101</v>
      </c>
      <c r="AT37" s="10">
        <v>1.5821210687502201</v>
      </c>
      <c r="AU37" s="7">
        <v>-5.5166235208262799</v>
      </c>
      <c r="AV37" s="10">
        <v>2.40947507108078</v>
      </c>
      <c r="AW37" s="7">
        <v>-6.7031877640700799</v>
      </c>
      <c r="AX37" s="10">
        <v>2.0267570341287602</v>
      </c>
      <c r="AY37" s="7">
        <v>54.430613210368797</v>
      </c>
      <c r="AZ37" s="10">
        <v>1.01080585489617</v>
      </c>
      <c r="BA37" s="7">
        <v>39.2085669995584</v>
      </c>
      <c r="BB37" s="10">
        <v>1.8552352650717301</v>
      </c>
      <c r="BC37" s="7">
        <v>51.763326638444298</v>
      </c>
      <c r="BD37" s="10">
        <v>1.3695362334980601</v>
      </c>
      <c r="BE37" s="7">
        <v>71.5843586047869</v>
      </c>
      <c r="BF37" s="10">
        <v>1.35572922650568</v>
      </c>
      <c r="BG37" s="7">
        <v>12.5547596388859</v>
      </c>
      <c r="BH37" s="10">
        <v>2.3617724563334601</v>
      </c>
      <c r="BI37" s="7">
        <v>19.821031966342701</v>
      </c>
      <c r="BJ37" s="10">
        <v>1.6891213096987401</v>
      </c>
      <c r="BK37" s="54"/>
      <c r="BL37" s="65"/>
      <c r="BM37" s="65"/>
      <c r="BN37" s="65"/>
      <c r="BO37" s="65"/>
      <c r="BP37" s="65"/>
      <c r="BQ37" s="65"/>
      <c r="BR37" s="65"/>
      <c r="BS37" s="65"/>
      <c r="BT37" s="65"/>
      <c r="BU37" s="65"/>
      <c r="BV37" s="65"/>
      <c r="BW37" s="65"/>
      <c r="BX37" s="65"/>
      <c r="BY37" s="65"/>
      <c r="BZ37" s="65"/>
      <c r="CA37" s="65"/>
      <c r="CB37" s="65"/>
      <c r="CC37" s="65"/>
      <c r="CD37" s="55"/>
    </row>
    <row r="38" spans="1:82" x14ac:dyDescent="0.2">
      <c r="A38" s="28" t="s">
        <v>38</v>
      </c>
      <c r="B38" s="72">
        <v>2</v>
      </c>
      <c r="C38" s="7">
        <v>19.5876518368243</v>
      </c>
      <c r="D38" s="10">
        <v>0.86687090244130605</v>
      </c>
      <c r="E38" s="7">
        <v>23.034601460872</v>
      </c>
      <c r="F38" s="10">
        <v>2.4804897865929898</v>
      </c>
      <c r="G38" s="7">
        <v>20.1343686308585</v>
      </c>
      <c r="H38" s="10">
        <v>1.18855512107066</v>
      </c>
      <c r="I38" s="7">
        <v>16.0012312721102</v>
      </c>
      <c r="J38" s="10">
        <v>2.1059175113506501</v>
      </c>
      <c r="K38" s="7">
        <v>-2.9002328300134601</v>
      </c>
      <c r="L38" s="10">
        <v>3.0480690284077001</v>
      </c>
      <c r="M38" s="7">
        <v>-4.1331373587483498</v>
      </c>
      <c r="N38" s="10">
        <v>2.4277986189168002</v>
      </c>
      <c r="O38" s="7">
        <v>17.506625096948301</v>
      </c>
      <c r="P38" s="10">
        <v>0.94666512128009705</v>
      </c>
      <c r="Q38" s="7">
        <v>20.8605886478279</v>
      </c>
      <c r="R38" s="10">
        <v>2.4836958152630002</v>
      </c>
      <c r="S38" s="7">
        <v>18.029988649357801</v>
      </c>
      <c r="T38" s="10">
        <v>1.11207118503086</v>
      </c>
      <c r="U38" s="7">
        <v>13.6875129907435</v>
      </c>
      <c r="V38" s="10">
        <v>1.9532137946632699</v>
      </c>
      <c r="W38" s="7">
        <v>-2.8305999984700598</v>
      </c>
      <c r="X38" s="10">
        <v>2.7474314675712499</v>
      </c>
      <c r="Y38" s="7">
        <v>-4.3424756586143003</v>
      </c>
      <c r="Z38" s="10">
        <v>2.17795550590614</v>
      </c>
      <c r="AA38" s="7">
        <v>15.0232304036037</v>
      </c>
      <c r="AB38" s="10">
        <v>0.87873549869641698</v>
      </c>
      <c r="AC38" s="7">
        <v>31.8781358265385</v>
      </c>
      <c r="AD38" s="10">
        <v>2.4917588034409701</v>
      </c>
      <c r="AE38" s="7">
        <v>15.0132645872777</v>
      </c>
      <c r="AF38" s="10">
        <v>1.06709307895738</v>
      </c>
      <c r="AG38" s="7">
        <v>4.1776673693072102</v>
      </c>
      <c r="AH38" s="10">
        <v>1.0931902416058601</v>
      </c>
      <c r="AI38" s="7">
        <v>-16.8648712392608</v>
      </c>
      <c r="AJ38" s="10">
        <v>2.6762563217611399</v>
      </c>
      <c r="AK38" s="7">
        <v>-10.8355972179705</v>
      </c>
      <c r="AL38" s="10">
        <v>1.52109189044152</v>
      </c>
      <c r="AM38" s="7">
        <v>21.281821621093499</v>
      </c>
      <c r="AN38" s="10">
        <v>1.17210712471872</v>
      </c>
      <c r="AO38" s="7">
        <v>13.9497392455611</v>
      </c>
      <c r="AP38" s="10">
        <v>2.37269897730312</v>
      </c>
      <c r="AQ38" s="7">
        <v>19.4096947200883</v>
      </c>
      <c r="AR38" s="10">
        <v>1.23011865741948</v>
      </c>
      <c r="AS38" s="7">
        <v>31.063840961836402</v>
      </c>
      <c r="AT38" s="10">
        <v>2.7972607594426302</v>
      </c>
      <c r="AU38" s="7">
        <v>5.4599554745271801</v>
      </c>
      <c r="AV38" s="10">
        <v>2.5740966838632402</v>
      </c>
      <c r="AW38" s="7">
        <v>11.6541462417481</v>
      </c>
      <c r="AX38" s="10">
        <v>3.0180376188039499</v>
      </c>
      <c r="AY38" s="7">
        <v>25.077920931113301</v>
      </c>
      <c r="AZ38" s="10">
        <v>1.2306270889306199</v>
      </c>
      <c r="BA38" s="7">
        <v>9.3597989018612608</v>
      </c>
      <c r="BB38" s="10">
        <v>1.6107342558933699</v>
      </c>
      <c r="BC38" s="7">
        <v>14.7699856059066</v>
      </c>
      <c r="BD38" s="10">
        <v>1.1978441719580399</v>
      </c>
      <c r="BE38" s="7">
        <v>62.2173017579331</v>
      </c>
      <c r="BF38" s="10">
        <v>2.4313069770872899</v>
      </c>
      <c r="BG38" s="7">
        <v>5.4101867040453202</v>
      </c>
      <c r="BH38" s="10">
        <v>2.1212522491582502</v>
      </c>
      <c r="BI38" s="7">
        <v>47.447316152026602</v>
      </c>
      <c r="BJ38" s="10">
        <v>2.6502858337013602</v>
      </c>
      <c r="BK38" s="54"/>
      <c r="BL38" s="65"/>
      <c r="BM38" s="65"/>
      <c r="BN38" s="65"/>
      <c r="BO38" s="65"/>
      <c r="BP38" s="65"/>
      <c r="BQ38" s="65"/>
      <c r="BR38" s="65"/>
      <c r="BS38" s="65"/>
      <c r="BT38" s="65"/>
      <c r="BU38" s="65"/>
      <c r="BV38" s="65"/>
      <c r="BW38" s="65"/>
      <c r="BX38" s="65"/>
      <c r="BY38" s="65"/>
      <c r="BZ38" s="65"/>
      <c r="CA38" s="65"/>
      <c r="CB38" s="65"/>
      <c r="CC38" s="65"/>
      <c r="CD38" s="55"/>
    </row>
    <row r="39" spans="1:82" x14ac:dyDescent="0.2">
      <c r="A39" s="32" t="s">
        <v>39</v>
      </c>
      <c r="B39" s="72">
        <v>2</v>
      </c>
      <c r="C39" s="7">
        <v>40.897617991101697</v>
      </c>
      <c r="D39" s="10">
        <v>1.3041476907885801</v>
      </c>
      <c r="E39" s="7">
        <v>51.649834017093497</v>
      </c>
      <c r="F39" s="10">
        <v>4.6244254145477299</v>
      </c>
      <c r="G39" s="7">
        <v>42.714364410791198</v>
      </c>
      <c r="H39" s="10">
        <v>1.48477075299287</v>
      </c>
      <c r="I39" s="7">
        <v>34.179313625922603</v>
      </c>
      <c r="J39" s="10">
        <v>2.5199656119070499</v>
      </c>
      <c r="K39" s="7">
        <v>-8.93546960630235</v>
      </c>
      <c r="L39" s="10">
        <v>4.8451070223192598</v>
      </c>
      <c r="M39" s="7">
        <v>-8.5350507848685897</v>
      </c>
      <c r="N39" s="10">
        <v>2.8632837069847401</v>
      </c>
      <c r="O39" s="7">
        <v>36.014444348369501</v>
      </c>
      <c r="P39" s="10">
        <v>1.1767807082814401</v>
      </c>
      <c r="Q39" s="7">
        <v>46.439598208800199</v>
      </c>
      <c r="R39" s="10">
        <v>4.2078813066805099</v>
      </c>
      <c r="S39" s="7">
        <v>40.843465052018502</v>
      </c>
      <c r="T39" s="10">
        <v>1.6007019193460299</v>
      </c>
      <c r="U39" s="7">
        <v>25.227110515363201</v>
      </c>
      <c r="V39" s="10">
        <v>1.64325275816983</v>
      </c>
      <c r="W39" s="7">
        <v>-5.5961331567817298</v>
      </c>
      <c r="X39" s="10">
        <v>4.4870556580693997</v>
      </c>
      <c r="Y39" s="7">
        <v>-15.616354536655299</v>
      </c>
      <c r="Z39" s="10">
        <v>2.32580611280921</v>
      </c>
      <c r="AA39" s="7">
        <v>37.316798043512698</v>
      </c>
      <c r="AB39" s="10">
        <v>1.34834863002645</v>
      </c>
      <c r="AC39" s="7">
        <v>55.314100951338197</v>
      </c>
      <c r="AD39" s="10">
        <v>4.4225827579739896</v>
      </c>
      <c r="AE39" s="7">
        <v>41.704773561326903</v>
      </c>
      <c r="AF39" s="10">
        <v>1.87352715310745</v>
      </c>
      <c r="AG39" s="7">
        <v>23.951201495394901</v>
      </c>
      <c r="AH39" s="10">
        <v>1.9822467729864901</v>
      </c>
      <c r="AI39" s="7">
        <v>-13.609327390011201</v>
      </c>
      <c r="AJ39" s="10">
        <v>4.9511457044049498</v>
      </c>
      <c r="AK39" s="7">
        <v>-17.753572065932001</v>
      </c>
      <c r="AL39" s="10">
        <v>2.7686495566830001</v>
      </c>
      <c r="AM39" s="7">
        <v>58.8561990795125</v>
      </c>
      <c r="AN39" s="10">
        <v>1.34877658864395</v>
      </c>
      <c r="AO39" s="7">
        <v>67.669309769105695</v>
      </c>
      <c r="AP39" s="10">
        <v>3.9149051196553</v>
      </c>
      <c r="AQ39" s="7">
        <v>63.405648507220803</v>
      </c>
      <c r="AR39" s="10">
        <v>1.6677882145496701</v>
      </c>
      <c r="AS39" s="7">
        <v>49.8973518206354</v>
      </c>
      <c r="AT39" s="10">
        <v>2.1785791499774598</v>
      </c>
      <c r="AU39" s="7">
        <v>-4.2636612618848098</v>
      </c>
      <c r="AV39" s="10">
        <v>4.2434712107296901</v>
      </c>
      <c r="AW39" s="7">
        <v>-13.508296686585499</v>
      </c>
      <c r="AX39" s="10">
        <v>2.84615269628519</v>
      </c>
      <c r="AY39" s="7">
        <v>52.2279459011989</v>
      </c>
      <c r="AZ39" s="10">
        <v>1.3177951299069699</v>
      </c>
      <c r="BA39" s="7">
        <v>44.7401860164764</v>
      </c>
      <c r="BB39" s="10">
        <v>3.8933480939648799</v>
      </c>
      <c r="BC39" s="7">
        <v>44.163552977515799</v>
      </c>
      <c r="BD39" s="10">
        <v>1.76349956147222</v>
      </c>
      <c r="BE39" s="7">
        <v>67.000131281572607</v>
      </c>
      <c r="BF39" s="10">
        <v>2.1920928779318101</v>
      </c>
      <c r="BG39" s="7">
        <v>-0.57663303896053697</v>
      </c>
      <c r="BH39" s="10">
        <v>4.4249498392242499</v>
      </c>
      <c r="BI39" s="7">
        <v>22.8365783040568</v>
      </c>
      <c r="BJ39" s="10">
        <v>2.5787013232118099</v>
      </c>
      <c r="BK39" s="54"/>
      <c r="BL39" s="65"/>
      <c r="BM39" s="65"/>
      <c r="BN39" s="65"/>
      <c r="BO39" s="65"/>
      <c r="BP39" s="65"/>
      <c r="BQ39" s="65"/>
      <c r="BR39" s="65"/>
      <c r="BS39" s="65"/>
      <c r="BT39" s="65"/>
      <c r="BU39" s="65"/>
      <c r="BV39" s="65"/>
      <c r="BW39" s="65"/>
      <c r="BX39" s="65"/>
      <c r="BY39" s="65"/>
      <c r="BZ39" s="65"/>
      <c r="CA39" s="65"/>
      <c r="CB39" s="65"/>
      <c r="CC39" s="65"/>
      <c r="CD39" s="55"/>
    </row>
    <row r="40" spans="1:82" x14ac:dyDescent="0.2">
      <c r="A40" s="28" t="s">
        <v>40</v>
      </c>
      <c r="B40" s="72">
        <v>2</v>
      </c>
      <c r="C40" s="7">
        <v>37.698638646959402</v>
      </c>
      <c r="D40" s="10">
        <v>1.1226021677896001</v>
      </c>
      <c r="E40" s="7">
        <v>43.1573228429991</v>
      </c>
      <c r="F40" s="10">
        <v>3.5291165276327998</v>
      </c>
      <c r="G40" s="7">
        <v>45.442558719956303</v>
      </c>
      <c r="H40" s="10">
        <v>2.0910697449814601</v>
      </c>
      <c r="I40" s="7">
        <v>32.4462160454149</v>
      </c>
      <c r="J40" s="10">
        <v>1.48483965573312</v>
      </c>
      <c r="K40" s="7">
        <v>2.2852358769571999</v>
      </c>
      <c r="L40" s="10">
        <v>3.9187278775088799</v>
      </c>
      <c r="M40" s="7">
        <v>-12.996342674541401</v>
      </c>
      <c r="N40" s="10">
        <v>2.5630888956683302</v>
      </c>
      <c r="O40" s="7">
        <v>47.956815555536103</v>
      </c>
      <c r="P40" s="10">
        <v>1.1892030777207401</v>
      </c>
      <c r="Q40" s="7">
        <v>71.003649960867406</v>
      </c>
      <c r="R40" s="10">
        <v>3.8826700201792499</v>
      </c>
      <c r="S40" s="7">
        <v>57.917470104595303</v>
      </c>
      <c r="T40" s="10">
        <v>2.1412119549257</v>
      </c>
      <c r="U40" s="7">
        <v>39.093032895527699</v>
      </c>
      <c r="V40" s="10">
        <v>1.59819755180446</v>
      </c>
      <c r="W40" s="7">
        <v>-13.086179856272199</v>
      </c>
      <c r="X40" s="10">
        <v>3.9870803120079699</v>
      </c>
      <c r="Y40" s="7">
        <v>-18.8244372090676</v>
      </c>
      <c r="Z40" s="10">
        <v>2.76729751137115</v>
      </c>
      <c r="AA40" s="7">
        <v>33.8567401530916</v>
      </c>
      <c r="AB40" s="10">
        <v>1.1250923883370201</v>
      </c>
      <c r="AC40" s="7">
        <v>49.266475772811397</v>
      </c>
      <c r="AD40" s="10">
        <v>3.7912842019005399</v>
      </c>
      <c r="AE40" s="7">
        <v>41.322181304244097</v>
      </c>
      <c r="AF40" s="10">
        <v>2.1717748396267602</v>
      </c>
      <c r="AG40" s="7">
        <v>27.519279263101701</v>
      </c>
      <c r="AH40" s="10">
        <v>1.63569547245513</v>
      </c>
      <c r="AI40" s="7">
        <v>-7.94429446856729</v>
      </c>
      <c r="AJ40" s="10">
        <v>4.8024377302545798</v>
      </c>
      <c r="AK40" s="7">
        <v>-13.802902041142399</v>
      </c>
      <c r="AL40" s="10">
        <v>2.8549980014772101</v>
      </c>
      <c r="AM40" s="7">
        <v>59.730637983890396</v>
      </c>
      <c r="AN40" s="10">
        <v>1.0728683995494701</v>
      </c>
      <c r="AO40" s="7">
        <v>61.880273635557003</v>
      </c>
      <c r="AP40" s="10">
        <v>4.6599135888515502</v>
      </c>
      <c r="AQ40" s="7">
        <v>62.374785355022901</v>
      </c>
      <c r="AR40" s="10">
        <v>1.90950896385277</v>
      </c>
      <c r="AS40" s="7">
        <v>57.8509984699608</v>
      </c>
      <c r="AT40" s="10">
        <v>1.2918523925100101</v>
      </c>
      <c r="AU40" s="7">
        <v>0.49451171946596201</v>
      </c>
      <c r="AV40" s="10">
        <v>4.7779741835636802</v>
      </c>
      <c r="AW40" s="7">
        <v>-4.5237868850621501</v>
      </c>
      <c r="AX40" s="10">
        <v>2.2586611614364802</v>
      </c>
      <c r="AY40" s="7">
        <v>31.938860053888099</v>
      </c>
      <c r="AZ40" s="10">
        <v>1.1204170192151699</v>
      </c>
      <c r="BA40" s="7">
        <v>6.3788227358819896</v>
      </c>
      <c r="BB40" s="10">
        <v>1.8493155678867901</v>
      </c>
      <c r="BC40" s="7">
        <v>6.7151437396649998</v>
      </c>
      <c r="BD40" s="10">
        <v>1.02275511563463</v>
      </c>
      <c r="BE40" s="7">
        <v>49.8475313862494</v>
      </c>
      <c r="BF40" s="10">
        <v>1.4921397885293</v>
      </c>
      <c r="BG40" s="7">
        <v>0.336321003783002</v>
      </c>
      <c r="BH40" s="10">
        <v>2.0213365589429602</v>
      </c>
      <c r="BI40" s="7">
        <v>43.132387646584398</v>
      </c>
      <c r="BJ40" s="10">
        <v>1.5956388598772799</v>
      </c>
      <c r="BK40" s="54"/>
      <c r="BL40" s="65"/>
      <c r="BM40" s="65"/>
      <c r="BN40" s="65"/>
      <c r="BO40" s="65"/>
      <c r="BP40" s="65"/>
      <c r="BQ40" s="65"/>
      <c r="BR40" s="65"/>
      <c r="BS40" s="65"/>
      <c r="BT40" s="65"/>
      <c r="BU40" s="65"/>
      <c r="BV40" s="65"/>
      <c r="BW40" s="65"/>
      <c r="BX40" s="65"/>
      <c r="BY40" s="65"/>
      <c r="BZ40" s="65"/>
      <c r="CA40" s="65"/>
      <c r="CB40" s="65"/>
      <c r="CC40" s="65"/>
      <c r="CD40" s="55"/>
    </row>
    <row r="41" spans="1:82" x14ac:dyDescent="0.2">
      <c r="A41" s="28" t="s">
        <v>41</v>
      </c>
      <c r="B41" s="72">
        <v>2</v>
      </c>
      <c r="C41" s="7">
        <v>25.409292372906702</v>
      </c>
      <c r="D41" s="10">
        <v>0.86778284779982495</v>
      </c>
      <c r="E41" s="7">
        <v>47.860330702220601</v>
      </c>
      <c r="F41" s="10">
        <v>6.3182747782782096</v>
      </c>
      <c r="G41" s="7">
        <v>33.081668551438497</v>
      </c>
      <c r="H41" s="10">
        <v>1.73004576284235</v>
      </c>
      <c r="I41" s="7">
        <v>19.111457869305902</v>
      </c>
      <c r="J41" s="10">
        <v>1.0444071230724501</v>
      </c>
      <c r="K41" s="7">
        <v>-14.7786621507821</v>
      </c>
      <c r="L41" s="10">
        <v>6.9629711449937499</v>
      </c>
      <c r="M41" s="7">
        <v>-13.9702106821327</v>
      </c>
      <c r="N41" s="10">
        <v>1.9620445276203899</v>
      </c>
      <c r="O41" s="7">
        <v>36.328865138770901</v>
      </c>
      <c r="P41" s="10">
        <v>1.14609201866647</v>
      </c>
      <c r="Q41" s="7">
        <v>55.074564523693503</v>
      </c>
      <c r="R41" s="10">
        <v>6.5018558739504204</v>
      </c>
      <c r="S41" s="7">
        <v>48.913677954215103</v>
      </c>
      <c r="T41" s="10">
        <v>1.8725588308244401</v>
      </c>
      <c r="U41" s="7">
        <v>27.411000313122202</v>
      </c>
      <c r="V41" s="10">
        <v>1.4350781639393799</v>
      </c>
      <c r="W41" s="7">
        <v>-6.16088656947848</v>
      </c>
      <c r="X41" s="10">
        <v>6.5471674504495203</v>
      </c>
      <c r="Y41" s="7">
        <v>-21.502677641092799</v>
      </c>
      <c r="Z41" s="10">
        <v>2.2535328778365802</v>
      </c>
      <c r="AA41" s="7">
        <v>13.680742666210101</v>
      </c>
      <c r="AB41" s="10">
        <v>0.88586649968311604</v>
      </c>
      <c r="AC41" s="7">
        <v>42.2914576362137</v>
      </c>
      <c r="AD41" s="10">
        <v>6.3971348350669004</v>
      </c>
      <c r="AE41" s="7">
        <v>20.9361699606043</v>
      </c>
      <c r="AF41" s="10">
        <v>1.6607657708625401</v>
      </c>
      <c r="AG41" s="7">
        <v>7.1420524660557199</v>
      </c>
      <c r="AH41" s="10">
        <v>0.75842568873735505</v>
      </c>
      <c r="AI41" s="7">
        <v>-21.3552876756094</v>
      </c>
      <c r="AJ41" s="10">
        <v>6.4403111468131904</v>
      </c>
      <c r="AK41" s="7">
        <v>-13.794117494548599</v>
      </c>
      <c r="AL41" s="10">
        <v>1.6770065488404999</v>
      </c>
      <c r="AM41" s="7">
        <v>37.845055969529099</v>
      </c>
      <c r="AN41" s="10">
        <v>1.1725513320546199</v>
      </c>
      <c r="AO41" s="7">
        <v>61.723266144539501</v>
      </c>
      <c r="AP41" s="10">
        <v>6.2458365159536404</v>
      </c>
      <c r="AQ41" s="7">
        <v>38.7208224753265</v>
      </c>
      <c r="AR41" s="10">
        <v>1.74061279215154</v>
      </c>
      <c r="AS41" s="7">
        <v>35.668795382462797</v>
      </c>
      <c r="AT41" s="10">
        <v>1.5394698742856801</v>
      </c>
      <c r="AU41" s="7">
        <v>-23.002443669213001</v>
      </c>
      <c r="AV41" s="10">
        <v>6.4660699187266202</v>
      </c>
      <c r="AW41" s="7">
        <v>-3.0520270928637498</v>
      </c>
      <c r="AX41" s="10">
        <v>2.3823151838158898</v>
      </c>
      <c r="AY41" s="7">
        <v>34.220562206405098</v>
      </c>
      <c r="AZ41" s="10">
        <v>0.87282400180307196</v>
      </c>
      <c r="BA41" s="7">
        <v>4.0298981284480204</v>
      </c>
      <c r="BB41" s="10">
        <v>1.81760367044365</v>
      </c>
      <c r="BC41" s="7">
        <v>3.2805460035482001</v>
      </c>
      <c r="BD41" s="10">
        <v>0.59960532757927298</v>
      </c>
      <c r="BE41" s="7">
        <v>54.405355446653502</v>
      </c>
      <c r="BF41" s="10">
        <v>1.3551508531158001</v>
      </c>
      <c r="BG41" s="7">
        <v>-0.74935212489981695</v>
      </c>
      <c r="BH41" s="10">
        <v>1.9210239121597199</v>
      </c>
      <c r="BI41" s="7">
        <v>51.124809443105299</v>
      </c>
      <c r="BJ41" s="10">
        <v>1.59448079467959</v>
      </c>
      <c r="BK41" s="54"/>
      <c r="BL41" s="65"/>
      <c r="BM41" s="65"/>
      <c r="BN41" s="65"/>
      <c r="BO41" s="65"/>
      <c r="BP41" s="65"/>
      <c r="BQ41" s="65"/>
      <c r="BR41" s="65"/>
      <c r="BS41" s="65"/>
      <c r="BT41" s="65"/>
      <c r="BU41" s="65"/>
      <c r="BV41" s="65"/>
      <c r="BW41" s="65"/>
      <c r="BX41" s="65"/>
      <c r="BY41" s="65"/>
      <c r="BZ41" s="65"/>
      <c r="CA41" s="65"/>
      <c r="CB41" s="65"/>
      <c r="CC41" s="65"/>
      <c r="CD41" s="55"/>
    </row>
    <row r="42" spans="1:82" x14ac:dyDescent="0.2">
      <c r="A42" s="28" t="s">
        <v>42</v>
      </c>
      <c r="B42" s="72">
        <v>2</v>
      </c>
      <c r="C42" s="7">
        <v>38.152248210519602</v>
      </c>
      <c r="D42" s="10">
        <v>1.2870260912666101</v>
      </c>
      <c r="E42" s="7">
        <v>41.665151205272302</v>
      </c>
      <c r="F42" s="10">
        <v>3.34934945699082</v>
      </c>
      <c r="G42" s="7">
        <v>40.316185808313598</v>
      </c>
      <c r="H42" s="10">
        <v>1.4596128809787601</v>
      </c>
      <c r="I42" s="7">
        <v>24.856310052197902</v>
      </c>
      <c r="J42" s="10">
        <v>2.94846933257688</v>
      </c>
      <c r="K42" s="7">
        <v>-1.3489653969587301</v>
      </c>
      <c r="L42" s="10">
        <v>3.3806862973735798</v>
      </c>
      <c r="M42" s="7">
        <v>-15.4598757561157</v>
      </c>
      <c r="N42" s="10">
        <v>3.0900811225932499</v>
      </c>
      <c r="O42" s="7">
        <v>48.293279256684301</v>
      </c>
      <c r="P42" s="10">
        <v>1.2852894343277099</v>
      </c>
      <c r="Q42" s="7">
        <v>54.369364596728197</v>
      </c>
      <c r="R42" s="10">
        <v>3.2430972750597902</v>
      </c>
      <c r="S42" s="7">
        <v>51.169613955110002</v>
      </c>
      <c r="T42" s="10">
        <v>1.5307318745488101</v>
      </c>
      <c r="U42" s="7">
        <v>30.766832460133699</v>
      </c>
      <c r="V42" s="10">
        <v>3.3451783257380199</v>
      </c>
      <c r="W42" s="7">
        <v>-3.1997506416181598</v>
      </c>
      <c r="X42" s="10">
        <v>3.4978056069285399</v>
      </c>
      <c r="Y42" s="7">
        <v>-20.402781494976299</v>
      </c>
      <c r="Z42" s="10">
        <v>3.7457055469601501</v>
      </c>
      <c r="AA42" s="7">
        <v>35.4287612548166</v>
      </c>
      <c r="AB42" s="10">
        <v>1.3915906424090301</v>
      </c>
      <c r="AC42" s="7">
        <v>54.823071671257601</v>
      </c>
      <c r="AD42" s="10">
        <v>3.2702914344194798</v>
      </c>
      <c r="AE42" s="7">
        <v>34.9653076032643</v>
      </c>
      <c r="AF42" s="10">
        <v>1.7667613292905899</v>
      </c>
      <c r="AG42" s="7">
        <v>17.504620235097399</v>
      </c>
      <c r="AH42" s="10">
        <v>2.6601508850013902</v>
      </c>
      <c r="AI42" s="7">
        <v>-19.857764067993301</v>
      </c>
      <c r="AJ42" s="10">
        <v>3.51274712995578</v>
      </c>
      <c r="AK42" s="7">
        <v>-17.460687368166798</v>
      </c>
      <c r="AL42" s="10">
        <v>3.4403698731578101</v>
      </c>
      <c r="AM42" s="7">
        <v>51.5549947653586</v>
      </c>
      <c r="AN42" s="10">
        <v>1.40135299035855</v>
      </c>
      <c r="AO42" s="7">
        <v>55.556241350516999</v>
      </c>
      <c r="AP42" s="10">
        <v>3.3753878403470901</v>
      </c>
      <c r="AQ42" s="7">
        <v>50.207959185724597</v>
      </c>
      <c r="AR42" s="10">
        <v>1.72176431372255</v>
      </c>
      <c r="AS42" s="7">
        <v>52.355283163939198</v>
      </c>
      <c r="AT42" s="10">
        <v>3.4729894927197398</v>
      </c>
      <c r="AU42" s="7">
        <v>-5.3482821647924697</v>
      </c>
      <c r="AV42" s="10">
        <v>3.6557234873175899</v>
      </c>
      <c r="AW42" s="7">
        <v>2.1473239782146001</v>
      </c>
      <c r="AX42" s="10">
        <v>3.7932754900332601</v>
      </c>
      <c r="AY42" s="7">
        <v>33.560590550360303</v>
      </c>
      <c r="AZ42" s="10">
        <v>1.23058951888059</v>
      </c>
      <c r="BA42" s="7">
        <v>29.544220409086801</v>
      </c>
      <c r="BB42" s="10">
        <v>3.0079561413698599</v>
      </c>
      <c r="BC42" s="7">
        <v>25.4546600518186</v>
      </c>
      <c r="BD42" s="10">
        <v>1.45254043876538</v>
      </c>
      <c r="BE42" s="7">
        <v>67.246301766701194</v>
      </c>
      <c r="BF42" s="10">
        <v>2.9999941245741999</v>
      </c>
      <c r="BG42" s="7">
        <v>-4.0895603572681702</v>
      </c>
      <c r="BH42" s="10">
        <v>3.5787439110639898</v>
      </c>
      <c r="BI42" s="7">
        <v>41.791641714882601</v>
      </c>
      <c r="BJ42" s="10">
        <v>3.1541480446976902</v>
      </c>
      <c r="BK42" s="54"/>
      <c r="BL42" s="65"/>
      <c r="BM42" s="65"/>
      <c r="BN42" s="65"/>
      <c r="BO42" s="65"/>
      <c r="BP42" s="65"/>
      <c r="BQ42" s="65"/>
      <c r="BR42" s="65"/>
      <c r="BS42" s="65"/>
      <c r="BT42" s="65"/>
      <c r="BU42" s="65"/>
      <c r="BV42" s="65"/>
      <c r="BW42" s="65"/>
      <c r="BX42" s="65"/>
      <c r="BY42" s="65"/>
      <c r="BZ42" s="65"/>
      <c r="CA42" s="65"/>
      <c r="CB42" s="65"/>
      <c r="CC42" s="65"/>
      <c r="CD42" s="55"/>
    </row>
    <row r="43" spans="1:82" x14ac:dyDescent="0.2">
      <c r="A43" s="3" t="s">
        <v>43</v>
      </c>
      <c r="B43" s="72">
        <v>2</v>
      </c>
      <c r="C43" s="7">
        <v>32.446876534147997</v>
      </c>
      <c r="D43" s="10">
        <v>1.6375707807747699</v>
      </c>
      <c r="E43" s="7">
        <v>34.9572584673382</v>
      </c>
      <c r="F43" s="10">
        <v>7.5098498926341604</v>
      </c>
      <c r="G43" s="7">
        <v>37.688029574294397</v>
      </c>
      <c r="H43" s="10">
        <v>2.31296860273204</v>
      </c>
      <c r="I43" s="7">
        <v>23.530686648607301</v>
      </c>
      <c r="J43" s="10">
        <v>2.1999029104131198</v>
      </c>
      <c r="K43" s="7">
        <v>2.73077110695615</v>
      </c>
      <c r="L43" s="10">
        <v>7.8488575977692996</v>
      </c>
      <c r="M43" s="7">
        <v>-14.1573429256871</v>
      </c>
      <c r="N43" s="10">
        <v>3.2656327948480399</v>
      </c>
      <c r="O43" s="7">
        <v>30.701330407171799</v>
      </c>
      <c r="P43" s="10">
        <v>1.6291441781527101</v>
      </c>
      <c r="Q43" s="7">
        <v>42.885178155291698</v>
      </c>
      <c r="R43" s="10">
        <v>7.9957066086517301</v>
      </c>
      <c r="S43" s="7">
        <v>35.598838024443197</v>
      </c>
      <c r="T43" s="10">
        <v>2.2359687929581402</v>
      </c>
      <c r="U43" s="7">
        <v>21.140401109311899</v>
      </c>
      <c r="V43" s="10">
        <v>2.4360720502528102</v>
      </c>
      <c r="W43" s="7">
        <v>-7.2863401308484397</v>
      </c>
      <c r="X43" s="10">
        <v>8.5228255166217295</v>
      </c>
      <c r="Y43" s="7">
        <v>-14.458436915131299</v>
      </c>
      <c r="Z43" s="10">
        <v>3.3892825559506998</v>
      </c>
      <c r="AA43" s="7">
        <v>32.988447637032799</v>
      </c>
      <c r="AB43" s="10">
        <v>1.5105196823888001</v>
      </c>
      <c r="AC43" s="7">
        <v>51.526584059967597</v>
      </c>
      <c r="AD43" s="10">
        <v>8.5891374108237208</v>
      </c>
      <c r="AE43" s="7">
        <v>38.958708572728099</v>
      </c>
      <c r="AF43" s="10">
        <v>2.0836853958824002</v>
      </c>
      <c r="AG43" s="7">
        <v>21.337140747359399</v>
      </c>
      <c r="AH43" s="10">
        <v>2.1363439678943501</v>
      </c>
      <c r="AI43" s="7">
        <v>-12.5678754872394</v>
      </c>
      <c r="AJ43" s="10">
        <v>8.9764506001879898</v>
      </c>
      <c r="AK43" s="7">
        <v>-17.6215678253688</v>
      </c>
      <c r="AL43" s="10">
        <v>2.97575921743063</v>
      </c>
      <c r="AM43" s="7">
        <v>43.985070003450303</v>
      </c>
      <c r="AN43" s="10">
        <v>1.6647764078802101</v>
      </c>
      <c r="AO43" s="7">
        <v>51.005480289552402</v>
      </c>
      <c r="AP43" s="10">
        <v>8.2854827518068799</v>
      </c>
      <c r="AQ43" s="7">
        <v>45.987395393295799</v>
      </c>
      <c r="AR43" s="10">
        <v>2.36846318334422</v>
      </c>
      <c r="AS43" s="7">
        <v>39.402121516401102</v>
      </c>
      <c r="AT43" s="10">
        <v>2.8164794874354802</v>
      </c>
      <c r="AU43" s="7">
        <v>-5.0180848962565801</v>
      </c>
      <c r="AV43" s="10">
        <v>8.5673859984032408</v>
      </c>
      <c r="AW43" s="7">
        <v>-6.5852738768946502</v>
      </c>
      <c r="AX43" s="10">
        <v>3.92165269832637</v>
      </c>
      <c r="AY43" s="7">
        <v>38.1703187874676</v>
      </c>
      <c r="AZ43" s="10">
        <v>1.8275919139516199</v>
      </c>
      <c r="BA43" s="7">
        <v>29.562255452074901</v>
      </c>
      <c r="BB43" s="10">
        <v>7.4491540423976801</v>
      </c>
      <c r="BC43" s="7">
        <v>22.667806294605299</v>
      </c>
      <c r="BD43" s="10">
        <v>1.93321354895611</v>
      </c>
      <c r="BE43" s="7">
        <v>62.485474300322103</v>
      </c>
      <c r="BF43" s="10">
        <v>3.2836350959476599</v>
      </c>
      <c r="BG43" s="7">
        <v>-6.8944491574695199</v>
      </c>
      <c r="BH43" s="10">
        <v>7.6917859236497303</v>
      </c>
      <c r="BI43" s="7">
        <v>39.817668005716698</v>
      </c>
      <c r="BJ43" s="10">
        <v>3.7526306836594099</v>
      </c>
      <c r="BK43" s="54"/>
      <c r="BL43" s="65"/>
      <c r="BM43" s="65"/>
      <c r="BN43" s="65"/>
      <c r="BO43" s="65"/>
      <c r="BP43" s="65"/>
      <c r="BQ43" s="65"/>
      <c r="BR43" s="65"/>
      <c r="BS43" s="65"/>
      <c r="BT43" s="65"/>
      <c r="BU43" s="65"/>
      <c r="BV43" s="65"/>
      <c r="BW43" s="65"/>
      <c r="BX43" s="65"/>
      <c r="BY43" s="65"/>
      <c r="BZ43" s="65"/>
      <c r="CA43" s="65"/>
      <c r="CB43" s="65"/>
      <c r="CC43" s="65"/>
      <c r="CD43" s="55"/>
    </row>
    <row r="44" spans="1:82" x14ac:dyDescent="0.2">
      <c r="A44" s="3" t="s">
        <v>44</v>
      </c>
      <c r="B44" s="72">
        <v>2</v>
      </c>
      <c r="C44" s="7">
        <v>59.595933201461598</v>
      </c>
      <c r="D44" s="10">
        <v>1.3776052600767099</v>
      </c>
      <c r="E44" s="7">
        <v>63.903201333065098</v>
      </c>
      <c r="F44" s="10">
        <v>2.1543327884934098</v>
      </c>
      <c r="G44" s="7">
        <v>63.883675847356599</v>
      </c>
      <c r="H44" s="10">
        <v>1.4467902511183901</v>
      </c>
      <c r="I44" s="7">
        <v>41.7113007198829</v>
      </c>
      <c r="J44" s="10">
        <v>2.8419704826410701</v>
      </c>
      <c r="K44" s="7">
        <v>-1.9525485708491899E-2</v>
      </c>
      <c r="L44" s="10">
        <v>2.41721653027327</v>
      </c>
      <c r="M44" s="7">
        <v>-22.172375127473799</v>
      </c>
      <c r="N44" s="10">
        <v>2.6640684268374102</v>
      </c>
      <c r="O44" s="7">
        <v>39.9507046863406</v>
      </c>
      <c r="P44" s="10">
        <v>1.2760730827111</v>
      </c>
      <c r="Q44" s="7">
        <v>47.087980713863203</v>
      </c>
      <c r="R44" s="10">
        <v>2.2110568231764298</v>
      </c>
      <c r="S44" s="7">
        <v>42.410990693361697</v>
      </c>
      <c r="T44" s="10">
        <v>1.65703490370011</v>
      </c>
      <c r="U44" s="7">
        <v>23.980676575204399</v>
      </c>
      <c r="V44" s="10">
        <v>2.5123834344030298</v>
      </c>
      <c r="W44" s="7">
        <v>-4.6769900205015302</v>
      </c>
      <c r="X44" s="10">
        <v>2.8773314916233401</v>
      </c>
      <c r="Y44" s="7">
        <v>-18.430314118157199</v>
      </c>
      <c r="Z44" s="10">
        <v>2.63325941408571</v>
      </c>
      <c r="AA44" s="7">
        <v>66.319139577995699</v>
      </c>
      <c r="AB44" s="10">
        <v>1.0137809877571999</v>
      </c>
      <c r="AC44" s="7">
        <v>68.276641006528806</v>
      </c>
      <c r="AD44" s="10">
        <v>2.0464841385683501</v>
      </c>
      <c r="AE44" s="7">
        <v>69.253132827763494</v>
      </c>
      <c r="AF44" s="10">
        <v>1.34132339858358</v>
      </c>
      <c r="AG44" s="7">
        <v>55.218628501815203</v>
      </c>
      <c r="AH44" s="10">
        <v>2.56476631964577</v>
      </c>
      <c r="AI44" s="7">
        <v>0.97649182123461697</v>
      </c>
      <c r="AJ44" s="10">
        <v>2.4831798339423399</v>
      </c>
      <c r="AK44" s="7">
        <v>-14.0345043259482</v>
      </c>
      <c r="AL44" s="10">
        <v>3.1055438529342099</v>
      </c>
      <c r="AM44" s="7">
        <v>58.87101536382</v>
      </c>
      <c r="AN44" s="10">
        <v>1.10343343413587</v>
      </c>
      <c r="AO44" s="7">
        <v>63.057489571607199</v>
      </c>
      <c r="AP44" s="10">
        <v>1.9503966830374799</v>
      </c>
      <c r="AQ44" s="7">
        <v>55.741320878181</v>
      </c>
      <c r="AR44" s="10">
        <v>1.7776813025592699</v>
      </c>
      <c r="AS44" s="7">
        <v>62.229242501953799</v>
      </c>
      <c r="AT44" s="10">
        <v>2.3007649048175498</v>
      </c>
      <c r="AU44" s="7">
        <v>-7.3161686934261301</v>
      </c>
      <c r="AV44" s="10">
        <v>2.87766216139523</v>
      </c>
      <c r="AW44" s="7">
        <v>6.4879216237727597</v>
      </c>
      <c r="AX44" s="10">
        <v>2.8164489189736699</v>
      </c>
      <c r="AY44" s="7">
        <v>58.698097443053904</v>
      </c>
      <c r="AZ44" s="10">
        <v>1.1055416176104</v>
      </c>
      <c r="BA44" s="7">
        <v>53.8686142189663</v>
      </c>
      <c r="BB44" s="10">
        <v>2.3026129547521901</v>
      </c>
      <c r="BC44" s="7">
        <v>54.0510269940361</v>
      </c>
      <c r="BD44" s="10">
        <v>1.50977020558351</v>
      </c>
      <c r="BE44" s="7">
        <v>76.917543121344096</v>
      </c>
      <c r="BF44" s="10">
        <v>2.6311958252798999</v>
      </c>
      <c r="BG44" s="7">
        <v>0.182412775069828</v>
      </c>
      <c r="BH44" s="10">
        <v>2.5475649733780701</v>
      </c>
      <c r="BI44" s="7">
        <v>22.866516127308</v>
      </c>
      <c r="BJ44" s="10">
        <v>3.4528363786995802</v>
      </c>
      <c r="BK44" s="54"/>
      <c r="BL44" s="65"/>
      <c r="BM44" s="65"/>
      <c r="BN44" s="65"/>
      <c r="BO44" s="65"/>
      <c r="BP44" s="65"/>
      <c r="BQ44" s="65"/>
      <c r="BR44" s="65"/>
      <c r="BS44" s="65"/>
      <c r="BT44" s="65"/>
      <c r="BU44" s="65"/>
      <c r="BV44" s="65"/>
      <c r="BW44" s="65"/>
      <c r="BX44" s="65"/>
      <c r="BY44" s="65"/>
      <c r="BZ44" s="65"/>
      <c r="CA44" s="65"/>
      <c r="CB44" s="65"/>
      <c r="CC44" s="65"/>
      <c r="CD44" s="55"/>
    </row>
    <row r="45" spans="1:82" x14ac:dyDescent="0.2">
      <c r="A45" s="3" t="s">
        <v>80</v>
      </c>
      <c r="B45" s="72">
        <v>2</v>
      </c>
      <c r="C45" s="7">
        <v>48.140164134528803</v>
      </c>
      <c r="D45" s="10">
        <v>1.1489407745996201</v>
      </c>
      <c r="E45" s="7">
        <v>49.213080052979201</v>
      </c>
      <c r="F45" s="10">
        <v>3.3812839148523799</v>
      </c>
      <c r="G45" s="7">
        <v>50.121425936163803</v>
      </c>
      <c r="H45" s="10">
        <v>1.47173292282727</v>
      </c>
      <c r="I45" s="7">
        <v>43.067536712661799</v>
      </c>
      <c r="J45" s="10">
        <v>1.8984102197864099</v>
      </c>
      <c r="K45" s="7">
        <v>0.90834588318466603</v>
      </c>
      <c r="L45" s="10">
        <v>3.5536700095255802</v>
      </c>
      <c r="M45" s="7">
        <v>-7.0538892235020301</v>
      </c>
      <c r="N45" s="10">
        <v>2.3114235362136402</v>
      </c>
      <c r="O45" s="7">
        <v>49.444477827233897</v>
      </c>
      <c r="P45" s="10">
        <v>1.1196768307393601</v>
      </c>
      <c r="Q45" s="7">
        <v>50.464738027007598</v>
      </c>
      <c r="R45" s="10">
        <v>3.7246905731059301</v>
      </c>
      <c r="S45" s="7">
        <v>54.1027925557458</v>
      </c>
      <c r="T45" s="10">
        <v>1.38373523219947</v>
      </c>
      <c r="U45" s="7">
        <v>38.1415190071843</v>
      </c>
      <c r="V45" s="10">
        <v>2.0533176891977201</v>
      </c>
      <c r="W45" s="7">
        <v>3.63805452873817</v>
      </c>
      <c r="X45" s="10">
        <v>3.7852489801559699</v>
      </c>
      <c r="Y45" s="7">
        <v>-15.9612735485615</v>
      </c>
      <c r="Z45" s="10">
        <v>2.4989724400727802</v>
      </c>
      <c r="AA45" s="7">
        <v>36.570207503304403</v>
      </c>
      <c r="AB45" s="10">
        <v>1.0365743076620799</v>
      </c>
      <c r="AC45" s="7">
        <v>41.431594102990204</v>
      </c>
      <c r="AD45" s="10">
        <v>3.9779191538559</v>
      </c>
      <c r="AE45" s="7">
        <v>39.706658070373301</v>
      </c>
      <c r="AF45" s="10">
        <v>1.3904495850356899</v>
      </c>
      <c r="AG45" s="7">
        <v>27.0586101429545</v>
      </c>
      <c r="AH45" s="10">
        <v>1.76907250438351</v>
      </c>
      <c r="AI45" s="7">
        <v>-1.7249360326168699</v>
      </c>
      <c r="AJ45" s="10">
        <v>4.3987033164787404</v>
      </c>
      <c r="AK45" s="7">
        <v>-12.6480479274188</v>
      </c>
      <c r="AL45" s="10">
        <v>2.2563870792521699</v>
      </c>
      <c r="AM45" s="7">
        <v>52.054258405907198</v>
      </c>
      <c r="AN45" s="10">
        <v>1.22057989264384</v>
      </c>
      <c r="AO45" s="7">
        <v>52.842346409832302</v>
      </c>
      <c r="AP45" s="10">
        <v>4.1167140380755702</v>
      </c>
      <c r="AQ45" s="7">
        <v>55.278890071815297</v>
      </c>
      <c r="AR45" s="10">
        <v>1.3950421656801599</v>
      </c>
      <c r="AS45" s="7">
        <v>43.701141515869999</v>
      </c>
      <c r="AT45" s="10">
        <v>2.15492697299804</v>
      </c>
      <c r="AU45" s="7">
        <v>2.4365436619829799</v>
      </c>
      <c r="AV45" s="10">
        <v>4.2497131186450297</v>
      </c>
      <c r="AW45" s="7">
        <v>-11.5777485559453</v>
      </c>
      <c r="AX45" s="10">
        <v>2.3892038405084501</v>
      </c>
      <c r="AY45" s="7">
        <v>53.090248314948902</v>
      </c>
      <c r="AZ45" s="10">
        <v>1.1710722431543701</v>
      </c>
      <c r="BA45" s="7">
        <v>42.261088874654497</v>
      </c>
      <c r="BB45" s="10">
        <v>2.9937304298617602</v>
      </c>
      <c r="BC45" s="7">
        <v>46.115521427001397</v>
      </c>
      <c r="BD45" s="10">
        <v>1.3697747081431</v>
      </c>
      <c r="BE45" s="7">
        <v>72.640365826624901</v>
      </c>
      <c r="BF45" s="10">
        <v>1.8265975241977901</v>
      </c>
      <c r="BG45" s="7">
        <v>3.8544325523468301</v>
      </c>
      <c r="BH45" s="10">
        <v>3.2221727805904199</v>
      </c>
      <c r="BI45" s="7">
        <v>26.5248443996235</v>
      </c>
      <c r="BJ45" s="10">
        <v>2.19230602460097</v>
      </c>
      <c r="BK45" s="54"/>
      <c r="BL45" s="65"/>
      <c r="BM45" s="65"/>
      <c r="BN45" s="65"/>
      <c r="BO45" s="65"/>
      <c r="BP45" s="65"/>
      <c r="BQ45" s="65"/>
      <c r="BR45" s="65"/>
      <c r="BS45" s="65"/>
      <c r="BT45" s="65"/>
      <c r="BU45" s="65"/>
      <c r="BV45" s="65"/>
      <c r="BW45" s="65"/>
      <c r="BX45" s="65"/>
      <c r="BY45" s="65"/>
      <c r="BZ45" s="65"/>
      <c r="CA45" s="65"/>
      <c r="CB45" s="65"/>
      <c r="CC45" s="65"/>
      <c r="CD45" s="55"/>
    </row>
    <row r="46" spans="1:82" x14ac:dyDescent="0.2">
      <c r="A46" s="3" t="s">
        <v>45</v>
      </c>
      <c r="B46" s="72">
        <v>2</v>
      </c>
      <c r="C46" s="7">
        <v>14.2877285771337</v>
      </c>
      <c r="D46" s="10">
        <v>0.88682557358011704</v>
      </c>
      <c r="E46" s="7">
        <v>27.864654618267998</v>
      </c>
      <c r="F46" s="10">
        <v>8.1075992854164998</v>
      </c>
      <c r="G46" s="7">
        <v>19.119239786444599</v>
      </c>
      <c r="H46" s="10">
        <v>1.32172447972341</v>
      </c>
      <c r="I46" s="7">
        <v>7.7489101488419001</v>
      </c>
      <c r="J46" s="10">
        <v>0.940540532428918</v>
      </c>
      <c r="K46" s="7">
        <v>-8.7454148318234299</v>
      </c>
      <c r="L46" s="10">
        <v>8.0393304186638801</v>
      </c>
      <c r="M46" s="7">
        <v>-11.370329637602699</v>
      </c>
      <c r="N46" s="10">
        <v>1.58914209875919</v>
      </c>
      <c r="O46" s="7">
        <v>27.072302534309301</v>
      </c>
      <c r="P46" s="10">
        <v>1.1946234666886699</v>
      </c>
      <c r="Q46" s="7">
        <v>49.351355016489897</v>
      </c>
      <c r="R46" s="10">
        <v>9.0497333427955304</v>
      </c>
      <c r="S46" s="7">
        <v>37.291234765225099</v>
      </c>
      <c r="T46" s="10">
        <v>1.8533832017716501</v>
      </c>
      <c r="U46" s="7">
        <v>13.6508280742569</v>
      </c>
      <c r="V46" s="10">
        <v>1.1842944537950699</v>
      </c>
      <c r="W46" s="7">
        <v>-12.0601202512648</v>
      </c>
      <c r="X46" s="10">
        <v>9.2512288117191304</v>
      </c>
      <c r="Y46" s="7">
        <v>-23.640406690968199</v>
      </c>
      <c r="Z46" s="10">
        <v>1.96842741504338</v>
      </c>
      <c r="AA46" s="7">
        <v>24.2173231166311</v>
      </c>
      <c r="AB46" s="10">
        <v>1.2118924420908701</v>
      </c>
      <c r="AC46" s="7">
        <v>50.2393668221818</v>
      </c>
      <c r="AD46" s="10">
        <v>8.3806919518358196</v>
      </c>
      <c r="AE46" s="7">
        <v>33.6695807786339</v>
      </c>
      <c r="AF46" s="10">
        <v>1.82863601086886</v>
      </c>
      <c r="AG46" s="7">
        <v>11.5611329921728</v>
      </c>
      <c r="AH46" s="10">
        <v>1.17718551457535</v>
      </c>
      <c r="AI46" s="7">
        <v>-16.5697860435479</v>
      </c>
      <c r="AJ46" s="10">
        <v>8.7531757679454198</v>
      </c>
      <c r="AK46" s="7">
        <v>-22.108447786461099</v>
      </c>
      <c r="AL46" s="10">
        <v>1.9854194087184101</v>
      </c>
      <c r="AM46" s="7">
        <v>35.999926447063203</v>
      </c>
      <c r="AN46" s="10">
        <v>1.3971092477614999</v>
      </c>
      <c r="AO46" s="7">
        <v>44.984228244740997</v>
      </c>
      <c r="AP46" s="10">
        <v>9.2993696333799605</v>
      </c>
      <c r="AQ46" s="7">
        <v>36.782722973282802</v>
      </c>
      <c r="AR46" s="10">
        <v>1.9415896355440501</v>
      </c>
      <c r="AS46" s="7">
        <v>34.831352200531697</v>
      </c>
      <c r="AT46" s="10">
        <v>1.9331760267204099</v>
      </c>
      <c r="AU46" s="7">
        <v>-8.20150527145816</v>
      </c>
      <c r="AV46" s="10">
        <v>9.2972822343627293</v>
      </c>
      <c r="AW46" s="7">
        <v>-1.95137077275112</v>
      </c>
      <c r="AX46" s="10">
        <v>2.7400062360712298</v>
      </c>
      <c r="AY46" s="7">
        <v>32.5589632923406</v>
      </c>
      <c r="AZ46" s="10">
        <v>1.21159431726426</v>
      </c>
      <c r="BA46" s="7">
        <v>2.4502109381357999</v>
      </c>
      <c r="BB46" s="10">
        <v>1.3579898359353</v>
      </c>
      <c r="BC46" s="7">
        <v>5.2612472283181502</v>
      </c>
      <c r="BD46" s="10">
        <v>0.88270089045518096</v>
      </c>
      <c r="BE46" s="7">
        <v>66.250822015417597</v>
      </c>
      <c r="BF46" s="10">
        <v>1.9166183756739801</v>
      </c>
      <c r="BG46" s="7">
        <v>2.81103629018234</v>
      </c>
      <c r="BH46" s="10">
        <v>1.5939879062212701</v>
      </c>
      <c r="BI46" s="7">
        <v>60.9895747870995</v>
      </c>
      <c r="BJ46" s="10">
        <v>2.0612586414715199</v>
      </c>
      <c r="BK46" s="54"/>
      <c r="BL46" s="65"/>
      <c r="BM46" s="65"/>
      <c r="BN46" s="65"/>
      <c r="BO46" s="65"/>
      <c r="BP46" s="65"/>
      <c r="BQ46" s="65"/>
      <c r="BR46" s="65"/>
      <c r="BS46" s="65"/>
      <c r="BT46" s="65"/>
      <c r="BU46" s="65"/>
      <c r="BV46" s="65"/>
      <c r="BW46" s="65"/>
      <c r="BX46" s="65"/>
      <c r="BY46" s="65"/>
      <c r="BZ46" s="65"/>
      <c r="CA46" s="65"/>
      <c r="CB46" s="65"/>
      <c r="CC46" s="65"/>
      <c r="CD46" s="55"/>
    </row>
    <row r="47" spans="1:82" x14ac:dyDescent="0.2">
      <c r="A47" s="28" t="s">
        <v>46</v>
      </c>
      <c r="B47" s="72">
        <v>2</v>
      </c>
      <c r="C47" s="7">
        <v>26.340008965790901</v>
      </c>
      <c r="D47" s="10">
        <v>1.1171756676725499</v>
      </c>
      <c r="E47" s="7">
        <v>29.603414116219799</v>
      </c>
      <c r="F47" s="10">
        <v>6.62901032549318</v>
      </c>
      <c r="G47" s="7">
        <v>32.346186052743903</v>
      </c>
      <c r="H47" s="10">
        <v>1.7100709147097399</v>
      </c>
      <c r="I47" s="7">
        <v>22.452397576731101</v>
      </c>
      <c r="J47" s="10">
        <v>1.3709850984557399</v>
      </c>
      <c r="K47" s="7">
        <v>2.7427719365240999</v>
      </c>
      <c r="L47" s="10">
        <v>6.7763416081438299</v>
      </c>
      <c r="M47" s="7">
        <v>-9.89378847601286</v>
      </c>
      <c r="N47" s="10">
        <v>2.08191472802595</v>
      </c>
      <c r="O47" s="7">
        <v>28.8020122640539</v>
      </c>
      <c r="P47" s="10">
        <v>0.95239239948920895</v>
      </c>
      <c r="Q47" s="7">
        <v>57.730274911322098</v>
      </c>
      <c r="R47" s="10">
        <v>6.22513414211718</v>
      </c>
      <c r="S47" s="7">
        <v>39.925738166780199</v>
      </c>
      <c r="T47" s="10">
        <v>1.75113841091483</v>
      </c>
      <c r="U47" s="7">
        <v>20.570578543318501</v>
      </c>
      <c r="V47" s="10">
        <v>1.2365267171255301</v>
      </c>
      <c r="W47" s="7">
        <v>-17.804536744541899</v>
      </c>
      <c r="X47" s="10">
        <v>6.5310087422777396</v>
      </c>
      <c r="Y47" s="7">
        <v>-19.355159623461699</v>
      </c>
      <c r="Z47" s="10">
        <v>2.2870354754821798</v>
      </c>
      <c r="AA47" s="7">
        <v>20.431499915608399</v>
      </c>
      <c r="AB47" s="10">
        <v>0.99618308960300905</v>
      </c>
      <c r="AC47" s="7">
        <v>38.8147882027516</v>
      </c>
      <c r="AD47" s="10">
        <v>6.5046563589503199</v>
      </c>
      <c r="AE47" s="7">
        <v>26.622552232183399</v>
      </c>
      <c r="AF47" s="10">
        <v>1.66028821495079</v>
      </c>
      <c r="AG47" s="7">
        <v>15.8130540604293</v>
      </c>
      <c r="AH47" s="10">
        <v>1.1860833611046</v>
      </c>
      <c r="AI47" s="7">
        <v>-12.1922359705682</v>
      </c>
      <c r="AJ47" s="10">
        <v>6.6019735197592402</v>
      </c>
      <c r="AK47" s="7">
        <v>-10.8094981717541</v>
      </c>
      <c r="AL47" s="10">
        <v>1.99345851017048</v>
      </c>
      <c r="AM47" s="7">
        <v>49.1356165224337</v>
      </c>
      <c r="AN47" s="10">
        <v>1.13033350359637</v>
      </c>
      <c r="AO47" s="7">
        <v>59.6214325320014</v>
      </c>
      <c r="AP47" s="10">
        <v>7.1908418139410797</v>
      </c>
      <c r="AQ47" s="7">
        <v>54.624841364979602</v>
      </c>
      <c r="AR47" s="10">
        <v>1.8822856069928799</v>
      </c>
      <c r="AS47" s="7">
        <v>45.359981355527999</v>
      </c>
      <c r="AT47" s="10">
        <v>1.3403054711879101</v>
      </c>
      <c r="AU47" s="7">
        <v>-4.9965911670218004</v>
      </c>
      <c r="AV47" s="10">
        <v>7.5374935795741802</v>
      </c>
      <c r="AW47" s="7">
        <v>-9.2648600094515903</v>
      </c>
      <c r="AX47" s="10">
        <v>2.2061771899990501</v>
      </c>
      <c r="AY47" s="7">
        <v>35.215661750687801</v>
      </c>
      <c r="AZ47" s="10">
        <v>1.08032972269775</v>
      </c>
      <c r="BA47" s="7">
        <v>12.661465103517401</v>
      </c>
      <c r="BB47" s="10">
        <v>4.4036669985397303</v>
      </c>
      <c r="BC47" s="7">
        <v>20.674458488629799</v>
      </c>
      <c r="BD47" s="10">
        <v>1.34096560354187</v>
      </c>
      <c r="BE47" s="7">
        <v>45.157396338960901</v>
      </c>
      <c r="BF47" s="10">
        <v>1.47749960299898</v>
      </c>
      <c r="BG47" s="7">
        <v>8.0129933851124004</v>
      </c>
      <c r="BH47" s="10">
        <v>4.7454069059248702</v>
      </c>
      <c r="BI47" s="7">
        <v>24.482937850331101</v>
      </c>
      <c r="BJ47" s="10">
        <v>1.9510383819478201</v>
      </c>
      <c r="BK47" s="54"/>
      <c r="BL47" s="65"/>
      <c r="BM47" s="65"/>
      <c r="BN47" s="65"/>
      <c r="BO47" s="65"/>
      <c r="BP47" s="65"/>
      <c r="BQ47" s="65"/>
      <c r="BR47" s="65"/>
      <c r="BS47" s="65"/>
      <c r="BT47" s="65"/>
      <c r="BU47" s="65"/>
      <c r="BV47" s="65"/>
      <c r="BW47" s="65"/>
      <c r="BX47" s="65"/>
      <c r="BY47" s="65"/>
      <c r="BZ47" s="65"/>
      <c r="CA47" s="65"/>
      <c r="CB47" s="65"/>
      <c r="CC47" s="65"/>
      <c r="CD47" s="55"/>
    </row>
    <row r="48" spans="1:82" x14ac:dyDescent="0.2">
      <c r="A48" s="28" t="s">
        <v>47</v>
      </c>
      <c r="B48" s="72">
        <v>2</v>
      </c>
      <c r="C48" s="7">
        <v>33.281117048494103</v>
      </c>
      <c r="D48" s="10">
        <v>0.95853469864804697</v>
      </c>
      <c r="E48" s="7">
        <v>40.6649714523817</v>
      </c>
      <c r="F48" s="10">
        <v>4.0639821248169303</v>
      </c>
      <c r="G48" s="7">
        <v>33.751724795140603</v>
      </c>
      <c r="H48" s="10">
        <v>1.4031920232333099</v>
      </c>
      <c r="I48" s="7">
        <v>29.5464746938917</v>
      </c>
      <c r="J48" s="10">
        <v>1.8780848545681901</v>
      </c>
      <c r="K48" s="7">
        <v>-6.9132466572411602</v>
      </c>
      <c r="L48" s="10">
        <v>4.5437500090856897</v>
      </c>
      <c r="M48" s="7">
        <v>-4.2052501012488701</v>
      </c>
      <c r="N48" s="10">
        <v>2.4329378191888398</v>
      </c>
      <c r="O48" s="7">
        <v>31.141778827113601</v>
      </c>
      <c r="P48" s="10">
        <v>1.1623379339691</v>
      </c>
      <c r="Q48" s="7">
        <v>44.580524324614601</v>
      </c>
      <c r="R48" s="10">
        <v>3.7552059396317001</v>
      </c>
      <c r="S48" s="7">
        <v>32.296963616415901</v>
      </c>
      <c r="T48" s="10">
        <v>1.3611482146450999</v>
      </c>
      <c r="U48" s="7">
        <v>24.582422849042199</v>
      </c>
      <c r="V48" s="10">
        <v>1.7976658793520699</v>
      </c>
      <c r="W48" s="7">
        <v>-12.283560708198699</v>
      </c>
      <c r="X48" s="10">
        <v>3.8555058717225199</v>
      </c>
      <c r="Y48" s="7">
        <v>-7.7145407673737099</v>
      </c>
      <c r="Z48" s="10">
        <v>2.1432811009097201</v>
      </c>
      <c r="AA48" s="7">
        <v>25.403766882540399</v>
      </c>
      <c r="AB48" s="10">
        <v>1.00762030456732</v>
      </c>
      <c r="AC48" s="7">
        <v>29.4677576878548</v>
      </c>
      <c r="AD48" s="10">
        <v>3.17000967945898</v>
      </c>
      <c r="AE48" s="7">
        <v>27.250651408702701</v>
      </c>
      <c r="AF48" s="10">
        <v>1.34870236269396</v>
      </c>
      <c r="AG48" s="7">
        <v>20.326309329739999</v>
      </c>
      <c r="AH48" s="10">
        <v>1.6933299789262</v>
      </c>
      <c r="AI48" s="7">
        <v>-2.2171062791521599</v>
      </c>
      <c r="AJ48" s="10">
        <v>3.5499909956328102</v>
      </c>
      <c r="AK48" s="7">
        <v>-6.92434207896265</v>
      </c>
      <c r="AL48" s="10">
        <v>2.0718934787205701</v>
      </c>
      <c r="AM48" s="7">
        <v>51.883672027240301</v>
      </c>
      <c r="AN48" s="10">
        <v>1.2512486342506099</v>
      </c>
      <c r="AO48" s="7">
        <v>48.983978007688599</v>
      </c>
      <c r="AP48" s="10">
        <v>3.5351134423878099</v>
      </c>
      <c r="AQ48" s="7">
        <v>53.066309165453902</v>
      </c>
      <c r="AR48" s="10">
        <v>1.55718946178051</v>
      </c>
      <c r="AS48" s="7">
        <v>50.337231570495803</v>
      </c>
      <c r="AT48" s="10">
        <v>1.94060685530913</v>
      </c>
      <c r="AU48" s="7">
        <v>4.0823311577652497</v>
      </c>
      <c r="AV48" s="10">
        <v>3.6573390554551302</v>
      </c>
      <c r="AW48" s="7">
        <v>-2.7290775949581398</v>
      </c>
      <c r="AX48" s="10">
        <v>2.3564444345314501</v>
      </c>
      <c r="AY48" s="7">
        <v>43.637919226469499</v>
      </c>
      <c r="AZ48" s="10">
        <v>1.21563016983558</v>
      </c>
      <c r="BA48" s="7">
        <v>28.806460485945799</v>
      </c>
      <c r="BB48" s="10">
        <v>3.70148099696363</v>
      </c>
      <c r="BC48" s="7">
        <v>34.931260769039</v>
      </c>
      <c r="BD48" s="10">
        <v>1.6919302994498899</v>
      </c>
      <c r="BE48" s="7">
        <v>63.6732607533066</v>
      </c>
      <c r="BF48" s="10">
        <v>2.07083483807493</v>
      </c>
      <c r="BG48" s="7">
        <v>6.12480028309324</v>
      </c>
      <c r="BH48" s="10">
        <v>4.0348480571036998</v>
      </c>
      <c r="BI48" s="7">
        <v>28.741999984267601</v>
      </c>
      <c r="BJ48" s="10">
        <v>2.78812623679441</v>
      </c>
      <c r="BK48" s="54"/>
      <c r="BL48" s="65"/>
      <c r="BM48" s="65"/>
      <c r="BN48" s="65"/>
      <c r="BO48" s="65"/>
      <c r="BP48" s="65"/>
      <c r="BQ48" s="65"/>
      <c r="BR48" s="65"/>
      <c r="BS48" s="65"/>
      <c r="BT48" s="65"/>
      <c r="BU48" s="65"/>
      <c r="BV48" s="65"/>
      <c r="BW48" s="65"/>
      <c r="BX48" s="65"/>
      <c r="BY48" s="65"/>
      <c r="BZ48" s="65"/>
      <c r="CA48" s="65"/>
      <c r="CB48" s="65"/>
      <c r="CC48" s="65"/>
      <c r="CD48" s="55"/>
    </row>
    <row r="49" spans="1:82" x14ac:dyDescent="0.2">
      <c r="A49" s="28" t="s">
        <v>48</v>
      </c>
      <c r="B49" s="72">
        <v>2</v>
      </c>
      <c r="C49" s="7">
        <v>42.825684588289803</v>
      </c>
      <c r="D49" s="10">
        <v>1.3010075067406599</v>
      </c>
      <c r="E49" s="7">
        <v>51.643671905050603</v>
      </c>
      <c r="F49" s="10">
        <v>5.6041414291226603</v>
      </c>
      <c r="G49" s="7">
        <v>45.859871136687197</v>
      </c>
      <c r="H49" s="10">
        <v>1.5289874220112101</v>
      </c>
      <c r="I49" s="7">
        <v>27.812173498236799</v>
      </c>
      <c r="J49" s="10">
        <v>2.4179109484330898</v>
      </c>
      <c r="K49" s="7">
        <v>-5.7838007683633599</v>
      </c>
      <c r="L49" s="10">
        <v>5.6482648139218998</v>
      </c>
      <c r="M49" s="7">
        <v>-18.047697638450501</v>
      </c>
      <c r="N49" s="10">
        <v>2.8603991604869701</v>
      </c>
      <c r="O49" s="7">
        <v>28.3431170081662</v>
      </c>
      <c r="P49" s="10">
        <v>1.23089549130205</v>
      </c>
      <c r="Q49" s="7">
        <v>48.572821765921603</v>
      </c>
      <c r="R49" s="10">
        <v>6.3335904404148504</v>
      </c>
      <c r="S49" s="7">
        <v>29.106361228148501</v>
      </c>
      <c r="T49" s="10">
        <v>1.3701119498921699</v>
      </c>
      <c r="U49" s="7">
        <v>19.946540159377399</v>
      </c>
      <c r="V49" s="10">
        <v>2.25869297542814</v>
      </c>
      <c r="W49" s="7">
        <v>-19.466460537773099</v>
      </c>
      <c r="X49" s="10">
        <v>6.5152934111060201</v>
      </c>
      <c r="Y49" s="7">
        <v>-9.1598210687711106</v>
      </c>
      <c r="Z49" s="10">
        <v>2.58669613310536</v>
      </c>
      <c r="AA49" s="7">
        <v>46.949336765689601</v>
      </c>
      <c r="AB49" s="10">
        <v>1.2291993182145899</v>
      </c>
      <c r="AC49" s="7">
        <v>58.518612952606397</v>
      </c>
      <c r="AD49" s="10">
        <v>6.8117487079048296</v>
      </c>
      <c r="AE49" s="7">
        <v>50.685179573995299</v>
      </c>
      <c r="AF49" s="10">
        <v>1.37237678572559</v>
      </c>
      <c r="AG49" s="7">
        <v>28.460590659739001</v>
      </c>
      <c r="AH49" s="10">
        <v>2.7113188624910798</v>
      </c>
      <c r="AI49" s="7">
        <v>-7.8334333786110903</v>
      </c>
      <c r="AJ49" s="10">
        <v>6.7650913332968399</v>
      </c>
      <c r="AK49" s="7">
        <v>-22.224588914256302</v>
      </c>
      <c r="AL49" s="10">
        <v>3.16160634382971</v>
      </c>
      <c r="AM49" s="7">
        <v>35.181023483383598</v>
      </c>
      <c r="AN49" s="10">
        <v>1.2841432625982601</v>
      </c>
      <c r="AO49" s="7">
        <v>43.810332683905798</v>
      </c>
      <c r="AP49" s="10">
        <v>5.6829645595153</v>
      </c>
      <c r="AQ49" s="7">
        <v>32.3560544615003</v>
      </c>
      <c r="AR49" s="10">
        <v>1.32405047611289</v>
      </c>
      <c r="AS49" s="7">
        <v>44.519890586379397</v>
      </c>
      <c r="AT49" s="10">
        <v>3.29409372244104</v>
      </c>
      <c r="AU49" s="7">
        <v>-11.454278222405501</v>
      </c>
      <c r="AV49" s="10">
        <v>5.6513740533233099</v>
      </c>
      <c r="AW49" s="7">
        <v>12.163836124879101</v>
      </c>
      <c r="AX49" s="10">
        <v>3.5342239108678699</v>
      </c>
      <c r="AY49" s="7">
        <v>41.5019282265866</v>
      </c>
      <c r="AZ49" s="10">
        <v>1.4564105320169001</v>
      </c>
      <c r="BA49" s="7">
        <v>33.9867695893114</v>
      </c>
      <c r="BB49" s="10">
        <v>5.7225184494585797</v>
      </c>
      <c r="BC49" s="7">
        <v>34.923685281698901</v>
      </c>
      <c r="BD49" s="10">
        <v>1.65656940685461</v>
      </c>
      <c r="BE49" s="7">
        <v>71.431760371366394</v>
      </c>
      <c r="BF49" s="10">
        <v>2.78784448594726</v>
      </c>
      <c r="BG49" s="7">
        <v>0.93691569238747996</v>
      </c>
      <c r="BH49" s="10">
        <v>6.1780229193431602</v>
      </c>
      <c r="BI49" s="7">
        <v>36.5080750896675</v>
      </c>
      <c r="BJ49" s="10">
        <v>2.9773643300919002</v>
      </c>
      <c r="BK49" s="54"/>
      <c r="BL49" s="65"/>
      <c r="BM49" s="65"/>
      <c r="BN49" s="65"/>
      <c r="BO49" s="65"/>
      <c r="BP49" s="65"/>
      <c r="BQ49" s="65"/>
      <c r="BR49" s="65"/>
      <c r="BS49" s="65"/>
      <c r="BT49" s="65"/>
      <c r="BU49" s="65"/>
      <c r="BV49" s="65"/>
      <c r="BW49" s="65"/>
      <c r="BX49" s="65"/>
      <c r="BY49" s="65"/>
      <c r="BZ49" s="65"/>
      <c r="CA49" s="65"/>
      <c r="CB49" s="65"/>
      <c r="CC49" s="65"/>
      <c r="CD49" s="55"/>
    </row>
    <row r="50" spans="1:82" x14ac:dyDescent="0.2">
      <c r="A50" s="3" t="s">
        <v>49</v>
      </c>
      <c r="B50" s="72">
        <v>2</v>
      </c>
      <c r="C50" s="7">
        <v>29.948798544304999</v>
      </c>
      <c r="D50" s="10">
        <v>1.0901443932410999</v>
      </c>
      <c r="E50" s="7">
        <v>33.532202174558101</v>
      </c>
      <c r="F50" s="10">
        <v>4.6146996864684002</v>
      </c>
      <c r="G50" s="7">
        <v>34.594071593704498</v>
      </c>
      <c r="H50" s="10">
        <v>1.41665498768731</v>
      </c>
      <c r="I50" s="7">
        <v>22.496751688201901</v>
      </c>
      <c r="J50" s="10">
        <v>1.6307176145043301</v>
      </c>
      <c r="K50" s="7">
        <v>1.0618694191464499</v>
      </c>
      <c r="L50" s="10">
        <v>4.7573482026129801</v>
      </c>
      <c r="M50" s="7">
        <v>-12.097319905502699</v>
      </c>
      <c r="N50" s="10">
        <v>2.1130543740258299</v>
      </c>
      <c r="O50" s="7">
        <v>40.253792264850297</v>
      </c>
      <c r="P50" s="10">
        <v>1.1140745503031799</v>
      </c>
      <c r="Q50" s="7">
        <v>54.676733260156503</v>
      </c>
      <c r="R50" s="10">
        <v>5.12449005184643</v>
      </c>
      <c r="S50" s="7">
        <v>47.113632692722703</v>
      </c>
      <c r="T50" s="10">
        <v>1.50676435450952</v>
      </c>
      <c r="U50" s="7">
        <v>27.211338872066701</v>
      </c>
      <c r="V50" s="10">
        <v>1.5083414687702501</v>
      </c>
      <c r="W50" s="7">
        <v>-7.5631005674337901</v>
      </c>
      <c r="X50" s="10">
        <v>5.57812194184796</v>
      </c>
      <c r="Y50" s="7">
        <v>-19.902293820655999</v>
      </c>
      <c r="Z50" s="10">
        <v>2.0021350276504699</v>
      </c>
      <c r="AA50" s="7">
        <v>23.8292345709798</v>
      </c>
      <c r="AB50" s="10">
        <v>0.94032834527342901</v>
      </c>
      <c r="AC50" s="7">
        <v>30.318649060413499</v>
      </c>
      <c r="AD50" s="10">
        <v>4.4166787269061203</v>
      </c>
      <c r="AE50" s="7">
        <v>27.2988787325414</v>
      </c>
      <c r="AF50" s="10">
        <v>1.26293861883473</v>
      </c>
      <c r="AG50" s="7">
        <v>17.567134333400599</v>
      </c>
      <c r="AH50" s="10">
        <v>1.2898288401036999</v>
      </c>
      <c r="AI50" s="7">
        <v>-3.0197703278721502</v>
      </c>
      <c r="AJ50" s="10">
        <v>4.52692572511181</v>
      </c>
      <c r="AK50" s="7">
        <v>-9.7317443991407906</v>
      </c>
      <c r="AL50" s="10">
        <v>1.7606651584158599</v>
      </c>
      <c r="AM50" s="7">
        <v>36.645074615904399</v>
      </c>
      <c r="AN50" s="10">
        <v>1.13306552020937</v>
      </c>
      <c r="AO50" s="7">
        <v>32.152056256592203</v>
      </c>
      <c r="AP50" s="10">
        <v>4.3629956268503998</v>
      </c>
      <c r="AQ50" s="7">
        <v>41.823608262439897</v>
      </c>
      <c r="AR50" s="10">
        <v>1.4129924572558199</v>
      </c>
      <c r="AS50" s="7">
        <v>28.745064886522101</v>
      </c>
      <c r="AT50" s="10">
        <v>1.7317004586650799</v>
      </c>
      <c r="AU50" s="7">
        <v>9.6715520058476194</v>
      </c>
      <c r="AV50" s="10">
        <v>4.8825553912680197</v>
      </c>
      <c r="AW50" s="7">
        <v>-13.0785433759178</v>
      </c>
      <c r="AX50" s="10">
        <v>2.04314066407782</v>
      </c>
      <c r="AY50" s="7">
        <v>32.6730999188119</v>
      </c>
      <c r="AZ50" s="10">
        <v>1.1679014296657</v>
      </c>
      <c r="BA50" s="7">
        <v>20.0135557223402</v>
      </c>
      <c r="BB50" s="10">
        <v>3.8294694781596799</v>
      </c>
      <c r="BC50" s="7">
        <v>20.383021029969701</v>
      </c>
      <c r="BD50" s="10">
        <v>1.2748873799729701</v>
      </c>
      <c r="BE50" s="7">
        <v>53.320014044077404</v>
      </c>
      <c r="BF50" s="10">
        <v>1.9397400503364</v>
      </c>
      <c r="BG50" s="7">
        <v>0.36946530762950802</v>
      </c>
      <c r="BH50" s="10">
        <v>4.0946775930302097</v>
      </c>
      <c r="BI50" s="7">
        <v>32.9369930141076</v>
      </c>
      <c r="BJ50" s="10">
        <v>2.2873059945840599</v>
      </c>
      <c r="BK50" s="54"/>
      <c r="BL50" s="65"/>
      <c r="BM50" s="65"/>
      <c r="BN50" s="65"/>
      <c r="BO50" s="65"/>
      <c r="BP50" s="65"/>
      <c r="BQ50" s="65"/>
      <c r="BR50" s="65"/>
      <c r="BS50" s="65"/>
      <c r="BT50" s="65"/>
      <c r="BU50" s="65"/>
      <c r="BV50" s="65"/>
      <c r="BW50" s="65"/>
      <c r="BX50" s="65"/>
      <c r="BY50" s="65"/>
      <c r="BZ50" s="65"/>
      <c r="CA50" s="65"/>
      <c r="CB50" s="65"/>
      <c r="CC50" s="65"/>
      <c r="CD50" s="55"/>
    </row>
    <row r="51" spans="1:82" x14ac:dyDescent="0.2">
      <c r="A51" s="17" t="s">
        <v>50</v>
      </c>
      <c r="B51" s="72">
        <v>2</v>
      </c>
      <c r="C51" s="7">
        <v>17.748359116286998</v>
      </c>
      <c r="D51" s="10">
        <v>0.74489745727052503</v>
      </c>
      <c r="E51" s="7">
        <v>28.1555043013574</v>
      </c>
      <c r="F51" s="10">
        <v>2.0719278577036002</v>
      </c>
      <c r="G51" s="7">
        <v>15.559972146178</v>
      </c>
      <c r="H51" s="10">
        <v>0.85004260553561795</v>
      </c>
      <c r="I51" s="7">
        <v>13.8793203452084</v>
      </c>
      <c r="J51" s="10">
        <v>1.60743816767081</v>
      </c>
      <c r="K51" s="7">
        <v>-12.5955321551794</v>
      </c>
      <c r="L51" s="10">
        <v>2.1033239174506502</v>
      </c>
      <c r="M51" s="7">
        <v>-1.6806518009695901</v>
      </c>
      <c r="N51" s="10">
        <v>1.88661409898584</v>
      </c>
      <c r="O51" s="7">
        <v>12.5228279736099</v>
      </c>
      <c r="P51" s="10">
        <v>0.67355326452264497</v>
      </c>
      <c r="Q51" s="7">
        <v>19.750668814312199</v>
      </c>
      <c r="R51" s="10">
        <v>1.84672362812208</v>
      </c>
      <c r="S51" s="7">
        <v>11.420777322981101</v>
      </c>
      <c r="T51" s="10">
        <v>0.78772910779452499</v>
      </c>
      <c r="U51" s="7">
        <v>8.6624796299215898</v>
      </c>
      <c r="V51" s="10">
        <v>1.16411211978216</v>
      </c>
      <c r="W51" s="7">
        <v>-8.3298914913310895</v>
      </c>
      <c r="X51" s="10">
        <v>1.99993855082139</v>
      </c>
      <c r="Y51" s="7">
        <v>-2.75829769305955</v>
      </c>
      <c r="Z51" s="10">
        <v>1.3757974836092499</v>
      </c>
      <c r="AA51" s="7">
        <v>15.1464365683194</v>
      </c>
      <c r="AB51" s="10">
        <v>0.69498521203934804</v>
      </c>
      <c r="AC51" s="7">
        <v>21.266149026129799</v>
      </c>
      <c r="AD51" s="10">
        <v>1.74931349774444</v>
      </c>
      <c r="AE51" s="7">
        <v>14.5025905850264</v>
      </c>
      <c r="AF51" s="10">
        <v>0.93564813728570895</v>
      </c>
      <c r="AG51" s="7">
        <v>11.0330199140106</v>
      </c>
      <c r="AH51" s="10">
        <v>1.2630502916998001</v>
      </c>
      <c r="AI51" s="7">
        <v>-6.76355844110339</v>
      </c>
      <c r="AJ51" s="10">
        <v>2.01863013543504</v>
      </c>
      <c r="AK51" s="7">
        <v>-3.46957067101585</v>
      </c>
      <c r="AL51" s="10">
        <v>1.61518288297155</v>
      </c>
      <c r="AM51" s="7">
        <v>20.617119048328501</v>
      </c>
      <c r="AN51" s="10">
        <v>0.73160881731872396</v>
      </c>
      <c r="AO51" s="7">
        <v>26.936940955778901</v>
      </c>
      <c r="AP51" s="10">
        <v>2.1770102382749701</v>
      </c>
      <c r="AQ51" s="7">
        <v>19.518432402972</v>
      </c>
      <c r="AR51" s="10">
        <v>0.92079527476038703</v>
      </c>
      <c r="AS51" s="7">
        <v>17.6963934478464</v>
      </c>
      <c r="AT51" s="10">
        <v>1.7381303033614499</v>
      </c>
      <c r="AU51" s="7">
        <v>-7.4185085528068697</v>
      </c>
      <c r="AV51" s="10">
        <v>2.36797014968506</v>
      </c>
      <c r="AW51" s="7">
        <v>-1.82203895512563</v>
      </c>
      <c r="AX51" s="10">
        <v>2.10459314786667</v>
      </c>
      <c r="AY51" s="7">
        <v>34.554642343283398</v>
      </c>
      <c r="AZ51" s="10">
        <v>1.0373485310472501</v>
      </c>
      <c r="BA51" s="7">
        <v>19.291012658476799</v>
      </c>
      <c r="BB51" s="10">
        <v>1.8871676963233099</v>
      </c>
      <c r="BC51" s="7">
        <v>27.532948085803501</v>
      </c>
      <c r="BD51" s="10">
        <v>1.19305550246503</v>
      </c>
      <c r="BE51" s="7">
        <v>70.5597837432435</v>
      </c>
      <c r="BF51" s="10">
        <v>2.07648290957852</v>
      </c>
      <c r="BG51" s="7">
        <v>8.2419354273267391</v>
      </c>
      <c r="BH51" s="10">
        <v>2.2252729780604601</v>
      </c>
      <c r="BI51" s="7">
        <v>43.026835657440003</v>
      </c>
      <c r="BJ51" s="10">
        <v>2.3601732338310799</v>
      </c>
      <c r="BK51" s="54"/>
      <c r="BL51" s="65"/>
      <c r="BM51" s="65"/>
      <c r="BN51" s="65"/>
      <c r="BO51" s="65"/>
      <c r="BP51" s="65"/>
      <c r="BQ51" s="65"/>
      <c r="BR51" s="65"/>
      <c r="BS51" s="65"/>
      <c r="BT51" s="65"/>
      <c r="BU51" s="65"/>
      <c r="BV51" s="65"/>
      <c r="BW51" s="65"/>
      <c r="BX51" s="65"/>
      <c r="BY51" s="65"/>
      <c r="BZ51" s="65"/>
      <c r="CA51" s="65"/>
      <c r="CB51" s="65"/>
      <c r="CC51" s="65"/>
      <c r="CD51" s="55"/>
    </row>
    <row r="52" spans="1:82" x14ac:dyDescent="0.2">
      <c r="A52" s="28" t="s">
        <v>51</v>
      </c>
      <c r="B52" s="72">
        <v>2</v>
      </c>
      <c r="C52" s="7">
        <v>46.316146259944198</v>
      </c>
      <c r="D52" s="10">
        <v>1.2451421947400301</v>
      </c>
      <c r="E52" s="7">
        <v>51.110938479019801</v>
      </c>
      <c r="F52" s="10">
        <v>3.2453122172114601</v>
      </c>
      <c r="G52" s="7">
        <v>47.966992936445699</v>
      </c>
      <c r="H52" s="10">
        <v>1.4236304921765499</v>
      </c>
      <c r="I52" s="7">
        <v>39.764139420799197</v>
      </c>
      <c r="J52" s="10">
        <v>3.3272735078715701</v>
      </c>
      <c r="K52" s="7">
        <v>-3.14394554257417</v>
      </c>
      <c r="L52" s="10">
        <v>3.51776867751596</v>
      </c>
      <c r="M52" s="7">
        <v>-8.2028535156465008</v>
      </c>
      <c r="N52" s="10">
        <v>3.4650042383169999</v>
      </c>
      <c r="O52" s="7">
        <v>39.9475298615749</v>
      </c>
      <c r="P52" s="10">
        <v>1.11242135811133</v>
      </c>
      <c r="Q52" s="7">
        <v>46.3264316235406</v>
      </c>
      <c r="R52" s="10">
        <v>3.0569695536919399</v>
      </c>
      <c r="S52" s="7">
        <v>39.896728456841402</v>
      </c>
      <c r="T52" s="10">
        <v>1.4983275521780199</v>
      </c>
      <c r="U52" s="7">
        <v>34.614906961504801</v>
      </c>
      <c r="V52" s="10">
        <v>3.09065190231592</v>
      </c>
      <c r="W52" s="7">
        <v>-6.4297031666991398</v>
      </c>
      <c r="X52" s="10">
        <v>2.98987103314035</v>
      </c>
      <c r="Y52" s="7">
        <v>-5.2818214953365699</v>
      </c>
      <c r="Z52" s="10">
        <v>3.82412378488368</v>
      </c>
      <c r="AA52" s="7">
        <v>49.682087111176799</v>
      </c>
      <c r="AB52" s="10">
        <v>1.2046704218648701</v>
      </c>
      <c r="AC52" s="7">
        <v>60.322951624241497</v>
      </c>
      <c r="AD52" s="10">
        <v>3.3600088150217799</v>
      </c>
      <c r="AE52" s="7">
        <v>52.021413386341798</v>
      </c>
      <c r="AF52" s="10">
        <v>1.8591646871153999</v>
      </c>
      <c r="AG52" s="7">
        <v>32.545202581116499</v>
      </c>
      <c r="AH52" s="10">
        <v>2.57179731446069</v>
      </c>
      <c r="AI52" s="7">
        <v>-8.3015382378997593</v>
      </c>
      <c r="AJ52" s="10">
        <v>3.68990345582541</v>
      </c>
      <c r="AK52" s="7">
        <v>-19.4762108052252</v>
      </c>
      <c r="AL52" s="10">
        <v>3.6533604389642602</v>
      </c>
      <c r="AM52" s="7">
        <v>70.845926320023693</v>
      </c>
      <c r="AN52" s="10">
        <v>1.1117944586538899</v>
      </c>
      <c r="AO52" s="7">
        <v>71.397233219546607</v>
      </c>
      <c r="AP52" s="10">
        <v>3.02980624956946</v>
      </c>
      <c r="AQ52" s="7">
        <v>69.786327348805003</v>
      </c>
      <c r="AR52" s="10">
        <v>1.2904140102967101</v>
      </c>
      <c r="AS52" s="7">
        <v>74.015959115453299</v>
      </c>
      <c r="AT52" s="10">
        <v>2.5785615012351299</v>
      </c>
      <c r="AU52" s="7">
        <v>-1.6109058707416599</v>
      </c>
      <c r="AV52" s="10">
        <v>3.2558231301940399</v>
      </c>
      <c r="AW52" s="7">
        <v>4.2296317666482697</v>
      </c>
      <c r="AX52" s="10">
        <v>2.6985215827906002</v>
      </c>
      <c r="AY52" s="7">
        <v>42.020044805350302</v>
      </c>
      <c r="AZ52" s="10">
        <v>0.95957850026907998</v>
      </c>
      <c r="BA52" s="7">
        <v>36.0900438832359</v>
      </c>
      <c r="BB52" s="10">
        <v>3.6062675371849902</v>
      </c>
      <c r="BC52" s="7">
        <v>33.689860299320898</v>
      </c>
      <c r="BD52" s="10">
        <v>1.2716976305175001</v>
      </c>
      <c r="BE52" s="7">
        <v>70.215484392630998</v>
      </c>
      <c r="BF52" s="10">
        <v>2.4708099251937701</v>
      </c>
      <c r="BG52" s="7">
        <v>-2.4001835839149899</v>
      </c>
      <c r="BH52" s="10">
        <v>3.9526982492704401</v>
      </c>
      <c r="BI52" s="7">
        <v>36.5256240933101</v>
      </c>
      <c r="BJ52" s="10">
        <v>3.1568341005915301</v>
      </c>
      <c r="BK52" s="54"/>
      <c r="BL52" s="65"/>
      <c r="BM52" s="65"/>
      <c r="BN52" s="65"/>
      <c r="BO52" s="65"/>
      <c r="BP52" s="65"/>
      <c r="BQ52" s="65"/>
      <c r="BR52" s="65"/>
      <c r="BS52" s="65"/>
      <c r="BT52" s="65"/>
      <c r="BU52" s="65"/>
      <c r="BV52" s="65"/>
      <c r="BW52" s="65"/>
      <c r="BX52" s="65"/>
      <c r="BY52" s="65"/>
      <c r="BZ52" s="65"/>
      <c r="CA52" s="65"/>
      <c r="CB52" s="65"/>
      <c r="CC52" s="65"/>
      <c r="CD52" s="55"/>
    </row>
    <row r="53" spans="1:82" x14ac:dyDescent="0.2">
      <c r="A53" s="28" t="s">
        <v>52</v>
      </c>
      <c r="B53" s="72">
        <v>2</v>
      </c>
      <c r="C53" s="7">
        <v>31.349885066257901</v>
      </c>
      <c r="D53" s="10">
        <v>0.96546928522040099</v>
      </c>
      <c r="E53" s="7">
        <v>40.141013933854701</v>
      </c>
      <c r="F53" s="10">
        <v>3.3989753952603401</v>
      </c>
      <c r="G53" s="7">
        <v>34.561259782142002</v>
      </c>
      <c r="H53" s="10">
        <v>1.31940476859817</v>
      </c>
      <c r="I53" s="7">
        <v>23.044566750091001</v>
      </c>
      <c r="J53" s="10">
        <v>1.70351944268944</v>
      </c>
      <c r="K53" s="7">
        <v>-5.5797541517127103</v>
      </c>
      <c r="L53" s="10">
        <v>3.7550626914751799</v>
      </c>
      <c r="M53" s="7">
        <v>-11.5166930320511</v>
      </c>
      <c r="N53" s="10">
        <v>2.2748127528488</v>
      </c>
      <c r="O53" s="7">
        <v>42.086836131749401</v>
      </c>
      <c r="P53" s="10">
        <v>0.96192801909453596</v>
      </c>
      <c r="Q53" s="7">
        <v>61.943120852767997</v>
      </c>
      <c r="R53" s="10">
        <v>3.4443047091675401</v>
      </c>
      <c r="S53" s="7">
        <v>46.946302097434597</v>
      </c>
      <c r="T53" s="10">
        <v>1.3175947450205101</v>
      </c>
      <c r="U53" s="7">
        <v>28.057823448945701</v>
      </c>
      <c r="V53" s="10">
        <v>1.63106413464705</v>
      </c>
      <c r="W53" s="7">
        <v>-14.9968187553334</v>
      </c>
      <c r="X53" s="10">
        <v>3.8468259846375799</v>
      </c>
      <c r="Y53" s="7">
        <v>-18.888478648488899</v>
      </c>
      <c r="Z53" s="10">
        <v>2.1539817809157502</v>
      </c>
      <c r="AA53" s="7">
        <v>26.443399740686001</v>
      </c>
      <c r="AB53" s="10">
        <v>1.00288588585648</v>
      </c>
      <c r="AC53" s="7">
        <v>44.891814242065003</v>
      </c>
      <c r="AD53" s="10">
        <v>3.8627374257351801</v>
      </c>
      <c r="AE53" s="7">
        <v>28.9146263975538</v>
      </c>
      <c r="AF53" s="10">
        <v>1.3482376933647</v>
      </c>
      <c r="AG53" s="7">
        <v>17.357023371386699</v>
      </c>
      <c r="AH53" s="10">
        <v>1.5304866359056499</v>
      </c>
      <c r="AI53" s="7">
        <v>-15.977187844511199</v>
      </c>
      <c r="AJ53" s="10">
        <v>4.0529629114763903</v>
      </c>
      <c r="AK53" s="7">
        <v>-11.557603026167101</v>
      </c>
      <c r="AL53" s="10">
        <v>2.0776261893051702</v>
      </c>
      <c r="AM53" s="7">
        <v>61.1598110969435</v>
      </c>
      <c r="AN53" s="10">
        <v>0.959331401583295</v>
      </c>
      <c r="AO53" s="7">
        <v>77.708605026796704</v>
      </c>
      <c r="AP53" s="10">
        <v>3.8651832715352201</v>
      </c>
      <c r="AQ53" s="7">
        <v>63.470317231127702</v>
      </c>
      <c r="AR53" s="10">
        <v>1.2237582441521899</v>
      </c>
      <c r="AS53" s="7">
        <v>52.907519310855299</v>
      </c>
      <c r="AT53" s="10">
        <v>1.9812635669936001</v>
      </c>
      <c r="AU53" s="7">
        <v>-14.238287795669001</v>
      </c>
      <c r="AV53" s="10">
        <v>4.0712693824614998</v>
      </c>
      <c r="AW53" s="7">
        <v>-10.5627979202724</v>
      </c>
      <c r="AX53" s="10">
        <v>2.4228889256285799</v>
      </c>
      <c r="AY53" s="7">
        <v>26.420351494983201</v>
      </c>
      <c r="AZ53" s="10">
        <v>1.0326222393748701</v>
      </c>
      <c r="BA53" s="7">
        <v>8.7078527104245893</v>
      </c>
      <c r="BB53" s="10">
        <v>2.2478096494865101</v>
      </c>
      <c r="BC53" s="7">
        <v>12.910372354798101</v>
      </c>
      <c r="BD53" s="10">
        <v>0.907359086063109</v>
      </c>
      <c r="BE53" s="7">
        <v>56.346332213676597</v>
      </c>
      <c r="BF53" s="10">
        <v>1.9228820398492501</v>
      </c>
      <c r="BG53" s="7">
        <v>4.2025196443735604</v>
      </c>
      <c r="BH53" s="10">
        <v>2.4164092968450701</v>
      </c>
      <c r="BI53" s="7">
        <v>43.435959858878498</v>
      </c>
      <c r="BJ53" s="10">
        <v>2.1230564537539398</v>
      </c>
      <c r="BK53" s="54"/>
      <c r="BL53" s="65"/>
      <c r="BM53" s="65"/>
      <c r="BN53" s="65"/>
      <c r="BO53" s="65"/>
      <c r="BP53" s="65"/>
      <c r="BQ53" s="65"/>
      <c r="BR53" s="65"/>
      <c r="BS53" s="65"/>
      <c r="BT53" s="65"/>
      <c r="BU53" s="65"/>
      <c r="BV53" s="65"/>
      <c r="BW53" s="65"/>
      <c r="BX53" s="65"/>
      <c r="BY53" s="65"/>
      <c r="BZ53" s="65"/>
      <c r="CA53" s="65"/>
      <c r="CB53" s="65"/>
      <c r="CC53" s="65"/>
      <c r="CD53" s="55"/>
    </row>
    <row r="54" spans="1:82" s="293" customFormat="1" x14ac:dyDescent="0.2">
      <c r="A54" s="295" t="s">
        <v>53</v>
      </c>
      <c r="B54" s="296">
        <v>2</v>
      </c>
      <c r="C54" s="289">
        <v>28.299826551234901</v>
      </c>
      <c r="D54" s="290">
        <v>1.27077976102499</v>
      </c>
      <c r="E54" s="289">
        <v>23.9372818682766</v>
      </c>
      <c r="F54" s="290">
        <v>4.2679778875933598</v>
      </c>
      <c r="G54" s="289">
        <v>34.309592517297901</v>
      </c>
      <c r="H54" s="290">
        <v>1.65652667990389</v>
      </c>
      <c r="I54" s="289">
        <v>17.6382802078281</v>
      </c>
      <c r="J54" s="290">
        <v>1.63874227112601</v>
      </c>
      <c r="K54" s="289">
        <v>10.3723106490213</v>
      </c>
      <c r="L54" s="290">
        <v>4.4514704112896597</v>
      </c>
      <c r="M54" s="289">
        <v>-16.671312309469702</v>
      </c>
      <c r="N54" s="290">
        <v>2.2250446817016698</v>
      </c>
      <c r="O54" s="289">
        <v>45.573264560544203</v>
      </c>
      <c r="P54" s="290">
        <v>1.40022119598656</v>
      </c>
      <c r="Q54" s="289">
        <v>61.871430064263599</v>
      </c>
      <c r="R54" s="290">
        <v>4.8287978358235897</v>
      </c>
      <c r="S54" s="289">
        <v>53.999532777709398</v>
      </c>
      <c r="T54" s="290">
        <v>1.9630007371051299</v>
      </c>
      <c r="U54" s="289">
        <v>26.3095261757068</v>
      </c>
      <c r="V54" s="290">
        <v>1.8592711093674501</v>
      </c>
      <c r="W54" s="289">
        <v>-7.8718972865541303</v>
      </c>
      <c r="X54" s="290">
        <v>5.03635625103382</v>
      </c>
      <c r="Y54" s="289">
        <v>-27.6900066020027</v>
      </c>
      <c r="Z54" s="290">
        <v>2.8779641941618701</v>
      </c>
      <c r="AA54" s="289">
        <v>21.4436151773183</v>
      </c>
      <c r="AB54" s="290">
        <v>1.1578027180157899</v>
      </c>
      <c r="AC54" s="289">
        <v>40.047335284652299</v>
      </c>
      <c r="AD54" s="290">
        <v>5.0481987109117803</v>
      </c>
      <c r="AE54" s="289">
        <v>24.892575901159098</v>
      </c>
      <c r="AF54" s="290">
        <v>1.6019916944233099</v>
      </c>
      <c r="AG54" s="289">
        <v>11.378914244247801</v>
      </c>
      <c r="AH54" s="290">
        <v>1.62560352081297</v>
      </c>
      <c r="AI54" s="289">
        <v>-15.1547593834932</v>
      </c>
      <c r="AJ54" s="290">
        <v>5.3102375592803703</v>
      </c>
      <c r="AK54" s="289">
        <v>-13.5136616569113</v>
      </c>
      <c r="AL54" s="290">
        <v>2.3928637204724601</v>
      </c>
      <c r="AM54" s="289">
        <v>43.872475088827798</v>
      </c>
      <c r="AN54" s="290">
        <v>1.22265534320003</v>
      </c>
      <c r="AO54" s="289">
        <v>55.697566035535402</v>
      </c>
      <c r="AP54" s="290">
        <v>6.2640377054063299</v>
      </c>
      <c r="AQ54" s="289">
        <v>49.1481148742728</v>
      </c>
      <c r="AR54" s="290">
        <v>1.6093816170515101</v>
      </c>
      <c r="AS54" s="289">
        <v>31.8088362338714</v>
      </c>
      <c r="AT54" s="290">
        <v>2.0100011741579999</v>
      </c>
      <c r="AU54" s="289">
        <v>-6.5494511612625397</v>
      </c>
      <c r="AV54" s="290">
        <v>6.2756297235010097</v>
      </c>
      <c r="AW54" s="289">
        <v>-17.3392786404014</v>
      </c>
      <c r="AX54" s="290">
        <v>2.7457961023893098</v>
      </c>
      <c r="AY54" s="289">
        <v>20.832466868976201</v>
      </c>
      <c r="AZ54" s="290">
        <v>1.0800492861005999</v>
      </c>
      <c r="BA54" s="289">
        <v>7.4465163978478497</v>
      </c>
      <c r="BB54" s="290">
        <v>2.9604051574654799</v>
      </c>
      <c r="BC54" s="289">
        <v>4.4845808893487904</v>
      </c>
      <c r="BD54" s="290">
        <v>0.65294238268353899</v>
      </c>
      <c r="BE54" s="289">
        <v>53.924600355256203</v>
      </c>
      <c r="BF54" s="290">
        <v>2.3181984543680501</v>
      </c>
      <c r="BG54" s="289">
        <v>-2.9619355084990602</v>
      </c>
      <c r="BH54" s="290">
        <v>3.0565285483980098</v>
      </c>
      <c r="BI54" s="289">
        <v>49.440019465907397</v>
      </c>
      <c r="BJ54" s="290">
        <v>2.42297172076848</v>
      </c>
      <c r="BK54" s="297"/>
      <c r="BL54" s="291"/>
      <c r="BM54" s="291"/>
      <c r="BN54" s="291"/>
      <c r="BO54" s="291"/>
      <c r="BP54" s="291"/>
      <c r="BQ54" s="291"/>
      <c r="BR54" s="291"/>
      <c r="BS54" s="291"/>
      <c r="BT54" s="291"/>
      <c r="BU54" s="291"/>
      <c r="BV54" s="291"/>
      <c r="BW54" s="291"/>
      <c r="BX54" s="291"/>
      <c r="BY54" s="291"/>
      <c r="BZ54" s="291"/>
      <c r="CA54" s="291"/>
      <c r="CB54" s="291"/>
      <c r="CC54" s="291"/>
      <c r="CD54" s="298"/>
    </row>
    <row r="55" spans="1:82" x14ac:dyDescent="0.2">
      <c r="A55" s="28" t="s">
        <v>54</v>
      </c>
      <c r="B55" s="72">
        <v>2</v>
      </c>
      <c r="C55" s="7">
        <v>53.356448247468798</v>
      </c>
      <c r="D55" s="10">
        <v>1.54728870821391</v>
      </c>
      <c r="E55" s="7">
        <v>54.560905422688101</v>
      </c>
      <c r="F55" s="10">
        <v>2.92292188709978</v>
      </c>
      <c r="G55" s="7">
        <v>60.484173843244399</v>
      </c>
      <c r="H55" s="10">
        <v>2.0012203289750099</v>
      </c>
      <c r="I55" s="7">
        <v>41.450075031435603</v>
      </c>
      <c r="J55" s="10">
        <v>2.8289803936109301</v>
      </c>
      <c r="K55" s="7">
        <v>5.9232684205563402</v>
      </c>
      <c r="L55" s="10">
        <v>3.4517947982722101</v>
      </c>
      <c r="M55" s="7">
        <v>-19.0340988118088</v>
      </c>
      <c r="N55" s="10">
        <v>3.2823658764224199</v>
      </c>
      <c r="O55" s="7">
        <v>47.754105174647201</v>
      </c>
      <c r="P55" s="10">
        <v>1.4878773933921401</v>
      </c>
      <c r="Q55" s="7">
        <v>50.0339091914569</v>
      </c>
      <c r="R55" s="10">
        <v>2.8525707660481401</v>
      </c>
      <c r="S55" s="7">
        <v>51.990504627923698</v>
      </c>
      <c r="T55" s="10">
        <v>2.0331613736260499</v>
      </c>
      <c r="U55" s="7">
        <v>39.269823479989903</v>
      </c>
      <c r="V55" s="10">
        <v>2.6362959628232501</v>
      </c>
      <c r="W55" s="7">
        <v>1.9565954364667599</v>
      </c>
      <c r="X55" s="10">
        <v>3.2752345062906598</v>
      </c>
      <c r="Y55" s="7">
        <v>-12.7206811479337</v>
      </c>
      <c r="Z55" s="10">
        <v>3.2342980060703699</v>
      </c>
      <c r="AA55" s="7">
        <v>60.581699531599703</v>
      </c>
      <c r="AB55" s="10">
        <v>1.58181035285115</v>
      </c>
      <c r="AC55" s="7">
        <v>73.291979808799098</v>
      </c>
      <c r="AD55" s="10">
        <v>2.4851610045513302</v>
      </c>
      <c r="AE55" s="7">
        <v>67.791548276000398</v>
      </c>
      <c r="AF55" s="10">
        <v>2.0436103966966002</v>
      </c>
      <c r="AG55" s="7">
        <v>41.122283931867898</v>
      </c>
      <c r="AH55" s="10">
        <v>3.5754040057162499</v>
      </c>
      <c r="AI55" s="7">
        <v>-5.5004315327987001</v>
      </c>
      <c r="AJ55" s="10">
        <v>3.0590379546128998</v>
      </c>
      <c r="AK55" s="7">
        <v>-26.6692643441325</v>
      </c>
      <c r="AL55" s="10">
        <v>4.1922480048424102</v>
      </c>
      <c r="AM55" s="7">
        <v>54.5089145176185</v>
      </c>
      <c r="AN55" s="10">
        <v>1.54843050988586</v>
      </c>
      <c r="AO55" s="7">
        <v>47.094163773757401</v>
      </c>
      <c r="AP55" s="10">
        <v>2.8513097429925498</v>
      </c>
      <c r="AQ55" s="7">
        <v>54.79693500055</v>
      </c>
      <c r="AR55" s="10">
        <v>2.0833216163161499</v>
      </c>
      <c r="AS55" s="7">
        <v>60.192766921844502</v>
      </c>
      <c r="AT55" s="10">
        <v>2.9887372377702701</v>
      </c>
      <c r="AU55" s="7">
        <v>7.7027712267925299</v>
      </c>
      <c r="AV55" s="10">
        <v>3.5495478127304501</v>
      </c>
      <c r="AW55" s="7">
        <v>5.3958319212945698</v>
      </c>
      <c r="AX55" s="10">
        <v>3.5179149211675802</v>
      </c>
      <c r="AY55" s="7">
        <v>57.976436102303097</v>
      </c>
      <c r="AZ55" s="10">
        <v>1.54748693773802</v>
      </c>
      <c r="BA55" s="7">
        <v>46.854808106140503</v>
      </c>
      <c r="BB55" s="10">
        <v>2.85323079178771</v>
      </c>
      <c r="BC55" s="7">
        <v>49.206018209307601</v>
      </c>
      <c r="BD55" s="10">
        <v>2.2994031338655101</v>
      </c>
      <c r="BE55" s="7">
        <v>79.013211066703605</v>
      </c>
      <c r="BF55" s="10">
        <v>2.4752801187069502</v>
      </c>
      <c r="BG55" s="7">
        <v>2.35121010316709</v>
      </c>
      <c r="BH55" s="10">
        <v>3.5182455707748801</v>
      </c>
      <c r="BI55" s="7">
        <v>29.807192857396</v>
      </c>
      <c r="BJ55" s="10">
        <v>3.1428374433295998</v>
      </c>
      <c r="BK55" s="54"/>
      <c r="BL55" s="65"/>
      <c r="BM55" s="65"/>
      <c r="BN55" s="65"/>
      <c r="BO55" s="65"/>
      <c r="BP55" s="65"/>
      <c r="BQ55" s="65"/>
      <c r="BR55" s="65"/>
      <c r="BS55" s="65"/>
      <c r="BT55" s="65"/>
      <c r="BU55" s="65"/>
      <c r="BV55" s="65"/>
      <c r="BW55" s="65"/>
      <c r="BX55" s="65"/>
      <c r="BY55" s="65"/>
      <c r="BZ55" s="65"/>
      <c r="CA55" s="65"/>
      <c r="CB55" s="65"/>
      <c r="CC55" s="65"/>
      <c r="CD55" s="55"/>
    </row>
    <row r="56" spans="1:82" x14ac:dyDescent="0.2">
      <c r="A56" s="28" t="s">
        <v>55</v>
      </c>
      <c r="B56" s="72">
        <v>2</v>
      </c>
      <c r="C56" s="7">
        <v>20.753524439538001</v>
      </c>
      <c r="D56" s="10">
        <v>0.71168437708935905</v>
      </c>
      <c r="E56" s="7">
        <v>24.790993108070602</v>
      </c>
      <c r="F56" s="10">
        <v>3.1426959834905102</v>
      </c>
      <c r="G56" s="7">
        <v>24.0932556039884</v>
      </c>
      <c r="H56" s="10">
        <v>0.96935643327856202</v>
      </c>
      <c r="I56" s="7">
        <v>14.733790613883</v>
      </c>
      <c r="J56" s="10">
        <v>1.126484879797</v>
      </c>
      <c r="K56" s="7">
        <v>-0.69773750408218005</v>
      </c>
      <c r="L56" s="10">
        <v>3.4118581603765601</v>
      </c>
      <c r="M56" s="7">
        <v>-9.3594649901054296</v>
      </c>
      <c r="N56" s="10">
        <v>1.41185209912201</v>
      </c>
      <c r="O56" s="7">
        <v>15.6316785446684</v>
      </c>
      <c r="P56" s="10">
        <v>0.64307786233930597</v>
      </c>
      <c r="Q56" s="7">
        <v>25.516373499025899</v>
      </c>
      <c r="R56" s="10">
        <v>2.7943108780228698</v>
      </c>
      <c r="S56" s="7">
        <v>18.018026132312301</v>
      </c>
      <c r="T56" s="10">
        <v>0.92738945888986801</v>
      </c>
      <c r="U56" s="7">
        <v>9.4905607164265398</v>
      </c>
      <c r="V56" s="10">
        <v>0.92103631177794598</v>
      </c>
      <c r="W56" s="7">
        <v>-7.49834736671359</v>
      </c>
      <c r="X56" s="10">
        <v>3.0220192778235302</v>
      </c>
      <c r="Y56" s="7">
        <v>-8.5274654158857306</v>
      </c>
      <c r="Z56" s="10">
        <v>1.2910259666578101</v>
      </c>
      <c r="AA56" s="7">
        <v>16.112793751384299</v>
      </c>
      <c r="AB56" s="10">
        <v>0.66280255202322402</v>
      </c>
      <c r="AC56" s="7">
        <v>28.131523464104099</v>
      </c>
      <c r="AD56" s="10">
        <v>2.8320855290177498</v>
      </c>
      <c r="AE56" s="7">
        <v>17.361987865776399</v>
      </c>
      <c r="AF56" s="10">
        <v>0.83471836581228798</v>
      </c>
      <c r="AG56" s="7">
        <v>11.604336269036301</v>
      </c>
      <c r="AH56" s="10">
        <v>1.0172780794801</v>
      </c>
      <c r="AI56" s="7">
        <v>-10.7695355983277</v>
      </c>
      <c r="AJ56" s="10">
        <v>2.9276323053716502</v>
      </c>
      <c r="AK56" s="7">
        <v>-5.7576515967401303</v>
      </c>
      <c r="AL56" s="10">
        <v>1.3407755951206899</v>
      </c>
      <c r="AM56" s="7">
        <v>34.075470408878402</v>
      </c>
      <c r="AN56" s="10">
        <v>0.79968187324696005</v>
      </c>
      <c r="AO56" s="7">
        <v>35.945320497192903</v>
      </c>
      <c r="AP56" s="10">
        <v>2.92690894118439</v>
      </c>
      <c r="AQ56" s="7">
        <v>33.819122326571801</v>
      </c>
      <c r="AR56" s="10">
        <v>1.2658968713682499</v>
      </c>
      <c r="AS56" s="7">
        <v>34.062488349075799</v>
      </c>
      <c r="AT56" s="10">
        <v>1.20194693641626</v>
      </c>
      <c r="AU56" s="7">
        <v>-2.1261981706211102</v>
      </c>
      <c r="AV56" s="10">
        <v>3.4174130916996601</v>
      </c>
      <c r="AW56" s="7">
        <v>0.243366022503992</v>
      </c>
      <c r="AX56" s="10">
        <v>1.76343756463473</v>
      </c>
      <c r="AY56" s="7">
        <v>34.811242967504597</v>
      </c>
      <c r="AZ56" s="10">
        <v>0.81426523472198797</v>
      </c>
      <c r="BA56" s="7">
        <v>19.4121258031827</v>
      </c>
      <c r="BB56" s="10">
        <v>3.1346200960583901</v>
      </c>
      <c r="BC56" s="7">
        <v>21.422373158388002</v>
      </c>
      <c r="BD56" s="10">
        <v>0.96884210850971897</v>
      </c>
      <c r="BE56" s="7">
        <v>58.604608453891203</v>
      </c>
      <c r="BF56" s="10">
        <v>1.38618607559295</v>
      </c>
      <c r="BG56" s="7">
        <v>2.0102473552053199</v>
      </c>
      <c r="BH56" s="10">
        <v>3.2788587337404702</v>
      </c>
      <c r="BI56" s="7">
        <v>37.182235295503197</v>
      </c>
      <c r="BJ56" s="10">
        <v>1.87116852899853</v>
      </c>
      <c r="BK56" s="54"/>
      <c r="BL56" s="65"/>
      <c r="BM56" s="65"/>
      <c r="BN56" s="65"/>
      <c r="BO56" s="65"/>
      <c r="BP56" s="65"/>
      <c r="BQ56" s="65"/>
      <c r="BR56" s="65"/>
      <c r="BS56" s="65"/>
      <c r="BT56" s="65"/>
      <c r="BU56" s="65"/>
      <c r="BV56" s="65"/>
      <c r="BW56" s="65"/>
      <c r="BX56" s="65"/>
      <c r="BY56" s="65"/>
      <c r="BZ56" s="65"/>
      <c r="CA56" s="65"/>
      <c r="CB56" s="65"/>
      <c r="CC56" s="65"/>
      <c r="CD56" s="55"/>
    </row>
    <row r="57" spans="1:82" x14ac:dyDescent="0.2">
      <c r="A57" s="28" t="s">
        <v>56</v>
      </c>
      <c r="B57" s="72">
        <v>2</v>
      </c>
      <c r="C57" s="7">
        <v>42.9622701184528</v>
      </c>
      <c r="D57" s="10">
        <v>1.51089680617063</v>
      </c>
      <c r="E57" s="7">
        <v>35.900035334401402</v>
      </c>
      <c r="F57" s="10">
        <v>6.4169373752828003</v>
      </c>
      <c r="G57" s="7">
        <v>44.574700731263</v>
      </c>
      <c r="H57" s="10">
        <v>2.60002286583331</v>
      </c>
      <c r="I57" s="7">
        <v>41.912310487571702</v>
      </c>
      <c r="J57" s="10">
        <v>1.86156252540936</v>
      </c>
      <c r="K57" s="7">
        <v>8.6746653968615792</v>
      </c>
      <c r="L57" s="10">
        <v>7.1978910915217797</v>
      </c>
      <c r="M57" s="7">
        <v>-2.6623902436912998</v>
      </c>
      <c r="N57" s="10">
        <v>3.3025320098364301</v>
      </c>
      <c r="O57" s="7">
        <v>40.644926880184997</v>
      </c>
      <c r="P57" s="10">
        <v>1.5812454612759499</v>
      </c>
      <c r="Q57" s="7">
        <v>35.1675131969738</v>
      </c>
      <c r="R57" s="10">
        <v>5.6793696338844999</v>
      </c>
      <c r="S57" s="7">
        <v>43.170344894268702</v>
      </c>
      <c r="T57" s="10">
        <v>2.3468240725430598</v>
      </c>
      <c r="U57" s="7">
        <v>38.575442922721599</v>
      </c>
      <c r="V57" s="10">
        <v>2.00160914098565</v>
      </c>
      <c r="W57" s="7">
        <v>8.00283169729496</v>
      </c>
      <c r="X57" s="10">
        <v>6.1350663010222704</v>
      </c>
      <c r="Y57" s="7">
        <v>-4.5949019715471602</v>
      </c>
      <c r="Z57" s="10">
        <v>2.9634978418042199</v>
      </c>
      <c r="AA57" s="7">
        <v>31.765347055849599</v>
      </c>
      <c r="AB57" s="10">
        <v>1.37045820117747</v>
      </c>
      <c r="AC57" s="7">
        <v>44.061881233269197</v>
      </c>
      <c r="AD57" s="10">
        <v>7.6134674794290902</v>
      </c>
      <c r="AE57" s="7">
        <v>38.037532516867898</v>
      </c>
      <c r="AF57" s="10">
        <v>1.7859074636980601</v>
      </c>
      <c r="AG57" s="7">
        <v>22.521653538574501</v>
      </c>
      <c r="AH57" s="10">
        <v>1.8510147357845901</v>
      </c>
      <c r="AI57" s="7">
        <v>-6.0243487164013203</v>
      </c>
      <c r="AJ57" s="10">
        <v>7.6980552630172596</v>
      </c>
      <c r="AK57" s="7">
        <v>-15.515878978293401</v>
      </c>
      <c r="AL57" s="10">
        <v>2.5389480328252101</v>
      </c>
      <c r="AM57" s="7">
        <v>43.053066534337802</v>
      </c>
      <c r="AN57" s="10">
        <v>1.6472631699977001</v>
      </c>
      <c r="AO57" s="7">
        <v>30.229876811554298</v>
      </c>
      <c r="AP57" s="10">
        <v>5.23609222915902</v>
      </c>
      <c r="AQ57" s="7">
        <v>42.341523947247801</v>
      </c>
      <c r="AR57" s="10">
        <v>2.0844499633544999</v>
      </c>
      <c r="AS57" s="7">
        <v>45.3520442267818</v>
      </c>
      <c r="AT57" s="10">
        <v>2.402965710972</v>
      </c>
      <c r="AU57" s="7">
        <v>12.1116471356935</v>
      </c>
      <c r="AV57" s="10">
        <v>5.6911115166227599</v>
      </c>
      <c r="AW57" s="7">
        <v>3.0105202795339601</v>
      </c>
      <c r="AX57" s="10">
        <v>2.79812564158577</v>
      </c>
      <c r="AY57" s="7">
        <v>28.577840531263</v>
      </c>
      <c r="AZ57" s="10">
        <v>1.5177221423699401</v>
      </c>
      <c r="BA57" s="7">
        <v>14.686558077114199</v>
      </c>
      <c r="BB57" s="10">
        <v>3.5948039200947601</v>
      </c>
      <c r="BC57" s="7">
        <v>15.0865843900224</v>
      </c>
      <c r="BD57" s="10">
        <v>1.60906214391985</v>
      </c>
      <c r="BE57" s="7">
        <v>46.114470748268801</v>
      </c>
      <c r="BF57" s="10">
        <v>2.1389489044290402</v>
      </c>
      <c r="BG57" s="7">
        <v>0.40002631290819002</v>
      </c>
      <c r="BH57" s="10">
        <v>3.9288222908680099</v>
      </c>
      <c r="BI57" s="7">
        <v>31.027886358246398</v>
      </c>
      <c r="BJ57" s="10">
        <v>2.2807028825625899</v>
      </c>
      <c r="BK57" s="54"/>
      <c r="BL57" s="65"/>
      <c r="BM57" s="65"/>
      <c r="BN57" s="65"/>
      <c r="BO57" s="65"/>
      <c r="BP57" s="65"/>
      <c r="BQ57" s="65"/>
      <c r="BR57" s="65"/>
      <c r="BS57" s="65"/>
      <c r="BT57" s="65"/>
      <c r="BU57" s="65"/>
      <c r="BV57" s="65"/>
      <c r="BW57" s="65"/>
      <c r="BX57" s="65"/>
      <c r="BY57" s="65"/>
      <c r="BZ57" s="65"/>
      <c r="CA57" s="65"/>
      <c r="CB57" s="65"/>
      <c r="CC57" s="65"/>
      <c r="CD57" s="55"/>
    </row>
    <row r="58" spans="1:82" x14ac:dyDescent="0.2">
      <c r="A58" s="28" t="s">
        <v>57</v>
      </c>
      <c r="B58" s="72">
        <v>2</v>
      </c>
      <c r="C58" s="7">
        <v>37.1570163098393</v>
      </c>
      <c r="D58" s="10">
        <v>0.932554389568233</v>
      </c>
      <c r="E58" s="7">
        <v>41.4715340688157</v>
      </c>
      <c r="F58" s="10">
        <v>2.8320146806521498</v>
      </c>
      <c r="G58" s="7">
        <v>37.412875815276301</v>
      </c>
      <c r="H58" s="10">
        <v>1.0191033533098699</v>
      </c>
      <c r="I58" s="7">
        <v>27.127406951975502</v>
      </c>
      <c r="J58" s="10">
        <v>2.60216268840384</v>
      </c>
      <c r="K58" s="7">
        <v>-4.05865825353942</v>
      </c>
      <c r="L58" s="10">
        <v>3.0196150544037099</v>
      </c>
      <c r="M58" s="7">
        <v>-10.2854688633008</v>
      </c>
      <c r="N58" s="10">
        <v>2.6226666075851299</v>
      </c>
      <c r="O58" s="7">
        <v>29.714528566482901</v>
      </c>
      <c r="P58" s="10">
        <v>0.90564138814304396</v>
      </c>
      <c r="Q58" s="7">
        <v>32.156963354076602</v>
      </c>
      <c r="R58" s="10">
        <v>2.5740875321346999</v>
      </c>
      <c r="S58" s="7">
        <v>29.691411830711601</v>
      </c>
      <c r="T58" s="10">
        <v>1.00536238254996</v>
      </c>
      <c r="U58" s="7">
        <v>25.645639608969201</v>
      </c>
      <c r="V58" s="10">
        <v>2.6172024716422899</v>
      </c>
      <c r="W58" s="7">
        <v>-2.4655515233650398</v>
      </c>
      <c r="X58" s="10">
        <v>2.7470017585975302</v>
      </c>
      <c r="Y58" s="7">
        <v>-4.0457722217423999</v>
      </c>
      <c r="Z58" s="10">
        <v>2.7374362529708098</v>
      </c>
      <c r="AA58" s="7">
        <v>41.411978754036198</v>
      </c>
      <c r="AB58" s="10">
        <v>0.90396199422086798</v>
      </c>
      <c r="AC58" s="7">
        <v>54.7787576490853</v>
      </c>
      <c r="AD58" s="10">
        <v>2.6502108314380499</v>
      </c>
      <c r="AE58" s="7">
        <v>41.571852429781401</v>
      </c>
      <c r="AF58" s="10">
        <v>1.10059295037361</v>
      </c>
      <c r="AG58" s="7">
        <v>15.7292592044094</v>
      </c>
      <c r="AH58" s="10">
        <v>2.5799960568948102</v>
      </c>
      <c r="AI58" s="7">
        <v>-13.206905219303801</v>
      </c>
      <c r="AJ58" s="10">
        <v>2.9542368205847298</v>
      </c>
      <c r="AK58" s="7">
        <v>-25.842593225371999</v>
      </c>
      <c r="AL58" s="10">
        <v>2.9793775641147899</v>
      </c>
      <c r="AM58" s="7">
        <v>38.515226887525003</v>
      </c>
      <c r="AN58" s="10">
        <v>1.0565223880562999</v>
      </c>
      <c r="AO58" s="7">
        <v>34.397470112904003</v>
      </c>
      <c r="AP58" s="10">
        <v>3.3050695131047001</v>
      </c>
      <c r="AQ58" s="7">
        <v>37.364230430555601</v>
      </c>
      <c r="AR58" s="10">
        <v>1.07186612626113</v>
      </c>
      <c r="AS58" s="7">
        <v>57.764809570767298</v>
      </c>
      <c r="AT58" s="10">
        <v>3.1512995477532799</v>
      </c>
      <c r="AU58" s="7">
        <v>2.9667603176515298</v>
      </c>
      <c r="AV58" s="10">
        <v>3.4073587013283899</v>
      </c>
      <c r="AW58" s="7">
        <v>20.4005791402118</v>
      </c>
      <c r="AX58" s="10">
        <v>3.2560518980271298</v>
      </c>
      <c r="AY58" s="7">
        <v>40.1280919425053</v>
      </c>
      <c r="AZ58" s="10">
        <v>0.95034697956973802</v>
      </c>
      <c r="BA58" s="7">
        <v>31.247135509720199</v>
      </c>
      <c r="BB58" s="10">
        <v>2.1254612622843601</v>
      </c>
      <c r="BC58" s="7">
        <v>37.752192307787297</v>
      </c>
      <c r="BD58" s="10">
        <v>0.97385296685338796</v>
      </c>
      <c r="BE58" s="7">
        <v>79.444503821332304</v>
      </c>
      <c r="BF58" s="10">
        <v>2.5841048019164101</v>
      </c>
      <c r="BG58" s="7">
        <v>6.5050567980671001</v>
      </c>
      <c r="BH58" s="10">
        <v>2.1922693489484302</v>
      </c>
      <c r="BI58" s="7">
        <v>41.692311513544901</v>
      </c>
      <c r="BJ58" s="10">
        <v>2.8037997592891601</v>
      </c>
      <c r="BK58" s="54"/>
      <c r="BL58" s="65"/>
      <c r="BM58" s="65"/>
      <c r="BN58" s="65"/>
      <c r="BO58" s="65"/>
      <c r="BP58" s="65"/>
      <c r="BQ58" s="65"/>
      <c r="BR58" s="65"/>
      <c r="BS58" s="65"/>
      <c r="BT58" s="65"/>
      <c r="BU58" s="65"/>
      <c r="BV58" s="65"/>
      <c r="BW58" s="65"/>
      <c r="BX58" s="65"/>
      <c r="BY58" s="65"/>
      <c r="BZ58" s="65"/>
      <c r="CA58" s="65"/>
      <c r="CB58" s="65"/>
      <c r="CC58" s="65"/>
      <c r="CD58" s="55"/>
    </row>
    <row r="59" spans="1:82" x14ac:dyDescent="0.2">
      <c r="A59" s="28" t="s">
        <v>58</v>
      </c>
      <c r="B59" s="72">
        <v>2</v>
      </c>
      <c r="C59" s="7">
        <v>51.0937628650994</v>
      </c>
      <c r="D59" s="10">
        <v>1.36545126909862</v>
      </c>
      <c r="E59" s="7">
        <v>49.746100094366803</v>
      </c>
      <c r="F59" s="10">
        <v>5.0188344067684403</v>
      </c>
      <c r="G59" s="7">
        <v>53.134927284041801</v>
      </c>
      <c r="H59" s="10">
        <v>1.5634867355461699</v>
      </c>
      <c r="I59" s="7">
        <v>41.415715717285302</v>
      </c>
      <c r="J59" s="10">
        <v>5.2028979157885002</v>
      </c>
      <c r="K59" s="7">
        <v>3.3888271896750299</v>
      </c>
      <c r="L59" s="10">
        <v>5.6168234965977</v>
      </c>
      <c r="M59" s="7">
        <v>-11.7192115667566</v>
      </c>
      <c r="N59" s="10">
        <v>5.82588947092193</v>
      </c>
      <c r="O59" s="7">
        <v>39.037587023910199</v>
      </c>
      <c r="P59" s="10">
        <v>1.45441380098813</v>
      </c>
      <c r="Q59" s="7">
        <v>47.515898625895403</v>
      </c>
      <c r="R59" s="10">
        <v>2.8046884740123699</v>
      </c>
      <c r="S59" s="7">
        <v>38.115575625224402</v>
      </c>
      <c r="T59" s="10">
        <v>1.4451122534885199</v>
      </c>
      <c r="U59" s="7">
        <v>31.091676734241201</v>
      </c>
      <c r="V59" s="10">
        <v>3.69223204901916</v>
      </c>
      <c r="W59" s="7">
        <v>-9.4003230006709408</v>
      </c>
      <c r="X59" s="10">
        <v>2.7545886180089498</v>
      </c>
      <c r="Y59" s="7">
        <v>-7.0238988909832401</v>
      </c>
      <c r="Z59" s="10">
        <v>3.66563362705346</v>
      </c>
      <c r="AA59" s="7">
        <v>51.898878789907499</v>
      </c>
      <c r="AB59" s="10">
        <v>2.1176261325165102</v>
      </c>
      <c r="AC59" s="7">
        <v>47.262042880099401</v>
      </c>
      <c r="AD59" s="10">
        <v>4.5707820517118396</v>
      </c>
      <c r="AE59" s="7">
        <v>53.1034685399434</v>
      </c>
      <c r="AF59" s="10">
        <v>2.0597410149320301</v>
      </c>
      <c r="AG59" s="7">
        <v>48.203337208025502</v>
      </c>
      <c r="AH59" s="10">
        <v>4.8188195723938199</v>
      </c>
      <c r="AI59" s="7">
        <v>5.8414256598440302</v>
      </c>
      <c r="AJ59" s="10">
        <v>4.3163586311881899</v>
      </c>
      <c r="AK59" s="7">
        <v>-4.9001313319178603</v>
      </c>
      <c r="AL59" s="10">
        <v>4.7766615986870598</v>
      </c>
      <c r="AM59" s="7">
        <v>59.1773285180183</v>
      </c>
      <c r="AN59" s="10">
        <v>1.7737365837013499</v>
      </c>
      <c r="AO59" s="7">
        <v>56.730639976745799</v>
      </c>
      <c r="AP59" s="10">
        <v>3.1455116762986299</v>
      </c>
      <c r="AQ59" s="7">
        <v>59.8944615126603</v>
      </c>
      <c r="AR59" s="10">
        <v>2.2520346697686202</v>
      </c>
      <c r="AS59" s="7">
        <v>57.274023536104004</v>
      </c>
      <c r="AT59" s="10">
        <v>5.2602219322642103</v>
      </c>
      <c r="AU59" s="7">
        <v>3.1638215359144901</v>
      </c>
      <c r="AV59" s="10">
        <v>3.4498117018186099</v>
      </c>
      <c r="AW59" s="7">
        <v>-2.6204379765563202</v>
      </c>
      <c r="AX59" s="10">
        <v>6.1647821558185703</v>
      </c>
      <c r="AY59" s="7">
        <v>44.191093788106201</v>
      </c>
      <c r="AZ59" s="10">
        <v>2.05190865519933</v>
      </c>
      <c r="BA59" s="7">
        <v>29.3051288887503</v>
      </c>
      <c r="BB59" s="10">
        <v>2.8064398089673399</v>
      </c>
      <c r="BC59" s="7">
        <v>43.053427976818597</v>
      </c>
      <c r="BD59" s="10">
        <v>2.2498333089006</v>
      </c>
      <c r="BE59" s="7">
        <v>69.226667987049098</v>
      </c>
      <c r="BF59" s="10">
        <v>3.85074412920605</v>
      </c>
      <c r="BG59" s="7">
        <v>13.7482990880683</v>
      </c>
      <c r="BH59" s="10">
        <v>3.36976781602998</v>
      </c>
      <c r="BI59" s="7">
        <v>26.173240010230501</v>
      </c>
      <c r="BJ59" s="10">
        <v>3.9474735533633099</v>
      </c>
      <c r="BK59" s="54"/>
      <c r="BL59" s="65"/>
      <c r="BM59" s="65"/>
      <c r="BN59" s="65"/>
      <c r="BO59" s="65"/>
      <c r="BP59" s="65"/>
      <c r="BQ59" s="65"/>
      <c r="BR59" s="65"/>
      <c r="BS59" s="65"/>
      <c r="BT59" s="65"/>
      <c r="BU59" s="65"/>
      <c r="BV59" s="65"/>
      <c r="BW59" s="65"/>
      <c r="BX59" s="65"/>
      <c r="BY59" s="65"/>
      <c r="BZ59" s="65"/>
      <c r="CA59" s="65"/>
      <c r="CB59" s="65"/>
      <c r="CC59" s="65"/>
      <c r="CD59" s="55"/>
    </row>
    <row r="60" spans="1:82" x14ac:dyDescent="0.2">
      <c r="A60" s="28" t="s">
        <v>59</v>
      </c>
      <c r="B60" s="72">
        <v>2</v>
      </c>
      <c r="C60" s="7">
        <v>35.852933237940903</v>
      </c>
      <c r="D60" s="10">
        <v>1.74327749655446</v>
      </c>
      <c r="E60" s="7">
        <v>39.8178646328155</v>
      </c>
      <c r="F60" s="10">
        <v>4.1117142629101604</v>
      </c>
      <c r="G60" s="7">
        <v>41.016929740162901</v>
      </c>
      <c r="H60" s="10">
        <v>2.6376634937584602</v>
      </c>
      <c r="I60" s="7">
        <v>28.088935802659801</v>
      </c>
      <c r="J60" s="10">
        <v>2.6797762001026002</v>
      </c>
      <c r="K60" s="7">
        <v>1.1990651073474199</v>
      </c>
      <c r="L60" s="10">
        <v>5.13092444912931</v>
      </c>
      <c r="M60" s="7">
        <v>-12.9279939375031</v>
      </c>
      <c r="N60" s="10">
        <v>3.6804952426236199</v>
      </c>
      <c r="O60" s="7">
        <v>31.374821342465001</v>
      </c>
      <c r="P60" s="10">
        <v>1.98181912941371</v>
      </c>
      <c r="Q60" s="7">
        <v>36.654920592826301</v>
      </c>
      <c r="R60" s="10">
        <v>3.7598099002882801</v>
      </c>
      <c r="S60" s="7">
        <v>30.8274359908057</v>
      </c>
      <c r="T60" s="10">
        <v>3.1739723734582399</v>
      </c>
      <c r="U60" s="7">
        <v>30.139020990376501</v>
      </c>
      <c r="V60" s="10">
        <v>4.0414101235987498</v>
      </c>
      <c r="W60" s="7">
        <v>-5.8274846020206503</v>
      </c>
      <c r="X60" s="10">
        <v>4.4045344411331602</v>
      </c>
      <c r="Y60" s="7">
        <v>-0.688415000429206</v>
      </c>
      <c r="Z60" s="10">
        <v>5.8402921616172101</v>
      </c>
      <c r="AA60" s="7">
        <v>17.5106632764771</v>
      </c>
      <c r="AB60" s="10">
        <v>1.74256974505361</v>
      </c>
      <c r="AC60" s="7">
        <v>29.208724690628099</v>
      </c>
      <c r="AD60" s="10">
        <v>4.5403969991695403</v>
      </c>
      <c r="AE60" s="7">
        <v>17.241506993937399</v>
      </c>
      <c r="AF60" s="10">
        <v>2.2190708665800498</v>
      </c>
      <c r="AG60" s="7">
        <v>9.39045584696823</v>
      </c>
      <c r="AH60" s="10">
        <v>1.6846014181831399</v>
      </c>
      <c r="AI60" s="7">
        <v>-11.9672176966907</v>
      </c>
      <c r="AJ60" s="10">
        <v>4.7019861144084096</v>
      </c>
      <c r="AK60" s="7">
        <v>-7.8510511469691897</v>
      </c>
      <c r="AL60" s="10">
        <v>2.7287820173303299</v>
      </c>
      <c r="AM60" s="7">
        <v>40.617352064056597</v>
      </c>
      <c r="AN60" s="10">
        <v>2.5272878448322298</v>
      </c>
      <c r="AO60" s="7">
        <v>38.823718725437899</v>
      </c>
      <c r="AP60" s="10">
        <v>5.5209481969819096</v>
      </c>
      <c r="AQ60" s="7">
        <v>35.936481348764502</v>
      </c>
      <c r="AR60" s="10">
        <v>3.7174424945381301</v>
      </c>
      <c r="AS60" s="7">
        <v>47.942915657932403</v>
      </c>
      <c r="AT60" s="10">
        <v>3.5967487401533602</v>
      </c>
      <c r="AU60" s="7">
        <v>-2.8872373766733999</v>
      </c>
      <c r="AV60" s="10">
        <v>6.1275134645157197</v>
      </c>
      <c r="AW60" s="7">
        <v>12.006434309167901</v>
      </c>
      <c r="AX60" s="10">
        <v>5.5525208929146199</v>
      </c>
      <c r="AY60" s="7">
        <v>25.0647063899671</v>
      </c>
      <c r="AZ60" s="10">
        <v>1.7485643633132399</v>
      </c>
      <c r="BA60" s="7">
        <v>17.575097006944102</v>
      </c>
      <c r="BB60" s="10">
        <v>3.5526824335856002</v>
      </c>
      <c r="BC60" s="7">
        <v>11.308241891326199</v>
      </c>
      <c r="BD60" s="10">
        <v>1.61342647031229</v>
      </c>
      <c r="BE60" s="7">
        <v>52.622254983534503</v>
      </c>
      <c r="BF60" s="10">
        <v>2.6127747188448298</v>
      </c>
      <c r="BG60" s="7">
        <v>-6.2668551156178696</v>
      </c>
      <c r="BH60" s="10">
        <v>3.7010796739301401</v>
      </c>
      <c r="BI60" s="7">
        <v>41.314013092208299</v>
      </c>
      <c r="BJ60" s="10">
        <v>2.7446164372353699</v>
      </c>
      <c r="BK60" s="54"/>
      <c r="BL60" s="65"/>
      <c r="BM60" s="65"/>
      <c r="BN60" s="65"/>
      <c r="BO60" s="65"/>
      <c r="BP60" s="65"/>
      <c r="BQ60" s="65"/>
      <c r="BR60" s="65"/>
      <c r="BS60" s="65"/>
      <c r="BT60" s="65"/>
      <c r="BU60" s="65"/>
      <c r="BV60" s="65"/>
      <c r="BW60" s="65"/>
      <c r="BX60" s="65"/>
      <c r="BY60" s="65"/>
      <c r="BZ60" s="65"/>
      <c r="CA60" s="65"/>
      <c r="CB60" s="65"/>
      <c r="CC60" s="65"/>
      <c r="CD60" s="55"/>
    </row>
    <row r="61" spans="1:82" x14ac:dyDescent="0.2">
      <c r="A61" s="3" t="s">
        <v>60</v>
      </c>
      <c r="B61" s="72">
        <v>2</v>
      </c>
      <c r="C61" s="7">
        <v>46.050383592949103</v>
      </c>
      <c r="D61" s="10">
        <v>1.20815192073836</v>
      </c>
      <c r="E61" s="7">
        <v>50.096641671157101</v>
      </c>
      <c r="F61" s="10">
        <v>2.31066694323227</v>
      </c>
      <c r="G61" s="7">
        <v>45.561520218433202</v>
      </c>
      <c r="H61" s="10">
        <v>1.4539154243491801</v>
      </c>
      <c r="I61" s="7">
        <v>43.240621730631801</v>
      </c>
      <c r="J61" s="10">
        <v>1.99781097204264</v>
      </c>
      <c r="K61" s="7">
        <v>-4.5351214527238897</v>
      </c>
      <c r="L61" s="10">
        <v>2.39243959785356</v>
      </c>
      <c r="M61" s="7">
        <v>-2.3208984878013399</v>
      </c>
      <c r="N61" s="10">
        <v>2.3162322441435599</v>
      </c>
      <c r="O61" s="7">
        <v>49.607555959954801</v>
      </c>
      <c r="P61" s="10">
        <v>1.3709198059535801</v>
      </c>
      <c r="Q61" s="7">
        <v>58.722525752345398</v>
      </c>
      <c r="R61" s="10">
        <v>2.0281805762568199</v>
      </c>
      <c r="S61" s="7">
        <v>48.564715025751099</v>
      </c>
      <c r="T61" s="10">
        <v>1.7549482731669901</v>
      </c>
      <c r="U61" s="7">
        <v>43.112240730796799</v>
      </c>
      <c r="V61" s="10">
        <v>2.4195539095102001</v>
      </c>
      <c r="W61" s="7">
        <v>-10.157810726594301</v>
      </c>
      <c r="X61" s="10">
        <v>2.2209301677919902</v>
      </c>
      <c r="Y61" s="7">
        <v>-5.4524742949542597</v>
      </c>
      <c r="Z61" s="10">
        <v>2.7553384563475598</v>
      </c>
      <c r="AA61" s="7">
        <v>55.561429052140703</v>
      </c>
      <c r="AB61" s="10">
        <v>1.17288886642741</v>
      </c>
      <c r="AC61" s="7">
        <v>62.639205456389803</v>
      </c>
      <c r="AD61" s="10">
        <v>2.2360796336125301</v>
      </c>
      <c r="AE61" s="7">
        <v>55.379265588493801</v>
      </c>
      <c r="AF61" s="10">
        <v>1.60312094260663</v>
      </c>
      <c r="AG61" s="7">
        <v>48.857743705265001</v>
      </c>
      <c r="AH61" s="10">
        <v>2.28090193191266</v>
      </c>
      <c r="AI61" s="7">
        <v>-7.2599398678959597</v>
      </c>
      <c r="AJ61" s="10">
        <v>2.7013361022414601</v>
      </c>
      <c r="AK61" s="7">
        <v>-6.5215218832288802</v>
      </c>
      <c r="AL61" s="10">
        <v>2.6968759248256502</v>
      </c>
      <c r="AM61" s="7">
        <v>55.053019843209299</v>
      </c>
      <c r="AN61" s="10">
        <v>1.1542373988502399</v>
      </c>
      <c r="AO61" s="7">
        <v>60.524773558386997</v>
      </c>
      <c r="AP61" s="10">
        <v>1.71237389286874</v>
      </c>
      <c r="AQ61" s="7">
        <v>54.552769992187699</v>
      </c>
      <c r="AR61" s="10">
        <v>1.4550009526710901</v>
      </c>
      <c r="AS61" s="7">
        <v>50.8218783155898</v>
      </c>
      <c r="AT61" s="10">
        <v>2.1107984025777999</v>
      </c>
      <c r="AU61" s="7">
        <v>-5.9720035661993203</v>
      </c>
      <c r="AV61" s="10">
        <v>1.99412950306686</v>
      </c>
      <c r="AW61" s="7">
        <v>-3.7308916765979498</v>
      </c>
      <c r="AX61" s="10">
        <v>2.3001902915753498</v>
      </c>
      <c r="AY61" s="7">
        <v>66.980046223981802</v>
      </c>
      <c r="AZ61" s="10">
        <v>1.04183804003055</v>
      </c>
      <c r="BA61" s="7">
        <v>56.979453062307698</v>
      </c>
      <c r="BB61" s="10">
        <v>1.82049966107824</v>
      </c>
      <c r="BC61" s="7">
        <v>66.915154112814605</v>
      </c>
      <c r="BD61" s="10">
        <v>1.36372181460928</v>
      </c>
      <c r="BE61" s="7">
        <v>77.305053305670697</v>
      </c>
      <c r="BF61" s="10">
        <v>1.85641517995626</v>
      </c>
      <c r="BG61" s="7">
        <v>9.9357010505069105</v>
      </c>
      <c r="BH61" s="10">
        <v>2.19587534220905</v>
      </c>
      <c r="BI61" s="7">
        <v>10.389899192856101</v>
      </c>
      <c r="BJ61" s="10">
        <v>2.22334658001451</v>
      </c>
      <c r="BK61" s="54"/>
      <c r="BL61" s="65"/>
      <c r="BM61" s="65"/>
      <c r="BN61" s="65"/>
      <c r="BO61" s="65"/>
      <c r="BP61" s="65"/>
      <c r="BQ61" s="65"/>
      <c r="BR61" s="65"/>
      <c r="BS61" s="65"/>
      <c r="BT61" s="65"/>
      <c r="BU61" s="65"/>
      <c r="BV61" s="65"/>
      <c r="BW61" s="65"/>
      <c r="BX61" s="65"/>
      <c r="BY61" s="65"/>
      <c r="BZ61" s="65"/>
      <c r="CA61" s="65"/>
      <c r="CB61" s="65"/>
      <c r="CC61" s="65"/>
      <c r="CD61" s="55"/>
    </row>
    <row r="62" spans="1:82" x14ac:dyDescent="0.2">
      <c r="A62" s="28" t="s">
        <v>61</v>
      </c>
      <c r="B62" s="72">
        <v>2</v>
      </c>
      <c r="C62" s="7">
        <v>46.680847166183703</v>
      </c>
      <c r="D62" s="10">
        <v>0.99118741746271599</v>
      </c>
      <c r="E62" s="7">
        <v>45.802557248800902</v>
      </c>
      <c r="F62" s="10">
        <v>2.9811154600112402</v>
      </c>
      <c r="G62" s="7">
        <v>46.478660190729101</v>
      </c>
      <c r="H62" s="10">
        <v>1.0469567127706501</v>
      </c>
      <c r="I62" s="7">
        <v>48.276560009327902</v>
      </c>
      <c r="J62" s="10">
        <v>2.77302396805498</v>
      </c>
      <c r="K62" s="7">
        <v>0.67610294192813603</v>
      </c>
      <c r="L62" s="10">
        <v>3.1974500016664602</v>
      </c>
      <c r="M62" s="7">
        <v>1.79789981859879</v>
      </c>
      <c r="N62" s="10">
        <v>2.7981870979089001</v>
      </c>
      <c r="O62" s="7">
        <v>40.954989040569501</v>
      </c>
      <c r="P62" s="10">
        <v>1.12778434448165</v>
      </c>
      <c r="Q62" s="7">
        <v>44.545122561871104</v>
      </c>
      <c r="R62" s="10">
        <v>3.8761806922346902</v>
      </c>
      <c r="S62" s="7">
        <v>40.858543832596901</v>
      </c>
      <c r="T62" s="10">
        <v>1.1584196912025899</v>
      </c>
      <c r="U62" s="7">
        <v>39.849716589494797</v>
      </c>
      <c r="V62" s="10">
        <v>2.89318270892882</v>
      </c>
      <c r="W62" s="7">
        <v>-3.68657872927426</v>
      </c>
      <c r="X62" s="10">
        <v>3.86730228553211</v>
      </c>
      <c r="Y62" s="7">
        <v>-1.0088272431020799</v>
      </c>
      <c r="Z62" s="10">
        <v>2.9369440536735798</v>
      </c>
      <c r="AA62" s="7">
        <v>50.920518358868101</v>
      </c>
      <c r="AB62" s="10">
        <v>0.966229274899712</v>
      </c>
      <c r="AC62" s="7">
        <v>61.6904922643823</v>
      </c>
      <c r="AD62" s="10">
        <v>2.9976982241050898</v>
      </c>
      <c r="AE62" s="7">
        <v>52.145423047133399</v>
      </c>
      <c r="AF62" s="10">
        <v>1.07958928497354</v>
      </c>
      <c r="AG62" s="7">
        <v>38.729898252363199</v>
      </c>
      <c r="AH62" s="10">
        <v>2.5374644447171502</v>
      </c>
      <c r="AI62" s="7">
        <v>-9.5450692172489209</v>
      </c>
      <c r="AJ62" s="10">
        <v>3.1354380992547002</v>
      </c>
      <c r="AK62" s="7">
        <v>-13.415524794770199</v>
      </c>
      <c r="AL62" s="10">
        <v>2.6869685043976199</v>
      </c>
      <c r="AM62" s="7">
        <v>43.8973149395474</v>
      </c>
      <c r="AN62" s="10">
        <v>1.04192509974088</v>
      </c>
      <c r="AO62" s="7">
        <v>53.085716210328499</v>
      </c>
      <c r="AP62" s="10">
        <v>3.6280799450822698</v>
      </c>
      <c r="AQ62" s="7">
        <v>43.299292088709997</v>
      </c>
      <c r="AR62" s="10">
        <v>1.12593535669349</v>
      </c>
      <c r="AS62" s="7">
        <v>43.137856985505898</v>
      </c>
      <c r="AT62" s="10">
        <v>2.34706807234967</v>
      </c>
      <c r="AU62" s="7">
        <v>-9.7864241216185004</v>
      </c>
      <c r="AV62" s="10">
        <v>3.6165751934255002</v>
      </c>
      <c r="AW62" s="7">
        <v>-0.161435103204148</v>
      </c>
      <c r="AX62" s="10">
        <v>2.5098261002151201</v>
      </c>
      <c r="AY62" s="7">
        <v>39.373744250985403</v>
      </c>
      <c r="AZ62" s="10">
        <v>1.0258378211997199</v>
      </c>
      <c r="BA62" s="7">
        <v>30.9818697587184</v>
      </c>
      <c r="BB62" s="10">
        <v>2.9787104294810001</v>
      </c>
      <c r="BC62" s="7">
        <v>35.315079350831702</v>
      </c>
      <c r="BD62" s="10">
        <v>1.02684429574265</v>
      </c>
      <c r="BE62" s="7">
        <v>67.188365293664802</v>
      </c>
      <c r="BF62" s="10">
        <v>2.70564404411091</v>
      </c>
      <c r="BG62" s="7">
        <v>4.3332095921132803</v>
      </c>
      <c r="BH62" s="10">
        <v>3.0216978186224401</v>
      </c>
      <c r="BI62" s="7">
        <v>31.8732859428331</v>
      </c>
      <c r="BJ62" s="10">
        <v>2.7220186788226099</v>
      </c>
      <c r="BK62" s="54"/>
      <c r="BL62" s="65"/>
      <c r="BM62" s="65"/>
      <c r="BN62" s="65"/>
      <c r="BO62" s="65"/>
      <c r="BP62" s="65"/>
      <c r="BQ62" s="65"/>
      <c r="BR62" s="65"/>
      <c r="BS62" s="65"/>
      <c r="BT62" s="65"/>
      <c r="BU62" s="65"/>
      <c r="BV62" s="65"/>
      <c r="BW62" s="65"/>
      <c r="BX62" s="65"/>
      <c r="BY62" s="65"/>
      <c r="BZ62" s="65"/>
      <c r="CA62" s="65"/>
      <c r="CB62" s="65"/>
      <c r="CC62" s="65"/>
      <c r="CD62" s="55"/>
    </row>
    <row r="63" spans="1:82" x14ac:dyDescent="0.2">
      <c r="A63" s="33" t="s">
        <v>81</v>
      </c>
      <c r="B63" s="69">
        <v>2</v>
      </c>
      <c r="C63" s="34">
        <v>31.6629915067222</v>
      </c>
      <c r="D63" s="35">
        <v>0.238413894380127</v>
      </c>
      <c r="E63" s="34">
        <v>36.013761820842198</v>
      </c>
      <c r="F63" s="35">
        <v>0.87206151497143503</v>
      </c>
      <c r="G63" s="34">
        <v>35.688627894800703</v>
      </c>
      <c r="H63" s="35">
        <v>0.33903744805470898</v>
      </c>
      <c r="I63" s="34">
        <v>24.503730734865599</v>
      </c>
      <c r="J63" s="35">
        <v>0.38639150260949401</v>
      </c>
      <c r="K63" s="34">
        <v>-0.32513392604152602</v>
      </c>
      <c r="L63" s="35">
        <v>0.94023300623991801</v>
      </c>
      <c r="M63" s="34">
        <v>-11.184897159935099</v>
      </c>
      <c r="N63" s="35">
        <v>0.50337613470556897</v>
      </c>
      <c r="O63" s="34">
        <v>34.216003504787601</v>
      </c>
      <c r="P63" s="35">
        <v>0.24478716196646599</v>
      </c>
      <c r="Q63" s="34">
        <v>45.501215278017199</v>
      </c>
      <c r="R63" s="35">
        <v>0.89596352079665698</v>
      </c>
      <c r="S63" s="34">
        <v>38.831374727901498</v>
      </c>
      <c r="T63" s="35">
        <v>0.35111946007525702</v>
      </c>
      <c r="U63" s="34">
        <v>25.5372699191423</v>
      </c>
      <c r="V63" s="35">
        <v>0.399286264283575</v>
      </c>
      <c r="W63" s="34">
        <v>-6.6698405501157296</v>
      </c>
      <c r="X63" s="35">
        <v>0.94809078163371396</v>
      </c>
      <c r="Y63" s="34">
        <v>-13.294104808759201</v>
      </c>
      <c r="Z63" s="35">
        <v>0.54513550203445904</v>
      </c>
      <c r="AA63" s="34">
        <v>27.343241419999899</v>
      </c>
      <c r="AB63" s="35">
        <v>0.23098969457747301</v>
      </c>
      <c r="AC63" s="34">
        <v>42.089792922010503</v>
      </c>
      <c r="AD63" s="35">
        <v>0.88951253710632205</v>
      </c>
      <c r="AE63" s="34">
        <v>31.621216002264902</v>
      </c>
      <c r="AF63" s="35">
        <v>0.324558468210495</v>
      </c>
      <c r="AG63" s="34">
        <v>16.681997166918698</v>
      </c>
      <c r="AH63" s="35">
        <v>0.35526276508972099</v>
      </c>
      <c r="AI63" s="34">
        <v>-10.4685769197455</v>
      </c>
      <c r="AJ63" s="35">
        <v>0.94760932536351605</v>
      </c>
      <c r="AK63" s="34">
        <v>-14.9392188353462</v>
      </c>
      <c r="AL63" s="35">
        <v>0.48283813083494398</v>
      </c>
      <c r="AM63" s="34">
        <v>43.762052363557103</v>
      </c>
      <c r="AN63" s="35">
        <v>0.25475196233108599</v>
      </c>
      <c r="AO63" s="34">
        <v>46.418911949311401</v>
      </c>
      <c r="AP63" s="35">
        <v>0.92807925672161695</v>
      </c>
      <c r="AQ63" s="34">
        <v>44.337886767725898</v>
      </c>
      <c r="AR63" s="35">
        <v>0.35102947494160902</v>
      </c>
      <c r="AS63" s="34">
        <v>43.381579503085398</v>
      </c>
      <c r="AT63" s="35">
        <v>0.43880335300638101</v>
      </c>
      <c r="AU63" s="34">
        <v>-2.0810251815855398</v>
      </c>
      <c r="AV63" s="35">
        <v>0.98434660824896003</v>
      </c>
      <c r="AW63" s="34">
        <v>-0.95630726464046001</v>
      </c>
      <c r="AX63" s="35">
        <v>0.55661084553835805</v>
      </c>
      <c r="AY63" s="34">
        <v>31.088848865669799</v>
      </c>
      <c r="AZ63" s="35">
        <v>0.236881561124651</v>
      </c>
      <c r="BA63" s="34">
        <v>15.656513779556301</v>
      </c>
      <c r="BB63" s="35">
        <v>0.56137002369061595</v>
      </c>
      <c r="BC63" s="34">
        <v>16.934422599178301</v>
      </c>
      <c r="BD63" s="35">
        <v>0.254420965733691</v>
      </c>
      <c r="BE63" s="34">
        <v>55.477302678746703</v>
      </c>
      <c r="BF63" s="35">
        <v>0.40961970500196299</v>
      </c>
      <c r="BG63" s="34">
        <v>1.27790881962208</v>
      </c>
      <c r="BH63" s="35">
        <v>0.61246416967109596</v>
      </c>
      <c r="BI63" s="34">
        <v>38.542880079568299</v>
      </c>
      <c r="BJ63" s="35">
        <v>0.47611200619255201</v>
      </c>
      <c r="BK63" s="54"/>
      <c r="BL63" s="65"/>
      <c r="BM63" s="65"/>
      <c r="BN63" s="65"/>
      <c r="BO63" s="65"/>
      <c r="BP63" s="65"/>
      <c r="BQ63" s="65"/>
      <c r="BR63" s="65"/>
      <c r="BS63" s="65"/>
      <c r="BT63" s="65"/>
      <c r="BU63" s="65"/>
      <c r="BV63" s="65"/>
      <c r="BW63" s="65"/>
      <c r="BX63" s="65"/>
      <c r="BY63" s="65"/>
      <c r="BZ63" s="65"/>
      <c r="CA63" s="65"/>
      <c r="CB63" s="65"/>
      <c r="CC63" s="65"/>
      <c r="CD63" s="55"/>
    </row>
    <row r="64" spans="1:82" x14ac:dyDescent="0.2">
      <c r="A64" s="37" t="s">
        <v>82</v>
      </c>
      <c r="B64" s="70">
        <v>2</v>
      </c>
      <c r="C64" s="38">
        <v>25.390817220378601</v>
      </c>
      <c r="D64" s="39">
        <v>0.33906849854978599</v>
      </c>
      <c r="E64" s="38">
        <v>31.008101011590401</v>
      </c>
      <c r="F64" s="39">
        <v>1.60911501635175</v>
      </c>
      <c r="G64" s="38">
        <v>29.054115588395099</v>
      </c>
      <c r="H64" s="39">
        <v>0.47875247233572299</v>
      </c>
      <c r="I64" s="38">
        <v>19.533885833930299</v>
      </c>
      <c r="J64" s="39">
        <v>0.46104216175395402</v>
      </c>
      <c r="K64" s="38">
        <v>-1.95398542319533</v>
      </c>
      <c r="L64" s="39">
        <v>1.65896251760196</v>
      </c>
      <c r="M64" s="38">
        <v>-9.5202297544647507</v>
      </c>
      <c r="N64" s="39">
        <v>0.63309178415108902</v>
      </c>
      <c r="O64" s="38">
        <v>28.934802772367998</v>
      </c>
      <c r="P64" s="39">
        <v>0.33386786649943001</v>
      </c>
      <c r="Q64" s="38">
        <v>44.4145504346235</v>
      </c>
      <c r="R64" s="39">
        <v>1.7794581839443899</v>
      </c>
      <c r="S64" s="38">
        <v>34.1371690902252</v>
      </c>
      <c r="T64" s="39">
        <v>0.49336026168126801</v>
      </c>
      <c r="U64" s="38">
        <v>19.795446293089</v>
      </c>
      <c r="V64" s="39">
        <v>0.44838102264338903</v>
      </c>
      <c r="W64" s="38">
        <v>-10.2773813443983</v>
      </c>
      <c r="X64" s="39">
        <v>1.8523528884276901</v>
      </c>
      <c r="Y64" s="38">
        <v>-14.3417227971362</v>
      </c>
      <c r="Z64" s="39">
        <v>0.64387502155161103</v>
      </c>
      <c r="AA64" s="38">
        <v>23.3303653241585</v>
      </c>
      <c r="AB64" s="39">
        <v>0.32892819821138802</v>
      </c>
      <c r="AC64" s="38">
        <v>37.161177055623902</v>
      </c>
      <c r="AD64" s="39">
        <v>1.6318813460413399</v>
      </c>
      <c r="AE64" s="38">
        <v>27.9102906860996</v>
      </c>
      <c r="AF64" s="39">
        <v>0.46167228364696</v>
      </c>
      <c r="AG64" s="38">
        <v>14.8416755254151</v>
      </c>
      <c r="AH64" s="39">
        <v>0.43876360159834599</v>
      </c>
      <c r="AI64" s="38">
        <v>-9.2508863695243093</v>
      </c>
      <c r="AJ64" s="39">
        <v>1.71483837901039</v>
      </c>
      <c r="AK64" s="38">
        <v>-13.0686151606845</v>
      </c>
      <c r="AL64" s="39">
        <v>0.61095434841909602</v>
      </c>
      <c r="AM64" s="38">
        <v>40.948126464485298</v>
      </c>
      <c r="AN64" s="39">
        <v>0.37884073848683297</v>
      </c>
      <c r="AO64" s="38">
        <v>44.782514612379202</v>
      </c>
      <c r="AP64" s="39">
        <v>1.7888146263482301</v>
      </c>
      <c r="AQ64" s="38">
        <v>41.728186406893101</v>
      </c>
      <c r="AR64" s="39">
        <v>0.52763323702225895</v>
      </c>
      <c r="AS64" s="38">
        <v>39.019023034153697</v>
      </c>
      <c r="AT64" s="39">
        <v>0.56335346704060296</v>
      </c>
      <c r="AU64" s="38">
        <v>-3.0543282054861498</v>
      </c>
      <c r="AV64" s="39">
        <v>1.82901067677569</v>
      </c>
      <c r="AW64" s="38">
        <v>-2.7091633727394102</v>
      </c>
      <c r="AX64" s="39">
        <v>0.76328534847584195</v>
      </c>
      <c r="AY64" s="38">
        <v>30.3537739369416</v>
      </c>
      <c r="AZ64" s="39">
        <v>0.34133303817919203</v>
      </c>
      <c r="BA64" s="38">
        <v>13.5026367577572</v>
      </c>
      <c r="BB64" s="39">
        <v>0.973221832344628</v>
      </c>
      <c r="BC64" s="38">
        <v>15.1966922855626</v>
      </c>
      <c r="BD64" s="39">
        <v>0.37739343439262402</v>
      </c>
      <c r="BE64" s="38">
        <v>52.640653644452598</v>
      </c>
      <c r="BF64" s="39">
        <v>0.57571135181729405</v>
      </c>
      <c r="BG64" s="38">
        <v>1.6940555278054299</v>
      </c>
      <c r="BH64" s="39">
        <v>1.0349041471981999</v>
      </c>
      <c r="BI64" s="38">
        <v>37.44396135889</v>
      </c>
      <c r="BJ64" s="39">
        <v>0.70387596840393096</v>
      </c>
      <c r="BK64" s="54"/>
      <c r="BL64" s="65"/>
      <c r="BM64" s="65"/>
      <c r="BN64" s="65"/>
      <c r="BO64" s="65"/>
      <c r="BP64" s="65"/>
      <c r="BQ64" s="65"/>
      <c r="BR64" s="65"/>
      <c r="BS64" s="65"/>
      <c r="BT64" s="65"/>
      <c r="BU64" s="65"/>
      <c r="BV64" s="65"/>
      <c r="BW64" s="65"/>
      <c r="BX64" s="65"/>
      <c r="BY64" s="65"/>
      <c r="BZ64" s="65"/>
      <c r="CA64" s="65"/>
      <c r="CB64" s="65"/>
      <c r="CC64" s="65"/>
      <c r="CD64" s="55"/>
    </row>
    <row r="65" spans="1:82" x14ac:dyDescent="0.2">
      <c r="A65" s="40" t="s">
        <v>83</v>
      </c>
      <c r="B65" s="71">
        <v>2</v>
      </c>
      <c r="C65" s="48">
        <v>35.404788215930203</v>
      </c>
      <c r="D65" s="49">
        <v>0.176103268923261</v>
      </c>
      <c r="E65" s="48">
        <v>40.295931510145401</v>
      </c>
      <c r="F65" s="49">
        <v>0.61861535641166998</v>
      </c>
      <c r="G65" s="48">
        <v>38.767358861627599</v>
      </c>
      <c r="H65" s="49">
        <v>0.23809013880386501</v>
      </c>
      <c r="I65" s="48">
        <v>27.547816967786002</v>
      </c>
      <c r="J65" s="49">
        <v>0.321377247940348</v>
      </c>
      <c r="K65" s="48">
        <v>-1.52857264851779</v>
      </c>
      <c r="L65" s="49">
        <v>0.66521619219056505</v>
      </c>
      <c r="M65" s="48">
        <v>-11.219541893841599</v>
      </c>
      <c r="N65" s="49">
        <v>0.39425095346827499</v>
      </c>
      <c r="O65" s="48">
        <v>35.8424553994804</v>
      </c>
      <c r="P65" s="49">
        <v>0.181324443487349</v>
      </c>
      <c r="Q65" s="48">
        <v>46.499168795553601</v>
      </c>
      <c r="R65" s="49">
        <v>0.638006088633713</v>
      </c>
      <c r="S65" s="48">
        <v>39.483066954953799</v>
      </c>
      <c r="T65" s="49">
        <v>0.246719622383235</v>
      </c>
      <c r="U65" s="48">
        <v>26.557658975923498</v>
      </c>
      <c r="V65" s="49">
        <v>0.31382432979767499</v>
      </c>
      <c r="W65" s="48">
        <v>-7.0161018405997897</v>
      </c>
      <c r="X65" s="49">
        <v>0.67515797693800095</v>
      </c>
      <c r="Y65" s="48">
        <v>-12.9254079790304</v>
      </c>
      <c r="Z65" s="49">
        <v>0.40048239860646501</v>
      </c>
      <c r="AA65" s="48">
        <v>33.401090418475398</v>
      </c>
      <c r="AB65" s="49">
        <v>0.175320445451072</v>
      </c>
      <c r="AC65" s="48">
        <v>45.828755663274102</v>
      </c>
      <c r="AD65" s="49">
        <v>0.64342879089334304</v>
      </c>
      <c r="AE65" s="48">
        <v>37.028659750949203</v>
      </c>
      <c r="AF65" s="49">
        <v>0.237350604467264</v>
      </c>
      <c r="AG65" s="48">
        <v>22.719733813239799</v>
      </c>
      <c r="AH65" s="49">
        <v>0.30398934135730699</v>
      </c>
      <c r="AI65" s="48">
        <v>-8.8000959123249007</v>
      </c>
      <c r="AJ65" s="49">
        <v>0.68585549700147497</v>
      </c>
      <c r="AK65" s="48">
        <v>-14.3089259377094</v>
      </c>
      <c r="AL65" s="49">
        <v>0.38709683335030398</v>
      </c>
      <c r="AM65" s="48">
        <v>46.3714668399817</v>
      </c>
      <c r="AN65" s="49">
        <v>0.18640423610971901</v>
      </c>
      <c r="AO65" s="48">
        <v>48.930519710989003</v>
      </c>
      <c r="AP65" s="49">
        <v>0.649651130169282</v>
      </c>
      <c r="AQ65" s="48">
        <v>47.065356234142797</v>
      </c>
      <c r="AR65" s="49">
        <v>0.249062055055672</v>
      </c>
      <c r="AS65" s="48">
        <v>45.083749329515101</v>
      </c>
      <c r="AT65" s="49">
        <v>0.34927576116840497</v>
      </c>
      <c r="AU65" s="48">
        <v>-1.86516347684615</v>
      </c>
      <c r="AV65" s="49">
        <v>0.68812513664259101</v>
      </c>
      <c r="AW65" s="48">
        <v>-1.9816069046277101</v>
      </c>
      <c r="AX65" s="49">
        <v>0.42859723194006</v>
      </c>
      <c r="AY65" s="48">
        <v>37.4483118655832</v>
      </c>
      <c r="AZ65" s="49">
        <v>0.18102128050847699</v>
      </c>
      <c r="BA65" s="48">
        <v>23.8775939810746</v>
      </c>
      <c r="BB65" s="49">
        <v>0.47320891650072899</v>
      </c>
      <c r="BC65" s="48">
        <v>26.2508524531581</v>
      </c>
      <c r="BD65" s="49">
        <v>0.206302568058157</v>
      </c>
      <c r="BE65" s="48">
        <v>60.611688595370097</v>
      </c>
      <c r="BF65" s="49">
        <v>0.32547788727085902</v>
      </c>
      <c r="BG65" s="48">
        <v>2.3732584720835002</v>
      </c>
      <c r="BH65" s="49">
        <v>0.514827178772993</v>
      </c>
      <c r="BI65" s="48">
        <v>34.360836142212001</v>
      </c>
      <c r="BJ65" s="49">
        <v>0.37946651808943899</v>
      </c>
      <c r="BK65" s="54"/>
      <c r="BL65" s="65"/>
      <c r="BM65" s="65"/>
      <c r="BN65" s="65"/>
      <c r="BO65" s="65"/>
      <c r="BP65" s="65"/>
      <c r="BQ65" s="65"/>
      <c r="BR65" s="65"/>
      <c r="BS65" s="65"/>
      <c r="BT65" s="65"/>
      <c r="BU65" s="65"/>
      <c r="BV65" s="65"/>
      <c r="BW65" s="65"/>
      <c r="BX65" s="65"/>
      <c r="BY65" s="65"/>
      <c r="BZ65" s="65"/>
      <c r="CA65" s="65"/>
      <c r="CB65" s="65"/>
      <c r="CC65" s="65"/>
      <c r="CD65" s="55"/>
    </row>
    <row r="66" spans="1:82" x14ac:dyDescent="0.2">
      <c r="A66" s="82" t="s">
        <v>89</v>
      </c>
      <c r="B66" s="72">
        <v>2</v>
      </c>
      <c r="C66" s="7">
        <v>31.497711942715</v>
      </c>
      <c r="D66" s="10">
        <v>2.4229250478136799</v>
      </c>
      <c r="E66" s="7">
        <v>34.340962739532401</v>
      </c>
      <c r="F66" s="10">
        <v>4.9471385674657897</v>
      </c>
      <c r="G66" s="7">
        <v>35.235579298530197</v>
      </c>
      <c r="H66" s="10">
        <v>3.0639882730577899</v>
      </c>
      <c r="I66" s="7">
        <v>18.779948629796898</v>
      </c>
      <c r="J66" s="10">
        <v>2.7888129330209201</v>
      </c>
      <c r="K66" s="7">
        <v>0.89461655899786097</v>
      </c>
      <c r="L66" s="10">
        <v>3.96640870632298</v>
      </c>
      <c r="M66" s="7">
        <v>-16.455630668733299</v>
      </c>
      <c r="N66" s="10">
        <v>4.00988869317416</v>
      </c>
      <c r="O66" s="7">
        <v>29.7477666837618</v>
      </c>
      <c r="P66" s="10">
        <v>2.1111303014555798</v>
      </c>
      <c r="Q66" s="7">
        <v>39.052715853667401</v>
      </c>
      <c r="R66" s="10">
        <v>5.0538302722878097</v>
      </c>
      <c r="S66" s="7">
        <v>29.5970867849448</v>
      </c>
      <c r="T66" s="10">
        <v>2.6442293799501102</v>
      </c>
      <c r="U66" s="7">
        <v>23.922868498711601</v>
      </c>
      <c r="V66" s="10">
        <v>4.2053587360416698</v>
      </c>
      <c r="W66" s="7">
        <v>-9.4556290687225104</v>
      </c>
      <c r="X66" s="10">
        <v>5.55875276458519</v>
      </c>
      <c r="Y66" s="7">
        <v>-5.6742182862331996</v>
      </c>
      <c r="Z66" s="10">
        <v>4.6340670832137603</v>
      </c>
      <c r="AA66" s="7">
        <v>27.555899779608499</v>
      </c>
      <c r="AB66" s="10">
        <v>1.94462397296926</v>
      </c>
      <c r="AC66" s="7">
        <v>37.703071316429501</v>
      </c>
      <c r="AD66" s="10">
        <v>4.6533145392860504</v>
      </c>
      <c r="AE66" s="7">
        <v>29.2978463720215</v>
      </c>
      <c r="AF66" s="10">
        <v>2.6383160784741402</v>
      </c>
      <c r="AG66" s="7">
        <v>11.746964378469899</v>
      </c>
      <c r="AH66" s="10">
        <v>2.7010359402960802</v>
      </c>
      <c r="AI66" s="7">
        <v>-8.4052249444080207</v>
      </c>
      <c r="AJ66" s="10">
        <v>5.36597139851078</v>
      </c>
      <c r="AK66" s="7">
        <v>-17.550881993551599</v>
      </c>
      <c r="AL66" s="10">
        <v>3.9886762158636602</v>
      </c>
      <c r="AM66" s="7">
        <v>38.7684020162039</v>
      </c>
      <c r="AN66" s="10">
        <v>2.4355751946894602</v>
      </c>
      <c r="AO66" s="7">
        <v>48.558431719915703</v>
      </c>
      <c r="AP66" s="10">
        <v>5.3252490050280601</v>
      </c>
      <c r="AQ66" s="7">
        <v>35.756774956435699</v>
      </c>
      <c r="AR66" s="10">
        <v>3.25004456957579</v>
      </c>
      <c r="AS66" s="7">
        <v>37.375660026338601</v>
      </c>
      <c r="AT66" s="10">
        <v>4.3322865197304301</v>
      </c>
      <c r="AU66" s="7">
        <v>-12.80165676348</v>
      </c>
      <c r="AV66" s="10">
        <v>5.4335827067158498</v>
      </c>
      <c r="AW66" s="7">
        <v>1.61888506990292</v>
      </c>
      <c r="AX66" s="10">
        <v>5.5785950563900304</v>
      </c>
      <c r="AY66" s="7">
        <v>27.331282829296899</v>
      </c>
      <c r="AZ66" s="10">
        <v>1.7647291484093599</v>
      </c>
      <c r="BA66" s="7">
        <v>26.3392553727025</v>
      </c>
      <c r="BB66" s="10">
        <v>4.6533043660289097</v>
      </c>
      <c r="BC66" s="7">
        <v>13.697974698776999</v>
      </c>
      <c r="BD66" s="10">
        <v>1.49491887752912</v>
      </c>
      <c r="BE66" s="7">
        <v>71.470745522003</v>
      </c>
      <c r="BF66" s="10">
        <v>4.1078218533552597</v>
      </c>
      <c r="BG66" s="7">
        <v>-12.6412806739255</v>
      </c>
      <c r="BH66" s="10">
        <v>4.8179772842711799</v>
      </c>
      <c r="BI66" s="7">
        <v>57.772770823225898</v>
      </c>
      <c r="BJ66" s="10">
        <v>4.5182776221399497</v>
      </c>
      <c r="BK66" s="54"/>
      <c r="BL66" s="65"/>
      <c r="BM66" s="65"/>
      <c r="BN66" s="65"/>
      <c r="BO66" s="65"/>
      <c r="BP66" s="65"/>
      <c r="BQ66" s="65"/>
      <c r="BR66" s="65"/>
      <c r="BS66" s="65"/>
      <c r="BT66" s="65"/>
      <c r="BU66" s="65"/>
      <c r="BV66" s="65"/>
      <c r="BW66" s="65"/>
      <c r="BX66" s="65"/>
      <c r="BY66" s="65"/>
      <c r="BZ66" s="65"/>
      <c r="CA66" s="65"/>
      <c r="CB66" s="65"/>
      <c r="CC66" s="65"/>
      <c r="CD66" s="55"/>
    </row>
    <row r="67" spans="1:82" x14ac:dyDescent="0.2">
      <c r="A67" s="82" t="s">
        <v>90</v>
      </c>
      <c r="B67" s="72">
        <v>2</v>
      </c>
      <c r="C67" s="7">
        <v>31.034089942971701</v>
      </c>
      <c r="D67" s="10">
        <v>2.4192773986165199</v>
      </c>
      <c r="E67" s="7">
        <v>37.394255065571997</v>
      </c>
      <c r="F67" s="10">
        <v>4.8654744808214296</v>
      </c>
      <c r="G67" s="7">
        <v>34.052114932778601</v>
      </c>
      <c r="H67" s="10">
        <v>3.6931882452551301</v>
      </c>
      <c r="I67" s="7">
        <v>22.136182983507901</v>
      </c>
      <c r="J67" s="10">
        <v>2.7644360118276401</v>
      </c>
      <c r="K67" s="7">
        <v>-3.3421401327934199</v>
      </c>
      <c r="L67" s="10">
        <v>6.1747680727583303</v>
      </c>
      <c r="M67" s="7">
        <v>-11.9159319492707</v>
      </c>
      <c r="N67" s="10">
        <v>4.4551830730645001</v>
      </c>
      <c r="O67" s="7">
        <v>26.304221267059201</v>
      </c>
      <c r="P67" s="10">
        <v>1.61746630429687</v>
      </c>
      <c r="Q67" s="7">
        <v>29.190985071040501</v>
      </c>
      <c r="R67" s="10">
        <v>4.18313302923002</v>
      </c>
      <c r="S67" s="7">
        <v>26.692661256212102</v>
      </c>
      <c r="T67" s="10">
        <v>2.4989183735096101</v>
      </c>
      <c r="U67" s="7">
        <v>23.771237338285399</v>
      </c>
      <c r="V67" s="10">
        <v>3.8293624746135699</v>
      </c>
      <c r="W67" s="7">
        <v>-2.4983238148283902</v>
      </c>
      <c r="X67" s="10">
        <v>5.5189552423463999</v>
      </c>
      <c r="Y67" s="7">
        <v>-2.9214239179266999</v>
      </c>
      <c r="Z67" s="10">
        <v>4.8124987314003498</v>
      </c>
      <c r="AA67" s="7">
        <v>18.303155065860501</v>
      </c>
      <c r="AB67" s="10">
        <v>1.6116386640671401</v>
      </c>
      <c r="AC67" s="7">
        <v>35.6946238883598</v>
      </c>
      <c r="AD67" s="10">
        <v>5.8566071496302303</v>
      </c>
      <c r="AE67" s="7">
        <v>17.682816958040299</v>
      </c>
      <c r="AF67" s="10">
        <v>2.1215873193437198</v>
      </c>
      <c r="AG67" s="7">
        <v>9.50792771794735</v>
      </c>
      <c r="AH67" s="10">
        <v>2.6543510125012202</v>
      </c>
      <c r="AI67" s="7">
        <v>-18.011806930319501</v>
      </c>
      <c r="AJ67" s="10">
        <v>6.4256327920016796</v>
      </c>
      <c r="AK67" s="7">
        <v>-8.1748892400929201</v>
      </c>
      <c r="AL67" s="10">
        <v>3.4275599228906799</v>
      </c>
      <c r="AM67" s="7">
        <v>28.0972432249939</v>
      </c>
      <c r="AN67" s="10">
        <v>2.1255967815247399</v>
      </c>
      <c r="AO67" s="7">
        <v>28.301187005563001</v>
      </c>
      <c r="AP67" s="10">
        <v>4.49547729026719</v>
      </c>
      <c r="AQ67" s="7">
        <v>22.7008986629811</v>
      </c>
      <c r="AR67" s="10">
        <v>2.3154740901480499</v>
      </c>
      <c r="AS67" s="7">
        <v>37.2571950483404</v>
      </c>
      <c r="AT67" s="10">
        <v>4.5052728158456201</v>
      </c>
      <c r="AU67" s="7">
        <v>-5.6002883425819201</v>
      </c>
      <c r="AV67" s="10">
        <v>5.3809731919312203</v>
      </c>
      <c r="AW67" s="7">
        <v>14.5562963853593</v>
      </c>
      <c r="AX67" s="10">
        <v>4.2213402597134104</v>
      </c>
      <c r="AY67" s="7">
        <v>18.011042815840799</v>
      </c>
      <c r="AZ67" s="10">
        <v>2.13793408866862</v>
      </c>
      <c r="BA67" s="7">
        <v>7.0582206050651504</v>
      </c>
      <c r="BB67" s="10">
        <v>2.8846463987081501</v>
      </c>
      <c r="BC67" s="7">
        <v>3.9384615849184099</v>
      </c>
      <c r="BD67" s="10">
        <v>1.06946014620135</v>
      </c>
      <c r="BE67" s="7">
        <v>48.495299128400198</v>
      </c>
      <c r="BF67" s="10">
        <v>5.7304485540063199</v>
      </c>
      <c r="BG67" s="7">
        <v>-3.1197590201467502</v>
      </c>
      <c r="BH67" s="10">
        <v>3.0143198080359501</v>
      </c>
      <c r="BI67" s="7">
        <v>44.556837543481798</v>
      </c>
      <c r="BJ67" s="10">
        <v>5.8013674665570303</v>
      </c>
      <c r="BK67" s="54"/>
      <c r="BL67" s="65"/>
      <c r="BM67" s="65"/>
      <c r="BN67" s="65"/>
      <c r="BO67" s="65"/>
      <c r="BP67" s="65"/>
      <c r="BQ67" s="65"/>
      <c r="BR67" s="65"/>
      <c r="BS67" s="65"/>
      <c r="BT67" s="65"/>
      <c r="BU67" s="65"/>
      <c r="BV67" s="65"/>
      <c r="BW67" s="65"/>
      <c r="BX67" s="65"/>
      <c r="BY67" s="65"/>
      <c r="BZ67" s="65"/>
      <c r="CA67" s="65"/>
      <c r="CB67" s="65"/>
      <c r="CC67" s="65"/>
      <c r="CD67" s="55"/>
    </row>
    <row r="68" spans="1:82" x14ac:dyDescent="0.2">
      <c r="A68" s="82" t="s">
        <v>91</v>
      </c>
      <c r="B68" s="72">
        <v>2</v>
      </c>
      <c r="C68" s="7">
        <v>37.328465300618703</v>
      </c>
      <c r="D68" s="10">
        <v>2.19098524595563</v>
      </c>
      <c r="E68" s="7">
        <v>40.958924745254997</v>
      </c>
      <c r="F68" s="10">
        <v>6.8187314453258798</v>
      </c>
      <c r="G68" s="7">
        <v>40.7192363652795</v>
      </c>
      <c r="H68" s="10">
        <v>3.1750055387637799</v>
      </c>
      <c r="I68" s="7">
        <v>30.824084273363901</v>
      </c>
      <c r="J68" s="10">
        <v>3.4763412800529898</v>
      </c>
      <c r="K68" s="7">
        <v>-0.23968837997548301</v>
      </c>
      <c r="L68" s="10">
        <v>6.8463444710919097</v>
      </c>
      <c r="M68" s="7">
        <v>-9.8951520919156799</v>
      </c>
      <c r="N68" s="10">
        <v>5.0354476832906698</v>
      </c>
      <c r="O68" s="7">
        <v>38.2097322432382</v>
      </c>
      <c r="P68" s="10">
        <v>2.2559432756441899</v>
      </c>
      <c r="Q68" s="7">
        <v>40.6452361155632</v>
      </c>
      <c r="R68" s="10">
        <v>5.14840711246236</v>
      </c>
      <c r="S68" s="7">
        <v>41.721932054830802</v>
      </c>
      <c r="T68" s="10">
        <v>3.17993412547473</v>
      </c>
      <c r="U68" s="7">
        <v>32.516204311507899</v>
      </c>
      <c r="V68" s="10">
        <v>3.4040908925973601</v>
      </c>
      <c r="W68" s="7">
        <v>1.0766959392675699</v>
      </c>
      <c r="X68" s="10">
        <v>5.77941358367194</v>
      </c>
      <c r="Y68" s="7">
        <v>-9.2057277433228304</v>
      </c>
      <c r="Z68" s="10">
        <v>4.7671677785704603</v>
      </c>
      <c r="AA68" s="7">
        <v>31.3306968902153</v>
      </c>
      <c r="AB68" s="10">
        <v>2.08170720306178</v>
      </c>
      <c r="AC68" s="7">
        <v>52.478459795064602</v>
      </c>
      <c r="AD68" s="10">
        <v>5.1408352263769697</v>
      </c>
      <c r="AE68" s="7">
        <v>33.2077688102857</v>
      </c>
      <c r="AF68" s="10">
        <v>3.0350205655190501</v>
      </c>
      <c r="AG68" s="7">
        <v>20.4717254088782</v>
      </c>
      <c r="AH68" s="10">
        <v>3.3747258042539698</v>
      </c>
      <c r="AI68" s="7">
        <v>-19.270690984778899</v>
      </c>
      <c r="AJ68" s="10">
        <v>5.0343444388931902</v>
      </c>
      <c r="AK68" s="7">
        <v>-12.7360434014075</v>
      </c>
      <c r="AL68" s="10">
        <v>4.6252020557962004</v>
      </c>
      <c r="AM68" s="7">
        <v>51.052095768180997</v>
      </c>
      <c r="AN68" s="10">
        <v>2.28668863326229</v>
      </c>
      <c r="AO68" s="7">
        <v>52.3146903792899</v>
      </c>
      <c r="AP68" s="10">
        <v>5.3084528859786104</v>
      </c>
      <c r="AQ68" s="7">
        <v>50.548170649778598</v>
      </c>
      <c r="AR68" s="10">
        <v>3.0896661768368499</v>
      </c>
      <c r="AS68" s="7">
        <v>51.513043760978803</v>
      </c>
      <c r="AT68" s="10">
        <v>3.8931350042869699</v>
      </c>
      <c r="AU68" s="7">
        <v>-1.7665197295113899</v>
      </c>
      <c r="AV68" s="10">
        <v>5.86193044327376</v>
      </c>
      <c r="AW68" s="7">
        <v>0.96487311120022001</v>
      </c>
      <c r="AX68" s="10">
        <v>4.75914258994578</v>
      </c>
      <c r="AY68" s="7">
        <v>25.572559863513899</v>
      </c>
      <c r="AZ68" s="10">
        <v>1.99857585394448</v>
      </c>
      <c r="BA68" s="7">
        <v>10.4309371068593</v>
      </c>
      <c r="BB68" s="10">
        <v>3.2733522351656599</v>
      </c>
      <c r="BC68" s="7">
        <v>8.8577840046159793</v>
      </c>
      <c r="BD68" s="10">
        <v>1.68266033832953</v>
      </c>
      <c r="BE68" s="7">
        <v>55.114179833301499</v>
      </c>
      <c r="BF68" s="10">
        <v>3.6229173029198201</v>
      </c>
      <c r="BG68" s="7">
        <v>-1.5731531022432801</v>
      </c>
      <c r="BH68" s="10">
        <v>3.60942831259575</v>
      </c>
      <c r="BI68" s="7">
        <v>46.256395828685498</v>
      </c>
      <c r="BJ68" s="10">
        <v>3.8043933461087698</v>
      </c>
      <c r="BK68" s="231"/>
      <c r="BL68" s="232"/>
      <c r="BM68" s="11"/>
      <c r="BN68" s="11"/>
      <c r="BO68" s="11"/>
      <c r="BP68" s="11"/>
      <c r="BQ68" s="11"/>
      <c r="BR68" s="11"/>
      <c r="BS68" s="11"/>
      <c r="BT68" s="11"/>
      <c r="BU68" s="232"/>
      <c r="BV68" s="232"/>
      <c r="BW68" s="11"/>
      <c r="BX68" s="11"/>
      <c r="BY68" s="11"/>
      <c r="BZ68" s="11"/>
      <c r="CA68" s="11"/>
      <c r="CB68" s="11"/>
      <c r="CC68" s="11"/>
      <c r="CD68" s="21"/>
    </row>
    <row r="69" spans="1:82" ht="13.5" customHeight="1" x14ac:dyDescent="0.2">
      <c r="A69" s="4" t="s">
        <v>92</v>
      </c>
      <c r="B69" s="79">
        <v>2</v>
      </c>
      <c r="C69" s="85">
        <v>37.544266901597197</v>
      </c>
      <c r="D69" s="86">
        <v>1.6432327673803799</v>
      </c>
      <c r="E69" s="85">
        <v>39.183615907466802</v>
      </c>
      <c r="F69" s="86">
        <v>4.8919918812983196</v>
      </c>
      <c r="G69" s="85">
        <v>41.125265403349303</v>
      </c>
      <c r="H69" s="86">
        <v>2.1331307945064899</v>
      </c>
      <c r="I69" s="85">
        <v>29.44504180781</v>
      </c>
      <c r="J69" s="86">
        <v>3.9228111534572601</v>
      </c>
      <c r="K69" s="85">
        <v>1.9416494958824799</v>
      </c>
      <c r="L69" s="86">
        <v>5.1114717165424102</v>
      </c>
      <c r="M69" s="85">
        <v>-11.680223595539299</v>
      </c>
      <c r="N69" s="86">
        <v>4.8009157219359899</v>
      </c>
      <c r="O69" s="85">
        <v>53.239809026392898</v>
      </c>
      <c r="P69" s="86">
        <v>2.03180379641501</v>
      </c>
      <c r="Q69" s="85">
        <v>60.154965118486601</v>
      </c>
      <c r="R69" s="86">
        <v>5.1375112108638197</v>
      </c>
      <c r="S69" s="85">
        <v>58.977344828504101</v>
      </c>
      <c r="T69" s="86">
        <v>2.4827194177229699</v>
      </c>
      <c r="U69" s="85">
        <v>38.256199040694398</v>
      </c>
      <c r="V69" s="86">
        <v>4.4892320500436602</v>
      </c>
      <c r="W69" s="85">
        <v>-1.1776202899825301</v>
      </c>
      <c r="X69" s="86">
        <v>5.52668825812201</v>
      </c>
      <c r="Y69" s="85">
        <v>-20.7211457878097</v>
      </c>
      <c r="Z69" s="86">
        <v>5.2598665304640404</v>
      </c>
      <c r="AA69" s="85">
        <v>28.776269000682699</v>
      </c>
      <c r="AB69" s="86">
        <v>1.76800719212395</v>
      </c>
      <c r="AC69" s="85">
        <v>35.677888700168502</v>
      </c>
      <c r="AD69" s="86">
        <v>5.1331277728198197</v>
      </c>
      <c r="AE69" s="85">
        <v>30.379538718136299</v>
      </c>
      <c r="AF69" s="86">
        <v>2.3075968960700401</v>
      </c>
      <c r="AG69" s="85">
        <v>21.785819626922201</v>
      </c>
      <c r="AH69" s="86">
        <v>3.3031481615403</v>
      </c>
      <c r="AI69" s="85">
        <v>-5.29834998203218</v>
      </c>
      <c r="AJ69" s="86">
        <v>5.84267973084898</v>
      </c>
      <c r="AK69" s="85">
        <v>-8.5937190912140995</v>
      </c>
      <c r="AL69" s="86">
        <v>3.7150947406837802</v>
      </c>
      <c r="AM69" s="85">
        <v>34.299376462914402</v>
      </c>
      <c r="AN69" s="86">
        <v>1.8354606046670801</v>
      </c>
      <c r="AO69" s="85">
        <v>30.2210904793215</v>
      </c>
      <c r="AP69" s="86">
        <v>4.0661632744226903</v>
      </c>
      <c r="AQ69" s="85">
        <v>34.910548788030297</v>
      </c>
      <c r="AR69" s="86">
        <v>2.45763512500631</v>
      </c>
      <c r="AS69" s="85">
        <v>35.018956664175597</v>
      </c>
      <c r="AT69" s="86">
        <v>3.6737205652914802</v>
      </c>
      <c r="AU69" s="85">
        <v>4.68945830870876</v>
      </c>
      <c r="AV69" s="86">
        <v>4.5982693119719</v>
      </c>
      <c r="AW69" s="85">
        <v>0.108407876145343</v>
      </c>
      <c r="AX69" s="86">
        <v>4.4140948065833596</v>
      </c>
      <c r="AY69" s="85">
        <v>19.706067567124599</v>
      </c>
      <c r="AZ69" s="86">
        <v>1.6815390795429901</v>
      </c>
      <c r="BA69" s="85">
        <v>9.7899747322631896</v>
      </c>
      <c r="BB69" s="86">
        <v>2.93476877529088</v>
      </c>
      <c r="BC69" s="85">
        <v>10.6959076556006</v>
      </c>
      <c r="BD69" s="86">
        <v>1.4857186224107499</v>
      </c>
      <c r="BE69" s="85">
        <v>41.8416849628249</v>
      </c>
      <c r="BF69" s="86">
        <v>4.0900557952359202</v>
      </c>
      <c r="BG69" s="85">
        <v>0.90593292333740605</v>
      </c>
      <c r="BH69" s="86">
        <v>3.1261906719427399</v>
      </c>
      <c r="BI69" s="85">
        <v>31.1457773072243</v>
      </c>
      <c r="BJ69" s="86">
        <v>4.1627997861800301</v>
      </c>
      <c r="BK69" s="233"/>
      <c r="BL69" s="234"/>
      <c r="BM69" s="12"/>
      <c r="BN69" s="12"/>
      <c r="BO69" s="12"/>
      <c r="BP69" s="12"/>
      <c r="BQ69" s="12"/>
      <c r="BR69" s="12"/>
      <c r="BS69" s="12"/>
      <c r="BT69" s="12"/>
      <c r="BU69" s="234"/>
      <c r="BV69" s="234"/>
      <c r="BW69" s="12"/>
      <c r="BX69" s="12"/>
      <c r="BY69" s="12"/>
      <c r="BZ69" s="12"/>
      <c r="CA69" s="12"/>
      <c r="CB69" s="12"/>
      <c r="CC69" s="12"/>
      <c r="CD69" s="22"/>
    </row>
    <row r="70" spans="1:82" x14ac:dyDescent="0.2">
      <c r="A70" s="41"/>
      <c r="B70" s="23"/>
      <c r="C70" s="42" t="s">
        <v>719</v>
      </c>
      <c r="D70" s="43" t="s">
        <v>720</v>
      </c>
      <c r="E70" s="42" t="s">
        <v>721</v>
      </c>
      <c r="F70" s="43" t="s">
        <v>722</v>
      </c>
      <c r="G70" s="42" t="s">
        <v>723</v>
      </c>
      <c r="H70" s="43" t="s">
        <v>724</v>
      </c>
      <c r="I70" s="42" t="s">
        <v>725</v>
      </c>
      <c r="J70" s="43" t="s">
        <v>726</v>
      </c>
      <c r="K70" s="42" t="s">
        <v>727</v>
      </c>
      <c r="L70" s="43" t="s">
        <v>728</v>
      </c>
      <c r="M70" s="42" t="s">
        <v>729</v>
      </c>
      <c r="N70" s="43" t="s">
        <v>730</v>
      </c>
      <c r="O70" s="42" t="s">
        <v>731</v>
      </c>
      <c r="P70" s="43" t="s">
        <v>732</v>
      </c>
      <c r="Q70" s="42" t="s">
        <v>733</v>
      </c>
      <c r="R70" s="43" t="s">
        <v>734</v>
      </c>
      <c r="S70" s="42" t="s">
        <v>735</v>
      </c>
      <c r="T70" s="43" t="s">
        <v>736</v>
      </c>
      <c r="U70" s="42" t="s">
        <v>737</v>
      </c>
      <c r="V70" s="43" t="s">
        <v>738</v>
      </c>
      <c r="W70" s="42" t="s">
        <v>739</v>
      </c>
      <c r="X70" s="43" t="s">
        <v>740</v>
      </c>
      <c r="Y70" s="42" t="s">
        <v>741</v>
      </c>
      <c r="Z70" s="43" t="s">
        <v>742</v>
      </c>
      <c r="AA70" s="42" t="s">
        <v>743</v>
      </c>
      <c r="AB70" s="43" t="s">
        <v>744</v>
      </c>
      <c r="AC70" s="42" t="s">
        <v>745</v>
      </c>
      <c r="AD70" s="43" t="s">
        <v>746</v>
      </c>
      <c r="AE70" s="42" t="s">
        <v>747</v>
      </c>
      <c r="AF70" s="43" t="s">
        <v>748</v>
      </c>
      <c r="AG70" s="42" t="s">
        <v>749</v>
      </c>
      <c r="AH70" s="43" t="s">
        <v>750</v>
      </c>
      <c r="AI70" s="42" t="s">
        <v>751</v>
      </c>
      <c r="AJ70" s="43" t="s">
        <v>752</v>
      </c>
      <c r="AK70" s="42" t="s">
        <v>753</v>
      </c>
      <c r="AL70" s="43" t="s">
        <v>754</v>
      </c>
      <c r="AM70" s="42" t="s">
        <v>755</v>
      </c>
      <c r="AN70" s="43" t="s">
        <v>756</v>
      </c>
      <c r="AO70" s="42" t="s">
        <v>757</v>
      </c>
      <c r="AP70" s="43" t="s">
        <v>758</v>
      </c>
      <c r="AQ70" s="42" t="s">
        <v>759</v>
      </c>
      <c r="AR70" s="43" t="s">
        <v>760</v>
      </c>
      <c r="AS70" s="42" t="s">
        <v>761</v>
      </c>
      <c r="AT70" s="43" t="s">
        <v>762</v>
      </c>
      <c r="AU70" s="42" t="s">
        <v>763</v>
      </c>
      <c r="AV70" s="43" t="s">
        <v>764</v>
      </c>
      <c r="AW70" s="42" t="s">
        <v>765</v>
      </c>
      <c r="AX70" s="43" t="s">
        <v>766</v>
      </c>
      <c r="AY70" s="42" t="s">
        <v>767</v>
      </c>
      <c r="AZ70" s="43" t="s">
        <v>768</v>
      </c>
      <c r="BA70" s="42" t="s">
        <v>769</v>
      </c>
      <c r="BB70" s="43" t="s">
        <v>770</v>
      </c>
      <c r="BC70" s="42" t="s">
        <v>771</v>
      </c>
      <c r="BD70" s="43" t="s">
        <v>772</v>
      </c>
      <c r="BE70" s="42" t="s">
        <v>773</v>
      </c>
      <c r="BF70" s="43" t="s">
        <v>774</v>
      </c>
      <c r="BG70" s="42" t="s">
        <v>775</v>
      </c>
      <c r="BH70" s="43" t="s">
        <v>776</v>
      </c>
      <c r="BI70" s="42" t="s">
        <v>777</v>
      </c>
      <c r="BJ70" s="43" t="s">
        <v>778</v>
      </c>
      <c r="BK70" s="42" t="s">
        <v>779</v>
      </c>
      <c r="BL70" s="47" t="s">
        <v>780</v>
      </c>
      <c r="BM70" s="42" t="s">
        <v>781</v>
      </c>
      <c r="BN70" s="47" t="s">
        <v>782</v>
      </c>
      <c r="BO70" s="43" t="s">
        <v>783</v>
      </c>
      <c r="BP70" s="43" t="s">
        <v>784</v>
      </c>
      <c r="BQ70" s="42" t="s">
        <v>785</v>
      </c>
      <c r="BR70" s="47" t="s">
        <v>786</v>
      </c>
      <c r="BS70" s="42" t="s">
        <v>787</v>
      </c>
      <c r="BT70" s="47" t="s">
        <v>788</v>
      </c>
      <c r="BU70" s="56" t="s">
        <v>789</v>
      </c>
      <c r="BV70" s="24" t="s">
        <v>790</v>
      </c>
      <c r="BW70" s="25" t="s">
        <v>791</v>
      </c>
      <c r="BX70" s="24" t="s">
        <v>792</v>
      </c>
      <c r="BY70" s="24" t="s">
        <v>793</v>
      </c>
      <c r="BZ70" s="24" t="s">
        <v>794</v>
      </c>
      <c r="CA70" s="25" t="s">
        <v>795</v>
      </c>
      <c r="CB70" s="24" t="s">
        <v>796</v>
      </c>
      <c r="CC70" s="25" t="s">
        <v>797</v>
      </c>
      <c r="CD70" s="57" t="s">
        <v>798</v>
      </c>
    </row>
    <row r="71" spans="1:82" x14ac:dyDescent="0.2">
      <c r="A71" s="28" t="s">
        <v>13</v>
      </c>
      <c r="B71" s="75">
        <v>1</v>
      </c>
      <c r="C71" s="7">
        <v>41.107801737250597</v>
      </c>
      <c r="D71" s="44">
        <v>1.31804947152466</v>
      </c>
      <c r="E71" s="7">
        <v>45.383384197023901</v>
      </c>
      <c r="F71" s="44">
        <v>2.6343714339005002</v>
      </c>
      <c r="G71" s="7">
        <v>46.792382719584701</v>
      </c>
      <c r="H71" s="44">
        <v>1.7826090364386999</v>
      </c>
      <c r="I71" s="7">
        <v>26.465268184552698</v>
      </c>
      <c r="J71" s="44">
        <v>2.4221925322653801</v>
      </c>
      <c r="K71" s="7">
        <v>1.4089985225607899</v>
      </c>
      <c r="L71" s="44">
        <v>3.0603672629686098</v>
      </c>
      <c r="M71" s="7">
        <v>-20.327114535031999</v>
      </c>
      <c r="N71" s="44">
        <v>3.1125250190493201</v>
      </c>
      <c r="O71" s="7">
        <v>33.209504346306097</v>
      </c>
      <c r="P71" s="44">
        <v>1.41473876271177</v>
      </c>
      <c r="Q71" s="7">
        <v>35.157337995114503</v>
      </c>
      <c r="R71" s="44">
        <v>3.0315184178839498</v>
      </c>
      <c r="S71" s="7">
        <v>36.261228930701499</v>
      </c>
      <c r="T71" s="44">
        <v>1.7463135696274099</v>
      </c>
      <c r="U71" s="7">
        <v>25.347060661158501</v>
      </c>
      <c r="V71" s="44">
        <v>2.3904886015784101</v>
      </c>
      <c r="W71" s="7">
        <v>1.1038909355869699</v>
      </c>
      <c r="X71" s="44">
        <v>3.4050867642001101</v>
      </c>
      <c r="Y71" s="7">
        <v>-10.9141682695429</v>
      </c>
      <c r="Z71" s="44">
        <v>2.8018158260120201</v>
      </c>
      <c r="AA71" s="7">
        <v>25.443098759806499</v>
      </c>
      <c r="AB71" s="44">
        <v>1.12713253728952</v>
      </c>
      <c r="AC71" s="7">
        <v>33.602761581993498</v>
      </c>
      <c r="AD71" s="44">
        <v>2.8282171218638901</v>
      </c>
      <c r="AE71" s="7">
        <v>28.1049866845329</v>
      </c>
      <c r="AF71" s="44">
        <v>1.66278168796403</v>
      </c>
      <c r="AG71" s="7">
        <v>14.0851775752121</v>
      </c>
      <c r="AH71" s="44">
        <v>1.9903755069580999</v>
      </c>
      <c r="AI71" s="7">
        <v>-5.4977748974605598</v>
      </c>
      <c r="AJ71" s="44">
        <v>3.36688378396678</v>
      </c>
      <c r="AK71" s="7">
        <v>-14.0198091093208</v>
      </c>
      <c r="AL71" s="44">
        <v>2.6264977688128099</v>
      </c>
      <c r="AM71" s="7">
        <v>54.8500389815933</v>
      </c>
      <c r="AN71" s="44">
        <v>1.6377125915472801</v>
      </c>
      <c r="AO71" s="7">
        <v>56.713854283022101</v>
      </c>
      <c r="AP71" s="44">
        <v>3.2214508023759101</v>
      </c>
      <c r="AQ71" s="7">
        <v>52.191002554782401</v>
      </c>
      <c r="AR71" s="44">
        <v>2.1162550361997301</v>
      </c>
      <c r="AS71" s="7">
        <v>60.201397903939203</v>
      </c>
      <c r="AT71" s="44">
        <v>2.6545823231170198</v>
      </c>
      <c r="AU71" s="7">
        <v>-4.5228517282397203</v>
      </c>
      <c r="AV71" s="44">
        <v>3.7905814517903802</v>
      </c>
      <c r="AW71" s="7">
        <v>8.01039534915685</v>
      </c>
      <c r="AX71" s="44">
        <v>3.1638525441094001</v>
      </c>
      <c r="AY71" s="7">
        <v>23.9278250365169</v>
      </c>
      <c r="AZ71" s="44">
        <v>1.3290414449763199</v>
      </c>
      <c r="BA71" s="7">
        <v>8.6520604292796293</v>
      </c>
      <c r="BB71" s="44">
        <v>1.9339913947815901</v>
      </c>
      <c r="BC71" s="7">
        <v>11.1703720725063</v>
      </c>
      <c r="BD71" s="44">
        <v>1.3093076691939001</v>
      </c>
      <c r="BE71" s="7">
        <v>61.723304503215097</v>
      </c>
      <c r="BF71" s="44">
        <v>2.8158037677766301</v>
      </c>
      <c r="BG71" s="7">
        <v>2.5183116432266699</v>
      </c>
      <c r="BH71" s="44">
        <v>2.11853272101368</v>
      </c>
      <c r="BI71" s="7">
        <v>50.5529324307088</v>
      </c>
      <c r="BJ71" s="44">
        <v>3.3568841891018999</v>
      </c>
      <c r="BK71" s="7">
        <v>3.3163944761820101</v>
      </c>
      <c r="BL71" s="10">
        <v>1.9321031877786301</v>
      </c>
      <c r="BM71" s="7">
        <v>-3.8286015690981698</v>
      </c>
      <c r="BN71" s="10">
        <v>1.90721593852475</v>
      </c>
      <c r="BO71" s="7">
        <v>1.39372047818043</v>
      </c>
      <c r="BP71" s="10">
        <v>1.6330900346992601</v>
      </c>
      <c r="BQ71" s="7">
        <v>6.1324299963315498</v>
      </c>
      <c r="BR71" s="10">
        <v>2.0673663822463202</v>
      </c>
      <c r="BS71" s="7">
        <v>-0.12659553187949499</v>
      </c>
      <c r="BT71" s="10">
        <v>1.8834496270308201</v>
      </c>
      <c r="BU71" s="59"/>
      <c r="BV71" s="26"/>
      <c r="BW71" s="26"/>
      <c r="BX71" s="26"/>
      <c r="BY71" s="26"/>
      <c r="BZ71" s="26"/>
      <c r="CA71" s="26"/>
      <c r="CB71" s="26"/>
      <c r="CC71" s="26"/>
      <c r="CD71" s="60"/>
    </row>
    <row r="72" spans="1:82" x14ac:dyDescent="0.2">
      <c r="A72" s="28" t="s">
        <v>17</v>
      </c>
      <c r="B72" s="75">
        <v>1</v>
      </c>
      <c r="C72" s="7">
        <v>32.407870223427601</v>
      </c>
      <c r="D72" s="44">
        <v>0.99370900564545195</v>
      </c>
      <c r="E72" s="7">
        <v>32.043864032576103</v>
      </c>
      <c r="F72" s="44">
        <v>2.09933985070756</v>
      </c>
      <c r="G72" s="7">
        <v>38.567252518345597</v>
      </c>
      <c r="H72" s="44">
        <v>1.21343309514988</v>
      </c>
      <c r="I72" s="7">
        <v>17.547791914383801</v>
      </c>
      <c r="J72" s="44">
        <v>1.9900617792941699</v>
      </c>
      <c r="K72" s="7">
        <v>6.5233884857694804</v>
      </c>
      <c r="L72" s="44">
        <v>2.3190614075974301</v>
      </c>
      <c r="M72" s="7">
        <v>-21.0194606039618</v>
      </c>
      <c r="N72" s="44">
        <v>2.21168614697332</v>
      </c>
      <c r="O72" s="7">
        <v>28.5324385124269</v>
      </c>
      <c r="P72" s="44">
        <v>0.97686595695286604</v>
      </c>
      <c r="Q72" s="7">
        <v>34.125930156530501</v>
      </c>
      <c r="R72" s="44">
        <v>2.26810705061652</v>
      </c>
      <c r="S72" s="7">
        <v>33.398180584979897</v>
      </c>
      <c r="T72" s="44">
        <v>1.3489851836456299</v>
      </c>
      <c r="U72" s="7">
        <v>11.7962545379429</v>
      </c>
      <c r="V72" s="44">
        <v>1.3587736448187</v>
      </c>
      <c r="W72" s="7">
        <v>-0.72774957155063202</v>
      </c>
      <c r="X72" s="44">
        <v>2.6600777996330098</v>
      </c>
      <c r="Y72" s="7">
        <v>-21.6019260470371</v>
      </c>
      <c r="Z72" s="44">
        <v>1.8206213787146599</v>
      </c>
      <c r="AA72" s="7">
        <v>15.359930944736099</v>
      </c>
      <c r="AB72" s="44">
        <v>0.77307677750506998</v>
      </c>
      <c r="AC72" s="7">
        <v>18.808714588379999</v>
      </c>
      <c r="AD72" s="44">
        <v>1.90610219486514</v>
      </c>
      <c r="AE72" s="7">
        <v>17.5339911360809</v>
      </c>
      <c r="AF72" s="44">
        <v>0.99428270642475802</v>
      </c>
      <c r="AG72" s="7">
        <v>7.1030874216241804</v>
      </c>
      <c r="AH72" s="44">
        <v>1.0723468708084101</v>
      </c>
      <c r="AI72" s="7">
        <v>-1.27472345229912</v>
      </c>
      <c r="AJ72" s="44">
        <v>2.1103586903259401</v>
      </c>
      <c r="AK72" s="7">
        <v>-10.430903714456701</v>
      </c>
      <c r="AL72" s="44">
        <v>1.4037266664729999</v>
      </c>
      <c r="AM72" s="7">
        <v>40.060089374674497</v>
      </c>
      <c r="AN72" s="44">
        <v>1.06975364834405</v>
      </c>
      <c r="AO72" s="7">
        <v>36.289659307550401</v>
      </c>
      <c r="AP72" s="44">
        <v>2.1785812684918202</v>
      </c>
      <c r="AQ72" s="7">
        <v>40.878555170668598</v>
      </c>
      <c r="AR72" s="44">
        <v>1.4745887480122499</v>
      </c>
      <c r="AS72" s="7">
        <v>41.069630692475499</v>
      </c>
      <c r="AT72" s="44">
        <v>2.0379945205593</v>
      </c>
      <c r="AU72" s="7">
        <v>4.5888958631181502</v>
      </c>
      <c r="AV72" s="44">
        <v>2.8124725883330601</v>
      </c>
      <c r="AW72" s="7">
        <v>0.191075521806958</v>
      </c>
      <c r="AX72" s="44">
        <v>2.24025127247369</v>
      </c>
      <c r="AY72" s="7">
        <v>25.1139732524423</v>
      </c>
      <c r="AZ72" s="44">
        <v>0.96221652817410397</v>
      </c>
      <c r="BA72" s="7">
        <v>13.418218162276</v>
      </c>
      <c r="BB72" s="44">
        <v>1.51516091471081</v>
      </c>
      <c r="BC72" s="7">
        <v>14.684832109826599</v>
      </c>
      <c r="BD72" s="44">
        <v>0.93363883880840404</v>
      </c>
      <c r="BE72" s="7">
        <v>59.838441993421398</v>
      </c>
      <c r="BF72" s="44">
        <v>2.30023391785436</v>
      </c>
      <c r="BG72" s="7">
        <v>1.26661394755057</v>
      </c>
      <c r="BH72" s="44">
        <v>1.7735465926686</v>
      </c>
      <c r="BI72" s="7">
        <v>45.153609883594797</v>
      </c>
      <c r="BJ72" s="44">
        <v>2.40110212299283</v>
      </c>
      <c r="BK72" s="7">
        <v>1.48458523442179</v>
      </c>
      <c r="BL72" s="10">
        <v>1.2871064068461999</v>
      </c>
      <c r="BM72" s="7">
        <v>-2.2206979705193199</v>
      </c>
      <c r="BN72" s="10">
        <v>1.4268846921981599</v>
      </c>
      <c r="BO72" s="7">
        <v>-2.6409016031470398</v>
      </c>
      <c r="BP72" s="10">
        <v>1.0595576851826001</v>
      </c>
      <c r="BQ72" s="7">
        <v>1.71785659324671</v>
      </c>
      <c r="BR72" s="10">
        <v>1.47336304679285</v>
      </c>
      <c r="BS72" s="7">
        <v>1.61057716224676</v>
      </c>
      <c r="BT72" s="10">
        <v>1.3571146097728399</v>
      </c>
      <c r="BU72" s="59"/>
      <c r="BV72" s="26"/>
      <c r="BW72" s="26"/>
      <c r="BX72" s="26"/>
      <c r="BY72" s="26"/>
      <c r="BZ72" s="26"/>
      <c r="CA72" s="26"/>
      <c r="CB72" s="26"/>
      <c r="CC72" s="26"/>
      <c r="CD72" s="60"/>
    </row>
    <row r="73" spans="1:82" x14ac:dyDescent="0.2">
      <c r="A73" s="78" t="s">
        <v>19</v>
      </c>
      <c r="B73" s="75">
        <v>1</v>
      </c>
      <c r="C73" s="7">
        <v>36.712546521985701</v>
      </c>
      <c r="D73" s="44">
        <v>1.44364836664245</v>
      </c>
      <c r="E73" s="7">
        <v>38.468310060149904</v>
      </c>
      <c r="F73" s="44">
        <v>3.3688564948567699</v>
      </c>
      <c r="G73" s="7">
        <v>43.7807695011956</v>
      </c>
      <c r="H73" s="44">
        <v>1.48940463160499</v>
      </c>
      <c r="I73" s="7">
        <v>18.796940793298301</v>
      </c>
      <c r="J73" s="44">
        <v>2.6895357592139399</v>
      </c>
      <c r="K73" s="7">
        <v>5.3124594410457497</v>
      </c>
      <c r="L73" s="44">
        <v>3.38166633386599</v>
      </c>
      <c r="M73" s="7">
        <v>-24.983828707897299</v>
      </c>
      <c r="N73" s="44">
        <v>2.9616659299977801</v>
      </c>
      <c r="O73" s="7">
        <v>39.522082254867101</v>
      </c>
      <c r="P73" s="44">
        <v>1.3611582713341599</v>
      </c>
      <c r="Q73" s="7">
        <v>48.519301608323303</v>
      </c>
      <c r="R73" s="44">
        <v>3.5005808363928699</v>
      </c>
      <c r="S73" s="7">
        <v>46.653509904535802</v>
      </c>
      <c r="T73" s="44">
        <v>1.90510123631357</v>
      </c>
      <c r="U73" s="7">
        <v>16.001058565976098</v>
      </c>
      <c r="V73" s="44">
        <v>1.95543936862754</v>
      </c>
      <c r="W73" s="7">
        <v>-1.8657917037874601</v>
      </c>
      <c r="X73" s="44">
        <v>4.2832763972751797</v>
      </c>
      <c r="Y73" s="7">
        <v>-30.6524513385597</v>
      </c>
      <c r="Z73" s="44">
        <v>2.4536726047300998</v>
      </c>
      <c r="AA73" s="7">
        <v>24.053928865419099</v>
      </c>
      <c r="AB73" s="44">
        <v>1.31804798668428</v>
      </c>
      <c r="AC73" s="7">
        <v>39.9681099875489</v>
      </c>
      <c r="AD73" s="44">
        <v>3.44056719981752</v>
      </c>
      <c r="AE73" s="7">
        <v>26.826273047203198</v>
      </c>
      <c r="AF73" s="44">
        <v>1.60481231846112</v>
      </c>
      <c r="AG73" s="7">
        <v>6.3042556523438202</v>
      </c>
      <c r="AH73" s="44">
        <v>1.18893613520839</v>
      </c>
      <c r="AI73" s="7">
        <v>-13.141836940345801</v>
      </c>
      <c r="AJ73" s="44">
        <v>3.5443351659233402</v>
      </c>
      <c r="AK73" s="7">
        <v>-20.522017394859301</v>
      </c>
      <c r="AL73" s="44">
        <v>1.98045612636276</v>
      </c>
      <c r="AM73" s="7">
        <v>52.058259292075498</v>
      </c>
      <c r="AN73" s="44">
        <v>1.51713567718725</v>
      </c>
      <c r="AO73" s="7">
        <v>47.504465090657</v>
      </c>
      <c r="AP73" s="44">
        <v>3.1096178047903602</v>
      </c>
      <c r="AQ73" s="7">
        <v>53.008559564244997</v>
      </c>
      <c r="AR73" s="44">
        <v>2.2170368646318099</v>
      </c>
      <c r="AS73" s="7">
        <v>52.543322348032</v>
      </c>
      <c r="AT73" s="44">
        <v>2.6180702319242202</v>
      </c>
      <c r="AU73" s="7">
        <v>5.5040944735879496</v>
      </c>
      <c r="AV73" s="44">
        <v>4.0773694578572197</v>
      </c>
      <c r="AW73" s="7">
        <v>-0.46523721621300501</v>
      </c>
      <c r="AX73" s="44">
        <v>3.2760319141896801</v>
      </c>
      <c r="AY73" s="7">
        <v>33.608580817561297</v>
      </c>
      <c r="AZ73" s="44">
        <v>1.3123497058996501</v>
      </c>
      <c r="BA73" s="7">
        <v>23.247211827921198</v>
      </c>
      <c r="BB73" s="44">
        <v>2.9329493139996599</v>
      </c>
      <c r="BC73" s="7">
        <v>22.399877651316</v>
      </c>
      <c r="BD73" s="44">
        <v>1.5621820848957</v>
      </c>
      <c r="BE73" s="7">
        <v>66.807741837385393</v>
      </c>
      <c r="BF73" s="44">
        <v>2.3381180680425402</v>
      </c>
      <c r="BG73" s="7">
        <v>-0.847334176605258</v>
      </c>
      <c r="BH73" s="44">
        <v>3.3818070211165101</v>
      </c>
      <c r="BI73" s="7">
        <v>44.407864186069403</v>
      </c>
      <c r="BJ73" s="44">
        <v>2.8015268482078302</v>
      </c>
      <c r="BK73" s="7">
        <v>-0.122227460362538</v>
      </c>
      <c r="BL73" s="10">
        <v>1.87677364483345</v>
      </c>
      <c r="BM73" s="7">
        <v>1.0281717302298401E-2</v>
      </c>
      <c r="BN73" s="10">
        <v>1.8162743569147499</v>
      </c>
      <c r="BO73" s="7">
        <v>-1.5702331797151099</v>
      </c>
      <c r="BP73" s="10">
        <v>1.6727509973158099</v>
      </c>
      <c r="BQ73" s="7">
        <v>3.0954827405980399</v>
      </c>
      <c r="BR73" s="10">
        <v>2.1743708269034201</v>
      </c>
      <c r="BS73" s="7">
        <v>2.24506436782216</v>
      </c>
      <c r="BT73" s="10">
        <v>1.81941568231704</v>
      </c>
      <c r="BU73" s="59"/>
      <c r="BV73" s="26"/>
      <c r="BW73" s="26"/>
      <c r="BX73" s="26"/>
      <c r="BY73" s="26"/>
      <c r="BZ73" s="26"/>
      <c r="CA73" s="26"/>
      <c r="CB73" s="26"/>
      <c r="CC73" s="26"/>
      <c r="CD73" s="60"/>
    </row>
    <row r="74" spans="1:82" x14ac:dyDescent="0.2">
      <c r="A74" s="28" t="s">
        <v>20</v>
      </c>
      <c r="B74" s="75">
        <v>1</v>
      </c>
      <c r="C74" s="7">
        <v>41.179907066349301</v>
      </c>
      <c r="D74" s="44">
        <v>1.6114465161248399</v>
      </c>
      <c r="E74" s="7">
        <v>48.480829993273296</v>
      </c>
      <c r="F74" s="44">
        <v>5.5311403693054402</v>
      </c>
      <c r="G74" s="7">
        <v>43.6866062185385</v>
      </c>
      <c r="H74" s="44">
        <v>1.9807245116967001</v>
      </c>
      <c r="I74" s="7">
        <v>32.075178553072099</v>
      </c>
      <c r="J74" s="44">
        <v>3.0528626133437999</v>
      </c>
      <c r="K74" s="7">
        <v>-4.7942237747347898</v>
      </c>
      <c r="L74" s="44">
        <v>5.92881333174165</v>
      </c>
      <c r="M74" s="7">
        <v>-11.611427665466399</v>
      </c>
      <c r="N74" s="44">
        <v>3.6692555574545498</v>
      </c>
      <c r="O74" s="7">
        <v>34.680738755230003</v>
      </c>
      <c r="P74" s="44">
        <v>1.4155745770842401</v>
      </c>
      <c r="Q74" s="7">
        <v>52.529591125218701</v>
      </c>
      <c r="R74" s="44">
        <v>4.7196599093190299</v>
      </c>
      <c r="S74" s="7">
        <v>34.698759657830102</v>
      </c>
      <c r="T74" s="44">
        <v>1.7912800734682499</v>
      </c>
      <c r="U74" s="7">
        <v>27.186565498395002</v>
      </c>
      <c r="V74" s="44">
        <v>2.2476742121742701</v>
      </c>
      <c r="W74" s="7">
        <v>-17.830831467388599</v>
      </c>
      <c r="X74" s="44">
        <v>5.0742842082269899</v>
      </c>
      <c r="Y74" s="7">
        <v>-7.5121941594350501</v>
      </c>
      <c r="Z74" s="44">
        <v>2.5963872503932501</v>
      </c>
      <c r="AA74" s="7">
        <v>33.1775153938828</v>
      </c>
      <c r="AB74" s="44">
        <v>1.39102133822541</v>
      </c>
      <c r="AC74" s="7">
        <v>38.307127972905697</v>
      </c>
      <c r="AD74" s="44">
        <v>4.0461463854935502</v>
      </c>
      <c r="AE74" s="7">
        <v>34.426627235559302</v>
      </c>
      <c r="AF74" s="44">
        <v>1.6230641288646099</v>
      </c>
      <c r="AG74" s="7">
        <v>27.418589925052</v>
      </c>
      <c r="AH74" s="44">
        <v>3.1025866835118099</v>
      </c>
      <c r="AI74" s="7">
        <v>-3.8805007373463498</v>
      </c>
      <c r="AJ74" s="44">
        <v>4.3878331666553203</v>
      </c>
      <c r="AK74" s="7">
        <v>-7.0080373105073397</v>
      </c>
      <c r="AL74" s="44">
        <v>3.48545017817945</v>
      </c>
      <c r="AM74" s="7">
        <v>55.223089569385898</v>
      </c>
      <c r="AN74" s="44">
        <v>1.43732768353933</v>
      </c>
      <c r="AO74" s="7">
        <v>61.808573944477303</v>
      </c>
      <c r="AP74" s="44">
        <v>4.4983982641193796</v>
      </c>
      <c r="AQ74" s="7">
        <v>55.998939452426796</v>
      </c>
      <c r="AR74" s="44">
        <v>1.61517925084748</v>
      </c>
      <c r="AS74" s="7">
        <v>50.5546329373066</v>
      </c>
      <c r="AT74" s="44">
        <v>2.9261556686716199</v>
      </c>
      <c r="AU74" s="7">
        <v>-5.8096344920504501</v>
      </c>
      <c r="AV74" s="44">
        <v>4.6990019808374104</v>
      </c>
      <c r="AW74" s="7">
        <v>-5.4443065151202399</v>
      </c>
      <c r="AX74" s="44">
        <v>3.2026408382962299</v>
      </c>
      <c r="AY74" s="7">
        <v>55.851621477534003</v>
      </c>
      <c r="AZ74" s="44">
        <v>1.6308829125276001</v>
      </c>
      <c r="BA74" s="7">
        <v>33.5372520513585</v>
      </c>
      <c r="BB74" s="44">
        <v>3.9962538756146802</v>
      </c>
      <c r="BC74" s="7">
        <v>52.9614149124222</v>
      </c>
      <c r="BD74" s="44">
        <v>1.8896166872554101</v>
      </c>
      <c r="BE74" s="7">
        <v>73.421006471121203</v>
      </c>
      <c r="BF74" s="44">
        <v>3.0586980764932101</v>
      </c>
      <c r="BG74" s="7">
        <v>19.424162861063699</v>
      </c>
      <c r="BH74" s="44">
        <v>4.3180246016801496</v>
      </c>
      <c r="BI74" s="7">
        <v>20.459591558699</v>
      </c>
      <c r="BJ74" s="44">
        <v>3.53286390805851</v>
      </c>
      <c r="BK74" s="7">
        <v>-2.2400614206487601</v>
      </c>
      <c r="BL74" s="10">
        <v>2.17141166059591</v>
      </c>
      <c r="BM74" s="7">
        <v>-6.0554419654219798</v>
      </c>
      <c r="BN74" s="10">
        <v>1.95787866813087</v>
      </c>
      <c r="BO74" s="7">
        <v>-3.8096047014047199</v>
      </c>
      <c r="BP74" s="10">
        <v>2.0721393343188499</v>
      </c>
      <c r="BQ74" s="7">
        <v>2.9199742106868198</v>
      </c>
      <c r="BR74" s="10">
        <v>2.03377245944493</v>
      </c>
      <c r="BS74" s="7">
        <v>4.1257663576791703</v>
      </c>
      <c r="BT74" s="10">
        <v>2.2917165529817498</v>
      </c>
      <c r="BU74" s="59"/>
      <c r="BV74" s="26"/>
      <c r="BW74" s="26"/>
      <c r="BX74" s="26"/>
      <c r="BY74" s="26"/>
      <c r="BZ74" s="26"/>
      <c r="CA74" s="26"/>
      <c r="CB74" s="26"/>
      <c r="CC74" s="26"/>
      <c r="CD74" s="60"/>
    </row>
    <row r="75" spans="1:82" x14ac:dyDescent="0.2">
      <c r="A75" s="28" t="s">
        <v>31</v>
      </c>
      <c r="B75" s="75">
        <v>1</v>
      </c>
      <c r="C75" s="7">
        <v>38.545284157042403</v>
      </c>
      <c r="D75" s="44">
        <v>1.7518756988744999</v>
      </c>
      <c r="E75" s="7">
        <v>46.710583097299299</v>
      </c>
      <c r="F75" s="44">
        <v>5.2636729028060802</v>
      </c>
      <c r="G75" s="7">
        <v>43.1352606871842</v>
      </c>
      <c r="H75" s="44">
        <v>2.1223377902692699</v>
      </c>
      <c r="I75" s="7">
        <v>26.680314717380899</v>
      </c>
      <c r="J75" s="44">
        <v>2.81953448531661</v>
      </c>
      <c r="K75" s="7">
        <v>-3.57532241011504</v>
      </c>
      <c r="L75" s="44">
        <v>5.4131328619275996</v>
      </c>
      <c r="M75" s="7">
        <v>-16.454945969803401</v>
      </c>
      <c r="N75" s="44">
        <v>3.3829456391628798</v>
      </c>
      <c r="O75" s="7">
        <v>42.991158658972203</v>
      </c>
      <c r="P75" s="44">
        <v>1.55947341079431</v>
      </c>
      <c r="Q75" s="7">
        <v>50.920662996928201</v>
      </c>
      <c r="R75" s="44">
        <v>5.1323678868196003</v>
      </c>
      <c r="S75" s="7">
        <v>48.1966502073589</v>
      </c>
      <c r="T75" s="44">
        <v>2.0759393151510102</v>
      </c>
      <c r="U75" s="7">
        <v>30.335137473428698</v>
      </c>
      <c r="V75" s="44">
        <v>2.9135439698616699</v>
      </c>
      <c r="W75" s="7">
        <v>-2.7240127895692399</v>
      </c>
      <c r="X75" s="44">
        <v>5.9395720788504196</v>
      </c>
      <c r="Y75" s="7">
        <v>-17.861512733930201</v>
      </c>
      <c r="Z75" s="44">
        <v>3.5786083729586902</v>
      </c>
      <c r="AA75" s="7">
        <v>36.750135517851</v>
      </c>
      <c r="AB75" s="44">
        <v>1.40846735689935</v>
      </c>
      <c r="AC75" s="7">
        <v>47.542868208240598</v>
      </c>
      <c r="AD75" s="44">
        <v>5.1553055069590101</v>
      </c>
      <c r="AE75" s="7">
        <v>42.4282343658355</v>
      </c>
      <c r="AF75" s="44">
        <v>2.06391023887485</v>
      </c>
      <c r="AG75" s="7">
        <v>21.0710583590424</v>
      </c>
      <c r="AH75" s="44">
        <v>2.3596104438578398</v>
      </c>
      <c r="AI75" s="7">
        <v>-5.1146338424051097</v>
      </c>
      <c r="AJ75" s="44">
        <v>5.7036280476053598</v>
      </c>
      <c r="AK75" s="7">
        <v>-21.3571760067931</v>
      </c>
      <c r="AL75" s="44">
        <v>3.3748354735738202</v>
      </c>
      <c r="AM75" s="7">
        <v>51.271778811924399</v>
      </c>
      <c r="AN75" s="44">
        <v>1.65999525586049</v>
      </c>
      <c r="AO75" s="7">
        <v>61.549016629409003</v>
      </c>
      <c r="AP75" s="44">
        <v>4.670906742134</v>
      </c>
      <c r="AQ75" s="7">
        <v>52.308403996191601</v>
      </c>
      <c r="AR75" s="44">
        <v>2.1149795227977202</v>
      </c>
      <c r="AS75" s="7">
        <v>45.7204645582352</v>
      </c>
      <c r="AT75" s="44">
        <v>3.3413905211244499</v>
      </c>
      <c r="AU75" s="7">
        <v>-9.2406126332174594</v>
      </c>
      <c r="AV75" s="44">
        <v>4.9702596053343102</v>
      </c>
      <c r="AW75" s="7">
        <v>-6.5879394379563703</v>
      </c>
      <c r="AX75" s="44">
        <v>3.9987691746530398</v>
      </c>
      <c r="AY75" s="7">
        <v>22.700168104611699</v>
      </c>
      <c r="AZ75" s="44">
        <v>1.5114022553378801</v>
      </c>
      <c r="BA75" s="7">
        <v>19.0900911093362</v>
      </c>
      <c r="BB75" s="44">
        <v>3.6548191373371299</v>
      </c>
      <c r="BC75" s="7">
        <v>15.7534231875847</v>
      </c>
      <c r="BD75" s="44">
        <v>1.62697138568488</v>
      </c>
      <c r="BE75" s="7">
        <v>38.555285346064899</v>
      </c>
      <c r="BF75" s="44">
        <v>3.1416869148525</v>
      </c>
      <c r="BG75" s="7">
        <v>-3.33666792175157</v>
      </c>
      <c r="BH75" s="44">
        <v>4.0315991127671102</v>
      </c>
      <c r="BI75" s="7">
        <v>22.801862158480201</v>
      </c>
      <c r="BJ75" s="44">
        <v>3.3790701884680798</v>
      </c>
      <c r="BK75" s="7">
        <v>5.6637181163722703</v>
      </c>
      <c r="BL75" s="10">
        <v>2.2211049972852002</v>
      </c>
      <c r="BM75" s="7">
        <v>2.4873976790299501</v>
      </c>
      <c r="BN75" s="10">
        <v>1.9685844996039401</v>
      </c>
      <c r="BO75" s="7">
        <v>5.5184038189362399</v>
      </c>
      <c r="BP75" s="10">
        <v>1.8510604436256299</v>
      </c>
      <c r="BQ75" s="7">
        <v>5.3595554700715899</v>
      </c>
      <c r="BR75" s="10">
        <v>2.11636328187581</v>
      </c>
      <c r="BS75" s="7">
        <v>-0.15279592518686899</v>
      </c>
      <c r="BT75" s="10">
        <v>1.90989405327719</v>
      </c>
      <c r="BU75" s="59"/>
      <c r="BV75" s="26"/>
      <c r="BW75" s="26"/>
      <c r="BX75" s="26"/>
      <c r="BY75" s="26"/>
      <c r="BZ75" s="26"/>
      <c r="CA75" s="26"/>
      <c r="CB75" s="26"/>
      <c r="CC75" s="26"/>
      <c r="CD75" s="60"/>
    </row>
    <row r="76" spans="1:82" x14ac:dyDescent="0.2">
      <c r="A76" s="28" t="s">
        <v>36</v>
      </c>
      <c r="B76" s="75">
        <v>1</v>
      </c>
      <c r="C76" s="7">
        <v>46.440921328124801</v>
      </c>
      <c r="D76" s="44">
        <v>1.21946475497991</v>
      </c>
      <c r="E76" s="7">
        <v>39.920370379898699</v>
      </c>
      <c r="F76" s="44">
        <v>2.2614019232347702</v>
      </c>
      <c r="G76" s="7">
        <v>43.755435459451</v>
      </c>
      <c r="H76" s="44">
        <v>1.7549326439658</v>
      </c>
      <c r="I76" s="7">
        <v>54.733293874163998</v>
      </c>
      <c r="J76" s="44">
        <v>2.0411251222844</v>
      </c>
      <c r="K76" s="7">
        <v>3.8350650795522001</v>
      </c>
      <c r="L76" s="44">
        <v>2.7175311466073402</v>
      </c>
      <c r="M76" s="7">
        <v>10.977858414712999</v>
      </c>
      <c r="N76" s="44">
        <v>2.6046886220652001</v>
      </c>
      <c r="O76" s="7">
        <v>36.914242327866504</v>
      </c>
      <c r="P76" s="44">
        <v>1.2796324002183701</v>
      </c>
      <c r="Q76" s="7">
        <v>45.148568846030699</v>
      </c>
      <c r="R76" s="44">
        <v>2.7893280325562801</v>
      </c>
      <c r="S76" s="7">
        <v>30.824044418131599</v>
      </c>
      <c r="T76" s="44">
        <v>1.6848453050833501</v>
      </c>
      <c r="U76" s="7">
        <v>39.991431746516703</v>
      </c>
      <c r="V76" s="44">
        <v>2.42190753253767</v>
      </c>
      <c r="W76" s="7">
        <v>-14.3245244278991</v>
      </c>
      <c r="X76" s="44">
        <v>3.3653066016186299</v>
      </c>
      <c r="Y76" s="7">
        <v>9.1673873283851108</v>
      </c>
      <c r="Z76" s="44">
        <v>2.8889256070002198</v>
      </c>
      <c r="AA76" s="7">
        <v>37.671683628200597</v>
      </c>
      <c r="AB76" s="44">
        <v>1.08159479627512</v>
      </c>
      <c r="AC76" s="7">
        <v>34.274484238672002</v>
      </c>
      <c r="AD76" s="44">
        <v>2.3538627689260299</v>
      </c>
      <c r="AE76" s="7">
        <v>42.434294620110798</v>
      </c>
      <c r="AF76" s="44">
        <v>1.6230882522582699</v>
      </c>
      <c r="AG76" s="7">
        <v>33.043725831469203</v>
      </c>
      <c r="AH76" s="44">
        <v>2.15395037453515</v>
      </c>
      <c r="AI76" s="7">
        <v>8.1598103814387297</v>
      </c>
      <c r="AJ76" s="44">
        <v>2.7955297036092599</v>
      </c>
      <c r="AK76" s="7">
        <v>-9.3905687886416001</v>
      </c>
      <c r="AL76" s="44">
        <v>2.8373581991322898</v>
      </c>
      <c r="AM76" s="7">
        <v>61.734765192611398</v>
      </c>
      <c r="AN76" s="44">
        <v>1.10076256133697</v>
      </c>
      <c r="AO76" s="7">
        <v>57.703303555923902</v>
      </c>
      <c r="AP76" s="44">
        <v>2.31477182403186</v>
      </c>
      <c r="AQ76" s="7">
        <v>56.375416507202097</v>
      </c>
      <c r="AR76" s="44">
        <v>1.59965655691707</v>
      </c>
      <c r="AS76" s="7">
        <v>72.237922157207606</v>
      </c>
      <c r="AT76" s="44">
        <v>1.9846643221982101</v>
      </c>
      <c r="AU76" s="7">
        <v>-1.32788704872182</v>
      </c>
      <c r="AV76" s="44">
        <v>2.4380615503242602</v>
      </c>
      <c r="AW76" s="7">
        <v>15.862505650005501</v>
      </c>
      <c r="AX76" s="44">
        <v>2.80874463893969</v>
      </c>
      <c r="AY76" s="7">
        <v>46.605356434974297</v>
      </c>
      <c r="AZ76" s="44">
        <v>1.07005357829141</v>
      </c>
      <c r="BA76" s="7">
        <v>40.566071747937798</v>
      </c>
      <c r="BB76" s="44">
        <v>2.2594082932503801</v>
      </c>
      <c r="BC76" s="7">
        <v>34.5524569876954</v>
      </c>
      <c r="BD76" s="44">
        <v>1.6662804803522799</v>
      </c>
      <c r="BE76" s="7">
        <v>68.150611757777895</v>
      </c>
      <c r="BF76" s="44">
        <v>1.83858353635421</v>
      </c>
      <c r="BG76" s="7">
        <v>-6.0136147602424002</v>
      </c>
      <c r="BH76" s="44">
        <v>2.8703321752366699</v>
      </c>
      <c r="BI76" s="7">
        <v>33.598154770082502</v>
      </c>
      <c r="BJ76" s="44">
        <v>2.41742604153603</v>
      </c>
      <c r="BK76" s="7">
        <v>3.8741216529669402</v>
      </c>
      <c r="BL76" s="10">
        <v>1.68458104316041</v>
      </c>
      <c r="BM76" s="7">
        <v>-0.95454767332475399</v>
      </c>
      <c r="BN76" s="10">
        <v>1.7152693972105599</v>
      </c>
      <c r="BO76" s="7">
        <v>2.7537492055248198</v>
      </c>
      <c r="BP76" s="10">
        <v>1.55285382253747</v>
      </c>
      <c r="BQ76" s="7">
        <v>3.4168145845184101</v>
      </c>
      <c r="BR76" s="10">
        <v>1.46732534062497</v>
      </c>
      <c r="BS76" s="7">
        <v>1.6483092232129899</v>
      </c>
      <c r="BT76" s="10">
        <v>1.4953819480845001</v>
      </c>
      <c r="BU76" s="59"/>
      <c r="BV76" s="26"/>
      <c r="BW76" s="26"/>
      <c r="BX76" s="26"/>
      <c r="BY76" s="26"/>
      <c r="BZ76" s="26"/>
      <c r="CA76" s="26"/>
      <c r="CB76" s="26"/>
      <c r="CC76" s="26"/>
      <c r="CD76" s="60"/>
    </row>
    <row r="77" spans="1:82" x14ac:dyDescent="0.2">
      <c r="A77" s="28" t="s">
        <v>38</v>
      </c>
      <c r="B77" s="75">
        <v>1</v>
      </c>
      <c r="C77" s="7">
        <v>17.731568305346201</v>
      </c>
      <c r="D77" s="44">
        <v>1.0145945443494999</v>
      </c>
      <c r="E77" s="7">
        <v>27.484173336882399</v>
      </c>
      <c r="F77" s="44">
        <v>3.4278504329400401</v>
      </c>
      <c r="G77" s="7">
        <v>18.760677388733601</v>
      </c>
      <c r="H77" s="44">
        <v>1.33874757324311</v>
      </c>
      <c r="I77" s="7">
        <v>10.163022200745401</v>
      </c>
      <c r="J77" s="44">
        <v>1.4218243932590999</v>
      </c>
      <c r="K77" s="7">
        <v>-8.7234959481488694</v>
      </c>
      <c r="L77" s="44">
        <v>3.7698748288392601</v>
      </c>
      <c r="M77" s="7">
        <v>-8.5976551879882095</v>
      </c>
      <c r="N77" s="44">
        <v>1.8782014315699</v>
      </c>
      <c r="O77" s="7">
        <v>16.133567346471601</v>
      </c>
      <c r="P77" s="44">
        <v>0.90820129431763896</v>
      </c>
      <c r="Q77" s="7">
        <v>32.546290692306798</v>
      </c>
      <c r="R77" s="44">
        <v>3.1244787728015702</v>
      </c>
      <c r="S77" s="7">
        <v>15.6555281839572</v>
      </c>
      <c r="T77" s="44">
        <v>1.2088091880324601</v>
      </c>
      <c r="U77" s="7">
        <v>8.88635104400411</v>
      </c>
      <c r="V77" s="44">
        <v>1.4006979213002799</v>
      </c>
      <c r="W77" s="7">
        <v>-16.890762508349599</v>
      </c>
      <c r="X77" s="44">
        <v>3.5305856243319802</v>
      </c>
      <c r="Y77" s="7">
        <v>-6.76917713995305</v>
      </c>
      <c r="Z77" s="44">
        <v>1.8064743009692701</v>
      </c>
      <c r="AA77" s="7">
        <v>12.02401347402</v>
      </c>
      <c r="AB77" s="44">
        <v>0.90159983410798705</v>
      </c>
      <c r="AC77" s="7">
        <v>31.7260658755953</v>
      </c>
      <c r="AD77" s="44">
        <v>3.6050501889728199</v>
      </c>
      <c r="AE77" s="7">
        <v>12.048712599508701</v>
      </c>
      <c r="AF77" s="44">
        <v>1.1784131356544401</v>
      </c>
      <c r="AG77" s="7">
        <v>1.61561135343338</v>
      </c>
      <c r="AH77" s="44">
        <v>0.586926493199594</v>
      </c>
      <c r="AI77" s="7">
        <v>-19.6773532760865</v>
      </c>
      <c r="AJ77" s="44">
        <v>3.8651823363155602</v>
      </c>
      <c r="AK77" s="7">
        <v>-10.433101246075401</v>
      </c>
      <c r="AL77" s="44">
        <v>1.3460439969742199</v>
      </c>
      <c r="AM77" s="7">
        <v>20.6979847457375</v>
      </c>
      <c r="AN77" s="44">
        <v>1.01216692750389</v>
      </c>
      <c r="AO77" s="7">
        <v>15.835008729044</v>
      </c>
      <c r="AP77" s="44">
        <v>2.1313779734367699</v>
      </c>
      <c r="AQ77" s="7">
        <v>19.587430508612101</v>
      </c>
      <c r="AR77" s="44">
        <v>1.32897742726742</v>
      </c>
      <c r="AS77" s="7">
        <v>25.894840203662799</v>
      </c>
      <c r="AT77" s="44">
        <v>2.3444421411710401</v>
      </c>
      <c r="AU77" s="7">
        <v>3.7524217795681598</v>
      </c>
      <c r="AV77" s="44">
        <v>2.5538134189731698</v>
      </c>
      <c r="AW77" s="7">
        <v>6.3074096950506604</v>
      </c>
      <c r="AX77" s="44">
        <v>2.8167921652594599</v>
      </c>
      <c r="AY77" s="7">
        <v>26.3538121652232</v>
      </c>
      <c r="AZ77" s="44">
        <v>1.2876856937994301</v>
      </c>
      <c r="BA77" s="7">
        <v>13.4985661563445</v>
      </c>
      <c r="BB77" s="44">
        <v>2.22604190648065</v>
      </c>
      <c r="BC77" s="7">
        <v>17.627724071376999</v>
      </c>
      <c r="BD77" s="44">
        <v>1.4137492556035101</v>
      </c>
      <c r="BE77" s="7">
        <v>55.378776292790803</v>
      </c>
      <c r="BF77" s="44">
        <v>2.9621817459129298</v>
      </c>
      <c r="BG77" s="7">
        <v>4.1291579150324402</v>
      </c>
      <c r="BH77" s="44">
        <v>2.7163679646786498</v>
      </c>
      <c r="BI77" s="7">
        <v>37.7510522214139</v>
      </c>
      <c r="BJ77" s="44">
        <v>3.3574531670297398</v>
      </c>
      <c r="BK77" s="7">
        <v>-1.8560835314780499</v>
      </c>
      <c r="BL77" s="10">
        <v>1.33449138285835</v>
      </c>
      <c r="BM77" s="7">
        <v>-1.3730577504767301</v>
      </c>
      <c r="BN77" s="10">
        <v>1.3118705892154501</v>
      </c>
      <c r="BO77" s="7">
        <v>-2.9992169295837101</v>
      </c>
      <c r="BP77" s="10">
        <v>1.2589909997822799</v>
      </c>
      <c r="BQ77" s="7">
        <v>-0.58383687535602402</v>
      </c>
      <c r="BR77" s="10">
        <v>1.54865005761439</v>
      </c>
      <c r="BS77" s="7">
        <v>1.27589123410995</v>
      </c>
      <c r="BT77" s="10">
        <v>1.7811730623455999</v>
      </c>
      <c r="BU77" s="59"/>
      <c r="BV77" s="26"/>
      <c r="BW77" s="26"/>
      <c r="BX77" s="26"/>
      <c r="BY77" s="26"/>
      <c r="BZ77" s="26"/>
      <c r="CA77" s="26"/>
      <c r="CB77" s="26"/>
      <c r="CC77" s="26"/>
      <c r="CD77" s="60"/>
    </row>
    <row r="78" spans="1:82" x14ac:dyDescent="0.2">
      <c r="A78" s="3" t="s">
        <v>44</v>
      </c>
      <c r="B78" s="75">
        <v>1</v>
      </c>
      <c r="C78" s="7">
        <v>61.5536952086239</v>
      </c>
      <c r="D78" s="44">
        <v>1.3118977151301801</v>
      </c>
      <c r="E78" s="7">
        <v>69.660538767510403</v>
      </c>
      <c r="F78" s="44">
        <v>2.98512496682469</v>
      </c>
      <c r="G78" s="7">
        <v>65.487386602117894</v>
      </c>
      <c r="H78" s="44">
        <v>1.7751836685095099</v>
      </c>
      <c r="I78" s="7">
        <v>41.047681144870403</v>
      </c>
      <c r="J78" s="44">
        <v>2.3788174520517802</v>
      </c>
      <c r="K78" s="7">
        <v>-4.1731521653924899</v>
      </c>
      <c r="L78" s="44">
        <v>3.3969825058788801</v>
      </c>
      <c r="M78" s="7">
        <v>-24.439705457247499</v>
      </c>
      <c r="N78" s="44">
        <v>3.2352932403300301</v>
      </c>
      <c r="O78" s="7">
        <v>35.934359048127703</v>
      </c>
      <c r="P78" s="44">
        <v>1.35148598374738</v>
      </c>
      <c r="Q78" s="7">
        <v>39.019490060033</v>
      </c>
      <c r="R78" s="44">
        <v>2.9481310169970998</v>
      </c>
      <c r="S78" s="7">
        <v>36.772090474184999</v>
      </c>
      <c r="T78" s="44">
        <v>1.56276497528296</v>
      </c>
      <c r="U78" s="7">
        <v>29.906969140863701</v>
      </c>
      <c r="V78" s="44">
        <v>2.3911750322117999</v>
      </c>
      <c r="W78" s="7">
        <v>-2.2473995858479698</v>
      </c>
      <c r="X78" s="44">
        <v>2.9610144892183601</v>
      </c>
      <c r="Y78" s="7">
        <v>-6.8651213333212802</v>
      </c>
      <c r="Z78" s="44">
        <v>2.6398535163700898</v>
      </c>
      <c r="AA78" s="7">
        <v>62.037521175450301</v>
      </c>
      <c r="AB78" s="44">
        <v>1.18249764126045</v>
      </c>
      <c r="AC78" s="7">
        <v>64.689325361878304</v>
      </c>
      <c r="AD78" s="44">
        <v>2.8327845950836101</v>
      </c>
      <c r="AE78" s="7">
        <v>64.812386207528306</v>
      </c>
      <c r="AF78" s="44">
        <v>1.4358380638866599</v>
      </c>
      <c r="AG78" s="7">
        <v>50.288435826964701</v>
      </c>
      <c r="AH78" s="44">
        <v>2.5265769935428701</v>
      </c>
      <c r="AI78" s="7">
        <v>0.12306084564997399</v>
      </c>
      <c r="AJ78" s="44">
        <v>3.1057311308552702</v>
      </c>
      <c r="AK78" s="7">
        <v>-14.523950380563599</v>
      </c>
      <c r="AL78" s="44">
        <v>2.8807983386325802</v>
      </c>
      <c r="AM78" s="7">
        <v>58.056475546750498</v>
      </c>
      <c r="AN78" s="44">
        <v>1.4384361944745201</v>
      </c>
      <c r="AO78" s="7">
        <v>55.688972665099698</v>
      </c>
      <c r="AP78" s="44">
        <v>2.9873182270907099</v>
      </c>
      <c r="AQ78" s="7">
        <v>56.811857531989702</v>
      </c>
      <c r="AR78" s="44">
        <v>1.83335743916005</v>
      </c>
      <c r="AS78" s="7">
        <v>63.770931361680802</v>
      </c>
      <c r="AT78" s="44">
        <v>2.3476006451231601</v>
      </c>
      <c r="AU78" s="7">
        <v>1.12288486689003</v>
      </c>
      <c r="AV78" s="44">
        <v>3.2682222219714099</v>
      </c>
      <c r="AW78" s="7">
        <v>6.9590738296910599</v>
      </c>
      <c r="AX78" s="44">
        <v>2.7396339801387501</v>
      </c>
      <c r="AY78" s="7">
        <v>62.547993896120602</v>
      </c>
      <c r="AZ78" s="44">
        <v>1.5659156830707599</v>
      </c>
      <c r="BA78" s="7">
        <v>50.197273546237803</v>
      </c>
      <c r="BB78" s="44">
        <v>3.7593172290974302</v>
      </c>
      <c r="BC78" s="7">
        <v>60.6553690543738</v>
      </c>
      <c r="BD78" s="44">
        <v>1.8880357992674699</v>
      </c>
      <c r="BE78" s="7">
        <v>79.761940866059803</v>
      </c>
      <c r="BF78" s="44">
        <v>2.16607770885678</v>
      </c>
      <c r="BG78" s="7">
        <v>10.458095508135999</v>
      </c>
      <c r="BH78" s="44">
        <v>4.0425710007709004</v>
      </c>
      <c r="BI78" s="7">
        <v>19.106571811685999</v>
      </c>
      <c r="BJ78" s="44">
        <v>2.7908732028987999</v>
      </c>
      <c r="BK78" s="7">
        <v>1.9577620071622699</v>
      </c>
      <c r="BL78" s="10">
        <v>1.90233326931818</v>
      </c>
      <c r="BM78" s="7">
        <v>-4.0163456382129104</v>
      </c>
      <c r="BN78" s="10">
        <v>1.8587299095579899</v>
      </c>
      <c r="BO78" s="7">
        <v>-4.2816184025453801</v>
      </c>
      <c r="BP78" s="10">
        <v>1.5575790710986299</v>
      </c>
      <c r="BQ78" s="7">
        <v>-0.81453981706950895</v>
      </c>
      <c r="BR78" s="10">
        <v>1.8129158913593399</v>
      </c>
      <c r="BS78" s="7">
        <v>3.84989645306664</v>
      </c>
      <c r="BT78" s="10">
        <v>1.9168500710164</v>
      </c>
      <c r="BU78" s="59"/>
      <c r="BV78" s="26"/>
      <c r="BW78" s="26"/>
      <c r="BX78" s="26"/>
      <c r="BY78" s="26"/>
      <c r="BZ78" s="26"/>
      <c r="CA78" s="26"/>
      <c r="CB78" s="26"/>
      <c r="CC78" s="26"/>
      <c r="CD78" s="60"/>
    </row>
    <row r="79" spans="1:82" x14ac:dyDescent="0.2">
      <c r="A79" s="28" t="s">
        <v>48</v>
      </c>
      <c r="B79" s="75">
        <v>1</v>
      </c>
      <c r="C79" s="7">
        <v>41.100968785624602</v>
      </c>
      <c r="D79" s="44">
        <v>1.21053984665407</v>
      </c>
      <c r="E79" s="7">
        <v>59.788097559874899</v>
      </c>
      <c r="F79" s="44">
        <v>4.5075723419286602</v>
      </c>
      <c r="G79" s="7">
        <v>43.182837126787703</v>
      </c>
      <c r="H79" s="44">
        <v>1.4457465884959499</v>
      </c>
      <c r="I79" s="7">
        <v>27.947030006905599</v>
      </c>
      <c r="J79" s="44">
        <v>2.3371476306957901</v>
      </c>
      <c r="K79" s="7">
        <v>-16.605260433087199</v>
      </c>
      <c r="L79" s="44">
        <v>4.5729994725994301</v>
      </c>
      <c r="M79" s="7">
        <v>-15.2358071198821</v>
      </c>
      <c r="N79" s="44">
        <v>2.8472121155396</v>
      </c>
      <c r="O79" s="7">
        <v>24.7761979351083</v>
      </c>
      <c r="P79" s="44">
        <v>1.08986516029082</v>
      </c>
      <c r="Q79" s="7">
        <v>55.682596159709099</v>
      </c>
      <c r="R79" s="44">
        <v>4.4476076785237799</v>
      </c>
      <c r="S79" s="7">
        <v>24.284168792969201</v>
      </c>
      <c r="T79" s="44">
        <v>1.1820752578123599</v>
      </c>
      <c r="U79" s="7">
        <v>19.163620877448299</v>
      </c>
      <c r="V79" s="44">
        <v>2.3020168124354599</v>
      </c>
      <c r="W79" s="7">
        <v>-31.398427366739998</v>
      </c>
      <c r="X79" s="44">
        <v>4.3786110065757402</v>
      </c>
      <c r="Y79" s="7">
        <v>-5.1205479155208904</v>
      </c>
      <c r="Z79" s="44">
        <v>2.57510199245649</v>
      </c>
      <c r="AA79" s="7">
        <v>42.763542661438898</v>
      </c>
      <c r="AB79" s="44">
        <v>1.20722513346491</v>
      </c>
      <c r="AC79" s="7">
        <v>54.263390728886797</v>
      </c>
      <c r="AD79" s="44">
        <v>4.4354438435857899</v>
      </c>
      <c r="AE79" s="7">
        <v>45.090543545715697</v>
      </c>
      <c r="AF79" s="44">
        <v>1.3466666497995301</v>
      </c>
      <c r="AG79" s="7">
        <v>30.861014964284099</v>
      </c>
      <c r="AH79" s="44">
        <v>2.9844425907738001</v>
      </c>
      <c r="AI79" s="7">
        <v>-9.1728471831711502</v>
      </c>
      <c r="AJ79" s="44">
        <v>4.6611421545972798</v>
      </c>
      <c r="AK79" s="7">
        <v>-14.2295285814316</v>
      </c>
      <c r="AL79" s="44">
        <v>3.1932716200970002</v>
      </c>
      <c r="AM79" s="7">
        <v>35.337976435236499</v>
      </c>
      <c r="AN79" s="44">
        <v>1.1212319137742499</v>
      </c>
      <c r="AO79" s="7">
        <v>52.214752946315897</v>
      </c>
      <c r="AP79" s="44">
        <v>5.7281315711498104</v>
      </c>
      <c r="AQ79" s="7">
        <v>32.884485554806901</v>
      </c>
      <c r="AR79" s="44">
        <v>1.2447262604895599</v>
      </c>
      <c r="AS79" s="7">
        <v>41.261735990076602</v>
      </c>
      <c r="AT79" s="44">
        <v>2.8481322217843799</v>
      </c>
      <c r="AU79" s="7">
        <v>-19.330267391509</v>
      </c>
      <c r="AV79" s="44">
        <v>5.9200093058274499</v>
      </c>
      <c r="AW79" s="7">
        <v>8.3772504352697101</v>
      </c>
      <c r="AX79" s="44">
        <v>3.1031827449826999</v>
      </c>
      <c r="AY79" s="7">
        <v>40.976939537644398</v>
      </c>
      <c r="AZ79" s="44">
        <v>1.40772938551995</v>
      </c>
      <c r="BA79" s="7">
        <v>34.263452244803297</v>
      </c>
      <c r="BB79" s="44">
        <v>5.3769975085024599</v>
      </c>
      <c r="BC79" s="7">
        <v>34.931539924951501</v>
      </c>
      <c r="BD79" s="44">
        <v>1.5230259877035299</v>
      </c>
      <c r="BE79" s="7">
        <v>67.133310926318799</v>
      </c>
      <c r="BF79" s="44">
        <v>2.4790284920744501</v>
      </c>
      <c r="BG79" s="7">
        <v>0.66808768014821096</v>
      </c>
      <c r="BH79" s="44">
        <v>5.7368038400560701</v>
      </c>
      <c r="BI79" s="7">
        <v>32.201771001367298</v>
      </c>
      <c r="BJ79" s="44">
        <v>2.7528120231716899</v>
      </c>
      <c r="BK79" s="7">
        <v>-1.7247158026651499</v>
      </c>
      <c r="BL79" s="10">
        <v>1.7770839183710001</v>
      </c>
      <c r="BM79" s="7">
        <v>-3.5669190730579201</v>
      </c>
      <c r="BN79" s="10">
        <v>1.6440528513777899</v>
      </c>
      <c r="BO79" s="7">
        <v>-4.1857941042506503</v>
      </c>
      <c r="BP79" s="10">
        <v>1.7228823194776199</v>
      </c>
      <c r="BQ79" s="7">
        <v>0.156952951852844</v>
      </c>
      <c r="BR79" s="10">
        <v>1.7047536254081901</v>
      </c>
      <c r="BS79" s="7">
        <v>-0.52498868894220196</v>
      </c>
      <c r="BT79" s="10">
        <v>2.02554527488924</v>
      </c>
      <c r="BU79" s="59"/>
      <c r="BV79" s="26"/>
      <c r="BW79" s="26"/>
      <c r="BX79" s="26"/>
      <c r="BY79" s="26"/>
      <c r="BZ79" s="26"/>
      <c r="CA79" s="26"/>
      <c r="CB79" s="26"/>
      <c r="CC79" s="26"/>
      <c r="CD79" s="60"/>
    </row>
    <row r="80" spans="1:82" s="293" customFormat="1" x14ac:dyDescent="0.2">
      <c r="A80" s="295" t="s">
        <v>53</v>
      </c>
      <c r="B80" s="296">
        <v>1</v>
      </c>
      <c r="C80" s="289">
        <v>27.381946246877199</v>
      </c>
      <c r="D80" s="299">
        <v>0.88945117543980201</v>
      </c>
      <c r="E80" s="289">
        <v>32.455043048161997</v>
      </c>
      <c r="F80" s="299">
        <v>4.1568521232999096</v>
      </c>
      <c r="G80" s="289">
        <v>32.7745101007811</v>
      </c>
      <c r="H80" s="299">
        <v>1.23775454201805</v>
      </c>
      <c r="I80" s="289">
        <v>16.5215859195118</v>
      </c>
      <c r="J80" s="299">
        <v>1.42943704084602</v>
      </c>
      <c r="K80" s="289">
        <v>0.31946705261906799</v>
      </c>
      <c r="L80" s="299">
        <v>4.31192066260523</v>
      </c>
      <c r="M80" s="289">
        <v>-16.2529241812693</v>
      </c>
      <c r="N80" s="299">
        <v>1.9823521758046301</v>
      </c>
      <c r="O80" s="289">
        <v>42.196613745291003</v>
      </c>
      <c r="P80" s="299">
        <v>1.04780565254571</v>
      </c>
      <c r="Q80" s="289">
        <v>59.692949147854499</v>
      </c>
      <c r="R80" s="299">
        <v>3.62613723152052</v>
      </c>
      <c r="S80" s="289">
        <v>51.263165356034598</v>
      </c>
      <c r="T80" s="299">
        <v>1.4623736267663101</v>
      </c>
      <c r="U80" s="289">
        <v>21.361486825119101</v>
      </c>
      <c r="V80" s="299">
        <v>1.73636589835704</v>
      </c>
      <c r="W80" s="289">
        <v>-8.4297837918198404</v>
      </c>
      <c r="X80" s="299">
        <v>4.0431298904411204</v>
      </c>
      <c r="Y80" s="289">
        <v>-29.9016785309155</v>
      </c>
      <c r="Z80" s="299">
        <v>2.4410603176773802</v>
      </c>
      <c r="AA80" s="289">
        <v>25.2675863427202</v>
      </c>
      <c r="AB80" s="299">
        <v>0.96167143752636897</v>
      </c>
      <c r="AC80" s="289">
        <v>34.166209078092599</v>
      </c>
      <c r="AD80" s="299">
        <v>3.9528064486407302</v>
      </c>
      <c r="AE80" s="289">
        <v>31.3683891199274</v>
      </c>
      <c r="AF80" s="299">
        <v>1.26980901729927</v>
      </c>
      <c r="AG80" s="289">
        <v>12.1842826163982</v>
      </c>
      <c r="AH80" s="299">
        <v>1.34427291373222</v>
      </c>
      <c r="AI80" s="289">
        <v>-2.7978199581652099</v>
      </c>
      <c r="AJ80" s="299">
        <v>4.2079841384836696</v>
      </c>
      <c r="AK80" s="289">
        <v>-19.1841065035292</v>
      </c>
      <c r="AL80" s="299">
        <v>1.82357006154742</v>
      </c>
      <c r="AM80" s="289">
        <v>43.077095191746302</v>
      </c>
      <c r="AN80" s="299">
        <v>1.13013299116586</v>
      </c>
      <c r="AO80" s="289">
        <v>45.491782407942999</v>
      </c>
      <c r="AP80" s="299">
        <v>4.6535137434604401</v>
      </c>
      <c r="AQ80" s="289">
        <v>49.675461798370897</v>
      </c>
      <c r="AR80" s="299">
        <v>1.5902795615993099</v>
      </c>
      <c r="AS80" s="289">
        <v>30.5110790232909</v>
      </c>
      <c r="AT80" s="299">
        <v>2.0815897746907099</v>
      </c>
      <c r="AU80" s="289">
        <v>4.1836793904278604</v>
      </c>
      <c r="AV80" s="299">
        <v>4.80052507787053</v>
      </c>
      <c r="AW80" s="289">
        <v>-19.16438277508</v>
      </c>
      <c r="AX80" s="299">
        <v>2.8871392014356299</v>
      </c>
      <c r="AY80" s="289">
        <v>21.9121112399175</v>
      </c>
      <c r="AZ80" s="299">
        <v>1.0728405129413501</v>
      </c>
      <c r="BA80" s="289">
        <v>5.3572598238117699</v>
      </c>
      <c r="BB80" s="299">
        <v>1.65664498521757</v>
      </c>
      <c r="BC80" s="289">
        <v>5.3250996309184098</v>
      </c>
      <c r="BD80" s="299">
        <v>0.67448309394595196</v>
      </c>
      <c r="BE80" s="289">
        <v>55.385985709368001</v>
      </c>
      <c r="BF80" s="299">
        <v>2.1822820627827899</v>
      </c>
      <c r="BG80" s="289">
        <v>-3.21601928933593E-2</v>
      </c>
      <c r="BH80" s="299">
        <v>1.6853800241207599</v>
      </c>
      <c r="BI80" s="289">
        <v>50.060886078449599</v>
      </c>
      <c r="BJ80" s="299">
        <v>2.1827596164615102</v>
      </c>
      <c r="BK80" s="289">
        <v>-0.91788030435773704</v>
      </c>
      <c r="BL80" s="290">
        <v>1.55113010238406</v>
      </c>
      <c r="BM80" s="289">
        <v>-3.3766508152531398</v>
      </c>
      <c r="BN80" s="290">
        <v>1.7488613676323099</v>
      </c>
      <c r="BO80" s="289">
        <v>3.8239711654019302</v>
      </c>
      <c r="BP80" s="290">
        <v>1.5050977003499699</v>
      </c>
      <c r="BQ80" s="289">
        <v>-0.79537989708143897</v>
      </c>
      <c r="BR80" s="290">
        <v>1.66495845773313</v>
      </c>
      <c r="BS80" s="289">
        <v>1.07964437094125</v>
      </c>
      <c r="BT80" s="290">
        <v>1.5223315100905801</v>
      </c>
      <c r="BU80" s="289"/>
      <c r="BV80" s="300"/>
      <c r="BW80" s="300"/>
      <c r="BX80" s="300"/>
      <c r="BY80" s="300"/>
      <c r="BZ80" s="300"/>
      <c r="CA80" s="300"/>
      <c r="CB80" s="300"/>
      <c r="CC80" s="300"/>
      <c r="CD80" s="301"/>
    </row>
    <row r="81" spans="1:82" x14ac:dyDescent="0.2">
      <c r="A81" s="28" t="s">
        <v>55</v>
      </c>
      <c r="B81" s="75">
        <v>1</v>
      </c>
      <c r="C81" s="7">
        <v>21.878256415791999</v>
      </c>
      <c r="D81" s="44">
        <v>0.90312262024906398</v>
      </c>
      <c r="E81" s="7">
        <v>19.340151375451999</v>
      </c>
      <c r="F81" s="44">
        <v>2.7532422551679798</v>
      </c>
      <c r="G81" s="7">
        <v>24.8442402520412</v>
      </c>
      <c r="H81" s="44">
        <v>1.30072847965338</v>
      </c>
      <c r="I81" s="7">
        <v>16.292777898470298</v>
      </c>
      <c r="J81" s="44">
        <v>1.55488300798367</v>
      </c>
      <c r="K81" s="7">
        <v>5.50408887658923</v>
      </c>
      <c r="L81" s="44">
        <v>3.2029449314182199</v>
      </c>
      <c r="M81" s="7">
        <v>-8.5514623535709404</v>
      </c>
      <c r="N81" s="44">
        <v>2.0541338024598499</v>
      </c>
      <c r="O81" s="7">
        <v>13.5254345499994</v>
      </c>
      <c r="P81" s="44">
        <v>0.67179333271531505</v>
      </c>
      <c r="Q81" s="7">
        <v>12.4576887664025</v>
      </c>
      <c r="R81" s="44">
        <v>1.9301704728022899</v>
      </c>
      <c r="S81" s="7">
        <v>16.078373431798902</v>
      </c>
      <c r="T81" s="44">
        <v>0.944832832774817</v>
      </c>
      <c r="U81" s="7">
        <v>8.3963601791433593</v>
      </c>
      <c r="V81" s="44">
        <v>1.1509747353556801</v>
      </c>
      <c r="W81" s="7">
        <v>3.6206846653964302</v>
      </c>
      <c r="X81" s="44">
        <v>2.1029821903212902</v>
      </c>
      <c r="Y81" s="7">
        <v>-7.6820132526555902</v>
      </c>
      <c r="Z81" s="44">
        <v>1.58805793773104</v>
      </c>
      <c r="AA81" s="7">
        <v>15.1918780514495</v>
      </c>
      <c r="AB81" s="44">
        <v>0.76856798836308304</v>
      </c>
      <c r="AC81" s="7">
        <v>21.248610757623499</v>
      </c>
      <c r="AD81" s="44">
        <v>3.0660564859380002</v>
      </c>
      <c r="AE81" s="7">
        <v>15.821439795398099</v>
      </c>
      <c r="AF81" s="44">
        <v>1.0217080910815599</v>
      </c>
      <c r="AG81" s="7">
        <v>11.7712520808298</v>
      </c>
      <c r="AH81" s="44">
        <v>1.0370724362580801</v>
      </c>
      <c r="AI81" s="7">
        <v>-5.4271709622254098</v>
      </c>
      <c r="AJ81" s="44">
        <v>3.3171016697966702</v>
      </c>
      <c r="AK81" s="7">
        <v>-4.0501877145682998</v>
      </c>
      <c r="AL81" s="44">
        <v>1.35686397005137</v>
      </c>
      <c r="AM81" s="7">
        <v>36.803197750477203</v>
      </c>
      <c r="AN81" s="44">
        <v>0.84815454868129303</v>
      </c>
      <c r="AO81" s="7">
        <v>27.483041961841401</v>
      </c>
      <c r="AP81" s="44">
        <v>2.7720380944377401</v>
      </c>
      <c r="AQ81" s="7">
        <v>37.118891169331199</v>
      </c>
      <c r="AR81" s="44">
        <v>1.0897703047973399</v>
      </c>
      <c r="AS81" s="7">
        <v>39.582328786095701</v>
      </c>
      <c r="AT81" s="44">
        <v>1.7335492160072199</v>
      </c>
      <c r="AU81" s="7">
        <v>9.6358492074897395</v>
      </c>
      <c r="AV81" s="44">
        <v>2.98156191328441</v>
      </c>
      <c r="AW81" s="7">
        <v>2.4634376167645202</v>
      </c>
      <c r="AX81" s="44">
        <v>2.0694715210594099</v>
      </c>
      <c r="AY81" s="7">
        <v>35.496657688040401</v>
      </c>
      <c r="AZ81" s="44">
        <v>0.96282023466629296</v>
      </c>
      <c r="BA81" s="7">
        <v>24.256306453194</v>
      </c>
      <c r="BB81" s="44">
        <v>3.0780125159629699</v>
      </c>
      <c r="BC81" s="7">
        <v>22.414714034732398</v>
      </c>
      <c r="BD81" s="44">
        <v>1.03671287981816</v>
      </c>
      <c r="BE81" s="7">
        <v>67.739853095958594</v>
      </c>
      <c r="BF81" s="44">
        <v>1.9345535679806001</v>
      </c>
      <c r="BG81" s="7">
        <v>-1.8415924184616299</v>
      </c>
      <c r="BH81" s="44">
        <v>3.1817446102124198</v>
      </c>
      <c r="BI81" s="7">
        <v>45.325139061226302</v>
      </c>
      <c r="BJ81" s="44">
        <v>2.26448590253599</v>
      </c>
      <c r="BK81" s="7">
        <v>1.12473197625398</v>
      </c>
      <c r="BL81" s="10">
        <v>1.1498369970559299</v>
      </c>
      <c r="BM81" s="7">
        <v>-2.10624399466895</v>
      </c>
      <c r="BN81" s="10">
        <v>0.92997603136405704</v>
      </c>
      <c r="BO81" s="7">
        <v>-0.92091569993480205</v>
      </c>
      <c r="BP81" s="10">
        <v>1.01489111519659</v>
      </c>
      <c r="BQ81" s="7">
        <v>2.72772734159877</v>
      </c>
      <c r="BR81" s="10">
        <v>1.16570032034333</v>
      </c>
      <c r="BS81" s="7">
        <v>0.68541472053581698</v>
      </c>
      <c r="BT81" s="10">
        <v>1.2609721157740601</v>
      </c>
      <c r="BU81" s="59"/>
      <c r="BV81" s="26"/>
      <c r="BW81" s="26"/>
      <c r="BX81" s="26"/>
      <c r="BY81" s="26"/>
      <c r="BZ81" s="26"/>
      <c r="CA81" s="26"/>
      <c r="CB81" s="26"/>
      <c r="CC81" s="26"/>
      <c r="CD81" s="60"/>
    </row>
    <row r="82" spans="1:82" x14ac:dyDescent="0.2">
      <c r="A82" s="28" t="s">
        <v>57</v>
      </c>
      <c r="B82" s="75">
        <v>1</v>
      </c>
      <c r="C82" s="7">
        <v>34.327644230258798</v>
      </c>
      <c r="D82" s="44">
        <v>1.08878699372924</v>
      </c>
      <c r="E82" s="7">
        <v>43.579284241281499</v>
      </c>
      <c r="F82" s="44">
        <v>2.75103234132526</v>
      </c>
      <c r="G82" s="7">
        <v>37.734194444094101</v>
      </c>
      <c r="H82" s="44">
        <v>1.4722843253529001</v>
      </c>
      <c r="I82" s="7">
        <v>19.8006262597542</v>
      </c>
      <c r="J82" s="44">
        <v>1.65707458350557</v>
      </c>
      <c r="K82" s="7">
        <v>-5.8450897971874003</v>
      </c>
      <c r="L82" s="44">
        <v>2.96853517876729</v>
      </c>
      <c r="M82" s="7">
        <v>-17.93356818434</v>
      </c>
      <c r="N82" s="44">
        <v>2.38315969963186</v>
      </c>
      <c r="O82" s="7">
        <v>25.8844570129461</v>
      </c>
      <c r="P82" s="44">
        <v>1.0431421528467</v>
      </c>
      <c r="Q82" s="7">
        <v>32.108186324988601</v>
      </c>
      <c r="R82" s="44">
        <v>2.9802642254367102</v>
      </c>
      <c r="S82" s="7">
        <v>27.493305886987098</v>
      </c>
      <c r="T82" s="44">
        <v>1.27177107035889</v>
      </c>
      <c r="U82" s="7">
        <v>17.9782675831216</v>
      </c>
      <c r="V82" s="44">
        <v>1.7335503757049799</v>
      </c>
      <c r="W82" s="7">
        <v>-4.6148804380014496</v>
      </c>
      <c r="X82" s="44">
        <v>3.25846022773263</v>
      </c>
      <c r="Y82" s="7">
        <v>-9.5150383038655608</v>
      </c>
      <c r="Z82" s="44">
        <v>2.0499745464814199</v>
      </c>
      <c r="AA82" s="7">
        <v>34.151943341389199</v>
      </c>
      <c r="AB82" s="44">
        <v>1.0934773209715201</v>
      </c>
      <c r="AC82" s="7">
        <v>56.848098770123599</v>
      </c>
      <c r="AD82" s="44">
        <v>4.32794222062941</v>
      </c>
      <c r="AE82" s="7">
        <v>36.700390821631402</v>
      </c>
      <c r="AF82" s="44">
        <v>1.47155957302294</v>
      </c>
      <c r="AG82" s="7">
        <v>14.5235273756448</v>
      </c>
      <c r="AH82" s="44">
        <v>1.46839593525307</v>
      </c>
      <c r="AI82" s="7">
        <v>-20.147707948492201</v>
      </c>
      <c r="AJ82" s="44">
        <v>4.4579984316239596</v>
      </c>
      <c r="AK82" s="7">
        <v>-22.176863445986498</v>
      </c>
      <c r="AL82" s="44">
        <v>2.24148971088947</v>
      </c>
      <c r="AM82" s="7">
        <v>40.167239728536401</v>
      </c>
      <c r="AN82" s="44">
        <v>1.20992405977596</v>
      </c>
      <c r="AO82" s="7">
        <v>31.515780852490899</v>
      </c>
      <c r="AP82" s="44">
        <v>3.21421876332847</v>
      </c>
      <c r="AQ82" s="7">
        <v>38.204179328066402</v>
      </c>
      <c r="AR82" s="44">
        <v>1.69470777421758</v>
      </c>
      <c r="AS82" s="7">
        <v>50.335942175489301</v>
      </c>
      <c r="AT82" s="44">
        <v>2.2444523526661602</v>
      </c>
      <c r="AU82" s="7">
        <v>6.6883984755754398</v>
      </c>
      <c r="AV82" s="44">
        <v>3.8021102985568298</v>
      </c>
      <c r="AW82" s="7">
        <v>12.131762847422999</v>
      </c>
      <c r="AX82" s="44">
        <v>2.8790386116381699</v>
      </c>
      <c r="AY82" s="7">
        <v>47.414309726779202</v>
      </c>
      <c r="AZ82" s="44">
        <v>1.09998116487216</v>
      </c>
      <c r="BA82" s="7">
        <v>28.295216648653</v>
      </c>
      <c r="BB82" s="44">
        <v>2.35951329446464</v>
      </c>
      <c r="BC82" s="7">
        <v>39.0027067468043</v>
      </c>
      <c r="BD82" s="44">
        <v>1.3625299658640699</v>
      </c>
      <c r="BE82" s="7">
        <v>80.793328456928606</v>
      </c>
      <c r="BF82" s="44">
        <v>2.0723159743837498</v>
      </c>
      <c r="BG82" s="7">
        <v>10.707490098151199</v>
      </c>
      <c r="BH82" s="44">
        <v>2.86878836638307</v>
      </c>
      <c r="BI82" s="7">
        <v>41.790621710124398</v>
      </c>
      <c r="BJ82" s="44">
        <v>2.5234481578205301</v>
      </c>
      <c r="BK82" s="7">
        <v>-2.8293720795805601</v>
      </c>
      <c r="BL82" s="10">
        <v>1.4335671617391801</v>
      </c>
      <c r="BM82" s="7">
        <v>-3.8300715535367802</v>
      </c>
      <c r="BN82" s="10">
        <v>1.38142385782326</v>
      </c>
      <c r="BO82" s="7">
        <v>-7.2600354126469897</v>
      </c>
      <c r="BP82" s="10">
        <v>1.4187459034213401</v>
      </c>
      <c r="BQ82" s="7">
        <v>1.6520128410113799</v>
      </c>
      <c r="BR82" s="10">
        <v>1.60628633402919</v>
      </c>
      <c r="BS82" s="7">
        <v>7.2862177842739602</v>
      </c>
      <c r="BT82" s="10">
        <v>1.4536567492537</v>
      </c>
      <c r="BU82" s="59"/>
      <c r="BV82" s="26"/>
      <c r="BW82" s="26"/>
      <c r="BX82" s="26"/>
      <c r="BY82" s="26"/>
      <c r="BZ82" s="26"/>
      <c r="CA82" s="26"/>
      <c r="CB82" s="26"/>
      <c r="CC82" s="26"/>
      <c r="CD82" s="60"/>
    </row>
    <row r="83" spans="1:82" x14ac:dyDescent="0.2">
      <c r="A83" s="28" t="s">
        <v>58</v>
      </c>
      <c r="B83" s="75">
        <v>1</v>
      </c>
      <c r="C83" s="7">
        <v>48.9420154252632</v>
      </c>
      <c r="D83" s="44">
        <v>1.76298960905038</v>
      </c>
      <c r="E83" s="7">
        <v>53.276341522759601</v>
      </c>
      <c r="F83" s="44">
        <v>3.2882121525666399</v>
      </c>
      <c r="G83" s="7">
        <v>47.487968120245398</v>
      </c>
      <c r="H83" s="44">
        <v>2.0272234449811899</v>
      </c>
      <c r="I83" s="7">
        <v>48.634317599028101</v>
      </c>
      <c r="J83" s="44">
        <v>3.6681516462592998</v>
      </c>
      <c r="K83" s="7">
        <v>-5.78837340251419</v>
      </c>
      <c r="L83" s="44">
        <v>3.39845772571184</v>
      </c>
      <c r="M83" s="7">
        <v>1.14634947878272</v>
      </c>
      <c r="N83" s="44">
        <v>3.8742723832217898</v>
      </c>
      <c r="O83" s="7">
        <v>38.962388553973199</v>
      </c>
      <c r="P83" s="44">
        <v>1.4504353599369999</v>
      </c>
      <c r="Q83" s="7">
        <v>44.575977224176398</v>
      </c>
      <c r="R83" s="44">
        <v>3.1423144362014299</v>
      </c>
      <c r="S83" s="7">
        <v>37.494637629370203</v>
      </c>
      <c r="T83" s="44">
        <v>1.51818665014628</v>
      </c>
      <c r="U83" s="7">
        <v>37.257036872296702</v>
      </c>
      <c r="V83" s="44">
        <v>4.1077955638376</v>
      </c>
      <c r="W83" s="7">
        <v>-7.0813395948061997</v>
      </c>
      <c r="X83" s="44">
        <v>3.1114195690119799</v>
      </c>
      <c r="Y83" s="7">
        <v>-0.23760075707348</v>
      </c>
      <c r="Z83" s="44">
        <v>4.1414256748740996</v>
      </c>
      <c r="AA83" s="7">
        <v>49.628156556431499</v>
      </c>
      <c r="AB83" s="44">
        <v>1.6338797972030099</v>
      </c>
      <c r="AC83" s="7">
        <v>53.228000945198502</v>
      </c>
      <c r="AD83" s="44">
        <v>3.4854668042655801</v>
      </c>
      <c r="AE83" s="7">
        <v>49.432249228537501</v>
      </c>
      <c r="AF83" s="44">
        <v>1.95664665811994</v>
      </c>
      <c r="AG83" s="7">
        <v>43.4048031028113</v>
      </c>
      <c r="AH83" s="44">
        <v>4.1512220459545901</v>
      </c>
      <c r="AI83" s="7">
        <v>-3.7957517166610502</v>
      </c>
      <c r="AJ83" s="44">
        <v>4.29426267322527</v>
      </c>
      <c r="AK83" s="7">
        <v>-6.0274461257262004</v>
      </c>
      <c r="AL83" s="44">
        <v>4.0590386826272802</v>
      </c>
      <c r="AM83" s="7">
        <v>62.735325486862997</v>
      </c>
      <c r="AN83" s="44">
        <v>1.4474668483069499</v>
      </c>
      <c r="AO83" s="7">
        <v>59.530562089856403</v>
      </c>
      <c r="AP83" s="44">
        <v>2.9667808884336599</v>
      </c>
      <c r="AQ83" s="7">
        <v>62.401957364989002</v>
      </c>
      <c r="AR83" s="44">
        <v>1.6684777497735299</v>
      </c>
      <c r="AS83" s="7">
        <v>74.029014078044199</v>
      </c>
      <c r="AT83" s="44">
        <v>2.4997861538153301</v>
      </c>
      <c r="AU83" s="7">
        <v>2.8713952751326102</v>
      </c>
      <c r="AV83" s="44">
        <v>3.0108522079503399</v>
      </c>
      <c r="AW83" s="7">
        <v>11.6270567130552</v>
      </c>
      <c r="AX83" s="44">
        <v>2.9911241145440202</v>
      </c>
      <c r="AY83" s="7">
        <v>43.346733331658399</v>
      </c>
      <c r="AZ83" s="44">
        <v>1.4486708004409701</v>
      </c>
      <c r="BA83" s="7">
        <v>33.757743017405701</v>
      </c>
      <c r="BB83" s="44">
        <v>2.83355966830189</v>
      </c>
      <c r="BC83" s="7">
        <v>43.095345315800401</v>
      </c>
      <c r="BD83" s="44">
        <v>1.6873485911970301</v>
      </c>
      <c r="BE83" s="7">
        <v>63.487212730772598</v>
      </c>
      <c r="BF83" s="44">
        <v>4.0098264688108003</v>
      </c>
      <c r="BG83" s="7">
        <v>9.3376022983946694</v>
      </c>
      <c r="BH83" s="44">
        <v>3.0160848794887301</v>
      </c>
      <c r="BI83" s="7">
        <v>20.3918674149722</v>
      </c>
      <c r="BJ83" s="44">
        <v>4.4653960364267098</v>
      </c>
      <c r="BK83" s="7">
        <v>-2.1517474398362499</v>
      </c>
      <c r="BL83" s="10">
        <v>2.2299303867839999</v>
      </c>
      <c r="BM83" s="7">
        <v>-7.5198469937021201E-2</v>
      </c>
      <c r="BN83" s="10">
        <v>2.0540404664612399</v>
      </c>
      <c r="BO83" s="7">
        <v>-2.27072223347596</v>
      </c>
      <c r="BP83" s="10">
        <v>2.6746782290258699</v>
      </c>
      <c r="BQ83" s="7">
        <v>3.5579969688447002</v>
      </c>
      <c r="BR83" s="10">
        <v>2.28938894583428</v>
      </c>
      <c r="BS83" s="7">
        <v>-0.84436045644780899</v>
      </c>
      <c r="BT83" s="10">
        <v>2.5117675484272501</v>
      </c>
      <c r="BU83" s="59"/>
      <c r="BV83" s="26"/>
      <c r="BW83" s="26"/>
      <c r="BX83" s="26"/>
      <c r="BY83" s="26"/>
      <c r="BZ83" s="26"/>
      <c r="CA83" s="26"/>
      <c r="CB83" s="26"/>
      <c r="CC83" s="26"/>
      <c r="CD83" s="60"/>
    </row>
    <row r="84" spans="1:82" x14ac:dyDescent="0.2">
      <c r="A84" s="5" t="s">
        <v>175</v>
      </c>
      <c r="B84" s="80">
        <v>1</v>
      </c>
      <c r="C84" s="87">
        <v>37.716489927498401</v>
      </c>
      <c r="D84" s="88">
        <v>0.37262080805087899</v>
      </c>
      <c r="E84" s="87">
        <v>43.176888462666199</v>
      </c>
      <c r="F84" s="88">
        <v>1.0507287953601101</v>
      </c>
      <c r="G84" s="87">
        <v>40.517395969825401</v>
      </c>
      <c r="H84" s="88">
        <v>0.47647711091025902</v>
      </c>
      <c r="I84" s="87">
        <v>28.159074022736601</v>
      </c>
      <c r="J84" s="88">
        <v>0.67220666560086595</v>
      </c>
      <c r="K84" s="87">
        <v>-2.6594924928407702</v>
      </c>
      <c r="L84" s="88">
        <v>1.1256439719693201</v>
      </c>
      <c r="M84" s="87">
        <v>-12.3583219470888</v>
      </c>
      <c r="N84" s="88">
        <v>0.82163256457419098</v>
      </c>
      <c r="O84" s="87">
        <v>31.145091732726598</v>
      </c>
      <c r="P84" s="88">
        <v>0.34969512437019601</v>
      </c>
      <c r="Q84" s="87">
        <v>41.1637724579411</v>
      </c>
      <c r="R84" s="88">
        <v>1.0020699287804999</v>
      </c>
      <c r="S84" s="87">
        <v>32.701677796192001</v>
      </c>
      <c r="T84" s="88">
        <v>0.43684934279630999</v>
      </c>
      <c r="U84" s="87">
        <v>23.1338785366199</v>
      </c>
      <c r="V84" s="88">
        <v>0.66752528185903703</v>
      </c>
      <c r="W84" s="87">
        <v>-8.4620946617491093</v>
      </c>
      <c r="X84" s="88">
        <v>1.0944798333169199</v>
      </c>
      <c r="Y84" s="87">
        <v>-9.56779925957213</v>
      </c>
      <c r="Z84" s="88">
        <v>0.77170546132092399</v>
      </c>
      <c r="AA84" s="87">
        <v>32.455583820614699</v>
      </c>
      <c r="AB84" s="88">
        <v>0.33339565487935302</v>
      </c>
      <c r="AC84" s="87">
        <v>40.725471508965903</v>
      </c>
      <c r="AD84" s="88">
        <v>1.0432333034596499</v>
      </c>
      <c r="AE84" s="87">
        <v>35.016853780030502</v>
      </c>
      <c r="AF84" s="88">
        <v>0.434581334067281</v>
      </c>
      <c r="AG84" s="87">
        <v>22.280880536063801</v>
      </c>
      <c r="AH84" s="88">
        <v>0.66065635426451297</v>
      </c>
      <c r="AI84" s="87">
        <v>-5.7086177289353399</v>
      </c>
      <c r="AJ84" s="88">
        <v>1.1448105793104799</v>
      </c>
      <c r="AK84" s="87">
        <v>-12.735973243966701</v>
      </c>
      <c r="AL84" s="88">
        <v>0.77920808247884499</v>
      </c>
      <c r="AM84" s="87">
        <v>46.667921401294699</v>
      </c>
      <c r="AN84" s="88">
        <v>0.37049172973190497</v>
      </c>
      <c r="AO84" s="87">
        <v>46.8186924477478</v>
      </c>
      <c r="AP84" s="88">
        <v>1.0451136200768101</v>
      </c>
      <c r="AQ84" s="87">
        <v>46.203048411453103</v>
      </c>
      <c r="AR84" s="88">
        <v>0.47392389549992298</v>
      </c>
      <c r="AS84" s="87">
        <v>49.597493322292003</v>
      </c>
      <c r="AT84" s="88">
        <v>0.71009878033241602</v>
      </c>
      <c r="AU84" s="87">
        <v>-0.61564403629470699</v>
      </c>
      <c r="AV84" s="88">
        <v>1.1264266569586301</v>
      </c>
      <c r="AW84" s="87">
        <v>3.3944449108388901</v>
      </c>
      <c r="AX84" s="88">
        <v>0.85019779528610495</v>
      </c>
      <c r="AY84" s="87">
        <v>37.6872918242886</v>
      </c>
      <c r="AZ84" s="88">
        <v>0.37509152530082002</v>
      </c>
      <c r="BA84" s="87">
        <v>25.407459282553202</v>
      </c>
      <c r="BB84" s="88">
        <v>0.89086232005408195</v>
      </c>
      <c r="BC84" s="87">
        <v>29.347916504082701</v>
      </c>
      <c r="BD84" s="88">
        <v>0.42243058535038303</v>
      </c>
      <c r="BE84" s="87">
        <v>64.280754845816503</v>
      </c>
      <c r="BF84" s="88">
        <v>0.76519830793622601</v>
      </c>
      <c r="BG84" s="87">
        <v>3.9404572215295399</v>
      </c>
      <c r="BH84" s="88">
        <v>0.97785996450488499</v>
      </c>
      <c r="BI84" s="87">
        <v>34.932838341733699</v>
      </c>
      <c r="BJ84" s="88">
        <v>0.87248241630480206</v>
      </c>
      <c r="BK84" s="87">
        <v>1.2311956529298</v>
      </c>
      <c r="BL84" s="88">
        <v>0.490419440710121</v>
      </c>
      <c r="BM84" s="87">
        <v>-2.5835031210272201</v>
      </c>
      <c r="BN84" s="88">
        <v>0.46616186375440599</v>
      </c>
      <c r="BO84" s="87">
        <v>-1.3507092559271201</v>
      </c>
      <c r="BP84" s="88">
        <v>0.45051605052886601</v>
      </c>
      <c r="BQ84" s="87">
        <v>2.3827031560917402</v>
      </c>
      <c r="BR84" s="88">
        <v>0.49460675691499201</v>
      </c>
      <c r="BS84" s="87">
        <v>1.3420325903478301</v>
      </c>
      <c r="BT84" s="88">
        <v>0.47979313687759001</v>
      </c>
      <c r="BU84" s="59"/>
      <c r="BV84" s="26"/>
      <c r="BW84" s="26"/>
      <c r="BX84" s="26"/>
      <c r="BY84" s="26"/>
      <c r="BZ84" s="26"/>
      <c r="CA84" s="26"/>
      <c r="CB84" s="26"/>
      <c r="CC84" s="26"/>
      <c r="CD84" s="60"/>
    </row>
    <row r="85" spans="1:82" x14ac:dyDescent="0.2">
      <c r="A85" s="82" t="s">
        <v>93</v>
      </c>
      <c r="B85" s="75">
        <v>1</v>
      </c>
      <c r="C85" s="7">
        <v>29.499837431926</v>
      </c>
      <c r="D85" s="10">
        <v>1.2504487147185599</v>
      </c>
      <c r="E85" s="7">
        <v>28.5691427077663</v>
      </c>
      <c r="F85" s="10">
        <v>2.59190705118333</v>
      </c>
      <c r="G85" s="7">
        <v>34.9147259864841</v>
      </c>
      <c r="H85" s="10">
        <v>1.6905858936381499</v>
      </c>
      <c r="I85" s="7">
        <v>16.628848859016902</v>
      </c>
      <c r="J85" s="10">
        <v>2.5289835978510702</v>
      </c>
      <c r="K85" s="7">
        <v>6.3455832787177204</v>
      </c>
      <c r="L85" s="10">
        <v>3.1157481623594601</v>
      </c>
      <c r="M85" s="7">
        <v>-18.285877127467199</v>
      </c>
      <c r="N85" s="10">
        <v>2.8016778198038099</v>
      </c>
      <c r="O85" s="7">
        <v>21.115467717751901</v>
      </c>
      <c r="P85" s="10">
        <v>1.2070840931158999</v>
      </c>
      <c r="Q85" s="7">
        <v>26.312708604754</v>
      </c>
      <c r="R85" s="10">
        <v>2.7241852949991001</v>
      </c>
      <c r="S85" s="7">
        <v>24.119716756726501</v>
      </c>
      <c r="T85" s="10">
        <v>1.59516004281575</v>
      </c>
      <c r="U85" s="7">
        <v>8.7149191489852296</v>
      </c>
      <c r="V85" s="10">
        <v>2.0175835961481798</v>
      </c>
      <c r="W85" s="7">
        <v>-2.1929918480274799</v>
      </c>
      <c r="X85" s="10">
        <v>3.0321952140199202</v>
      </c>
      <c r="Y85" s="7">
        <v>-15.404797607741299</v>
      </c>
      <c r="Z85" s="10">
        <v>2.6062687895338201</v>
      </c>
      <c r="AA85" s="7">
        <v>9.4604988227688604</v>
      </c>
      <c r="AB85" s="10">
        <v>0.96417697540096503</v>
      </c>
      <c r="AC85" s="7">
        <v>7.4076917548417098</v>
      </c>
      <c r="AD85" s="10">
        <v>1.8310993351351399</v>
      </c>
      <c r="AE85" s="7">
        <v>10.9625484383809</v>
      </c>
      <c r="AF85" s="10">
        <v>1.27476089248889</v>
      </c>
      <c r="AG85" s="7">
        <v>7.6903883812060103</v>
      </c>
      <c r="AH85" s="10">
        <v>1.6466295096018699</v>
      </c>
      <c r="AI85" s="7">
        <v>3.5548566835392101</v>
      </c>
      <c r="AJ85" s="10">
        <v>2.1904699623372599</v>
      </c>
      <c r="AK85" s="7">
        <v>-3.2721600571749101</v>
      </c>
      <c r="AL85" s="10">
        <v>1.9713575857735399</v>
      </c>
      <c r="AM85" s="7">
        <v>31.933848854287</v>
      </c>
      <c r="AN85" s="10">
        <v>1.3967988672409</v>
      </c>
      <c r="AO85" s="7">
        <v>30.224027400782401</v>
      </c>
      <c r="AP85" s="10">
        <v>2.91239299692884</v>
      </c>
      <c r="AQ85" s="7">
        <v>32.340573955829598</v>
      </c>
      <c r="AR85" s="10">
        <v>1.71237327915852</v>
      </c>
      <c r="AS85" s="7">
        <v>32.632310956520598</v>
      </c>
      <c r="AT85" s="10">
        <v>2.92969294868626</v>
      </c>
      <c r="AU85" s="7">
        <v>2.1165465550471501</v>
      </c>
      <c r="AV85" s="10">
        <v>3.3235788142344198</v>
      </c>
      <c r="AW85" s="7">
        <v>0.29173700069102199</v>
      </c>
      <c r="AX85" s="10">
        <v>3.1659158755286101</v>
      </c>
      <c r="AY85" s="7">
        <v>19.332174086272101</v>
      </c>
      <c r="AZ85" s="10">
        <v>1.2224955705313101</v>
      </c>
      <c r="BA85" s="7">
        <v>8.0614196502664903</v>
      </c>
      <c r="BB85" s="10">
        <v>1.61851454206306</v>
      </c>
      <c r="BC85" s="7">
        <v>9.2388854562209595</v>
      </c>
      <c r="BD85" s="10">
        <v>1.1094408617093601</v>
      </c>
      <c r="BE85" s="7">
        <v>54.675860393097899</v>
      </c>
      <c r="BF85" s="10">
        <v>3.32698713139379</v>
      </c>
      <c r="BG85" s="7">
        <v>1.17746580595447</v>
      </c>
      <c r="BH85" s="10">
        <v>1.93669881081149</v>
      </c>
      <c r="BI85" s="7">
        <v>45.436974936876901</v>
      </c>
      <c r="BJ85" s="10">
        <v>3.3327749510829698</v>
      </c>
      <c r="BK85" s="7">
        <v>2.2654465149670999</v>
      </c>
      <c r="BL85" s="10">
        <v>1.7138015138284399</v>
      </c>
      <c r="BM85" s="7">
        <v>-4.18490313402609</v>
      </c>
      <c r="BN85" s="10">
        <v>1.9250511088258599</v>
      </c>
      <c r="BO85" s="7">
        <v>-3.7853941645454801</v>
      </c>
      <c r="BP85" s="10">
        <v>1.4250583809811599</v>
      </c>
      <c r="BQ85" s="7">
        <v>0.19858034740781599</v>
      </c>
      <c r="BR85" s="10">
        <v>1.89031235279479</v>
      </c>
      <c r="BS85" s="7">
        <v>0.72330822386947302</v>
      </c>
      <c r="BT85" s="10">
        <v>1.6574551604800001</v>
      </c>
      <c r="BU85" s="59"/>
      <c r="BV85" s="26"/>
      <c r="BW85" s="26"/>
      <c r="BX85" s="26"/>
      <c r="BY85" s="26"/>
      <c r="BZ85" s="26"/>
      <c r="CA85" s="26"/>
      <c r="CB85" s="26"/>
      <c r="CC85" s="26"/>
      <c r="CD85" s="60"/>
    </row>
    <row r="86" spans="1:82" x14ac:dyDescent="0.2">
      <c r="A86" s="82" t="s">
        <v>90</v>
      </c>
      <c r="B86" s="75">
        <v>1</v>
      </c>
      <c r="C86" s="7">
        <v>33.672559357189698</v>
      </c>
      <c r="D86" s="10">
        <v>1.87538174632723</v>
      </c>
      <c r="E86" s="7">
        <v>42.766091603962899</v>
      </c>
      <c r="F86" s="10">
        <v>4.0506408107830696</v>
      </c>
      <c r="G86" s="7">
        <v>34.526174170180099</v>
      </c>
      <c r="H86" s="10">
        <v>2.6604995675896399</v>
      </c>
      <c r="I86" s="7">
        <v>25.152483270632601</v>
      </c>
      <c r="J86" s="10">
        <v>3.4798102373520399</v>
      </c>
      <c r="K86" s="7">
        <v>-8.2399174337827397</v>
      </c>
      <c r="L86" s="10">
        <v>4.5544192048424099</v>
      </c>
      <c r="M86" s="7">
        <v>-9.3736908995475403</v>
      </c>
      <c r="N86" s="10">
        <v>4.5845215540229596</v>
      </c>
      <c r="O86" s="7">
        <v>22.778669002654102</v>
      </c>
      <c r="P86" s="10">
        <v>1.5615753170617399</v>
      </c>
      <c r="Q86" s="7">
        <v>23.955257266585502</v>
      </c>
      <c r="R86" s="10">
        <v>3.49103204028523</v>
      </c>
      <c r="S86" s="7">
        <v>25.501865654303899</v>
      </c>
      <c r="T86" s="10">
        <v>2.0610114613271699</v>
      </c>
      <c r="U86" s="7">
        <v>16.086560325141399</v>
      </c>
      <c r="V86" s="10">
        <v>2.5236647952837399</v>
      </c>
      <c r="W86" s="7">
        <v>1.54660838771844</v>
      </c>
      <c r="X86" s="10">
        <v>3.5681529083827601</v>
      </c>
      <c r="Y86" s="7">
        <v>-9.4153053291625497</v>
      </c>
      <c r="Z86" s="10">
        <v>3.4261999843013902</v>
      </c>
      <c r="AA86" s="7">
        <v>19.964835097470299</v>
      </c>
      <c r="AB86" s="10">
        <v>1.5842845639199099</v>
      </c>
      <c r="AC86" s="7">
        <v>35.836233251343899</v>
      </c>
      <c r="AD86" s="10">
        <v>4.1746886022693301</v>
      </c>
      <c r="AE86" s="7">
        <v>20.185298776384101</v>
      </c>
      <c r="AF86" s="10">
        <v>2.2215750413084501</v>
      </c>
      <c r="AG86" s="7">
        <v>6.7401557151742102</v>
      </c>
      <c r="AH86" s="10">
        <v>1.9235708227419901</v>
      </c>
      <c r="AI86" s="7">
        <v>-15.650934474959801</v>
      </c>
      <c r="AJ86" s="10">
        <v>4.8354200804093104</v>
      </c>
      <c r="AK86" s="7">
        <v>-13.445143061209899</v>
      </c>
      <c r="AL86" s="10">
        <v>2.9286370304627298</v>
      </c>
      <c r="AM86" s="7">
        <v>27.053354441318699</v>
      </c>
      <c r="AN86" s="10">
        <v>1.74532333141095</v>
      </c>
      <c r="AO86" s="7">
        <v>23.943685925799102</v>
      </c>
      <c r="AP86" s="10">
        <v>3.9108765643846</v>
      </c>
      <c r="AQ86" s="7">
        <v>25.286361200277501</v>
      </c>
      <c r="AR86" s="10">
        <v>2.15221281881364</v>
      </c>
      <c r="AS86" s="7">
        <v>34.056182598930903</v>
      </c>
      <c r="AT86" s="10">
        <v>3.5775639253431701</v>
      </c>
      <c r="AU86" s="7">
        <v>1.3426752744783701</v>
      </c>
      <c r="AV86" s="10">
        <v>4.3695969423848702</v>
      </c>
      <c r="AW86" s="7">
        <v>8.7698213986534395</v>
      </c>
      <c r="AX86" s="10">
        <v>4.0295354195867503</v>
      </c>
      <c r="AY86" s="7">
        <v>14.531198336076001</v>
      </c>
      <c r="AZ86" s="10">
        <v>1.27231566989449</v>
      </c>
      <c r="BA86" s="7">
        <v>5.2363432011436002</v>
      </c>
      <c r="BB86" s="10">
        <v>1.8947867314267399</v>
      </c>
      <c r="BC86" s="7">
        <v>5.1432019622003899</v>
      </c>
      <c r="BD86" s="10">
        <v>1.1393916624189699</v>
      </c>
      <c r="BE86" s="7">
        <v>43.464332643217197</v>
      </c>
      <c r="BF86" s="10">
        <v>3.6482660106537299</v>
      </c>
      <c r="BG86" s="7">
        <v>-9.3141238943207597E-2</v>
      </c>
      <c r="BH86" s="10">
        <v>2.26164284151566</v>
      </c>
      <c r="BI86" s="7">
        <v>38.321130681016797</v>
      </c>
      <c r="BJ86" s="10">
        <v>3.8105945799725398</v>
      </c>
      <c r="BK86" s="7">
        <v>2.6384694142180098</v>
      </c>
      <c r="BL86" s="10">
        <v>3.0610390108448602</v>
      </c>
      <c r="BM86" s="7">
        <v>-3.5255522644050501</v>
      </c>
      <c r="BN86" s="10">
        <v>2.2482692713267798</v>
      </c>
      <c r="BO86" s="7">
        <v>1.6616800316097899</v>
      </c>
      <c r="BP86" s="10">
        <v>2.2599417609732799</v>
      </c>
      <c r="BQ86" s="7">
        <v>-1.04388878367516</v>
      </c>
      <c r="BR86" s="10">
        <v>2.75033001816068</v>
      </c>
      <c r="BS86" s="7">
        <v>-3.47984447976487</v>
      </c>
      <c r="BT86" s="10">
        <v>2.4878804897643998</v>
      </c>
      <c r="BU86" s="59"/>
      <c r="BV86" s="26"/>
      <c r="BW86" s="26"/>
      <c r="BX86" s="26"/>
      <c r="BY86" s="26"/>
      <c r="BZ86" s="26"/>
      <c r="CA86" s="26"/>
      <c r="CB86" s="26"/>
      <c r="CC86" s="26"/>
      <c r="CD86" s="60"/>
    </row>
    <row r="87" spans="1:82" ht="13.5" customHeight="1" x14ac:dyDescent="0.2">
      <c r="A87" s="4" t="s">
        <v>91</v>
      </c>
      <c r="B87" s="81">
        <v>1</v>
      </c>
      <c r="C87" s="85">
        <v>46.544454393880201</v>
      </c>
      <c r="D87" s="86">
        <v>1.9369274259975999</v>
      </c>
      <c r="E87" s="85">
        <v>50.662803805383902</v>
      </c>
      <c r="F87" s="86">
        <v>4.8399478094219104</v>
      </c>
      <c r="G87" s="85">
        <v>54.208697257632103</v>
      </c>
      <c r="H87" s="86">
        <v>2.7972561914906602</v>
      </c>
      <c r="I87" s="85">
        <v>33.895006847743701</v>
      </c>
      <c r="J87" s="86">
        <v>2.5405363688016802</v>
      </c>
      <c r="K87" s="85">
        <v>3.5458934522481398</v>
      </c>
      <c r="L87" s="86">
        <v>5.1927679701482203</v>
      </c>
      <c r="M87" s="85">
        <v>-20.313690409888402</v>
      </c>
      <c r="N87" s="86">
        <v>3.6949594883643799</v>
      </c>
      <c r="O87" s="85">
        <v>33.490234782409203</v>
      </c>
      <c r="P87" s="86">
        <v>2.0562297594805399</v>
      </c>
      <c r="Q87" s="85">
        <v>38.247115127396903</v>
      </c>
      <c r="R87" s="86">
        <v>4.6832640275080397</v>
      </c>
      <c r="S87" s="85">
        <v>35.294083191481597</v>
      </c>
      <c r="T87" s="86">
        <v>2.8887261325839</v>
      </c>
      <c r="U87" s="85">
        <v>27.850139305666001</v>
      </c>
      <c r="V87" s="86">
        <v>2.7621811495842898</v>
      </c>
      <c r="W87" s="85">
        <v>-2.9530319359152499</v>
      </c>
      <c r="X87" s="86">
        <v>5.6508663634103797</v>
      </c>
      <c r="Y87" s="85">
        <v>-7.4439438858156501</v>
      </c>
      <c r="Z87" s="86">
        <v>3.2179706013963201</v>
      </c>
      <c r="AA87" s="85">
        <v>28.292260526978001</v>
      </c>
      <c r="AB87" s="86">
        <v>2.08003594632198</v>
      </c>
      <c r="AC87" s="85">
        <v>39.053240495930197</v>
      </c>
      <c r="AD87" s="86">
        <v>5.0273441482048398</v>
      </c>
      <c r="AE87" s="85">
        <v>32.918458629152099</v>
      </c>
      <c r="AF87" s="86">
        <v>3.1117554225500701</v>
      </c>
      <c r="AG87" s="85">
        <v>16.1930388435804</v>
      </c>
      <c r="AH87" s="86">
        <v>2.5141637375461401</v>
      </c>
      <c r="AI87" s="85">
        <v>-6.1347818667781304</v>
      </c>
      <c r="AJ87" s="86">
        <v>5.61008350520882</v>
      </c>
      <c r="AK87" s="85">
        <v>-16.725419785571699</v>
      </c>
      <c r="AL87" s="86">
        <v>4.1837110279671501</v>
      </c>
      <c r="AM87" s="85">
        <v>61.477607592662402</v>
      </c>
      <c r="AN87" s="86">
        <v>1.94311843042054</v>
      </c>
      <c r="AO87" s="85">
        <v>72.274960372543703</v>
      </c>
      <c r="AP87" s="86">
        <v>4.9125359146580196</v>
      </c>
      <c r="AQ87" s="85">
        <v>57.9478517995475</v>
      </c>
      <c r="AR87" s="86">
        <v>3.1324698025934898</v>
      </c>
      <c r="AS87" s="85">
        <v>61.653830874328399</v>
      </c>
      <c r="AT87" s="86">
        <v>2.4343823184742002</v>
      </c>
      <c r="AU87" s="85">
        <v>-14.327108572996201</v>
      </c>
      <c r="AV87" s="86">
        <v>5.4227385786654896</v>
      </c>
      <c r="AW87" s="85">
        <v>3.70597907478093</v>
      </c>
      <c r="AX87" s="86">
        <v>4.1497444938168702</v>
      </c>
      <c r="AY87" s="85">
        <v>27.643576493542302</v>
      </c>
      <c r="AZ87" s="86">
        <v>1.69880937114727</v>
      </c>
      <c r="BA87" s="85">
        <v>11.7659470217975</v>
      </c>
      <c r="BB87" s="86">
        <v>3.53040989431386</v>
      </c>
      <c r="BC87" s="85">
        <v>11.4253781483662</v>
      </c>
      <c r="BD87" s="86">
        <v>1.68034162021209</v>
      </c>
      <c r="BE87" s="85">
        <v>56.948579073595702</v>
      </c>
      <c r="BF87" s="86">
        <v>2.6626665726101799</v>
      </c>
      <c r="BG87" s="85">
        <v>-0.34056887343132802</v>
      </c>
      <c r="BH87" s="86">
        <v>3.8328001337634601</v>
      </c>
      <c r="BI87" s="85">
        <v>45.523200925229503</v>
      </c>
      <c r="BJ87" s="86">
        <v>3.16448466848093</v>
      </c>
      <c r="BK87" s="85">
        <v>9.2159890932614701</v>
      </c>
      <c r="BL87" s="86">
        <v>2.9243980921852799</v>
      </c>
      <c r="BM87" s="85">
        <v>-4.7194974608289399</v>
      </c>
      <c r="BN87" s="86">
        <v>3.0524352387393301</v>
      </c>
      <c r="BO87" s="85">
        <v>-3.0384363632373699</v>
      </c>
      <c r="BP87" s="86">
        <v>2.9427970397686098</v>
      </c>
      <c r="BQ87" s="85">
        <v>10.425511824481401</v>
      </c>
      <c r="BR87" s="86">
        <v>3.0007755897652402</v>
      </c>
      <c r="BS87" s="85">
        <v>2.0710166300283901</v>
      </c>
      <c r="BT87" s="86">
        <v>2.6230247279558201</v>
      </c>
      <c r="BU87" s="61"/>
      <c r="BV87" s="27"/>
      <c r="BW87" s="27"/>
      <c r="BX87" s="27"/>
      <c r="BY87" s="27"/>
      <c r="BZ87" s="27"/>
      <c r="CA87" s="27"/>
      <c r="CB87" s="27"/>
      <c r="CC87" s="27"/>
      <c r="CD87" s="62"/>
    </row>
    <row r="88" spans="1:82" x14ac:dyDescent="0.2">
      <c r="A88" s="41"/>
      <c r="B88" s="29"/>
      <c r="C88" s="42" t="s">
        <v>719</v>
      </c>
      <c r="D88" s="43" t="s">
        <v>720</v>
      </c>
      <c r="E88" s="42" t="s">
        <v>721</v>
      </c>
      <c r="F88" s="43" t="s">
        <v>722</v>
      </c>
      <c r="G88" s="42" t="s">
        <v>723</v>
      </c>
      <c r="H88" s="43" t="s">
        <v>724</v>
      </c>
      <c r="I88" s="42" t="s">
        <v>725</v>
      </c>
      <c r="J88" s="43" t="s">
        <v>726</v>
      </c>
      <c r="K88" s="42" t="s">
        <v>727</v>
      </c>
      <c r="L88" s="43" t="s">
        <v>728</v>
      </c>
      <c r="M88" s="42" t="s">
        <v>729</v>
      </c>
      <c r="N88" s="43" t="s">
        <v>730</v>
      </c>
      <c r="O88" s="42" t="s">
        <v>731</v>
      </c>
      <c r="P88" s="43" t="s">
        <v>732</v>
      </c>
      <c r="Q88" s="42" t="s">
        <v>733</v>
      </c>
      <c r="R88" s="43" t="s">
        <v>734</v>
      </c>
      <c r="S88" s="42" t="s">
        <v>735</v>
      </c>
      <c r="T88" s="43" t="s">
        <v>736</v>
      </c>
      <c r="U88" s="42" t="s">
        <v>737</v>
      </c>
      <c r="V88" s="43" t="s">
        <v>738</v>
      </c>
      <c r="W88" s="42" t="s">
        <v>739</v>
      </c>
      <c r="X88" s="43" t="s">
        <v>740</v>
      </c>
      <c r="Y88" s="42" t="s">
        <v>741</v>
      </c>
      <c r="Z88" s="43" t="s">
        <v>742</v>
      </c>
      <c r="AA88" s="42" t="s">
        <v>743</v>
      </c>
      <c r="AB88" s="43" t="s">
        <v>744</v>
      </c>
      <c r="AC88" s="42" t="s">
        <v>745</v>
      </c>
      <c r="AD88" s="43" t="s">
        <v>746</v>
      </c>
      <c r="AE88" s="42" t="s">
        <v>747</v>
      </c>
      <c r="AF88" s="43" t="s">
        <v>748</v>
      </c>
      <c r="AG88" s="42" t="s">
        <v>749</v>
      </c>
      <c r="AH88" s="43" t="s">
        <v>750</v>
      </c>
      <c r="AI88" s="42" t="s">
        <v>751</v>
      </c>
      <c r="AJ88" s="43" t="s">
        <v>752</v>
      </c>
      <c r="AK88" s="42" t="s">
        <v>753</v>
      </c>
      <c r="AL88" s="43" t="s">
        <v>754</v>
      </c>
      <c r="AM88" s="42" t="s">
        <v>755</v>
      </c>
      <c r="AN88" s="43" t="s">
        <v>756</v>
      </c>
      <c r="AO88" s="42" t="s">
        <v>757</v>
      </c>
      <c r="AP88" s="43" t="s">
        <v>758</v>
      </c>
      <c r="AQ88" s="42" t="s">
        <v>759</v>
      </c>
      <c r="AR88" s="43" t="s">
        <v>760</v>
      </c>
      <c r="AS88" s="42" t="s">
        <v>761</v>
      </c>
      <c r="AT88" s="43" t="s">
        <v>762</v>
      </c>
      <c r="AU88" s="42" t="s">
        <v>763</v>
      </c>
      <c r="AV88" s="43" t="s">
        <v>764</v>
      </c>
      <c r="AW88" s="42" t="s">
        <v>765</v>
      </c>
      <c r="AX88" s="43" t="s">
        <v>766</v>
      </c>
      <c r="AY88" s="42" t="s">
        <v>767</v>
      </c>
      <c r="AZ88" s="43" t="s">
        <v>768</v>
      </c>
      <c r="BA88" s="42" t="s">
        <v>769</v>
      </c>
      <c r="BB88" s="43" t="s">
        <v>770</v>
      </c>
      <c r="BC88" s="42" t="s">
        <v>771</v>
      </c>
      <c r="BD88" s="43" t="s">
        <v>772</v>
      </c>
      <c r="BE88" s="42" t="s">
        <v>773</v>
      </c>
      <c r="BF88" s="43" t="s">
        <v>774</v>
      </c>
      <c r="BG88" s="42" t="s">
        <v>775</v>
      </c>
      <c r="BH88" s="43" t="s">
        <v>776</v>
      </c>
      <c r="BI88" s="42" t="s">
        <v>777</v>
      </c>
      <c r="BJ88" s="43" t="s">
        <v>778</v>
      </c>
      <c r="BK88" s="56" t="s">
        <v>779</v>
      </c>
      <c r="BL88" s="24" t="s">
        <v>780</v>
      </c>
      <c r="BM88" s="24" t="s">
        <v>781</v>
      </c>
      <c r="BN88" s="24" t="s">
        <v>782</v>
      </c>
      <c r="BO88" s="24" t="s">
        <v>783</v>
      </c>
      <c r="BP88" s="24" t="s">
        <v>784</v>
      </c>
      <c r="BQ88" s="24" t="s">
        <v>785</v>
      </c>
      <c r="BR88" s="24" t="s">
        <v>786</v>
      </c>
      <c r="BS88" s="24" t="s">
        <v>787</v>
      </c>
      <c r="BT88" s="24" t="s">
        <v>788</v>
      </c>
      <c r="BU88" s="42" t="s">
        <v>789</v>
      </c>
      <c r="BV88" s="47" t="s">
        <v>790</v>
      </c>
      <c r="BW88" s="42" t="s">
        <v>791</v>
      </c>
      <c r="BX88" s="47" t="s">
        <v>792</v>
      </c>
      <c r="BY88" s="43" t="s">
        <v>793</v>
      </c>
      <c r="BZ88" s="43" t="s">
        <v>794</v>
      </c>
      <c r="CA88" s="42" t="s">
        <v>795</v>
      </c>
      <c r="CB88" s="47" t="s">
        <v>796</v>
      </c>
      <c r="CC88" s="42" t="s">
        <v>797</v>
      </c>
      <c r="CD88" s="63" t="s">
        <v>798</v>
      </c>
    </row>
    <row r="89" spans="1:82" x14ac:dyDescent="0.2">
      <c r="A89" s="82" t="s">
        <v>25</v>
      </c>
      <c r="B89" s="83">
        <v>3</v>
      </c>
      <c r="C89" s="7">
        <v>19.844906608493499</v>
      </c>
      <c r="D89" s="44">
        <v>0.908936989126645</v>
      </c>
      <c r="E89" s="7">
        <v>26.782107996552401</v>
      </c>
      <c r="F89" s="44">
        <v>4.1605143729588896</v>
      </c>
      <c r="G89" s="7">
        <v>24.060161289784599</v>
      </c>
      <c r="H89" s="44">
        <v>1.3410611486372199</v>
      </c>
      <c r="I89" s="7">
        <v>12.8390499352556</v>
      </c>
      <c r="J89" s="44">
        <v>1.2726204158644301</v>
      </c>
      <c r="K89" s="7">
        <v>-2.7219467067678198</v>
      </c>
      <c r="L89" s="44">
        <v>4.5085092168266998</v>
      </c>
      <c r="M89" s="7">
        <v>-11.221111354529</v>
      </c>
      <c r="N89" s="44">
        <v>1.83653035284093</v>
      </c>
      <c r="O89" s="7">
        <v>32.055358918114599</v>
      </c>
      <c r="P89" s="44">
        <v>1.2885963488308001</v>
      </c>
      <c r="Q89" s="7">
        <v>54.285177504319599</v>
      </c>
      <c r="R89" s="44">
        <v>5.2977207270999704</v>
      </c>
      <c r="S89" s="7">
        <v>38.830126861294701</v>
      </c>
      <c r="T89" s="44">
        <v>1.7138084758327601</v>
      </c>
      <c r="U89" s="7">
        <v>19.039612900859002</v>
      </c>
      <c r="V89" s="44">
        <v>1.45782968167149</v>
      </c>
      <c r="W89" s="7">
        <v>-15.4550506430248</v>
      </c>
      <c r="X89" s="44">
        <v>5.5823196288566796</v>
      </c>
      <c r="Y89" s="7">
        <v>-19.790513960435799</v>
      </c>
      <c r="Z89" s="44">
        <v>2.0498819633915599</v>
      </c>
      <c r="AA89" s="7">
        <v>25.493034939088801</v>
      </c>
      <c r="AB89" s="44">
        <v>1.0809554011939799</v>
      </c>
      <c r="AC89" s="7">
        <v>45.356385304590297</v>
      </c>
      <c r="AD89" s="44">
        <v>4.6909629070943497</v>
      </c>
      <c r="AE89" s="7">
        <v>31.737517970018502</v>
      </c>
      <c r="AF89" s="44">
        <v>1.60170394028607</v>
      </c>
      <c r="AG89" s="7">
        <v>13.426417397626899</v>
      </c>
      <c r="AH89" s="44">
        <v>1.3376528359450699</v>
      </c>
      <c r="AI89" s="7">
        <v>-13.618867334571799</v>
      </c>
      <c r="AJ89" s="44">
        <v>5.2446679979498096</v>
      </c>
      <c r="AK89" s="7">
        <v>-18.311100572391599</v>
      </c>
      <c r="AL89" s="44">
        <v>2.1606152996925498</v>
      </c>
      <c r="AM89" s="7">
        <v>37.143690042567201</v>
      </c>
      <c r="AN89" s="44">
        <v>1.01633931349763</v>
      </c>
      <c r="AO89" s="7">
        <v>39.967704263132902</v>
      </c>
      <c r="AP89" s="44">
        <v>5.2965898496476598</v>
      </c>
      <c r="AQ89" s="7">
        <v>38.584912265234301</v>
      </c>
      <c r="AR89" s="44">
        <v>1.4260109396012199</v>
      </c>
      <c r="AS89" s="7">
        <v>34.624836067237197</v>
      </c>
      <c r="AT89" s="44">
        <v>1.5467917685356101</v>
      </c>
      <c r="AU89" s="7">
        <v>-1.38279199789866</v>
      </c>
      <c r="AV89" s="44">
        <v>5.5358115883660899</v>
      </c>
      <c r="AW89" s="7">
        <v>-3.96007619799708</v>
      </c>
      <c r="AX89" s="44">
        <v>2.0832594595829099</v>
      </c>
      <c r="AY89" s="7">
        <v>29.427902017444001</v>
      </c>
      <c r="AZ89" s="44">
        <v>0.98187165176225899</v>
      </c>
      <c r="BA89" s="7">
        <v>9.3358663593814004</v>
      </c>
      <c r="BB89" s="44">
        <v>2.5419310272194502</v>
      </c>
      <c r="BC89" s="7">
        <v>14.216391915150901</v>
      </c>
      <c r="BD89" s="44">
        <v>0.99573550888446005</v>
      </c>
      <c r="BE89" s="7">
        <v>53.772817850208099</v>
      </c>
      <c r="BF89" s="44">
        <v>1.84665179242343</v>
      </c>
      <c r="BG89" s="7">
        <v>4.8805255557694602</v>
      </c>
      <c r="BH89" s="44">
        <v>2.73824643589252</v>
      </c>
      <c r="BI89" s="7">
        <v>39.556425935057298</v>
      </c>
      <c r="BJ89" s="44">
        <v>2.18521121092851</v>
      </c>
      <c r="BK89" s="59"/>
      <c r="BL89" s="30"/>
      <c r="BM89" s="30"/>
      <c r="BN89" s="30"/>
      <c r="BO89" s="30"/>
      <c r="BP89" s="30"/>
      <c r="BQ89" s="30"/>
      <c r="BR89" s="30"/>
      <c r="BS89" s="30"/>
      <c r="BT89" s="30"/>
      <c r="BU89" s="7">
        <v>-4.6091092359337997</v>
      </c>
      <c r="BV89" s="10">
        <v>1.4001956029071001</v>
      </c>
      <c r="BW89" s="7">
        <v>-8.1310130312955202</v>
      </c>
      <c r="BX89" s="10">
        <v>1.79584989015303</v>
      </c>
      <c r="BY89" s="7">
        <v>-1.35770347597584</v>
      </c>
      <c r="BZ89" s="10">
        <v>1.5502547270200899</v>
      </c>
      <c r="CA89" s="7">
        <v>-4.3870039392256297</v>
      </c>
      <c r="CB89" s="10">
        <v>1.7196390770837899</v>
      </c>
      <c r="CC89" s="7">
        <v>6.3753654991471898</v>
      </c>
      <c r="CD89" s="50">
        <v>1.44201509640671</v>
      </c>
    </row>
    <row r="90" spans="1:82" x14ac:dyDescent="0.2">
      <c r="A90" s="82" t="s">
        <v>28</v>
      </c>
      <c r="B90" s="83">
        <v>3</v>
      </c>
      <c r="C90" s="7">
        <v>23.251352434101801</v>
      </c>
      <c r="D90" s="44">
        <v>1.29294824794152</v>
      </c>
      <c r="E90" s="7">
        <v>22.891355833916101</v>
      </c>
      <c r="F90" s="44">
        <v>6.3151696055677</v>
      </c>
      <c r="G90" s="7">
        <v>27.692597964300798</v>
      </c>
      <c r="H90" s="44">
        <v>2.0841292675794501</v>
      </c>
      <c r="I90" s="7">
        <v>17.2205266875891</v>
      </c>
      <c r="J90" s="44">
        <v>1.95901627540257</v>
      </c>
      <c r="K90" s="7">
        <v>4.8012421303847299</v>
      </c>
      <c r="L90" s="44">
        <v>6.3167820919891398</v>
      </c>
      <c r="M90" s="7">
        <v>-10.4720712767118</v>
      </c>
      <c r="N90" s="44">
        <v>3.1849498663130902</v>
      </c>
      <c r="O90" s="7">
        <v>30.6002095867821</v>
      </c>
      <c r="P90" s="44">
        <v>1.2595273174235599</v>
      </c>
      <c r="Q90" s="7">
        <v>41.219311165435002</v>
      </c>
      <c r="R90" s="44">
        <v>9.5002867704247205</v>
      </c>
      <c r="S90" s="7">
        <v>34.164965543092997</v>
      </c>
      <c r="T90" s="44">
        <v>1.74559506623245</v>
      </c>
      <c r="U90" s="7">
        <v>24.606098571492598</v>
      </c>
      <c r="V90" s="44">
        <v>2.5128374762923</v>
      </c>
      <c r="W90" s="7">
        <v>-7.0543456223419803</v>
      </c>
      <c r="X90" s="44">
        <v>9.2575982018578404</v>
      </c>
      <c r="Y90" s="7">
        <v>-9.5588669716004198</v>
      </c>
      <c r="Z90" s="44">
        <v>3.3457483071587699</v>
      </c>
      <c r="AA90" s="7">
        <v>20.722241399822401</v>
      </c>
      <c r="AB90" s="44">
        <v>0.99304992495928002</v>
      </c>
      <c r="AC90" s="7">
        <v>25.000969420077901</v>
      </c>
      <c r="AD90" s="44">
        <v>6.0576219683919996</v>
      </c>
      <c r="AE90" s="7">
        <v>27.273550138902898</v>
      </c>
      <c r="AF90" s="44">
        <v>1.8316589619403401</v>
      </c>
      <c r="AG90" s="7">
        <v>11.099503211705199</v>
      </c>
      <c r="AH90" s="44">
        <v>1.32585304665112</v>
      </c>
      <c r="AI90" s="7">
        <v>2.2725807188249498</v>
      </c>
      <c r="AJ90" s="44">
        <v>6.2536368870890398</v>
      </c>
      <c r="AK90" s="7">
        <v>-16.174046927197701</v>
      </c>
      <c r="AL90" s="44">
        <v>2.5469285075352701</v>
      </c>
      <c r="AM90" s="7">
        <v>24.298238671759801</v>
      </c>
      <c r="AN90" s="44">
        <v>1.35377501379215</v>
      </c>
      <c r="AO90" s="7">
        <v>23.799505767480401</v>
      </c>
      <c r="AP90" s="44">
        <v>7.1037252966494799</v>
      </c>
      <c r="AQ90" s="7">
        <v>24.235901737155</v>
      </c>
      <c r="AR90" s="44">
        <v>1.9037506103286901</v>
      </c>
      <c r="AS90" s="7">
        <v>24.3873731369711</v>
      </c>
      <c r="AT90" s="44">
        <v>1.77205013465073</v>
      </c>
      <c r="AU90" s="7">
        <v>0.43639596967460598</v>
      </c>
      <c r="AV90" s="44">
        <v>7.5106959717191204</v>
      </c>
      <c r="AW90" s="7">
        <v>0.15147139981612101</v>
      </c>
      <c r="AX90" s="44">
        <v>2.4193762907162601</v>
      </c>
      <c r="AY90" s="7">
        <v>13.431659781291399</v>
      </c>
      <c r="AZ90" s="44">
        <v>1.1453765482545799</v>
      </c>
      <c r="BA90" s="7">
        <v>0</v>
      </c>
      <c r="BB90" s="44">
        <v>0</v>
      </c>
      <c r="BC90" s="7">
        <v>0.58493949172133597</v>
      </c>
      <c r="BD90" s="44">
        <v>0.32006734480839599</v>
      </c>
      <c r="BE90" s="7">
        <v>32.442200994151797</v>
      </c>
      <c r="BF90" s="44">
        <v>2.1633553043729599</v>
      </c>
      <c r="BG90" s="7">
        <v>0.58493949172133597</v>
      </c>
      <c r="BH90" s="44">
        <v>0.32006734480839599</v>
      </c>
      <c r="BI90" s="7">
        <v>31.8572615024305</v>
      </c>
      <c r="BJ90" s="44">
        <v>2.18052229266477</v>
      </c>
      <c r="BK90" s="59"/>
      <c r="BL90" s="30"/>
      <c r="BM90" s="30"/>
      <c r="BN90" s="30"/>
      <c r="BO90" s="30"/>
      <c r="BP90" s="30"/>
      <c r="BQ90" s="30"/>
      <c r="BR90" s="30"/>
      <c r="BS90" s="30"/>
      <c r="BT90" s="30"/>
      <c r="BU90" s="7">
        <v>-11.1253431982959</v>
      </c>
      <c r="BV90" s="10">
        <v>1.97276358437919</v>
      </c>
      <c r="BW90" s="7">
        <v>-2.0576828711228998</v>
      </c>
      <c r="BX90" s="10">
        <v>1.97658704066955</v>
      </c>
      <c r="BY90" s="7">
        <v>-11.829608655312599</v>
      </c>
      <c r="BZ90" s="10">
        <v>1.7216730730505101</v>
      </c>
      <c r="CA90" s="7">
        <v>-2.8141761957985301</v>
      </c>
      <c r="CB90" s="10">
        <v>1.76571423577552</v>
      </c>
      <c r="CC90" s="7">
        <v>2.32000251439838</v>
      </c>
      <c r="CD90" s="50">
        <v>1.4469999972866801</v>
      </c>
    </row>
    <row r="91" spans="1:82" x14ac:dyDescent="0.2">
      <c r="A91" s="82" t="s">
        <v>84</v>
      </c>
      <c r="B91" s="83">
        <v>3</v>
      </c>
      <c r="C91" s="7">
        <v>23.896606896686201</v>
      </c>
      <c r="D91" s="44">
        <v>1.16557330585668</v>
      </c>
      <c r="E91" s="7">
        <v>24.130429988943501</v>
      </c>
      <c r="F91" s="44">
        <v>2.9509303873887198</v>
      </c>
      <c r="G91" s="7">
        <v>28.0022470959819</v>
      </c>
      <c r="H91" s="44">
        <v>1.66067427040268</v>
      </c>
      <c r="I91" s="7">
        <v>14.789773771899</v>
      </c>
      <c r="J91" s="44">
        <v>1.7591571826075201</v>
      </c>
      <c r="K91" s="7">
        <v>3.8718171070383498</v>
      </c>
      <c r="L91" s="44">
        <v>3.5464042025595499</v>
      </c>
      <c r="M91" s="7">
        <v>-13.2124733240829</v>
      </c>
      <c r="N91" s="44">
        <v>2.3919966755413</v>
      </c>
      <c r="O91" s="7">
        <v>26.7533335804345</v>
      </c>
      <c r="P91" s="44">
        <v>1.1304315245407599</v>
      </c>
      <c r="Q91" s="7">
        <v>44.0959134058605</v>
      </c>
      <c r="R91" s="44">
        <v>3.5302334531378299</v>
      </c>
      <c r="S91" s="7">
        <v>29.311016778507799</v>
      </c>
      <c r="T91" s="44">
        <v>1.67733213559322</v>
      </c>
      <c r="U91" s="7">
        <v>11.3625430191733</v>
      </c>
      <c r="V91" s="44">
        <v>1.5427573924718301</v>
      </c>
      <c r="W91" s="7">
        <v>-14.784896627352699</v>
      </c>
      <c r="X91" s="44">
        <v>3.8349569495090399</v>
      </c>
      <c r="Y91" s="7">
        <v>-17.948473759334501</v>
      </c>
      <c r="Z91" s="44">
        <v>2.5233769647420501</v>
      </c>
      <c r="AA91" s="7">
        <v>11.284993858037501</v>
      </c>
      <c r="AB91" s="44">
        <v>0.785128744657422</v>
      </c>
      <c r="AC91" s="7">
        <v>16.0156016762148</v>
      </c>
      <c r="AD91" s="44">
        <v>2.73422712369354</v>
      </c>
      <c r="AE91" s="7">
        <v>12.5613131392504</v>
      </c>
      <c r="AF91" s="44">
        <v>1.0726786488948901</v>
      </c>
      <c r="AG91" s="7">
        <v>5.9137560954924497</v>
      </c>
      <c r="AH91" s="44">
        <v>0.95970290601000596</v>
      </c>
      <c r="AI91" s="7">
        <v>-3.4542885369644201</v>
      </c>
      <c r="AJ91" s="44">
        <v>2.8812185638247598</v>
      </c>
      <c r="AK91" s="7">
        <v>-6.6475570437579501</v>
      </c>
      <c r="AL91" s="44">
        <v>1.4998641263230601</v>
      </c>
      <c r="AM91" s="7">
        <v>28.684499796444801</v>
      </c>
      <c r="AN91" s="44">
        <v>1.344878365899</v>
      </c>
      <c r="AO91" s="7">
        <v>26.553945496067801</v>
      </c>
      <c r="AP91" s="44">
        <v>3.5279159990569902</v>
      </c>
      <c r="AQ91" s="7">
        <v>27.6681268599474</v>
      </c>
      <c r="AR91" s="44">
        <v>1.5185588509938599</v>
      </c>
      <c r="AS91" s="7">
        <v>32.015695808047703</v>
      </c>
      <c r="AT91" s="44">
        <v>2.1001798988944498</v>
      </c>
      <c r="AU91" s="7">
        <v>1.1141813638796501</v>
      </c>
      <c r="AV91" s="44">
        <v>3.6340567002049302</v>
      </c>
      <c r="AW91" s="7">
        <v>4.3475689481002702</v>
      </c>
      <c r="AX91" s="44">
        <v>2.2633881395525899</v>
      </c>
      <c r="AY91" s="7">
        <v>20.284289451043399</v>
      </c>
      <c r="AZ91" s="44">
        <v>1.2054575730043799</v>
      </c>
      <c r="BA91" s="7">
        <v>8.3301911851576307</v>
      </c>
      <c r="BB91" s="44">
        <v>1.9032827327409201</v>
      </c>
      <c r="BC91" s="7">
        <v>9.1396182517669704</v>
      </c>
      <c r="BD91" s="44">
        <v>1.0650658770297901</v>
      </c>
      <c r="BE91" s="7">
        <v>50.683778146539296</v>
      </c>
      <c r="BF91" s="44">
        <v>2.5695584090493599</v>
      </c>
      <c r="BG91" s="7">
        <v>0.80942706660933395</v>
      </c>
      <c r="BH91" s="44">
        <v>2.2138884364206302</v>
      </c>
      <c r="BI91" s="7">
        <v>41.544159894772399</v>
      </c>
      <c r="BJ91" s="44">
        <v>2.6830456040892301</v>
      </c>
      <c r="BK91" s="59"/>
      <c r="BL91" s="30"/>
      <c r="BM91" s="30"/>
      <c r="BN91" s="30"/>
      <c r="BO91" s="30"/>
      <c r="BP91" s="30"/>
      <c r="BQ91" s="30"/>
      <c r="BR91" s="30"/>
      <c r="BS91" s="30"/>
      <c r="BT91" s="30"/>
      <c r="BU91" s="7">
        <v>-3.3377840202726898</v>
      </c>
      <c r="BV91" s="10">
        <v>1.65289284951718</v>
      </c>
      <c r="BW91" s="7">
        <v>1.4529627286564599</v>
      </c>
      <c r="BX91" s="10">
        <v>1.87793641942793</v>
      </c>
      <c r="BY91" s="7">
        <v>-1.96089912927687</v>
      </c>
      <c r="BZ91" s="10">
        <v>1.3105652578176401</v>
      </c>
      <c r="CA91" s="7">
        <v>-3.0507687104343701</v>
      </c>
      <c r="CB91" s="10">
        <v>1.85227739139317</v>
      </c>
      <c r="CC91" s="7">
        <v>1.6754235886408599</v>
      </c>
      <c r="CD91" s="50">
        <v>1.64492861527385</v>
      </c>
    </row>
    <row r="92" spans="1:82" x14ac:dyDescent="0.2">
      <c r="A92" s="82" t="s">
        <v>46</v>
      </c>
      <c r="B92" s="83">
        <v>3</v>
      </c>
      <c r="C92" s="7">
        <v>26.4148476854288</v>
      </c>
      <c r="D92" s="44">
        <v>0.99560578552757395</v>
      </c>
      <c r="E92" s="7">
        <v>50.8933816338429</v>
      </c>
      <c r="F92" s="44">
        <v>7.6605382535420903</v>
      </c>
      <c r="G92" s="7">
        <v>31.511122383475801</v>
      </c>
      <c r="H92" s="44">
        <v>1.92326078033047</v>
      </c>
      <c r="I92" s="7">
        <v>22.751553305003799</v>
      </c>
      <c r="J92" s="44">
        <v>1.0248911928633799</v>
      </c>
      <c r="K92" s="7">
        <v>-19.382259250367099</v>
      </c>
      <c r="L92" s="44">
        <v>8.4757820652916998</v>
      </c>
      <c r="M92" s="7">
        <v>-8.7595690784720208</v>
      </c>
      <c r="N92" s="44">
        <v>2.0778663070400998</v>
      </c>
      <c r="O92" s="7">
        <v>29.536428490465799</v>
      </c>
      <c r="P92" s="44">
        <v>0.86202583717205195</v>
      </c>
      <c r="Q92" s="7">
        <v>59.681032770570901</v>
      </c>
      <c r="R92" s="44">
        <v>7.6147112632585401</v>
      </c>
      <c r="S92" s="7">
        <v>43.3130476436245</v>
      </c>
      <c r="T92" s="44">
        <v>1.58607962879757</v>
      </c>
      <c r="U92" s="7">
        <v>20.935307099904001</v>
      </c>
      <c r="V92" s="44">
        <v>1.1458954322528001</v>
      </c>
      <c r="W92" s="7">
        <v>-16.367985126946301</v>
      </c>
      <c r="X92" s="44">
        <v>7.9587730142393101</v>
      </c>
      <c r="Y92" s="7">
        <v>-22.377740543720499</v>
      </c>
      <c r="Z92" s="44">
        <v>2.18650083967812</v>
      </c>
      <c r="AA92" s="7">
        <v>20.368272206404502</v>
      </c>
      <c r="AB92" s="44">
        <v>0.97915348416973802</v>
      </c>
      <c r="AC92" s="7">
        <v>51.807868653076603</v>
      </c>
      <c r="AD92" s="44">
        <v>6.9049806526070796</v>
      </c>
      <c r="AE92" s="7">
        <v>28.158939746131701</v>
      </c>
      <c r="AF92" s="44">
        <v>1.91638010889345</v>
      </c>
      <c r="AG92" s="7">
        <v>14.9875638111297</v>
      </c>
      <c r="AH92" s="44">
        <v>0.923184967174138</v>
      </c>
      <c r="AI92" s="7">
        <v>-23.648928906944899</v>
      </c>
      <c r="AJ92" s="44">
        <v>7.0808234288223204</v>
      </c>
      <c r="AK92" s="7">
        <v>-13.171375935002001</v>
      </c>
      <c r="AL92" s="44">
        <v>2.07516840588104</v>
      </c>
      <c r="AM92" s="7">
        <v>47.118097750564701</v>
      </c>
      <c r="AN92" s="44">
        <v>1.1197043084646301</v>
      </c>
      <c r="AO92" s="7">
        <v>75.021599650991107</v>
      </c>
      <c r="AP92" s="44">
        <v>6.9997491752832497</v>
      </c>
      <c r="AQ92" s="7">
        <v>53.855441830057799</v>
      </c>
      <c r="AR92" s="44">
        <v>1.84558925689766</v>
      </c>
      <c r="AS92" s="7">
        <v>42.456468050416397</v>
      </c>
      <c r="AT92" s="44">
        <v>1.2420358245652801</v>
      </c>
      <c r="AU92" s="7">
        <v>-21.1661578209334</v>
      </c>
      <c r="AV92" s="44">
        <v>7.0907413476140499</v>
      </c>
      <c r="AW92" s="7">
        <v>-11.398973779641301</v>
      </c>
      <c r="AX92" s="44">
        <v>2.0268695242125099</v>
      </c>
      <c r="AY92" s="7">
        <v>37.008973504438501</v>
      </c>
      <c r="AZ92" s="44">
        <v>0.97193646740904205</v>
      </c>
      <c r="BA92" s="7">
        <v>20.111731657824699</v>
      </c>
      <c r="BB92" s="44">
        <v>6.2996827005579901</v>
      </c>
      <c r="BC92" s="7">
        <v>18.020680577472199</v>
      </c>
      <c r="BD92" s="44">
        <v>1.3910406059248399</v>
      </c>
      <c r="BE92" s="7">
        <v>47.8772793180351</v>
      </c>
      <c r="BF92" s="44">
        <v>1.3036845145428599</v>
      </c>
      <c r="BG92" s="7">
        <v>-2.09105108035252</v>
      </c>
      <c r="BH92" s="44">
        <v>6.3665737651199601</v>
      </c>
      <c r="BI92" s="7">
        <v>29.856598740562799</v>
      </c>
      <c r="BJ92" s="44">
        <v>2.0696548423977599</v>
      </c>
      <c r="BK92" s="59"/>
      <c r="BL92" s="30"/>
      <c r="BM92" s="30"/>
      <c r="BN92" s="30"/>
      <c r="BO92" s="30"/>
      <c r="BP92" s="30"/>
      <c r="BQ92" s="30"/>
      <c r="BR92" s="30"/>
      <c r="BS92" s="30"/>
      <c r="BT92" s="30"/>
      <c r="BU92" s="7">
        <v>7.4838719637948997E-2</v>
      </c>
      <c r="BV92" s="10">
        <v>1.4964332102087201</v>
      </c>
      <c r="BW92" s="7">
        <v>0.73441622641189497</v>
      </c>
      <c r="BX92" s="10">
        <v>1.2845776841269601</v>
      </c>
      <c r="BY92" s="7">
        <v>-6.32277092039253E-2</v>
      </c>
      <c r="BZ92" s="10">
        <v>1.3968257921347</v>
      </c>
      <c r="CA92" s="7">
        <v>-2.0175187718689198</v>
      </c>
      <c r="CB92" s="10">
        <v>1.5910347474982101</v>
      </c>
      <c r="CC92" s="7">
        <v>1.7933117537507</v>
      </c>
      <c r="CD92" s="50">
        <v>1.4531940016473299</v>
      </c>
    </row>
    <row r="93" spans="1:82" x14ac:dyDescent="0.2">
      <c r="A93" s="82" t="s">
        <v>48</v>
      </c>
      <c r="B93" s="83">
        <v>3</v>
      </c>
      <c r="C93" s="7">
        <v>45.666947829991301</v>
      </c>
      <c r="D93" s="44">
        <v>1.23123005291966</v>
      </c>
      <c r="E93" s="7">
        <v>56.431703694005101</v>
      </c>
      <c r="F93" s="44">
        <v>4.8800514093149703</v>
      </c>
      <c r="G93" s="7">
        <v>47.1607885768722</v>
      </c>
      <c r="H93" s="44">
        <v>1.43562319108689</v>
      </c>
      <c r="I93" s="7">
        <v>33.109652292263299</v>
      </c>
      <c r="J93" s="44">
        <v>2.44287061109971</v>
      </c>
      <c r="K93" s="7">
        <v>-9.2709151171328408</v>
      </c>
      <c r="L93" s="44">
        <v>5.0257999281341501</v>
      </c>
      <c r="M93" s="7">
        <v>-14.051136284609001</v>
      </c>
      <c r="N93" s="44">
        <v>2.8307531322226702</v>
      </c>
      <c r="O93" s="7">
        <v>28.368220678487301</v>
      </c>
      <c r="P93" s="44">
        <v>1.09835534597246</v>
      </c>
      <c r="Q93" s="7">
        <v>43.919793398197903</v>
      </c>
      <c r="R93" s="44">
        <v>4.8137251800519198</v>
      </c>
      <c r="S93" s="7">
        <v>28.290036149174899</v>
      </c>
      <c r="T93" s="44">
        <v>1.2320660373052901</v>
      </c>
      <c r="U93" s="7">
        <v>22.090204119647701</v>
      </c>
      <c r="V93" s="44">
        <v>2.2053279215817998</v>
      </c>
      <c r="W93" s="7">
        <v>-15.629757249022999</v>
      </c>
      <c r="X93" s="44">
        <v>5.0672247215459096</v>
      </c>
      <c r="Y93" s="7">
        <v>-6.19983202952724</v>
      </c>
      <c r="Z93" s="44">
        <v>2.3950667864047799</v>
      </c>
      <c r="AA93" s="7">
        <v>48.3970364516586</v>
      </c>
      <c r="AB93" s="44">
        <v>0.97092545890015303</v>
      </c>
      <c r="AC93" s="7">
        <v>53.921606762799499</v>
      </c>
      <c r="AD93" s="44">
        <v>4.2239428619184496</v>
      </c>
      <c r="AE93" s="7">
        <v>49.910640534860597</v>
      </c>
      <c r="AF93" s="44">
        <v>1.0426708419827899</v>
      </c>
      <c r="AG93" s="7">
        <v>36.721675048065897</v>
      </c>
      <c r="AH93" s="44">
        <v>2.3044045495396399</v>
      </c>
      <c r="AI93" s="7">
        <v>-4.0109662279388996</v>
      </c>
      <c r="AJ93" s="44">
        <v>4.36768283961392</v>
      </c>
      <c r="AK93" s="7">
        <v>-13.1889654867947</v>
      </c>
      <c r="AL93" s="44">
        <v>2.3919569398512102</v>
      </c>
      <c r="AM93" s="7">
        <v>29.830539097876301</v>
      </c>
      <c r="AN93" s="44">
        <v>0.98852288407908395</v>
      </c>
      <c r="AO93" s="7">
        <v>40.364860259554497</v>
      </c>
      <c r="AP93" s="44">
        <v>4.3067725006210802</v>
      </c>
      <c r="AQ93" s="7">
        <v>27.247769250427599</v>
      </c>
      <c r="AR93" s="44">
        <v>1.12933519231987</v>
      </c>
      <c r="AS93" s="7">
        <v>39.421143200411301</v>
      </c>
      <c r="AT93" s="44">
        <v>2.90776052642383</v>
      </c>
      <c r="AU93" s="7">
        <v>-13.1170910091269</v>
      </c>
      <c r="AV93" s="44">
        <v>4.5084284633327298</v>
      </c>
      <c r="AW93" s="7">
        <v>12.173373949983599</v>
      </c>
      <c r="AX93" s="44">
        <v>3.1104690710560798</v>
      </c>
      <c r="AY93" s="7">
        <v>36.446207750822602</v>
      </c>
      <c r="AZ93" s="44">
        <v>1.13350863452925</v>
      </c>
      <c r="BA93" s="7">
        <v>26.687865410503601</v>
      </c>
      <c r="BB93" s="44">
        <v>3.4986440172447599</v>
      </c>
      <c r="BC93" s="7">
        <v>32.197568763881002</v>
      </c>
      <c r="BD93" s="44">
        <v>1.28187510220321</v>
      </c>
      <c r="BE93" s="7">
        <v>63.015463587367897</v>
      </c>
      <c r="BF93" s="44">
        <v>2.4120909899074099</v>
      </c>
      <c r="BG93" s="7">
        <v>5.50970335337741</v>
      </c>
      <c r="BH93" s="44">
        <v>3.6641848699942501</v>
      </c>
      <c r="BI93" s="7">
        <v>30.817894823486899</v>
      </c>
      <c r="BJ93" s="44">
        <v>2.7713206486477602</v>
      </c>
      <c r="BK93" s="59"/>
      <c r="BL93" s="30"/>
      <c r="BM93" s="30"/>
      <c r="BN93" s="30"/>
      <c r="BO93" s="30"/>
      <c r="BP93" s="30"/>
      <c r="BQ93" s="30"/>
      <c r="BR93" s="30"/>
      <c r="BS93" s="30"/>
      <c r="BT93" s="30"/>
      <c r="BU93" s="7">
        <v>2.8412632417015802</v>
      </c>
      <c r="BV93" s="10">
        <v>1.7912420204450601</v>
      </c>
      <c r="BW93" s="7">
        <v>2.5103670321129801E-2</v>
      </c>
      <c r="BX93" s="10">
        <v>1.6496933583348199</v>
      </c>
      <c r="BY93" s="7">
        <v>1.4476996859690301</v>
      </c>
      <c r="BZ93" s="10">
        <v>1.56640582565301</v>
      </c>
      <c r="CA93" s="7">
        <v>-5.3504843855073503</v>
      </c>
      <c r="CB93" s="10">
        <v>1.62055589574211</v>
      </c>
      <c r="CC93" s="7">
        <v>-5.0557204757640104</v>
      </c>
      <c r="CD93" s="50">
        <v>1.84552796302903</v>
      </c>
    </row>
    <row r="94" spans="1:82" s="293" customFormat="1" x14ac:dyDescent="0.2">
      <c r="A94" s="287" t="s">
        <v>53</v>
      </c>
      <c r="B94" s="302">
        <v>3</v>
      </c>
      <c r="C94" s="289">
        <v>23.5870811947715</v>
      </c>
      <c r="D94" s="299">
        <v>1.13092694690335</v>
      </c>
      <c r="E94" s="289">
        <v>32.178059793638802</v>
      </c>
      <c r="F94" s="299">
        <v>5.2205314056242402</v>
      </c>
      <c r="G94" s="289">
        <v>29.903006684262799</v>
      </c>
      <c r="H94" s="299">
        <v>1.7499138582237199</v>
      </c>
      <c r="I94" s="289">
        <v>17.1329162862062</v>
      </c>
      <c r="J94" s="299">
        <v>1.48632804776751</v>
      </c>
      <c r="K94" s="289">
        <v>-2.2750531093760298</v>
      </c>
      <c r="L94" s="299">
        <v>5.2311205677830497</v>
      </c>
      <c r="M94" s="289">
        <v>-12.770090398056499</v>
      </c>
      <c r="N94" s="299">
        <v>2.4042773802959898</v>
      </c>
      <c r="O94" s="289">
        <v>33.596104668264203</v>
      </c>
      <c r="P94" s="299">
        <v>1.26168853139991</v>
      </c>
      <c r="Q94" s="289">
        <v>57.656931932788403</v>
      </c>
      <c r="R94" s="299">
        <v>5.5783303192272902</v>
      </c>
      <c r="S94" s="289">
        <v>46.489866152880502</v>
      </c>
      <c r="T94" s="299">
        <v>1.90494536752403</v>
      </c>
      <c r="U94" s="289">
        <v>19.684780059771601</v>
      </c>
      <c r="V94" s="299">
        <v>1.5395362799030301</v>
      </c>
      <c r="W94" s="289">
        <v>-11.1670657799078</v>
      </c>
      <c r="X94" s="299">
        <v>5.9549396914184403</v>
      </c>
      <c r="Y94" s="289">
        <v>-26.805086093108901</v>
      </c>
      <c r="Z94" s="299">
        <v>2.5536200869082299</v>
      </c>
      <c r="AA94" s="289">
        <v>19.3190610618142</v>
      </c>
      <c r="AB94" s="299">
        <v>1.08955225858081</v>
      </c>
      <c r="AC94" s="289">
        <v>38.041313689576</v>
      </c>
      <c r="AD94" s="299">
        <v>5.3557673189009902</v>
      </c>
      <c r="AE94" s="289">
        <v>27.704845673262302</v>
      </c>
      <c r="AF94" s="299">
        <v>2.03359841874747</v>
      </c>
      <c r="AG94" s="289">
        <v>9.8554779276129008</v>
      </c>
      <c r="AH94" s="299">
        <v>0.97495527751512201</v>
      </c>
      <c r="AI94" s="289">
        <v>-10.336468016313701</v>
      </c>
      <c r="AJ94" s="299">
        <v>5.9413642001487901</v>
      </c>
      <c r="AK94" s="289">
        <v>-17.849367745649399</v>
      </c>
      <c r="AL94" s="299">
        <v>2.2791331022779899</v>
      </c>
      <c r="AM94" s="289">
        <v>38.510970199675803</v>
      </c>
      <c r="AN94" s="299">
        <v>1.4621274723036499</v>
      </c>
      <c r="AO94" s="289">
        <v>47.330656365590599</v>
      </c>
      <c r="AP94" s="299">
        <v>5.6933323877567696</v>
      </c>
      <c r="AQ94" s="289">
        <v>47.283131794013698</v>
      </c>
      <c r="AR94" s="299">
        <v>2.0851093603658399</v>
      </c>
      <c r="AS94" s="289">
        <v>29.807761083673899</v>
      </c>
      <c r="AT94" s="299">
        <v>1.82151769223252</v>
      </c>
      <c r="AU94" s="289">
        <v>-4.7524571576992997E-2</v>
      </c>
      <c r="AV94" s="299">
        <v>6.3020695242714604</v>
      </c>
      <c r="AW94" s="289">
        <v>-17.4753707103397</v>
      </c>
      <c r="AX94" s="299">
        <v>2.4738846005191402</v>
      </c>
      <c r="AY94" s="289">
        <v>27.2936796025595</v>
      </c>
      <c r="AZ94" s="299">
        <v>1.35765436016352</v>
      </c>
      <c r="BA94" s="289">
        <v>4.3182158507767001</v>
      </c>
      <c r="BB94" s="299">
        <v>2.0687699759766498</v>
      </c>
      <c r="BC94" s="289">
        <v>6.6098587655724996</v>
      </c>
      <c r="BD94" s="299">
        <v>0.98860370484830395</v>
      </c>
      <c r="BE94" s="289">
        <v>47.398750563456097</v>
      </c>
      <c r="BF94" s="299">
        <v>1.9881240423461499</v>
      </c>
      <c r="BG94" s="289">
        <v>2.2916429147958</v>
      </c>
      <c r="BH94" s="299">
        <v>2.2602626999791902</v>
      </c>
      <c r="BI94" s="289">
        <v>40.788891797883601</v>
      </c>
      <c r="BJ94" s="299">
        <v>2.0571917258495001</v>
      </c>
      <c r="BK94" s="289"/>
      <c r="BL94" s="299"/>
      <c r="BM94" s="299"/>
      <c r="BN94" s="299"/>
      <c r="BO94" s="299"/>
      <c r="BP94" s="299"/>
      <c r="BQ94" s="299"/>
      <c r="BR94" s="299"/>
      <c r="BS94" s="299"/>
      <c r="BT94" s="299"/>
      <c r="BU94" s="289">
        <v>-4.7127453564633699</v>
      </c>
      <c r="BV94" s="290">
        <v>1.7011399002618399</v>
      </c>
      <c r="BW94" s="289">
        <v>-11.97715989228</v>
      </c>
      <c r="BX94" s="290">
        <v>1.8848016733747099</v>
      </c>
      <c r="BY94" s="289">
        <v>-2.1245541155041101</v>
      </c>
      <c r="BZ94" s="290">
        <v>1.58985259002943</v>
      </c>
      <c r="CA94" s="289">
        <v>-5.3615048891519699</v>
      </c>
      <c r="CB94" s="290">
        <v>1.9059650661858001</v>
      </c>
      <c r="CC94" s="289">
        <v>6.4612127335833396</v>
      </c>
      <c r="CD94" s="303">
        <v>1.73485786797577</v>
      </c>
    </row>
    <row r="95" spans="1:82" x14ac:dyDescent="0.2">
      <c r="A95" s="82" t="s">
        <v>57</v>
      </c>
      <c r="B95" s="83">
        <v>3</v>
      </c>
      <c r="C95" s="7">
        <v>34.623993611969702</v>
      </c>
      <c r="D95" s="44">
        <v>0.99820124267672805</v>
      </c>
      <c r="E95" s="7">
        <v>46.062363608022899</v>
      </c>
      <c r="F95" s="44">
        <v>4.5446330320771002</v>
      </c>
      <c r="G95" s="7">
        <v>35.976277250680397</v>
      </c>
      <c r="H95" s="44">
        <v>1.0552645963887</v>
      </c>
      <c r="I95" s="7">
        <v>23.121624118569802</v>
      </c>
      <c r="J95" s="44">
        <v>1.97612829134773</v>
      </c>
      <c r="K95" s="7">
        <v>-10.0860863573426</v>
      </c>
      <c r="L95" s="44">
        <v>4.5858363068205401</v>
      </c>
      <c r="M95" s="7">
        <v>-12.854653132110499</v>
      </c>
      <c r="N95" s="44">
        <v>2.2823122601097801</v>
      </c>
      <c r="O95" s="7">
        <v>29.657991470353899</v>
      </c>
      <c r="P95" s="44">
        <v>0.98273010294213003</v>
      </c>
      <c r="Q95" s="7">
        <v>34.287359422013402</v>
      </c>
      <c r="R95" s="44">
        <v>3.9050772937273099</v>
      </c>
      <c r="S95" s="7">
        <v>30.694992875198601</v>
      </c>
      <c r="T95" s="44">
        <v>1.12351297081306</v>
      </c>
      <c r="U95" s="7">
        <v>23.039017522623102</v>
      </c>
      <c r="V95" s="44">
        <v>1.9478690526001401</v>
      </c>
      <c r="W95" s="7">
        <v>-3.59236654681483</v>
      </c>
      <c r="X95" s="44">
        <v>4.00249574851963</v>
      </c>
      <c r="Y95" s="7">
        <v>-7.6559753525755303</v>
      </c>
      <c r="Z95" s="44">
        <v>2.2722908570561202</v>
      </c>
      <c r="AA95" s="7">
        <v>38.890753148929498</v>
      </c>
      <c r="AB95" s="44">
        <v>1.1063286809442201</v>
      </c>
      <c r="AC95" s="7">
        <v>64.777798453479306</v>
      </c>
      <c r="AD95" s="44">
        <v>3.85118236871492</v>
      </c>
      <c r="AE95" s="7">
        <v>40.060608542531497</v>
      </c>
      <c r="AF95" s="44">
        <v>1.1754418155759601</v>
      </c>
      <c r="AG95" s="7">
        <v>19.4593725938334</v>
      </c>
      <c r="AH95" s="44">
        <v>1.8870280389810801</v>
      </c>
      <c r="AI95" s="7">
        <v>-24.717189910947798</v>
      </c>
      <c r="AJ95" s="44">
        <v>3.9655107290940399</v>
      </c>
      <c r="AK95" s="7">
        <v>-20.6012359486981</v>
      </c>
      <c r="AL95" s="44">
        <v>2.2243079260004301</v>
      </c>
      <c r="AM95" s="7">
        <v>41.561786069624297</v>
      </c>
      <c r="AN95" s="44">
        <v>0.9987649685337</v>
      </c>
      <c r="AO95" s="7">
        <v>39.092594969740396</v>
      </c>
      <c r="AP95" s="44">
        <v>3.8110456816682299</v>
      </c>
      <c r="AQ95" s="7">
        <v>39.281151413991999</v>
      </c>
      <c r="AR95" s="44">
        <v>1.1423957034062899</v>
      </c>
      <c r="AS95" s="7">
        <v>53.610005678892897</v>
      </c>
      <c r="AT95" s="44">
        <v>2.2158119555127098</v>
      </c>
      <c r="AU95" s="7">
        <v>0.18855644425162399</v>
      </c>
      <c r="AV95" s="44">
        <v>3.90568666049893</v>
      </c>
      <c r="AW95" s="7">
        <v>14.328854264900899</v>
      </c>
      <c r="AX95" s="44">
        <v>2.5550698607401698</v>
      </c>
      <c r="AY95" s="7">
        <v>45.694029917601597</v>
      </c>
      <c r="AZ95" s="44">
        <v>1.0094217761634099</v>
      </c>
      <c r="BA95" s="7">
        <v>38.128514373713301</v>
      </c>
      <c r="BB95" s="44">
        <v>2.4302285272188802</v>
      </c>
      <c r="BC95" s="7">
        <v>39.7738132146252</v>
      </c>
      <c r="BD95" s="44">
        <v>1.0671515746645499</v>
      </c>
      <c r="BE95" s="7">
        <v>76.390646987635094</v>
      </c>
      <c r="BF95" s="44">
        <v>2.0555008883097501</v>
      </c>
      <c r="BG95" s="7">
        <v>1.6452988409118301</v>
      </c>
      <c r="BH95" s="44">
        <v>2.61511595812203</v>
      </c>
      <c r="BI95" s="7">
        <v>36.616833773009901</v>
      </c>
      <c r="BJ95" s="44">
        <v>2.3736778446112701</v>
      </c>
      <c r="BK95" s="59"/>
      <c r="BL95" s="30"/>
      <c r="BM95" s="30"/>
      <c r="BN95" s="30"/>
      <c r="BO95" s="30"/>
      <c r="BP95" s="30"/>
      <c r="BQ95" s="30"/>
      <c r="BR95" s="30"/>
      <c r="BS95" s="30"/>
      <c r="BT95" s="30"/>
      <c r="BU95" s="7">
        <v>-2.5330226978695798</v>
      </c>
      <c r="BV95" s="10">
        <v>1.3660393150946799</v>
      </c>
      <c r="BW95" s="7">
        <v>-5.6537096128987899E-2</v>
      </c>
      <c r="BX95" s="10">
        <v>1.33639244952458</v>
      </c>
      <c r="BY95" s="7">
        <v>-2.5212256051066899</v>
      </c>
      <c r="BZ95" s="10">
        <v>1.42867436362369</v>
      </c>
      <c r="CA95" s="7">
        <v>3.0465591820993101</v>
      </c>
      <c r="CB95" s="10">
        <v>1.4538813633974099</v>
      </c>
      <c r="CC95" s="7">
        <v>5.5659379750962898</v>
      </c>
      <c r="CD95" s="50">
        <v>1.3863952191818201</v>
      </c>
    </row>
    <row r="96" spans="1:82" x14ac:dyDescent="0.2">
      <c r="A96" s="82" t="s">
        <v>58</v>
      </c>
      <c r="B96" s="83">
        <v>3</v>
      </c>
      <c r="C96" s="7">
        <v>48.646254265946702</v>
      </c>
      <c r="D96" s="44">
        <v>1.8613208235036001</v>
      </c>
      <c r="E96" s="7">
        <v>53.535755312837097</v>
      </c>
      <c r="F96" s="44">
        <v>3.9708800325009501</v>
      </c>
      <c r="G96" s="7">
        <v>49.663566978684202</v>
      </c>
      <c r="H96" s="44">
        <v>2.0605348360495399</v>
      </c>
      <c r="I96" s="7">
        <v>41.821703183961397</v>
      </c>
      <c r="J96" s="44">
        <v>2.7192889661223898</v>
      </c>
      <c r="K96" s="7">
        <v>-3.87218833415292</v>
      </c>
      <c r="L96" s="44">
        <v>4.1990455863419998</v>
      </c>
      <c r="M96" s="7">
        <v>-7.8418637947227996</v>
      </c>
      <c r="N96" s="44">
        <v>2.9928236562614998</v>
      </c>
      <c r="O96" s="7">
        <v>38.679407633125898</v>
      </c>
      <c r="P96" s="44">
        <v>1.9061608468642299</v>
      </c>
      <c r="Q96" s="7">
        <v>49.696261556301501</v>
      </c>
      <c r="R96" s="44">
        <v>3.8740302984102302</v>
      </c>
      <c r="S96" s="7">
        <v>38.861965805885198</v>
      </c>
      <c r="T96" s="44">
        <v>2.0527001639026001</v>
      </c>
      <c r="U96" s="7">
        <v>31.239005903093599</v>
      </c>
      <c r="V96" s="44">
        <v>2.5296318170266301</v>
      </c>
      <c r="W96" s="7">
        <v>-10.834295750416301</v>
      </c>
      <c r="X96" s="44">
        <v>4.3421239220202201</v>
      </c>
      <c r="Y96" s="7">
        <v>-7.6229599027916404</v>
      </c>
      <c r="Z96" s="44">
        <v>2.5379020947417401</v>
      </c>
      <c r="AA96" s="7">
        <v>52.659390112741903</v>
      </c>
      <c r="AB96" s="44">
        <v>1.27418034648344</v>
      </c>
      <c r="AC96" s="7">
        <v>56.751892914222999</v>
      </c>
      <c r="AD96" s="44">
        <v>3.4659169023827698</v>
      </c>
      <c r="AE96" s="7">
        <v>55.786978121287099</v>
      </c>
      <c r="AF96" s="44">
        <v>1.75284250071465</v>
      </c>
      <c r="AG96" s="7">
        <v>37.546610011462697</v>
      </c>
      <c r="AH96" s="44">
        <v>3.4357831518943698</v>
      </c>
      <c r="AI96" s="7">
        <v>-0.96491479293587201</v>
      </c>
      <c r="AJ96" s="44">
        <v>3.71674295402567</v>
      </c>
      <c r="AK96" s="7">
        <v>-18.240368109824399</v>
      </c>
      <c r="AL96" s="44">
        <v>4.4818615206739896</v>
      </c>
      <c r="AM96" s="7">
        <v>59.353207970925098</v>
      </c>
      <c r="AN96" s="44">
        <v>1.8492997782740599</v>
      </c>
      <c r="AO96" s="7">
        <v>57.681019327074502</v>
      </c>
      <c r="AP96" s="44">
        <v>3.7296696474707201</v>
      </c>
      <c r="AQ96" s="7">
        <v>59.006953228538599</v>
      </c>
      <c r="AR96" s="44">
        <v>2.22244841748876</v>
      </c>
      <c r="AS96" s="7">
        <v>61.657033003646902</v>
      </c>
      <c r="AT96" s="44">
        <v>2.8125739676640298</v>
      </c>
      <c r="AU96" s="7">
        <v>1.3259339014640801</v>
      </c>
      <c r="AV96" s="44">
        <v>3.6373813865934799</v>
      </c>
      <c r="AW96" s="7">
        <v>2.65007977510836</v>
      </c>
      <c r="AX96" s="44">
        <v>3.7923540371206199</v>
      </c>
      <c r="AY96" s="7">
        <v>44.346442573911901</v>
      </c>
      <c r="AZ96" s="44">
        <v>1.7700427106752099</v>
      </c>
      <c r="BA96" s="7">
        <v>35.803665709537199</v>
      </c>
      <c r="BB96" s="44">
        <v>4.0982728338313397</v>
      </c>
      <c r="BC96" s="7">
        <v>40.965933351502997</v>
      </c>
      <c r="BD96" s="44">
        <v>1.92854639449231</v>
      </c>
      <c r="BE96" s="7">
        <v>62.068019751833198</v>
      </c>
      <c r="BF96" s="44">
        <v>3.1309127117118898</v>
      </c>
      <c r="BG96" s="7">
        <v>5.1622676419658102</v>
      </c>
      <c r="BH96" s="44">
        <v>4.1583742172186504</v>
      </c>
      <c r="BI96" s="7">
        <v>21.102086400330201</v>
      </c>
      <c r="BJ96" s="44">
        <v>3.9738860566545</v>
      </c>
      <c r="BK96" s="59"/>
      <c r="BL96" s="30"/>
      <c r="BM96" s="30"/>
      <c r="BN96" s="30"/>
      <c r="BO96" s="30"/>
      <c r="BP96" s="30"/>
      <c r="BQ96" s="30"/>
      <c r="BR96" s="30"/>
      <c r="BS96" s="30"/>
      <c r="BT96" s="30"/>
      <c r="BU96" s="7">
        <v>-2.4475085991527199</v>
      </c>
      <c r="BV96" s="10">
        <v>2.30845670877562</v>
      </c>
      <c r="BW96" s="7">
        <v>-0.35817939078428701</v>
      </c>
      <c r="BX96" s="10">
        <v>2.3976589996542299</v>
      </c>
      <c r="BY96" s="7">
        <v>0.760511322834446</v>
      </c>
      <c r="BZ96" s="10">
        <v>2.4714117407832901</v>
      </c>
      <c r="CA96" s="7">
        <v>0.17587945290686899</v>
      </c>
      <c r="CB96" s="10">
        <v>2.5624307089724399</v>
      </c>
      <c r="CC96" s="7">
        <v>0.15534878580567099</v>
      </c>
      <c r="CD96" s="50">
        <v>2.7098672157314998</v>
      </c>
    </row>
    <row r="97" spans="1:82" ht="13.5" customHeight="1" x14ac:dyDescent="0.2">
      <c r="A97" s="6" t="s">
        <v>176</v>
      </c>
      <c r="B97" s="73">
        <v>3</v>
      </c>
      <c r="C97" s="74">
        <v>30.741498815923698</v>
      </c>
      <c r="D97" s="8">
        <v>0.434876379073939</v>
      </c>
      <c r="E97" s="74">
        <v>39.113144732719903</v>
      </c>
      <c r="F97" s="8">
        <v>1.8203429923339101</v>
      </c>
      <c r="G97" s="74">
        <v>34.246221028005301</v>
      </c>
      <c r="H97" s="8">
        <v>0.60053895724558504</v>
      </c>
      <c r="I97" s="74">
        <v>22.848349947593501</v>
      </c>
      <c r="J97" s="8">
        <v>0.67405891380351701</v>
      </c>
      <c r="K97" s="74">
        <v>-4.8669237047145302</v>
      </c>
      <c r="L97" s="8">
        <v>1.91999927377748</v>
      </c>
      <c r="M97" s="74">
        <v>-11.3978710804118</v>
      </c>
      <c r="N97" s="8">
        <v>0.89717944815861095</v>
      </c>
      <c r="O97" s="74">
        <v>31.155881878253499</v>
      </c>
      <c r="P97" s="8">
        <v>0.44485432367699002</v>
      </c>
      <c r="Q97" s="74">
        <v>48.105222644435898</v>
      </c>
      <c r="R97" s="8">
        <v>2.0665306379350898</v>
      </c>
      <c r="S97" s="74">
        <v>36.244502226207402</v>
      </c>
      <c r="T97" s="8">
        <v>0.58544849582759695</v>
      </c>
      <c r="U97" s="74">
        <v>21.499571149570599</v>
      </c>
      <c r="V97" s="8">
        <v>0.67961007261681206</v>
      </c>
      <c r="W97" s="74">
        <v>-11.8607204182285</v>
      </c>
      <c r="X97" s="8">
        <v>2.13207082829957</v>
      </c>
      <c r="Y97" s="74">
        <v>-14.744931076636799</v>
      </c>
      <c r="Z97" s="8">
        <v>0.88746336427864703</v>
      </c>
      <c r="AA97" s="74">
        <v>29.6418478973122</v>
      </c>
      <c r="AB97" s="8">
        <v>0.36884745535596702</v>
      </c>
      <c r="AC97" s="74">
        <v>43.959179609254697</v>
      </c>
      <c r="AD97" s="8">
        <v>1.7103763984993099</v>
      </c>
      <c r="AE97" s="74">
        <v>34.149299233280601</v>
      </c>
      <c r="AF97" s="8">
        <v>0.56486153693724905</v>
      </c>
      <c r="AG97" s="74">
        <v>18.626297012116101</v>
      </c>
      <c r="AH97" s="8">
        <v>0.64887884522654105</v>
      </c>
      <c r="AI97" s="74">
        <v>-9.8098803759740498</v>
      </c>
      <c r="AJ97" s="8">
        <v>1.8069739597688499</v>
      </c>
      <c r="AK97" s="74">
        <v>-15.5230022211645</v>
      </c>
      <c r="AL97" s="8">
        <v>0.91567558517372205</v>
      </c>
      <c r="AM97" s="74">
        <v>38.312628699929803</v>
      </c>
      <c r="AN97" s="8">
        <v>0.45860732310397201</v>
      </c>
      <c r="AO97" s="74">
        <v>43.726485762453997</v>
      </c>
      <c r="AP97" s="8">
        <v>1.85133518058396</v>
      </c>
      <c r="AQ97" s="74">
        <v>39.645423547420798</v>
      </c>
      <c r="AR97" s="8">
        <v>0.60256506661306197</v>
      </c>
      <c r="AS97" s="74">
        <v>39.747539503662203</v>
      </c>
      <c r="AT97" s="8">
        <v>0.750827959447812</v>
      </c>
      <c r="AU97" s="74">
        <v>-4.0810622150332501</v>
      </c>
      <c r="AV97" s="8">
        <v>1.9327267170528399</v>
      </c>
      <c r="AW97" s="74">
        <v>0.102115956241385</v>
      </c>
      <c r="AX97" s="8">
        <v>0.93649889503138695</v>
      </c>
      <c r="AY97" s="74">
        <v>31.741648074889099</v>
      </c>
      <c r="AZ97" s="8">
        <v>0.43217832222449398</v>
      </c>
      <c r="BA97" s="74">
        <v>17.839506318361799</v>
      </c>
      <c r="BB97" s="8">
        <v>1.17919510898545</v>
      </c>
      <c r="BC97" s="74">
        <v>20.1886005414616</v>
      </c>
      <c r="BD97" s="8">
        <v>0.42650352322177698</v>
      </c>
      <c r="BE97" s="74">
        <v>54.2061196499033</v>
      </c>
      <c r="BF97" s="8">
        <v>0.792454367849727</v>
      </c>
      <c r="BG97" s="74">
        <v>2.3490942230998102</v>
      </c>
      <c r="BH97" s="8">
        <v>1.2228357540198</v>
      </c>
      <c r="BI97" s="74">
        <v>34.017519108441697</v>
      </c>
      <c r="BJ97" s="8">
        <v>0.92153407442813196</v>
      </c>
      <c r="BK97" s="61"/>
      <c r="BL97" s="31"/>
      <c r="BM97" s="31"/>
      <c r="BN97" s="31"/>
      <c r="BO97" s="31"/>
      <c r="BP97" s="31"/>
      <c r="BQ97" s="31"/>
      <c r="BR97" s="31"/>
      <c r="BS97" s="31"/>
      <c r="BT97" s="31"/>
      <c r="BU97" s="74">
        <v>-3.23117639333107</v>
      </c>
      <c r="BV97" s="8">
        <v>0.61391636917213799</v>
      </c>
      <c r="BW97" s="74">
        <v>-2.5460112070277798</v>
      </c>
      <c r="BX97" s="8">
        <v>0.63881527505922497</v>
      </c>
      <c r="BY97" s="74">
        <v>-2.20612596019707</v>
      </c>
      <c r="BZ97" s="8">
        <v>0.588515032413503</v>
      </c>
      <c r="CA97" s="74">
        <v>-2.4698772821225701</v>
      </c>
      <c r="CB97" s="8">
        <v>0.64922976987796999</v>
      </c>
      <c r="CC97" s="74">
        <v>2.4113602968322998</v>
      </c>
      <c r="CD97" s="76">
        <v>0.62088591948885297</v>
      </c>
    </row>
    <row r="98" spans="1:82" x14ac:dyDescent="0.2">
      <c r="A98" s="46"/>
      <c r="B98" s="46"/>
      <c r="C98" s="45"/>
      <c r="D98" s="44"/>
      <c r="E98" s="45"/>
      <c r="F98" s="44"/>
      <c r="G98" s="45"/>
      <c r="H98" s="44"/>
      <c r="I98" s="44"/>
      <c r="J98" s="44"/>
      <c r="K98" s="44"/>
      <c r="L98" s="44"/>
      <c r="M98" s="44"/>
      <c r="N98" s="44"/>
      <c r="O98" s="45"/>
      <c r="P98" s="44"/>
      <c r="Q98" s="45"/>
      <c r="R98" s="44"/>
      <c r="S98" s="44"/>
      <c r="T98" s="44"/>
      <c r="U98" s="44"/>
      <c r="V98" s="44"/>
      <c r="W98" s="44"/>
      <c r="X98" s="44"/>
      <c r="Y98" s="45"/>
      <c r="Z98" s="44"/>
      <c r="AA98" s="45"/>
      <c r="AB98" s="44"/>
      <c r="AC98" s="45"/>
      <c r="AD98" s="44"/>
      <c r="AE98" s="44"/>
      <c r="AF98" s="44"/>
      <c r="AG98" s="44"/>
      <c r="AH98" s="44"/>
      <c r="AI98" s="44"/>
      <c r="AJ98" s="44"/>
      <c r="AK98" s="45"/>
      <c r="AL98" s="44"/>
      <c r="AM98" s="45"/>
      <c r="AN98" s="44"/>
      <c r="AO98" s="45"/>
      <c r="AP98" s="44"/>
      <c r="AQ98" s="44"/>
      <c r="AR98" s="44"/>
      <c r="AS98" s="44"/>
      <c r="AT98" s="44"/>
      <c r="AU98" s="44"/>
      <c r="AV98" s="44"/>
      <c r="AW98" s="45"/>
      <c r="AX98" s="44"/>
      <c r="AY98" s="45"/>
      <c r="AZ98" s="44"/>
      <c r="BA98" s="45"/>
      <c r="BB98" s="44"/>
      <c r="BC98" s="44"/>
      <c r="BD98" s="44"/>
      <c r="BE98" s="44"/>
      <c r="BF98" s="44"/>
      <c r="BG98" s="44"/>
      <c r="BH98" s="44"/>
      <c r="BI98" s="45"/>
      <c r="BJ98" s="44"/>
    </row>
    <row r="99" spans="1:82" x14ac:dyDescent="0.2">
      <c r="A99" s="36" t="s">
        <v>104</v>
      </c>
      <c r="B99" s="46"/>
      <c r="C99" s="45"/>
      <c r="D99" s="44"/>
      <c r="E99" s="45"/>
      <c r="F99" s="44"/>
      <c r="G99" s="45"/>
      <c r="H99" s="44"/>
      <c r="I99" s="44"/>
      <c r="J99" s="44"/>
      <c r="K99" s="44"/>
      <c r="L99" s="44"/>
      <c r="M99" s="44"/>
      <c r="N99" s="44"/>
      <c r="O99" s="45"/>
      <c r="P99" s="44"/>
      <c r="Q99" s="45"/>
      <c r="R99" s="44"/>
      <c r="S99" s="44"/>
      <c r="T99" s="44"/>
      <c r="U99" s="44"/>
      <c r="V99" s="44"/>
      <c r="W99" s="44"/>
      <c r="X99" s="44"/>
      <c r="Y99" s="45"/>
      <c r="Z99" s="44"/>
      <c r="AA99" s="45"/>
      <c r="AB99" s="44"/>
      <c r="AC99" s="45"/>
      <c r="AD99" s="44"/>
      <c r="AE99" s="44"/>
      <c r="AF99" s="44"/>
      <c r="AG99" s="44"/>
      <c r="AH99" s="44"/>
      <c r="AI99" s="44"/>
      <c r="AJ99" s="44"/>
      <c r="AK99" s="45"/>
      <c r="AL99" s="44"/>
      <c r="AM99" s="45"/>
      <c r="AN99" s="44"/>
      <c r="AO99" s="45"/>
      <c r="AP99" s="44"/>
      <c r="AQ99" s="44"/>
      <c r="AR99" s="44"/>
      <c r="AS99" s="44"/>
      <c r="AT99" s="44"/>
      <c r="AU99" s="44"/>
      <c r="AV99" s="44"/>
      <c r="AW99" s="45"/>
      <c r="AX99" s="44"/>
      <c r="AY99" s="45"/>
      <c r="AZ99" s="44"/>
      <c r="BA99" s="45"/>
      <c r="BB99" s="44"/>
      <c r="BC99" s="44"/>
      <c r="BD99" s="44"/>
      <c r="BE99" s="44"/>
      <c r="BF99" s="44"/>
      <c r="BG99" s="44"/>
      <c r="BH99" s="44"/>
      <c r="BI99" s="45"/>
      <c r="BJ99" s="44"/>
    </row>
    <row r="100" spans="1:82" x14ac:dyDescent="0.2">
      <c r="A100" s="9" t="s">
        <v>75</v>
      </c>
      <c r="B100" s="9"/>
      <c r="C100" s="2"/>
      <c r="D100" s="2"/>
      <c r="E100" s="2"/>
      <c r="F100" s="2"/>
      <c r="G100" s="2"/>
      <c r="H100" s="2"/>
      <c r="I100" s="2"/>
      <c r="J100" s="2"/>
      <c r="K100" s="2"/>
      <c r="L100" s="2"/>
      <c r="M100" s="2"/>
      <c r="N100" s="2"/>
      <c r="O100" s="2"/>
      <c r="P100" s="2"/>
    </row>
    <row r="101" spans="1:82" ht="15" customHeight="1" x14ac:dyDescent="0.2">
      <c r="A101" s="9" t="s">
        <v>94</v>
      </c>
    </row>
    <row r="102" spans="1:82" x14ac:dyDescent="0.2">
      <c r="A102" s="9" t="s">
        <v>74</v>
      </c>
      <c r="C102" s="2"/>
      <c r="D102" s="2"/>
      <c r="E102" s="2"/>
      <c r="F102" s="2"/>
      <c r="G102" s="2"/>
      <c r="H102" s="2"/>
      <c r="I102" s="2"/>
      <c r="J102" s="2"/>
      <c r="K102" s="2"/>
      <c r="L102" s="2"/>
      <c r="M102" s="2"/>
      <c r="N102" s="2"/>
      <c r="O102" s="2"/>
      <c r="P102" s="2"/>
    </row>
    <row r="103" spans="1:82" x14ac:dyDescent="0.2">
      <c r="A103" s="36" t="s">
        <v>62</v>
      </c>
      <c r="C103" s="2"/>
      <c r="D103" s="2"/>
      <c r="E103" s="2"/>
      <c r="F103" s="2"/>
      <c r="G103" s="2"/>
      <c r="H103" s="2"/>
      <c r="I103" s="2"/>
      <c r="J103" s="2"/>
      <c r="K103" s="2"/>
      <c r="L103" s="2"/>
      <c r="M103" s="2"/>
      <c r="N103" s="2"/>
      <c r="O103" s="2"/>
      <c r="P103" s="2"/>
    </row>
    <row r="104" spans="1:82" x14ac:dyDescent="0.2">
      <c r="A104" s="67" t="s">
        <v>63</v>
      </c>
      <c r="C104" s="2"/>
      <c r="D104" s="2"/>
      <c r="E104" s="2"/>
      <c r="F104" s="2"/>
      <c r="G104" s="2"/>
      <c r="H104" s="2"/>
      <c r="I104" s="2"/>
      <c r="J104" s="2"/>
      <c r="K104" s="2"/>
      <c r="L104" s="2"/>
      <c r="M104" s="2"/>
      <c r="N104" s="2"/>
      <c r="O104" s="2"/>
      <c r="P104" s="2"/>
    </row>
    <row r="105" spans="1:82" x14ac:dyDescent="0.2">
      <c r="A105" s="36" t="s">
        <v>64</v>
      </c>
    </row>
  </sheetData>
  <mergeCells count="58">
    <mergeCell ref="BK68:BL69"/>
    <mergeCell ref="BU68:BV69"/>
    <mergeCell ref="BO9:BP9"/>
    <mergeCell ref="BQ9:BR9"/>
    <mergeCell ref="BS9:BT9"/>
    <mergeCell ref="BU9:BV9"/>
    <mergeCell ref="AK9:AL9"/>
    <mergeCell ref="AM8:AN9"/>
    <mergeCell ref="AO9:AP9"/>
    <mergeCell ref="AQ9:AR9"/>
    <mergeCell ref="AS9:AT9"/>
    <mergeCell ref="AO8:AX8"/>
    <mergeCell ref="AU9:AV9"/>
    <mergeCell ref="AW9:AX9"/>
    <mergeCell ref="Y9:Z9"/>
    <mergeCell ref="AC9:AD9"/>
    <mergeCell ref="AE9:AF9"/>
    <mergeCell ref="AG9:AH9"/>
    <mergeCell ref="AI9:AJ9"/>
    <mergeCell ref="AY8:AZ9"/>
    <mergeCell ref="BA8:BJ8"/>
    <mergeCell ref="BK8:BT8"/>
    <mergeCell ref="BU8:CD8"/>
    <mergeCell ref="BA9:BB9"/>
    <mergeCell ref="BC9:BD9"/>
    <mergeCell ref="BE9:BF9"/>
    <mergeCell ref="BG9:BH9"/>
    <mergeCell ref="BI9:BJ9"/>
    <mergeCell ref="BK9:BL9"/>
    <mergeCell ref="CA9:CB9"/>
    <mergeCell ref="CC9:CD9"/>
    <mergeCell ref="BW9:BX9"/>
    <mergeCell ref="BY9:BZ9"/>
    <mergeCell ref="BM9:BN9"/>
    <mergeCell ref="S9:T9"/>
    <mergeCell ref="U9:V9"/>
    <mergeCell ref="W9:X9"/>
    <mergeCell ref="E9:F9"/>
    <mergeCell ref="G9:H9"/>
    <mergeCell ref="I9:J9"/>
    <mergeCell ref="K9:L9"/>
    <mergeCell ref="M9:N9"/>
    <mergeCell ref="B6:B10"/>
    <mergeCell ref="C6:CD6"/>
    <mergeCell ref="C7:N7"/>
    <mergeCell ref="O7:Z7"/>
    <mergeCell ref="AA7:AL7"/>
    <mergeCell ref="AM7:AX7"/>
    <mergeCell ref="AY7:BJ7"/>
    <mergeCell ref="BK7:BT7"/>
    <mergeCell ref="BU7:CD7"/>
    <mergeCell ref="C8:D9"/>
    <mergeCell ref="E8:N8"/>
    <mergeCell ref="O8:P9"/>
    <mergeCell ref="Q8:Z8"/>
    <mergeCell ref="AA8:AB9"/>
    <mergeCell ref="AC8:AL8"/>
    <mergeCell ref="Q9:R9"/>
  </mergeCells>
  <conditionalFormatting sqref="K1:K200">
    <cfRule type="expression" dxfId="668" priority="20">
      <formula>ABS(K1/L1)&gt;1.95996398454005</formula>
    </cfRule>
  </conditionalFormatting>
  <conditionalFormatting sqref="M1:M200">
    <cfRule type="expression" dxfId="667" priority="19">
      <formula>ABS(M1/N1)&gt;1.95996398454005</formula>
    </cfRule>
  </conditionalFormatting>
  <conditionalFormatting sqref="U101">
    <cfRule type="expression" dxfId="666" priority="38">
      <formula>ABS(U101/V101)&gt;1.95996398454005</formula>
    </cfRule>
  </conditionalFormatting>
  <conditionalFormatting sqref="W1:W200">
    <cfRule type="expression" dxfId="665" priority="18">
      <formula>ABS(W1/X1)&gt;1.95996398454005</formula>
    </cfRule>
  </conditionalFormatting>
  <conditionalFormatting sqref="Y1:Y200">
    <cfRule type="expression" dxfId="664" priority="17">
      <formula>ABS(Y1/Z1)&gt;1.95996398454005</formula>
    </cfRule>
  </conditionalFormatting>
  <conditionalFormatting sqref="AA101">
    <cfRule type="expression" dxfId="663" priority="35">
      <formula>ABS(AA101/AB101)&gt;1.95996398454005</formula>
    </cfRule>
  </conditionalFormatting>
  <conditionalFormatting sqref="AC101">
    <cfRule type="expression" dxfId="662" priority="34">
      <formula>ABS(AC101/AD101)&gt;1.95996398454005</formula>
    </cfRule>
  </conditionalFormatting>
  <conditionalFormatting sqref="AE101">
    <cfRule type="expression" dxfId="661" priority="33">
      <formula>ABS(AE101/AF101)&gt;1.95996398454005</formula>
    </cfRule>
  </conditionalFormatting>
  <conditionalFormatting sqref="AG101">
    <cfRule type="expression" dxfId="660" priority="32">
      <formula>ABS(AG101/AH101)&gt;1.95996398454005</formula>
    </cfRule>
  </conditionalFormatting>
  <conditionalFormatting sqref="AI1:AI200">
    <cfRule type="expression" dxfId="659" priority="16">
      <formula>ABS(AI1/AJ1)&gt;1.95996398454005</formula>
    </cfRule>
  </conditionalFormatting>
  <conditionalFormatting sqref="AK1:AK200">
    <cfRule type="expression" dxfId="658" priority="15">
      <formula>ABS(AK1/AL1)&gt;1.95996398454005</formula>
    </cfRule>
  </conditionalFormatting>
  <conditionalFormatting sqref="AM101">
    <cfRule type="expression" dxfId="657" priority="29">
      <formula>ABS(AM101/AN101)&gt;1.95996398454005</formula>
    </cfRule>
  </conditionalFormatting>
  <conditionalFormatting sqref="AO101">
    <cfRule type="expression" dxfId="656" priority="28">
      <formula>ABS(AO101/AP101)&gt;1.95996398454005</formula>
    </cfRule>
  </conditionalFormatting>
  <conditionalFormatting sqref="AQ101">
    <cfRule type="expression" dxfId="655" priority="27">
      <formula>ABS(AQ101/AR101)&gt;1.95996398454005</formula>
    </cfRule>
  </conditionalFormatting>
  <conditionalFormatting sqref="AS101">
    <cfRule type="expression" dxfId="654" priority="26">
      <formula>ABS(AS101/AT101)&gt;1.95996398454005</formula>
    </cfRule>
  </conditionalFormatting>
  <conditionalFormatting sqref="AU1:AU200">
    <cfRule type="expression" dxfId="653" priority="14">
      <formula>ABS(AU1/AV1)&gt;1.95996398454005</formula>
    </cfRule>
  </conditionalFormatting>
  <conditionalFormatting sqref="AW1:AW200">
    <cfRule type="expression" dxfId="652" priority="13">
      <formula>ABS(AW1/AX1)&gt;1.95996398454005</formula>
    </cfRule>
  </conditionalFormatting>
  <conditionalFormatting sqref="AY101">
    <cfRule type="expression" dxfId="651" priority="23">
      <formula>ABS(AY101/AZ101)&gt;1.95996398454005</formula>
    </cfRule>
  </conditionalFormatting>
  <conditionalFormatting sqref="BA101">
    <cfRule type="expression" dxfId="650" priority="22">
      <formula>ABS(BA101/BB101)&gt;1.95996398454005</formula>
    </cfRule>
  </conditionalFormatting>
  <conditionalFormatting sqref="BC101">
    <cfRule type="expression" dxfId="649" priority="21">
      <formula>ABS(BC101/BD101)&gt;1.95996398454005</formula>
    </cfRule>
  </conditionalFormatting>
  <conditionalFormatting sqref="BG1:BG200">
    <cfRule type="expression" dxfId="648" priority="12">
      <formula>ABS(BG1/BH1)&gt;1.95996398454005</formula>
    </cfRule>
  </conditionalFormatting>
  <conditionalFormatting sqref="BI1:BI200">
    <cfRule type="expression" dxfId="647" priority="11">
      <formula>ABS(BI1/BJ1)&gt;1.95996398454005</formula>
    </cfRule>
  </conditionalFormatting>
  <conditionalFormatting sqref="BK1:BK200">
    <cfRule type="expression" dxfId="646" priority="10">
      <formula>ABS(BK1/BL1)&gt;1.95996398454005</formula>
    </cfRule>
  </conditionalFormatting>
  <conditionalFormatting sqref="BM1:BM200">
    <cfRule type="expression" dxfId="645" priority="9">
      <formula>ABS(BM1/BN1)&gt;1.95996398454005</formula>
    </cfRule>
  </conditionalFormatting>
  <conditionalFormatting sqref="BO1:BO200">
    <cfRule type="expression" dxfId="644" priority="8">
      <formula>ABS(BO1/BP1)&gt;1.95996398454005</formula>
    </cfRule>
  </conditionalFormatting>
  <conditionalFormatting sqref="BQ1:BQ200">
    <cfRule type="expression" dxfId="643" priority="7">
      <formula>ABS(BQ1/BR1)&gt;1.95996398454005</formula>
    </cfRule>
  </conditionalFormatting>
  <conditionalFormatting sqref="BS1:BS200">
    <cfRule type="expression" dxfId="642" priority="6">
      <formula>ABS(BS1/BT1)&gt;1.95996398454005</formula>
    </cfRule>
  </conditionalFormatting>
  <conditionalFormatting sqref="BU1:BU200">
    <cfRule type="expression" dxfId="641" priority="5">
      <formula>ABS(BU1/BV1)&gt;1.95996398454005</formula>
    </cfRule>
  </conditionalFormatting>
  <conditionalFormatting sqref="BW1:BW200">
    <cfRule type="expression" dxfId="640" priority="4">
      <formula>ABS(BW1/BX1)&gt;1.95996398454005</formula>
    </cfRule>
  </conditionalFormatting>
  <conditionalFormatting sqref="BY1:BY200">
    <cfRule type="expression" dxfId="639" priority="3">
      <formula>ABS(BY1/BZ1)&gt;1.95996398454005</formula>
    </cfRule>
  </conditionalFormatting>
  <conditionalFormatting sqref="CA1:CA200">
    <cfRule type="expression" dxfId="638" priority="2">
      <formula>ABS(CA1/CB1)&gt;1.95996398454005</formula>
    </cfRule>
  </conditionalFormatting>
  <conditionalFormatting sqref="CC1:CC200">
    <cfRule type="expression" dxfId="637" priority="1">
      <formula>ABS(CC1/CD1)&gt;1.95996398454005</formula>
    </cfRule>
  </conditionalFormatting>
  <hyperlinks>
    <hyperlink ref="A104" r:id="rId1" xr:uid="{00000000-0004-0000-05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0" x14ac:dyDescent="0.2">
      <c r="A1" s="36" t="s">
        <v>296</v>
      </c>
    </row>
    <row r="2" spans="1:10" x14ac:dyDescent="0.2">
      <c r="A2" s="46" t="s">
        <v>297</v>
      </c>
    </row>
    <row r="3" spans="1:10" x14ac:dyDescent="0.2">
      <c r="A3" s="58" t="s">
        <v>441</v>
      </c>
    </row>
    <row r="4" spans="1:10" x14ac:dyDescent="0.2">
      <c r="A4" s="161" t="str">
        <f>HYPERLINK("#'TOC'!A1", "Back to TOC")</f>
        <v>Back to TOC</v>
      </c>
    </row>
    <row r="8" spans="1:10" ht="45" customHeight="1" x14ac:dyDescent="0.2">
      <c r="B8" s="235" t="s">
        <v>342</v>
      </c>
      <c r="C8" s="238" t="s">
        <v>612</v>
      </c>
      <c r="D8" s="238"/>
      <c r="E8" s="238" t="s">
        <v>612</v>
      </c>
      <c r="F8" s="238"/>
      <c r="G8" s="238" t="s">
        <v>612</v>
      </c>
      <c r="H8" s="238"/>
      <c r="I8" s="238" t="s">
        <v>612</v>
      </c>
      <c r="J8" s="239"/>
    </row>
    <row r="9" spans="1:10" ht="75" customHeight="1" x14ac:dyDescent="0.2">
      <c r="B9" s="236"/>
      <c r="C9" s="241" t="s">
        <v>469</v>
      </c>
      <c r="D9" s="241"/>
      <c r="E9" s="241" t="s">
        <v>470</v>
      </c>
      <c r="F9" s="241"/>
      <c r="G9" s="241" t="s">
        <v>471</v>
      </c>
      <c r="H9" s="241"/>
      <c r="I9" s="241" t="s">
        <v>613</v>
      </c>
      <c r="J9" s="256"/>
    </row>
    <row r="10" spans="1:10" ht="30" customHeight="1" x14ac:dyDescent="0.2">
      <c r="B10" s="237"/>
      <c r="C10" s="135" t="s">
        <v>467</v>
      </c>
      <c r="D10" s="135" t="s">
        <v>345</v>
      </c>
      <c r="E10" s="135" t="s">
        <v>467</v>
      </c>
      <c r="F10" s="135" t="s">
        <v>345</v>
      </c>
      <c r="G10" s="135" t="s">
        <v>467</v>
      </c>
      <c r="H10" s="135" t="s">
        <v>345</v>
      </c>
      <c r="I10" s="135" t="s">
        <v>467</v>
      </c>
      <c r="J10" s="162" t="s">
        <v>345</v>
      </c>
    </row>
    <row r="11" spans="1:10" ht="13" customHeight="1" x14ac:dyDescent="0.2">
      <c r="A11" s="136"/>
      <c r="B11" s="107"/>
      <c r="C11" s="198" t="s">
        <v>1812</v>
      </c>
      <c r="D11" s="199" t="s">
        <v>1813</v>
      </c>
      <c r="E11" s="198" t="s">
        <v>1814</v>
      </c>
      <c r="F11" s="199" t="s">
        <v>1815</v>
      </c>
      <c r="G11" s="198" t="s">
        <v>1816</v>
      </c>
      <c r="H11" s="199" t="s">
        <v>1817</v>
      </c>
      <c r="I11" s="198" t="s">
        <v>1818</v>
      </c>
      <c r="J11" s="208" t="s">
        <v>1819</v>
      </c>
    </row>
    <row r="12" spans="1:10" ht="13" customHeight="1" x14ac:dyDescent="0.2">
      <c r="A12" s="82" t="s">
        <v>422</v>
      </c>
      <c r="B12" s="110">
        <v>2</v>
      </c>
      <c r="C12" s="186">
        <v>0.46850513078614298</v>
      </c>
      <c r="D12" s="191">
        <v>0.220689988613717</v>
      </c>
      <c r="E12" s="186">
        <v>0.45666349841856801</v>
      </c>
      <c r="F12" s="191">
        <v>0.22369609124999601</v>
      </c>
      <c r="G12" s="186">
        <v>0.37711081550116698</v>
      </c>
      <c r="H12" s="191">
        <v>0.183059661036647</v>
      </c>
      <c r="I12" s="186">
        <v>0.39659691233361</v>
      </c>
      <c r="J12" s="202">
        <v>0.20374924449212301</v>
      </c>
    </row>
    <row r="13" spans="1:10" ht="13" customHeight="1" x14ac:dyDescent="0.2">
      <c r="A13" s="82" t="s">
        <v>350</v>
      </c>
      <c r="B13" s="110">
        <v>2</v>
      </c>
      <c r="C13" s="186">
        <v>1.6949228561715499</v>
      </c>
      <c r="D13" s="191">
        <v>0.60562132024088799</v>
      </c>
      <c r="E13" s="186">
        <v>1.55290417545907</v>
      </c>
      <c r="F13" s="191">
        <v>0.58885667643276096</v>
      </c>
      <c r="G13" s="186">
        <v>1.5667398222254001</v>
      </c>
      <c r="H13" s="191">
        <v>0.59386655732176696</v>
      </c>
      <c r="I13" s="186">
        <v>1.54518977537427</v>
      </c>
      <c r="J13" s="202">
        <v>0.582640795405579</v>
      </c>
    </row>
    <row r="14" spans="1:10" ht="13" customHeight="1" x14ac:dyDescent="0.2">
      <c r="A14" s="82" t="s">
        <v>351</v>
      </c>
      <c r="B14" s="110">
        <v>2</v>
      </c>
      <c r="C14" s="186">
        <v>0.93439929634130203</v>
      </c>
      <c r="D14" s="191">
        <v>0.15744244324823001</v>
      </c>
      <c r="E14" s="186">
        <v>1.12076462467278</v>
      </c>
      <c r="F14" s="191">
        <v>0.21386165983602901</v>
      </c>
      <c r="G14" s="186">
        <v>1.11230419178761</v>
      </c>
      <c r="H14" s="191">
        <v>0.21039801514463699</v>
      </c>
      <c r="I14" s="186">
        <v>1.1244353374368099</v>
      </c>
      <c r="J14" s="202">
        <v>0.211269152571751</v>
      </c>
    </row>
    <row r="15" spans="1:10" ht="13" customHeight="1" x14ac:dyDescent="0.2">
      <c r="A15" s="82" t="s">
        <v>423</v>
      </c>
      <c r="B15" s="110">
        <v>2</v>
      </c>
      <c r="C15" s="186">
        <v>0.80941231042946704</v>
      </c>
      <c r="D15" s="191">
        <v>0.14900849100694499</v>
      </c>
      <c r="E15" s="186">
        <v>0.79278689006275105</v>
      </c>
      <c r="F15" s="191">
        <v>0.14590088345799901</v>
      </c>
      <c r="G15" s="186">
        <v>0.79862133277060499</v>
      </c>
      <c r="H15" s="191">
        <v>0.147006142888951</v>
      </c>
      <c r="I15" s="186">
        <v>0.78336321096764805</v>
      </c>
      <c r="J15" s="202">
        <v>0.14325727038411701</v>
      </c>
    </row>
    <row r="16" spans="1:10" ht="13" customHeight="1" x14ac:dyDescent="0.2">
      <c r="A16" s="82" t="s">
        <v>424</v>
      </c>
      <c r="B16" s="110">
        <v>2</v>
      </c>
      <c r="C16" s="186">
        <v>4.76166664117246</v>
      </c>
      <c r="D16" s="191">
        <v>5.7572715003611803</v>
      </c>
      <c r="E16" s="186">
        <v>5.68360867368696</v>
      </c>
      <c r="F16" s="191">
        <v>6.8561708267532504</v>
      </c>
      <c r="G16" s="186">
        <v>5.71336305575905</v>
      </c>
      <c r="H16" s="191">
        <v>7.0832817507597898</v>
      </c>
      <c r="I16" s="186">
        <v>5.7790549252428303</v>
      </c>
      <c r="J16" s="202">
        <v>7.1604212652953301</v>
      </c>
    </row>
    <row r="17" spans="1:10" ht="13" customHeight="1" x14ac:dyDescent="0.2">
      <c r="A17" s="82" t="s">
        <v>352</v>
      </c>
      <c r="B17" s="110">
        <v>2</v>
      </c>
      <c r="C17" s="186">
        <v>0.84555726804195996</v>
      </c>
      <c r="D17" s="191">
        <v>0.12717188422384701</v>
      </c>
      <c r="E17" s="186">
        <v>0.79972188297870705</v>
      </c>
      <c r="F17" s="191">
        <v>0.123716899054174</v>
      </c>
      <c r="G17" s="186">
        <v>0.797238378378753</v>
      </c>
      <c r="H17" s="191">
        <v>0.12190046045177599</v>
      </c>
      <c r="I17" s="186">
        <v>0.75234354559872396</v>
      </c>
      <c r="J17" s="202">
        <v>0.118848129372245</v>
      </c>
    </row>
    <row r="18" spans="1:10" ht="13" customHeight="1" x14ac:dyDescent="0.2">
      <c r="A18" s="111" t="s">
        <v>353</v>
      </c>
      <c r="B18" s="110">
        <v>2</v>
      </c>
      <c r="C18" s="186">
        <v>0.85860162422749897</v>
      </c>
      <c r="D18" s="191">
        <v>0.167191411579063</v>
      </c>
      <c r="E18" s="186">
        <v>0.76411783034048097</v>
      </c>
      <c r="F18" s="191">
        <v>0.162324895747192</v>
      </c>
      <c r="G18" s="186">
        <v>0.746935767211654</v>
      </c>
      <c r="H18" s="191">
        <v>0.159367885021237</v>
      </c>
      <c r="I18" s="186">
        <v>0.731926215063192</v>
      </c>
      <c r="J18" s="202">
        <v>0.157959343293881</v>
      </c>
    </row>
    <row r="19" spans="1:10" ht="13" customHeight="1" x14ac:dyDescent="0.2">
      <c r="A19" s="111" t="s">
        <v>354</v>
      </c>
      <c r="B19" s="110">
        <v>2</v>
      </c>
      <c r="C19" s="186">
        <v>0.97386800131727402</v>
      </c>
      <c r="D19" s="191">
        <v>0.221353699229245</v>
      </c>
      <c r="E19" s="186">
        <v>1.0332314237983</v>
      </c>
      <c r="F19" s="191">
        <v>0.247581583842648</v>
      </c>
      <c r="G19" s="186">
        <v>1.0684521089219099</v>
      </c>
      <c r="H19" s="191">
        <v>0.25110896824412299</v>
      </c>
      <c r="I19" s="186">
        <v>1.0404028621825501</v>
      </c>
      <c r="J19" s="202">
        <v>0.25164986758906399</v>
      </c>
    </row>
    <row r="20" spans="1:10" ht="13" customHeight="1" x14ac:dyDescent="0.2">
      <c r="A20" s="82" t="s">
        <v>355</v>
      </c>
      <c r="B20" s="110">
        <v>2</v>
      </c>
      <c r="C20" s="186">
        <v>0.83711234028119896</v>
      </c>
      <c r="D20" s="191">
        <v>0.24161506324521501</v>
      </c>
      <c r="E20" s="186">
        <v>0.87209098552519304</v>
      </c>
      <c r="F20" s="191">
        <v>0.246785250826832</v>
      </c>
      <c r="G20" s="186">
        <v>0.81553729561042099</v>
      </c>
      <c r="H20" s="191">
        <v>0.23556074302662899</v>
      </c>
      <c r="I20" s="186">
        <v>0.80292847975414505</v>
      </c>
      <c r="J20" s="202">
        <v>0.23221518320779</v>
      </c>
    </row>
    <row r="21" spans="1:10" ht="13" customHeight="1" x14ac:dyDescent="0.2">
      <c r="A21" s="82" t="s">
        <v>356</v>
      </c>
      <c r="B21" s="110">
        <v>2</v>
      </c>
      <c r="C21" s="186">
        <v>1.3569881442577501</v>
      </c>
      <c r="D21" s="191">
        <v>0.72619799652171202</v>
      </c>
      <c r="E21" s="186">
        <v>1.3374675390308099</v>
      </c>
      <c r="F21" s="191">
        <v>0.71676310494927198</v>
      </c>
      <c r="G21" s="186">
        <v>1.4062391917521799</v>
      </c>
      <c r="H21" s="191">
        <v>0.68166267949989001</v>
      </c>
      <c r="I21" s="186">
        <v>1.47847783632776</v>
      </c>
      <c r="J21" s="202">
        <v>0.80415849083725899</v>
      </c>
    </row>
    <row r="22" spans="1:10" ht="13" customHeight="1" x14ac:dyDescent="0.2">
      <c r="A22" s="82" t="s">
        <v>357</v>
      </c>
      <c r="B22" s="110">
        <v>2</v>
      </c>
      <c r="C22" s="186">
        <v>1.69487533388502</v>
      </c>
      <c r="D22" s="191">
        <v>0.64151057161901803</v>
      </c>
      <c r="E22" s="186">
        <v>1.71754545130711</v>
      </c>
      <c r="F22" s="191">
        <v>0.62670610774810098</v>
      </c>
      <c r="G22" s="186">
        <v>1.9261671898772299</v>
      </c>
      <c r="H22" s="191">
        <v>0.60560399717931102</v>
      </c>
      <c r="I22" s="186">
        <v>1.93945511062223</v>
      </c>
      <c r="J22" s="202">
        <v>0.60766927065894805</v>
      </c>
    </row>
    <row r="23" spans="1:10" ht="13" customHeight="1" x14ac:dyDescent="0.2">
      <c r="A23" s="82" t="s">
        <v>358</v>
      </c>
      <c r="B23" s="110">
        <v>2</v>
      </c>
      <c r="C23" s="186">
        <v>0.97859148742220803</v>
      </c>
      <c r="D23" s="191">
        <v>0.44909695809845601</v>
      </c>
      <c r="E23" s="186">
        <v>1.08577165673249</v>
      </c>
      <c r="F23" s="191">
        <v>0.52915265887906004</v>
      </c>
      <c r="G23" s="186">
        <v>1.3107395464575899</v>
      </c>
      <c r="H23" s="191">
        <v>0.62658572332326601</v>
      </c>
      <c r="I23" s="186">
        <v>1.44406966603679</v>
      </c>
      <c r="J23" s="202">
        <v>0.71999559714777905</v>
      </c>
    </row>
    <row r="24" spans="1:10" ht="13" customHeight="1" x14ac:dyDescent="0.2">
      <c r="A24" s="82" t="s">
        <v>425</v>
      </c>
      <c r="B24" s="110">
        <v>2</v>
      </c>
      <c r="C24" s="186">
        <v>0.67398161521466304</v>
      </c>
      <c r="D24" s="191">
        <v>0.14023393115746299</v>
      </c>
      <c r="E24" s="186">
        <v>0.63201758178477396</v>
      </c>
      <c r="F24" s="191">
        <v>0.13592610808345601</v>
      </c>
      <c r="G24" s="186">
        <v>0.64238647112368996</v>
      </c>
      <c r="H24" s="191">
        <v>0.14347253133632501</v>
      </c>
      <c r="I24" s="186">
        <v>0.63950112089364197</v>
      </c>
      <c r="J24" s="202">
        <v>0.14390781037792899</v>
      </c>
    </row>
    <row r="25" spans="1:10" ht="13" customHeight="1" x14ac:dyDescent="0.2">
      <c r="A25" s="82" t="s">
        <v>359</v>
      </c>
      <c r="B25" s="110">
        <v>2</v>
      </c>
      <c r="C25" s="186">
        <v>1.8023745951016701</v>
      </c>
      <c r="D25" s="191">
        <v>0.42092422740269098</v>
      </c>
      <c r="E25" s="186">
        <v>1.6831286478547001</v>
      </c>
      <c r="F25" s="191">
        <v>0.39590810623922501</v>
      </c>
      <c r="G25" s="186">
        <v>1.7202069415324801</v>
      </c>
      <c r="H25" s="191">
        <v>0.40867001455410501</v>
      </c>
      <c r="I25" s="186">
        <v>1.63544127529482</v>
      </c>
      <c r="J25" s="202">
        <v>0.37713275555049203</v>
      </c>
    </row>
    <row r="26" spans="1:10" ht="13" customHeight="1" x14ac:dyDescent="0.2">
      <c r="A26" s="82" t="s">
        <v>360</v>
      </c>
      <c r="B26" s="110">
        <v>2</v>
      </c>
      <c r="C26" s="186">
        <v>0.72635390067834404</v>
      </c>
      <c r="D26" s="191">
        <v>0.32258981008236998</v>
      </c>
      <c r="E26" s="186">
        <v>0.77790952795814206</v>
      </c>
      <c r="F26" s="191">
        <v>0.319385722063111</v>
      </c>
      <c r="G26" s="186">
        <v>0.66675377471673403</v>
      </c>
      <c r="H26" s="191">
        <v>0.29589110971659599</v>
      </c>
      <c r="I26" s="186">
        <v>0.81345197368900801</v>
      </c>
      <c r="J26" s="202">
        <v>0.40773180061599101</v>
      </c>
    </row>
    <row r="27" spans="1:10" ht="13" customHeight="1" x14ac:dyDescent="0.2">
      <c r="A27" s="82" t="s">
        <v>361</v>
      </c>
      <c r="B27" s="110">
        <v>2</v>
      </c>
      <c r="C27" s="186">
        <v>0.92789711204453296</v>
      </c>
      <c r="D27" s="191">
        <v>0.12898301246462099</v>
      </c>
      <c r="E27" s="186">
        <v>0.94979525592460601</v>
      </c>
      <c r="F27" s="191">
        <v>0.138058571295641</v>
      </c>
      <c r="G27" s="186">
        <v>0.93926411805009202</v>
      </c>
      <c r="H27" s="191">
        <v>0.131978681784612</v>
      </c>
      <c r="I27" s="186">
        <v>0.99344479039383005</v>
      </c>
      <c r="J27" s="202">
        <v>0.142621825616043</v>
      </c>
    </row>
    <row r="28" spans="1:10" ht="13" customHeight="1" x14ac:dyDescent="0.2">
      <c r="A28" s="82" t="s">
        <v>362</v>
      </c>
      <c r="B28" s="110">
        <v>2</v>
      </c>
      <c r="C28" s="186">
        <v>0.94280700737537604</v>
      </c>
      <c r="D28" s="191">
        <v>0.32057502917795999</v>
      </c>
      <c r="E28" s="186">
        <v>0.99678383523761804</v>
      </c>
      <c r="F28" s="191">
        <v>0.336157899378352</v>
      </c>
      <c r="G28" s="186">
        <v>0.95477067763914902</v>
      </c>
      <c r="H28" s="191">
        <v>0.36636469309637198</v>
      </c>
      <c r="I28" s="186">
        <v>0.93418171205238199</v>
      </c>
      <c r="J28" s="202">
        <v>0.36854837277083102</v>
      </c>
    </row>
    <row r="29" spans="1:10" ht="13" customHeight="1" x14ac:dyDescent="0.2">
      <c r="A29" s="82" t="s">
        <v>363</v>
      </c>
      <c r="B29" s="110">
        <v>2</v>
      </c>
      <c r="C29" s="186">
        <v>1.57056901234976</v>
      </c>
      <c r="D29" s="191">
        <v>0.38653902509896898</v>
      </c>
      <c r="E29" s="186">
        <v>1.42370853417467</v>
      </c>
      <c r="F29" s="191">
        <v>0.37541391482031</v>
      </c>
      <c r="G29" s="186">
        <v>1.3751606537416401</v>
      </c>
      <c r="H29" s="191">
        <v>0.37265851668917499</v>
      </c>
      <c r="I29" s="186">
        <v>1.1990497830034199</v>
      </c>
      <c r="J29" s="202">
        <v>0.31456897525038202</v>
      </c>
    </row>
    <row r="30" spans="1:10" ht="13" customHeight="1" x14ac:dyDescent="0.2">
      <c r="A30" s="82" t="s">
        <v>364</v>
      </c>
      <c r="B30" s="110">
        <v>2</v>
      </c>
      <c r="C30" s="186">
        <v>1.02479930423179</v>
      </c>
      <c r="D30" s="191">
        <v>0.21334460950109399</v>
      </c>
      <c r="E30" s="186">
        <v>0.96505136359615795</v>
      </c>
      <c r="F30" s="191">
        <v>0.19678589620481801</v>
      </c>
      <c r="G30" s="186">
        <v>0.90773990302449203</v>
      </c>
      <c r="H30" s="191">
        <v>0.19006096352629601</v>
      </c>
      <c r="I30" s="186">
        <v>0.91335295738245403</v>
      </c>
      <c r="J30" s="202">
        <v>0.196474721873589</v>
      </c>
    </row>
    <row r="31" spans="1:10" ht="13" customHeight="1" x14ac:dyDescent="0.2">
      <c r="A31" s="82" t="s">
        <v>365</v>
      </c>
      <c r="B31" s="110">
        <v>2</v>
      </c>
      <c r="C31" s="186">
        <v>0.91204378036264999</v>
      </c>
      <c r="D31" s="191">
        <v>0.24877869384409601</v>
      </c>
      <c r="E31" s="186">
        <v>0.92116920593177398</v>
      </c>
      <c r="F31" s="191">
        <v>0.25328282622464698</v>
      </c>
      <c r="G31" s="186">
        <v>0.87258198131805698</v>
      </c>
      <c r="H31" s="191">
        <v>0.231503332304724</v>
      </c>
      <c r="I31" s="186">
        <v>0.89722752882886503</v>
      </c>
      <c r="J31" s="202">
        <v>0.242057483891258</v>
      </c>
    </row>
    <row r="32" spans="1:10" ht="13" customHeight="1" x14ac:dyDescent="0.2">
      <c r="A32" s="82" t="s">
        <v>366</v>
      </c>
      <c r="B32" s="110">
        <v>2</v>
      </c>
      <c r="C32" s="186">
        <v>2.1818526456656202</v>
      </c>
      <c r="D32" s="191">
        <v>0.48551783168677298</v>
      </c>
      <c r="E32" s="186">
        <v>2.2574944433931998</v>
      </c>
      <c r="F32" s="191">
        <v>0.52435489179351602</v>
      </c>
      <c r="G32" s="186">
        <v>2.2219984309138598</v>
      </c>
      <c r="H32" s="191">
        <v>0.50049832033208297</v>
      </c>
      <c r="I32" s="186">
        <v>1.82739337511975</v>
      </c>
      <c r="J32" s="202">
        <v>0.51083736466074803</v>
      </c>
    </row>
    <row r="33" spans="1:10" ht="13" customHeight="1" x14ac:dyDescent="0.2">
      <c r="A33" s="82" t="s">
        <v>367</v>
      </c>
      <c r="B33" s="110">
        <v>2</v>
      </c>
      <c r="C33" s="186">
        <v>1.2211936549331499</v>
      </c>
      <c r="D33" s="191">
        <v>0.53545616891868397</v>
      </c>
      <c r="E33" s="186">
        <v>1.1763672996742001</v>
      </c>
      <c r="F33" s="191">
        <v>0.52865923350607202</v>
      </c>
      <c r="G33" s="186">
        <v>1.27005176016508</v>
      </c>
      <c r="H33" s="191">
        <v>0.61830945709335905</v>
      </c>
      <c r="I33" s="186">
        <v>1.17787840327279</v>
      </c>
      <c r="J33" s="202">
        <v>0.59048287779254405</v>
      </c>
    </row>
    <row r="34" spans="1:10" ht="13" customHeight="1" x14ac:dyDescent="0.2">
      <c r="A34" s="82" t="s">
        <v>368</v>
      </c>
      <c r="B34" s="110">
        <v>2</v>
      </c>
      <c r="C34" s="186">
        <v>0.77681976960699095</v>
      </c>
      <c r="D34" s="191">
        <v>0.28534780280389199</v>
      </c>
      <c r="E34" s="186">
        <v>0.69290733433004303</v>
      </c>
      <c r="F34" s="191">
        <v>0.23277125725084</v>
      </c>
      <c r="G34" s="186">
        <v>0.66975206037200696</v>
      </c>
      <c r="H34" s="191">
        <v>0.22715988011827801</v>
      </c>
      <c r="I34" s="186">
        <v>0.68484200528493699</v>
      </c>
      <c r="J34" s="202">
        <v>0.237726229279933</v>
      </c>
    </row>
    <row r="35" spans="1:10" ht="13" customHeight="1" x14ac:dyDescent="0.2">
      <c r="A35" s="82" t="s">
        <v>369</v>
      </c>
      <c r="B35" s="110">
        <v>2</v>
      </c>
      <c r="C35" s="186">
        <v>1.0817179765523399</v>
      </c>
      <c r="D35" s="191">
        <v>0.152086314704692</v>
      </c>
      <c r="E35" s="186">
        <v>1.0442822799363201</v>
      </c>
      <c r="F35" s="191">
        <v>0.146820391878203</v>
      </c>
      <c r="G35" s="186">
        <v>1.03904773076511</v>
      </c>
      <c r="H35" s="191">
        <v>0.14803712013231801</v>
      </c>
      <c r="I35" s="186">
        <v>1.1886546362332999</v>
      </c>
      <c r="J35" s="202">
        <v>0.169389090156227</v>
      </c>
    </row>
    <row r="36" spans="1:10" ht="13" customHeight="1" x14ac:dyDescent="0.2">
      <c r="A36" s="82" t="s">
        <v>370</v>
      </c>
      <c r="B36" s="110">
        <v>2</v>
      </c>
      <c r="C36" s="186">
        <v>1.66121869414858</v>
      </c>
      <c r="D36" s="191">
        <v>0.38204124305775899</v>
      </c>
      <c r="E36" s="186">
        <v>1.4897742491917201</v>
      </c>
      <c r="F36" s="191">
        <v>0.36046871254173302</v>
      </c>
      <c r="G36" s="186">
        <v>1.3939480515571401</v>
      </c>
      <c r="H36" s="191">
        <v>0.36232513135098199</v>
      </c>
      <c r="I36" s="186">
        <v>1.17910341266994</v>
      </c>
      <c r="J36" s="202">
        <v>0.36210273021592498</v>
      </c>
    </row>
    <row r="37" spans="1:10" ht="13" customHeight="1" x14ac:dyDescent="0.2">
      <c r="A37" s="82" t="s">
        <v>371</v>
      </c>
      <c r="B37" s="110">
        <v>2</v>
      </c>
      <c r="C37" s="186">
        <v>0.50956945940967202</v>
      </c>
      <c r="D37" s="191">
        <v>7.5200031257553299E-2</v>
      </c>
      <c r="E37" s="186">
        <v>0.51390219532648396</v>
      </c>
      <c r="F37" s="191">
        <v>7.4149084411642197E-2</v>
      </c>
      <c r="G37" s="186">
        <v>0.51607444826556004</v>
      </c>
      <c r="H37" s="191">
        <v>7.3417071403990203E-2</v>
      </c>
      <c r="I37" s="186">
        <v>0.51877253373926302</v>
      </c>
      <c r="J37" s="202">
        <v>7.5516949399411698E-2</v>
      </c>
    </row>
    <row r="38" spans="1:10" ht="13" customHeight="1" x14ac:dyDescent="0.2">
      <c r="A38" s="82" t="s">
        <v>372</v>
      </c>
      <c r="B38" s="110">
        <v>2</v>
      </c>
      <c r="C38" s="186">
        <v>0.95418698659501799</v>
      </c>
      <c r="D38" s="191">
        <v>0.81011264527253302</v>
      </c>
      <c r="E38" s="186">
        <v>0.91851408085977304</v>
      </c>
      <c r="F38" s="191">
        <v>0.85168759369800195</v>
      </c>
      <c r="G38" s="186">
        <v>0.88165288231470795</v>
      </c>
      <c r="H38" s="191">
        <v>0.91555052358596101</v>
      </c>
      <c r="I38" s="186">
        <v>0.924544894239682</v>
      </c>
      <c r="J38" s="202">
        <v>0.88065247206337305</v>
      </c>
    </row>
    <row r="39" spans="1:10" ht="13" customHeight="1" x14ac:dyDescent="0.2">
      <c r="A39" s="82" t="s">
        <v>426</v>
      </c>
      <c r="B39" s="110">
        <v>2</v>
      </c>
      <c r="C39" s="186">
        <v>1.06554695004684</v>
      </c>
      <c r="D39" s="191">
        <v>0.249795718383265</v>
      </c>
      <c r="E39" s="186">
        <v>1.0357177456670901</v>
      </c>
      <c r="F39" s="191">
        <v>0.249892606801984</v>
      </c>
      <c r="G39" s="186">
        <v>0.99508244096008203</v>
      </c>
      <c r="H39" s="191">
        <v>0.24730778382214799</v>
      </c>
      <c r="I39" s="186">
        <v>0.96002706474143995</v>
      </c>
      <c r="J39" s="202">
        <v>0.23984701104645401</v>
      </c>
    </row>
    <row r="40" spans="1:10" ht="13" customHeight="1" x14ac:dyDescent="0.2">
      <c r="A40" s="82" t="s">
        <v>373</v>
      </c>
      <c r="B40" s="110">
        <v>2</v>
      </c>
      <c r="C40" s="186">
        <v>0.85843536257698005</v>
      </c>
      <c r="D40" s="191">
        <v>0.23905203963514501</v>
      </c>
      <c r="E40" s="186">
        <v>0.95598060275646701</v>
      </c>
      <c r="F40" s="191">
        <v>0.29197499171400698</v>
      </c>
      <c r="G40" s="186">
        <v>0.94693004606480802</v>
      </c>
      <c r="H40" s="191">
        <v>0.299255234565519</v>
      </c>
      <c r="I40" s="186">
        <v>0.97443953019487795</v>
      </c>
      <c r="J40" s="202">
        <v>0.315250762702526</v>
      </c>
    </row>
    <row r="41" spans="1:10" ht="13" customHeight="1" x14ac:dyDescent="0.2">
      <c r="A41" s="82" t="s">
        <v>374</v>
      </c>
      <c r="B41" s="110">
        <v>2</v>
      </c>
      <c r="C41" s="186">
        <v>1.5734533557969499</v>
      </c>
      <c r="D41" s="191">
        <v>0.31166478046051699</v>
      </c>
      <c r="E41" s="186">
        <v>1.48316864229676</v>
      </c>
      <c r="F41" s="191">
        <v>0.30115157605536902</v>
      </c>
      <c r="G41" s="186">
        <v>1.4880162294077</v>
      </c>
      <c r="H41" s="191">
        <v>0.32100708078183499</v>
      </c>
      <c r="I41" s="186">
        <v>1.44020136586022</v>
      </c>
      <c r="J41" s="202">
        <v>0.31654343933653101</v>
      </c>
    </row>
    <row r="42" spans="1:10" ht="13" customHeight="1" x14ac:dyDescent="0.2">
      <c r="A42" s="82" t="s">
        <v>375</v>
      </c>
      <c r="B42" s="110">
        <v>2</v>
      </c>
      <c r="C42" s="186">
        <v>2.3868943971664902</v>
      </c>
      <c r="D42" s="191">
        <v>1.3275371308010999</v>
      </c>
      <c r="E42" s="186">
        <v>2.5565830236743099</v>
      </c>
      <c r="F42" s="191">
        <v>1.4003109938471801</v>
      </c>
      <c r="G42" s="186">
        <v>2.7850153718263999</v>
      </c>
      <c r="H42" s="191">
        <v>1.5763688254356201</v>
      </c>
      <c r="I42" s="186">
        <v>3.0376160930797198</v>
      </c>
      <c r="J42" s="202">
        <v>1.7922247955711901</v>
      </c>
    </row>
    <row r="43" spans="1:10" ht="13" customHeight="1" x14ac:dyDescent="0.2">
      <c r="A43" s="82" t="s">
        <v>427</v>
      </c>
      <c r="B43" s="110">
        <v>2</v>
      </c>
      <c r="C43" s="186">
        <v>0.51070374048641898</v>
      </c>
      <c r="D43" s="191">
        <v>0.125115338984365</v>
      </c>
      <c r="E43" s="186">
        <v>0.51837551616616395</v>
      </c>
      <c r="F43" s="191">
        <v>0.13493044253075601</v>
      </c>
      <c r="G43" s="186">
        <v>0.58512488312111599</v>
      </c>
      <c r="H43" s="191">
        <v>0.17768803114284401</v>
      </c>
      <c r="I43" s="186">
        <v>0.57575533452151095</v>
      </c>
      <c r="J43" s="202">
        <v>0.180404673657373</v>
      </c>
    </row>
    <row r="44" spans="1:10" ht="13" customHeight="1" x14ac:dyDescent="0.2">
      <c r="A44" s="82" t="s">
        <v>428</v>
      </c>
      <c r="B44" s="110">
        <v>2</v>
      </c>
      <c r="C44" s="186">
        <v>2.4859105581310299</v>
      </c>
      <c r="D44" s="191">
        <v>0.37437589392487203</v>
      </c>
      <c r="E44" s="186">
        <v>2.4812254149974802</v>
      </c>
      <c r="F44" s="191">
        <v>0.36337913430131102</v>
      </c>
      <c r="G44" s="186">
        <v>2.1625920025610501</v>
      </c>
      <c r="H44" s="191">
        <v>0.33992504100155602</v>
      </c>
      <c r="I44" s="186">
        <v>2.2226531070185902</v>
      </c>
      <c r="J44" s="202">
        <v>0.33046196515630899</v>
      </c>
    </row>
    <row r="45" spans="1:10" ht="13" customHeight="1" x14ac:dyDescent="0.2">
      <c r="A45" s="82" t="s">
        <v>429</v>
      </c>
      <c r="B45" s="110">
        <v>2</v>
      </c>
      <c r="C45" s="186">
        <v>0.91904125894100896</v>
      </c>
      <c r="D45" s="191">
        <v>0.20291172786293901</v>
      </c>
      <c r="E45" s="186">
        <v>0.86675537623102905</v>
      </c>
      <c r="F45" s="191">
        <v>0.19895497942718901</v>
      </c>
      <c r="G45" s="186">
        <v>0.783639238259348</v>
      </c>
      <c r="H45" s="191">
        <v>0.191732415680019</v>
      </c>
      <c r="I45" s="186">
        <v>0.66965037994354004</v>
      </c>
      <c r="J45" s="202">
        <v>0.1790142901714</v>
      </c>
    </row>
    <row r="46" spans="1:10" ht="13" customHeight="1" x14ac:dyDescent="0.2">
      <c r="A46" s="82" t="s">
        <v>430</v>
      </c>
      <c r="B46" s="110">
        <v>2</v>
      </c>
      <c r="C46" s="186">
        <v>0.847975966712195</v>
      </c>
      <c r="D46" s="191">
        <v>0.21846445935431399</v>
      </c>
      <c r="E46" s="186">
        <v>0.92053753012376804</v>
      </c>
      <c r="F46" s="191">
        <v>0.24864090095659599</v>
      </c>
      <c r="G46" s="186">
        <v>0.87486943448124099</v>
      </c>
      <c r="H46" s="191">
        <v>0.236792017919908</v>
      </c>
      <c r="I46" s="186">
        <v>0.84481569359710795</v>
      </c>
      <c r="J46" s="202">
        <v>0.24772285625923099</v>
      </c>
    </row>
    <row r="47" spans="1:10" ht="13" customHeight="1" x14ac:dyDescent="0.2">
      <c r="A47" s="82" t="s">
        <v>376</v>
      </c>
      <c r="B47" s="110">
        <v>2</v>
      </c>
      <c r="C47" s="186">
        <v>0.71736215767793099</v>
      </c>
      <c r="D47" s="191">
        <v>0.226387181647624</v>
      </c>
      <c r="E47" s="186">
        <v>0.62388359769304402</v>
      </c>
      <c r="F47" s="191">
        <v>0.21733547397869901</v>
      </c>
      <c r="G47" s="186">
        <v>0.62586978061044596</v>
      </c>
      <c r="H47" s="191">
        <v>0.22452376027648799</v>
      </c>
      <c r="I47" s="186">
        <v>0.65084016879610596</v>
      </c>
      <c r="J47" s="202">
        <v>0.23170258137340999</v>
      </c>
    </row>
    <row r="48" spans="1:10" ht="13" customHeight="1" x14ac:dyDescent="0.2">
      <c r="A48" s="82" t="s">
        <v>377</v>
      </c>
      <c r="B48" s="110">
        <v>2</v>
      </c>
      <c r="C48" s="186">
        <v>1.4015369676788201</v>
      </c>
      <c r="D48" s="191">
        <v>0.25098656970142003</v>
      </c>
      <c r="E48" s="186">
        <v>1.37168541381017</v>
      </c>
      <c r="F48" s="191">
        <v>0.24302192689125399</v>
      </c>
      <c r="G48" s="186">
        <v>1.36682043566141</v>
      </c>
      <c r="H48" s="191">
        <v>0.25262955878684601</v>
      </c>
      <c r="I48" s="186">
        <v>1.20374216646123</v>
      </c>
      <c r="J48" s="202">
        <v>0.24054090170040199</v>
      </c>
    </row>
    <row r="49" spans="1:10" ht="13" customHeight="1" x14ac:dyDescent="0.2">
      <c r="A49" s="82" t="s">
        <v>378</v>
      </c>
      <c r="B49" s="110">
        <v>2</v>
      </c>
      <c r="C49" s="186">
        <v>1.0101128094385099</v>
      </c>
      <c r="D49" s="191">
        <v>0.20662596539384701</v>
      </c>
      <c r="E49" s="186">
        <v>1.1428988758410501</v>
      </c>
      <c r="F49" s="191">
        <v>0.265463074132823</v>
      </c>
      <c r="G49" s="186">
        <v>1.0456673662739799</v>
      </c>
      <c r="H49" s="191">
        <v>0.25883514082981002</v>
      </c>
      <c r="I49" s="186">
        <v>1.04044566261062</v>
      </c>
      <c r="J49" s="202">
        <v>0.25768418152309303</v>
      </c>
    </row>
    <row r="50" spans="1:10" ht="13" customHeight="1" x14ac:dyDescent="0.2">
      <c r="A50" s="82" t="s">
        <v>431</v>
      </c>
      <c r="B50" s="110">
        <v>2</v>
      </c>
      <c r="C50" s="186">
        <v>1.83192595020279</v>
      </c>
      <c r="D50" s="191">
        <v>0.26503390350491501</v>
      </c>
      <c r="E50" s="186">
        <v>1.5543681277911601</v>
      </c>
      <c r="F50" s="191">
        <v>0.22537292526349001</v>
      </c>
      <c r="G50" s="186">
        <v>1.5364189517151601</v>
      </c>
      <c r="H50" s="191">
        <v>0.221053406265729</v>
      </c>
      <c r="I50" s="186">
        <v>1.45494839004134</v>
      </c>
      <c r="J50" s="202">
        <v>0.210380498032537</v>
      </c>
    </row>
    <row r="51" spans="1:10" ht="13" customHeight="1" x14ac:dyDescent="0.2">
      <c r="A51" s="82" t="s">
        <v>379</v>
      </c>
      <c r="B51" s="110">
        <v>2</v>
      </c>
      <c r="C51" s="186">
        <v>0.98317058324659901</v>
      </c>
      <c r="D51" s="191">
        <v>0.230268769964389</v>
      </c>
      <c r="E51" s="186">
        <v>1.00494997914736</v>
      </c>
      <c r="F51" s="191">
        <v>0.238428725168806</v>
      </c>
      <c r="G51" s="186">
        <v>1.00504266610223</v>
      </c>
      <c r="H51" s="191">
        <v>0.23807510541488899</v>
      </c>
      <c r="I51" s="186">
        <v>0.99832432718158604</v>
      </c>
      <c r="J51" s="202">
        <v>0.23757094663787001</v>
      </c>
    </row>
    <row r="52" spans="1:10" ht="13" customHeight="1" x14ac:dyDescent="0.2">
      <c r="A52" s="82" t="s">
        <v>380</v>
      </c>
      <c r="B52" s="110">
        <v>2</v>
      </c>
      <c r="C52" s="186">
        <v>0.94194054105698499</v>
      </c>
      <c r="D52" s="191">
        <v>0.44822072136045399</v>
      </c>
      <c r="E52" s="186">
        <v>0.91300693887728901</v>
      </c>
      <c r="F52" s="191">
        <v>0.429291701308467</v>
      </c>
      <c r="G52" s="186">
        <v>0.91436729490329105</v>
      </c>
      <c r="H52" s="191">
        <v>0.41451653795103399</v>
      </c>
      <c r="I52" s="186">
        <v>0.84807531955936399</v>
      </c>
      <c r="J52" s="202">
        <v>0.39379237655529098</v>
      </c>
    </row>
    <row r="53" spans="1:10" ht="13" customHeight="1" x14ac:dyDescent="0.2">
      <c r="A53" s="82" t="s">
        <v>381</v>
      </c>
      <c r="B53" s="110">
        <v>2</v>
      </c>
      <c r="C53" s="186">
        <v>1.1545831836784299</v>
      </c>
      <c r="D53" s="191">
        <v>0.34206529528223101</v>
      </c>
      <c r="E53" s="186">
        <v>1.1691320256624</v>
      </c>
      <c r="F53" s="191">
        <v>0.36313030253090101</v>
      </c>
      <c r="G53" s="186">
        <v>1.15561304296198</v>
      </c>
      <c r="H53" s="191">
        <v>0.36274362818378503</v>
      </c>
      <c r="I53" s="186">
        <v>1.1952908913854901</v>
      </c>
      <c r="J53" s="202">
        <v>0.38839409837132199</v>
      </c>
    </row>
    <row r="54" spans="1:10" ht="13" customHeight="1" x14ac:dyDescent="0.2">
      <c r="A54" s="82" t="s">
        <v>382</v>
      </c>
      <c r="B54" s="110">
        <v>2</v>
      </c>
      <c r="C54" s="186">
        <v>1.42421289543467</v>
      </c>
      <c r="D54" s="191">
        <v>0.62043406768494203</v>
      </c>
      <c r="E54" s="186">
        <v>1.4446276511108</v>
      </c>
      <c r="F54" s="191">
        <v>0.65584295736850196</v>
      </c>
      <c r="G54" s="186">
        <v>1.56070871719009</v>
      </c>
      <c r="H54" s="191">
        <v>0.723202117890824</v>
      </c>
      <c r="I54" s="186">
        <v>1.5183819835811501</v>
      </c>
      <c r="J54" s="202">
        <v>0.69587286212588995</v>
      </c>
    </row>
    <row r="55" spans="1:10" ht="13" customHeight="1" x14ac:dyDescent="0.2">
      <c r="A55" s="82" t="s">
        <v>383</v>
      </c>
      <c r="B55" s="110">
        <v>2</v>
      </c>
      <c r="C55" s="186">
        <v>0.27428483692209599</v>
      </c>
      <c r="D55" s="191">
        <v>0.20403250671444101</v>
      </c>
      <c r="E55" s="186">
        <v>0.30725138971076899</v>
      </c>
      <c r="F55" s="191">
        <v>0.23339587421594199</v>
      </c>
      <c r="G55" s="186">
        <v>0.247159959230208</v>
      </c>
      <c r="H55" s="191">
        <v>0.187692983751586</v>
      </c>
      <c r="I55" s="186">
        <v>0.23885301945839699</v>
      </c>
      <c r="J55" s="202">
        <v>0.183342799570992</v>
      </c>
    </row>
    <row r="56" spans="1:10" ht="13" customHeight="1" x14ac:dyDescent="0.2">
      <c r="A56" s="82" t="s">
        <v>384</v>
      </c>
      <c r="B56" s="110">
        <v>2</v>
      </c>
      <c r="C56" s="186">
        <v>0.61516974324088403</v>
      </c>
      <c r="D56" s="191">
        <v>0.12687112935675299</v>
      </c>
      <c r="E56" s="186">
        <v>0.57578861234004397</v>
      </c>
      <c r="F56" s="191">
        <v>0.12039669367776</v>
      </c>
      <c r="G56" s="186">
        <v>0.59271403455662097</v>
      </c>
      <c r="H56" s="191">
        <v>0.117964357882249</v>
      </c>
      <c r="I56" s="186">
        <v>0.59067339247903905</v>
      </c>
      <c r="J56" s="202">
        <v>0.122414947058419</v>
      </c>
    </row>
    <row r="57" spans="1:10" ht="13" customHeight="1" x14ac:dyDescent="0.2">
      <c r="A57" s="82" t="s">
        <v>385</v>
      </c>
      <c r="B57" s="110">
        <v>2</v>
      </c>
      <c r="C57" s="186">
        <v>0.92023151732032304</v>
      </c>
      <c r="D57" s="191">
        <v>0.24300635757384501</v>
      </c>
      <c r="E57" s="186">
        <v>0.97524930353328199</v>
      </c>
      <c r="F57" s="191">
        <v>0.24670775952364599</v>
      </c>
      <c r="G57" s="186">
        <v>0.99519097177334903</v>
      </c>
      <c r="H57" s="191">
        <v>0.23670096232384599</v>
      </c>
      <c r="I57" s="186">
        <v>0.89556033461387996</v>
      </c>
      <c r="J57" s="202">
        <v>0.22276833161068399</v>
      </c>
    </row>
    <row r="58" spans="1:10" ht="13" customHeight="1" x14ac:dyDescent="0.2">
      <c r="A58" s="82" t="s">
        <v>386</v>
      </c>
      <c r="B58" s="110">
        <v>2</v>
      </c>
      <c r="C58" s="186">
        <v>0.87656899776684105</v>
      </c>
      <c r="D58" s="191">
        <v>0.15808443601950201</v>
      </c>
      <c r="E58" s="186">
        <v>0.91516782226765803</v>
      </c>
      <c r="F58" s="191">
        <v>0.16300031274212601</v>
      </c>
      <c r="G58" s="186">
        <v>0.91316564641028697</v>
      </c>
      <c r="H58" s="191">
        <v>0.170403618758904</v>
      </c>
      <c r="I58" s="186">
        <v>0.91932747654550295</v>
      </c>
      <c r="J58" s="202">
        <v>0.174451749695893</v>
      </c>
    </row>
    <row r="59" spans="1:10" ht="13" customHeight="1" x14ac:dyDescent="0.2">
      <c r="A59" s="82" t="s">
        <v>387</v>
      </c>
      <c r="B59" s="110">
        <v>2</v>
      </c>
      <c r="C59" s="186">
        <v>1.41151250878779</v>
      </c>
      <c r="D59" s="191">
        <v>1.01324222506795</v>
      </c>
      <c r="E59" s="186">
        <v>1.98973692444779</v>
      </c>
      <c r="F59" s="191">
        <v>1.96588432250219</v>
      </c>
      <c r="G59" s="186">
        <v>2.28226817162194</v>
      </c>
      <c r="H59" s="191">
        <v>2.1448709299095499</v>
      </c>
      <c r="I59" s="186">
        <v>2.3123859253403198</v>
      </c>
      <c r="J59" s="202">
        <v>2.1989088800509902</v>
      </c>
    </row>
    <row r="60" spans="1:10" ht="13" customHeight="1" x14ac:dyDescent="0.2">
      <c r="A60" s="82" t="s">
        <v>388</v>
      </c>
      <c r="B60" s="110">
        <v>2</v>
      </c>
      <c r="C60" s="186">
        <v>1.0328322242460799</v>
      </c>
      <c r="D60" s="191">
        <v>1.2568260060315199</v>
      </c>
      <c r="E60" s="186">
        <v>0.79694151711438099</v>
      </c>
      <c r="F60" s="191">
        <v>0.983246478327225</v>
      </c>
      <c r="G60" s="186">
        <v>0.24156908643132699</v>
      </c>
      <c r="H60" s="191">
        <v>0.25646693070874099</v>
      </c>
      <c r="I60" s="186">
        <v>0.24757119435069699</v>
      </c>
      <c r="J60" s="202">
        <v>0.26751294264696401</v>
      </c>
    </row>
    <row r="61" spans="1:10" ht="13" customHeight="1" x14ac:dyDescent="0.2">
      <c r="A61" s="82" t="s">
        <v>432</v>
      </c>
      <c r="B61" s="110">
        <v>2</v>
      </c>
      <c r="C61" s="186">
        <v>0.93544818047476697</v>
      </c>
      <c r="D61" s="191">
        <v>0.22624945028228399</v>
      </c>
      <c r="E61" s="186">
        <v>1.02740718229804</v>
      </c>
      <c r="F61" s="191">
        <v>0.25055723117407602</v>
      </c>
      <c r="G61" s="186">
        <v>1.0515882770579501</v>
      </c>
      <c r="H61" s="191">
        <v>0.25491371371598098</v>
      </c>
      <c r="I61" s="186">
        <v>1.06794217474299</v>
      </c>
      <c r="J61" s="202">
        <v>0.25944766308004602</v>
      </c>
    </row>
    <row r="62" spans="1:10" ht="13" customHeight="1" x14ac:dyDescent="0.2">
      <c r="A62" s="82" t="s">
        <v>389</v>
      </c>
      <c r="B62" s="110">
        <v>2</v>
      </c>
      <c r="C62" s="186">
        <v>0.91924859607464005</v>
      </c>
      <c r="D62" s="191">
        <v>0.154100156241054</v>
      </c>
      <c r="E62" s="186">
        <v>0.93482073380149899</v>
      </c>
      <c r="F62" s="191">
        <v>0.15355256660309599</v>
      </c>
      <c r="G62" s="186">
        <v>0.94298697126050401</v>
      </c>
      <c r="H62" s="191">
        <v>0.15519186511772101</v>
      </c>
      <c r="I62" s="186">
        <v>0.91075639839864997</v>
      </c>
      <c r="J62" s="202">
        <v>0.150786477476055</v>
      </c>
    </row>
    <row r="63" spans="1:10" ht="13" customHeight="1" x14ac:dyDescent="0.2">
      <c r="A63" s="112" t="s">
        <v>433</v>
      </c>
      <c r="B63" s="113">
        <v>2</v>
      </c>
      <c r="C63" s="187">
        <v>1.11475034094051</v>
      </c>
      <c r="D63" s="192">
        <v>8.5113017297209506E-2</v>
      </c>
      <c r="E63" s="187">
        <v>1.0964833540771699</v>
      </c>
      <c r="F63" s="192">
        <v>8.1784625596886804E-2</v>
      </c>
      <c r="G63" s="187">
        <v>1.0843033644296101</v>
      </c>
      <c r="H63" s="192">
        <v>7.7391120558341603E-2</v>
      </c>
      <c r="I63" s="187">
        <v>1.06080629947585</v>
      </c>
      <c r="J63" s="204">
        <v>7.7483944385982106E-2</v>
      </c>
    </row>
    <row r="64" spans="1:10" ht="13" customHeight="1" x14ac:dyDescent="0.2">
      <c r="A64" s="114" t="s">
        <v>434</v>
      </c>
      <c r="B64" s="115">
        <v>2</v>
      </c>
      <c r="C64" s="188">
        <v>1.0054212205773601</v>
      </c>
      <c r="D64" s="193">
        <v>6.4777403934147701E-2</v>
      </c>
      <c r="E64" s="188">
        <v>1.0049940790171199</v>
      </c>
      <c r="F64" s="193">
        <v>6.6255690489382596E-2</v>
      </c>
      <c r="G64" s="188">
        <v>0.99395978089455705</v>
      </c>
      <c r="H64" s="193">
        <v>6.4427557870932906E-2</v>
      </c>
      <c r="I64" s="188">
        <v>1.0041654513792999</v>
      </c>
      <c r="J64" s="205">
        <v>6.9033223796642396E-2</v>
      </c>
    </row>
    <row r="65" spans="1:10" ht="13" customHeight="1" x14ac:dyDescent="0.2">
      <c r="A65" s="116" t="s">
        <v>435</v>
      </c>
      <c r="B65" s="117">
        <v>2</v>
      </c>
      <c r="C65" s="189">
        <v>1.1928065225747999</v>
      </c>
      <c r="D65" s="194">
        <v>0.13377170393148699</v>
      </c>
      <c r="E65" s="189">
        <v>1.21280390123283</v>
      </c>
      <c r="F65" s="194">
        <v>0.157332952457516</v>
      </c>
      <c r="G65" s="189">
        <v>1.20395656583801</v>
      </c>
      <c r="H65" s="194">
        <v>0.16228956395063099</v>
      </c>
      <c r="I65" s="189">
        <v>1.19165372645503</v>
      </c>
      <c r="J65" s="206">
        <v>0.165176914141307</v>
      </c>
    </row>
    <row r="66" spans="1:10" ht="13" customHeight="1" x14ac:dyDescent="0.2">
      <c r="A66" s="82" t="s">
        <v>391</v>
      </c>
      <c r="B66" s="110">
        <v>2</v>
      </c>
      <c r="C66" s="186">
        <v>0.28115879601600002</v>
      </c>
      <c r="D66" s="191">
        <v>0.319492263673328</v>
      </c>
      <c r="E66" s="186">
        <v>0.30336128620212599</v>
      </c>
      <c r="F66" s="191">
        <v>0.30620207464256299</v>
      </c>
      <c r="G66" s="186">
        <v>0.34551497457416003</v>
      </c>
      <c r="H66" s="191">
        <v>0.29433193189134599</v>
      </c>
      <c r="I66" s="186">
        <v>0.33436871486562098</v>
      </c>
      <c r="J66" s="202">
        <v>0.282924363375607</v>
      </c>
    </row>
    <row r="67" spans="1:10" ht="13" customHeight="1" x14ac:dyDescent="0.2">
      <c r="A67" s="82" t="s">
        <v>392</v>
      </c>
      <c r="B67" s="110">
        <v>2</v>
      </c>
      <c r="C67" s="186">
        <v>1.4763737313265499</v>
      </c>
      <c r="D67" s="191">
        <v>0.51403638027596199</v>
      </c>
      <c r="E67" s="186">
        <v>1.67522631007027</v>
      </c>
      <c r="F67" s="191">
        <v>0.62774278332865396</v>
      </c>
      <c r="G67" s="186">
        <v>1.68716740688357</v>
      </c>
      <c r="H67" s="191">
        <v>0.66886494095995797</v>
      </c>
      <c r="I67" s="186">
        <v>1.5302092141209001</v>
      </c>
      <c r="J67" s="202">
        <v>0.62743433387638903</v>
      </c>
    </row>
    <row r="68" spans="1:10" ht="13" customHeight="1" x14ac:dyDescent="0.2">
      <c r="A68" s="82" t="s">
        <v>393</v>
      </c>
      <c r="B68" s="110">
        <v>2</v>
      </c>
      <c r="C68" s="186">
        <v>1.1396962704620099</v>
      </c>
      <c r="D68" s="191">
        <v>0.85872491557724395</v>
      </c>
      <c r="E68" s="186">
        <v>1.1434270562610001</v>
      </c>
      <c r="F68" s="191">
        <v>0.87218366709627804</v>
      </c>
      <c r="G68" s="186">
        <v>1.14660403064619</v>
      </c>
      <c r="H68" s="191">
        <v>0.84988769093924599</v>
      </c>
      <c r="I68" s="186">
        <v>1.1588236923803199</v>
      </c>
      <c r="J68" s="202">
        <v>0.88278414142918604</v>
      </c>
    </row>
    <row r="69" spans="1:10" ht="13" customHeight="1" x14ac:dyDescent="0.2">
      <c r="A69" s="4" t="s">
        <v>394</v>
      </c>
      <c r="B69" s="118">
        <v>2</v>
      </c>
      <c r="C69" s="196">
        <v>2.4159405677821102</v>
      </c>
      <c r="D69" s="197">
        <v>1.0083770617707299</v>
      </c>
      <c r="E69" s="196">
        <v>2.42304017714368</v>
      </c>
      <c r="F69" s="197">
        <v>1.0385384112607701</v>
      </c>
      <c r="G69" s="196">
        <v>2.5252326922239199</v>
      </c>
      <c r="H69" s="197">
        <v>1.0358393644006501</v>
      </c>
      <c r="I69" s="196">
        <v>2.7625629682678299</v>
      </c>
      <c r="J69" s="207">
        <v>1.13620696036338</v>
      </c>
    </row>
    <row r="70" spans="1:10" ht="13" customHeight="1" x14ac:dyDescent="0.2">
      <c r="A70" s="82"/>
      <c r="B70" s="119"/>
      <c r="C70" s="186" t="s">
        <v>1812</v>
      </c>
      <c r="D70" s="191" t="s">
        <v>1813</v>
      </c>
      <c r="E70" s="186" t="s">
        <v>1814</v>
      </c>
      <c r="F70" s="191" t="s">
        <v>1815</v>
      </c>
      <c r="G70" s="186" t="s">
        <v>1816</v>
      </c>
      <c r="H70" s="191" t="s">
        <v>1817</v>
      </c>
      <c r="I70" s="186" t="s">
        <v>1818</v>
      </c>
      <c r="J70" s="202" t="s">
        <v>1819</v>
      </c>
    </row>
    <row r="71" spans="1:10" ht="13" customHeight="1" x14ac:dyDescent="0.2">
      <c r="A71" s="82" t="s">
        <v>350</v>
      </c>
      <c r="B71" s="119">
        <v>1</v>
      </c>
      <c r="C71" s="186">
        <v>1.1453700999675001</v>
      </c>
      <c r="D71" s="191">
        <v>0.25350170514680698</v>
      </c>
      <c r="E71" s="186">
        <v>1.1075825589150301</v>
      </c>
      <c r="F71" s="191">
        <v>0.24901181010805901</v>
      </c>
      <c r="G71" s="186">
        <v>1.0961019406116601</v>
      </c>
      <c r="H71" s="191">
        <v>0.257102089478628</v>
      </c>
      <c r="I71" s="186">
        <v>1.1054721075420699</v>
      </c>
      <c r="J71" s="202">
        <v>0.26203129434551198</v>
      </c>
    </row>
    <row r="72" spans="1:10" ht="13" customHeight="1" x14ac:dyDescent="0.2">
      <c r="A72" s="82" t="s">
        <v>352</v>
      </c>
      <c r="B72" s="119">
        <v>1</v>
      </c>
      <c r="C72" s="186">
        <v>1.19196642149823</v>
      </c>
      <c r="D72" s="191">
        <v>0.190321948435832</v>
      </c>
      <c r="E72" s="186">
        <v>1.1048922584037899</v>
      </c>
      <c r="F72" s="191">
        <v>0.18882495922103501</v>
      </c>
      <c r="G72" s="186">
        <v>1.09355234000027</v>
      </c>
      <c r="H72" s="191">
        <v>0.184801767288818</v>
      </c>
      <c r="I72" s="186">
        <v>1.0778348568182801</v>
      </c>
      <c r="J72" s="202">
        <v>0.18435683821228999</v>
      </c>
    </row>
    <row r="73" spans="1:10" ht="13" customHeight="1" x14ac:dyDescent="0.2">
      <c r="A73" s="111" t="s">
        <v>354</v>
      </c>
      <c r="B73" s="119">
        <v>1</v>
      </c>
      <c r="C73" s="186">
        <v>0.91255480369486697</v>
      </c>
      <c r="D73" s="191">
        <v>0.21902127749731501</v>
      </c>
      <c r="E73" s="186">
        <v>0.85576149034868298</v>
      </c>
      <c r="F73" s="191">
        <v>0.21002725949621101</v>
      </c>
      <c r="G73" s="186">
        <v>0.77840417278838603</v>
      </c>
      <c r="H73" s="191">
        <v>0.19293782062644599</v>
      </c>
      <c r="I73" s="186">
        <v>0.77989020484309102</v>
      </c>
      <c r="J73" s="202">
        <v>0.192256282471681</v>
      </c>
    </row>
    <row r="74" spans="1:10" ht="13" customHeight="1" x14ac:dyDescent="0.2">
      <c r="A74" s="82" t="s">
        <v>355</v>
      </c>
      <c r="B74" s="119">
        <v>1</v>
      </c>
      <c r="C74" s="186">
        <v>1.8617684538328501</v>
      </c>
      <c r="D74" s="191">
        <v>0.60886329816941598</v>
      </c>
      <c r="E74" s="186">
        <v>1.8238484699359701</v>
      </c>
      <c r="F74" s="191">
        <v>0.61461563521231899</v>
      </c>
      <c r="G74" s="186">
        <v>1.85426773834765</v>
      </c>
      <c r="H74" s="191">
        <v>0.69936423925688496</v>
      </c>
      <c r="I74" s="186">
        <v>1.85403479292173</v>
      </c>
      <c r="J74" s="202">
        <v>0.71821841184933</v>
      </c>
    </row>
    <row r="75" spans="1:10" ht="13" customHeight="1" x14ac:dyDescent="0.2">
      <c r="A75" s="82" t="s">
        <v>365</v>
      </c>
      <c r="B75" s="119">
        <v>1</v>
      </c>
      <c r="C75" s="186">
        <v>1.57894311743683</v>
      </c>
      <c r="D75" s="191">
        <v>0.603809463090488</v>
      </c>
      <c r="E75" s="186">
        <v>1.5645711794825199</v>
      </c>
      <c r="F75" s="191">
        <v>0.616331126441509</v>
      </c>
      <c r="G75" s="186">
        <v>1.46510325226286</v>
      </c>
      <c r="H75" s="191">
        <v>0.59757778902603598</v>
      </c>
      <c r="I75" s="186">
        <v>1.4629372570726999</v>
      </c>
      <c r="J75" s="202">
        <v>0.58543634841179903</v>
      </c>
    </row>
    <row r="76" spans="1:10" ht="13" customHeight="1" x14ac:dyDescent="0.2">
      <c r="A76" s="82" t="s">
        <v>370</v>
      </c>
      <c r="B76" s="119">
        <v>1</v>
      </c>
      <c r="C76" s="186">
        <v>1.2230204578958901</v>
      </c>
      <c r="D76" s="191">
        <v>0.44971679110684698</v>
      </c>
      <c r="E76" s="186">
        <v>0.92283787045232002</v>
      </c>
      <c r="F76" s="191">
        <v>0.33233821735344399</v>
      </c>
      <c r="G76" s="186">
        <v>0.90694056286118097</v>
      </c>
      <c r="H76" s="191">
        <v>0.34256848259800798</v>
      </c>
      <c r="I76" s="186">
        <v>0.97703740642535997</v>
      </c>
      <c r="J76" s="202">
        <v>0.38453810477314498</v>
      </c>
    </row>
    <row r="77" spans="1:10" ht="13" customHeight="1" x14ac:dyDescent="0.2">
      <c r="A77" s="82" t="s">
        <v>372</v>
      </c>
      <c r="B77" s="119">
        <v>1</v>
      </c>
      <c r="C77" s="186">
        <v>0.52842549176951903</v>
      </c>
      <c r="D77" s="191">
        <v>0.49104394470087798</v>
      </c>
      <c r="E77" s="186">
        <v>0.57538710597019105</v>
      </c>
      <c r="F77" s="191">
        <v>0.54530237184200803</v>
      </c>
      <c r="G77" s="186">
        <v>0.58113429908405201</v>
      </c>
      <c r="H77" s="191">
        <v>0.55294692088474895</v>
      </c>
      <c r="I77" s="186">
        <v>0.55487981953173904</v>
      </c>
      <c r="J77" s="202">
        <v>0.54051625204100096</v>
      </c>
    </row>
    <row r="78" spans="1:10" ht="13" customHeight="1" x14ac:dyDescent="0.2">
      <c r="A78" s="82" t="s">
        <v>428</v>
      </c>
      <c r="B78" s="119">
        <v>1</v>
      </c>
      <c r="C78" s="186">
        <v>2.1541267906497801</v>
      </c>
      <c r="D78" s="191">
        <v>0.60432920454610295</v>
      </c>
      <c r="E78" s="186">
        <v>1.96410987484563</v>
      </c>
      <c r="F78" s="191">
        <v>0.53736572840611696</v>
      </c>
      <c r="G78" s="186">
        <v>2.0991025363997902</v>
      </c>
      <c r="H78" s="191">
        <v>0.62446934780046304</v>
      </c>
      <c r="I78" s="186">
        <v>2.2057263150591599</v>
      </c>
      <c r="J78" s="202">
        <v>0.66565555769712903</v>
      </c>
    </row>
    <row r="79" spans="1:10" ht="13" customHeight="1" x14ac:dyDescent="0.2">
      <c r="A79" s="82" t="s">
        <v>378</v>
      </c>
      <c r="B79" s="119">
        <v>1</v>
      </c>
      <c r="C79" s="186">
        <v>1.09854494234978</v>
      </c>
      <c r="D79" s="191">
        <v>0.369656617012523</v>
      </c>
      <c r="E79" s="186">
        <v>1.0824666525081199</v>
      </c>
      <c r="F79" s="191">
        <v>0.358095637433679</v>
      </c>
      <c r="G79" s="186">
        <v>1.19714617758321</v>
      </c>
      <c r="H79" s="191">
        <v>0.43371009016400403</v>
      </c>
      <c r="I79" s="186">
        <v>1.1926248940611099</v>
      </c>
      <c r="J79" s="202">
        <v>0.43619342529555399</v>
      </c>
    </row>
    <row r="80" spans="1:10" ht="13" customHeight="1" x14ac:dyDescent="0.2">
      <c r="A80" s="82" t="s">
        <v>382</v>
      </c>
      <c r="B80" s="119">
        <v>1</v>
      </c>
      <c r="C80" s="186">
        <v>1.2768671970705201</v>
      </c>
      <c r="D80" s="191">
        <v>0.64686808517926297</v>
      </c>
      <c r="E80" s="186">
        <v>1.4608134105125901</v>
      </c>
      <c r="F80" s="191">
        <v>0.72922869290258197</v>
      </c>
      <c r="G80" s="186">
        <v>1.41843510404088</v>
      </c>
      <c r="H80" s="191">
        <v>0.72486397414020998</v>
      </c>
      <c r="I80" s="186">
        <v>1.39018387160188</v>
      </c>
      <c r="J80" s="202">
        <v>0.71009889479212795</v>
      </c>
    </row>
    <row r="81" spans="1:10" ht="13" customHeight="1" x14ac:dyDescent="0.2">
      <c r="A81" s="82" t="s">
        <v>384</v>
      </c>
      <c r="B81" s="119">
        <v>1</v>
      </c>
      <c r="C81" s="186">
        <v>0.80039071843053</v>
      </c>
      <c r="D81" s="191">
        <v>0.16995785829401</v>
      </c>
      <c r="E81" s="186">
        <v>0.83036450157023201</v>
      </c>
      <c r="F81" s="191">
        <v>0.17452193879747299</v>
      </c>
      <c r="G81" s="186">
        <v>0.84464598695322402</v>
      </c>
      <c r="H81" s="191">
        <v>0.183030506068043</v>
      </c>
      <c r="I81" s="186">
        <v>0.849537627385345</v>
      </c>
      <c r="J81" s="202">
        <v>0.18633058592917501</v>
      </c>
    </row>
    <row r="82" spans="1:10" ht="13" customHeight="1" x14ac:dyDescent="0.2">
      <c r="A82" s="82" t="s">
        <v>386</v>
      </c>
      <c r="B82" s="119">
        <v>1</v>
      </c>
      <c r="C82" s="186">
        <v>0.925053227442447</v>
      </c>
      <c r="D82" s="191">
        <v>0.248130960483501</v>
      </c>
      <c r="E82" s="186">
        <v>0.89797581491074596</v>
      </c>
      <c r="F82" s="191">
        <v>0.25266387200620199</v>
      </c>
      <c r="G82" s="186">
        <v>0.91416457153491903</v>
      </c>
      <c r="H82" s="191">
        <v>0.24502575055405301</v>
      </c>
      <c r="I82" s="186">
        <v>0.92747108273638701</v>
      </c>
      <c r="J82" s="202">
        <v>0.248750550239145</v>
      </c>
    </row>
    <row r="83" spans="1:10" ht="13" customHeight="1" x14ac:dyDescent="0.2">
      <c r="A83" s="82" t="s">
        <v>387</v>
      </c>
      <c r="B83" s="119">
        <v>1</v>
      </c>
      <c r="C83" s="186">
        <v>0.47588436767931502</v>
      </c>
      <c r="D83" s="191">
        <v>0.31137659873559997</v>
      </c>
      <c r="E83" s="186">
        <v>0.49905762439787799</v>
      </c>
      <c r="F83" s="191">
        <v>0.32203852070275801</v>
      </c>
      <c r="G83" s="186">
        <v>0.52788054214705304</v>
      </c>
      <c r="H83" s="191">
        <v>0.33814572462713399</v>
      </c>
      <c r="I83" s="186">
        <v>0.52275868334000597</v>
      </c>
      <c r="J83" s="202">
        <v>0.34721675858208501</v>
      </c>
    </row>
    <row r="84" spans="1:10" ht="13" customHeight="1" x14ac:dyDescent="0.2">
      <c r="A84" s="5" t="s">
        <v>436</v>
      </c>
      <c r="B84" s="120">
        <v>1</v>
      </c>
      <c r="C84" s="190">
        <v>1.1883634405019301</v>
      </c>
      <c r="D84" s="195">
        <v>0.12874564299406099</v>
      </c>
      <c r="E84" s="190">
        <v>1.15282561015875</v>
      </c>
      <c r="F84" s="195">
        <v>0.129364262759983</v>
      </c>
      <c r="G84" s="190">
        <v>1.16653958765223</v>
      </c>
      <c r="H84" s="195">
        <v>0.13644648672775</v>
      </c>
      <c r="I84" s="190">
        <v>1.17670822620798</v>
      </c>
      <c r="J84" s="203">
        <v>0.13834353596920099</v>
      </c>
    </row>
    <row r="85" spans="1:10" ht="13" customHeight="1" x14ac:dyDescent="0.2">
      <c r="A85" s="82" t="s">
        <v>93</v>
      </c>
      <c r="B85" s="119">
        <v>1</v>
      </c>
      <c r="C85" s="186">
        <v>1.3769512458587601</v>
      </c>
      <c r="D85" s="191">
        <v>0.29661477876951797</v>
      </c>
      <c r="E85" s="186">
        <v>1.27687859004959</v>
      </c>
      <c r="F85" s="191">
        <v>0.289466760469899</v>
      </c>
      <c r="G85" s="186">
        <v>1.23661932609054</v>
      </c>
      <c r="H85" s="191">
        <v>0.28867426614331398</v>
      </c>
      <c r="I85" s="186">
        <v>1.22112441884957</v>
      </c>
      <c r="J85" s="202">
        <v>0.287511991709059</v>
      </c>
    </row>
    <row r="86" spans="1:10" ht="13" customHeight="1" x14ac:dyDescent="0.2">
      <c r="A86" s="82" t="s">
        <v>392</v>
      </c>
      <c r="B86" s="119">
        <v>1</v>
      </c>
      <c r="C86" s="186">
        <v>1.4946196647921699</v>
      </c>
      <c r="D86" s="191">
        <v>0.3778262216721</v>
      </c>
      <c r="E86" s="186">
        <v>1.1309437598974601</v>
      </c>
      <c r="F86" s="191">
        <v>0.33377083037302702</v>
      </c>
      <c r="G86" s="186">
        <v>1.17643198517776</v>
      </c>
      <c r="H86" s="191">
        <v>0.33886785614413201</v>
      </c>
      <c r="I86" s="186">
        <v>1.15892058675482</v>
      </c>
      <c r="J86" s="202">
        <v>0.33937443788597299</v>
      </c>
    </row>
    <row r="87" spans="1:10" ht="13" customHeight="1" x14ac:dyDescent="0.2">
      <c r="A87" s="4" t="s">
        <v>393</v>
      </c>
      <c r="B87" s="121">
        <v>1</v>
      </c>
      <c r="C87" s="196">
        <v>1.39493183868665</v>
      </c>
      <c r="D87" s="197">
        <v>0.80548126325582503</v>
      </c>
      <c r="E87" s="196">
        <v>1.23818165957688</v>
      </c>
      <c r="F87" s="197">
        <v>0.73677866201213105</v>
      </c>
      <c r="G87" s="196">
        <v>1.2616015938282901</v>
      </c>
      <c r="H87" s="197">
        <v>0.74365555598648003</v>
      </c>
      <c r="I87" s="196">
        <v>1.0446521907158699</v>
      </c>
      <c r="J87" s="207">
        <v>0.62446902128628101</v>
      </c>
    </row>
    <row r="88" spans="1:10" ht="13" customHeight="1" x14ac:dyDescent="0.2">
      <c r="A88" s="82"/>
      <c r="B88" s="122"/>
      <c r="C88" s="186" t="s">
        <v>1812</v>
      </c>
      <c r="D88" s="191" t="s">
        <v>1813</v>
      </c>
      <c r="E88" s="186" t="s">
        <v>1814</v>
      </c>
      <c r="F88" s="191" t="s">
        <v>1815</v>
      </c>
      <c r="G88" s="186" t="s">
        <v>1816</v>
      </c>
      <c r="H88" s="191" t="s">
        <v>1817</v>
      </c>
      <c r="I88" s="186" t="s">
        <v>1818</v>
      </c>
      <c r="J88" s="202" t="s">
        <v>1819</v>
      </c>
    </row>
    <row r="89" spans="1:10" ht="13" customHeight="1" x14ac:dyDescent="0.2">
      <c r="A89" s="82" t="s">
        <v>359</v>
      </c>
      <c r="B89" s="122">
        <v>3</v>
      </c>
      <c r="C89" s="186">
        <v>1.4431899049021</v>
      </c>
      <c r="D89" s="191">
        <v>0.25464843681328198</v>
      </c>
      <c r="E89" s="186">
        <v>1.2852486952872799</v>
      </c>
      <c r="F89" s="191">
        <v>0.235726103932759</v>
      </c>
      <c r="G89" s="186">
        <v>1.2200875806268201</v>
      </c>
      <c r="H89" s="191">
        <v>0.24783498901429901</v>
      </c>
      <c r="I89" s="186">
        <v>1.1418402198222899</v>
      </c>
      <c r="J89" s="202">
        <v>0.23638342158109901</v>
      </c>
    </row>
    <row r="90" spans="1:10" ht="13" customHeight="1" x14ac:dyDescent="0.2">
      <c r="A90" s="82" t="s">
        <v>362</v>
      </c>
      <c r="B90" s="122">
        <v>3</v>
      </c>
      <c r="C90" s="186">
        <v>0.77316070982903395</v>
      </c>
      <c r="D90" s="191">
        <v>0.233435286403709</v>
      </c>
      <c r="E90" s="186">
        <v>0.96235946880149104</v>
      </c>
      <c r="F90" s="191">
        <v>0.31727977414012198</v>
      </c>
      <c r="G90" s="186">
        <v>0.96648782586423099</v>
      </c>
      <c r="H90" s="191">
        <v>0.32123188741099001</v>
      </c>
      <c r="I90" s="186">
        <v>0.92889408347355396</v>
      </c>
      <c r="J90" s="202">
        <v>0.30966285556710299</v>
      </c>
    </row>
    <row r="91" spans="1:10" ht="13" customHeight="1" x14ac:dyDescent="0.2">
      <c r="A91" s="82" t="s">
        <v>84</v>
      </c>
      <c r="B91" s="122">
        <v>3</v>
      </c>
      <c r="C91" s="186">
        <v>1.14763485917228</v>
      </c>
      <c r="D91" s="191">
        <v>0.19542863747950501</v>
      </c>
      <c r="E91" s="186">
        <v>1.18941434191263</v>
      </c>
      <c r="F91" s="191">
        <v>0.198795802888631</v>
      </c>
      <c r="G91" s="186">
        <v>1.2415506794842099</v>
      </c>
      <c r="H91" s="191">
        <v>0.21943517884553099</v>
      </c>
      <c r="I91" s="186">
        <v>1.1231101678558899</v>
      </c>
      <c r="J91" s="202">
        <v>0.20222246282432499</v>
      </c>
    </row>
    <row r="92" spans="1:10" ht="13" customHeight="1" x14ac:dyDescent="0.2">
      <c r="A92" s="82" t="s">
        <v>376</v>
      </c>
      <c r="B92" s="122">
        <v>3</v>
      </c>
      <c r="C92" s="186">
        <v>1.43256931879489</v>
      </c>
      <c r="D92" s="191">
        <v>0.35624713284807202</v>
      </c>
      <c r="E92" s="186">
        <v>1.30355051432265</v>
      </c>
      <c r="F92" s="191">
        <v>0.33999772439201198</v>
      </c>
      <c r="G92" s="186">
        <v>1.25966981056384</v>
      </c>
      <c r="H92" s="191">
        <v>0.31989241310054201</v>
      </c>
      <c r="I92" s="186">
        <v>1.2946063628414901</v>
      </c>
      <c r="J92" s="202">
        <v>0.34152049062319401</v>
      </c>
    </row>
    <row r="93" spans="1:10" ht="13" customHeight="1" x14ac:dyDescent="0.2">
      <c r="A93" s="82" t="s">
        <v>378</v>
      </c>
      <c r="B93" s="122">
        <v>3</v>
      </c>
      <c r="C93" s="186">
        <v>0.93599994088104699</v>
      </c>
      <c r="D93" s="191">
        <v>0.22003241943413601</v>
      </c>
      <c r="E93" s="186">
        <v>0.98488156359915202</v>
      </c>
      <c r="F93" s="191">
        <v>0.23128602762070899</v>
      </c>
      <c r="G93" s="186">
        <v>0.93148167540983595</v>
      </c>
      <c r="H93" s="191">
        <v>0.22282317896166601</v>
      </c>
      <c r="I93" s="186">
        <v>0.92988267972968797</v>
      </c>
      <c r="J93" s="202">
        <v>0.22360844726941101</v>
      </c>
    </row>
    <row r="94" spans="1:10" ht="13" customHeight="1" x14ac:dyDescent="0.2">
      <c r="A94" s="82" t="s">
        <v>382</v>
      </c>
      <c r="B94" s="122">
        <v>3</v>
      </c>
      <c r="C94" s="186">
        <v>1.5223286108343099</v>
      </c>
      <c r="D94" s="191">
        <v>0.530653536962158</v>
      </c>
      <c r="E94" s="186">
        <v>1.56498059621563</v>
      </c>
      <c r="F94" s="191">
        <v>0.55733447091618304</v>
      </c>
      <c r="G94" s="186">
        <v>1.44059292069214</v>
      </c>
      <c r="H94" s="191">
        <v>0.51828273613565001</v>
      </c>
      <c r="I94" s="186">
        <v>1.38920288294979</v>
      </c>
      <c r="J94" s="202">
        <v>0.502784894866668</v>
      </c>
    </row>
    <row r="95" spans="1:10" ht="13" customHeight="1" x14ac:dyDescent="0.2">
      <c r="A95" s="82" t="s">
        <v>386</v>
      </c>
      <c r="B95" s="122">
        <v>3</v>
      </c>
      <c r="C95" s="186">
        <v>1.4098388049486701</v>
      </c>
      <c r="D95" s="191">
        <v>0.22476637443049699</v>
      </c>
      <c r="E95" s="186">
        <v>1.41318873961534</v>
      </c>
      <c r="F95" s="191">
        <v>0.23365997911488601</v>
      </c>
      <c r="G95" s="186">
        <v>1.4504654032523201</v>
      </c>
      <c r="H95" s="191">
        <v>0.23872676158329001</v>
      </c>
      <c r="I95" s="186">
        <v>1.44386178786273</v>
      </c>
      <c r="J95" s="202">
        <v>0.23483574715383601</v>
      </c>
    </row>
    <row r="96" spans="1:10" ht="13" customHeight="1" x14ac:dyDescent="0.2">
      <c r="A96" s="82" t="s">
        <v>387</v>
      </c>
      <c r="B96" s="122">
        <v>3</v>
      </c>
      <c r="C96" s="186">
        <v>1.5509232458225</v>
      </c>
      <c r="D96" s="191">
        <v>1.07634603428659</v>
      </c>
      <c r="E96" s="186">
        <v>1.5287452382758799</v>
      </c>
      <c r="F96" s="191">
        <v>1.07160038257671</v>
      </c>
      <c r="G96" s="186">
        <v>1.66214617489598</v>
      </c>
      <c r="H96" s="191">
        <v>1.2384426013285099</v>
      </c>
      <c r="I96" s="186">
        <v>1.6918638916573701</v>
      </c>
      <c r="J96" s="202">
        <v>1.2852213389798699</v>
      </c>
    </row>
    <row r="97" spans="1:10" ht="13" customHeight="1" x14ac:dyDescent="0.2">
      <c r="A97" s="6" t="s">
        <v>437</v>
      </c>
      <c r="B97" s="124">
        <v>3</v>
      </c>
      <c r="C97" s="200">
        <v>1.2769556743981001</v>
      </c>
      <c r="D97" s="201">
        <v>0.168795844782378</v>
      </c>
      <c r="E97" s="200">
        <v>1.27904614475376</v>
      </c>
      <c r="F97" s="201">
        <v>0.171317996528664</v>
      </c>
      <c r="G97" s="200">
        <v>1.2715602588486701</v>
      </c>
      <c r="H97" s="201">
        <v>0.186417406647849</v>
      </c>
      <c r="I97" s="200">
        <v>1.2429077595241</v>
      </c>
      <c r="J97" s="209">
        <v>0.190354664155551</v>
      </c>
    </row>
    <row r="99" spans="1:10" x14ac:dyDescent="0.2">
      <c r="A99" s="177" t="s">
        <v>608</v>
      </c>
    </row>
    <row r="100" spans="1:10" x14ac:dyDescent="0.2">
      <c r="A100" s="177" t="s">
        <v>614</v>
      </c>
    </row>
    <row r="101" spans="1:10" x14ac:dyDescent="0.2">
      <c r="A101" s="177" t="s">
        <v>615</v>
      </c>
    </row>
    <row r="102" spans="1:10" x14ac:dyDescent="0.2">
      <c r="A102" s="177" t="s">
        <v>597</v>
      </c>
    </row>
    <row r="103" spans="1:10" x14ac:dyDescent="0.2">
      <c r="A103" s="177" t="s">
        <v>476</v>
      </c>
    </row>
    <row r="104" spans="1:10" x14ac:dyDescent="0.2">
      <c r="A104" s="177" t="s">
        <v>616</v>
      </c>
    </row>
    <row r="105" spans="1:10" x14ac:dyDescent="0.2">
      <c r="A105" s="177" t="s">
        <v>398</v>
      </c>
    </row>
    <row r="106" spans="1:10" x14ac:dyDescent="0.2">
      <c r="A106" s="177" t="s">
        <v>400</v>
      </c>
    </row>
    <row r="107" spans="1:10" x14ac:dyDescent="0.2">
      <c r="A107" s="177" t="s">
        <v>401</v>
      </c>
    </row>
    <row r="108" spans="1:10" x14ac:dyDescent="0.2">
      <c r="A108" s="177" t="s">
        <v>402</v>
      </c>
    </row>
    <row r="109" spans="1:10" x14ac:dyDescent="0.2">
      <c r="A109" s="160" t="str">
        <f>HYPERLINK("https://oecdcode.org/disclaimers/cyprus.html", "Information on data for Cyprus: https://oecdcode.org/disclaimers/cyprus.html")</f>
        <v>Information on data for Cyprus: https://oecdcode.org/disclaimers/cyprus.html</v>
      </c>
    </row>
    <row r="110" spans="1:10" x14ac:dyDescent="0.2">
      <c r="A110" s="177" t="s">
        <v>440</v>
      </c>
    </row>
  </sheetData>
  <mergeCells count="6">
    <mergeCell ref="B8:B10"/>
    <mergeCell ref="C9:D9"/>
    <mergeCell ref="E9:F9"/>
    <mergeCell ref="G9:H9"/>
    <mergeCell ref="I9:J9"/>
    <mergeCell ref="C8:J8"/>
  </mergeCells>
  <conditionalFormatting sqref="C1:C200">
    <cfRule type="expression" dxfId="98" priority="4">
      <formula>ABS(LN(C1)/(D1/C1))&gt;1.95996398454005</formula>
    </cfRule>
  </conditionalFormatting>
  <conditionalFormatting sqref="E1:E200">
    <cfRule type="expression" dxfId="97" priority="3">
      <formula>ABS(LN(E1)/(F1/E1))&gt;1.95996398454005</formula>
    </cfRule>
  </conditionalFormatting>
  <conditionalFormatting sqref="G1:G200">
    <cfRule type="expression" dxfId="96" priority="2">
      <formula>ABS(LN(G1)/(H1/G1))&gt;1.95996398454005</formula>
    </cfRule>
  </conditionalFormatting>
  <conditionalFormatting sqref="I1:I200">
    <cfRule type="expression" dxfId="95" priority="1">
      <formula>ABS(LN(I1)/(J1/I1))&gt;1.95996398454005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Z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298</v>
      </c>
    </row>
    <row r="2" spans="1:26" x14ac:dyDescent="0.2">
      <c r="A2" s="46" t="s">
        <v>299</v>
      </c>
    </row>
    <row r="3" spans="1:26" x14ac:dyDescent="0.2">
      <c r="A3" s="58" t="s">
        <v>441</v>
      </c>
    </row>
    <row r="4" spans="1:26" x14ac:dyDescent="0.2">
      <c r="A4" s="161" t="str">
        <f>HYPERLINK("#'TOC'!A1", "Back to TOC")</f>
        <v>Back to TOC</v>
      </c>
    </row>
    <row r="8" spans="1:26" ht="15" customHeight="1" x14ac:dyDescent="0.2">
      <c r="B8" s="235" t="s">
        <v>342</v>
      </c>
      <c r="C8" s="238" t="s">
        <v>619</v>
      </c>
      <c r="D8" s="238"/>
      <c r="E8" s="238"/>
      <c r="F8" s="238"/>
      <c r="G8" s="238" t="s">
        <v>619</v>
      </c>
      <c r="H8" s="238"/>
      <c r="I8" s="238"/>
      <c r="J8" s="238"/>
      <c r="K8" s="238" t="s">
        <v>619</v>
      </c>
      <c r="L8" s="238"/>
      <c r="M8" s="238"/>
      <c r="N8" s="238"/>
      <c r="O8" s="238" t="s">
        <v>619</v>
      </c>
      <c r="P8" s="238"/>
      <c r="Q8" s="238"/>
      <c r="R8" s="238"/>
      <c r="S8" s="238" t="s">
        <v>619</v>
      </c>
      <c r="T8" s="238"/>
      <c r="U8" s="238"/>
      <c r="V8" s="238"/>
      <c r="W8" s="238" t="s">
        <v>619</v>
      </c>
      <c r="X8" s="238"/>
      <c r="Y8" s="238"/>
      <c r="Z8" s="239"/>
    </row>
    <row r="9" spans="1:26" ht="75" customHeight="1" x14ac:dyDescent="0.2">
      <c r="B9" s="236"/>
      <c r="C9" s="241" t="s">
        <v>540</v>
      </c>
      <c r="D9" s="241"/>
      <c r="E9" s="241"/>
      <c r="F9" s="241"/>
      <c r="G9" s="241" t="s">
        <v>541</v>
      </c>
      <c r="H9" s="241"/>
      <c r="I9" s="241"/>
      <c r="J9" s="241"/>
      <c r="K9" s="241" t="s">
        <v>542</v>
      </c>
      <c r="L9" s="241"/>
      <c r="M9" s="241"/>
      <c r="N9" s="241"/>
      <c r="O9" s="241" t="s">
        <v>620</v>
      </c>
      <c r="P9" s="241"/>
      <c r="Q9" s="241"/>
      <c r="R9" s="241"/>
      <c r="S9" s="241" t="s">
        <v>621</v>
      </c>
      <c r="T9" s="241"/>
      <c r="U9" s="241"/>
      <c r="V9" s="241"/>
      <c r="W9" s="241" t="s">
        <v>622</v>
      </c>
      <c r="X9" s="241"/>
      <c r="Y9" s="241"/>
      <c r="Z9" s="256"/>
    </row>
    <row r="10" spans="1:26" ht="15" customHeight="1" x14ac:dyDescent="0.2">
      <c r="B10" s="237"/>
      <c r="C10" s="135" t="s">
        <v>617</v>
      </c>
      <c r="D10" s="135" t="s">
        <v>345</v>
      </c>
      <c r="E10" s="135" t="s">
        <v>618</v>
      </c>
      <c r="F10" s="135" t="s">
        <v>345</v>
      </c>
      <c r="G10" s="135" t="s">
        <v>617</v>
      </c>
      <c r="H10" s="135" t="s">
        <v>345</v>
      </c>
      <c r="I10" s="135" t="s">
        <v>618</v>
      </c>
      <c r="J10" s="135" t="s">
        <v>345</v>
      </c>
      <c r="K10" s="135" t="s">
        <v>617</v>
      </c>
      <c r="L10" s="135" t="s">
        <v>345</v>
      </c>
      <c r="M10" s="135" t="s">
        <v>618</v>
      </c>
      <c r="N10" s="135" t="s">
        <v>345</v>
      </c>
      <c r="O10" s="135" t="s">
        <v>617</v>
      </c>
      <c r="P10" s="135" t="s">
        <v>345</v>
      </c>
      <c r="Q10" s="135" t="s">
        <v>618</v>
      </c>
      <c r="R10" s="135" t="s">
        <v>345</v>
      </c>
      <c r="S10" s="135" t="s">
        <v>617</v>
      </c>
      <c r="T10" s="135" t="s">
        <v>345</v>
      </c>
      <c r="U10" s="135" t="s">
        <v>618</v>
      </c>
      <c r="V10" s="135" t="s">
        <v>345</v>
      </c>
      <c r="W10" s="135" t="s">
        <v>617</v>
      </c>
      <c r="X10" s="135" t="s">
        <v>345</v>
      </c>
      <c r="Y10" s="135" t="s">
        <v>618</v>
      </c>
      <c r="Z10" s="162" t="s">
        <v>345</v>
      </c>
    </row>
    <row r="11" spans="1:26" ht="13" customHeight="1" x14ac:dyDescent="0.2">
      <c r="A11" s="136"/>
      <c r="B11" s="107"/>
      <c r="C11" s="198" t="s">
        <v>1820</v>
      </c>
      <c r="D11" s="199" t="s">
        <v>1821</v>
      </c>
      <c r="E11" s="198" t="s">
        <v>1822</v>
      </c>
      <c r="F11" s="199" t="s">
        <v>1823</v>
      </c>
      <c r="G11" s="198" t="s">
        <v>1824</v>
      </c>
      <c r="H11" s="199" t="s">
        <v>1825</v>
      </c>
      <c r="I11" s="198" t="s">
        <v>1826</v>
      </c>
      <c r="J11" s="199" t="s">
        <v>1827</v>
      </c>
      <c r="K11" s="198" t="s">
        <v>1828</v>
      </c>
      <c r="L11" s="199" t="s">
        <v>1829</v>
      </c>
      <c r="M11" s="198" t="s">
        <v>1830</v>
      </c>
      <c r="N11" s="199" t="s">
        <v>1831</v>
      </c>
      <c r="O11" s="198" t="s">
        <v>1832</v>
      </c>
      <c r="P11" s="199" t="s">
        <v>1833</v>
      </c>
      <c r="Q11" s="198" t="s">
        <v>1834</v>
      </c>
      <c r="R11" s="199" t="s">
        <v>1835</v>
      </c>
      <c r="S11" s="198" t="s">
        <v>1836</v>
      </c>
      <c r="T11" s="199" t="s">
        <v>1837</v>
      </c>
      <c r="U11" s="198" t="s">
        <v>1838</v>
      </c>
      <c r="V11" s="199" t="s">
        <v>1839</v>
      </c>
      <c r="W11" s="198" t="s">
        <v>1840</v>
      </c>
      <c r="X11" s="199" t="s">
        <v>1841</v>
      </c>
      <c r="Y11" s="198" t="s">
        <v>1842</v>
      </c>
      <c r="Z11" s="208" t="s">
        <v>1843</v>
      </c>
    </row>
    <row r="12" spans="1:26" ht="13" customHeight="1" x14ac:dyDescent="0.2">
      <c r="A12" s="82" t="s">
        <v>422</v>
      </c>
      <c r="B12" s="110">
        <v>2</v>
      </c>
      <c r="C12" s="186">
        <v>1.21127717022731</v>
      </c>
      <c r="D12" s="191">
        <v>0.112837046640218</v>
      </c>
      <c r="E12" s="186">
        <v>7.3851181032643902</v>
      </c>
      <c r="F12" s="191">
        <v>1.33536883453206</v>
      </c>
      <c r="G12" s="186">
        <v>1.1926071191574299</v>
      </c>
      <c r="H12" s="191">
        <v>0.107926838155414</v>
      </c>
      <c r="I12" s="186">
        <v>8.7703609777218592</v>
      </c>
      <c r="J12" s="191">
        <v>1.4579184490970101</v>
      </c>
      <c r="K12" s="186">
        <v>1.1649313761981701</v>
      </c>
      <c r="L12" s="191">
        <v>0.105902142734021</v>
      </c>
      <c r="M12" s="186">
        <v>10.2336542575979</v>
      </c>
      <c r="N12" s="191">
        <v>1.52519348064836</v>
      </c>
      <c r="O12" s="186">
        <v>0.82003167318014802</v>
      </c>
      <c r="P12" s="191">
        <v>9.3375406077211204E-2</v>
      </c>
      <c r="Q12" s="186">
        <v>29.137565305588801</v>
      </c>
      <c r="R12" s="191">
        <v>1.88681963632669</v>
      </c>
      <c r="S12" s="186">
        <v>0.82866287976660102</v>
      </c>
      <c r="T12" s="191">
        <v>9.3795470384446702E-2</v>
      </c>
      <c r="U12" s="186">
        <v>29.385730274785399</v>
      </c>
      <c r="V12" s="191">
        <v>1.8863937683174401</v>
      </c>
      <c r="W12" s="186">
        <v>0.65592716388188799</v>
      </c>
      <c r="X12" s="191">
        <v>9.3309847284123407E-2</v>
      </c>
      <c r="Y12" s="186">
        <v>30.913570119652299</v>
      </c>
      <c r="Z12" s="202">
        <v>1.9706832752994701</v>
      </c>
    </row>
    <row r="13" spans="1:26" ht="13" customHeight="1" x14ac:dyDescent="0.2">
      <c r="A13" s="82" t="s">
        <v>350</v>
      </c>
      <c r="B13" s="110">
        <v>2</v>
      </c>
      <c r="C13" s="186">
        <v>1.37690245434795</v>
      </c>
      <c r="D13" s="191">
        <v>0.113107829264215</v>
      </c>
      <c r="E13" s="186">
        <v>10.2791250990366</v>
      </c>
      <c r="F13" s="191">
        <v>1.58325569078381</v>
      </c>
      <c r="G13" s="186">
        <v>1.3450988071743899</v>
      </c>
      <c r="H13" s="191">
        <v>0.11261620028104</v>
      </c>
      <c r="I13" s="186">
        <v>11.1714487292782</v>
      </c>
      <c r="J13" s="191">
        <v>1.55566775606231</v>
      </c>
      <c r="K13" s="186">
        <v>1.3409946530836101</v>
      </c>
      <c r="L13" s="191">
        <v>0.109411012890683</v>
      </c>
      <c r="M13" s="186">
        <v>12.898012266849999</v>
      </c>
      <c r="N13" s="191">
        <v>1.7999803154255101</v>
      </c>
      <c r="O13" s="186">
        <v>1.12210014389671</v>
      </c>
      <c r="P13" s="191">
        <v>0.10231609378364601</v>
      </c>
      <c r="Q13" s="186">
        <v>32.467124406825498</v>
      </c>
      <c r="R13" s="191">
        <v>2.2471528324268499</v>
      </c>
      <c r="S13" s="186">
        <v>1.1214066682569099</v>
      </c>
      <c r="T13" s="191">
        <v>9.9925933437158096E-2</v>
      </c>
      <c r="U13" s="186">
        <v>33.091763320302597</v>
      </c>
      <c r="V13" s="191">
        <v>2.2929014133719501</v>
      </c>
      <c r="W13" s="186">
        <v>0.97362380106434199</v>
      </c>
      <c r="X13" s="191">
        <v>0.101356453286485</v>
      </c>
      <c r="Y13" s="186">
        <v>34.359114850593699</v>
      </c>
      <c r="Z13" s="202">
        <v>2.30762351593981</v>
      </c>
    </row>
    <row r="14" spans="1:26" ht="13" customHeight="1" x14ac:dyDescent="0.2">
      <c r="A14" s="82" t="s">
        <v>351</v>
      </c>
      <c r="B14" s="110">
        <v>2</v>
      </c>
      <c r="C14" s="186">
        <v>1.53225649139672</v>
      </c>
      <c r="D14" s="191">
        <v>0.10460888238888</v>
      </c>
      <c r="E14" s="186">
        <v>8.7636908999786201</v>
      </c>
      <c r="F14" s="191">
        <v>1.1505751025031901</v>
      </c>
      <c r="G14" s="186">
        <v>1.5338022605441499</v>
      </c>
      <c r="H14" s="191">
        <v>0.109931454590654</v>
      </c>
      <c r="I14" s="186">
        <v>8.90020956726487</v>
      </c>
      <c r="J14" s="191">
        <v>1.13625149122104</v>
      </c>
      <c r="K14" s="186">
        <v>1.5030133654679001</v>
      </c>
      <c r="L14" s="191">
        <v>0.110785652001782</v>
      </c>
      <c r="M14" s="186">
        <v>10.5297005630561</v>
      </c>
      <c r="N14" s="191">
        <v>1.3502854732218901</v>
      </c>
      <c r="O14" s="186">
        <v>1.24553870904562</v>
      </c>
      <c r="P14" s="191">
        <v>9.9358259762815898E-2</v>
      </c>
      <c r="Q14" s="186">
        <v>32.479927833163501</v>
      </c>
      <c r="R14" s="191">
        <v>1.93846656669342</v>
      </c>
      <c r="S14" s="186">
        <v>1.25536902346183</v>
      </c>
      <c r="T14" s="191">
        <v>0.100650030454905</v>
      </c>
      <c r="U14" s="186">
        <v>32.615059214035597</v>
      </c>
      <c r="V14" s="191">
        <v>1.9506126964561801</v>
      </c>
      <c r="W14" s="186">
        <v>1.0819031263782</v>
      </c>
      <c r="X14" s="191">
        <v>9.5883228796078204E-2</v>
      </c>
      <c r="Y14" s="186">
        <v>33.860544432547201</v>
      </c>
      <c r="Z14" s="202">
        <v>1.8925426170492301</v>
      </c>
    </row>
    <row r="15" spans="1:26" ht="13" customHeight="1" x14ac:dyDescent="0.2">
      <c r="A15" s="82" t="s">
        <v>423</v>
      </c>
      <c r="B15" s="110">
        <v>2</v>
      </c>
      <c r="C15" s="186">
        <v>1.0535859942038699</v>
      </c>
      <c r="D15" s="191">
        <v>9.6441960252336895E-2</v>
      </c>
      <c r="E15" s="186">
        <v>6.80223582656145</v>
      </c>
      <c r="F15" s="191">
        <v>1.1820034936880199</v>
      </c>
      <c r="G15" s="186">
        <v>1.05614794619532</v>
      </c>
      <c r="H15" s="191">
        <v>9.6156377296587006E-2</v>
      </c>
      <c r="I15" s="186">
        <v>6.9845066653474799</v>
      </c>
      <c r="J15" s="191">
        <v>1.17088615954029</v>
      </c>
      <c r="K15" s="186">
        <v>1.04731105888265</v>
      </c>
      <c r="L15" s="191">
        <v>9.7441965305136005E-2</v>
      </c>
      <c r="M15" s="186">
        <v>7.3638746521387199</v>
      </c>
      <c r="N15" s="191">
        <v>1.18771524916455</v>
      </c>
      <c r="O15" s="186">
        <v>0.65477382736327505</v>
      </c>
      <c r="P15" s="191">
        <v>8.7757312456637898E-2</v>
      </c>
      <c r="Q15" s="186">
        <v>30.821680676139799</v>
      </c>
      <c r="R15" s="191">
        <v>1.7545998183421501</v>
      </c>
      <c r="S15" s="186">
        <v>0.65355890426116303</v>
      </c>
      <c r="T15" s="191">
        <v>8.6798624755968806E-2</v>
      </c>
      <c r="U15" s="186">
        <v>30.8454353803678</v>
      </c>
      <c r="V15" s="191">
        <v>1.7524365670812401</v>
      </c>
      <c r="W15" s="186">
        <v>0.48073425402876002</v>
      </c>
      <c r="X15" s="191">
        <v>9.4906104228353799E-2</v>
      </c>
      <c r="Y15" s="186">
        <v>31.383879190190701</v>
      </c>
      <c r="Z15" s="202">
        <v>1.7788521175655101</v>
      </c>
    </row>
    <row r="16" spans="1:26" ht="13" customHeight="1" x14ac:dyDescent="0.2">
      <c r="A16" s="82" t="s">
        <v>424</v>
      </c>
      <c r="B16" s="110">
        <v>2</v>
      </c>
      <c r="C16" s="186">
        <v>2.0777729029771201</v>
      </c>
      <c r="D16" s="191">
        <v>0.108341177453302</v>
      </c>
      <c r="E16" s="186">
        <v>17.882351127570701</v>
      </c>
      <c r="F16" s="191">
        <v>1.6655914107788401</v>
      </c>
      <c r="G16" s="186">
        <v>1.99826195995669</v>
      </c>
      <c r="H16" s="191">
        <v>0.109890801028782</v>
      </c>
      <c r="I16" s="186">
        <v>20.182221632252599</v>
      </c>
      <c r="J16" s="191">
        <v>1.6990291821482499</v>
      </c>
      <c r="K16" s="186">
        <v>1.99573697415215</v>
      </c>
      <c r="L16" s="191">
        <v>0.109386115760154</v>
      </c>
      <c r="M16" s="186">
        <v>22.095832487016299</v>
      </c>
      <c r="N16" s="191">
        <v>1.7411376478007901</v>
      </c>
      <c r="O16" s="186">
        <v>1.25289246059538</v>
      </c>
      <c r="P16" s="191">
        <v>8.8376486051339603E-2</v>
      </c>
      <c r="Q16" s="186">
        <v>45.582634913793498</v>
      </c>
      <c r="R16" s="191">
        <v>1.6702410601469899</v>
      </c>
      <c r="S16" s="186">
        <v>1.2500269606575301</v>
      </c>
      <c r="T16" s="191">
        <v>8.8615232929694601E-2</v>
      </c>
      <c r="U16" s="186">
        <v>45.644980284834297</v>
      </c>
      <c r="V16" s="191">
        <v>1.6675856903456501</v>
      </c>
      <c r="W16" s="186">
        <v>0.90798741208935696</v>
      </c>
      <c r="X16" s="191">
        <v>0.100685647569138</v>
      </c>
      <c r="Y16" s="186">
        <v>47.7105196807385</v>
      </c>
      <c r="Z16" s="202">
        <v>1.62064606882719</v>
      </c>
    </row>
    <row r="17" spans="1:26" ht="13" customHeight="1" x14ac:dyDescent="0.2">
      <c r="A17" s="82" t="s">
        <v>352</v>
      </c>
      <c r="B17" s="110">
        <v>2</v>
      </c>
      <c r="C17" s="186">
        <v>1.08346313773183</v>
      </c>
      <c r="D17" s="191">
        <v>8.9888436381326403E-2</v>
      </c>
      <c r="E17" s="186">
        <v>6.9483814750509598</v>
      </c>
      <c r="F17" s="191">
        <v>1.1237854081221199</v>
      </c>
      <c r="G17" s="186">
        <v>1.08789755614277</v>
      </c>
      <c r="H17" s="191">
        <v>8.8936976335803899E-2</v>
      </c>
      <c r="I17" s="186">
        <v>8.0947519807375397</v>
      </c>
      <c r="J17" s="191">
        <v>1.2037410555902199</v>
      </c>
      <c r="K17" s="186">
        <v>1.0669035855762601</v>
      </c>
      <c r="L17" s="191">
        <v>8.3445372233398707E-2</v>
      </c>
      <c r="M17" s="186">
        <v>10.0337057445534</v>
      </c>
      <c r="N17" s="191">
        <v>1.52518719499419</v>
      </c>
      <c r="O17" s="186">
        <v>0.870434067660116</v>
      </c>
      <c r="P17" s="191">
        <v>7.7169411732012805E-2</v>
      </c>
      <c r="Q17" s="186">
        <v>31.2926289239509</v>
      </c>
      <c r="R17" s="191">
        <v>1.8627027622130601</v>
      </c>
      <c r="S17" s="186">
        <v>0.86052416082202199</v>
      </c>
      <c r="T17" s="191">
        <v>7.8050638202300404E-2</v>
      </c>
      <c r="U17" s="186">
        <v>31.5796906394121</v>
      </c>
      <c r="V17" s="191">
        <v>1.8174216656498301</v>
      </c>
      <c r="W17" s="186">
        <v>0.71427680696082096</v>
      </c>
      <c r="X17" s="191">
        <v>8.4998975506595104E-2</v>
      </c>
      <c r="Y17" s="186">
        <v>33.355325707293701</v>
      </c>
      <c r="Z17" s="202">
        <v>1.76857818743607</v>
      </c>
    </row>
    <row r="18" spans="1:26" ht="13" customHeight="1" x14ac:dyDescent="0.2">
      <c r="A18" s="111" t="s">
        <v>353</v>
      </c>
      <c r="B18" s="110">
        <v>2</v>
      </c>
      <c r="C18" s="186">
        <v>1.0102042289328901</v>
      </c>
      <c r="D18" s="191">
        <v>0.12026333801353201</v>
      </c>
      <c r="E18" s="186">
        <v>6.8501223783419798</v>
      </c>
      <c r="F18" s="191">
        <v>1.57902627685813</v>
      </c>
      <c r="G18" s="186">
        <v>1.01967092242369</v>
      </c>
      <c r="H18" s="191">
        <v>0.11752138462160901</v>
      </c>
      <c r="I18" s="186">
        <v>8.0824414211516693</v>
      </c>
      <c r="J18" s="191">
        <v>1.67245198141984</v>
      </c>
      <c r="K18" s="186">
        <v>0.98006664750387096</v>
      </c>
      <c r="L18" s="191">
        <v>0.109728156200894</v>
      </c>
      <c r="M18" s="186">
        <v>9.6692035501822406</v>
      </c>
      <c r="N18" s="191">
        <v>1.9703123515261201</v>
      </c>
      <c r="O18" s="186">
        <v>0.79454318360843401</v>
      </c>
      <c r="P18" s="191">
        <v>9.9918557752911502E-2</v>
      </c>
      <c r="Q18" s="186">
        <v>29.6941740862903</v>
      </c>
      <c r="R18" s="191">
        <v>2.4035915753419999</v>
      </c>
      <c r="S18" s="186">
        <v>0.78085034194889102</v>
      </c>
      <c r="T18" s="191">
        <v>9.7863228620131901E-2</v>
      </c>
      <c r="U18" s="186">
        <v>30.459736931659702</v>
      </c>
      <c r="V18" s="191">
        <v>2.3060167208220901</v>
      </c>
      <c r="W18" s="186">
        <v>0.66073196222434105</v>
      </c>
      <c r="X18" s="191">
        <v>0.10901590574410699</v>
      </c>
      <c r="Y18" s="186">
        <v>31.600963428971301</v>
      </c>
      <c r="Z18" s="202">
        <v>2.36058384402715</v>
      </c>
    </row>
    <row r="19" spans="1:26" ht="13" customHeight="1" x14ac:dyDescent="0.2">
      <c r="A19" s="111" t="s">
        <v>354</v>
      </c>
      <c r="B19" s="110">
        <v>2</v>
      </c>
      <c r="C19" s="186">
        <v>1.5165528665832</v>
      </c>
      <c r="D19" s="191">
        <v>0.16220987193281899</v>
      </c>
      <c r="E19" s="186">
        <v>10.077496991447299</v>
      </c>
      <c r="F19" s="191">
        <v>2.06915354009561</v>
      </c>
      <c r="G19" s="186">
        <v>1.5153813988990701</v>
      </c>
      <c r="H19" s="191">
        <v>0.15573042233048201</v>
      </c>
      <c r="I19" s="186">
        <v>11.4469201391446</v>
      </c>
      <c r="J19" s="191">
        <v>2.1779654027930002</v>
      </c>
      <c r="K19" s="186">
        <v>1.48371691928853</v>
      </c>
      <c r="L19" s="191">
        <v>0.14673475792030299</v>
      </c>
      <c r="M19" s="186">
        <v>12.9740400089657</v>
      </c>
      <c r="N19" s="191">
        <v>2.6773058268318599</v>
      </c>
      <c r="O19" s="186">
        <v>1.2166575508903299</v>
      </c>
      <c r="P19" s="191">
        <v>0.13522102632823499</v>
      </c>
      <c r="Q19" s="186">
        <v>35.2741042762799</v>
      </c>
      <c r="R19" s="191">
        <v>3.1004271016506801</v>
      </c>
      <c r="S19" s="186">
        <v>1.2190716852594199</v>
      </c>
      <c r="T19" s="191">
        <v>0.13499232348022799</v>
      </c>
      <c r="U19" s="186">
        <v>35.4143333232104</v>
      </c>
      <c r="V19" s="191">
        <v>3.0537221606507798</v>
      </c>
      <c r="W19" s="186">
        <v>1.02984877593788</v>
      </c>
      <c r="X19" s="191">
        <v>0.12956013487440099</v>
      </c>
      <c r="Y19" s="186">
        <v>38.163844537215198</v>
      </c>
      <c r="Z19" s="202">
        <v>2.8316266805519801</v>
      </c>
    </row>
    <row r="20" spans="1:26" ht="13" customHeight="1" x14ac:dyDescent="0.2">
      <c r="A20" s="82" t="s">
        <v>355</v>
      </c>
      <c r="B20" s="110">
        <v>2</v>
      </c>
      <c r="C20" s="186">
        <v>1.3843303613646201</v>
      </c>
      <c r="D20" s="191">
        <v>0.10804194451468301</v>
      </c>
      <c r="E20" s="186">
        <v>12.715371749613499</v>
      </c>
      <c r="F20" s="191">
        <v>1.87880288018342</v>
      </c>
      <c r="G20" s="186">
        <v>1.34933445829195</v>
      </c>
      <c r="H20" s="191">
        <v>0.11110023754237799</v>
      </c>
      <c r="I20" s="186">
        <v>13.9198327415991</v>
      </c>
      <c r="J20" s="191">
        <v>1.8727568909143599</v>
      </c>
      <c r="K20" s="186">
        <v>1.2834065913830099</v>
      </c>
      <c r="L20" s="191">
        <v>0.115204984057883</v>
      </c>
      <c r="M20" s="186">
        <v>14.7589512253011</v>
      </c>
      <c r="N20" s="191">
        <v>1.93890592971769</v>
      </c>
      <c r="O20" s="186">
        <v>1.00488454735515</v>
      </c>
      <c r="P20" s="191">
        <v>0.105434521174155</v>
      </c>
      <c r="Q20" s="186">
        <v>32.698725907142098</v>
      </c>
      <c r="R20" s="191">
        <v>2.2494994267202801</v>
      </c>
      <c r="S20" s="186">
        <v>0.98653411595155105</v>
      </c>
      <c r="T20" s="191">
        <v>0.103384116823142</v>
      </c>
      <c r="U20" s="186">
        <v>33.008341871599498</v>
      </c>
      <c r="V20" s="191">
        <v>2.2179158454347698</v>
      </c>
      <c r="W20" s="186">
        <v>0.89239938910701699</v>
      </c>
      <c r="X20" s="191">
        <v>0.11286492609088</v>
      </c>
      <c r="Y20" s="186">
        <v>33.270873814488098</v>
      </c>
      <c r="Z20" s="202">
        <v>2.1515324536802001</v>
      </c>
    </row>
    <row r="21" spans="1:26" ht="13" customHeight="1" x14ac:dyDescent="0.2">
      <c r="A21" s="82" t="s">
        <v>356</v>
      </c>
      <c r="B21" s="110">
        <v>2</v>
      </c>
      <c r="C21" s="186">
        <v>1.3378595354585801</v>
      </c>
      <c r="D21" s="191">
        <v>0.128912492510424</v>
      </c>
      <c r="E21" s="186">
        <v>8.1032959330011494</v>
      </c>
      <c r="F21" s="191">
        <v>1.47046982763156</v>
      </c>
      <c r="G21" s="186">
        <v>1.3370916924004701</v>
      </c>
      <c r="H21" s="191">
        <v>0.12801548068142499</v>
      </c>
      <c r="I21" s="186">
        <v>8.4167345417334705</v>
      </c>
      <c r="J21" s="191">
        <v>1.5037874593199001</v>
      </c>
      <c r="K21" s="186">
        <v>1.3491135669601</v>
      </c>
      <c r="L21" s="191">
        <v>0.12661238220430601</v>
      </c>
      <c r="M21" s="186">
        <v>9.2215186252487094</v>
      </c>
      <c r="N21" s="191">
        <v>1.6756190318423201</v>
      </c>
      <c r="O21" s="186">
        <v>0.88864120187683604</v>
      </c>
      <c r="P21" s="191">
        <v>0.11205986873742201</v>
      </c>
      <c r="Q21" s="186">
        <v>38.003406964020797</v>
      </c>
      <c r="R21" s="191">
        <v>2.0260939167342502</v>
      </c>
      <c r="S21" s="186">
        <v>0.88879451134757304</v>
      </c>
      <c r="T21" s="191">
        <v>0.10967548782976499</v>
      </c>
      <c r="U21" s="186">
        <v>38.318606032438197</v>
      </c>
      <c r="V21" s="191">
        <v>2.0207096684537098</v>
      </c>
      <c r="W21" s="186">
        <v>0.76326514199422801</v>
      </c>
      <c r="X21" s="191">
        <v>0.110374296247284</v>
      </c>
      <c r="Y21" s="186">
        <v>40.053086858328101</v>
      </c>
      <c r="Z21" s="202">
        <v>2.0068765053023401</v>
      </c>
    </row>
    <row r="22" spans="1:26" ht="13" customHeight="1" x14ac:dyDescent="0.2">
      <c r="A22" s="82" t="s">
        <v>357</v>
      </c>
      <c r="B22" s="110">
        <v>2</v>
      </c>
      <c r="C22" s="186">
        <v>1.45055329326921</v>
      </c>
      <c r="D22" s="191">
        <v>0.135381371913224</v>
      </c>
      <c r="E22" s="186">
        <v>11.922177565256099</v>
      </c>
      <c r="F22" s="191">
        <v>2.1305311913263698</v>
      </c>
      <c r="G22" s="186">
        <v>1.44415511940604</v>
      </c>
      <c r="H22" s="191">
        <v>0.13320401437267401</v>
      </c>
      <c r="I22" s="186">
        <v>13.481702279712501</v>
      </c>
      <c r="J22" s="191">
        <v>2.46861500852815</v>
      </c>
      <c r="K22" s="186">
        <v>1.41812517915008</v>
      </c>
      <c r="L22" s="191">
        <v>0.13638236164518799</v>
      </c>
      <c r="M22" s="186">
        <v>14.9392759050242</v>
      </c>
      <c r="N22" s="191">
        <v>2.5770604183958099</v>
      </c>
      <c r="O22" s="186">
        <v>1.1803383091436399</v>
      </c>
      <c r="P22" s="191">
        <v>0.12750952200589699</v>
      </c>
      <c r="Q22" s="186">
        <v>31.9323028268862</v>
      </c>
      <c r="R22" s="191">
        <v>3.2861624940785501</v>
      </c>
      <c r="S22" s="186">
        <v>1.20559849057732</v>
      </c>
      <c r="T22" s="191">
        <v>0.12764436492787901</v>
      </c>
      <c r="U22" s="186">
        <v>32.383488241441498</v>
      </c>
      <c r="V22" s="191">
        <v>3.350346479058</v>
      </c>
      <c r="W22" s="186">
        <v>1.0109727707243601</v>
      </c>
      <c r="X22" s="191">
        <v>0.189410374161775</v>
      </c>
      <c r="Y22" s="186">
        <v>33.214149155084797</v>
      </c>
      <c r="Z22" s="202">
        <v>3.5838499830003201</v>
      </c>
    </row>
    <row r="23" spans="1:26" ht="13" customHeight="1" x14ac:dyDescent="0.2">
      <c r="A23" s="82" t="s">
        <v>358</v>
      </c>
      <c r="B23" s="110">
        <v>2</v>
      </c>
      <c r="C23" s="186">
        <v>1.35464362115774</v>
      </c>
      <c r="D23" s="191">
        <v>0.21562013617838399</v>
      </c>
      <c r="E23" s="186">
        <v>5.95396205546436</v>
      </c>
      <c r="F23" s="191">
        <v>1.8157903504863999</v>
      </c>
      <c r="G23" s="186">
        <v>1.27760512650875</v>
      </c>
      <c r="H23" s="191">
        <v>0.214123628069605</v>
      </c>
      <c r="I23" s="186">
        <v>10.731041520912401</v>
      </c>
      <c r="J23" s="191">
        <v>2.2649275530424799</v>
      </c>
      <c r="K23" s="186">
        <v>1.28052367783249</v>
      </c>
      <c r="L23" s="191">
        <v>0.210211906021295</v>
      </c>
      <c r="M23" s="186">
        <v>11.726443533634701</v>
      </c>
      <c r="N23" s="191">
        <v>2.4026407647372401</v>
      </c>
      <c r="O23" s="186">
        <v>0.84846321980608896</v>
      </c>
      <c r="P23" s="191">
        <v>0.154553695397145</v>
      </c>
      <c r="Q23" s="186">
        <v>37.132740486390503</v>
      </c>
      <c r="R23" s="191">
        <v>2.8867427395123801</v>
      </c>
      <c r="S23" s="186">
        <v>0.84612847158632598</v>
      </c>
      <c r="T23" s="191">
        <v>0.15733124461044101</v>
      </c>
      <c r="U23" s="186">
        <v>37.153459275311903</v>
      </c>
      <c r="V23" s="191">
        <v>2.8887804523126399</v>
      </c>
      <c r="W23" s="186">
        <v>0.66721409702875401</v>
      </c>
      <c r="X23" s="191">
        <v>0.16938601658183899</v>
      </c>
      <c r="Y23" s="186">
        <v>38.072278943363401</v>
      </c>
      <c r="Z23" s="202">
        <v>2.8488109944036202</v>
      </c>
    </row>
    <row r="24" spans="1:26" ht="13" customHeight="1" x14ac:dyDescent="0.2">
      <c r="A24" s="82" t="s">
        <v>425</v>
      </c>
      <c r="B24" s="110">
        <v>2</v>
      </c>
      <c r="C24" s="186">
        <v>1.5580325470693499</v>
      </c>
      <c r="D24" s="191">
        <v>0.141019939339318</v>
      </c>
      <c r="E24" s="186">
        <v>10.8079956588898</v>
      </c>
      <c r="F24" s="191">
        <v>1.8608961727375699</v>
      </c>
      <c r="G24" s="186">
        <v>1.5503608347415301</v>
      </c>
      <c r="H24" s="191">
        <v>0.13971060797709101</v>
      </c>
      <c r="I24" s="186">
        <v>12.0908061622931</v>
      </c>
      <c r="J24" s="191">
        <v>1.85156565309607</v>
      </c>
      <c r="K24" s="186">
        <v>1.51022319222944</v>
      </c>
      <c r="L24" s="191">
        <v>0.134807377940065</v>
      </c>
      <c r="M24" s="186">
        <v>12.730123096554401</v>
      </c>
      <c r="N24" s="191">
        <v>2.0088711603201101</v>
      </c>
      <c r="O24" s="186">
        <v>1.15023749739953</v>
      </c>
      <c r="P24" s="191">
        <v>0.116617940706431</v>
      </c>
      <c r="Q24" s="186">
        <v>30.553556889882699</v>
      </c>
      <c r="R24" s="191">
        <v>2.5859490669858398</v>
      </c>
      <c r="S24" s="186">
        <v>1.1533448167472</v>
      </c>
      <c r="T24" s="191">
        <v>0.1166433701631</v>
      </c>
      <c r="U24" s="186">
        <v>30.5793009643081</v>
      </c>
      <c r="V24" s="191">
        <v>2.5872703320198598</v>
      </c>
      <c r="W24" s="186">
        <v>1.0054361156816201</v>
      </c>
      <c r="X24" s="191">
        <v>0.12272049209406601</v>
      </c>
      <c r="Y24" s="186">
        <v>31.959003841337001</v>
      </c>
      <c r="Z24" s="202">
        <v>2.5603347189456702</v>
      </c>
    </row>
    <row r="25" spans="1:26" ht="13" customHeight="1" x14ac:dyDescent="0.2">
      <c r="A25" s="82" t="s">
        <v>359</v>
      </c>
      <c r="B25" s="110">
        <v>2</v>
      </c>
      <c r="C25" s="186">
        <v>1.2885436070430001</v>
      </c>
      <c r="D25" s="191">
        <v>8.2394549863669703E-2</v>
      </c>
      <c r="E25" s="186">
        <v>10.5261879736483</v>
      </c>
      <c r="F25" s="191">
        <v>1.20346443622163</v>
      </c>
      <c r="G25" s="186">
        <v>1.26576652943551</v>
      </c>
      <c r="H25" s="191">
        <v>8.4914632935712206E-2</v>
      </c>
      <c r="I25" s="186">
        <v>10.8919489449535</v>
      </c>
      <c r="J25" s="191">
        <v>1.2341533295243401</v>
      </c>
      <c r="K25" s="186">
        <v>1.25825541195053</v>
      </c>
      <c r="L25" s="191">
        <v>8.5997016066055601E-2</v>
      </c>
      <c r="M25" s="186">
        <v>11.2916563122795</v>
      </c>
      <c r="N25" s="191">
        <v>1.2496673764922499</v>
      </c>
      <c r="O25" s="186">
        <v>1.05116624228453</v>
      </c>
      <c r="P25" s="191">
        <v>7.5531192979265402E-2</v>
      </c>
      <c r="Q25" s="186">
        <v>29.748188025767501</v>
      </c>
      <c r="R25" s="191">
        <v>2.0367093554994198</v>
      </c>
      <c r="S25" s="186">
        <v>1.03886547724794</v>
      </c>
      <c r="T25" s="191">
        <v>7.5250291647341497E-2</v>
      </c>
      <c r="U25" s="186">
        <v>30.3044840501165</v>
      </c>
      <c r="V25" s="191">
        <v>2.0407168322336302</v>
      </c>
      <c r="W25" s="186">
        <v>0.88560042837123398</v>
      </c>
      <c r="X25" s="191">
        <v>8.6293260352742193E-2</v>
      </c>
      <c r="Y25" s="186">
        <v>31.1114261797102</v>
      </c>
      <c r="Z25" s="202">
        <v>2.0573102336506501</v>
      </c>
    </row>
    <row r="26" spans="1:26" ht="13" customHeight="1" x14ac:dyDescent="0.2">
      <c r="A26" s="82" t="s">
        <v>360</v>
      </c>
      <c r="B26" s="110">
        <v>2</v>
      </c>
      <c r="C26" s="186">
        <v>1.08245075489304</v>
      </c>
      <c r="D26" s="191">
        <v>0.14766188202679101</v>
      </c>
      <c r="E26" s="186">
        <v>4.1410119838253596</v>
      </c>
      <c r="F26" s="191">
        <v>1.15057808479035</v>
      </c>
      <c r="G26" s="186">
        <v>1.1491026567172</v>
      </c>
      <c r="H26" s="191">
        <v>0.15565998843366499</v>
      </c>
      <c r="I26" s="186">
        <v>4.75469197506309</v>
      </c>
      <c r="J26" s="191">
        <v>1.33187175285209</v>
      </c>
      <c r="K26" s="186">
        <v>1.35725931258562</v>
      </c>
      <c r="L26" s="191">
        <v>0.16157647133226199</v>
      </c>
      <c r="M26" s="186">
        <v>7.3492934510180499</v>
      </c>
      <c r="N26" s="191">
        <v>1.7603205256605801</v>
      </c>
      <c r="O26" s="186">
        <v>1.13078851803603</v>
      </c>
      <c r="P26" s="191">
        <v>0.15558953654333099</v>
      </c>
      <c r="Q26" s="186">
        <v>32.776302898008304</v>
      </c>
      <c r="R26" s="191">
        <v>2.6938664851655401</v>
      </c>
      <c r="S26" s="186">
        <v>1.12085352338101</v>
      </c>
      <c r="T26" s="191">
        <v>0.15718711904708901</v>
      </c>
      <c r="U26" s="186">
        <v>32.827544460107703</v>
      </c>
      <c r="V26" s="191">
        <v>2.72392837183089</v>
      </c>
      <c r="W26" s="186">
        <v>0.92364421128492702</v>
      </c>
      <c r="X26" s="191">
        <v>0.16236575957674401</v>
      </c>
      <c r="Y26" s="186">
        <v>33.621199995602097</v>
      </c>
      <c r="Z26" s="202">
        <v>2.8082294497167402</v>
      </c>
    </row>
    <row r="27" spans="1:26" ht="13" customHeight="1" x14ac:dyDescent="0.2">
      <c r="A27" s="82" t="s">
        <v>361</v>
      </c>
      <c r="B27" s="110">
        <v>2</v>
      </c>
      <c r="C27" s="186">
        <v>1.6403357178806499</v>
      </c>
      <c r="D27" s="191">
        <v>8.1218372051625395E-2</v>
      </c>
      <c r="E27" s="186">
        <v>11.474717533457</v>
      </c>
      <c r="F27" s="191">
        <v>1.1472371467239799</v>
      </c>
      <c r="G27" s="186">
        <v>1.6251382642763801</v>
      </c>
      <c r="H27" s="191">
        <v>7.9957714247030798E-2</v>
      </c>
      <c r="I27" s="186">
        <v>11.5927499872915</v>
      </c>
      <c r="J27" s="191">
        <v>1.1590352146334499</v>
      </c>
      <c r="K27" s="186">
        <v>1.62409473955196</v>
      </c>
      <c r="L27" s="191">
        <v>7.7859701878810597E-2</v>
      </c>
      <c r="M27" s="186">
        <v>12.225862617742299</v>
      </c>
      <c r="N27" s="191">
        <v>1.1784199359987699</v>
      </c>
      <c r="O27" s="186">
        <v>1.3542590640129399</v>
      </c>
      <c r="P27" s="191">
        <v>7.8885640543980104E-2</v>
      </c>
      <c r="Q27" s="186">
        <v>33.596787351434301</v>
      </c>
      <c r="R27" s="191">
        <v>1.33735964239725</v>
      </c>
      <c r="S27" s="186">
        <v>1.3542340809395499</v>
      </c>
      <c r="T27" s="191">
        <v>7.8133228794860399E-2</v>
      </c>
      <c r="U27" s="186">
        <v>33.611762586968702</v>
      </c>
      <c r="V27" s="191">
        <v>1.34261445291077</v>
      </c>
      <c r="W27" s="186">
        <v>1.17370362035021</v>
      </c>
      <c r="X27" s="191">
        <v>7.5744940502702293E-2</v>
      </c>
      <c r="Y27" s="186">
        <v>35.3013312344101</v>
      </c>
      <c r="Z27" s="202">
        <v>1.3736678413615</v>
      </c>
    </row>
    <row r="28" spans="1:26" ht="13" customHeight="1" x14ac:dyDescent="0.2">
      <c r="A28" s="82" t="s">
        <v>362</v>
      </c>
      <c r="B28" s="110">
        <v>2</v>
      </c>
      <c r="C28" s="186">
        <v>1.3571782562178301</v>
      </c>
      <c r="D28" s="191">
        <v>0.100811230794377</v>
      </c>
      <c r="E28" s="186">
        <v>9.4786571734443896</v>
      </c>
      <c r="F28" s="191">
        <v>1.3897520665038601</v>
      </c>
      <c r="G28" s="186">
        <v>1.3694264128373199</v>
      </c>
      <c r="H28" s="191">
        <v>0.10341435137248001</v>
      </c>
      <c r="I28" s="186">
        <v>9.6460281455941601</v>
      </c>
      <c r="J28" s="191">
        <v>1.4648441775301999</v>
      </c>
      <c r="K28" s="186">
        <v>1.30676168297027</v>
      </c>
      <c r="L28" s="191">
        <v>9.6138676187663696E-2</v>
      </c>
      <c r="M28" s="186">
        <v>13.0332160272403</v>
      </c>
      <c r="N28" s="191">
        <v>2.2181524030873798</v>
      </c>
      <c r="O28" s="186">
        <v>1.0719108481583699</v>
      </c>
      <c r="P28" s="191">
        <v>9.5245196991881803E-2</v>
      </c>
      <c r="Q28" s="186">
        <v>34.530613952494697</v>
      </c>
      <c r="R28" s="191">
        <v>2.68820487257867</v>
      </c>
      <c r="S28" s="186">
        <v>1.06622420857614</v>
      </c>
      <c r="T28" s="191">
        <v>9.4558443109927504E-2</v>
      </c>
      <c r="U28" s="186">
        <v>34.841078023502497</v>
      </c>
      <c r="V28" s="191">
        <v>2.6551103961398099</v>
      </c>
      <c r="W28" s="186">
        <v>0.99721109685129905</v>
      </c>
      <c r="X28" s="191">
        <v>9.8389652882387102E-2</v>
      </c>
      <c r="Y28" s="186">
        <v>35.7953209840515</v>
      </c>
      <c r="Z28" s="202">
        <v>2.66660620398891</v>
      </c>
    </row>
    <row r="29" spans="1:26" ht="13" customHeight="1" x14ac:dyDescent="0.2">
      <c r="A29" s="82" t="s">
        <v>363</v>
      </c>
      <c r="B29" s="110">
        <v>2</v>
      </c>
      <c r="C29" s="186">
        <v>1.37148358169544</v>
      </c>
      <c r="D29" s="191">
        <v>8.7554575066180806E-2</v>
      </c>
      <c r="E29" s="186">
        <v>12.7075922064904</v>
      </c>
      <c r="F29" s="191">
        <v>1.4591731011370701</v>
      </c>
      <c r="G29" s="186">
        <v>1.3667525576870201</v>
      </c>
      <c r="H29" s="191">
        <v>8.67625748624168E-2</v>
      </c>
      <c r="I29" s="186">
        <v>13.245588239799901</v>
      </c>
      <c r="J29" s="191">
        <v>1.5114241942323901</v>
      </c>
      <c r="K29" s="186">
        <v>1.35366187280703</v>
      </c>
      <c r="L29" s="191">
        <v>8.6781243306157496E-2</v>
      </c>
      <c r="M29" s="186">
        <v>13.5103481177539</v>
      </c>
      <c r="N29" s="191">
        <v>1.56948870844138</v>
      </c>
      <c r="O29" s="186">
        <v>1.1147245271132</v>
      </c>
      <c r="P29" s="191">
        <v>8.0945926434012605E-2</v>
      </c>
      <c r="Q29" s="186">
        <v>36.757925060789603</v>
      </c>
      <c r="R29" s="191">
        <v>1.93468978879432</v>
      </c>
      <c r="S29" s="186">
        <v>1.1182625100966801</v>
      </c>
      <c r="T29" s="191">
        <v>8.0696836806822506E-2</v>
      </c>
      <c r="U29" s="186">
        <v>36.865382710386299</v>
      </c>
      <c r="V29" s="191">
        <v>1.9659733591280999</v>
      </c>
      <c r="W29" s="186">
        <v>1.0111181295113101</v>
      </c>
      <c r="X29" s="191">
        <v>8.3065139053091194E-2</v>
      </c>
      <c r="Y29" s="186">
        <v>38.809084212744096</v>
      </c>
      <c r="Z29" s="202">
        <v>1.86342975039518</v>
      </c>
    </row>
    <row r="30" spans="1:26" ht="13" customHeight="1" x14ac:dyDescent="0.2">
      <c r="A30" s="82" t="s">
        <v>364</v>
      </c>
      <c r="B30" s="110">
        <v>2</v>
      </c>
      <c r="C30" s="186">
        <v>1.0524064230048999</v>
      </c>
      <c r="D30" s="191">
        <v>9.2073831564003894E-2</v>
      </c>
      <c r="E30" s="186">
        <v>6.2437408385312398</v>
      </c>
      <c r="F30" s="191">
        <v>1.0202096438598101</v>
      </c>
      <c r="G30" s="186">
        <v>1.0429552303931</v>
      </c>
      <c r="H30" s="191">
        <v>8.9325934792078704E-2</v>
      </c>
      <c r="I30" s="186">
        <v>6.5130055093694201</v>
      </c>
      <c r="J30" s="191">
        <v>1.0332639107442301</v>
      </c>
      <c r="K30" s="186">
        <v>1.0283751977269999</v>
      </c>
      <c r="L30" s="191">
        <v>8.8740230263390896E-2</v>
      </c>
      <c r="M30" s="186">
        <v>6.7633948925718297</v>
      </c>
      <c r="N30" s="191">
        <v>1.1557667307077399</v>
      </c>
      <c r="O30" s="186">
        <v>0.71775703646121902</v>
      </c>
      <c r="P30" s="191">
        <v>8.4730573201399595E-2</v>
      </c>
      <c r="Q30" s="186">
        <v>34.745280043577601</v>
      </c>
      <c r="R30" s="191">
        <v>1.85833163535297</v>
      </c>
      <c r="S30" s="186">
        <v>0.72207766623122804</v>
      </c>
      <c r="T30" s="191">
        <v>8.3846380535242904E-2</v>
      </c>
      <c r="U30" s="186">
        <v>34.9440128542794</v>
      </c>
      <c r="V30" s="191">
        <v>1.8634141772466399</v>
      </c>
      <c r="W30" s="186">
        <v>0.580422622280374</v>
      </c>
      <c r="X30" s="191">
        <v>8.5638941344957697E-2</v>
      </c>
      <c r="Y30" s="186">
        <v>36.076154739310802</v>
      </c>
      <c r="Z30" s="202">
        <v>1.81476483861326</v>
      </c>
    </row>
    <row r="31" spans="1:26" ht="13" customHeight="1" x14ac:dyDescent="0.2">
      <c r="A31" s="82" t="s">
        <v>365</v>
      </c>
      <c r="B31" s="110">
        <v>2</v>
      </c>
      <c r="C31" s="186">
        <v>1.03934709190039</v>
      </c>
      <c r="D31" s="191">
        <v>0.104949513729862</v>
      </c>
      <c r="E31" s="186">
        <v>6.6686324093334601</v>
      </c>
      <c r="F31" s="191">
        <v>1.3169879891802501</v>
      </c>
      <c r="G31" s="186">
        <v>1.05522350631043</v>
      </c>
      <c r="H31" s="191">
        <v>0.10595414019331099</v>
      </c>
      <c r="I31" s="186">
        <v>7.1393845299046896</v>
      </c>
      <c r="J31" s="191">
        <v>1.37620799837665</v>
      </c>
      <c r="K31" s="186">
        <v>1.0597643993148</v>
      </c>
      <c r="L31" s="191">
        <v>0.10441246338910801</v>
      </c>
      <c r="M31" s="186">
        <v>10.4587122498064</v>
      </c>
      <c r="N31" s="191">
        <v>1.7298383158336399</v>
      </c>
      <c r="O31" s="186">
        <v>0.85244962012341097</v>
      </c>
      <c r="P31" s="191">
        <v>8.4615548187576106E-2</v>
      </c>
      <c r="Q31" s="186">
        <v>34.0742494203121</v>
      </c>
      <c r="R31" s="191">
        <v>2.4785616033237301</v>
      </c>
      <c r="S31" s="186">
        <v>0.86869320226495494</v>
      </c>
      <c r="T31" s="191">
        <v>8.6263367716115494E-2</v>
      </c>
      <c r="U31" s="186">
        <v>34.338976863258203</v>
      </c>
      <c r="V31" s="191">
        <v>2.45248001193821</v>
      </c>
      <c r="W31" s="186">
        <v>0.69566168226377101</v>
      </c>
      <c r="X31" s="191">
        <v>8.4385163758015705E-2</v>
      </c>
      <c r="Y31" s="186">
        <v>36.361500910674998</v>
      </c>
      <c r="Z31" s="202">
        <v>2.4422992756571298</v>
      </c>
    </row>
    <row r="32" spans="1:26" ht="13" customHeight="1" x14ac:dyDescent="0.2">
      <c r="A32" s="82" t="s">
        <v>366</v>
      </c>
      <c r="B32" s="110">
        <v>2</v>
      </c>
      <c r="C32" s="186">
        <v>1.2488852166436799</v>
      </c>
      <c r="D32" s="191">
        <v>8.47714132977338E-2</v>
      </c>
      <c r="E32" s="186">
        <v>10.835014009401</v>
      </c>
      <c r="F32" s="191">
        <v>1.3541998234171799</v>
      </c>
      <c r="G32" s="186">
        <v>1.2675800705077001</v>
      </c>
      <c r="H32" s="191">
        <v>8.3946690054606199E-2</v>
      </c>
      <c r="I32" s="186">
        <v>11.517984994954499</v>
      </c>
      <c r="J32" s="191">
        <v>1.32180959746739</v>
      </c>
      <c r="K32" s="186">
        <v>1.2845063031917401</v>
      </c>
      <c r="L32" s="191">
        <v>8.4347046327915606E-2</v>
      </c>
      <c r="M32" s="186">
        <v>12.017970519261899</v>
      </c>
      <c r="N32" s="191">
        <v>1.33956201594958</v>
      </c>
      <c r="O32" s="186">
        <v>0.96325099356836497</v>
      </c>
      <c r="P32" s="191">
        <v>7.9123276031664802E-2</v>
      </c>
      <c r="Q32" s="186">
        <v>33.487861995004302</v>
      </c>
      <c r="R32" s="191">
        <v>1.62603519771869</v>
      </c>
      <c r="S32" s="186">
        <v>0.97097021721016596</v>
      </c>
      <c r="T32" s="191">
        <v>7.8272532924355098E-2</v>
      </c>
      <c r="U32" s="186">
        <v>33.696538217623498</v>
      </c>
      <c r="V32" s="191">
        <v>1.6353356557396199</v>
      </c>
      <c r="W32" s="186">
        <v>0.846095945195804</v>
      </c>
      <c r="X32" s="191">
        <v>7.6803429846021995E-2</v>
      </c>
      <c r="Y32" s="186">
        <v>35.009030425889399</v>
      </c>
      <c r="Z32" s="202">
        <v>1.6480735437502601</v>
      </c>
    </row>
    <row r="33" spans="1:26" ht="13" customHeight="1" x14ac:dyDescent="0.2">
      <c r="A33" s="82" t="s">
        <v>367</v>
      </c>
      <c r="B33" s="110">
        <v>2</v>
      </c>
      <c r="C33" s="186">
        <v>1.10192936957295</v>
      </c>
      <c r="D33" s="191">
        <v>0.154595996968309</v>
      </c>
      <c r="E33" s="186">
        <v>7.2125953629191102</v>
      </c>
      <c r="F33" s="191">
        <v>1.9146643033972</v>
      </c>
      <c r="G33" s="186">
        <v>1.1376879697770199</v>
      </c>
      <c r="H33" s="191">
        <v>0.158881742990095</v>
      </c>
      <c r="I33" s="186">
        <v>8.4472638988209194</v>
      </c>
      <c r="J33" s="191">
        <v>2.1573528978973</v>
      </c>
      <c r="K33" s="186">
        <v>1.1336047642568201</v>
      </c>
      <c r="L33" s="191">
        <v>0.15788738187672999</v>
      </c>
      <c r="M33" s="186">
        <v>9.0482647262254403</v>
      </c>
      <c r="N33" s="191">
        <v>2.3122895319967101</v>
      </c>
      <c r="O33" s="186">
        <v>1.05204709250456</v>
      </c>
      <c r="P33" s="191">
        <v>0.13989406304208599</v>
      </c>
      <c r="Q33" s="186">
        <v>27.251588355949899</v>
      </c>
      <c r="R33" s="191">
        <v>3.1907912633410498</v>
      </c>
      <c r="S33" s="186">
        <v>1.0508512976220601</v>
      </c>
      <c r="T33" s="191">
        <v>0.139854296837116</v>
      </c>
      <c r="U33" s="186">
        <v>27.302694682445701</v>
      </c>
      <c r="V33" s="191">
        <v>3.2381671700822401</v>
      </c>
      <c r="W33" s="186">
        <v>1.0145079759158999</v>
      </c>
      <c r="X33" s="191">
        <v>0.14265044155939299</v>
      </c>
      <c r="Y33" s="186">
        <v>27.476105801717601</v>
      </c>
      <c r="Z33" s="202">
        <v>3.3084472137721899</v>
      </c>
    </row>
    <row r="34" spans="1:26" ht="13" customHeight="1" x14ac:dyDescent="0.2">
      <c r="A34" s="82" t="s">
        <v>368</v>
      </c>
      <c r="B34" s="110">
        <v>2</v>
      </c>
      <c r="C34" s="186">
        <v>1.2581164994533101</v>
      </c>
      <c r="D34" s="191">
        <v>0.14090719969849999</v>
      </c>
      <c r="E34" s="186">
        <v>9.56079355414448</v>
      </c>
      <c r="F34" s="191">
        <v>1.95954624097556</v>
      </c>
      <c r="G34" s="186">
        <v>1.26497269532585</v>
      </c>
      <c r="H34" s="191">
        <v>0.13765962544156299</v>
      </c>
      <c r="I34" s="186">
        <v>9.7941226317542505</v>
      </c>
      <c r="J34" s="191">
        <v>2.0601538541396698</v>
      </c>
      <c r="K34" s="186">
        <v>1.29470487843997</v>
      </c>
      <c r="L34" s="191">
        <v>0.13920172316372101</v>
      </c>
      <c r="M34" s="186">
        <v>10.8052997825062</v>
      </c>
      <c r="N34" s="191">
        <v>2.3114013551062098</v>
      </c>
      <c r="O34" s="186">
        <v>1.0294157979421501</v>
      </c>
      <c r="P34" s="191">
        <v>0.115018224207111</v>
      </c>
      <c r="Q34" s="186">
        <v>35.0517360863359</v>
      </c>
      <c r="R34" s="191">
        <v>2.6103569472941199</v>
      </c>
      <c r="S34" s="186">
        <v>1.01405655966359</v>
      </c>
      <c r="T34" s="191">
        <v>0.11637950116298</v>
      </c>
      <c r="U34" s="186">
        <v>35.578418376419798</v>
      </c>
      <c r="V34" s="191">
        <v>2.5571162421011802</v>
      </c>
      <c r="W34" s="186">
        <v>0.85247142435545997</v>
      </c>
      <c r="X34" s="191">
        <v>0.10646091454213299</v>
      </c>
      <c r="Y34" s="186">
        <v>36.693034816000598</v>
      </c>
      <c r="Z34" s="202">
        <v>2.7299028141627502</v>
      </c>
    </row>
    <row r="35" spans="1:26" ht="13" customHeight="1" x14ac:dyDescent="0.2">
      <c r="A35" s="82" t="s">
        <v>369</v>
      </c>
      <c r="B35" s="110">
        <v>2</v>
      </c>
      <c r="C35" s="186">
        <v>0.83456808623636602</v>
      </c>
      <c r="D35" s="191">
        <v>7.6762763861369002E-2</v>
      </c>
      <c r="E35" s="186">
        <v>4.9970426201627101</v>
      </c>
      <c r="F35" s="191">
        <v>0.84836204835743101</v>
      </c>
      <c r="G35" s="186">
        <v>0.83346941431015498</v>
      </c>
      <c r="H35" s="191">
        <v>7.6536088738574398E-2</v>
      </c>
      <c r="I35" s="186">
        <v>5.0994263098032899</v>
      </c>
      <c r="J35" s="191">
        <v>0.87266687857583702</v>
      </c>
      <c r="K35" s="186">
        <v>0.82422724008187198</v>
      </c>
      <c r="L35" s="191">
        <v>7.8134605382103206E-2</v>
      </c>
      <c r="M35" s="186">
        <v>5.8921522256442298</v>
      </c>
      <c r="N35" s="191">
        <v>0.92921347111903896</v>
      </c>
      <c r="O35" s="186">
        <v>0.69636213066459496</v>
      </c>
      <c r="P35" s="191">
        <v>7.7519744165976096E-2</v>
      </c>
      <c r="Q35" s="186">
        <v>26.340756115760801</v>
      </c>
      <c r="R35" s="191">
        <v>1.50387109545063</v>
      </c>
      <c r="S35" s="186">
        <v>0.70107779328667996</v>
      </c>
      <c r="T35" s="191">
        <v>7.7302916863683305E-2</v>
      </c>
      <c r="U35" s="186">
        <v>26.404713657327498</v>
      </c>
      <c r="V35" s="191">
        <v>1.50877764629559</v>
      </c>
      <c r="W35" s="186">
        <v>0.62695138307127296</v>
      </c>
      <c r="X35" s="191">
        <v>7.4280776864290701E-2</v>
      </c>
      <c r="Y35" s="186">
        <v>27.117150445779899</v>
      </c>
      <c r="Z35" s="202">
        <v>1.5250530166254499</v>
      </c>
    </row>
    <row r="36" spans="1:26" ht="13" customHeight="1" x14ac:dyDescent="0.2">
      <c r="A36" s="82" t="s">
        <v>370</v>
      </c>
      <c r="B36" s="110">
        <v>2</v>
      </c>
      <c r="C36" s="186">
        <v>0.941312110604688</v>
      </c>
      <c r="D36" s="191">
        <v>7.5609818208983007E-2</v>
      </c>
      <c r="E36" s="186">
        <v>5.4085677485029704</v>
      </c>
      <c r="F36" s="191">
        <v>0.83017397937913096</v>
      </c>
      <c r="G36" s="186">
        <v>0.89761549435213905</v>
      </c>
      <c r="H36" s="191">
        <v>7.4977833603359995E-2</v>
      </c>
      <c r="I36" s="186">
        <v>6.8124637184677503</v>
      </c>
      <c r="J36" s="191">
        <v>0.99775375886431805</v>
      </c>
      <c r="K36" s="186">
        <v>0.88756882406506399</v>
      </c>
      <c r="L36" s="191">
        <v>7.3394680971476098E-2</v>
      </c>
      <c r="M36" s="186">
        <v>8.52831255764311</v>
      </c>
      <c r="N36" s="191">
        <v>1.2955621908703101</v>
      </c>
      <c r="O36" s="186">
        <v>0.81734130954953799</v>
      </c>
      <c r="P36" s="191">
        <v>6.5421032127395695E-2</v>
      </c>
      <c r="Q36" s="186">
        <v>24.386063221495501</v>
      </c>
      <c r="R36" s="191">
        <v>1.8073561264406299</v>
      </c>
      <c r="S36" s="186">
        <v>0.80462856615037204</v>
      </c>
      <c r="T36" s="191">
        <v>6.5641807643608802E-2</v>
      </c>
      <c r="U36" s="186">
        <v>25.1105128258659</v>
      </c>
      <c r="V36" s="191">
        <v>1.7562424067865601</v>
      </c>
      <c r="W36" s="186">
        <v>0.68066909358573002</v>
      </c>
      <c r="X36" s="191">
        <v>7.8809924740813997E-2</v>
      </c>
      <c r="Y36" s="186">
        <v>25.623592305192101</v>
      </c>
      <c r="Z36" s="202">
        <v>1.78804889521944</v>
      </c>
    </row>
    <row r="37" spans="1:26" ht="13" customHeight="1" x14ac:dyDescent="0.2">
      <c r="A37" s="82" t="s">
        <v>371</v>
      </c>
      <c r="B37" s="110">
        <v>2</v>
      </c>
      <c r="C37" s="186">
        <v>0.99420438417073997</v>
      </c>
      <c r="D37" s="191">
        <v>6.3423557280875606E-2</v>
      </c>
      <c r="E37" s="186">
        <v>6.6349132311373804</v>
      </c>
      <c r="F37" s="191">
        <v>0.77052451607263295</v>
      </c>
      <c r="G37" s="186">
        <v>0.95921562130569304</v>
      </c>
      <c r="H37" s="191">
        <v>6.4659144652445294E-2</v>
      </c>
      <c r="I37" s="186">
        <v>8.4253505938231896</v>
      </c>
      <c r="J37" s="191">
        <v>0.99635681012672395</v>
      </c>
      <c r="K37" s="186">
        <v>0.96551134442342801</v>
      </c>
      <c r="L37" s="191">
        <v>6.5390270143931201E-2</v>
      </c>
      <c r="M37" s="186">
        <v>8.9757388799211508</v>
      </c>
      <c r="N37" s="191">
        <v>1.0231359799835</v>
      </c>
      <c r="O37" s="186">
        <v>0.68368311678036198</v>
      </c>
      <c r="P37" s="191">
        <v>5.5141659053333202E-2</v>
      </c>
      <c r="Q37" s="186">
        <v>37.666924217512999</v>
      </c>
      <c r="R37" s="191">
        <v>1.56611665546317</v>
      </c>
      <c r="S37" s="186">
        <v>0.67883974388042201</v>
      </c>
      <c r="T37" s="191">
        <v>5.3428976446230403E-2</v>
      </c>
      <c r="U37" s="186">
        <v>37.823491327674098</v>
      </c>
      <c r="V37" s="191">
        <v>1.5597281649897701</v>
      </c>
      <c r="W37" s="186">
        <v>0.51133723541693299</v>
      </c>
      <c r="X37" s="191">
        <v>6.3354444658409198E-2</v>
      </c>
      <c r="Y37" s="186">
        <v>38.444111412587603</v>
      </c>
      <c r="Z37" s="202">
        <v>1.52593002852985</v>
      </c>
    </row>
    <row r="38" spans="1:26" ht="13" customHeight="1" x14ac:dyDescent="0.2">
      <c r="A38" s="82" t="s">
        <v>372</v>
      </c>
      <c r="B38" s="110">
        <v>2</v>
      </c>
      <c r="C38" s="186">
        <v>1.49082704699587</v>
      </c>
      <c r="D38" s="191">
        <v>0.100218363669567</v>
      </c>
      <c r="E38" s="186">
        <v>12.6928148821377</v>
      </c>
      <c r="F38" s="191">
        <v>1.5757236613171299</v>
      </c>
      <c r="G38" s="186">
        <v>1.44885312585211</v>
      </c>
      <c r="H38" s="191">
        <v>9.8559895430280403E-2</v>
      </c>
      <c r="I38" s="186">
        <v>14.237671999324601</v>
      </c>
      <c r="J38" s="191">
        <v>1.6855303826658601</v>
      </c>
      <c r="K38" s="186">
        <v>1.45126021918854</v>
      </c>
      <c r="L38" s="191">
        <v>0.100192076805364</v>
      </c>
      <c r="M38" s="186">
        <v>14.2857886468688</v>
      </c>
      <c r="N38" s="191">
        <v>1.7069407117305599</v>
      </c>
      <c r="O38" s="186">
        <v>1.1691016194254999</v>
      </c>
      <c r="P38" s="191">
        <v>9.0199932220741505E-2</v>
      </c>
      <c r="Q38" s="186">
        <v>36.418203174694</v>
      </c>
      <c r="R38" s="191">
        <v>2.0049247048313998</v>
      </c>
      <c r="S38" s="186">
        <v>1.1357112220086201</v>
      </c>
      <c r="T38" s="191">
        <v>9.3011473152978405E-2</v>
      </c>
      <c r="U38" s="186">
        <v>36.7702607282679</v>
      </c>
      <c r="V38" s="191">
        <v>2.0343659848998601</v>
      </c>
      <c r="W38" s="186">
        <v>0.96961565299348096</v>
      </c>
      <c r="X38" s="191">
        <v>9.8872884036920197E-2</v>
      </c>
      <c r="Y38" s="186">
        <v>37.678131801468901</v>
      </c>
      <c r="Z38" s="202">
        <v>2.0103638130923498</v>
      </c>
    </row>
    <row r="39" spans="1:26" ht="13" customHeight="1" x14ac:dyDescent="0.2">
      <c r="A39" s="82" t="s">
        <v>426</v>
      </c>
      <c r="B39" s="110">
        <v>2</v>
      </c>
      <c r="C39" s="186">
        <v>0.95113918199274805</v>
      </c>
      <c r="D39" s="191">
        <v>0.108044808962828</v>
      </c>
      <c r="E39" s="186">
        <v>6.5568268500211602</v>
      </c>
      <c r="F39" s="191">
        <v>1.42354083456449</v>
      </c>
      <c r="G39" s="186">
        <v>0.94883597366239902</v>
      </c>
      <c r="H39" s="191">
        <v>0.10859806696716701</v>
      </c>
      <c r="I39" s="186">
        <v>8.9786883549319203</v>
      </c>
      <c r="J39" s="191">
        <v>1.4032769319201299</v>
      </c>
      <c r="K39" s="186">
        <v>0.94758191128764002</v>
      </c>
      <c r="L39" s="191">
        <v>0.110232567150889</v>
      </c>
      <c r="M39" s="186">
        <v>9.0611403684160408</v>
      </c>
      <c r="N39" s="191">
        <v>1.45142723624227</v>
      </c>
      <c r="O39" s="186">
        <v>0.592513144345158</v>
      </c>
      <c r="P39" s="191">
        <v>8.5014270604644906E-2</v>
      </c>
      <c r="Q39" s="186">
        <v>37.297491203823597</v>
      </c>
      <c r="R39" s="191">
        <v>2.1304302402528901</v>
      </c>
      <c r="S39" s="186">
        <v>0.59205339661065703</v>
      </c>
      <c r="T39" s="191">
        <v>8.48804022917026E-2</v>
      </c>
      <c r="U39" s="186">
        <v>37.427005944659697</v>
      </c>
      <c r="V39" s="191">
        <v>2.1413565324229702</v>
      </c>
      <c r="W39" s="186">
        <v>0.47323613832692302</v>
      </c>
      <c r="X39" s="191">
        <v>9.1538316718506096E-2</v>
      </c>
      <c r="Y39" s="186">
        <v>37.929987025026897</v>
      </c>
      <c r="Z39" s="202">
        <v>2.1046313670652399</v>
      </c>
    </row>
    <row r="40" spans="1:26" ht="13" customHeight="1" x14ac:dyDescent="0.2">
      <c r="A40" s="82" t="s">
        <v>373</v>
      </c>
      <c r="B40" s="110">
        <v>2</v>
      </c>
      <c r="C40" s="186">
        <v>1.2089548940495001</v>
      </c>
      <c r="D40" s="191">
        <v>0.110420834142767</v>
      </c>
      <c r="E40" s="186">
        <v>8.0548481523604192</v>
      </c>
      <c r="F40" s="191">
        <v>1.4598612715095101</v>
      </c>
      <c r="G40" s="186">
        <v>1.22815249926493</v>
      </c>
      <c r="H40" s="191">
        <v>0.109223887503755</v>
      </c>
      <c r="I40" s="186">
        <v>8.5947620765062904</v>
      </c>
      <c r="J40" s="191">
        <v>1.45675450195043</v>
      </c>
      <c r="K40" s="186">
        <v>1.21286347865458</v>
      </c>
      <c r="L40" s="191">
        <v>0.109416549169378</v>
      </c>
      <c r="M40" s="186">
        <v>10.5528368005603</v>
      </c>
      <c r="N40" s="191">
        <v>1.45373736933447</v>
      </c>
      <c r="O40" s="186">
        <v>1.0029024183814299</v>
      </c>
      <c r="P40" s="191">
        <v>9.8688771363962299E-2</v>
      </c>
      <c r="Q40" s="186">
        <v>27.138943695100799</v>
      </c>
      <c r="R40" s="191">
        <v>1.7682827793682601</v>
      </c>
      <c r="S40" s="186">
        <v>1.0002998050702101</v>
      </c>
      <c r="T40" s="191">
        <v>9.9661483808254306E-2</v>
      </c>
      <c r="U40" s="186">
        <v>27.151490089551899</v>
      </c>
      <c r="V40" s="191">
        <v>1.7697522045934999</v>
      </c>
      <c r="W40" s="186">
        <v>0.87703756800229904</v>
      </c>
      <c r="X40" s="191">
        <v>9.3406806275943999E-2</v>
      </c>
      <c r="Y40" s="186">
        <v>28.425506034266299</v>
      </c>
      <c r="Z40" s="202">
        <v>1.8207334834642801</v>
      </c>
    </row>
    <row r="41" spans="1:26" ht="13" customHeight="1" x14ac:dyDescent="0.2">
      <c r="A41" s="82" t="s">
        <v>374</v>
      </c>
      <c r="B41" s="110">
        <v>2</v>
      </c>
      <c r="C41" s="186">
        <v>1.47667540716819</v>
      </c>
      <c r="D41" s="191">
        <v>8.7903956576670203E-2</v>
      </c>
      <c r="E41" s="186">
        <v>10.5211120840278</v>
      </c>
      <c r="F41" s="191">
        <v>1.1365312787023301</v>
      </c>
      <c r="G41" s="186">
        <v>1.4688177661701201</v>
      </c>
      <c r="H41" s="191">
        <v>8.9024288143588801E-2</v>
      </c>
      <c r="I41" s="186">
        <v>10.723005373851</v>
      </c>
      <c r="J41" s="191">
        <v>1.1836403296951701</v>
      </c>
      <c r="K41" s="186">
        <v>1.4908576687741899</v>
      </c>
      <c r="L41" s="191">
        <v>8.9435492268770206E-2</v>
      </c>
      <c r="M41" s="186">
        <v>12.183663461947701</v>
      </c>
      <c r="N41" s="191">
        <v>1.36317981521927</v>
      </c>
      <c r="O41" s="186">
        <v>1.1902635397867001</v>
      </c>
      <c r="P41" s="191">
        <v>8.9090028110542799E-2</v>
      </c>
      <c r="Q41" s="186">
        <v>35.282752519185699</v>
      </c>
      <c r="R41" s="191">
        <v>2.1062940770413401</v>
      </c>
      <c r="S41" s="186">
        <v>1.1963194822604899</v>
      </c>
      <c r="T41" s="191">
        <v>8.8442880377946606E-2</v>
      </c>
      <c r="U41" s="186">
        <v>35.427315546128</v>
      </c>
      <c r="V41" s="191">
        <v>2.1322374536778201</v>
      </c>
      <c r="W41" s="186">
        <v>1.1044645686882599</v>
      </c>
      <c r="X41" s="191">
        <v>8.38925059429277E-2</v>
      </c>
      <c r="Y41" s="186">
        <v>37.5263590133139</v>
      </c>
      <c r="Z41" s="202">
        <v>1.85918459746458</v>
      </c>
    </row>
    <row r="42" spans="1:26" ht="13" customHeight="1" x14ac:dyDescent="0.2">
      <c r="A42" s="82" t="s">
        <v>375</v>
      </c>
      <c r="B42" s="110">
        <v>2</v>
      </c>
      <c r="C42" s="186">
        <v>1.1960206272157401</v>
      </c>
      <c r="D42" s="191">
        <v>0.117363331516184</v>
      </c>
      <c r="E42" s="186">
        <v>9.3491423990566602</v>
      </c>
      <c r="F42" s="191">
        <v>1.69452853201374</v>
      </c>
      <c r="G42" s="186">
        <v>1.18232856825387</v>
      </c>
      <c r="H42" s="191">
        <v>0.117075694757896</v>
      </c>
      <c r="I42" s="186">
        <v>10.7692622020437</v>
      </c>
      <c r="J42" s="191">
        <v>1.84986601369923</v>
      </c>
      <c r="K42" s="186">
        <v>1.12512142590021</v>
      </c>
      <c r="L42" s="191">
        <v>0.114134825657407</v>
      </c>
      <c r="M42" s="186">
        <v>12.5525860017573</v>
      </c>
      <c r="N42" s="191">
        <v>1.9975905092209101</v>
      </c>
      <c r="O42" s="186">
        <v>0.85104125281399301</v>
      </c>
      <c r="P42" s="191">
        <v>0.10252407070908599</v>
      </c>
      <c r="Q42" s="186">
        <v>32.537258763642399</v>
      </c>
      <c r="R42" s="191">
        <v>2.4000779856473402</v>
      </c>
      <c r="S42" s="186">
        <v>0.85230268889466199</v>
      </c>
      <c r="T42" s="191">
        <v>0.102975000544098</v>
      </c>
      <c r="U42" s="186">
        <v>32.575200096637303</v>
      </c>
      <c r="V42" s="191">
        <v>2.4090717786582099</v>
      </c>
      <c r="W42" s="186">
        <v>0.78742427550294702</v>
      </c>
      <c r="X42" s="191">
        <v>9.9636133847905595E-2</v>
      </c>
      <c r="Y42" s="186">
        <v>33.025444339053102</v>
      </c>
      <c r="Z42" s="202">
        <v>2.4482010812592399</v>
      </c>
    </row>
    <row r="43" spans="1:26" ht="13" customHeight="1" x14ac:dyDescent="0.2">
      <c r="A43" s="82" t="s">
        <v>427</v>
      </c>
      <c r="B43" s="110">
        <v>2</v>
      </c>
      <c r="C43" s="186">
        <v>1.2066389411013401</v>
      </c>
      <c r="D43" s="191">
        <v>0.19737015729801999</v>
      </c>
      <c r="E43" s="186">
        <v>8.0736075051311005</v>
      </c>
      <c r="F43" s="191">
        <v>2.4090453629067201</v>
      </c>
      <c r="G43" s="186">
        <v>1.22823299909918</v>
      </c>
      <c r="H43" s="191">
        <v>0.19661030265444901</v>
      </c>
      <c r="I43" s="186">
        <v>9.3159644328882898</v>
      </c>
      <c r="J43" s="191">
        <v>2.5446261926474301</v>
      </c>
      <c r="K43" s="186">
        <v>1.23570732819971</v>
      </c>
      <c r="L43" s="191">
        <v>0.19457005692381901</v>
      </c>
      <c r="M43" s="186">
        <v>9.9509427855389898</v>
      </c>
      <c r="N43" s="191">
        <v>2.5563111189363501</v>
      </c>
      <c r="O43" s="186">
        <v>1.0779837192755199</v>
      </c>
      <c r="P43" s="191">
        <v>0.17205328347288901</v>
      </c>
      <c r="Q43" s="186">
        <v>29.524447336713699</v>
      </c>
      <c r="R43" s="191">
        <v>3.28687678504058</v>
      </c>
      <c r="S43" s="186">
        <v>1.12984479482989</v>
      </c>
      <c r="T43" s="191">
        <v>0.167366424370328</v>
      </c>
      <c r="U43" s="186">
        <v>31.7927714980896</v>
      </c>
      <c r="V43" s="191">
        <v>3.3480625460559099</v>
      </c>
      <c r="W43" s="186">
        <v>0.90235104880324501</v>
      </c>
      <c r="X43" s="191">
        <v>0.176344653822474</v>
      </c>
      <c r="Y43" s="186">
        <v>33.730774811266897</v>
      </c>
      <c r="Z43" s="202">
        <v>3.3323225518575401</v>
      </c>
    </row>
    <row r="44" spans="1:26" ht="13" customHeight="1" x14ac:dyDescent="0.2">
      <c r="A44" s="82" t="s">
        <v>428</v>
      </c>
      <c r="B44" s="110">
        <v>2</v>
      </c>
      <c r="C44" s="186">
        <v>1.4550305700450801</v>
      </c>
      <c r="D44" s="191">
        <v>8.3823659447777393E-2</v>
      </c>
      <c r="E44" s="186">
        <v>13.9430852042158</v>
      </c>
      <c r="F44" s="191">
        <v>1.4686375824850799</v>
      </c>
      <c r="G44" s="186">
        <v>1.41754977632806</v>
      </c>
      <c r="H44" s="191">
        <v>8.35785323848314E-2</v>
      </c>
      <c r="I44" s="186">
        <v>15.2005208262373</v>
      </c>
      <c r="J44" s="191">
        <v>1.5988990578896001</v>
      </c>
      <c r="K44" s="186">
        <v>1.29983057220426</v>
      </c>
      <c r="L44" s="191">
        <v>8.2648184854441697E-2</v>
      </c>
      <c r="M44" s="186">
        <v>16.386106833250601</v>
      </c>
      <c r="N44" s="191">
        <v>1.9060079840753399</v>
      </c>
      <c r="O44" s="186">
        <v>0.91214390049293004</v>
      </c>
      <c r="P44" s="191">
        <v>8.1724248101741406E-2</v>
      </c>
      <c r="Q44" s="186">
        <v>41.4293347513509</v>
      </c>
      <c r="R44" s="191">
        <v>1.9217245407521999</v>
      </c>
      <c r="S44" s="186">
        <v>0.91068663786734105</v>
      </c>
      <c r="T44" s="191">
        <v>8.5292885381789099E-2</v>
      </c>
      <c r="U44" s="186">
        <v>41.556931072547798</v>
      </c>
      <c r="V44" s="191">
        <v>1.9669387437180099</v>
      </c>
      <c r="W44" s="186">
        <v>0.75001773189062404</v>
      </c>
      <c r="X44" s="191">
        <v>8.6736575587505596E-2</v>
      </c>
      <c r="Y44" s="186">
        <v>42.791981029857503</v>
      </c>
      <c r="Z44" s="202">
        <v>1.9845968888643599</v>
      </c>
    </row>
    <row r="45" spans="1:26" ht="13" customHeight="1" x14ac:dyDescent="0.2">
      <c r="A45" s="82" t="s">
        <v>429</v>
      </c>
      <c r="B45" s="110">
        <v>2</v>
      </c>
      <c r="C45" s="186">
        <v>1.2260834602181301</v>
      </c>
      <c r="D45" s="191">
        <v>8.4366689810691398E-2</v>
      </c>
      <c r="E45" s="186">
        <v>9.7952629197205408</v>
      </c>
      <c r="F45" s="191">
        <v>1.1966825697342101</v>
      </c>
      <c r="G45" s="186">
        <v>1.1991647254551501</v>
      </c>
      <c r="H45" s="191">
        <v>8.1673296540396803E-2</v>
      </c>
      <c r="I45" s="186">
        <v>10.591944997641299</v>
      </c>
      <c r="J45" s="191">
        <v>1.38336545613159</v>
      </c>
      <c r="K45" s="186">
        <v>1.16828454667869</v>
      </c>
      <c r="L45" s="191">
        <v>8.1201904257943894E-2</v>
      </c>
      <c r="M45" s="186">
        <v>10.9137637069935</v>
      </c>
      <c r="N45" s="191">
        <v>1.44014016963417</v>
      </c>
      <c r="O45" s="186">
        <v>0.86996604017149404</v>
      </c>
      <c r="P45" s="191">
        <v>6.8833351113668895E-2</v>
      </c>
      <c r="Q45" s="186">
        <v>34.502202466823597</v>
      </c>
      <c r="R45" s="191">
        <v>1.85509843536246</v>
      </c>
      <c r="S45" s="186">
        <v>0.86648750721179302</v>
      </c>
      <c r="T45" s="191">
        <v>6.8431707877633599E-2</v>
      </c>
      <c r="U45" s="186">
        <v>34.664357729966497</v>
      </c>
      <c r="V45" s="191">
        <v>1.8365329507413499</v>
      </c>
      <c r="W45" s="186">
        <v>0.70688097062164801</v>
      </c>
      <c r="X45" s="191">
        <v>8.3247959939240904E-2</v>
      </c>
      <c r="Y45" s="186">
        <v>35.245325714725197</v>
      </c>
      <c r="Z45" s="202">
        <v>1.78345408644188</v>
      </c>
    </row>
    <row r="46" spans="1:26" ht="13" customHeight="1" x14ac:dyDescent="0.2">
      <c r="A46" s="82" t="s">
        <v>430</v>
      </c>
      <c r="B46" s="110">
        <v>2</v>
      </c>
      <c r="C46" s="186">
        <v>1.5788077503496301</v>
      </c>
      <c r="D46" s="191">
        <v>0.123357336092857</v>
      </c>
      <c r="E46" s="186">
        <v>11.012466106019099</v>
      </c>
      <c r="F46" s="191">
        <v>1.5002911455546499</v>
      </c>
      <c r="G46" s="186">
        <v>1.5570797297232699</v>
      </c>
      <c r="H46" s="191">
        <v>0.12199613904851001</v>
      </c>
      <c r="I46" s="186">
        <v>12.028601617011001</v>
      </c>
      <c r="J46" s="191">
        <v>1.56324107496008</v>
      </c>
      <c r="K46" s="186">
        <v>1.5397595022172901</v>
      </c>
      <c r="L46" s="191">
        <v>0.11904195876861499</v>
      </c>
      <c r="M46" s="186">
        <v>12.3641323349107</v>
      </c>
      <c r="N46" s="191">
        <v>1.6142382222145799</v>
      </c>
      <c r="O46" s="186">
        <v>1.0602713306937099</v>
      </c>
      <c r="P46" s="191">
        <v>9.6854996410970298E-2</v>
      </c>
      <c r="Q46" s="186">
        <v>37.1601562344309</v>
      </c>
      <c r="R46" s="191">
        <v>1.78104906524024</v>
      </c>
      <c r="S46" s="186">
        <v>1.0721791297196399</v>
      </c>
      <c r="T46" s="191">
        <v>9.9257448715956098E-2</v>
      </c>
      <c r="U46" s="186">
        <v>37.736743271325999</v>
      </c>
      <c r="V46" s="191">
        <v>1.72750676579865</v>
      </c>
      <c r="W46" s="186">
        <v>0.97347069195959202</v>
      </c>
      <c r="X46" s="191">
        <v>0.100356403930251</v>
      </c>
      <c r="Y46" s="186">
        <v>39.451014162552298</v>
      </c>
      <c r="Z46" s="202">
        <v>1.7782379237310599</v>
      </c>
    </row>
    <row r="47" spans="1:26" ht="13" customHeight="1" x14ac:dyDescent="0.2">
      <c r="A47" s="82" t="s">
        <v>376</v>
      </c>
      <c r="B47" s="110">
        <v>2</v>
      </c>
      <c r="C47" s="186">
        <v>1.0940779042753199</v>
      </c>
      <c r="D47" s="191">
        <v>8.0298389676558696E-2</v>
      </c>
      <c r="E47" s="186">
        <v>8.4184533742152006</v>
      </c>
      <c r="F47" s="191">
        <v>1.1560381002401601</v>
      </c>
      <c r="G47" s="186">
        <v>1.0996318483619401</v>
      </c>
      <c r="H47" s="191">
        <v>7.7696409700095906E-2</v>
      </c>
      <c r="I47" s="186">
        <v>9.2179832320883293</v>
      </c>
      <c r="J47" s="191">
        <v>1.2271319701011201</v>
      </c>
      <c r="K47" s="186">
        <v>1.1003973517949699</v>
      </c>
      <c r="L47" s="191">
        <v>7.6517862684249094E-2</v>
      </c>
      <c r="M47" s="186">
        <v>9.8288925549880197</v>
      </c>
      <c r="N47" s="191">
        <v>1.27595603423089</v>
      </c>
      <c r="O47" s="186">
        <v>0.94105239317598499</v>
      </c>
      <c r="P47" s="191">
        <v>7.4726527114505406E-2</v>
      </c>
      <c r="Q47" s="186">
        <v>28.748049316622701</v>
      </c>
      <c r="R47" s="191">
        <v>1.65833083772067</v>
      </c>
      <c r="S47" s="186">
        <v>0.94279976215865802</v>
      </c>
      <c r="T47" s="191">
        <v>7.4971547895319096E-2</v>
      </c>
      <c r="U47" s="186">
        <v>28.8184490509895</v>
      </c>
      <c r="V47" s="191">
        <v>1.6417194357899401</v>
      </c>
      <c r="W47" s="186">
        <v>0.85921678257119105</v>
      </c>
      <c r="X47" s="191">
        <v>7.2538094854813204E-2</v>
      </c>
      <c r="Y47" s="186">
        <v>29.361947542498701</v>
      </c>
      <c r="Z47" s="202">
        <v>1.6626679777051701</v>
      </c>
    </row>
    <row r="48" spans="1:26" ht="13" customHeight="1" x14ac:dyDescent="0.2">
      <c r="A48" s="82" t="s">
        <v>377</v>
      </c>
      <c r="B48" s="110">
        <v>2</v>
      </c>
      <c r="C48" s="186">
        <v>1.31784870415633</v>
      </c>
      <c r="D48" s="191">
        <v>0.119143939292311</v>
      </c>
      <c r="E48" s="186">
        <v>7.6661862209788998</v>
      </c>
      <c r="F48" s="191">
        <v>1.3602565274404801</v>
      </c>
      <c r="G48" s="186">
        <v>1.3144536087454199</v>
      </c>
      <c r="H48" s="191">
        <v>0.11863429191220499</v>
      </c>
      <c r="I48" s="186">
        <v>8.0126690300575305</v>
      </c>
      <c r="J48" s="191">
        <v>1.48343927829844</v>
      </c>
      <c r="K48" s="186">
        <v>1.30061684513467</v>
      </c>
      <c r="L48" s="191">
        <v>0.119073432363535</v>
      </c>
      <c r="M48" s="186">
        <v>8.7295936635635893</v>
      </c>
      <c r="N48" s="191">
        <v>1.6393909767563499</v>
      </c>
      <c r="O48" s="186">
        <v>1.0136441415790101</v>
      </c>
      <c r="P48" s="191">
        <v>0.10858805892317699</v>
      </c>
      <c r="Q48" s="186">
        <v>32.8935198195231</v>
      </c>
      <c r="R48" s="191">
        <v>2.0747401286187199</v>
      </c>
      <c r="S48" s="186">
        <v>1.0045356602358999</v>
      </c>
      <c r="T48" s="191">
        <v>0.108530243186822</v>
      </c>
      <c r="U48" s="186">
        <v>33.066617595173398</v>
      </c>
      <c r="V48" s="191">
        <v>2.0526628294184799</v>
      </c>
      <c r="W48" s="186">
        <v>0.76977445563549995</v>
      </c>
      <c r="X48" s="191">
        <v>0.110331520964515</v>
      </c>
      <c r="Y48" s="186">
        <v>34.817499380882502</v>
      </c>
      <c r="Z48" s="202">
        <v>2.0708680356619902</v>
      </c>
    </row>
    <row r="49" spans="1:26" ht="13" customHeight="1" x14ac:dyDescent="0.2">
      <c r="A49" s="82" t="s">
        <v>378</v>
      </c>
      <c r="B49" s="110">
        <v>2</v>
      </c>
      <c r="C49" s="186">
        <v>1.71937024654617</v>
      </c>
      <c r="D49" s="191">
        <v>0.12637426794481299</v>
      </c>
      <c r="E49" s="186">
        <v>12.564833779056199</v>
      </c>
      <c r="F49" s="191">
        <v>1.66606977052761</v>
      </c>
      <c r="G49" s="186">
        <v>1.67907527777548</v>
      </c>
      <c r="H49" s="191">
        <v>0.12651115628655499</v>
      </c>
      <c r="I49" s="186">
        <v>13.402319897524899</v>
      </c>
      <c r="J49" s="191">
        <v>1.7718688783430301</v>
      </c>
      <c r="K49" s="186">
        <v>1.63541073703134</v>
      </c>
      <c r="L49" s="191">
        <v>0.12978964768954299</v>
      </c>
      <c r="M49" s="186">
        <v>14.7183698799528</v>
      </c>
      <c r="N49" s="191">
        <v>1.84601944611324</v>
      </c>
      <c r="O49" s="186">
        <v>0.80369162208313905</v>
      </c>
      <c r="P49" s="191">
        <v>9.6924499307603704E-2</v>
      </c>
      <c r="Q49" s="186">
        <v>48.546723653323497</v>
      </c>
      <c r="R49" s="191">
        <v>2.6436697698811802</v>
      </c>
      <c r="S49" s="186">
        <v>0.80297851306898504</v>
      </c>
      <c r="T49" s="191">
        <v>9.6986328471105804E-2</v>
      </c>
      <c r="U49" s="186">
        <v>48.620673586502001</v>
      </c>
      <c r="V49" s="191">
        <v>2.6335416406562202</v>
      </c>
      <c r="W49" s="186">
        <v>0.61459326572985895</v>
      </c>
      <c r="X49" s="191">
        <v>0.108450794940922</v>
      </c>
      <c r="Y49" s="186">
        <v>49.233668428190697</v>
      </c>
      <c r="Z49" s="202">
        <v>2.6377943461075501</v>
      </c>
    </row>
    <row r="50" spans="1:26" ht="13" customHeight="1" x14ac:dyDescent="0.2">
      <c r="A50" s="82" t="s">
        <v>431</v>
      </c>
      <c r="B50" s="110">
        <v>2</v>
      </c>
      <c r="C50" s="186">
        <v>1.49131331803366</v>
      </c>
      <c r="D50" s="191">
        <v>9.1256611708812399E-2</v>
      </c>
      <c r="E50" s="186">
        <v>12.9671587640631</v>
      </c>
      <c r="F50" s="191">
        <v>1.38474927817962</v>
      </c>
      <c r="G50" s="186">
        <v>1.4582877468539099</v>
      </c>
      <c r="H50" s="191">
        <v>9.2837899068402605E-2</v>
      </c>
      <c r="I50" s="186">
        <v>13.4972446438508</v>
      </c>
      <c r="J50" s="191">
        <v>1.4436342961476001</v>
      </c>
      <c r="K50" s="186">
        <v>1.4679042573877199</v>
      </c>
      <c r="L50" s="191">
        <v>9.2698135844113794E-2</v>
      </c>
      <c r="M50" s="186">
        <v>13.791478064798699</v>
      </c>
      <c r="N50" s="191">
        <v>1.42857254827948</v>
      </c>
      <c r="O50" s="186">
        <v>1.1084774336451</v>
      </c>
      <c r="P50" s="191">
        <v>7.4654263189185999E-2</v>
      </c>
      <c r="Q50" s="186">
        <v>38.058462543071201</v>
      </c>
      <c r="R50" s="191">
        <v>1.6485440643378999</v>
      </c>
      <c r="S50" s="186">
        <v>1.0907892281573399</v>
      </c>
      <c r="T50" s="191">
        <v>7.3639835719307697E-2</v>
      </c>
      <c r="U50" s="186">
        <v>38.720882954384699</v>
      </c>
      <c r="V50" s="191">
        <v>1.6486284056004299</v>
      </c>
      <c r="W50" s="186">
        <v>0.94443461224985104</v>
      </c>
      <c r="X50" s="191">
        <v>8.3054584859668407E-2</v>
      </c>
      <c r="Y50" s="186">
        <v>39.4156062916976</v>
      </c>
      <c r="Z50" s="202">
        <v>1.64890266234344</v>
      </c>
    </row>
    <row r="51" spans="1:26" ht="13" customHeight="1" x14ac:dyDescent="0.2">
      <c r="A51" s="82" t="s">
        <v>379</v>
      </c>
      <c r="B51" s="110">
        <v>2</v>
      </c>
      <c r="C51" s="186">
        <v>1.7799238114356399</v>
      </c>
      <c r="D51" s="191">
        <v>8.5006974888024403E-2</v>
      </c>
      <c r="E51" s="186">
        <v>15.9591039290559</v>
      </c>
      <c r="F51" s="191">
        <v>1.2559620823526401</v>
      </c>
      <c r="G51" s="186">
        <v>1.7644997498422199</v>
      </c>
      <c r="H51" s="191">
        <v>8.5491018826835699E-2</v>
      </c>
      <c r="I51" s="186">
        <v>16.270166485689401</v>
      </c>
      <c r="J51" s="191">
        <v>1.2256262157242599</v>
      </c>
      <c r="K51" s="186">
        <v>1.7420926994327299</v>
      </c>
      <c r="L51" s="191">
        <v>8.5052905370818804E-2</v>
      </c>
      <c r="M51" s="186">
        <v>16.871369846359801</v>
      </c>
      <c r="N51" s="191">
        <v>1.24831955883138</v>
      </c>
      <c r="O51" s="186">
        <v>1.1557205931502801</v>
      </c>
      <c r="P51" s="191">
        <v>7.2095268593378906E-2</v>
      </c>
      <c r="Q51" s="186">
        <v>42.639063542937102</v>
      </c>
      <c r="R51" s="191">
        <v>1.6964672402685399</v>
      </c>
      <c r="S51" s="186">
        <v>1.1554651818288599</v>
      </c>
      <c r="T51" s="191">
        <v>7.1921706075540701E-2</v>
      </c>
      <c r="U51" s="186">
        <v>42.679808958635803</v>
      </c>
      <c r="V51" s="191">
        <v>1.6806079701546499</v>
      </c>
      <c r="W51" s="186">
        <v>0.71689953437286302</v>
      </c>
      <c r="X51" s="191">
        <v>8.3145913971991003E-2</v>
      </c>
      <c r="Y51" s="186">
        <v>44.542451879474903</v>
      </c>
      <c r="Z51" s="202">
        <v>1.5996747748562199</v>
      </c>
    </row>
    <row r="52" spans="1:26" ht="13" customHeight="1" x14ac:dyDescent="0.2">
      <c r="A52" s="82" t="s">
        <v>380</v>
      </c>
      <c r="B52" s="110">
        <v>2</v>
      </c>
      <c r="C52" s="186">
        <v>1.43544034596311</v>
      </c>
      <c r="D52" s="191">
        <v>9.4848573054166205E-2</v>
      </c>
      <c r="E52" s="186">
        <v>13.9390805393378</v>
      </c>
      <c r="F52" s="191">
        <v>1.53759073408737</v>
      </c>
      <c r="G52" s="186">
        <v>1.4142819805137099</v>
      </c>
      <c r="H52" s="191">
        <v>9.1220977065166395E-2</v>
      </c>
      <c r="I52" s="186">
        <v>14.2023564120197</v>
      </c>
      <c r="J52" s="191">
        <v>1.68837219389642</v>
      </c>
      <c r="K52" s="186">
        <v>1.41026582225798</v>
      </c>
      <c r="L52" s="191">
        <v>9.5541455734631506E-2</v>
      </c>
      <c r="M52" s="186">
        <v>15.6467538208028</v>
      </c>
      <c r="N52" s="191">
        <v>2.2323627189305402</v>
      </c>
      <c r="O52" s="186">
        <v>1.2377875696146801</v>
      </c>
      <c r="P52" s="191">
        <v>0.10157114950610199</v>
      </c>
      <c r="Q52" s="186">
        <v>35.060584889471301</v>
      </c>
      <c r="R52" s="191">
        <v>2.2062714379886299</v>
      </c>
      <c r="S52" s="186">
        <v>1.2389190015892999</v>
      </c>
      <c r="T52" s="191">
        <v>0.104068581115681</v>
      </c>
      <c r="U52" s="186">
        <v>35.066664326041298</v>
      </c>
      <c r="V52" s="191">
        <v>2.2141789098059701</v>
      </c>
      <c r="W52" s="186">
        <v>1.0909450218747301</v>
      </c>
      <c r="X52" s="191">
        <v>0.108964341217344</v>
      </c>
      <c r="Y52" s="186">
        <v>35.978459980111801</v>
      </c>
      <c r="Z52" s="202">
        <v>2.1574053883292899</v>
      </c>
    </row>
    <row r="53" spans="1:26" ht="13" customHeight="1" x14ac:dyDescent="0.2">
      <c r="A53" s="82" t="s">
        <v>381</v>
      </c>
      <c r="B53" s="110">
        <v>2</v>
      </c>
      <c r="C53" s="186">
        <v>1.6299348591071401</v>
      </c>
      <c r="D53" s="191">
        <v>9.1790359938303895E-2</v>
      </c>
      <c r="E53" s="186">
        <v>12.5028179024405</v>
      </c>
      <c r="F53" s="191">
        <v>1.35602486092929</v>
      </c>
      <c r="G53" s="186">
        <v>1.6143992182859901</v>
      </c>
      <c r="H53" s="191">
        <v>9.1753004566641802E-2</v>
      </c>
      <c r="I53" s="186">
        <v>13.046280049278</v>
      </c>
      <c r="J53" s="191">
        <v>1.44942317473852</v>
      </c>
      <c r="K53" s="186">
        <v>1.60947352392419</v>
      </c>
      <c r="L53" s="191">
        <v>9.2314097069437495E-2</v>
      </c>
      <c r="M53" s="186">
        <v>13.8246120050218</v>
      </c>
      <c r="N53" s="191">
        <v>1.6892308968282099</v>
      </c>
      <c r="O53" s="186">
        <v>1.3076274073712599</v>
      </c>
      <c r="P53" s="191">
        <v>8.4122702837592794E-2</v>
      </c>
      <c r="Q53" s="186">
        <v>34.711533444648097</v>
      </c>
      <c r="R53" s="191">
        <v>1.6582128189588601</v>
      </c>
      <c r="S53" s="186">
        <v>1.3144806927463699</v>
      </c>
      <c r="T53" s="191">
        <v>8.3825129339616403E-2</v>
      </c>
      <c r="U53" s="186">
        <v>34.778805485906801</v>
      </c>
      <c r="V53" s="191">
        <v>1.6701161295204201</v>
      </c>
      <c r="W53" s="186">
        <v>1.1756891382069701</v>
      </c>
      <c r="X53" s="191">
        <v>8.8736404243476896E-2</v>
      </c>
      <c r="Y53" s="186">
        <v>36.670181183152899</v>
      </c>
      <c r="Z53" s="202">
        <v>1.5896156155800001</v>
      </c>
    </row>
    <row r="54" spans="1:26" ht="13" customHeight="1" x14ac:dyDescent="0.2">
      <c r="A54" s="82" t="s">
        <v>382</v>
      </c>
      <c r="B54" s="110">
        <v>2</v>
      </c>
      <c r="C54" s="186">
        <v>1.5715082377974401</v>
      </c>
      <c r="D54" s="191">
        <v>0.127287038708644</v>
      </c>
      <c r="E54" s="186">
        <v>12.929794017999299</v>
      </c>
      <c r="F54" s="191">
        <v>1.94542248760151</v>
      </c>
      <c r="G54" s="186">
        <v>1.5672907166012999</v>
      </c>
      <c r="H54" s="191">
        <v>0.12629132141754401</v>
      </c>
      <c r="I54" s="186">
        <v>13.7459657348773</v>
      </c>
      <c r="J54" s="191">
        <v>1.96029585120494</v>
      </c>
      <c r="K54" s="186">
        <v>1.57602927425963</v>
      </c>
      <c r="L54" s="191">
        <v>0.12849574833125499</v>
      </c>
      <c r="M54" s="186">
        <v>14.090030803608901</v>
      </c>
      <c r="N54" s="191">
        <v>1.97243417739949</v>
      </c>
      <c r="O54" s="186">
        <v>1.2914178287373399</v>
      </c>
      <c r="P54" s="191">
        <v>0.121150337250159</v>
      </c>
      <c r="Q54" s="186">
        <v>34.091146761066</v>
      </c>
      <c r="R54" s="191">
        <v>2.2252000786989399</v>
      </c>
      <c r="S54" s="186">
        <v>1.2847869590616401</v>
      </c>
      <c r="T54" s="191">
        <v>0.122256151016128</v>
      </c>
      <c r="U54" s="186">
        <v>34.674230198563798</v>
      </c>
      <c r="V54" s="191">
        <v>2.2015340799892398</v>
      </c>
      <c r="W54" s="186">
        <v>1.22509439235161</v>
      </c>
      <c r="X54" s="191">
        <v>0.12361406318367001</v>
      </c>
      <c r="Y54" s="186">
        <v>34.941341319803797</v>
      </c>
      <c r="Z54" s="202">
        <v>2.1805818126538399</v>
      </c>
    </row>
    <row r="55" spans="1:26" ht="13" customHeight="1" x14ac:dyDescent="0.2">
      <c r="A55" s="82" t="s">
        <v>383</v>
      </c>
      <c r="B55" s="110">
        <v>2</v>
      </c>
      <c r="C55" s="186">
        <v>1.260485724144</v>
      </c>
      <c r="D55" s="191">
        <v>0.13433215612450999</v>
      </c>
      <c r="E55" s="186">
        <v>8.4018397349500606</v>
      </c>
      <c r="F55" s="191">
        <v>1.6537667068116699</v>
      </c>
      <c r="G55" s="186">
        <v>1.2698649071407999</v>
      </c>
      <c r="H55" s="191">
        <v>0.134022536454772</v>
      </c>
      <c r="I55" s="186">
        <v>9.6901754819846708</v>
      </c>
      <c r="J55" s="191">
        <v>1.8920879665147601</v>
      </c>
      <c r="K55" s="186">
        <v>1.27904219203541</v>
      </c>
      <c r="L55" s="191">
        <v>0.12647017741848901</v>
      </c>
      <c r="M55" s="186">
        <v>11.3311681013447</v>
      </c>
      <c r="N55" s="191">
        <v>2.0243140756523399</v>
      </c>
      <c r="O55" s="186">
        <v>1.10535648286662</v>
      </c>
      <c r="P55" s="191">
        <v>0.11129449172108399</v>
      </c>
      <c r="Q55" s="186">
        <v>24.346244986761199</v>
      </c>
      <c r="R55" s="191">
        <v>2.6712744781147899</v>
      </c>
      <c r="S55" s="186">
        <v>1.10315376401971</v>
      </c>
      <c r="T55" s="191">
        <v>0.113065642750057</v>
      </c>
      <c r="U55" s="186">
        <v>25.056384948206301</v>
      </c>
      <c r="V55" s="191">
        <v>2.64221191036262</v>
      </c>
      <c r="W55" s="186">
        <v>0.78236565042181005</v>
      </c>
      <c r="X55" s="191">
        <v>0.11987999770432201</v>
      </c>
      <c r="Y55" s="186">
        <v>27.939364925863401</v>
      </c>
      <c r="Z55" s="202">
        <v>2.6672036709083899</v>
      </c>
    </row>
    <row r="56" spans="1:26" ht="13" customHeight="1" x14ac:dyDescent="0.2">
      <c r="A56" s="82" t="s">
        <v>384</v>
      </c>
      <c r="B56" s="110">
        <v>2</v>
      </c>
      <c r="C56" s="186">
        <v>1.10732618992166</v>
      </c>
      <c r="D56" s="191">
        <v>9.6555886020255902E-2</v>
      </c>
      <c r="E56" s="186">
        <v>6.6211114206409301</v>
      </c>
      <c r="F56" s="191">
        <v>1.07782640655672</v>
      </c>
      <c r="G56" s="186">
        <v>1.08713008427529</v>
      </c>
      <c r="H56" s="191">
        <v>9.5364907867866999E-2</v>
      </c>
      <c r="I56" s="186">
        <v>7.6839370465204304</v>
      </c>
      <c r="J56" s="191">
        <v>1.14608187870136</v>
      </c>
      <c r="K56" s="186">
        <v>1.11148660855658</v>
      </c>
      <c r="L56" s="191">
        <v>9.3974834147132397E-2</v>
      </c>
      <c r="M56" s="186">
        <v>8.3557226082827203</v>
      </c>
      <c r="N56" s="191">
        <v>1.22273627448091</v>
      </c>
      <c r="O56" s="186">
        <v>0.87114520844252696</v>
      </c>
      <c r="P56" s="191">
        <v>8.0720458363822994E-2</v>
      </c>
      <c r="Q56" s="186">
        <v>36.1758426422358</v>
      </c>
      <c r="R56" s="191">
        <v>1.4220396845794101</v>
      </c>
      <c r="S56" s="186">
        <v>0.87698403351455101</v>
      </c>
      <c r="T56" s="191">
        <v>8.1375122768742397E-2</v>
      </c>
      <c r="U56" s="186">
        <v>36.303118031361002</v>
      </c>
      <c r="V56" s="191">
        <v>1.43312040529109</v>
      </c>
      <c r="W56" s="186">
        <v>0.72771928053698498</v>
      </c>
      <c r="X56" s="191">
        <v>8.7225370381676895E-2</v>
      </c>
      <c r="Y56" s="186">
        <v>37.069951419153902</v>
      </c>
      <c r="Z56" s="202">
        <v>1.48684396097575</v>
      </c>
    </row>
    <row r="57" spans="1:26" ht="13" customHeight="1" x14ac:dyDescent="0.2">
      <c r="A57" s="82" t="s">
        <v>385</v>
      </c>
      <c r="B57" s="110">
        <v>2</v>
      </c>
      <c r="C57" s="186">
        <v>1.49044452253168</v>
      </c>
      <c r="D57" s="191">
        <v>0.12248565053352201</v>
      </c>
      <c r="E57" s="186">
        <v>11.0733105696075</v>
      </c>
      <c r="F57" s="191">
        <v>1.8442072658631199</v>
      </c>
      <c r="G57" s="186">
        <v>1.5148248131319799</v>
      </c>
      <c r="H57" s="191">
        <v>0.12679893278899201</v>
      </c>
      <c r="I57" s="186">
        <v>12.329131386348999</v>
      </c>
      <c r="J57" s="191">
        <v>1.9656109678320399</v>
      </c>
      <c r="K57" s="186">
        <v>1.52667164859864</v>
      </c>
      <c r="L57" s="191">
        <v>0.12421066095811301</v>
      </c>
      <c r="M57" s="186">
        <v>14.107822480399999</v>
      </c>
      <c r="N57" s="191">
        <v>1.85193041860234</v>
      </c>
      <c r="O57" s="186">
        <v>1.18745772803143</v>
      </c>
      <c r="P57" s="191">
        <v>0.119454232545147</v>
      </c>
      <c r="Q57" s="186">
        <v>35.544981977497699</v>
      </c>
      <c r="R57" s="191">
        <v>2.0844010437278402</v>
      </c>
      <c r="S57" s="186">
        <v>1.18193314711643</v>
      </c>
      <c r="T57" s="191">
        <v>0.11927370786102701</v>
      </c>
      <c r="U57" s="186">
        <v>35.630349476584897</v>
      </c>
      <c r="V57" s="191">
        <v>2.0632436824426801</v>
      </c>
      <c r="W57" s="186">
        <v>1.0713375791969</v>
      </c>
      <c r="X57" s="191">
        <v>0.118789745944427</v>
      </c>
      <c r="Y57" s="186">
        <v>36.843814744393001</v>
      </c>
      <c r="Z57" s="202">
        <v>2.15632615358198</v>
      </c>
    </row>
    <row r="58" spans="1:26" ht="13" customHeight="1" x14ac:dyDescent="0.2">
      <c r="A58" s="82" t="s">
        <v>386</v>
      </c>
      <c r="B58" s="110">
        <v>2</v>
      </c>
      <c r="C58" s="186">
        <v>1.1951217259676301</v>
      </c>
      <c r="D58" s="191">
        <v>8.9010473907013596E-2</v>
      </c>
      <c r="E58" s="186">
        <v>8.3239558979925192</v>
      </c>
      <c r="F58" s="191">
        <v>1.1037100481820801</v>
      </c>
      <c r="G58" s="186">
        <v>1.1864286848041199</v>
      </c>
      <c r="H58" s="191">
        <v>8.8703905610090894E-2</v>
      </c>
      <c r="I58" s="186">
        <v>8.8331021447816696</v>
      </c>
      <c r="J58" s="191">
        <v>1.17929563835917</v>
      </c>
      <c r="K58" s="186">
        <v>1.1920425561255299</v>
      </c>
      <c r="L58" s="191">
        <v>8.5993763241567503E-2</v>
      </c>
      <c r="M58" s="186">
        <v>9.4058159949490197</v>
      </c>
      <c r="N58" s="191">
        <v>1.3600420670478099</v>
      </c>
      <c r="O58" s="186">
        <v>0.93916671235779703</v>
      </c>
      <c r="P58" s="191">
        <v>8.3461067005289005E-2</v>
      </c>
      <c r="Q58" s="186">
        <v>28.1899756096409</v>
      </c>
      <c r="R58" s="191">
        <v>1.51453913076249</v>
      </c>
      <c r="S58" s="186">
        <v>0.93865366003041895</v>
      </c>
      <c r="T58" s="191">
        <v>8.3944144798891701E-2</v>
      </c>
      <c r="U58" s="186">
        <v>28.260315772688202</v>
      </c>
      <c r="V58" s="191">
        <v>1.5407683831708101</v>
      </c>
      <c r="W58" s="186">
        <v>0.77466733320074499</v>
      </c>
      <c r="X58" s="191">
        <v>8.34044189681558E-2</v>
      </c>
      <c r="Y58" s="186">
        <v>29.3200371141481</v>
      </c>
      <c r="Z58" s="202">
        <v>1.60313145582173</v>
      </c>
    </row>
    <row r="59" spans="1:26" ht="13" customHeight="1" x14ac:dyDescent="0.2">
      <c r="A59" s="82" t="s">
        <v>387</v>
      </c>
      <c r="B59" s="110">
        <v>2</v>
      </c>
      <c r="C59" s="186">
        <v>1.6151268857425101</v>
      </c>
      <c r="D59" s="191">
        <v>0.11238094585804199</v>
      </c>
      <c r="E59" s="186">
        <v>12.674105754430901</v>
      </c>
      <c r="F59" s="191">
        <v>1.7315177843084499</v>
      </c>
      <c r="G59" s="186">
        <v>1.6138062099124899</v>
      </c>
      <c r="H59" s="191">
        <v>0.109549065786945</v>
      </c>
      <c r="I59" s="186">
        <v>13.486777364692999</v>
      </c>
      <c r="J59" s="191">
        <v>1.7532498055641701</v>
      </c>
      <c r="K59" s="186">
        <v>1.61576747416424</v>
      </c>
      <c r="L59" s="191">
        <v>0.108014943436275</v>
      </c>
      <c r="M59" s="186">
        <v>14.1571539939251</v>
      </c>
      <c r="N59" s="191">
        <v>1.78438723795063</v>
      </c>
      <c r="O59" s="186">
        <v>1.3829008057025201</v>
      </c>
      <c r="P59" s="191">
        <v>0.10360677550006001</v>
      </c>
      <c r="Q59" s="186">
        <v>34.224177266884602</v>
      </c>
      <c r="R59" s="191">
        <v>1.9131169572936899</v>
      </c>
      <c r="S59" s="186">
        <v>1.3861137552211</v>
      </c>
      <c r="T59" s="191">
        <v>0.10344832768588599</v>
      </c>
      <c r="U59" s="186">
        <v>34.6803702141248</v>
      </c>
      <c r="V59" s="191">
        <v>1.89294104645366</v>
      </c>
      <c r="W59" s="186">
        <v>1.12539544610298</v>
      </c>
      <c r="X59" s="191">
        <v>0.110212355325451</v>
      </c>
      <c r="Y59" s="186">
        <v>36.318997202429301</v>
      </c>
      <c r="Z59" s="202">
        <v>1.99700902848182</v>
      </c>
    </row>
    <row r="60" spans="1:26" ht="13" customHeight="1" x14ac:dyDescent="0.2">
      <c r="A60" s="82" t="s">
        <v>388</v>
      </c>
      <c r="B60" s="110">
        <v>2</v>
      </c>
      <c r="C60" s="186">
        <v>1.21675496008094</v>
      </c>
      <c r="D60" s="191">
        <v>0.25366288728692099</v>
      </c>
      <c r="E60" s="186">
        <v>6.0110148439260396</v>
      </c>
      <c r="F60" s="191">
        <v>2.2914389375236999</v>
      </c>
      <c r="G60" s="186">
        <v>1.28188346239075</v>
      </c>
      <c r="H60" s="191">
        <v>0.23370052139295899</v>
      </c>
      <c r="I60" s="186">
        <v>9.0477410572431598</v>
      </c>
      <c r="J60" s="191">
        <v>2.9147291256105898</v>
      </c>
      <c r="K60" s="186">
        <v>1.2315012155741001</v>
      </c>
      <c r="L60" s="191">
        <v>0.17092667321699601</v>
      </c>
      <c r="M60" s="186">
        <v>17.679009486567601</v>
      </c>
      <c r="N60" s="191">
        <v>4.2313551279987696</v>
      </c>
      <c r="O60" s="186">
        <v>1.03415938989264</v>
      </c>
      <c r="P60" s="191">
        <v>0.16882287666015899</v>
      </c>
      <c r="Q60" s="186">
        <v>39.362259883618698</v>
      </c>
      <c r="R60" s="191">
        <v>3.75117791812312</v>
      </c>
      <c r="S60" s="186">
        <v>1.02542429235071</v>
      </c>
      <c r="T60" s="191">
        <v>0.167905221144734</v>
      </c>
      <c r="U60" s="186">
        <v>39.476634672912098</v>
      </c>
      <c r="V60" s="191">
        <v>3.7694208376421501</v>
      </c>
      <c r="W60" s="186">
        <v>0.85170347443060901</v>
      </c>
      <c r="X60" s="191">
        <v>0.16100531076935201</v>
      </c>
      <c r="Y60" s="186">
        <v>42.30795071739</v>
      </c>
      <c r="Z60" s="202">
        <v>3.5638114187154399</v>
      </c>
    </row>
    <row r="61" spans="1:26" ht="13" customHeight="1" x14ac:dyDescent="0.2">
      <c r="A61" s="82" t="s">
        <v>432</v>
      </c>
      <c r="B61" s="110">
        <v>2</v>
      </c>
      <c r="C61" s="186">
        <v>1.4926307506810601</v>
      </c>
      <c r="D61" s="191">
        <v>0.12562283431847299</v>
      </c>
      <c r="E61" s="186">
        <v>8.2145940421300292</v>
      </c>
      <c r="F61" s="191">
        <v>1.34405134482113</v>
      </c>
      <c r="G61" s="186">
        <v>1.44825794916318</v>
      </c>
      <c r="H61" s="191">
        <v>0.121182496626737</v>
      </c>
      <c r="I61" s="186">
        <v>9.7639999342069608</v>
      </c>
      <c r="J61" s="191">
        <v>1.44777515180441</v>
      </c>
      <c r="K61" s="186">
        <v>1.42894354189454</v>
      </c>
      <c r="L61" s="191">
        <v>0.121423994688965</v>
      </c>
      <c r="M61" s="186">
        <v>10.4867331953552</v>
      </c>
      <c r="N61" s="191">
        <v>1.49394286690342</v>
      </c>
      <c r="O61" s="186">
        <v>0.81482193502211298</v>
      </c>
      <c r="P61" s="191">
        <v>0.10186405101344199</v>
      </c>
      <c r="Q61" s="186">
        <v>36.015919506228997</v>
      </c>
      <c r="R61" s="191">
        <v>1.9943531722650101</v>
      </c>
      <c r="S61" s="186">
        <v>0.80492233603785102</v>
      </c>
      <c r="T61" s="191">
        <v>0.101261580861085</v>
      </c>
      <c r="U61" s="186">
        <v>36.466702690487402</v>
      </c>
      <c r="V61" s="191">
        <v>1.9996900336986101</v>
      </c>
      <c r="W61" s="186">
        <v>0.52237856573938202</v>
      </c>
      <c r="X61" s="191">
        <v>0.110436499742441</v>
      </c>
      <c r="Y61" s="186">
        <v>37.611366142449498</v>
      </c>
      <c r="Z61" s="202">
        <v>1.9702537015731401</v>
      </c>
    </row>
    <row r="62" spans="1:26" ht="13" customHeight="1" x14ac:dyDescent="0.2">
      <c r="A62" s="82" t="s">
        <v>389</v>
      </c>
      <c r="B62" s="110">
        <v>2</v>
      </c>
      <c r="C62" s="186">
        <v>0.93343184268819201</v>
      </c>
      <c r="D62" s="191">
        <v>6.1209038679500102E-2</v>
      </c>
      <c r="E62" s="186">
        <v>5.7448839862548402</v>
      </c>
      <c r="F62" s="191">
        <v>0.73896290018636202</v>
      </c>
      <c r="G62" s="186">
        <v>0.93657101205672899</v>
      </c>
      <c r="H62" s="191">
        <v>6.1289971683423802E-2</v>
      </c>
      <c r="I62" s="186">
        <v>5.7825538999009298</v>
      </c>
      <c r="J62" s="191">
        <v>0.74342855008173603</v>
      </c>
      <c r="K62" s="186">
        <v>0.92666443448867297</v>
      </c>
      <c r="L62" s="191">
        <v>6.5758668752907395E-2</v>
      </c>
      <c r="M62" s="186">
        <v>6.7627461800347399</v>
      </c>
      <c r="N62" s="191">
        <v>0.90643701464744098</v>
      </c>
      <c r="O62" s="186">
        <v>0.63470178085627205</v>
      </c>
      <c r="P62" s="191">
        <v>6.0090626966675602E-2</v>
      </c>
      <c r="Q62" s="186">
        <v>41.916647080863697</v>
      </c>
      <c r="R62" s="191">
        <v>1.9764846103460501</v>
      </c>
      <c r="S62" s="186">
        <v>0.63394464070617396</v>
      </c>
      <c r="T62" s="191">
        <v>6.0226003331517002E-2</v>
      </c>
      <c r="U62" s="186">
        <v>41.935833168746598</v>
      </c>
      <c r="V62" s="191">
        <v>1.9825157855686399</v>
      </c>
      <c r="W62" s="186">
        <v>0.54049730658392203</v>
      </c>
      <c r="X62" s="191">
        <v>7.7221190400644596E-2</v>
      </c>
      <c r="Y62" s="186">
        <v>42.077922966026797</v>
      </c>
      <c r="Z62" s="202">
        <v>1.99968994429861</v>
      </c>
    </row>
    <row r="63" spans="1:26" ht="13" customHeight="1" x14ac:dyDescent="0.2">
      <c r="A63" s="112" t="s">
        <v>433</v>
      </c>
      <c r="B63" s="113">
        <v>2</v>
      </c>
      <c r="C63" s="187">
        <v>1.30599434801585</v>
      </c>
      <c r="D63" s="192">
        <v>2.3302153325999098E-2</v>
      </c>
      <c r="E63" s="187">
        <v>9.1638661282011196</v>
      </c>
      <c r="F63" s="192">
        <v>0.29031324844510897</v>
      </c>
      <c r="G63" s="187">
        <v>1.3020086395983901</v>
      </c>
      <c r="H63" s="192">
        <v>2.2976199447899501E-2</v>
      </c>
      <c r="I63" s="187">
        <v>10.1394874045848</v>
      </c>
      <c r="J63" s="192">
        <v>0.31486057474675899</v>
      </c>
      <c r="K63" s="187">
        <v>1.2947924667931301</v>
      </c>
      <c r="L63" s="192">
        <v>2.19936540528116E-2</v>
      </c>
      <c r="M63" s="187">
        <v>11.548856370525</v>
      </c>
      <c r="N63" s="192">
        <v>0.36005389056071502</v>
      </c>
      <c r="O63" s="187">
        <v>1.0400442941980099</v>
      </c>
      <c r="P63" s="192">
        <v>1.9750144209445399E-2</v>
      </c>
      <c r="Q63" s="187">
        <v>32.922406971444303</v>
      </c>
      <c r="R63" s="192">
        <v>0.42802496518807798</v>
      </c>
      <c r="S63" s="187">
        <v>1.04011184887151</v>
      </c>
      <c r="T63" s="192">
        <v>1.9818872879137899E-2</v>
      </c>
      <c r="U63" s="187">
        <v>33.152761658413702</v>
      </c>
      <c r="V63" s="192">
        <v>0.42860520118705803</v>
      </c>
      <c r="W63" s="187">
        <v>0.908972450124366</v>
      </c>
      <c r="X63" s="192">
        <v>2.0655494759245802E-2</v>
      </c>
      <c r="Y63" s="187">
        <v>34.395516957708601</v>
      </c>
      <c r="Z63" s="204">
        <v>0.42884368589134397</v>
      </c>
    </row>
    <row r="64" spans="1:26" ht="13" customHeight="1" x14ac:dyDescent="0.2">
      <c r="A64" s="114" t="s">
        <v>434</v>
      </c>
      <c r="B64" s="115">
        <v>2</v>
      </c>
      <c r="C64" s="188">
        <v>1.2244678435784899</v>
      </c>
      <c r="D64" s="193">
        <v>3.3074762775763801E-2</v>
      </c>
      <c r="E64" s="188">
        <v>8.1174953030092603</v>
      </c>
      <c r="F64" s="193">
        <v>0.39596063478738602</v>
      </c>
      <c r="G64" s="188">
        <v>1.2203044179298499</v>
      </c>
      <c r="H64" s="193">
        <v>3.2929174579024403E-2</v>
      </c>
      <c r="I64" s="188">
        <v>8.7261785268875691</v>
      </c>
      <c r="J64" s="193">
        <v>0.41428209356743501</v>
      </c>
      <c r="K64" s="188">
        <v>1.2184712107273199</v>
      </c>
      <c r="L64" s="193">
        <v>3.2512109123998101E-2</v>
      </c>
      <c r="M64" s="188">
        <v>9.9169331134229903</v>
      </c>
      <c r="N64" s="193">
        <v>0.459576089624326</v>
      </c>
      <c r="O64" s="188">
        <v>0.95100805111525899</v>
      </c>
      <c r="P64" s="193">
        <v>2.8007636206470302E-2</v>
      </c>
      <c r="Q64" s="188">
        <v>33.371461565873403</v>
      </c>
      <c r="R64" s="193">
        <v>0.59321764900639695</v>
      </c>
      <c r="S64" s="188">
        <v>0.95656494453319196</v>
      </c>
      <c r="T64" s="193">
        <v>2.8343480260487601E-2</v>
      </c>
      <c r="U64" s="188">
        <v>33.594836685616201</v>
      </c>
      <c r="V64" s="193">
        <v>0.587808439013359</v>
      </c>
      <c r="W64" s="188">
        <v>0.82329422633511595</v>
      </c>
      <c r="X64" s="193">
        <v>2.8623727984430102E-2</v>
      </c>
      <c r="Y64" s="188">
        <v>34.928887247449097</v>
      </c>
      <c r="Z64" s="205">
        <v>0.594737253609811</v>
      </c>
    </row>
    <row r="65" spans="1:26" ht="13" customHeight="1" x14ac:dyDescent="0.2">
      <c r="A65" s="116" t="s">
        <v>435</v>
      </c>
      <c r="B65" s="117">
        <v>2</v>
      </c>
      <c r="C65" s="189">
        <v>1.32188482687204</v>
      </c>
      <c r="D65" s="194">
        <v>1.67543824455001E-2</v>
      </c>
      <c r="E65" s="189">
        <v>9.5400935309888908</v>
      </c>
      <c r="F65" s="194">
        <v>0.21337534932334601</v>
      </c>
      <c r="G65" s="189">
        <v>1.3129994232126401</v>
      </c>
      <c r="H65" s="194">
        <v>1.6613681068977901E-2</v>
      </c>
      <c r="I65" s="189">
        <v>10.511764325713401</v>
      </c>
      <c r="J65" s="194">
        <v>0.22919794628031401</v>
      </c>
      <c r="K65" s="189">
        <v>1.3053909393479199</v>
      </c>
      <c r="L65" s="194">
        <v>1.6218495082098001E-2</v>
      </c>
      <c r="M65" s="189">
        <v>11.7238683334039</v>
      </c>
      <c r="N65" s="194">
        <v>0.25563318580232403</v>
      </c>
      <c r="O65" s="189">
        <v>1.0026287337232</v>
      </c>
      <c r="P65" s="194">
        <v>1.44791162677682E-2</v>
      </c>
      <c r="Q65" s="189">
        <v>34.170050917314001</v>
      </c>
      <c r="R65" s="194">
        <v>0.31263938463346802</v>
      </c>
      <c r="S65" s="189">
        <v>1.0020684314755901</v>
      </c>
      <c r="T65" s="194">
        <v>1.4491575532185601E-2</v>
      </c>
      <c r="U65" s="189">
        <v>34.4406812906795</v>
      </c>
      <c r="V65" s="194">
        <v>0.313035395480457</v>
      </c>
      <c r="W65" s="189">
        <v>0.84266011047731704</v>
      </c>
      <c r="X65" s="194">
        <v>1.52690280300645E-2</v>
      </c>
      <c r="Y65" s="189">
        <v>35.6295199025814</v>
      </c>
      <c r="Z65" s="206">
        <v>0.31328661855623402</v>
      </c>
    </row>
    <row r="66" spans="1:26" ht="13" customHeight="1" x14ac:dyDescent="0.2">
      <c r="A66" s="82" t="s">
        <v>391</v>
      </c>
      <c r="B66" s="110">
        <v>2</v>
      </c>
      <c r="C66" s="186">
        <v>1.64696210258923</v>
      </c>
      <c r="D66" s="191">
        <v>0.197861376449952</v>
      </c>
      <c r="E66" s="186">
        <v>11.631021416613599</v>
      </c>
      <c r="F66" s="191">
        <v>2.7295369589727998</v>
      </c>
      <c r="G66" s="186">
        <v>1.6341764101244201</v>
      </c>
      <c r="H66" s="191">
        <v>0.198370237612185</v>
      </c>
      <c r="I66" s="186">
        <v>12.503578557745</v>
      </c>
      <c r="J66" s="191">
        <v>3.4302334876514502</v>
      </c>
      <c r="K66" s="186">
        <v>1.6069557583298799</v>
      </c>
      <c r="L66" s="191">
        <v>0.210220117255765</v>
      </c>
      <c r="M66" s="186">
        <v>16.487743654933499</v>
      </c>
      <c r="N66" s="191">
        <v>3.3618495026245299</v>
      </c>
      <c r="O66" s="186">
        <v>1.1072683476223999</v>
      </c>
      <c r="P66" s="191">
        <v>0.178650775232535</v>
      </c>
      <c r="Q66" s="186">
        <v>43.4911136786179</v>
      </c>
      <c r="R66" s="191">
        <v>4.41445402902397</v>
      </c>
      <c r="S66" s="186">
        <v>1.1063811921598901</v>
      </c>
      <c r="T66" s="191">
        <v>0.16677529093118801</v>
      </c>
      <c r="U66" s="186">
        <v>45.011186026972197</v>
      </c>
      <c r="V66" s="191">
        <v>4.4280096700254301</v>
      </c>
      <c r="W66" s="186">
        <v>0.96064897286605</v>
      </c>
      <c r="X66" s="191">
        <v>0.17500711482727499</v>
      </c>
      <c r="Y66" s="186">
        <v>45.745382277193599</v>
      </c>
      <c r="Z66" s="202">
        <v>4.3400704546116096</v>
      </c>
    </row>
    <row r="67" spans="1:26" ht="13" customHeight="1" x14ac:dyDescent="0.2">
      <c r="A67" s="82" t="s">
        <v>392</v>
      </c>
      <c r="B67" s="110">
        <v>2</v>
      </c>
      <c r="C67" s="186">
        <v>1.03784199909317</v>
      </c>
      <c r="D67" s="191">
        <v>0.16561540263723301</v>
      </c>
      <c r="E67" s="186">
        <v>4.9569361051085199</v>
      </c>
      <c r="F67" s="191">
        <v>1.5738342457507599</v>
      </c>
      <c r="G67" s="186">
        <v>1.0048311768670399</v>
      </c>
      <c r="H67" s="191">
        <v>0.156610305629103</v>
      </c>
      <c r="I67" s="186">
        <v>5.9412646127434101</v>
      </c>
      <c r="J67" s="191">
        <v>1.7742596961279999</v>
      </c>
      <c r="K67" s="186">
        <v>1.04788187723454</v>
      </c>
      <c r="L67" s="191">
        <v>0.15059917780536999</v>
      </c>
      <c r="M67" s="186">
        <v>7.4697434863123799</v>
      </c>
      <c r="N67" s="191">
        <v>2.0666089911328598</v>
      </c>
      <c r="O67" s="186">
        <v>0.81286318762996301</v>
      </c>
      <c r="P67" s="191">
        <v>0.154926965097927</v>
      </c>
      <c r="Q67" s="186">
        <v>32.6863381585257</v>
      </c>
      <c r="R67" s="191">
        <v>3.1413134987895699</v>
      </c>
      <c r="S67" s="186">
        <v>0.78527359225719895</v>
      </c>
      <c r="T67" s="191">
        <v>0.15409164486903901</v>
      </c>
      <c r="U67" s="186">
        <v>33.372347510044101</v>
      </c>
      <c r="V67" s="191">
        <v>3.11321011785558</v>
      </c>
      <c r="W67" s="186">
        <v>0.600854253583604</v>
      </c>
      <c r="X67" s="191">
        <v>0.179253674068686</v>
      </c>
      <c r="Y67" s="186">
        <v>34.728098636117402</v>
      </c>
      <c r="Z67" s="202">
        <v>3.3533064749595201</v>
      </c>
    </row>
    <row r="68" spans="1:26" ht="13" customHeight="1" x14ac:dyDescent="0.2">
      <c r="A68" s="82" t="s">
        <v>393</v>
      </c>
      <c r="B68" s="110">
        <v>2</v>
      </c>
      <c r="C68" s="186">
        <v>1.5837513634729601</v>
      </c>
      <c r="D68" s="191">
        <v>0.179453589415802</v>
      </c>
      <c r="E68" s="186">
        <v>12.451334947525901</v>
      </c>
      <c r="F68" s="191">
        <v>2.8217316483875101</v>
      </c>
      <c r="G68" s="186">
        <v>1.5580405762932801</v>
      </c>
      <c r="H68" s="191">
        <v>0.18239254505341401</v>
      </c>
      <c r="I68" s="186">
        <v>12.9555218133368</v>
      </c>
      <c r="J68" s="191">
        <v>2.8317422433120201</v>
      </c>
      <c r="K68" s="186">
        <v>1.4790913284420599</v>
      </c>
      <c r="L68" s="191">
        <v>0.18554830707390399</v>
      </c>
      <c r="M68" s="186">
        <v>15.1304813272014</v>
      </c>
      <c r="N68" s="191">
        <v>3.1951891362181399</v>
      </c>
      <c r="O68" s="186">
        <v>1.30610074144236</v>
      </c>
      <c r="P68" s="191">
        <v>0.183665291041721</v>
      </c>
      <c r="Q68" s="186">
        <v>35.3986119387245</v>
      </c>
      <c r="R68" s="191">
        <v>3.6895937778777301</v>
      </c>
      <c r="S68" s="186">
        <v>1.3043287973107101</v>
      </c>
      <c r="T68" s="191">
        <v>0.184978096693103</v>
      </c>
      <c r="U68" s="186">
        <v>35.556512118193801</v>
      </c>
      <c r="V68" s="191">
        <v>3.72983399124643</v>
      </c>
      <c r="W68" s="186">
        <v>1.3033038624017701</v>
      </c>
      <c r="X68" s="191">
        <v>0.182521690797838</v>
      </c>
      <c r="Y68" s="186">
        <v>35.5565789468574</v>
      </c>
      <c r="Z68" s="202">
        <v>3.73998511086269</v>
      </c>
    </row>
    <row r="69" spans="1:26" ht="13" customHeight="1" x14ac:dyDescent="0.2">
      <c r="A69" s="4" t="s">
        <v>394</v>
      </c>
      <c r="B69" s="118">
        <v>2</v>
      </c>
      <c r="C69" s="196">
        <v>1.4610749164304899</v>
      </c>
      <c r="D69" s="197">
        <v>0.21428161455417399</v>
      </c>
      <c r="E69" s="196">
        <v>11.239205362580201</v>
      </c>
      <c r="F69" s="197">
        <v>3.1603441657795002</v>
      </c>
      <c r="G69" s="196">
        <v>1.4852909062758599</v>
      </c>
      <c r="H69" s="197">
        <v>0.21244357563473401</v>
      </c>
      <c r="I69" s="196">
        <v>12.1746635576229</v>
      </c>
      <c r="J69" s="197">
        <v>3.1927950383746602</v>
      </c>
      <c r="K69" s="196">
        <v>1.4956700322341101</v>
      </c>
      <c r="L69" s="197">
        <v>0.19518973580214299</v>
      </c>
      <c r="M69" s="196">
        <v>13.664884233118901</v>
      </c>
      <c r="N69" s="197">
        <v>3.6522457520072802</v>
      </c>
      <c r="O69" s="196">
        <v>1.32683400378878</v>
      </c>
      <c r="P69" s="197">
        <v>0.17748588753036401</v>
      </c>
      <c r="Q69" s="196">
        <v>27.0449441391101</v>
      </c>
      <c r="R69" s="197">
        <v>3.9950582675070598</v>
      </c>
      <c r="S69" s="196">
        <v>1.3108323117974401</v>
      </c>
      <c r="T69" s="197">
        <v>0.17773956080362699</v>
      </c>
      <c r="U69" s="196">
        <v>28.135737755226099</v>
      </c>
      <c r="V69" s="197">
        <v>3.9680064680516902</v>
      </c>
      <c r="W69" s="196">
        <v>1.22527492975735</v>
      </c>
      <c r="X69" s="197">
        <v>0.183188967364357</v>
      </c>
      <c r="Y69" s="196">
        <v>29.652890818900602</v>
      </c>
      <c r="Z69" s="207">
        <v>3.7482731567607099</v>
      </c>
    </row>
    <row r="70" spans="1:26" ht="13" customHeight="1" x14ac:dyDescent="0.2">
      <c r="A70" s="82"/>
      <c r="B70" s="119"/>
      <c r="C70" s="186" t="s">
        <v>1820</v>
      </c>
      <c r="D70" s="191" t="s">
        <v>1821</v>
      </c>
      <c r="E70" s="186" t="s">
        <v>1822</v>
      </c>
      <c r="F70" s="191" t="s">
        <v>1823</v>
      </c>
      <c r="G70" s="186" t="s">
        <v>1824</v>
      </c>
      <c r="H70" s="191" t="s">
        <v>1825</v>
      </c>
      <c r="I70" s="186" t="s">
        <v>1826</v>
      </c>
      <c r="J70" s="191" t="s">
        <v>1827</v>
      </c>
      <c r="K70" s="186" t="s">
        <v>1828</v>
      </c>
      <c r="L70" s="191" t="s">
        <v>1829</v>
      </c>
      <c r="M70" s="186" t="s">
        <v>1830</v>
      </c>
      <c r="N70" s="191" t="s">
        <v>1831</v>
      </c>
      <c r="O70" s="186" t="s">
        <v>1832</v>
      </c>
      <c r="P70" s="191" t="s">
        <v>1833</v>
      </c>
      <c r="Q70" s="186" t="s">
        <v>1834</v>
      </c>
      <c r="R70" s="191" t="s">
        <v>1835</v>
      </c>
      <c r="S70" s="186" t="s">
        <v>1836</v>
      </c>
      <c r="T70" s="191" t="s">
        <v>1837</v>
      </c>
      <c r="U70" s="186" t="s">
        <v>1838</v>
      </c>
      <c r="V70" s="191" t="s">
        <v>1839</v>
      </c>
      <c r="W70" s="186" t="s">
        <v>1840</v>
      </c>
      <c r="X70" s="191" t="s">
        <v>1841</v>
      </c>
      <c r="Y70" s="186" t="s">
        <v>1842</v>
      </c>
      <c r="Z70" s="202" t="s">
        <v>1843</v>
      </c>
    </row>
    <row r="71" spans="1:26" ht="13" customHeight="1" x14ac:dyDescent="0.2">
      <c r="A71" s="82" t="s">
        <v>350</v>
      </c>
      <c r="B71" s="119">
        <v>1</v>
      </c>
      <c r="C71" s="186">
        <v>1.4217508648203001</v>
      </c>
      <c r="D71" s="191">
        <v>0.12393500323670099</v>
      </c>
      <c r="E71" s="186">
        <v>10.9787287983042</v>
      </c>
      <c r="F71" s="191">
        <v>1.6950622144293901</v>
      </c>
      <c r="G71" s="186">
        <v>1.41581564580748</v>
      </c>
      <c r="H71" s="191">
        <v>0.121958808237306</v>
      </c>
      <c r="I71" s="186">
        <v>11.888763173266</v>
      </c>
      <c r="J71" s="191">
        <v>1.7968988486180399</v>
      </c>
      <c r="K71" s="186">
        <v>1.4119553207366899</v>
      </c>
      <c r="L71" s="191">
        <v>0.121227133608678</v>
      </c>
      <c r="M71" s="186">
        <v>12.3438332471723</v>
      </c>
      <c r="N71" s="191">
        <v>1.8812942544875599</v>
      </c>
      <c r="O71" s="186">
        <v>1.06944702921835</v>
      </c>
      <c r="P71" s="191">
        <v>0.10796552522481399</v>
      </c>
      <c r="Q71" s="186">
        <v>35.120336763314803</v>
      </c>
      <c r="R71" s="191">
        <v>2.42991833030114</v>
      </c>
      <c r="S71" s="186">
        <v>1.0790974015252099</v>
      </c>
      <c r="T71" s="191">
        <v>0.108200448423031</v>
      </c>
      <c r="U71" s="186">
        <v>37.0279995877003</v>
      </c>
      <c r="V71" s="191">
        <v>2.4966291314223401</v>
      </c>
      <c r="W71" s="186">
        <v>0.92459607524494503</v>
      </c>
      <c r="X71" s="191">
        <v>0.108935061937184</v>
      </c>
      <c r="Y71" s="186">
        <v>38.026007321668502</v>
      </c>
      <c r="Z71" s="202">
        <v>2.5514418515360302</v>
      </c>
    </row>
    <row r="72" spans="1:26" ht="13" customHeight="1" x14ac:dyDescent="0.2">
      <c r="A72" s="82" t="s">
        <v>352</v>
      </c>
      <c r="B72" s="119">
        <v>1</v>
      </c>
      <c r="C72" s="186">
        <v>0.834872174595643</v>
      </c>
      <c r="D72" s="191">
        <v>7.7424808759366401E-2</v>
      </c>
      <c r="E72" s="186">
        <v>4.5978294518784901</v>
      </c>
      <c r="F72" s="191">
        <v>0.82599822579154603</v>
      </c>
      <c r="G72" s="186">
        <v>0.84083558999345898</v>
      </c>
      <c r="H72" s="191">
        <v>7.5947372254951004E-2</v>
      </c>
      <c r="I72" s="186">
        <v>5.0487666769244202</v>
      </c>
      <c r="J72" s="191">
        <v>0.83984615365425797</v>
      </c>
      <c r="K72" s="186">
        <v>0.82182538353943102</v>
      </c>
      <c r="L72" s="191">
        <v>7.6935807311576093E-2</v>
      </c>
      <c r="M72" s="186">
        <v>6.52527069645698</v>
      </c>
      <c r="N72" s="191">
        <v>1.0901055908884301</v>
      </c>
      <c r="O72" s="186">
        <v>0.62282662610236394</v>
      </c>
      <c r="P72" s="191">
        <v>6.6472778380758601E-2</v>
      </c>
      <c r="Q72" s="186">
        <v>25.8798803063981</v>
      </c>
      <c r="R72" s="191">
        <v>1.60412779415455</v>
      </c>
      <c r="S72" s="186">
        <v>0.63622319289622997</v>
      </c>
      <c r="T72" s="191">
        <v>6.6695045303423003E-2</v>
      </c>
      <c r="U72" s="186">
        <v>26.237690550306599</v>
      </c>
      <c r="V72" s="191">
        <v>1.61913976518605</v>
      </c>
      <c r="W72" s="186">
        <v>0.52246723280127205</v>
      </c>
      <c r="X72" s="191">
        <v>7.0014420968660104E-2</v>
      </c>
      <c r="Y72" s="186">
        <v>27.382345091852802</v>
      </c>
      <c r="Z72" s="202">
        <v>1.7233573463504099</v>
      </c>
    </row>
    <row r="73" spans="1:26" ht="13" customHeight="1" x14ac:dyDescent="0.2">
      <c r="A73" s="111" t="s">
        <v>354</v>
      </c>
      <c r="B73" s="119">
        <v>1</v>
      </c>
      <c r="C73" s="186">
        <v>1.1888743211946999</v>
      </c>
      <c r="D73" s="191">
        <v>0.113891876677277</v>
      </c>
      <c r="E73" s="186">
        <v>8.3416559652467193</v>
      </c>
      <c r="F73" s="191">
        <v>1.5589921625918599</v>
      </c>
      <c r="G73" s="186">
        <v>1.1901449888739499</v>
      </c>
      <c r="H73" s="191">
        <v>0.113157712514662</v>
      </c>
      <c r="I73" s="186">
        <v>8.5902303814923204</v>
      </c>
      <c r="J73" s="191">
        <v>1.53958697584446</v>
      </c>
      <c r="K73" s="186">
        <v>1.1909176218417901</v>
      </c>
      <c r="L73" s="191">
        <v>0.11284770133350799</v>
      </c>
      <c r="M73" s="186">
        <v>10.925687944276101</v>
      </c>
      <c r="N73" s="191">
        <v>1.7885048346050401</v>
      </c>
      <c r="O73" s="186">
        <v>0.95097431389549802</v>
      </c>
      <c r="P73" s="191">
        <v>0.100073577326226</v>
      </c>
      <c r="Q73" s="186">
        <v>28.545230423329102</v>
      </c>
      <c r="R73" s="191">
        <v>2.6858730434339901</v>
      </c>
      <c r="S73" s="186">
        <v>0.96696971064921799</v>
      </c>
      <c r="T73" s="191">
        <v>9.8338642719852806E-2</v>
      </c>
      <c r="U73" s="186">
        <v>29.1142421551823</v>
      </c>
      <c r="V73" s="191">
        <v>2.7601334511492399</v>
      </c>
      <c r="W73" s="186">
        <v>0.84377927702205902</v>
      </c>
      <c r="X73" s="191">
        <v>0.100394370313278</v>
      </c>
      <c r="Y73" s="186">
        <v>30.367936728517499</v>
      </c>
      <c r="Z73" s="202">
        <v>2.8630036823593099</v>
      </c>
    </row>
    <row r="74" spans="1:26" ht="13" customHeight="1" x14ac:dyDescent="0.2">
      <c r="A74" s="82" t="s">
        <v>355</v>
      </c>
      <c r="B74" s="119">
        <v>1</v>
      </c>
      <c r="C74" s="186">
        <v>1.25005604828285</v>
      </c>
      <c r="D74" s="191">
        <v>0.129978187488929</v>
      </c>
      <c r="E74" s="186">
        <v>11.752362342186</v>
      </c>
      <c r="F74" s="191">
        <v>2.1595805635001799</v>
      </c>
      <c r="G74" s="186">
        <v>1.25429696466158</v>
      </c>
      <c r="H74" s="191">
        <v>0.13075003093498799</v>
      </c>
      <c r="I74" s="186">
        <v>13.736769922252201</v>
      </c>
      <c r="J74" s="191">
        <v>2.2446629565960001</v>
      </c>
      <c r="K74" s="186">
        <v>1.2214584644484101</v>
      </c>
      <c r="L74" s="191">
        <v>0.12521916291011201</v>
      </c>
      <c r="M74" s="186">
        <v>13.9147569122046</v>
      </c>
      <c r="N74" s="191">
        <v>2.3629585564034401</v>
      </c>
      <c r="O74" s="186">
        <v>0.97781578269004099</v>
      </c>
      <c r="P74" s="191">
        <v>0.105644323124366</v>
      </c>
      <c r="Q74" s="186">
        <v>31.5256720182783</v>
      </c>
      <c r="R74" s="191">
        <v>2.6911475402650802</v>
      </c>
      <c r="S74" s="186">
        <v>0.99743334485630797</v>
      </c>
      <c r="T74" s="191">
        <v>0.106738270607302</v>
      </c>
      <c r="U74" s="186">
        <v>31.9099648870937</v>
      </c>
      <c r="V74" s="191">
        <v>2.5802120181455699</v>
      </c>
      <c r="W74" s="186">
        <v>0.83101153029623298</v>
      </c>
      <c r="X74" s="191">
        <v>0.101292093901759</v>
      </c>
      <c r="Y74" s="186">
        <v>33.025538497985998</v>
      </c>
      <c r="Z74" s="202">
        <v>2.6685268105672901</v>
      </c>
    </row>
    <row r="75" spans="1:26" ht="13" customHeight="1" x14ac:dyDescent="0.2">
      <c r="A75" s="82" t="s">
        <v>365</v>
      </c>
      <c r="B75" s="119">
        <v>1</v>
      </c>
      <c r="C75" s="186">
        <v>0.90864829506328104</v>
      </c>
      <c r="D75" s="191">
        <v>0.11958970457328</v>
      </c>
      <c r="E75" s="186">
        <v>6.46093769189212</v>
      </c>
      <c r="F75" s="191">
        <v>1.6379936762641301</v>
      </c>
      <c r="G75" s="186">
        <v>0.93921898617029898</v>
      </c>
      <c r="H75" s="191">
        <v>0.120716092954402</v>
      </c>
      <c r="I75" s="186">
        <v>7.35701307164888</v>
      </c>
      <c r="J75" s="191">
        <v>1.7851601534654</v>
      </c>
      <c r="K75" s="186">
        <v>0.93448711642153703</v>
      </c>
      <c r="L75" s="191">
        <v>0.114049375644174</v>
      </c>
      <c r="M75" s="186">
        <v>8.82299368935454</v>
      </c>
      <c r="N75" s="191">
        <v>1.8423622427564701</v>
      </c>
      <c r="O75" s="186">
        <v>0.66543635449915195</v>
      </c>
      <c r="P75" s="191">
        <v>0.107312690317037</v>
      </c>
      <c r="Q75" s="186">
        <v>31.921117601247602</v>
      </c>
      <c r="R75" s="191">
        <v>2.8873716258111899</v>
      </c>
      <c r="S75" s="186">
        <v>0.66049713581726099</v>
      </c>
      <c r="T75" s="191">
        <v>0.10440196679203501</v>
      </c>
      <c r="U75" s="186">
        <v>32.919154368554203</v>
      </c>
      <c r="V75" s="191">
        <v>2.8948328050795098</v>
      </c>
      <c r="W75" s="186">
        <v>0.59381186931960195</v>
      </c>
      <c r="X75" s="191">
        <v>0.11114616663105201</v>
      </c>
      <c r="Y75" s="186">
        <v>33.559643458835097</v>
      </c>
      <c r="Z75" s="202">
        <v>2.87592057909804</v>
      </c>
    </row>
    <row r="76" spans="1:26" ht="13" customHeight="1" x14ac:dyDescent="0.2">
      <c r="A76" s="82" t="s">
        <v>370</v>
      </c>
      <c r="B76" s="119">
        <v>1</v>
      </c>
      <c r="C76" s="186">
        <v>0.73611791154486605</v>
      </c>
      <c r="D76" s="191">
        <v>0.10331454011256699</v>
      </c>
      <c r="E76" s="186">
        <v>3.91975629629676</v>
      </c>
      <c r="F76" s="191">
        <v>1.0566225523753501</v>
      </c>
      <c r="G76" s="186">
        <v>0.70348500233352296</v>
      </c>
      <c r="H76" s="191">
        <v>0.10267261890886201</v>
      </c>
      <c r="I76" s="186">
        <v>5.0874954548431299</v>
      </c>
      <c r="J76" s="191">
        <v>1.0783214208216201</v>
      </c>
      <c r="K76" s="186">
        <v>0.69563586845147996</v>
      </c>
      <c r="L76" s="191">
        <v>0.101831859155301</v>
      </c>
      <c r="M76" s="186">
        <v>5.27051062025423</v>
      </c>
      <c r="N76" s="191">
        <v>1.15801655769177</v>
      </c>
      <c r="O76" s="186">
        <v>0.59483520028539005</v>
      </c>
      <c r="P76" s="191">
        <v>8.7947158481749194E-2</v>
      </c>
      <c r="Q76" s="186">
        <v>26.037310272773901</v>
      </c>
      <c r="R76" s="191">
        <v>2.41848333529154</v>
      </c>
      <c r="S76" s="186">
        <v>0.59994525764067397</v>
      </c>
      <c r="T76" s="191">
        <v>8.7238810769673894E-2</v>
      </c>
      <c r="U76" s="186">
        <v>26.803749000779501</v>
      </c>
      <c r="V76" s="191">
        <v>2.4191024260323402</v>
      </c>
      <c r="W76" s="186">
        <v>0.42191802957082802</v>
      </c>
      <c r="X76" s="191">
        <v>9.5681668133207401E-2</v>
      </c>
      <c r="Y76" s="186">
        <v>27.802667899333901</v>
      </c>
      <c r="Z76" s="202">
        <v>2.4251192471168901</v>
      </c>
    </row>
    <row r="77" spans="1:26" ht="13" customHeight="1" x14ac:dyDescent="0.2">
      <c r="A77" s="82" t="s">
        <v>372</v>
      </c>
      <c r="B77" s="119">
        <v>1</v>
      </c>
      <c r="C77" s="186">
        <v>1.2830451852493401</v>
      </c>
      <c r="D77" s="191">
        <v>0.108415535729061</v>
      </c>
      <c r="E77" s="186">
        <v>9.1109230803713306</v>
      </c>
      <c r="F77" s="191">
        <v>1.4311082025563899</v>
      </c>
      <c r="G77" s="186">
        <v>1.3394517506615</v>
      </c>
      <c r="H77" s="191">
        <v>0.107915936342453</v>
      </c>
      <c r="I77" s="186">
        <v>12.6728681405482</v>
      </c>
      <c r="J77" s="191">
        <v>1.63943401379707</v>
      </c>
      <c r="K77" s="186">
        <v>1.3270884903028299</v>
      </c>
      <c r="L77" s="191">
        <v>0.11094289219963401</v>
      </c>
      <c r="M77" s="186">
        <v>13.5643834829126</v>
      </c>
      <c r="N77" s="191">
        <v>1.5858378031052101</v>
      </c>
      <c r="O77" s="186">
        <v>1.02505832763533</v>
      </c>
      <c r="P77" s="191">
        <v>9.7349166099226295E-2</v>
      </c>
      <c r="Q77" s="186">
        <v>38.145766536265903</v>
      </c>
      <c r="R77" s="191">
        <v>1.9753963744777501</v>
      </c>
      <c r="S77" s="186">
        <v>0.99424979174828998</v>
      </c>
      <c r="T77" s="191">
        <v>9.7208040760289202E-2</v>
      </c>
      <c r="U77" s="186">
        <v>39.029897112766001</v>
      </c>
      <c r="V77" s="191">
        <v>1.9324182640657399</v>
      </c>
      <c r="W77" s="186">
        <v>0.79464834930971495</v>
      </c>
      <c r="X77" s="191">
        <v>9.1144228986227399E-2</v>
      </c>
      <c r="Y77" s="186">
        <v>40.721047344923399</v>
      </c>
      <c r="Z77" s="202">
        <v>1.8682278765482501</v>
      </c>
    </row>
    <row r="78" spans="1:26" ht="13" customHeight="1" x14ac:dyDescent="0.2">
      <c r="A78" s="82" t="s">
        <v>428</v>
      </c>
      <c r="B78" s="119">
        <v>1</v>
      </c>
      <c r="C78" s="186">
        <v>1.28668343285014</v>
      </c>
      <c r="D78" s="191">
        <v>9.0480236321925506E-2</v>
      </c>
      <c r="E78" s="186">
        <v>11.387985976550601</v>
      </c>
      <c r="F78" s="191">
        <v>1.39968423360494</v>
      </c>
      <c r="G78" s="186">
        <v>1.2424545403540299</v>
      </c>
      <c r="H78" s="191">
        <v>9.0079798436502795E-2</v>
      </c>
      <c r="I78" s="186">
        <v>12.8586246619529</v>
      </c>
      <c r="J78" s="191">
        <v>1.60498098449666</v>
      </c>
      <c r="K78" s="186">
        <v>1.13290502834632</v>
      </c>
      <c r="L78" s="191">
        <v>9.2096486687177195E-2</v>
      </c>
      <c r="M78" s="186">
        <v>14.1564203189306</v>
      </c>
      <c r="N78" s="191">
        <v>1.6486835047608099</v>
      </c>
      <c r="O78" s="186">
        <v>0.72951196264196105</v>
      </c>
      <c r="P78" s="191">
        <v>7.40228280375997E-2</v>
      </c>
      <c r="Q78" s="186">
        <v>42.416836118135102</v>
      </c>
      <c r="R78" s="191">
        <v>2.0079149437627599</v>
      </c>
      <c r="S78" s="186">
        <v>0.72666924770011299</v>
      </c>
      <c r="T78" s="191">
        <v>7.3328620550144705E-2</v>
      </c>
      <c r="U78" s="186">
        <v>42.463571591352697</v>
      </c>
      <c r="V78" s="191">
        <v>2.0140913415514201</v>
      </c>
      <c r="W78" s="186">
        <v>0.52779434423800797</v>
      </c>
      <c r="X78" s="191">
        <v>7.7468627141731E-2</v>
      </c>
      <c r="Y78" s="186">
        <v>43.777969537402498</v>
      </c>
      <c r="Z78" s="202">
        <v>2.02372200806896</v>
      </c>
    </row>
    <row r="79" spans="1:26" ht="13" customHeight="1" x14ac:dyDescent="0.2">
      <c r="A79" s="82" t="s">
        <v>378</v>
      </c>
      <c r="B79" s="119">
        <v>1</v>
      </c>
      <c r="C79" s="186">
        <v>1.61538976324842</v>
      </c>
      <c r="D79" s="191">
        <v>0.15931284915187699</v>
      </c>
      <c r="E79" s="186">
        <v>10.34686778839</v>
      </c>
      <c r="F79" s="191">
        <v>1.8893913771980599</v>
      </c>
      <c r="G79" s="186">
        <v>1.5350394416383699</v>
      </c>
      <c r="H79" s="191">
        <v>0.16459498111896301</v>
      </c>
      <c r="I79" s="186">
        <v>11.3048622560894</v>
      </c>
      <c r="J79" s="191">
        <v>1.9548408365635701</v>
      </c>
      <c r="K79" s="186">
        <v>1.5126638518147999</v>
      </c>
      <c r="L79" s="191">
        <v>0.165815141840257</v>
      </c>
      <c r="M79" s="186">
        <v>11.8408104935388</v>
      </c>
      <c r="N79" s="191">
        <v>2.0490799918722198</v>
      </c>
      <c r="O79" s="186">
        <v>0.84670506830631398</v>
      </c>
      <c r="P79" s="191">
        <v>0.136897722958117</v>
      </c>
      <c r="Q79" s="186">
        <v>41.4086735192231</v>
      </c>
      <c r="R79" s="191">
        <v>2.6197337326910102</v>
      </c>
      <c r="S79" s="186">
        <v>0.846761062790791</v>
      </c>
      <c r="T79" s="191">
        <v>0.13616313550270601</v>
      </c>
      <c r="U79" s="186">
        <v>41.4294420773018</v>
      </c>
      <c r="V79" s="191">
        <v>2.6178148815474001</v>
      </c>
      <c r="W79" s="186">
        <v>0.60381072098654598</v>
      </c>
      <c r="X79" s="191">
        <v>0.15872889697588699</v>
      </c>
      <c r="Y79" s="186">
        <v>42.632385667707503</v>
      </c>
      <c r="Z79" s="202">
        <v>2.59069645628675</v>
      </c>
    </row>
    <row r="80" spans="1:26" ht="13" customHeight="1" x14ac:dyDescent="0.2">
      <c r="A80" s="82" t="s">
        <v>382</v>
      </c>
      <c r="B80" s="119">
        <v>1</v>
      </c>
      <c r="C80" s="186">
        <v>1.6405188367905901</v>
      </c>
      <c r="D80" s="191">
        <v>0.119468828818438</v>
      </c>
      <c r="E80" s="186">
        <v>12.491053167072099</v>
      </c>
      <c r="F80" s="191">
        <v>1.5742723002152901</v>
      </c>
      <c r="G80" s="186">
        <v>1.5910288338709599</v>
      </c>
      <c r="H80" s="191">
        <v>0.121185670188573</v>
      </c>
      <c r="I80" s="186">
        <v>13.5742947482217</v>
      </c>
      <c r="J80" s="191">
        <v>1.6510605807794401</v>
      </c>
      <c r="K80" s="186">
        <v>1.581663869812</v>
      </c>
      <c r="L80" s="191">
        <v>0.120521271796366</v>
      </c>
      <c r="M80" s="186">
        <v>13.870678457492801</v>
      </c>
      <c r="N80" s="191">
        <v>1.65607816150582</v>
      </c>
      <c r="O80" s="186">
        <v>1.2936740032424301</v>
      </c>
      <c r="P80" s="191">
        <v>0.10356963839816399</v>
      </c>
      <c r="Q80" s="186">
        <v>36.634028661878098</v>
      </c>
      <c r="R80" s="191">
        <v>2.2816154072574899</v>
      </c>
      <c r="S80" s="186">
        <v>1.2955648344122901</v>
      </c>
      <c r="T80" s="191">
        <v>0.101888648993488</v>
      </c>
      <c r="U80" s="186">
        <v>36.907297523559301</v>
      </c>
      <c r="V80" s="191">
        <v>2.3024211812220701</v>
      </c>
      <c r="W80" s="186">
        <v>1.18210130869566</v>
      </c>
      <c r="X80" s="191">
        <v>0.101336358187469</v>
      </c>
      <c r="Y80" s="186">
        <v>37.888800493180497</v>
      </c>
      <c r="Z80" s="202">
        <v>2.3008069686815098</v>
      </c>
    </row>
    <row r="81" spans="1:26" ht="13" customHeight="1" x14ac:dyDescent="0.2">
      <c r="A81" s="82" t="s">
        <v>384</v>
      </c>
      <c r="B81" s="119">
        <v>1</v>
      </c>
      <c r="C81" s="186">
        <v>0.94267528799173395</v>
      </c>
      <c r="D81" s="191">
        <v>8.4055430154716101E-2</v>
      </c>
      <c r="E81" s="186">
        <v>5.8848682863264399</v>
      </c>
      <c r="F81" s="191">
        <v>1.0162028290507099</v>
      </c>
      <c r="G81" s="186">
        <v>0.93770789380341901</v>
      </c>
      <c r="H81" s="191">
        <v>8.2503019463367702E-2</v>
      </c>
      <c r="I81" s="186">
        <v>6.12805425792099</v>
      </c>
      <c r="J81" s="191">
        <v>1.06649092412946</v>
      </c>
      <c r="K81" s="186">
        <v>0.92253467033053305</v>
      </c>
      <c r="L81" s="191">
        <v>8.2497497534627096E-2</v>
      </c>
      <c r="M81" s="186">
        <v>6.6704230955985899</v>
      </c>
      <c r="N81" s="191">
        <v>1.10969693837608</v>
      </c>
      <c r="O81" s="186">
        <v>0.68598919526180502</v>
      </c>
      <c r="P81" s="191">
        <v>7.7054997877414003E-2</v>
      </c>
      <c r="Q81" s="186">
        <v>33.466769333699901</v>
      </c>
      <c r="R81" s="191">
        <v>2.13059669709427</v>
      </c>
      <c r="S81" s="186">
        <v>0.68882734372643095</v>
      </c>
      <c r="T81" s="191">
        <v>7.7862611701857903E-2</v>
      </c>
      <c r="U81" s="186">
        <v>33.718710070895703</v>
      </c>
      <c r="V81" s="191">
        <v>2.1443606970487901</v>
      </c>
      <c r="W81" s="186">
        <v>0.53612349087668298</v>
      </c>
      <c r="X81" s="191">
        <v>8.5153507887404195E-2</v>
      </c>
      <c r="Y81" s="186">
        <v>34.588574884495102</v>
      </c>
      <c r="Z81" s="202">
        <v>2.0958484972222799</v>
      </c>
    </row>
    <row r="82" spans="1:26" ht="13" customHeight="1" x14ac:dyDescent="0.2">
      <c r="A82" s="82" t="s">
        <v>386</v>
      </c>
      <c r="B82" s="119">
        <v>1</v>
      </c>
      <c r="C82" s="186">
        <v>0.88479070980645702</v>
      </c>
      <c r="D82" s="191">
        <v>0.11142278705410399</v>
      </c>
      <c r="E82" s="186">
        <v>4.89448548972514</v>
      </c>
      <c r="F82" s="191">
        <v>1.21070144474328</v>
      </c>
      <c r="G82" s="186">
        <v>0.82334000153477604</v>
      </c>
      <c r="H82" s="191">
        <v>0.10970824240572601</v>
      </c>
      <c r="I82" s="186">
        <v>6.9955704365459797</v>
      </c>
      <c r="J82" s="191">
        <v>1.4263859962372401</v>
      </c>
      <c r="K82" s="186">
        <v>0.80994103562389297</v>
      </c>
      <c r="L82" s="191">
        <v>0.109163967177915</v>
      </c>
      <c r="M82" s="186">
        <v>8.3943134470455902</v>
      </c>
      <c r="N82" s="191">
        <v>1.60911828226089</v>
      </c>
      <c r="O82" s="186">
        <v>0.67283480429707698</v>
      </c>
      <c r="P82" s="191">
        <v>0.100053381830694</v>
      </c>
      <c r="Q82" s="186">
        <v>24.995640592732901</v>
      </c>
      <c r="R82" s="191">
        <v>2.2258673062581802</v>
      </c>
      <c r="S82" s="186">
        <v>0.66901396686564096</v>
      </c>
      <c r="T82" s="191">
        <v>9.9330621089680604E-2</v>
      </c>
      <c r="U82" s="186">
        <v>25.049559809060199</v>
      </c>
      <c r="V82" s="191">
        <v>2.2166754967513498</v>
      </c>
      <c r="W82" s="186">
        <v>0.46244219218360999</v>
      </c>
      <c r="X82" s="191">
        <v>0.106676999144143</v>
      </c>
      <c r="Y82" s="186">
        <v>26.5244713573715</v>
      </c>
      <c r="Z82" s="202">
        <v>2.2195619303244301</v>
      </c>
    </row>
    <row r="83" spans="1:26" ht="13" customHeight="1" x14ac:dyDescent="0.2">
      <c r="A83" s="82" t="s">
        <v>387</v>
      </c>
      <c r="B83" s="119">
        <v>1</v>
      </c>
      <c r="C83" s="186">
        <v>1.46361456891722</v>
      </c>
      <c r="D83" s="191">
        <v>0.10798174564671099</v>
      </c>
      <c r="E83" s="186">
        <v>12.433682610432101</v>
      </c>
      <c r="F83" s="191">
        <v>1.6689704261854199</v>
      </c>
      <c r="G83" s="186">
        <v>1.46938612283554</v>
      </c>
      <c r="H83" s="191">
        <v>0.11090350842896</v>
      </c>
      <c r="I83" s="186">
        <v>13.7642833318807</v>
      </c>
      <c r="J83" s="191">
        <v>1.7395687372186699</v>
      </c>
      <c r="K83" s="186">
        <v>1.4553044573910101</v>
      </c>
      <c r="L83" s="191">
        <v>0.108172902558144</v>
      </c>
      <c r="M83" s="186">
        <v>14.2085933211798</v>
      </c>
      <c r="N83" s="191">
        <v>1.80198256849327</v>
      </c>
      <c r="O83" s="186">
        <v>1.13554973880778</v>
      </c>
      <c r="P83" s="191">
        <v>0.107718554115511</v>
      </c>
      <c r="Q83" s="186">
        <v>32.069435587259001</v>
      </c>
      <c r="R83" s="191">
        <v>1.92240254884393</v>
      </c>
      <c r="S83" s="186">
        <v>1.13396612902648</v>
      </c>
      <c r="T83" s="191">
        <v>0.108618403009883</v>
      </c>
      <c r="U83" s="186">
        <v>32.580620547197903</v>
      </c>
      <c r="V83" s="191">
        <v>1.98135809276459</v>
      </c>
      <c r="W83" s="186">
        <v>0.81880663249152397</v>
      </c>
      <c r="X83" s="191">
        <v>0.108695506575191</v>
      </c>
      <c r="Y83" s="186">
        <v>35.230126418413903</v>
      </c>
      <c r="Z83" s="202">
        <v>2.0349781175341901</v>
      </c>
    </row>
    <row r="84" spans="1:26" ht="13" customHeight="1" x14ac:dyDescent="0.2">
      <c r="A84" s="5" t="s">
        <v>436</v>
      </c>
      <c r="B84" s="120">
        <v>1</v>
      </c>
      <c r="C84" s="190">
        <v>1.18901358993007</v>
      </c>
      <c r="D84" s="195">
        <v>3.2697987070960298E-2</v>
      </c>
      <c r="E84" s="190">
        <v>8.6882900816187796</v>
      </c>
      <c r="F84" s="195">
        <v>0.43587412050983398</v>
      </c>
      <c r="G84" s="190">
        <v>1.1743383978054101</v>
      </c>
      <c r="H84" s="195">
        <v>3.2864567984274298E-2</v>
      </c>
      <c r="I84" s="190">
        <v>10.0347805110079</v>
      </c>
      <c r="J84" s="195">
        <v>0.46645429363832203</v>
      </c>
      <c r="K84" s="190">
        <v>1.15228862976824</v>
      </c>
      <c r="L84" s="195">
        <v>3.2586005308114702E-2</v>
      </c>
      <c r="M84" s="190">
        <v>10.7985823151785</v>
      </c>
      <c r="N84" s="195">
        <v>0.487971033387185</v>
      </c>
      <c r="O84" s="190">
        <v>0.85997367441566597</v>
      </c>
      <c r="P84" s="195">
        <v>2.8681919231260702E-2</v>
      </c>
      <c r="Q84" s="190">
        <v>33.301788942600503</v>
      </c>
      <c r="R84" s="195">
        <v>0.66195326900073403</v>
      </c>
      <c r="S84" s="190">
        <v>0.86068739241714298</v>
      </c>
      <c r="T84" s="195">
        <v>2.8569397404142799E-2</v>
      </c>
      <c r="U84" s="190">
        <v>33.839804760547302</v>
      </c>
      <c r="V84" s="195">
        <v>0.662104145113242</v>
      </c>
      <c r="W84" s="190">
        <v>0.68496098133455197</v>
      </c>
      <c r="X84" s="195">
        <v>2.9902132172622602E-2</v>
      </c>
      <c r="Y84" s="190">
        <v>35.0966314977642</v>
      </c>
      <c r="Z84" s="203">
        <v>0.66564657877815303</v>
      </c>
    </row>
    <row r="85" spans="1:26" ht="13" customHeight="1" x14ac:dyDescent="0.2">
      <c r="A85" s="82" t="s">
        <v>93</v>
      </c>
      <c r="B85" s="119">
        <v>1</v>
      </c>
      <c r="C85" s="186">
        <v>0.75479902965822299</v>
      </c>
      <c r="D85" s="191">
        <v>0.100714953460387</v>
      </c>
      <c r="E85" s="186">
        <v>4.0917518621401197</v>
      </c>
      <c r="F85" s="191">
        <v>1.0375015509530801</v>
      </c>
      <c r="G85" s="186">
        <v>0.75842616846420596</v>
      </c>
      <c r="H85" s="191">
        <v>9.8949355451223506E-2</v>
      </c>
      <c r="I85" s="186">
        <v>4.8533221684466001</v>
      </c>
      <c r="J85" s="191">
        <v>1.0922646420289801</v>
      </c>
      <c r="K85" s="186">
        <v>0.74509937306690599</v>
      </c>
      <c r="L85" s="191">
        <v>0.101608683135371</v>
      </c>
      <c r="M85" s="186">
        <v>6.3486602934973497</v>
      </c>
      <c r="N85" s="191">
        <v>1.52046088937614</v>
      </c>
      <c r="O85" s="186">
        <v>0.55402013510160097</v>
      </c>
      <c r="P85" s="191">
        <v>8.9746504488540907E-2</v>
      </c>
      <c r="Q85" s="186">
        <v>25.8595915610682</v>
      </c>
      <c r="R85" s="191">
        <v>2.2533677131899799</v>
      </c>
      <c r="S85" s="186">
        <v>0.56245462617822095</v>
      </c>
      <c r="T85" s="191">
        <v>8.9510961782331797E-2</v>
      </c>
      <c r="U85" s="186">
        <v>26.310884730024</v>
      </c>
      <c r="V85" s="191">
        <v>2.1981156820735399</v>
      </c>
      <c r="W85" s="186">
        <v>0.465351681786909</v>
      </c>
      <c r="X85" s="191">
        <v>9.6017225943172094E-2</v>
      </c>
      <c r="Y85" s="186">
        <v>27.081512380406298</v>
      </c>
      <c r="Z85" s="202">
        <v>2.38016436059721</v>
      </c>
    </row>
    <row r="86" spans="1:26" ht="13" customHeight="1" x14ac:dyDescent="0.2">
      <c r="A86" s="82" t="s">
        <v>392</v>
      </c>
      <c r="B86" s="119">
        <v>1</v>
      </c>
      <c r="C86" s="186">
        <v>0.33880875195937699</v>
      </c>
      <c r="D86" s="191">
        <v>0.178172157721704</v>
      </c>
      <c r="E86" s="186">
        <v>0.67702421732093099</v>
      </c>
      <c r="F86" s="191">
        <v>0.80311376041234095</v>
      </c>
      <c r="G86" s="186">
        <v>0.38106083238751598</v>
      </c>
      <c r="H86" s="191">
        <v>0.174051483997615</v>
      </c>
      <c r="I86" s="186">
        <v>1.3693206878467401</v>
      </c>
      <c r="J86" s="191">
        <v>1.07992768193126</v>
      </c>
      <c r="K86" s="186">
        <v>0.37170369045196699</v>
      </c>
      <c r="L86" s="191">
        <v>0.17730436826653001</v>
      </c>
      <c r="M86" s="186">
        <v>1.8562809384983101</v>
      </c>
      <c r="N86" s="191">
        <v>1.3649734269418199</v>
      </c>
      <c r="O86" s="186">
        <v>0.264209134929143</v>
      </c>
      <c r="P86" s="191">
        <v>0.15320595870624601</v>
      </c>
      <c r="Q86" s="186">
        <v>29.518094517454202</v>
      </c>
      <c r="R86" s="191">
        <v>3.7084575696965199</v>
      </c>
      <c r="S86" s="186">
        <v>0.26561050954565502</v>
      </c>
      <c r="T86" s="191">
        <v>0.15380048360933701</v>
      </c>
      <c r="U86" s="186">
        <v>29.9373511261586</v>
      </c>
      <c r="V86" s="191">
        <v>3.7478063174348102</v>
      </c>
      <c r="W86" s="186">
        <v>0.17753561958806499</v>
      </c>
      <c r="X86" s="191">
        <v>0.14949014614908801</v>
      </c>
      <c r="Y86" s="186">
        <v>31.064956701207201</v>
      </c>
      <c r="Z86" s="202">
        <v>3.8360467666650799</v>
      </c>
    </row>
    <row r="87" spans="1:26" ht="13" customHeight="1" x14ac:dyDescent="0.2">
      <c r="A87" s="4" t="s">
        <v>393</v>
      </c>
      <c r="B87" s="121">
        <v>1</v>
      </c>
      <c r="C87" s="196">
        <v>1.1414512565553001</v>
      </c>
      <c r="D87" s="197">
        <v>0.15494649293964</v>
      </c>
      <c r="E87" s="196">
        <v>8.7988133586899195</v>
      </c>
      <c r="F87" s="197">
        <v>1.9724843187547001</v>
      </c>
      <c r="G87" s="196">
        <v>1.11265658919134</v>
      </c>
      <c r="H87" s="197">
        <v>0.14721042111959801</v>
      </c>
      <c r="I87" s="196">
        <v>10.4452907415862</v>
      </c>
      <c r="J87" s="197">
        <v>2.2116523338521201</v>
      </c>
      <c r="K87" s="196">
        <v>1.0967621103530201</v>
      </c>
      <c r="L87" s="197">
        <v>0.148712763752164</v>
      </c>
      <c r="M87" s="196">
        <v>11.263074633686401</v>
      </c>
      <c r="N87" s="197">
        <v>2.4711154935487101</v>
      </c>
      <c r="O87" s="196">
        <v>0.99726900389349504</v>
      </c>
      <c r="P87" s="197">
        <v>0.130382266174765</v>
      </c>
      <c r="Q87" s="196">
        <v>30.8666616782806</v>
      </c>
      <c r="R87" s="197">
        <v>3.5736344727337102</v>
      </c>
      <c r="S87" s="196">
        <v>0.99857248596747095</v>
      </c>
      <c r="T87" s="197">
        <v>0.12981544528679001</v>
      </c>
      <c r="U87" s="196">
        <v>31.377261968548702</v>
      </c>
      <c r="V87" s="197">
        <v>3.57798004701033</v>
      </c>
      <c r="W87" s="196">
        <v>0.89933772500974296</v>
      </c>
      <c r="X87" s="197">
        <v>0.13289618274446099</v>
      </c>
      <c r="Y87" s="196">
        <v>32.1008214752759</v>
      </c>
      <c r="Z87" s="207">
        <v>3.45923032637713</v>
      </c>
    </row>
    <row r="88" spans="1:26" ht="13" customHeight="1" x14ac:dyDescent="0.2">
      <c r="A88" s="82"/>
      <c r="B88" s="122"/>
      <c r="C88" s="186" t="s">
        <v>1820</v>
      </c>
      <c r="D88" s="191" t="s">
        <v>1821</v>
      </c>
      <c r="E88" s="186" t="s">
        <v>1822</v>
      </c>
      <c r="F88" s="191" t="s">
        <v>1823</v>
      </c>
      <c r="G88" s="186" t="s">
        <v>1824</v>
      </c>
      <c r="H88" s="191" t="s">
        <v>1825</v>
      </c>
      <c r="I88" s="186" t="s">
        <v>1826</v>
      </c>
      <c r="J88" s="191" t="s">
        <v>1827</v>
      </c>
      <c r="K88" s="186" t="s">
        <v>1828</v>
      </c>
      <c r="L88" s="191" t="s">
        <v>1829</v>
      </c>
      <c r="M88" s="186" t="s">
        <v>1830</v>
      </c>
      <c r="N88" s="191" t="s">
        <v>1831</v>
      </c>
      <c r="O88" s="186" t="s">
        <v>1832</v>
      </c>
      <c r="P88" s="191" t="s">
        <v>1833</v>
      </c>
      <c r="Q88" s="186" t="s">
        <v>1834</v>
      </c>
      <c r="R88" s="191" t="s">
        <v>1835</v>
      </c>
      <c r="S88" s="186" t="s">
        <v>1836</v>
      </c>
      <c r="T88" s="191" t="s">
        <v>1837</v>
      </c>
      <c r="U88" s="186" t="s">
        <v>1838</v>
      </c>
      <c r="V88" s="191" t="s">
        <v>1839</v>
      </c>
      <c r="W88" s="186" t="s">
        <v>1840</v>
      </c>
      <c r="X88" s="191" t="s">
        <v>1841</v>
      </c>
      <c r="Y88" s="186" t="s">
        <v>1842</v>
      </c>
      <c r="Z88" s="202" t="s">
        <v>1843</v>
      </c>
    </row>
    <row r="89" spans="1:26" ht="13" customHeight="1" x14ac:dyDescent="0.2">
      <c r="A89" s="82" t="s">
        <v>359</v>
      </c>
      <c r="B89" s="122">
        <v>3</v>
      </c>
      <c r="C89" s="186">
        <v>1.4239209915116899</v>
      </c>
      <c r="D89" s="191">
        <v>9.8975656418570604E-2</v>
      </c>
      <c r="E89" s="186">
        <v>12.1122788653323</v>
      </c>
      <c r="F89" s="191">
        <v>1.56302675396919</v>
      </c>
      <c r="G89" s="186">
        <v>1.41201355430262</v>
      </c>
      <c r="H89" s="191">
        <v>9.8823924580391007E-2</v>
      </c>
      <c r="I89" s="186">
        <v>12.643483041606</v>
      </c>
      <c r="J89" s="191">
        <v>1.54902790619292</v>
      </c>
      <c r="K89" s="186">
        <v>1.4075136252121001</v>
      </c>
      <c r="L89" s="191">
        <v>9.6424943449298403E-2</v>
      </c>
      <c r="M89" s="186">
        <v>13.3272028574393</v>
      </c>
      <c r="N89" s="191">
        <v>1.54953834902872</v>
      </c>
      <c r="O89" s="186">
        <v>1.09410609290074</v>
      </c>
      <c r="P89" s="191">
        <v>8.8319203965821894E-2</v>
      </c>
      <c r="Q89" s="186">
        <v>34.866938477074797</v>
      </c>
      <c r="R89" s="191">
        <v>2.3728362882878802</v>
      </c>
      <c r="S89" s="186">
        <v>1.0931489520225299</v>
      </c>
      <c r="T89" s="191">
        <v>8.7995655379175294E-2</v>
      </c>
      <c r="U89" s="186">
        <v>34.915217127361103</v>
      </c>
      <c r="V89" s="191">
        <v>2.3869594026396901</v>
      </c>
      <c r="W89" s="186">
        <v>0.96845619002623795</v>
      </c>
      <c r="X89" s="191">
        <v>8.6127617376903706E-2</v>
      </c>
      <c r="Y89" s="186">
        <v>35.507950841409901</v>
      </c>
      <c r="Z89" s="202">
        <v>2.4452903564435</v>
      </c>
    </row>
    <row r="90" spans="1:26" ht="13" customHeight="1" x14ac:dyDescent="0.2">
      <c r="A90" s="82" t="s">
        <v>362</v>
      </c>
      <c r="B90" s="122">
        <v>3</v>
      </c>
      <c r="C90" s="186">
        <v>1.4851298695661801</v>
      </c>
      <c r="D90" s="191">
        <v>0.14561768358649799</v>
      </c>
      <c r="E90" s="186">
        <v>11.5850214342037</v>
      </c>
      <c r="F90" s="191">
        <v>2.2246130238356701</v>
      </c>
      <c r="G90" s="186">
        <v>1.5030079540713699</v>
      </c>
      <c r="H90" s="191">
        <v>0.14696273923009401</v>
      </c>
      <c r="I90" s="186">
        <v>12.282802563545999</v>
      </c>
      <c r="J90" s="191">
        <v>2.3291328089556398</v>
      </c>
      <c r="K90" s="186">
        <v>1.49932609076574</v>
      </c>
      <c r="L90" s="191">
        <v>0.16088964536674299</v>
      </c>
      <c r="M90" s="186">
        <v>15.162560965882699</v>
      </c>
      <c r="N90" s="191">
        <v>2.3058873744258102</v>
      </c>
      <c r="O90" s="186">
        <v>1.2439263074754201</v>
      </c>
      <c r="P90" s="191">
        <v>0.15074138030228601</v>
      </c>
      <c r="Q90" s="186">
        <v>34.8106530593004</v>
      </c>
      <c r="R90" s="191">
        <v>2.9827905481336501</v>
      </c>
      <c r="S90" s="186">
        <v>1.2462488239754299</v>
      </c>
      <c r="T90" s="191">
        <v>0.15102575701167301</v>
      </c>
      <c r="U90" s="186">
        <v>35.027486271753901</v>
      </c>
      <c r="V90" s="191">
        <v>3.0284736175592601</v>
      </c>
      <c r="W90" s="186">
        <v>1.1507512719028301</v>
      </c>
      <c r="X90" s="191">
        <v>0.150699778631048</v>
      </c>
      <c r="Y90" s="186">
        <v>36.497508138776098</v>
      </c>
      <c r="Z90" s="202">
        <v>2.78164309708633</v>
      </c>
    </row>
    <row r="91" spans="1:26" ht="13" customHeight="1" x14ac:dyDescent="0.2">
      <c r="A91" s="82" t="s">
        <v>84</v>
      </c>
      <c r="B91" s="122">
        <v>3</v>
      </c>
      <c r="C91" s="186">
        <v>0.84801936255684796</v>
      </c>
      <c r="D91" s="191">
        <v>0.10233844351761</v>
      </c>
      <c r="E91" s="186">
        <v>4.8816869029972301</v>
      </c>
      <c r="F91" s="191">
        <v>1.1291196669804799</v>
      </c>
      <c r="G91" s="186">
        <v>0.90827297562272302</v>
      </c>
      <c r="H91" s="191">
        <v>9.8296387766502305E-2</v>
      </c>
      <c r="I91" s="186">
        <v>7.0733567630520904</v>
      </c>
      <c r="J91" s="191">
        <v>1.32405397468382</v>
      </c>
      <c r="K91" s="186">
        <v>0.892560784926827</v>
      </c>
      <c r="L91" s="191">
        <v>0.100524098961492</v>
      </c>
      <c r="M91" s="186">
        <v>8.2645491292923499</v>
      </c>
      <c r="N91" s="191">
        <v>1.27944945948761</v>
      </c>
      <c r="O91" s="186">
        <v>0.71114001619907796</v>
      </c>
      <c r="P91" s="191">
        <v>9.8039741437895303E-2</v>
      </c>
      <c r="Q91" s="186">
        <v>28.050034346629499</v>
      </c>
      <c r="R91" s="191">
        <v>2.9487185770130799</v>
      </c>
      <c r="S91" s="186">
        <v>0.70572906411871605</v>
      </c>
      <c r="T91" s="191">
        <v>9.6124593247517306E-2</v>
      </c>
      <c r="U91" s="186">
        <v>28.338860690049302</v>
      </c>
      <c r="V91" s="191">
        <v>2.9097951335106802</v>
      </c>
      <c r="W91" s="186">
        <v>0.59895665577764801</v>
      </c>
      <c r="X91" s="191">
        <v>0.103663456804786</v>
      </c>
      <c r="Y91" s="186">
        <v>29.342433802060199</v>
      </c>
      <c r="Z91" s="202">
        <v>2.8199875941897798</v>
      </c>
    </row>
    <row r="92" spans="1:26" ht="13" customHeight="1" x14ac:dyDescent="0.2">
      <c r="A92" s="82" t="s">
        <v>376</v>
      </c>
      <c r="B92" s="122">
        <v>3</v>
      </c>
      <c r="C92" s="186">
        <v>1.12426841134766</v>
      </c>
      <c r="D92" s="191">
        <v>6.3017538495172401E-2</v>
      </c>
      <c r="E92" s="186">
        <v>8.4286938275372592</v>
      </c>
      <c r="F92" s="191">
        <v>0.88488072182051902</v>
      </c>
      <c r="G92" s="186">
        <v>1.11734028040322</v>
      </c>
      <c r="H92" s="191">
        <v>6.2292181590891997E-2</v>
      </c>
      <c r="I92" s="186">
        <v>9.4924909127641701</v>
      </c>
      <c r="J92" s="191">
        <v>1.0286509759034701</v>
      </c>
      <c r="K92" s="186">
        <v>1.1209526953326201</v>
      </c>
      <c r="L92" s="191">
        <v>6.2575894359383197E-2</v>
      </c>
      <c r="M92" s="186">
        <v>9.8789468083782399</v>
      </c>
      <c r="N92" s="191">
        <v>1.09228852769896</v>
      </c>
      <c r="O92" s="186">
        <v>0.95050776890103805</v>
      </c>
      <c r="P92" s="191">
        <v>6.0198116726845899E-2</v>
      </c>
      <c r="Q92" s="186">
        <v>29.447324597716101</v>
      </c>
      <c r="R92" s="191">
        <v>1.8041527861609901</v>
      </c>
      <c r="S92" s="186">
        <v>0.94611764677896004</v>
      </c>
      <c r="T92" s="191">
        <v>6.0016168213159402E-2</v>
      </c>
      <c r="U92" s="186">
        <v>29.628092579423601</v>
      </c>
      <c r="V92" s="191">
        <v>1.8215947263184999</v>
      </c>
      <c r="W92" s="186">
        <v>0.86483665288131994</v>
      </c>
      <c r="X92" s="191">
        <v>6.3210373587217705E-2</v>
      </c>
      <c r="Y92" s="186">
        <v>30.077612738325701</v>
      </c>
      <c r="Z92" s="202">
        <v>1.8473654358426701</v>
      </c>
    </row>
    <row r="93" spans="1:26" ht="13" customHeight="1" x14ac:dyDescent="0.2">
      <c r="A93" s="82" t="s">
        <v>378</v>
      </c>
      <c r="B93" s="122">
        <v>3</v>
      </c>
      <c r="C93" s="186">
        <v>1.63588970969692</v>
      </c>
      <c r="D93" s="191">
        <v>0.14053249616174601</v>
      </c>
      <c r="E93" s="186">
        <v>11.4975045311056</v>
      </c>
      <c r="F93" s="191">
        <v>1.8189706468725699</v>
      </c>
      <c r="G93" s="186">
        <v>1.59113611683617</v>
      </c>
      <c r="H93" s="191">
        <v>0.13918097542367999</v>
      </c>
      <c r="I93" s="186">
        <v>12.4088903298089</v>
      </c>
      <c r="J93" s="191">
        <v>1.89390287125705</v>
      </c>
      <c r="K93" s="186">
        <v>1.5891297940953699</v>
      </c>
      <c r="L93" s="191">
        <v>0.137770605752119</v>
      </c>
      <c r="M93" s="186">
        <v>13.0597080277113</v>
      </c>
      <c r="N93" s="191">
        <v>1.98223570116092</v>
      </c>
      <c r="O93" s="186">
        <v>1.03535388151893</v>
      </c>
      <c r="P93" s="191">
        <v>0.11244763088260699</v>
      </c>
      <c r="Q93" s="186">
        <v>41.735011982914898</v>
      </c>
      <c r="R93" s="191">
        <v>2.5243759216292099</v>
      </c>
      <c r="S93" s="186">
        <v>1.0372053721280201</v>
      </c>
      <c r="T93" s="191">
        <v>0.11139564288293299</v>
      </c>
      <c r="U93" s="186">
        <v>41.886414161730002</v>
      </c>
      <c r="V93" s="191">
        <v>2.5454991519302901</v>
      </c>
      <c r="W93" s="186">
        <v>0.77093021121192795</v>
      </c>
      <c r="X93" s="191">
        <v>0.10811496193219999</v>
      </c>
      <c r="Y93" s="186">
        <v>43.105444099765698</v>
      </c>
      <c r="Z93" s="202">
        <v>2.4938399098926101</v>
      </c>
    </row>
    <row r="94" spans="1:26" ht="13" customHeight="1" x14ac:dyDescent="0.2">
      <c r="A94" s="82" t="s">
        <v>382</v>
      </c>
      <c r="B94" s="122">
        <v>3</v>
      </c>
      <c r="C94" s="186">
        <v>1.70424078974922</v>
      </c>
      <c r="D94" s="191">
        <v>0.1128541865151</v>
      </c>
      <c r="E94" s="186">
        <v>13.098907925008699</v>
      </c>
      <c r="F94" s="191">
        <v>1.7196220440868699</v>
      </c>
      <c r="G94" s="186">
        <v>1.71375318209788</v>
      </c>
      <c r="H94" s="191">
        <v>0.10924927270081</v>
      </c>
      <c r="I94" s="186">
        <v>14.2676936682932</v>
      </c>
      <c r="J94" s="191">
        <v>1.7910571059265099</v>
      </c>
      <c r="K94" s="186">
        <v>1.7174278492955</v>
      </c>
      <c r="L94" s="191">
        <v>0.109896797473201</v>
      </c>
      <c r="M94" s="186">
        <v>14.964699117153801</v>
      </c>
      <c r="N94" s="191">
        <v>1.77329916346931</v>
      </c>
      <c r="O94" s="186">
        <v>1.3203927213309801</v>
      </c>
      <c r="P94" s="191">
        <v>9.7615169432410401E-2</v>
      </c>
      <c r="Q94" s="186">
        <v>40.237168443427699</v>
      </c>
      <c r="R94" s="191">
        <v>2.1593196107594599</v>
      </c>
      <c r="S94" s="186">
        <v>1.3254335638394701</v>
      </c>
      <c r="T94" s="191">
        <v>9.5247119901460994E-2</v>
      </c>
      <c r="U94" s="186">
        <v>40.839697092578099</v>
      </c>
      <c r="V94" s="191">
        <v>2.1451583690292999</v>
      </c>
      <c r="W94" s="186">
        <v>1.1939749656005201</v>
      </c>
      <c r="X94" s="191">
        <v>9.5349773636865601E-2</v>
      </c>
      <c r="Y94" s="186">
        <v>41.874497701924199</v>
      </c>
      <c r="Z94" s="202">
        <v>2.0783043693796599</v>
      </c>
    </row>
    <row r="95" spans="1:26" ht="13" customHeight="1" x14ac:dyDescent="0.2">
      <c r="A95" s="82" t="s">
        <v>386</v>
      </c>
      <c r="B95" s="122">
        <v>3</v>
      </c>
      <c r="C95" s="186">
        <v>1.03615019885052</v>
      </c>
      <c r="D95" s="191">
        <v>8.0094221929112905E-2</v>
      </c>
      <c r="E95" s="186">
        <v>6.3731690484253303</v>
      </c>
      <c r="F95" s="191">
        <v>0.96956703897708996</v>
      </c>
      <c r="G95" s="186">
        <v>1.0204093144451001</v>
      </c>
      <c r="H95" s="191">
        <v>7.9471045037652996E-2</v>
      </c>
      <c r="I95" s="186">
        <v>7.6363966328466004</v>
      </c>
      <c r="J95" s="191">
        <v>1.0668678608878599</v>
      </c>
      <c r="K95" s="186">
        <v>1.0254152415656299</v>
      </c>
      <c r="L95" s="191">
        <v>7.8060199786014001E-2</v>
      </c>
      <c r="M95" s="186">
        <v>8.3483469530748398</v>
      </c>
      <c r="N95" s="191">
        <v>1.07861001976376</v>
      </c>
      <c r="O95" s="186">
        <v>0.85116257529484596</v>
      </c>
      <c r="P95" s="191">
        <v>7.0157814481986797E-2</v>
      </c>
      <c r="Q95" s="186">
        <v>28.884907890013199</v>
      </c>
      <c r="R95" s="191">
        <v>1.4923382547524799</v>
      </c>
      <c r="S95" s="186">
        <v>0.85021236965994595</v>
      </c>
      <c r="T95" s="191">
        <v>6.9933145805391894E-2</v>
      </c>
      <c r="U95" s="186">
        <v>28.8893223946855</v>
      </c>
      <c r="V95" s="191">
        <v>1.4951854610813899</v>
      </c>
      <c r="W95" s="186">
        <v>0.68679698871970696</v>
      </c>
      <c r="X95" s="191">
        <v>7.7441644716090496E-2</v>
      </c>
      <c r="Y95" s="186">
        <v>29.830768097452601</v>
      </c>
      <c r="Z95" s="202">
        <v>1.48567051589203</v>
      </c>
    </row>
    <row r="96" spans="1:26" ht="13" customHeight="1" x14ac:dyDescent="0.2">
      <c r="A96" s="82" t="s">
        <v>387</v>
      </c>
      <c r="B96" s="122">
        <v>3</v>
      </c>
      <c r="C96" s="186">
        <v>1.7078517303123599</v>
      </c>
      <c r="D96" s="191">
        <v>0.131767855961435</v>
      </c>
      <c r="E96" s="186">
        <v>14.1624569256507</v>
      </c>
      <c r="F96" s="191">
        <v>1.9766922439102901</v>
      </c>
      <c r="G96" s="186">
        <v>1.71776935364842</v>
      </c>
      <c r="H96" s="191">
        <v>0.12756825456527801</v>
      </c>
      <c r="I96" s="186">
        <v>15.241455342780499</v>
      </c>
      <c r="J96" s="191">
        <v>2.0137774585227799</v>
      </c>
      <c r="K96" s="186">
        <v>1.72379333817049</v>
      </c>
      <c r="L96" s="191">
        <v>0.12736983779581201</v>
      </c>
      <c r="M96" s="186">
        <v>15.949998198625201</v>
      </c>
      <c r="N96" s="191">
        <v>2.1154141527924102</v>
      </c>
      <c r="O96" s="186">
        <v>1.3111802131663199</v>
      </c>
      <c r="P96" s="191">
        <v>0.109869283438253</v>
      </c>
      <c r="Q96" s="186">
        <v>35.054909657180602</v>
      </c>
      <c r="R96" s="191">
        <v>2.5198096974456798</v>
      </c>
      <c r="S96" s="186">
        <v>1.3119216854969</v>
      </c>
      <c r="T96" s="191">
        <v>0.10905128071704601</v>
      </c>
      <c r="U96" s="186">
        <v>35.185182902097402</v>
      </c>
      <c r="V96" s="191">
        <v>2.55737710980193</v>
      </c>
      <c r="W96" s="186">
        <v>1.0024890038705701</v>
      </c>
      <c r="X96" s="191">
        <v>0.120694273508013</v>
      </c>
      <c r="Y96" s="186">
        <v>37.415560162343503</v>
      </c>
      <c r="Z96" s="202">
        <v>2.50326001682122</v>
      </c>
    </row>
    <row r="97" spans="1:26" ht="13" customHeight="1" x14ac:dyDescent="0.2">
      <c r="A97" s="6" t="s">
        <v>437</v>
      </c>
      <c r="B97" s="124">
        <v>3</v>
      </c>
      <c r="C97" s="200">
        <v>1.3706838829489301</v>
      </c>
      <c r="D97" s="201">
        <v>3.9864685119382501E-2</v>
      </c>
      <c r="E97" s="200">
        <v>10.267464932532601</v>
      </c>
      <c r="F97" s="201">
        <v>0.56683065582557701</v>
      </c>
      <c r="G97" s="200">
        <v>1.3729628414284401</v>
      </c>
      <c r="H97" s="201">
        <v>3.9291133821076997E-2</v>
      </c>
      <c r="I97" s="200">
        <v>11.3808211568372</v>
      </c>
      <c r="J97" s="201">
        <v>0.59455667808981705</v>
      </c>
      <c r="K97" s="200">
        <v>1.37201492742053</v>
      </c>
      <c r="L97" s="201">
        <v>4.0034867812178097E-2</v>
      </c>
      <c r="M97" s="200">
        <v>12.3695015071947</v>
      </c>
      <c r="N97" s="201">
        <v>0.60286420185825196</v>
      </c>
      <c r="O97" s="200">
        <v>1.0647211970984201</v>
      </c>
      <c r="P97" s="201">
        <v>3.5995967450755999E-2</v>
      </c>
      <c r="Q97" s="200">
        <v>34.1358685567821</v>
      </c>
      <c r="R97" s="201">
        <v>0.84861053143816001</v>
      </c>
      <c r="S97" s="200">
        <v>1.0645021847525</v>
      </c>
      <c r="T97" s="201">
        <v>3.5719769196229503E-2</v>
      </c>
      <c r="U97" s="200">
        <v>34.338784152459901</v>
      </c>
      <c r="V97" s="201">
        <v>0.85249056367136899</v>
      </c>
      <c r="W97" s="200">
        <v>0.90464899249884501</v>
      </c>
      <c r="X97" s="201">
        <v>3.6702944721861502E-2</v>
      </c>
      <c r="Y97" s="200">
        <v>35.456471947757201</v>
      </c>
      <c r="Z97" s="209">
        <v>0.83004316974872305</v>
      </c>
    </row>
    <row r="99" spans="1:26" x14ac:dyDescent="0.2">
      <c r="A99" s="177" t="s">
        <v>623</v>
      </c>
    </row>
    <row r="100" spans="1:26" x14ac:dyDescent="0.2">
      <c r="A100" s="177" t="s">
        <v>624</v>
      </c>
    </row>
    <row r="101" spans="1:26" x14ac:dyDescent="0.2">
      <c r="A101" s="177" t="s">
        <v>625</v>
      </c>
    </row>
    <row r="102" spans="1:26" x14ac:dyDescent="0.2">
      <c r="A102" s="177" t="s">
        <v>547</v>
      </c>
    </row>
    <row r="103" spans="1:26" x14ac:dyDescent="0.2">
      <c r="A103" s="177" t="s">
        <v>626</v>
      </c>
    </row>
    <row r="104" spans="1:26" x14ac:dyDescent="0.2">
      <c r="A104" s="177" t="s">
        <v>627</v>
      </c>
    </row>
    <row r="105" spans="1:26" x14ac:dyDescent="0.2">
      <c r="A105" s="177" t="s">
        <v>628</v>
      </c>
    </row>
    <row r="106" spans="1:26" x14ac:dyDescent="0.2">
      <c r="A106" s="177" t="s">
        <v>398</v>
      </c>
    </row>
    <row r="107" spans="1:26" x14ac:dyDescent="0.2">
      <c r="A107" s="177" t="s">
        <v>400</v>
      </c>
    </row>
    <row r="108" spans="1:26" x14ac:dyDescent="0.2">
      <c r="A108" s="177" t="s">
        <v>401</v>
      </c>
    </row>
    <row r="109" spans="1:26" x14ac:dyDescent="0.2">
      <c r="A109" s="177" t="s">
        <v>402</v>
      </c>
    </row>
    <row r="110" spans="1:26" x14ac:dyDescent="0.2">
      <c r="A110" s="160" t="str">
        <f>HYPERLINK("https://oecdcode.org/disclaimers/cyprus.html", "Information on data for Cyprus: https://oecdcode.org/disclaimers/cyprus.html")</f>
        <v>Information on data for Cyprus: https://oecdcode.org/disclaimers/cyprus.html</v>
      </c>
    </row>
    <row r="111" spans="1:26" x14ac:dyDescent="0.2">
      <c r="A111" s="177" t="s">
        <v>440</v>
      </c>
    </row>
  </sheetData>
  <mergeCells count="8">
    <mergeCell ref="S9:V9"/>
    <mergeCell ref="W9:Z9"/>
    <mergeCell ref="C8:Z8"/>
    <mergeCell ref="B8:B10"/>
    <mergeCell ref="C9:F9"/>
    <mergeCell ref="G9:J9"/>
    <mergeCell ref="K9:N9"/>
    <mergeCell ref="O9:R9"/>
  </mergeCells>
  <conditionalFormatting sqref="C1:C200">
    <cfRule type="expression" dxfId="94" priority="6">
      <formula>ABS(C1/D1)&gt;1.95996398454005</formula>
    </cfRule>
  </conditionalFormatting>
  <conditionalFormatting sqref="G1:G200">
    <cfRule type="expression" dxfId="93" priority="5">
      <formula>ABS(G1/H1)&gt;1.95996398454005</formula>
    </cfRule>
  </conditionalFormatting>
  <conditionalFormatting sqref="K1:K200">
    <cfRule type="expression" dxfId="92" priority="4">
      <formula>ABS(K1/L1)&gt;1.95996398454005</formula>
    </cfRule>
  </conditionalFormatting>
  <conditionalFormatting sqref="O1:O200">
    <cfRule type="expression" dxfId="91" priority="3">
      <formula>ABS(O1/P1)&gt;1.95996398454005</formula>
    </cfRule>
  </conditionalFormatting>
  <conditionalFormatting sqref="S1:S200">
    <cfRule type="expression" dxfId="90" priority="2">
      <formula>ABS(S1/T1)&gt;1.95996398454005</formula>
    </cfRule>
  </conditionalFormatting>
  <conditionalFormatting sqref="W1:W200">
    <cfRule type="expression" dxfId="89" priority="1">
      <formula>ABS(W1/X1)&gt;1.95996398454005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11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300</v>
      </c>
    </row>
    <row r="2" spans="1:14" x14ac:dyDescent="0.2">
      <c r="A2" s="46" t="s">
        <v>301</v>
      </c>
    </row>
    <row r="3" spans="1:14" x14ac:dyDescent="0.2">
      <c r="A3" s="58" t="s">
        <v>441</v>
      </c>
    </row>
    <row r="4" spans="1:14" x14ac:dyDescent="0.2">
      <c r="A4" s="161" t="str">
        <f>HYPERLINK("#'TOC'!A1", "Back to TOC")</f>
        <v>Back to TOC</v>
      </c>
    </row>
    <row r="8" spans="1:14" ht="45" customHeight="1" x14ac:dyDescent="0.2">
      <c r="B8" s="235" t="s">
        <v>342</v>
      </c>
      <c r="C8" s="238" t="s">
        <v>629</v>
      </c>
      <c r="D8" s="238"/>
      <c r="E8" s="238" t="s">
        <v>629</v>
      </c>
      <c r="F8" s="238"/>
      <c r="G8" s="238" t="s">
        <v>629</v>
      </c>
      <c r="H8" s="238"/>
      <c r="I8" s="238" t="s">
        <v>629</v>
      </c>
      <c r="J8" s="238"/>
      <c r="K8" s="238" t="s">
        <v>629</v>
      </c>
      <c r="L8" s="238"/>
      <c r="M8" s="238" t="s">
        <v>629</v>
      </c>
      <c r="N8" s="239"/>
    </row>
    <row r="9" spans="1:14" ht="135" customHeight="1" x14ac:dyDescent="0.2">
      <c r="B9" s="236"/>
      <c r="C9" s="241" t="s">
        <v>469</v>
      </c>
      <c r="D9" s="241"/>
      <c r="E9" s="241" t="s">
        <v>470</v>
      </c>
      <c r="F9" s="241"/>
      <c r="G9" s="241" t="s">
        <v>471</v>
      </c>
      <c r="H9" s="241"/>
      <c r="I9" s="241" t="s">
        <v>551</v>
      </c>
      <c r="J9" s="241"/>
      <c r="K9" s="241" t="s">
        <v>552</v>
      </c>
      <c r="L9" s="241"/>
      <c r="M9" s="241" t="s">
        <v>630</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1844</v>
      </c>
      <c r="D11" s="199" t="s">
        <v>1845</v>
      </c>
      <c r="E11" s="198" t="s">
        <v>1846</v>
      </c>
      <c r="F11" s="199" t="s">
        <v>1847</v>
      </c>
      <c r="G11" s="198" t="s">
        <v>1848</v>
      </c>
      <c r="H11" s="199" t="s">
        <v>1849</v>
      </c>
      <c r="I11" s="198" t="s">
        <v>1850</v>
      </c>
      <c r="J11" s="199" t="s">
        <v>1851</v>
      </c>
      <c r="K11" s="198" t="s">
        <v>1852</v>
      </c>
      <c r="L11" s="199" t="s">
        <v>1853</v>
      </c>
      <c r="M11" s="198" t="s">
        <v>1854</v>
      </c>
      <c r="N11" s="208" t="s">
        <v>1855</v>
      </c>
    </row>
    <row r="12" spans="1:14" ht="13" customHeight="1" x14ac:dyDescent="0.2">
      <c r="A12" s="82" t="s">
        <v>422</v>
      </c>
      <c r="B12" s="110">
        <v>2</v>
      </c>
      <c r="C12" s="186">
        <v>0.41597388464699497</v>
      </c>
      <c r="D12" s="191">
        <v>9.2218140087358805E-2</v>
      </c>
      <c r="E12" s="186">
        <v>0.43934359603036599</v>
      </c>
      <c r="F12" s="191">
        <v>9.6029742357827005E-2</v>
      </c>
      <c r="G12" s="186">
        <v>0.39345674661211899</v>
      </c>
      <c r="H12" s="191">
        <v>8.32861898986553E-2</v>
      </c>
      <c r="I12" s="186">
        <v>0.50399656040520202</v>
      </c>
      <c r="J12" s="191">
        <v>0.104077639415668</v>
      </c>
      <c r="K12" s="186">
        <v>0.50906821187400197</v>
      </c>
      <c r="L12" s="191">
        <v>0.101343085874517</v>
      </c>
      <c r="M12" s="186">
        <v>0.59879370610301497</v>
      </c>
      <c r="N12" s="202">
        <v>0.12913592211018901</v>
      </c>
    </row>
    <row r="13" spans="1:14" ht="13" customHeight="1" x14ac:dyDescent="0.2">
      <c r="A13" s="82" t="s">
        <v>350</v>
      </c>
      <c r="B13" s="110">
        <v>2</v>
      </c>
      <c r="C13" s="186">
        <v>0.39517697965978199</v>
      </c>
      <c r="D13" s="191">
        <v>7.0891130321413795E-2</v>
      </c>
      <c r="E13" s="186">
        <v>0.39594727708959598</v>
      </c>
      <c r="F13" s="191">
        <v>7.2290418902097406E-2</v>
      </c>
      <c r="G13" s="186">
        <v>0.39630486375558399</v>
      </c>
      <c r="H13" s="191">
        <v>7.2733799061705198E-2</v>
      </c>
      <c r="I13" s="186">
        <v>0.43724123083127098</v>
      </c>
      <c r="J13" s="191">
        <v>8.9177725808527397E-2</v>
      </c>
      <c r="K13" s="186">
        <v>0.44839936857113499</v>
      </c>
      <c r="L13" s="191">
        <v>8.8816761047304293E-2</v>
      </c>
      <c r="M13" s="186">
        <v>0.45713452215806299</v>
      </c>
      <c r="N13" s="202">
        <v>0.10008425000641299</v>
      </c>
    </row>
    <row r="14" spans="1:14" ht="13" customHeight="1" x14ac:dyDescent="0.2">
      <c r="A14" s="82" t="s">
        <v>351</v>
      </c>
      <c r="B14" s="110">
        <v>2</v>
      </c>
      <c r="C14" s="186">
        <v>0.37526960932267001</v>
      </c>
      <c r="D14" s="191">
        <v>7.5934167718247306E-2</v>
      </c>
      <c r="E14" s="186">
        <v>0.34250821086861599</v>
      </c>
      <c r="F14" s="191">
        <v>7.9175987562548206E-2</v>
      </c>
      <c r="G14" s="186">
        <v>0.35925451816946102</v>
      </c>
      <c r="H14" s="191">
        <v>8.7846449444765703E-2</v>
      </c>
      <c r="I14" s="186">
        <v>0.40457809386821703</v>
      </c>
      <c r="J14" s="191">
        <v>9.4215631039334294E-2</v>
      </c>
      <c r="K14" s="186">
        <v>0.39714777653308497</v>
      </c>
      <c r="L14" s="191">
        <v>9.3031126934152594E-2</v>
      </c>
      <c r="M14" s="186">
        <v>0.44223343299016399</v>
      </c>
      <c r="N14" s="202">
        <v>0.10533157607372499</v>
      </c>
    </row>
    <row r="15" spans="1:14" ht="13" customHeight="1" x14ac:dyDescent="0.2">
      <c r="A15" s="82" t="s">
        <v>423</v>
      </c>
      <c r="B15" s="110">
        <v>2</v>
      </c>
      <c r="C15" s="186">
        <v>0.52630676198130599</v>
      </c>
      <c r="D15" s="191">
        <v>0.112955562107639</v>
      </c>
      <c r="E15" s="186">
        <v>0.49338651599531702</v>
      </c>
      <c r="F15" s="191">
        <v>0.10586314803402</v>
      </c>
      <c r="G15" s="186">
        <v>0.46025946711302201</v>
      </c>
      <c r="H15" s="191">
        <v>0.101467833322365</v>
      </c>
      <c r="I15" s="186">
        <v>0.54609636670964501</v>
      </c>
      <c r="J15" s="191">
        <v>0.12496036846759501</v>
      </c>
      <c r="K15" s="186">
        <v>0.52825519084105199</v>
      </c>
      <c r="L15" s="191">
        <v>0.122781286767847</v>
      </c>
      <c r="M15" s="186">
        <v>0.65907099194880803</v>
      </c>
      <c r="N15" s="202">
        <v>0.19058705762228301</v>
      </c>
    </row>
    <row r="16" spans="1:14" ht="13" customHeight="1" x14ac:dyDescent="0.2">
      <c r="A16" s="82" t="s">
        <v>424</v>
      </c>
      <c r="B16" s="110">
        <v>2</v>
      </c>
      <c r="C16" s="186">
        <v>0.276304630260371</v>
      </c>
      <c r="D16" s="191">
        <v>5.1055382991492398E-2</v>
      </c>
      <c r="E16" s="186">
        <v>0.30111306725848402</v>
      </c>
      <c r="F16" s="191">
        <v>5.4626387283556302E-2</v>
      </c>
      <c r="G16" s="186">
        <v>0.28041387543526602</v>
      </c>
      <c r="H16" s="191">
        <v>5.1950011069666499E-2</v>
      </c>
      <c r="I16" s="186">
        <v>0.43642950577661899</v>
      </c>
      <c r="J16" s="191">
        <v>8.3718295507597004E-2</v>
      </c>
      <c r="K16" s="186">
        <v>0.44707751715277799</v>
      </c>
      <c r="L16" s="191">
        <v>8.7114478870838896E-2</v>
      </c>
      <c r="M16" s="186">
        <v>0.61706483165797199</v>
      </c>
      <c r="N16" s="202">
        <v>0.13950067598746699</v>
      </c>
    </row>
    <row r="17" spans="1:14" ht="13" customHeight="1" x14ac:dyDescent="0.2">
      <c r="A17" s="82" t="s">
        <v>352</v>
      </c>
      <c r="B17" s="110">
        <v>2</v>
      </c>
      <c r="C17" s="186">
        <v>0.45623982001124902</v>
      </c>
      <c r="D17" s="191">
        <v>8.1473682242309206E-2</v>
      </c>
      <c r="E17" s="186">
        <v>0.45005761895754998</v>
      </c>
      <c r="F17" s="191">
        <v>7.9427151939702095E-2</v>
      </c>
      <c r="G17" s="186">
        <v>0.44998550037207502</v>
      </c>
      <c r="H17" s="191">
        <v>7.7881461594277904E-2</v>
      </c>
      <c r="I17" s="186">
        <v>0.49066585317022499</v>
      </c>
      <c r="J17" s="191">
        <v>8.4422461888923703E-2</v>
      </c>
      <c r="K17" s="186">
        <v>0.485936011927874</v>
      </c>
      <c r="L17" s="191">
        <v>8.4115607227266201E-2</v>
      </c>
      <c r="M17" s="186">
        <v>0.56762114356367499</v>
      </c>
      <c r="N17" s="202">
        <v>9.8010311037297695E-2</v>
      </c>
    </row>
    <row r="18" spans="1:14" ht="13" customHeight="1" x14ac:dyDescent="0.2">
      <c r="A18" s="111" t="s">
        <v>353</v>
      </c>
      <c r="B18" s="110">
        <v>2</v>
      </c>
      <c r="C18" s="186">
        <v>0.395227008767286</v>
      </c>
      <c r="D18" s="191">
        <v>0.113152969721731</v>
      </c>
      <c r="E18" s="186">
        <v>0.37793953050705098</v>
      </c>
      <c r="F18" s="191">
        <v>0.107041024316647</v>
      </c>
      <c r="G18" s="186">
        <v>0.37831579415578398</v>
      </c>
      <c r="H18" s="191">
        <v>0.10765978593044501</v>
      </c>
      <c r="I18" s="186">
        <v>0.39973791862277702</v>
      </c>
      <c r="J18" s="191">
        <v>0.115899412791827</v>
      </c>
      <c r="K18" s="186">
        <v>0.39710045294957602</v>
      </c>
      <c r="L18" s="191">
        <v>0.11560217268539701</v>
      </c>
      <c r="M18" s="186">
        <v>0.48349198043752001</v>
      </c>
      <c r="N18" s="202">
        <v>0.14455221014946401</v>
      </c>
    </row>
    <row r="19" spans="1:14" ht="13" customHeight="1" x14ac:dyDescent="0.2">
      <c r="A19" s="111" t="s">
        <v>354</v>
      </c>
      <c r="B19" s="110">
        <v>2</v>
      </c>
      <c r="C19" s="186">
        <v>0.41285059191593898</v>
      </c>
      <c r="D19" s="191">
        <v>8.5203260162008701E-2</v>
      </c>
      <c r="E19" s="186">
        <v>0.41302227312837297</v>
      </c>
      <c r="F19" s="191">
        <v>8.5664629464432401E-2</v>
      </c>
      <c r="G19" s="186">
        <v>0.41603987151349497</v>
      </c>
      <c r="H19" s="191">
        <v>8.8567706093222495E-2</v>
      </c>
      <c r="I19" s="186">
        <v>0.48238594024783499</v>
      </c>
      <c r="J19" s="191">
        <v>0.100932203718007</v>
      </c>
      <c r="K19" s="186">
        <v>0.48181479300682301</v>
      </c>
      <c r="L19" s="191">
        <v>9.9966640329228196E-2</v>
      </c>
      <c r="M19" s="186">
        <v>0.53665465591481498</v>
      </c>
      <c r="N19" s="202">
        <v>0.10980914777211299</v>
      </c>
    </row>
    <row r="20" spans="1:14" ht="13" customHeight="1" x14ac:dyDescent="0.2">
      <c r="A20" s="82" t="s">
        <v>355</v>
      </c>
      <c r="B20" s="110">
        <v>2</v>
      </c>
      <c r="C20" s="186">
        <v>0.37945192964230801</v>
      </c>
      <c r="D20" s="191">
        <v>0.104201792977152</v>
      </c>
      <c r="E20" s="186">
        <v>0.39709692710946798</v>
      </c>
      <c r="F20" s="191">
        <v>0.110197380307999</v>
      </c>
      <c r="G20" s="186">
        <v>0.39131720157379901</v>
      </c>
      <c r="H20" s="191">
        <v>0.106631637423079</v>
      </c>
      <c r="I20" s="186">
        <v>0.47043263562270599</v>
      </c>
      <c r="J20" s="191">
        <v>0.12913689121191399</v>
      </c>
      <c r="K20" s="186">
        <v>0.45141730949776698</v>
      </c>
      <c r="L20" s="191">
        <v>0.12241701255683</v>
      </c>
      <c r="M20" s="186">
        <v>0.49894525053718303</v>
      </c>
      <c r="N20" s="202">
        <v>0.147915069397659</v>
      </c>
    </row>
    <row r="21" spans="1:14" ht="13" customHeight="1" x14ac:dyDescent="0.2">
      <c r="A21" s="82" t="s">
        <v>356</v>
      </c>
      <c r="B21" s="110">
        <v>2</v>
      </c>
      <c r="C21" s="186">
        <v>0.36666898413872201</v>
      </c>
      <c r="D21" s="191">
        <v>8.7113644088068598E-2</v>
      </c>
      <c r="E21" s="186">
        <v>0.36882972345779802</v>
      </c>
      <c r="F21" s="191">
        <v>8.9739967754886796E-2</v>
      </c>
      <c r="G21" s="186">
        <v>0.35645148298877799</v>
      </c>
      <c r="H21" s="191">
        <v>9.0959110786022604E-2</v>
      </c>
      <c r="I21" s="186">
        <v>0.44844081534286601</v>
      </c>
      <c r="J21" s="191">
        <v>0.12672093906434001</v>
      </c>
      <c r="K21" s="186">
        <v>0.43624396187707798</v>
      </c>
      <c r="L21" s="191">
        <v>0.122074702457794</v>
      </c>
      <c r="M21" s="186">
        <v>0.490114048061703</v>
      </c>
      <c r="N21" s="202">
        <v>0.13511758176518701</v>
      </c>
    </row>
    <row r="22" spans="1:14" ht="13" customHeight="1" x14ac:dyDescent="0.2">
      <c r="A22" s="82" t="s">
        <v>357</v>
      </c>
      <c r="B22" s="110">
        <v>2</v>
      </c>
      <c r="C22" s="186">
        <v>0.49328401857495402</v>
      </c>
      <c r="D22" s="191">
        <v>0.12899011489867199</v>
      </c>
      <c r="E22" s="186">
        <v>0.47650246655650402</v>
      </c>
      <c r="F22" s="191">
        <v>0.131873778720318</v>
      </c>
      <c r="G22" s="186">
        <v>0.457932728167045</v>
      </c>
      <c r="H22" s="191">
        <v>0.129926526633414</v>
      </c>
      <c r="I22" s="186">
        <v>0.53804677558953595</v>
      </c>
      <c r="J22" s="191">
        <v>0.15040486314218701</v>
      </c>
      <c r="K22" s="186">
        <v>0.49365211340697801</v>
      </c>
      <c r="L22" s="191">
        <v>0.12994237027446701</v>
      </c>
      <c r="M22" s="186">
        <v>0.48543186029659902</v>
      </c>
      <c r="N22" s="202">
        <v>0.12836764208568999</v>
      </c>
    </row>
    <row r="23" spans="1:14" ht="13" customHeight="1" x14ac:dyDescent="0.2">
      <c r="A23" s="82" t="s">
        <v>358</v>
      </c>
      <c r="B23" s="110">
        <v>2</v>
      </c>
      <c r="C23" s="186">
        <v>0.32667726467165498</v>
      </c>
      <c r="D23" s="191">
        <v>0.15126001020760199</v>
      </c>
      <c r="E23" s="186">
        <v>0.24902456289733199</v>
      </c>
      <c r="F23" s="191">
        <v>0.11414718873242601</v>
      </c>
      <c r="G23" s="186">
        <v>0.31049772981343499</v>
      </c>
      <c r="H23" s="191">
        <v>0.162611393422123</v>
      </c>
      <c r="I23" s="186">
        <v>0.41003032775179699</v>
      </c>
      <c r="J23" s="191">
        <v>0.206909768137926</v>
      </c>
      <c r="K23" s="186">
        <v>0.37788152082297799</v>
      </c>
      <c r="L23" s="191">
        <v>0.18942562148191799</v>
      </c>
      <c r="M23" s="186">
        <v>0.39500137075170699</v>
      </c>
      <c r="N23" s="202">
        <v>0.199153898427231</v>
      </c>
    </row>
    <row r="24" spans="1:14" ht="13" customHeight="1" x14ac:dyDescent="0.2">
      <c r="A24" s="82" t="s">
        <v>425</v>
      </c>
      <c r="B24" s="110">
        <v>2</v>
      </c>
      <c r="C24" s="186">
        <v>0.49464046746767698</v>
      </c>
      <c r="D24" s="191">
        <v>0.103887320503638</v>
      </c>
      <c r="E24" s="186">
        <v>0.527650703976834</v>
      </c>
      <c r="F24" s="191">
        <v>0.109907966029025</v>
      </c>
      <c r="G24" s="186">
        <v>0.51753933234529004</v>
      </c>
      <c r="H24" s="191">
        <v>0.108286700825607</v>
      </c>
      <c r="I24" s="186">
        <v>0.65971882901518697</v>
      </c>
      <c r="J24" s="191">
        <v>0.15681456485480999</v>
      </c>
      <c r="K24" s="186">
        <v>0.65830242178851295</v>
      </c>
      <c r="L24" s="191">
        <v>0.155179409073705</v>
      </c>
      <c r="M24" s="186">
        <v>0.76677712678738896</v>
      </c>
      <c r="N24" s="202">
        <v>0.18180696086265299</v>
      </c>
    </row>
    <row r="25" spans="1:14" ht="13" customHeight="1" x14ac:dyDescent="0.2">
      <c r="A25" s="82" t="s">
        <v>359</v>
      </c>
      <c r="B25" s="110">
        <v>2</v>
      </c>
      <c r="C25" s="186">
        <v>0.41814942962531398</v>
      </c>
      <c r="D25" s="191">
        <v>6.1355236498475199E-2</v>
      </c>
      <c r="E25" s="186">
        <v>0.41604473446678197</v>
      </c>
      <c r="F25" s="191">
        <v>6.2991306108510906E-2</v>
      </c>
      <c r="G25" s="186">
        <v>0.40839156916408897</v>
      </c>
      <c r="H25" s="191">
        <v>6.1869296899631498E-2</v>
      </c>
      <c r="I25" s="186">
        <v>0.42375341477355799</v>
      </c>
      <c r="J25" s="191">
        <v>6.8602099572752095E-2</v>
      </c>
      <c r="K25" s="186">
        <v>0.427058605436475</v>
      </c>
      <c r="L25" s="191">
        <v>6.9763822100383094E-2</v>
      </c>
      <c r="M25" s="186">
        <v>0.44534102954201599</v>
      </c>
      <c r="N25" s="202">
        <v>7.9139102172798001E-2</v>
      </c>
    </row>
    <row r="26" spans="1:14" ht="13" customHeight="1" x14ac:dyDescent="0.2">
      <c r="A26" s="82" t="s">
        <v>360</v>
      </c>
      <c r="B26" s="110">
        <v>2</v>
      </c>
      <c r="C26" s="186">
        <v>0.72427231991445995</v>
      </c>
      <c r="D26" s="191">
        <v>0.28230075061909699</v>
      </c>
      <c r="E26" s="186">
        <v>0.40309876437137798</v>
      </c>
      <c r="F26" s="191">
        <v>0.172191491043832</v>
      </c>
      <c r="G26" s="186">
        <v>0.48907251974384403</v>
      </c>
      <c r="H26" s="191">
        <v>0.223722875291618</v>
      </c>
      <c r="I26" s="186">
        <v>0.63129884874323605</v>
      </c>
      <c r="J26" s="191">
        <v>0.31547818950608097</v>
      </c>
      <c r="K26" s="186">
        <v>0.60407417222510096</v>
      </c>
      <c r="L26" s="191">
        <v>0.31545819956777299</v>
      </c>
      <c r="M26" s="186">
        <v>0.50340811706897204</v>
      </c>
      <c r="N26" s="202">
        <v>0.324238565698165</v>
      </c>
    </row>
    <row r="27" spans="1:14" ht="13" customHeight="1" x14ac:dyDescent="0.2">
      <c r="A27" s="82" t="s">
        <v>361</v>
      </c>
      <c r="B27" s="110">
        <v>2</v>
      </c>
      <c r="C27" s="186">
        <v>0.45806568303818002</v>
      </c>
      <c r="D27" s="191">
        <v>6.7450594112101595E-2</v>
      </c>
      <c r="E27" s="186">
        <v>0.46562206634731501</v>
      </c>
      <c r="F27" s="191">
        <v>6.8564209266624807E-2</v>
      </c>
      <c r="G27" s="186">
        <v>0.47160714838246798</v>
      </c>
      <c r="H27" s="191">
        <v>6.8803626827570102E-2</v>
      </c>
      <c r="I27" s="186">
        <v>0.578648406412825</v>
      </c>
      <c r="J27" s="191">
        <v>8.8595011726681702E-2</v>
      </c>
      <c r="K27" s="186">
        <v>0.57695099717816101</v>
      </c>
      <c r="L27" s="191">
        <v>9.0814989382078798E-2</v>
      </c>
      <c r="M27" s="186">
        <v>0.62960014118942098</v>
      </c>
      <c r="N27" s="202">
        <v>0.10604524034259</v>
      </c>
    </row>
    <row r="28" spans="1:14" ht="13" customHeight="1" x14ac:dyDescent="0.2">
      <c r="A28" s="82" t="s">
        <v>362</v>
      </c>
      <c r="B28" s="110">
        <v>2</v>
      </c>
      <c r="C28" s="186">
        <v>0.60972366156865998</v>
      </c>
      <c r="D28" s="191">
        <v>0.10671892287379101</v>
      </c>
      <c r="E28" s="186">
        <v>0.56857340290041203</v>
      </c>
      <c r="F28" s="191">
        <v>0.10425764459739199</v>
      </c>
      <c r="G28" s="186">
        <v>0.56541391111286099</v>
      </c>
      <c r="H28" s="191">
        <v>0.102003378799392</v>
      </c>
      <c r="I28" s="186">
        <v>0.60836372844228204</v>
      </c>
      <c r="J28" s="191">
        <v>0.118596689805059</v>
      </c>
      <c r="K28" s="186">
        <v>0.60787868533363798</v>
      </c>
      <c r="L28" s="191">
        <v>0.118179969059007</v>
      </c>
      <c r="M28" s="186">
        <v>0.63659401897129098</v>
      </c>
      <c r="N28" s="202">
        <v>0.12715831222808399</v>
      </c>
    </row>
    <row r="29" spans="1:14" ht="13" customHeight="1" x14ac:dyDescent="0.2">
      <c r="A29" s="82" t="s">
        <v>363</v>
      </c>
      <c r="B29" s="110">
        <v>2</v>
      </c>
      <c r="C29" s="186">
        <v>0.55346247382984404</v>
      </c>
      <c r="D29" s="191">
        <v>9.4458460566698293E-2</v>
      </c>
      <c r="E29" s="186">
        <v>0.51296403715561101</v>
      </c>
      <c r="F29" s="191">
        <v>9.09456217914483E-2</v>
      </c>
      <c r="G29" s="186">
        <v>0.50073451707914296</v>
      </c>
      <c r="H29" s="191">
        <v>8.9313402744230899E-2</v>
      </c>
      <c r="I29" s="186">
        <v>0.55789544648213096</v>
      </c>
      <c r="J29" s="191">
        <v>9.8604761053509599E-2</v>
      </c>
      <c r="K29" s="186">
        <v>0.52196974805329299</v>
      </c>
      <c r="L29" s="191">
        <v>9.3556647429896403E-2</v>
      </c>
      <c r="M29" s="186">
        <v>0.56898165956137403</v>
      </c>
      <c r="N29" s="202">
        <v>0.10125545833316001</v>
      </c>
    </row>
    <row r="30" spans="1:14" ht="13" customHeight="1" x14ac:dyDescent="0.2">
      <c r="A30" s="82" t="s">
        <v>364</v>
      </c>
      <c r="B30" s="110">
        <v>2</v>
      </c>
      <c r="C30" s="186">
        <v>0.54246200797870703</v>
      </c>
      <c r="D30" s="191">
        <v>6.9915539297324497E-2</v>
      </c>
      <c r="E30" s="186">
        <v>0.53191015481599302</v>
      </c>
      <c r="F30" s="191">
        <v>6.8817278565782194E-2</v>
      </c>
      <c r="G30" s="186">
        <v>0.537349072712343</v>
      </c>
      <c r="H30" s="191">
        <v>6.93036069893012E-2</v>
      </c>
      <c r="I30" s="186">
        <v>0.66414855366060499</v>
      </c>
      <c r="J30" s="191">
        <v>9.4314780874160897E-2</v>
      </c>
      <c r="K30" s="186">
        <v>0.66735152020688104</v>
      </c>
      <c r="L30" s="191">
        <v>9.5904298136970295E-2</v>
      </c>
      <c r="M30" s="186">
        <v>0.72221420812027404</v>
      </c>
      <c r="N30" s="202">
        <v>0.112552772686772</v>
      </c>
    </row>
    <row r="31" spans="1:14" ht="13" customHeight="1" x14ac:dyDescent="0.2">
      <c r="A31" s="82" t="s">
        <v>365</v>
      </c>
      <c r="B31" s="110">
        <v>2</v>
      </c>
      <c r="C31" s="186">
        <v>0.77939942369998005</v>
      </c>
      <c r="D31" s="191">
        <v>0.15498649039440099</v>
      </c>
      <c r="E31" s="186">
        <v>0.78277336754634297</v>
      </c>
      <c r="F31" s="191">
        <v>0.15375757925092501</v>
      </c>
      <c r="G31" s="186">
        <v>0.80085580217088903</v>
      </c>
      <c r="H31" s="191">
        <v>0.16465100441565</v>
      </c>
      <c r="I31" s="186">
        <v>0.95551209462395403</v>
      </c>
      <c r="J31" s="191">
        <v>0.19482857367605999</v>
      </c>
      <c r="K31" s="186">
        <v>0.94293257762926697</v>
      </c>
      <c r="L31" s="191">
        <v>0.20027731630252099</v>
      </c>
      <c r="M31" s="186">
        <v>0.89399989072938801</v>
      </c>
      <c r="N31" s="202">
        <v>0.199167679537986</v>
      </c>
    </row>
    <row r="32" spans="1:14" ht="13" customHeight="1" x14ac:dyDescent="0.2">
      <c r="A32" s="82" t="s">
        <v>366</v>
      </c>
      <c r="B32" s="110">
        <v>2</v>
      </c>
      <c r="C32" s="186">
        <v>0.56954175976655097</v>
      </c>
      <c r="D32" s="191">
        <v>8.1739639352256102E-2</v>
      </c>
      <c r="E32" s="186">
        <v>0.59228104364356005</v>
      </c>
      <c r="F32" s="191">
        <v>8.5545928592176093E-2</v>
      </c>
      <c r="G32" s="186">
        <v>0.58844515751942705</v>
      </c>
      <c r="H32" s="191">
        <v>9.0769184518268001E-2</v>
      </c>
      <c r="I32" s="186">
        <v>0.72657626821179</v>
      </c>
      <c r="J32" s="191">
        <v>0.123187676536337</v>
      </c>
      <c r="K32" s="186">
        <v>0.64895538196805602</v>
      </c>
      <c r="L32" s="191">
        <v>0.115382063444878</v>
      </c>
      <c r="M32" s="186">
        <v>0.69384466839814196</v>
      </c>
      <c r="N32" s="202">
        <v>0.12291817955612</v>
      </c>
    </row>
    <row r="33" spans="1:14" ht="13" customHeight="1" x14ac:dyDescent="0.2">
      <c r="A33" s="82" t="s">
        <v>367</v>
      </c>
      <c r="B33" s="110">
        <v>2</v>
      </c>
      <c r="C33" s="186">
        <v>0.52621391415466401</v>
      </c>
      <c r="D33" s="191">
        <v>0.112482572299896</v>
      </c>
      <c r="E33" s="186">
        <v>0.49352851019369198</v>
      </c>
      <c r="F33" s="191">
        <v>0.109745186857605</v>
      </c>
      <c r="G33" s="186">
        <v>0.51826053131627803</v>
      </c>
      <c r="H33" s="191">
        <v>0.121236271003501</v>
      </c>
      <c r="I33" s="186">
        <v>0.54152093515140198</v>
      </c>
      <c r="J33" s="191">
        <v>0.13369025756765801</v>
      </c>
      <c r="K33" s="186">
        <v>0.52885869983345701</v>
      </c>
      <c r="L33" s="191">
        <v>0.132422448845497</v>
      </c>
      <c r="M33" s="186">
        <v>0.52875199884897295</v>
      </c>
      <c r="N33" s="202">
        <v>0.133832961035913</v>
      </c>
    </row>
    <row r="34" spans="1:14" ht="13" customHeight="1" x14ac:dyDescent="0.2">
      <c r="A34" s="82" t="s">
        <v>368</v>
      </c>
      <c r="B34" s="110">
        <v>2</v>
      </c>
      <c r="C34" s="186">
        <v>0.610601026879103</v>
      </c>
      <c r="D34" s="191">
        <v>0.157406374109614</v>
      </c>
      <c r="E34" s="186">
        <v>0.64506453401750796</v>
      </c>
      <c r="F34" s="191">
        <v>0.16858460775341899</v>
      </c>
      <c r="G34" s="186">
        <v>0.67119446942553695</v>
      </c>
      <c r="H34" s="191">
        <v>0.17452473792374701</v>
      </c>
      <c r="I34" s="186">
        <v>0.78565124790877405</v>
      </c>
      <c r="J34" s="191">
        <v>0.20894266514141799</v>
      </c>
      <c r="K34" s="186">
        <v>0.72068980733694199</v>
      </c>
      <c r="L34" s="191">
        <v>0.18402161108003501</v>
      </c>
      <c r="M34" s="186">
        <v>0.79708977222325395</v>
      </c>
      <c r="N34" s="202">
        <v>0.214812972032392</v>
      </c>
    </row>
    <row r="35" spans="1:14" ht="13" customHeight="1" x14ac:dyDescent="0.2">
      <c r="A35" s="82" t="s">
        <v>369</v>
      </c>
      <c r="B35" s="110">
        <v>2</v>
      </c>
      <c r="C35" s="186">
        <v>0.45379481937159399</v>
      </c>
      <c r="D35" s="191">
        <v>0.100779828771283</v>
      </c>
      <c r="E35" s="186">
        <v>0.50458749611438902</v>
      </c>
      <c r="F35" s="191">
        <v>0.10570945723644599</v>
      </c>
      <c r="G35" s="186">
        <v>0.50909100917564798</v>
      </c>
      <c r="H35" s="191">
        <v>0.107292290596484</v>
      </c>
      <c r="I35" s="186">
        <v>0.62776993152225402</v>
      </c>
      <c r="J35" s="191">
        <v>0.14152011388626401</v>
      </c>
      <c r="K35" s="186">
        <v>0.64560176335434205</v>
      </c>
      <c r="L35" s="191">
        <v>0.14865503634725499</v>
      </c>
      <c r="M35" s="186">
        <v>0.65978089756120695</v>
      </c>
      <c r="N35" s="202">
        <v>0.15277166445995199</v>
      </c>
    </row>
    <row r="36" spans="1:14" ht="13" customHeight="1" x14ac:dyDescent="0.2">
      <c r="A36" s="82" t="s">
        <v>370</v>
      </c>
      <c r="B36" s="110">
        <v>2</v>
      </c>
      <c r="C36" s="186">
        <v>1.1804965689601601</v>
      </c>
      <c r="D36" s="191">
        <v>0.27077717524814299</v>
      </c>
      <c r="E36" s="186">
        <v>1.05065034428711</v>
      </c>
      <c r="F36" s="191">
        <v>0.23290015841634301</v>
      </c>
      <c r="G36" s="186">
        <v>1.0893244259491399</v>
      </c>
      <c r="H36" s="191">
        <v>0.24235981269774301</v>
      </c>
      <c r="I36" s="186">
        <v>1.1069609097062301</v>
      </c>
      <c r="J36" s="191">
        <v>0.25161972058772097</v>
      </c>
      <c r="K36" s="186">
        <v>1.06327462952412</v>
      </c>
      <c r="L36" s="191">
        <v>0.241898233084891</v>
      </c>
      <c r="M36" s="186">
        <v>1.0620478922541901</v>
      </c>
      <c r="N36" s="202">
        <v>0.26173300290044799</v>
      </c>
    </row>
    <row r="37" spans="1:14" ht="13" customHeight="1" x14ac:dyDescent="0.2">
      <c r="A37" s="82" t="s">
        <v>371</v>
      </c>
      <c r="B37" s="110">
        <v>2</v>
      </c>
      <c r="C37" s="186">
        <v>0.66636295154889702</v>
      </c>
      <c r="D37" s="191">
        <v>9.5831509934210801E-2</v>
      </c>
      <c r="E37" s="186">
        <v>0.62774229835025397</v>
      </c>
      <c r="F37" s="191">
        <v>8.98913515315405E-2</v>
      </c>
      <c r="G37" s="186">
        <v>0.63112918049898203</v>
      </c>
      <c r="H37" s="191">
        <v>9.2063218812052205E-2</v>
      </c>
      <c r="I37" s="186">
        <v>0.73561795777096295</v>
      </c>
      <c r="J37" s="191">
        <v>0.115856814491879</v>
      </c>
      <c r="K37" s="186">
        <v>0.73290662717816002</v>
      </c>
      <c r="L37" s="191">
        <v>0.114984052312016</v>
      </c>
      <c r="M37" s="186">
        <v>0.88271073634632002</v>
      </c>
      <c r="N37" s="202">
        <v>0.169526395216162</v>
      </c>
    </row>
    <row r="38" spans="1:14" ht="13" customHeight="1" x14ac:dyDescent="0.2">
      <c r="A38" s="82" t="s">
        <v>372</v>
      </c>
      <c r="B38" s="110">
        <v>2</v>
      </c>
      <c r="C38" s="186">
        <v>1.1741553521222801</v>
      </c>
      <c r="D38" s="191">
        <v>0.330883423250179</v>
      </c>
      <c r="E38" s="186">
        <v>1.4289258277162</v>
      </c>
      <c r="F38" s="191">
        <v>0.39368146500515899</v>
      </c>
      <c r="G38" s="186">
        <v>1.48941613651789</v>
      </c>
      <c r="H38" s="191">
        <v>0.42684885907032499</v>
      </c>
      <c r="I38" s="186">
        <v>1.62659204677458</v>
      </c>
      <c r="J38" s="191">
        <v>0.490241863889403</v>
      </c>
      <c r="K38" s="186">
        <v>1.0541204416593899</v>
      </c>
      <c r="L38" s="191">
        <v>0.31429878128071997</v>
      </c>
      <c r="M38" s="186">
        <v>1.0040163899891501</v>
      </c>
      <c r="N38" s="202">
        <v>0.29491212996079802</v>
      </c>
    </row>
    <row r="39" spans="1:14" ht="13" customHeight="1" x14ac:dyDescent="0.2">
      <c r="A39" s="82" t="s">
        <v>426</v>
      </c>
      <c r="B39" s="110">
        <v>2</v>
      </c>
      <c r="C39" s="186">
        <v>0.603146223889931</v>
      </c>
      <c r="D39" s="191">
        <v>0.151225733728057</v>
      </c>
      <c r="E39" s="186">
        <v>0.61735791698837805</v>
      </c>
      <c r="F39" s="191">
        <v>0.158188119808125</v>
      </c>
      <c r="G39" s="186">
        <v>0.62429788975927103</v>
      </c>
      <c r="H39" s="191">
        <v>0.15942640625488699</v>
      </c>
      <c r="I39" s="186">
        <v>0.775213848054356</v>
      </c>
      <c r="J39" s="191">
        <v>0.200877187950321</v>
      </c>
      <c r="K39" s="186">
        <v>0.75916903336226205</v>
      </c>
      <c r="L39" s="191">
        <v>0.202446306527787</v>
      </c>
      <c r="M39" s="186">
        <v>0.65007254012319005</v>
      </c>
      <c r="N39" s="202">
        <v>0.18090095464210501</v>
      </c>
    </row>
    <row r="40" spans="1:14" ht="13" customHeight="1" x14ac:dyDescent="0.2">
      <c r="A40" s="82" t="s">
        <v>373</v>
      </c>
      <c r="B40" s="110">
        <v>2</v>
      </c>
      <c r="C40" s="186">
        <v>0.48199283691129702</v>
      </c>
      <c r="D40" s="191">
        <v>7.7820147405907897E-2</v>
      </c>
      <c r="E40" s="186">
        <v>0.44417696230235698</v>
      </c>
      <c r="F40" s="191">
        <v>7.4890735141658907E-2</v>
      </c>
      <c r="G40" s="186">
        <v>0.44451344063260001</v>
      </c>
      <c r="H40" s="191">
        <v>7.3839776632699E-2</v>
      </c>
      <c r="I40" s="186">
        <v>0.49991499251347299</v>
      </c>
      <c r="J40" s="191">
        <v>8.4456610687009298E-2</v>
      </c>
      <c r="K40" s="186">
        <v>0.48892780003592301</v>
      </c>
      <c r="L40" s="191">
        <v>8.4437494388422504E-2</v>
      </c>
      <c r="M40" s="186">
        <v>0.52822176545212096</v>
      </c>
      <c r="N40" s="202">
        <v>8.8685364743225498E-2</v>
      </c>
    </row>
    <row r="41" spans="1:14" ht="13" customHeight="1" x14ac:dyDescent="0.2">
      <c r="A41" s="82" t="s">
        <v>374</v>
      </c>
      <c r="B41" s="110">
        <v>2</v>
      </c>
      <c r="C41" s="186">
        <v>0.52178538219508097</v>
      </c>
      <c r="D41" s="191">
        <v>6.9890526818902898E-2</v>
      </c>
      <c r="E41" s="186">
        <v>0.52216221247334005</v>
      </c>
      <c r="F41" s="191">
        <v>6.9965584207808906E-2</v>
      </c>
      <c r="G41" s="186">
        <v>0.51906662243861101</v>
      </c>
      <c r="H41" s="191">
        <v>6.9100564541508994E-2</v>
      </c>
      <c r="I41" s="186">
        <v>0.60422837417035902</v>
      </c>
      <c r="J41" s="191">
        <v>8.5705494228508095E-2</v>
      </c>
      <c r="K41" s="186">
        <v>0.58067818939726401</v>
      </c>
      <c r="L41" s="191">
        <v>8.5283915958466905E-2</v>
      </c>
      <c r="M41" s="186">
        <v>0.60468248807775604</v>
      </c>
      <c r="N41" s="202">
        <v>8.9688977507866696E-2</v>
      </c>
    </row>
    <row r="42" spans="1:14" ht="13" customHeight="1" x14ac:dyDescent="0.2">
      <c r="A42" s="82" t="s">
        <v>375</v>
      </c>
      <c r="B42" s="110">
        <v>2</v>
      </c>
      <c r="C42" s="186">
        <v>0.41786589653142397</v>
      </c>
      <c r="D42" s="191">
        <v>7.6342905347430601E-2</v>
      </c>
      <c r="E42" s="186">
        <v>0.410196360532806</v>
      </c>
      <c r="F42" s="191">
        <v>7.5820542412978295E-2</v>
      </c>
      <c r="G42" s="186">
        <v>0.40985180878244198</v>
      </c>
      <c r="H42" s="191">
        <v>7.5962974890887505E-2</v>
      </c>
      <c r="I42" s="186">
        <v>0.453410209389566</v>
      </c>
      <c r="J42" s="191">
        <v>8.5294248505777007E-2</v>
      </c>
      <c r="K42" s="186">
        <v>0.46204388962970799</v>
      </c>
      <c r="L42" s="191">
        <v>8.8318812049048803E-2</v>
      </c>
      <c r="M42" s="186">
        <v>0.46603444546052702</v>
      </c>
      <c r="N42" s="202">
        <v>9.2415744489310406E-2</v>
      </c>
    </row>
    <row r="43" spans="1:14" ht="13" customHeight="1" x14ac:dyDescent="0.2">
      <c r="A43" s="82" t="s">
        <v>427</v>
      </c>
      <c r="B43" s="110">
        <v>2</v>
      </c>
      <c r="C43" s="186">
        <v>0.404710363620086</v>
      </c>
      <c r="D43" s="191">
        <v>0.13286294258457701</v>
      </c>
      <c r="E43" s="186">
        <v>0.360820317167515</v>
      </c>
      <c r="F43" s="191">
        <v>0.11966592941237</v>
      </c>
      <c r="G43" s="186">
        <v>0.36190596222717702</v>
      </c>
      <c r="H43" s="191">
        <v>0.12135355805716599</v>
      </c>
      <c r="I43" s="186">
        <v>0.35959965707733998</v>
      </c>
      <c r="J43" s="191">
        <v>0.12534716370943499</v>
      </c>
      <c r="K43" s="186">
        <v>0.35627891482886598</v>
      </c>
      <c r="L43" s="191">
        <v>0.127870410311612</v>
      </c>
      <c r="M43" s="186">
        <v>0.41271006854772502</v>
      </c>
      <c r="N43" s="202">
        <v>0.15307257191250101</v>
      </c>
    </row>
    <row r="44" spans="1:14" ht="13" customHeight="1" x14ac:dyDescent="0.2">
      <c r="A44" s="82" t="s">
        <v>428</v>
      </c>
      <c r="B44" s="110">
        <v>2</v>
      </c>
      <c r="C44" s="186">
        <v>0.65499472301065498</v>
      </c>
      <c r="D44" s="191">
        <v>0.12416704128613899</v>
      </c>
      <c r="E44" s="186">
        <v>0.53029625200299801</v>
      </c>
      <c r="F44" s="191">
        <v>0.107112921036259</v>
      </c>
      <c r="G44" s="186">
        <v>0.48456509675599702</v>
      </c>
      <c r="H44" s="191">
        <v>9.2192189648937897E-2</v>
      </c>
      <c r="I44" s="186">
        <v>0.59405436085094598</v>
      </c>
      <c r="J44" s="191">
        <v>0.11666834479386499</v>
      </c>
      <c r="K44" s="186">
        <v>0.58708610472631995</v>
      </c>
      <c r="L44" s="191">
        <v>0.112595460012575</v>
      </c>
      <c r="M44" s="186">
        <v>0.58885332104015597</v>
      </c>
      <c r="N44" s="202">
        <v>0.117385355418235</v>
      </c>
    </row>
    <row r="45" spans="1:14" ht="13" customHeight="1" x14ac:dyDescent="0.2">
      <c r="A45" s="82" t="s">
        <v>429</v>
      </c>
      <c r="B45" s="110">
        <v>2</v>
      </c>
      <c r="C45" s="186">
        <v>0.60952618154010696</v>
      </c>
      <c r="D45" s="191">
        <v>0.10851551263168201</v>
      </c>
      <c r="E45" s="186">
        <v>0.66660350019349202</v>
      </c>
      <c r="F45" s="191">
        <v>0.124091177471933</v>
      </c>
      <c r="G45" s="186">
        <v>0.69863593588008299</v>
      </c>
      <c r="H45" s="191">
        <v>0.13491098620384301</v>
      </c>
      <c r="I45" s="186">
        <v>0.80727773880078602</v>
      </c>
      <c r="J45" s="191">
        <v>0.152856801238551</v>
      </c>
      <c r="K45" s="186">
        <v>0.81086792016695697</v>
      </c>
      <c r="L45" s="191">
        <v>0.15423746850190101</v>
      </c>
      <c r="M45" s="186">
        <v>0.91256214242517997</v>
      </c>
      <c r="N45" s="202">
        <v>0.19510216310706699</v>
      </c>
    </row>
    <row r="46" spans="1:14" ht="13" customHeight="1" x14ac:dyDescent="0.2">
      <c r="A46" s="82" t="s">
        <v>430</v>
      </c>
      <c r="B46" s="110">
        <v>2</v>
      </c>
      <c r="C46" s="186">
        <v>0.49212405008077897</v>
      </c>
      <c r="D46" s="191">
        <v>8.3347798679693802E-2</v>
      </c>
      <c r="E46" s="186">
        <v>0.46835066516068502</v>
      </c>
      <c r="F46" s="191">
        <v>8.2582684435817094E-2</v>
      </c>
      <c r="G46" s="186">
        <v>0.50052736140415199</v>
      </c>
      <c r="H46" s="191">
        <v>8.5975614639840006E-2</v>
      </c>
      <c r="I46" s="186">
        <v>0.65123609930148096</v>
      </c>
      <c r="J46" s="191">
        <v>0.11108318267501301</v>
      </c>
      <c r="K46" s="186">
        <v>0.64541152430411897</v>
      </c>
      <c r="L46" s="191">
        <v>0.111661988019847</v>
      </c>
      <c r="M46" s="186">
        <v>0.67505741793913199</v>
      </c>
      <c r="N46" s="202">
        <v>0.120480893939828</v>
      </c>
    </row>
    <row r="47" spans="1:14" ht="13" customHeight="1" x14ac:dyDescent="0.2">
      <c r="A47" s="82" t="s">
        <v>376</v>
      </c>
      <c r="B47" s="110">
        <v>2</v>
      </c>
      <c r="C47" s="186">
        <v>0.66025389027719295</v>
      </c>
      <c r="D47" s="191">
        <v>0.153316538481718</v>
      </c>
      <c r="E47" s="186">
        <v>0.67699729944820897</v>
      </c>
      <c r="F47" s="191">
        <v>0.15842686385125301</v>
      </c>
      <c r="G47" s="186">
        <v>0.66196998348995595</v>
      </c>
      <c r="H47" s="191">
        <v>0.15396227144354799</v>
      </c>
      <c r="I47" s="186">
        <v>0.68367241240474497</v>
      </c>
      <c r="J47" s="191">
        <v>0.16525729542281101</v>
      </c>
      <c r="K47" s="186">
        <v>0.69526146675865796</v>
      </c>
      <c r="L47" s="191">
        <v>0.17183284941336399</v>
      </c>
      <c r="M47" s="186">
        <v>0.60631811366727895</v>
      </c>
      <c r="N47" s="202">
        <v>0.17296386301809399</v>
      </c>
    </row>
    <row r="48" spans="1:14" ht="13" customHeight="1" x14ac:dyDescent="0.2">
      <c r="A48" s="82" t="s">
        <v>377</v>
      </c>
      <c r="B48" s="110">
        <v>2</v>
      </c>
      <c r="C48" s="186">
        <v>0.518004253707125</v>
      </c>
      <c r="D48" s="191">
        <v>0.124279024793925</v>
      </c>
      <c r="E48" s="186">
        <v>0.447609245422663</v>
      </c>
      <c r="F48" s="191">
        <v>0.10448449732203199</v>
      </c>
      <c r="G48" s="186">
        <v>0.46509010998799899</v>
      </c>
      <c r="H48" s="191">
        <v>0.111515156585816</v>
      </c>
      <c r="I48" s="186">
        <v>0.52798355372954697</v>
      </c>
      <c r="J48" s="191">
        <v>0.12257173047291001</v>
      </c>
      <c r="K48" s="186">
        <v>0.50408501069522504</v>
      </c>
      <c r="L48" s="191">
        <v>0.121067908144058</v>
      </c>
      <c r="M48" s="186">
        <v>0.45847069044116801</v>
      </c>
      <c r="N48" s="202">
        <v>0.131679693968621</v>
      </c>
    </row>
    <row r="49" spans="1:14" ht="13" customHeight="1" x14ac:dyDescent="0.2">
      <c r="A49" s="82" t="s">
        <v>378</v>
      </c>
      <c r="B49" s="110">
        <v>2</v>
      </c>
      <c r="C49" s="186">
        <v>0.422562457735493</v>
      </c>
      <c r="D49" s="191">
        <v>0.129537847483055</v>
      </c>
      <c r="E49" s="186">
        <v>0.44899980300646097</v>
      </c>
      <c r="F49" s="191">
        <v>0.13637327737292501</v>
      </c>
      <c r="G49" s="186">
        <v>0.41726978974984402</v>
      </c>
      <c r="H49" s="191">
        <v>0.135308331432203</v>
      </c>
      <c r="I49" s="186">
        <v>0.65529819784394405</v>
      </c>
      <c r="J49" s="191">
        <v>0.20049154007322301</v>
      </c>
      <c r="K49" s="186">
        <v>0.65273596628935504</v>
      </c>
      <c r="L49" s="191">
        <v>0.20591365009552201</v>
      </c>
      <c r="M49" s="186">
        <v>0.79081207177481705</v>
      </c>
      <c r="N49" s="202">
        <v>0.31069513020851303</v>
      </c>
    </row>
    <row r="50" spans="1:14" ht="13" customHeight="1" x14ac:dyDescent="0.2">
      <c r="A50" s="82" t="s">
        <v>431</v>
      </c>
      <c r="B50" s="110">
        <v>2</v>
      </c>
      <c r="C50" s="186">
        <v>0.43250120463938202</v>
      </c>
      <c r="D50" s="191">
        <v>5.9870259010229403E-2</v>
      </c>
      <c r="E50" s="186">
        <v>0.46166755084803901</v>
      </c>
      <c r="F50" s="191">
        <v>6.4712767584331005E-2</v>
      </c>
      <c r="G50" s="186">
        <v>0.46578553323972199</v>
      </c>
      <c r="H50" s="191">
        <v>6.5763494399483299E-2</v>
      </c>
      <c r="I50" s="186">
        <v>0.55300840452906397</v>
      </c>
      <c r="J50" s="191">
        <v>7.9252763794137801E-2</v>
      </c>
      <c r="K50" s="186">
        <v>0.55121498490399101</v>
      </c>
      <c r="L50" s="191">
        <v>7.9066206869257499E-2</v>
      </c>
      <c r="M50" s="186">
        <v>0.59250990012006999</v>
      </c>
      <c r="N50" s="202">
        <v>9.7860992295779298E-2</v>
      </c>
    </row>
    <row r="51" spans="1:14" ht="13" customHeight="1" x14ac:dyDescent="0.2">
      <c r="A51" s="82" t="s">
        <v>379</v>
      </c>
      <c r="B51" s="110">
        <v>2</v>
      </c>
      <c r="C51" s="186">
        <v>0.48155993399460301</v>
      </c>
      <c r="D51" s="191">
        <v>8.4617454016336899E-2</v>
      </c>
      <c r="E51" s="186">
        <v>0.52212200757145599</v>
      </c>
      <c r="F51" s="191">
        <v>9.1210195334305799E-2</v>
      </c>
      <c r="G51" s="186">
        <v>0.50484422658165795</v>
      </c>
      <c r="H51" s="191">
        <v>8.8125362391052606E-2</v>
      </c>
      <c r="I51" s="186">
        <v>0.67078561662421898</v>
      </c>
      <c r="J51" s="191">
        <v>0.13401807021422901</v>
      </c>
      <c r="K51" s="186">
        <v>0.66241171125902298</v>
      </c>
      <c r="L51" s="191">
        <v>0.13192324606983499</v>
      </c>
      <c r="M51" s="186">
        <v>0.81784724936092801</v>
      </c>
      <c r="N51" s="202">
        <v>0.18535348030479801</v>
      </c>
    </row>
    <row r="52" spans="1:14" ht="13" customHeight="1" x14ac:dyDescent="0.2">
      <c r="A52" s="82" t="s">
        <v>380</v>
      </c>
      <c r="B52" s="110">
        <v>2</v>
      </c>
      <c r="C52" s="186">
        <v>0.33281785103767297</v>
      </c>
      <c r="D52" s="191">
        <v>6.2200535027429997E-2</v>
      </c>
      <c r="E52" s="186">
        <v>0.36329580551825003</v>
      </c>
      <c r="F52" s="191">
        <v>6.2427929000635499E-2</v>
      </c>
      <c r="G52" s="186">
        <v>0.36427642995049703</v>
      </c>
      <c r="H52" s="191">
        <v>6.4469148594800199E-2</v>
      </c>
      <c r="I52" s="186">
        <v>0.37652981268064101</v>
      </c>
      <c r="J52" s="191">
        <v>6.3025114035387103E-2</v>
      </c>
      <c r="K52" s="186">
        <v>0.37798749501832501</v>
      </c>
      <c r="L52" s="191">
        <v>6.2501294161293103E-2</v>
      </c>
      <c r="M52" s="186">
        <v>0.397781723163252</v>
      </c>
      <c r="N52" s="202">
        <v>6.4788202045371598E-2</v>
      </c>
    </row>
    <row r="53" spans="1:14" ht="13" customHeight="1" x14ac:dyDescent="0.2">
      <c r="A53" s="82" t="s">
        <v>381</v>
      </c>
      <c r="B53" s="110">
        <v>2</v>
      </c>
      <c r="C53" s="186">
        <v>0.35713674650702698</v>
      </c>
      <c r="D53" s="191">
        <v>5.3057367374695803E-2</v>
      </c>
      <c r="E53" s="186">
        <v>0.34836569713726501</v>
      </c>
      <c r="F53" s="191">
        <v>5.0742828142785898E-2</v>
      </c>
      <c r="G53" s="186">
        <v>0.35122716489618599</v>
      </c>
      <c r="H53" s="191">
        <v>5.2047890069349102E-2</v>
      </c>
      <c r="I53" s="186">
        <v>0.41262257070116798</v>
      </c>
      <c r="J53" s="191">
        <v>6.5713316961403298E-2</v>
      </c>
      <c r="K53" s="186">
        <v>0.401226944868395</v>
      </c>
      <c r="L53" s="191">
        <v>6.3914682620174801E-2</v>
      </c>
      <c r="M53" s="186">
        <v>0.43699902799986501</v>
      </c>
      <c r="N53" s="202">
        <v>7.1708453671827696E-2</v>
      </c>
    </row>
    <row r="54" spans="1:14" ht="13" customHeight="1" x14ac:dyDescent="0.2">
      <c r="A54" s="82" t="s">
        <v>382</v>
      </c>
      <c r="B54" s="110">
        <v>2</v>
      </c>
      <c r="C54" s="186">
        <v>0.30842231801741898</v>
      </c>
      <c r="D54" s="191">
        <v>4.7673900899000803E-2</v>
      </c>
      <c r="E54" s="186">
        <v>0.30196192754679702</v>
      </c>
      <c r="F54" s="191">
        <v>4.62250402943917E-2</v>
      </c>
      <c r="G54" s="186">
        <v>0.30410224906146299</v>
      </c>
      <c r="H54" s="191">
        <v>4.7636732093719998E-2</v>
      </c>
      <c r="I54" s="186">
        <v>0.34172783477372298</v>
      </c>
      <c r="J54" s="191">
        <v>5.5000920093151801E-2</v>
      </c>
      <c r="K54" s="186">
        <v>0.33413641598122601</v>
      </c>
      <c r="L54" s="191">
        <v>5.3786987951095197E-2</v>
      </c>
      <c r="M54" s="186">
        <v>0.33133402696011099</v>
      </c>
      <c r="N54" s="202">
        <v>5.5092003999150402E-2</v>
      </c>
    </row>
    <row r="55" spans="1:14" ht="13" customHeight="1" x14ac:dyDescent="0.2">
      <c r="A55" s="82" t="s">
        <v>383</v>
      </c>
      <c r="B55" s="110">
        <v>2</v>
      </c>
      <c r="C55" s="186">
        <v>0.59355293507470996</v>
      </c>
      <c r="D55" s="191">
        <v>0.13776934544939301</v>
      </c>
      <c r="E55" s="186">
        <v>0.58439274821638398</v>
      </c>
      <c r="F55" s="191">
        <v>0.13167426844338601</v>
      </c>
      <c r="G55" s="186">
        <v>0.58072991689850195</v>
      </c>
      <c r="H55" s="191">
        <v>0.13578406778704799</v>
      </c>
      <c r="I55" s="186">
        <v>0.646592041403104</v>
      </c>
      <c r="J55" s="191">
        <v>0.15397472623033201</v>
      </c>
      <c r="K55" s="186">
        <v>0.64441301393793304</v>
      </c>
      <c r="L55" s="191">
        <v>0.15479175874864801</v>
      </c>
      <c r="M55" s="186">
        <v>0.751608491580671</v>
      </c>
      <c r="N55" s="202">
        <v>0.19505003230088599</v>
      </c>
    </row>
    <row r="56" spans="1:14" ht="13" customHeight="1" x14ac:dyDescent="0.2">
      <c r="A56" s="82" t="s">
        <v>384</v>
      </c>
      <c r="B56" s="110">
        <v>2</v>
      </c>
      <c r="C56" s="186">
        <v>0.48691343765168199</v>
      </c>
      <c r="D56" s="191">
        <v>9.5944750886307703E-2</v>
      </c>
      <c r="E56" s="186">
        <v>0.51559477316630398</v>
      </c>
      <c r="F56" s="191">
        <v>0.102456058259713</v>
      </c>
      <c r="G56" s="186">
        <v>0.51610672084392695</v>
      </c>
      <c r="H56" s="191">
        <v>0.105494640638334</v>
      </c>
      <c r="I56" s="186">
        <v>0.58891182612103399</v>
      </c>
      <c r="J56" s="191">
        <v>0.13814654639761401</v>
      </c>
      <c r="K56" s="186">
        <v>0.599542430196085</v>
      </c>
      <c r="L56" s="191">
        <v>0.14045283120810401</v>
      </c>
      <c r="M56" s="186">
        <v>0.57855599946091196</v>
      </c>
      <c r="N56" s="202">
        <v>0.146242865538218</v>
      </c>
    </row>
    <row r="57" spans="1:14" ht="13" customHeight="1" x14ac:dyDescent="0.2">
      <c r="A57" s="82" t="s">
        <v>385</v>
      </c>
      <c r="B57" s="110">
        <v>2</v>
      </c>
      <c r="C57" s="186">
        <v>0.37645824643067199</v>
      </c>
      <c r="D57" s="191">
        <v>6.1897273003288997E-2</v>
      </c>
      <c r="E57" s="186">
        <v>0.380093964728139</v>
      </c>
      <c r="F57" s="191">
        <v>6.1971368034654702E-2</v>
      </c>
      <c r="G57" s="186">
        <v>0.35662128182047598</v>
      </c>
      <c r="H57" s="191">
        <v>5.5179906674691699E-2</v>
      </c>
      <c r="I57" s="186">
        <v>0.416781946951573</v>
      </c>
      <c r="J57" s="191">
        <v>6.8066016942879407E-2</v>
      </c>
      <c r="K57" s="186">
        <v>0.407482860438039</v>
      </c>
      <c r="L57" s="191">
        <v>6.7924939069755094E-2</v>
      </c>
      <c r="M57" s="186">
        <v>0.42004491351705597</v>
      </c>
      <c r="N57" s="202">
        <v>7.3030519927482496E-2</v>
      </c>
    </row>
    <row r="58" spans="1:14" ht="13" customHeight="1" x14ac:dyDescent="0.2">
      <c r="A58" s="82" t="s">
        <v>386</v>
      </c>
      <c r="B58" s="110">
        <v>2</v>
      </c>
      <c r="C58" s="186">
        <v>0.50981036079432096</v>
      </c>
      <c r="D58" s="191">
        <v>0.11810312159822001</v>
      </c>
      <c r="E58" s="186">
        <v>0.50635538247335299</v>
      </c>
      <c r="F58" s="191">
        <v>0.116460749378058</v>
      </c>
      <c r="G58" s="186">
        <v>0.51159065545251603</v>
      </c>
      <c r="H58" s="191">
        <v>0.115761976913322</v>
      </c>
      <c r="I58" s="186">
        <v>0.61228682014581803</v>
      </c>
      <c r="J58" s="191">
        <v>0.127112305870728</v>
      </c>
      <c r="K58" s="186">
        <v>0.61062933805263397</v>
      </c>
      <c r="L58" s="191">
        <v>0.12828179602505799</v>
      </c>
      <c r="M58" s="186">
        <v>0.66884734240439203</v>
      </c>
      <c r="N58" s="202">
        <v>0.148194494709561</v>
      </c>
    </row>
    <row r="59" spans="1:14" ht="13" customHeight="1" x14ac:dyDescent="0.2">
      <c r="A59" s="82" t="s">
        <v>387</v>
      </c>
      <c r="B59" s="110">
        <v>2</v>
      </c>
      <c r="C59" s="186">
        <v>0.44595734093924899</v>
      </c>
      <c r="D59" s="191">
        <v>9.4858339269978803E-2</v>
      </c>
      <c r="E59" s="186">
        <v>0.45379614915698402</v>
      </c>
      <c r="F59" s="191">
        <v>9.0763560540713203E-2</v>
      </c>
      <c r="G59" s="186">
        <v>0.45305217834311501</v>
      </c>
      <c r="H59" s="191">
        <v>9.2003547323740706E-2</v>
      </c>
      <c r="I59" s="186">
        <v>0.509731707390216</v>
      </c>
      <c r="J59" s="191">
        <v>0.109642942371161</v>
      </c>
      <c r="K59" s="186">
        <v>0.492140287478111</v>
      </c>
      <c r="L59" s="191">
        <v>0.105186018771093</v>
      </c>
      <c r="M59" s="186">
        <v>0.59304981021556002</v>
      </c>
      <c r="N59" s="202">
        <v>0.13169888096575999</v>
      </c>
    </row>
    <row r="60" spans="1:14" ht="13" customHeight="1" x14ac:dyDescent="0.2">
      <c r="A60" s="82" t="s">
        <v>388</v>
      </c>
      <c r="B60" s="110">
        <v>2</v>
      </c>
      <c r="C60" s="186">
        <v>0.43884795985383501</v>
      </c>
      <c r="D60" s="191">
        <v>0.149383452879122</v>
      </c>
      <c r="E60" s="186">
        <v>0.44302703244910602</v>
      </c>
      <c r="F60" s="191">
        <v>0.14825197595289699</v>
      </c>
      <c r="G60" s="186">
        <v>0.43755058338018599</v>
      </c>
      <c r="H60" s="191">
        <v>0.15512498291896001</v>
      </c>
      <c r="I60" s="186">
        <v>0.44566637003738702</v>
      </c>
      <c r="J60" s="191">
        <v>0.17995907719867199</v>
      </c>
      <c r="K60" s="186">
        <v>0.46166698603492301</v>
      </c>
      <c r="L60" s="191">
        <v>0.16877458235756301</v>
      </c>
      <c r="M60" s="186">
        <v>0.48679362477736898</v>
      </c>
      <c r="N60" s="202">
        <v>0.187645597838415</v>
      </c>
    </row>
    <row r="61" spans="1:14" ht="13" customHeight="1" x14ac:dyDescent="0.2">
      <c r="A61" s="82" t="s">
        <v>432</v>
      </c>
      <c r="B61" s="110">
        <v>2</v>
      </c>
      <c r="C61" s="186">
        <v>0.35935629319350598</v>
      </c>
      <c r="D61" s="191">
        <v>6.5551569436526902E-2</v>
      </c>
      <c r="E61" s="186">
        <v>0.332213436759842</v>
      </c>
      <c r="F61" s="191">
        <v>6.4284454841813804E-2</v>
      </c>
      <c r="G61" s="186">
        <v>0.34157069765502501</v>
      </c>
      <c r="H61" s="191">
        <v>6.8168602085032601E-2</v>
      </c>
      <c r="I61" s="186">
        <v>0.40403067265799097</v>
      </c>
      <c r="J61" s="191">
        <v>8.5339358086794201E-2</v>
      </c>
      <c r="K61" s="186">
        <v>0.39095448104771602</v>
      </c>
      <c r="L61" s="191">
        <v>8.3908288448233795E-2</v>
      </c>
      <c r="M61" s="186">
        <v>0.49725735623883199</v>
      </c>
      <c r="N61" s="202">
        <v>0.116281100920237</v>
      </c>
    </row>
    <row r="62" spans="1:14" ht="13" customHeight="1" x14ac:dyDescent="0.2">
      <c r="A62" s="82" t="s">
        <v>389</v>
      </c>
      <c r="B62" s="110">
        <v>2</v>
      </c>
      <c r="C62" s="186">
        <v>0.68031735887439504</v>
      </c>
      <c r="D62" s="191">
        <v>0.15503065362850499</v>
      </c>
      <c r="E62" s="186">
        <v>0.47431198712200701</v>
      </c>
      <c r="F62" s="191">
        <v>0.119552372635075</v>
      </c>
      <c r="G62" s="186">
        <v>0.43473462143478098</v>
      </c>
      <c r="H62" s="191">
        <v>0.11322255582768</v>
      </c>
      <c r="I62" s="186">
        <v>0.47642615998468102</v>
      </c>
      <c r="J62" s="191">
        <v>0.11655453765755899</v>
      </c>
      <c r="K62" s="186">
        <v>0.46292030809937401</v>
      </c>
      <c r="L62" s="191">
        <v>0.115992423012634</v>
      </c>
      <c r="M62" s="186">
        <v>0.56752339799839702</v>
      </c>
      <c r="N62" s="202">
        <v>0.17127171051783299</v>
      </c>
    </row>
    <row r="63" spans="1:14" ht="13" customHeight="1" x14ac:dyDescent="0.2">
      <c r="A63" s="112" t="s">
        <v>433</v>
      </c>
      <c r="B63" s="113">
        <v>2</v>
      </c>
      <c r="C63" s="187">
        <v>0.541961114066556</v>
      </c>
      <c r="D63" s="192">
        <v>2.49653527779761E-2</v>
      </c>
      <c r="E63" s="187">
        <v>0.54169102007296799</v>
      </c>
      <c r="F63" s="192">
        <v>2.5599030079798E-2</v>
      </c>
      <c r="G63" s="187">
        <v>0.54949936731128102</v>
      </c>
      <c r="H63" s="192">
        <v>2.7037969294811701E-2</v>
      </c>
      <c r="I63" s="187">
        <v>0.62877666393495601</v>
      </c>
      <c r="J63" s="192">
        <v>3.1570360876583603E-2</v>
      </c>
      <c r="K63" s="187">
        <v>0.59499508967390302</v>
      </c>
      <c r="L63" s="192">
        <v>2.7654272897934099E-2</v>
      </c>
      <c r="M63" s="187">
        <v>0.61659169313519502</v>
      </c>
      <c r="N63" s="204">
        <v>2.9170236396058001E-2</v>
      </c>
    </row>
    <row r="64" spans="1:14" ht="13" customHeight="1" x14ac:dyDescent="0.2">
      <c r="A64" s="114" t="s">
        <v>434</v>
      </c>
      <c r="B64" s="115">
        <v>2</v>
      </c>
      <c r="C64" s="188">
        <v>0.52906979080600003</v>
      </c>
      <c r="D64" s="193">
        <v>3.6162311264489301E-2</v>
      </c>
      <c r="E64" s="188">
        <v>0.53138688713730398</v>
      </c>
      <c r="F64" s="193">
        <v>3.6582819055899302E-2</v>
      </c>
      <c r="G64" s="188">
        <v>0.54045655071723797</v>
      </c>
      <c r="H64" s="193">
        <v>3.8312749291912598E-2</v>
      </c>
      <c r="I64" s="188">
        <v>0.64280437275810398</v>
      </c>
      <c r="J64" s="193">
        <v>4.7449167562564599E-2</v>
      </c>
      <c r="K64" s="188">
        <v>0.63886402695922495</v>
      </c>
      <c r="L64" s="193">
        <v>4.8633789405549299E-2</v>
      </c>
      <c r="M64" s="188">
        <v>0.64246733824711599</v>
      </c>
      <c r="N64" s="205">
        <v>4.9906049716180498E-2</v>
      </c>
    </row>
    <row r="65" spans="1:14" ht="13" customHeight="1" x14ac:dyDescent="0.2">
      <c r="A65" s="116" t="s">
        <v>435</v>
      </c>
      <c r="B65" s="117">
        <v>2</v>
      </c>
      <c r="C65" s="189">
        <v>0.51761865284374997</v>
      </c>
      <c r="D65" s="194">
        <v>1.78616710161143E-2</v>
      </c>
      <c r="E65" s="189">
        <v>0.50502033162280102</v>
      </c>
      <c r="F65" s="194">
        <v>1.73758861468475E-2</v>
      </c>
      <c r="G65" s="189">
        <v>0.50721602362817597</v>
      </c>
      <c r="H65" s="194">
        <v>1.82403860094781E-2</v>
      </c>
      <c r="I65" s="189">
        <v>0.59148934719193902</v>
      </c>
      <c r="J65" s="194">
        <v>2.18927283017098E-2</v>
      </c>
      <c r="K65" s="189">
        <v>0.56969955385144799</v>
      </c>
      <c r="L65" s="194">
        <v>2.01997062059271E-2</v>
      </c>
      <c r="M65" s="189">
        <v>0.608990155804219</v>
      </c>
      <c r="N65" s="206">
        <v>2.28154074693886E-2</v>
      </c>
    </row>
    <row r="66" spans="1:14" ht="13" customHeight="1" x14ac:dyDescent="0.2">
      <c r="A66" s="82" t="s">
        <v>391</v>
      </c>
      <c r="B66" s="110">
        <v>2</v>
      </c>
      <c r="C66" s="186">
        <v>0.240223055578314</v>
      </c>
      <c r="D66" s="191">
        <v>0.100831669459415</v>
      </c>
      <c r="E66" s="186">
        <v>0.24413147926519199</v>
      </c>
      <c r="F66" s="191">
        <v>9.9081355947803998E-2</v>
      </c>
      <c r="G66" s="186">
        <v>0.26909970489736701</v>
      </c>
      <c r="H66" s="191">
        <v>9.5802953269140997E-2</v>
      </c>
      <c r="I66" s="186">
        <v>0.317996896034764</v>
      </c>
      <c r="J66" s="191">
        <v>0.130298861534068</v>
      </c>
      <c r="K66" s="186">
        <v>0.34463539983720998</v>
      </c>
      <c r="L66" s="191">
        <v>0.12763763554538801</v>
      </c>
      <c r="M66" s="186">
        <v>0.51467886032129195</v>
      </c>
      <c r="N66" s="202">
        <v>0.16222628258026101</v>
      </c>
    </row>
    <row r="67" spans="1:14" ht="13" customHeight="1" x14ac:dyDescent="0.2">
      <c r="A67" s="82" t="s">
        <v>392</v>
      </c>
      <c r="B67" s="110">
        <v>2</v>
      </c>
      <c r="C67" s="186">
        <v>1.15606290660869</v>
      </c>
      <c r="D67" s="191">
        <v>0.47432438986439701</v>
      </c>
      <c r="E67" s="186">
        <v>1.2596974743054099</v>
      </c>
      <c r="F67" s="191">
        <v>0.55213190686438796</v>
      </c>
      <c r="G67" s="186">
        <v>1.2227117640844201</v>
      </c>
      <c r="H67" s="191">
        <v>0.54516537278701305</v>
      </c>
      <c r="I67" s="186">
        <v>1.7345145353721001</v>
      </c>
      <c r="J67" s="191">
        <v>0.87585965282209999</v>
      </c>
      <c r="K67" s="186">
        <v>1.7714598182499399</v>
      </c>
      <c r="L67" s="191">
        <v>0.90984486099657202</v>
      </c>
      <c r="M67" s="186">
        <v>1.83454653187589</v>
      </c>
      <c r="N67" s="202">
        <v>0.97287478550208695</v>
      </c>
    </row>
    <row r="68" spans="1:14" ht="13" customHeight="1" x14ac:dyDescent="0.2">
      <c r="A68" s="82" t="s">
        <v>393</v>
      </c>
      <c r="B68" s="110">
        <v>2</v>
      </c>
      <c r="C68" s="186">
        <v>0.37746211721641199</v>
      </c>
      <c r="D68" s="191">
        <v>0.11224182270260701</v>
      </c>
      <c r="E68" s="186">
        <v>0.375477678530662</v>
      </c>
      <c r="F68" s="191">
        <v>0.115136188867068</v>
      </c>
      <c r="G68" s="186">
        <v>0.322093091598599</v>
      </c>
      <c r="H68" s="191">
        <v>0.107702824275168</v>
      </c>
      <c r="I68" s="186">
        <v>0.34806708114575402</v>
      </c>
      <c r="J68" s="191">
        <v>0.124028381433175</v>
      </c>
      <c r="K68" s="186">
        <v>0.323202897064443</v>
      </c>
      <c r="L68" s="191">
        <v>0.112547817465232</v>
      </c>
      <c r="M68" s="186">
        <v>0.36685222787119998</v>
      </c>
      <c r="N68" s="202">
        <v>0.136549534038613</v>
      </c>
    </row>
    <row r="69" spans="1:14" ht="13" customHeight="1" x14ac:dyDescent="0.2">
      <c r="A69" s="4" t="s">
        <v>394</v>
      </c>
      <c r="B69" s="118">
        <v>2</v>
      </c>
      <c r="C69" s="196">
        <v>0.29074860054330398</v>
      </c>
      <c r="D69" s="197">
        <v>6.9877875101222203E-2</v>
      </c>
      <c r="E69" s="196">
        <v>0.284406052065107</v>
      </c>
      <c r="F69" s="197">
        <v>6.84221153467333E-2</v>
      </c>
      <c r="G69" s="196">
        <v>0.26354115169343101</v>
      </c>
      <c r="H69" s="197">
        <v>6.9800868955443296E-2</v>
      </c>
      <c r="I69" s="196">
        <v>0.28140931904268401</v>
      </c>
      <c r="J69" s="197">
        <v>7.1466589668423494E-2</v>
      </c>
      <c r="K69" s="196">
        <v>0.28011191164358601</v>
      </c>
      <c r="L69" s="197">
        <v>7.3465810659887901E-2</v>
      </c>
      <c r="M69" s="196">
        <v>0.288711903787221</v>
      </c>
      <c r="N69" s="207">
        <v>7.8419750926807502E-2</v>
      </c>
    </row>
    <row r="70" spans="1:14" ht="13" customHeight="1" x14ac:dyDescent="0.2">
      <c r="A70" s="82"/>
      <c r="B70" s="119"/>
      <c r="C70" s="186" t="s">
        <v>1844</v>
      </c>
      <c r="D70" s="191" t="s">
        <v>1845</v>
      </c>
      <c r="E70" s="186" t="s">
        <v>1846</v>
      </c>
      <c r="F70" s="191" t="s">
        <v>1847</v>
      </c>
      <c r="G70" s="186" t="s">
        <v>1848</v>
      </c>
      <c r="H70" s="191" t="s">
        <v>1849</v>
      </c>
      <c r="I70" s="186" t="s">
        <v>1850</v>
      </c>
      <c r="J70" s="191" t="s">
        <v>1851</v>
      </c>
      <c r="K70" s="186" t="s">
        <v>1852</v>
      </c>
      <c r="L70" s="191" t="s">
        <v>1853</v>
      </c>
      <c r="M70" s="186" t="s">
        <v>1854</v>
      </c>
      <c r="N70" s="202" t="s">
        <v>1855</v>
      </c>
    </row>
    <row r="71" spans="1:14" ht="13" customHeight="1" x14ac:dyDescent="0.2">
      <c r="A71" s="82" t="s">
        <v>350</v>
      </c>
      <c r="B71" s="119">
        <v>1</v>
      </c>
      <c r="C71" s="186">
        <v>0.47321296981111799</v>
      </c>
      <c r="D71" s="191">
        <v>0.107272915560343</v>
      </c>
      <c r="E71" s="186">
        <v>0.47194165846507202</v>
      </c>
      <c r="F71" s="191">
        <v>0.107470965103638</v>
      </c>
      <c r="G71" s="186">
        <v>0.47588541324225903</v>
      </c>
      <c r="H71" s="191">
        <v>0.112447885583933</v>
      </c>
      <c r="I71" s="186">
        <v>0.58388625350196399</v>
      </c>
      <c r="J71" s="191">
        <v>0.143873484471951</v>
      </c>
      <c r="K71" s="186">
        <v>0.575729732815076</v>
      </c>
      <c r="L71" s="191">
        <v>0.14552704341009001</v>
      </c>
      <c r="M71" s="186">
        <v>0.62220106281715104</v>
      </c>
      <c r="N71" s="202">
        <v>0.16981573258198801</v>
      </c>
    </row>
    <row r="72" spans="1:14" ht="13" customHeight="1" x14ac:dyDescent="0.2">
      <c r="A72" s="82" t="s">
        <v>352</v>
      </c>
      <c r="B72" s="119">
        <v>1</v>
      </c>
      <c r="C72" s="186">
        <v>0.53433044079436598</v>
      </c>
      <c r="D72" s="191">
        <v>9.4348095221719996E-2</v>
      </c>
      <c r="E72" s="186">
        <v>0.51325247433245702</v>
      </c>
      <c r="F72" s="191">
        <v>9.3293379584708694E-2</v>
      </c>
      <c r="G72" s="186">
        <v>0.51455722897543699</v>
      </c>
      <c r="H72" s="191">
        <v>9.3332284980194996E-2</v>
      </c>
      <c r="I72" s="186">
        <v>0.58284772563192899</v>
      </c>
      <c r="J72" s="191">
        <v>0.102140121777044</v>
      </c>
      <c r="K72" s="186">
        <v>0.56664581385616397</v>
      </c>
      <c r="L72" s="191">
        <v>9.6491220858936494E-2</v>
      </c>
      <c r="M72" s="186">
        <v>0.64113881208353596</v>
      </c>
      <c r="N72" s="202">
        <v>0.11375186431478</v>
      </c>
    </row>
    <row r="73" spans="1:14" ht="13" customHeight="1" x14ac:dyDescent="0.2">
      <c r="A73" s="111" t="s">
        <v>354</v>
      </c>
      <c r="B73" s="119">
        <v>1</v>
      </c>
      <c r="C73" s="186">
        <v>0.50176599512452003</v>
      </c>
      <c r="D73" s="191">
        <v>0.12323524761106</v>
      </c>
      <c r="E73" s="186">
        <v>0.49718009685381698</v>
      </c>
      <c r="F73" s="191">
        <v>0.12265688471410301</v>
      </c>
      <c r="G73" s="186">
        <v>0.50276242907709201</v>
      </c>
      <c r="H73" s="191">
        <v>0.124879962664487</v>
      </c>
      <c r="I73" s="186">
        <v>0.59602928852636206</v>
      </c>
      <c r="J73" s="191">
        <v>0.144561124126865</v>
      </c>
      <c r="K73" s="186">
        <v>0.59741600245542503</v>
      </c>
      <c r="L73" s="191">
        <v>0.14679762352127701</v>
      </c>
      <c r="M73" s="186">
        <v>0.72430928295348096</v>
      </c>
      <c r="N73" s="202">
        <v>0.18645902809422901</v>
      </c>
    </row>
    <row r="74" spans="1:14" ht="13" customHeight="1" x14ac:dyDescent="0.2">
      <c r="A74" s="82" t="s">
        <v>355</v>
      </c>
      <c r="B74" s="119">
        <v>1</v>
      </c>
      <c r="C74" s="186">
        <v>0.62703266949882097</v>
      </c>
      <c r="D74" s="191">
        <v>0.16582516147533599</v>
      </c>
      <c r="E74" s="186">
        <v>0.61286877525204997</v>
      </c>
      <c r="F74" s="191">
        <v>0.16737231157047799</v>
      </c>
      <c r="G74" s="186">
        <v>0.66381481236120199</v>
      </c>
      <c r="H74" s="191">
        <v>0.17448472304339799</v>
      </c>
      <c r="I74" s="186">
        <v>0.78242863017051301</v>
      </c>
      <c r="J74" s="191">
        <v>0.216964973157623</v>
      </c>
      <c r="K74" s="186">
        <v>0.73238687505808198</v>
      </c>
      <c r="L74" s="191">
        <v>0.19405997813540601</v>
      </c>
      <c r="M74" s="186">
        <v>0.78726958752185205</v>
      </c>
      <c r="N74" s="202">
        <v>0.21988750282370201</v>
      </c>
    </row>
    <row r="75" spans="1:14" ht="13" customHeight="1" x14ac:dyDescent="0.2">
      <c r="A75" s="82" t="s">
        <v>365</v>
      </c>
      <c r="B75" s="119">
        <v>1</v>
      </c>
      <c r="C75" s="186">
        <v>0.51131309829930405</v>
      </c>
      <c r="D75" s="191">
        <v>0.13705232998331501</v>
      </c>
      <c r="E75" s="186">
        <v>0.53125131221093203</v>
      </c>
      <c r="F75" s="191">
        <v>0.14230361433501601</v>
      </c>
      <c r="G75" s="186">
        <v>0.53688838740725298</v>
      </c>
      <c r="H75" s="191">
        <v>0.14804038194309799</v>
      </c>
      <c r="I75" s="186">
        <v>0.60989356316392696</v>
      </c>
      <c r="J75" s="191">
        <v>0.16792743568211899</v>
      </c>
      <c r="K75" s="186">
        <v>0.60553124878933595</v>
      </c>
      <c r="L75" s="191">
        <v>0.16826101035875499</v>
      </c>
      <c r="M75" s="186">
        <v>0.58834263050073599</v>
      </c>
      <c r="N75" s="202">
        <v>0.16969002309230399</v>
      </c>
    </row>
    <row r="76" spans="1:14" ht="13" customHeight="1" x14ac:dyDescent="0.2">
      <c r="A76" s="82" t="s">
        <v>370</v>
      </c>
      <c r="B76" s="119">
        <v>1</v>
      </c>
      <c r="C76" s="186">
        <v>0.58671537636589299</v>
      </c>
      <c r="D76" s="191">
        <v>0.13364959191143699</v>
      </c>
      <c r="E76" s="186">
        <v>0.50067106766307301</v>
      </c>
      <c r="F76" s="191">
        <v>0.119192646109649</v>
      </c>
      <c r="G76" s="186">
        <v>0.52702204787815199</v>
      </c>
      <c r="H76" s="191">
        <v>0.12825624649867201</v>
      </c>
      <c r="I76" s="186">
        <v>0.55932063763425499</v>
      </c>
      <c r="J76" s="191">
        <v>0.14178052116304299</v>
      </c>
      <c r="K76" s="186">
        <v>0.55522358078159495</v>
      </c>
      <c r="L76" s="191">
        <v>0.14435618558930599</v>
      </c>
      <c r="M76" s="186">
        <v>0.78654361948754303</v>
      </c>
      <c r="N76" s="202">
        <v>0.20451858641510801</v>
      </c>
    </row>
    <row r="77" spans="1:14" ht="13" customHeight="1" x14ac:dyDescent="0.2">
      <c r="A77" s="82" t="s">
        <v>372</v>
      </c>
      <c r="B77" s="119">
        <v>1</v>
      </c>
      <c r="C77" s="186">
        <v>0.85964902141710497</v>
      </c>
      <c r="D77" s="191">
        <v>0.27018668061228301</v>
      </c>
      <c r="E77" s="186">
        <v>1.00430413626312</v>
      </c>
      <c r="F77" s="191">
        <v>0.31004214752701498</v>
      </c>
      <c r="G77" s="186">
        <v>0.97494904490502599</v>
      </c>
      <c r="H77" s="191">
        <v>0.29147150684645201</v>
      </c>
      <c r="I77" s="186">
        <v>1.02547239882593</v>
      </c>
      <c r="J77" s="191">
        <v>0.33587650683487302</v>
      </c>
      <c r="K77" s="186">
        <v>0.95240267352086105</v>
      </c>
      <c r="L77" s="191">
        <v>0.33416869737143601</v>
      </c>
      <c r="M77" s="186">
        <v>0.96774213925421804</v>
      </c>
      <c r="N77" s="202">
        <v>0.35353863182644202</v>
      </c>
    </row>
    <row r="78" spans="1:14" ht="13" customHeight="1" x14ac:dyDescent="0.2">
      <c r="A78" s="82" t="s">
        <v>428</v>
      </c>
      <c r="B78" s="119">
        <v>1</v>
      </c>
      <c r="C78" s="186">
        <v>0.68356735630711796</v>
      </c>
      <c r="D78" s="191">
        <v>0.16777104966315901</v>
      </c>
      <c r="E78" s="186">
        <v>0.63085262098750505</v>
      </c>
      <c r="F78" s="191">
        <v>0.159679274452106</v>
      </c>
      <c r="G78" s="186">
        <v>0.45924838344076802</v>
      </c>
      <c r="H78" s="191">
        <v>0.118940580011575</v>
      </c>
      <c r="I78" s="186">
        <v>0.50214779293866296</v>
      </c>
      <c r="J78" s="191">
        <v>0.141518956829919</v>
      </c>
      <c r="K78" s="186">
        <v>0.47106715785957398</v>
      </c>
      <c r="L78" s="191">
        <v>0.135928452086086</v>
      </c>
      <c r="M78" s="186">
        <v>0.602030477600762</v>
      </c>
      <c r="N78" s="202">
        <v>0.17988479172481101</v>
      </c>
    </row>
    <row r="79" spans="1:14" ht="13" customHeight="1" x14ac:dyDescent="0.2">
      <c r="A79" s="82" t="s">
        <v>378</v>
      </c>
      <c r="B79" s="119">
        <v>1</v>
      </c>
      <c r="C79" s="186">
        <v>0.438477417147213</v>
      </c>
      <c r="D79" s="191">
        <v>0.143072058720565</v>
      </c>
      <c r="E79" s="186">
        <v>0.38777148210934198</v>
      </c>
      <c r="F79" s="191">
        <v>0.124839349555132</v>
      </c>
      <c r="G79" s="186">
        <v>0.33599906670770902</v>
      </c>
      <c r="H79" s="191">
        <v>0.114533127357259</v>
      </c>
      <c r="I79" s="186">
        <v>0.41569233587024601</v>
      </c>
      <c r="J79" s="191">
        <v>0.14700397130658899</v>
      </c>
      <c r="K79" s="186">
        <v>0.40781398257391299</v>
      </c>
      <c r="L79" s="191">
        <v>0.14569924343247401</v>
      </c>
      <c r="M79" s="186">
        <v>0.45802684076172101</v>
      </c>
      <c r="N79" s="202">
        <v>0.16405788085592399</v>
      </c>
    </row>
    <row r="80" spans="1:14" ht="13" customHeight="1" x14ac:dyDescent="0.2">
      <c r="A80" s="82" t="s">
        <v>382</v>
      </c>
      <c r="B80" s="119">
        <v>1</v>
      </c>
      <c r="C80" s="186">
        <v>0.24676013873071101</v>
      </c>
      <c r="D80" s="191">
        <v>4.4043208425156501E-2</v>
      </c>
      <c r="E80" s="186">
        <v>0.21807037106491101</v>
      </c>
      <c r="F80" s="191">
        <v>3.9433399959761403E-2</v>
      </c>
      <c r="G80" s="186">
        <v>0.21591456427706901</v>
      </c>
      <c r="H80" s="191">
        <v>3.9410054659734399E-2</v>
      </c>
      <c r="I80" s="186">
        <v>0.232759206574529</v>
      </c>
      <c r="J80" s="191">
        <v>4.5620986315994101E-2</v>
      </c>
      <c r="K80" s="186">
        <v>0.23236136276821501</v>
      </c>
      <c r="L80" s="191">
        <v>4.6262938578344799E-2</v>
      </c>
      <c r="M80" s="186">
        <v>0.24422095164744101</v>
      </c>
      <c r="N80" s="202">
        <v>5.0342150631214902E-2</v>
      </c>
    </row>
    <row r="81" spans="1:14" ht="13" customHeight="1" x14ac:dyDescent="0.2">
      <c r="A81" s="82" t="s">
        <v>384</v>
      </c>
      <c r="B81" s="119">
        <v>1</v>
      </c>
      <c r="C81" s="186">
        <v>0.41532822958839699</v>
      </c>
      <c r="D81" s="191">
        <v>9.9973168755067399E-2</v>
      </c>
      <c r="E81" s="186">
        <v>0.39742173075596599</v>
      </c>
      <c r="F81" s="191">
        <v>9.9019240602780806E-2</v>
      </c>
      <c r="G81" s="186">
        <v>0.41915090699878499</v>
      </c>
      <c r="H81" s="191">
        <v>0.10758019857979501</v>
      </c>
      <c r="I81" s="186">
        <v>0.51011467964632895</v>
      </c>
      <c r="J81" s="191">
        <v>0.15029432120014299</v>
      </c>
      <c r="K81" s="186">
        <v>0.51047123170308195</v>
      </c>
      <c r="L81" s="191">
        <v>0.14857423933948599</v>
      </c>
      <c r="M81" s="186">
        <v>0.51763525312661596</v>
      </c>
      <c r="N81" s="202">
        <v>0.155919566281711</v>
      </c>
    </row>
    <row r="82" spans="1:14" ht="13" customHeight="1" x14ac:dyDescent="0.2">
      <c r="A82" s="82" t="s">
        <v>386</v>
      </c>
      <c r="B82" s="119">
        <v>1</v>
      </c>
      <c r="C82" s="186">
        <v>0.66331810155945603</v>
      </c>
      <c r="D82" s="191">
        <v>0.13101971727511999</v>
      </c>
      <c r="E82" s="186">
        <v>0.63748005244003003</v>
      </c>
      <c r="F82" s="191">
        <v>0.126792258593941</v>
      </c>
      <c r="G82" s="186">
        <v>0.65068603362240796</v>
      </c>
      <c r="H82" s="191">
        <v>0.12394572921838</v>
      </c>
      <c r="I82" s="186">
        <v>0.69762386563684797</v>
      </c>
      <c r="J82" s="191">
        <v>0.149290518220693</v>
      </c>
      <c r="K82" s="186">
        <v>0.70062635908134696</v>
      </c>
      <c r="L82" s="191">
        <v>0.149008323849425</v>
      </c>
      <c r="M82" s="186">
        <v>0.72365848471747096</v>
      </c>
      <c r="N82" s="202">
        <v>0.172308972444883</v>
      </c>
    </row>
    <row r="83" spans="1:14" ht="13" customHeight="1" x14ac:dyDescent="0.2">
      <c r="A83" s="82" t="s">
        <v>387</v>
      </c>
      <c r="B83" s="119">
        <v>1</v>
      </c>
      <c r="C83" s="186">
        <v>0.320808189710096</v>
      </c>
      <c r="D83" s="191">
        <v>6.2430045729870799E-2</v>
      </c>
      <c r="E83" s="186">
        <v>0.32005081377988498</v>
      </c>
      <c r="F83" s="191">
        <v>6.3326827869361002E-2</v>
      </c>
      <c r="G83" s="186">
        <v>0.32240692648727398</v>
      </c>
      <c r="H83" s="191">
        <v>6.4490014061271805E-2</v>
      </c>
      <c r="I83" s="186">
        <v>0.39240248880516798</v>
      </c>
      <c r="J83" s="191">
        <v>8.4785174340760994E-2</v>
      </c>
      <c r="K83" s="186">
        <v>0.38941748559699702</v>
      </c>
      <c r="L83" s="191">
        <v>8.40228943214507E-2</v>
      </c>
      <c r="M83" s="186">
        <v>0.425046089045994</v>
      </c>
      <c r="N83" s="202">
        <v>0.10220514762912999</v>
      </c>
    </row>
    <row r="84" spans="1:14" ht="13" customHeight="1" x14ac:dyDescent="0.2">
      <c r="A84" s="5" t="s">
        <v>436</v>
      </c>
      <c r="B84" s="120">
        <v>1</v>
      </c>
      <c r="C84" s="190">
        <v>0.53004275076913299</v>
      </c>
      <c r="D84" s="195">
        <v>4.0754028201631799E-2</v>
      </c>
      <c r="E84" s="190">
        <v>0.51882804127702897</v>
      </c>
      <c r="F84" s="195">
        <v>4.1781441369034597E-2</v>
      </c>
      <c r="G84" s="190">
        <v>0.50804356802527895</v>
      </c>
      <c r="H84" s="195">
        <v>4.0400295292354102E-2</v>
      </c>
      <c r="I84" s="190">
        <v>0.57454913153335896</v>
      </c>
      <c r="J84" s="195">
        <v>4.82401383118468E-2</v>
      </c>
      <c r="K84" s="190">
        <v>0.558306458700354</v>
      </c>
      <c r="L84" s="195">
        <v>4.7298538447828602E-2</v>
      </c>
      <c r="M84" s="190">
        <v>0.61365466238041999</v>
      </c>
      <c r="N84" s="203">
        <v>5.3489001200459303E-2</v>
      </c>
    </row>
    <row r="85" spans="1:14" ht="13" customHeight="1" x14ac:dyDescent="0.2">
      <c r="A85" s="82" t="s">
        <v>93</v>
      </c>
      <c r="B85" s="119">
        <v>1</v>
      </c>
      <c r="C85" s="186">
        <v>0.49294007652629301</v>
      </c>
      <c r="D85" s="191">
        <v>0.12516286778914301</v>
      </c>
      <c r="E85" s="186">
        <v>0.46216316195726298</v>
      </c>
      <c r="F85" s="191">
        <v>0.120977615695637</v>
      </c>
      <c r="G85" s="186">
        <v>0.44727835820005102</v>
      </c>
      <c r="H85" s="191">
        <v>0.117978114402623</v>
      </c>
      <c r="I85" s="186">
        <v>0.51338551083733297</v>
      </c>
      <c r="J85" s="191">
        <v>0.129316325439327</v>
      </c>
      <c r="K85" s="186">
        <v>0.50000052737450695</v>
      </c>
      <c r="L85" s="191">
        <v>0.127559159743454</v>
      </c>
      <c r="M85" s="186">
        <v>0.52793956691960098</v>
      </c>
      <c r="N85" s="202">
        <v>0.14522323293220701</v>
      </c>
    </row>
    <row r="86" spans="1:14" ht="13" customHeight="1" x14ac:dyDescent="0.2">
      <c r="A86" s="82" t="s">
        <v>392</v>
      </c>
      <c r="B86" s="119">
        <v>1</v>
      </c>
      <c r="C86" s="186">
        <v>0.71370256060402404</v>
      </c>
      <c r="D86" s="191">
        <v>0.22322404397692</v>
      </c>
      <c r="E86" s="186">
        <v>0.76306757248185497</v>
      </c>
      <c r="F86" s="191">
        <v>0.24133828947202299</v>
      </c>
      <c r="G86" s="186">
        <v>0.75958430375526398</v>
      </c>
      <c r="H86" s="191">
        <v>0.24481712267602301</v>
      </c>
      <c r="I86" s="186">
        <v>0.85140102743516899</v>
      </c>
      <c r="J86" s="191">
        <v>0.283329336650744</v>
      </c>
      <c r="K86" s="186">
        <v>0.82328254908835596</v>
      </c>
      <c r="L86" s="191">
        <v>0.26621402327905802</v>
      </c>
      <c r="M86" s="186">
        <v>0.87640801044182903</v>
      </c>
      <c r="N86" s="202">
        <v>0.26220632567609098</v>
      </c>
    </row>
    <row r="87" spans="1:14" ht="13" customHeight="1" x14ac:dyDescent="0.2">
      <c r="A87" s="4" t="s">
        <v>393</v>
      </c>
      <c r="B87" s="121">
        <v>1</v>
      </c>
      <c r="C87" s="196">
        <v>0.74941196165232804</v>
      </c>
      <c r="D87" s="197">
        <v>0.192249046883365</v>
      </c>
      <c r="E87" s="196">
        <v>0.74637045740462904</v>
      </c>
      <c r="F87" s="197">
        <v>0.19427413847334901</v>
      </c>
      <c r="G87" s="196">
        <v>0.78998238103498297</v>
      </c>
      <c r="H87" s="197">
        <v>0.21044007807349899</v>
      </c>
      <c r="I87" s="196">
        <v>0.86958020069226305</v>
      </c>
      <c r="J87" s="197">
        <v>0.23199597516592399</v>
      </c>
      <c r="K87" s="196">
        <v>0.86041859878071802</v>
      </c>
      <c r="L87" s="197">
        <v>0.23007124815148799</v>
      </c>
      <c r="M87" s="196">
        <v>0.96229842311969904</v>
      </c>
      <c r="N87" s="207">
        <v>0.28130601853548898</v>
      </c>
    </row>
    <row r="88" spans="1:14" ht="13" customHeight="1" x14ac:dyDescent="0.2">
      <c r="A88" s="82"/>
      <c r="B88" s="122"/>
      <c r="C88" s="186" t="s">
        <v>1844</v>
      </c>
      <c r="D88" s="191" t="s">
        <v>1845</v>
      </c>
      <c r="E88" s="186" t="s">
        <v>1846</v>
      </c>
      <c r="F88" s="191" t="s">
        <v>1847</v>
      </c>
      <c r="G88" s="186" t="s">
        <v>1848</v>
      </c>
      <c r="H88" s="191" t="s">
        <v>1849</v>
      </c>
      <c r="I88" s="186" t="s">
        <v>1850</v>
      </c>
      <c r="J88" s="191" t="s">
        <v>1851</v>
      </c>
      <c r="K88" s="186" t="s">
        <v>1852</v>
      </c>
      <c r="L88" s="191" t="s">
        <v>1853</v>
      </c>
      <c r="M88" s="186" t="s">
        <v>1854</v>
      </c>
      <c r="N88" s="202" t="s">
        <v>1855</v>
      </c>
    </row>
    <row r="89" spans="1:14" ht="13" customHeight="1" x14ac:dyDescent="0.2">
      <c r="A89" s="82" t="s">
        <v>359</v>
      </c>
      <c r="B89" s="122">
        <v>3</v>
      </c>
      <c r="C89" s="186">
        <v>0.448200381665946</v>
      </c>
      <c r="D89" s="191">
        <v>6.5578612221619495E-2</v>
      </c>
      <c r="E89" s="186">
        <v>0.44446853447366202</v>
      </c>
      <c r="F89" s="191">
        <v>6.4149626271092802E-2</v>
      </c>
      <c r="G89" s="186">
        <v>0.44720217751309999</v>
      </c>
      <c r="H89" s="191">
        <v>6.3553055968494407E-2</v>
      </c>
      <c r="I89" s="186">
        <v>0.55878939612531398</v>
      </c>
      <c r="J89" s="191">
        <v>9.33014826269144E-2</v>
      </c>
      <c r="K89" s="186">
        <v>0.55681873674256799</v>
      </c>
      <c r="L89" s="191">
        <v>9.2927157061301002E-2</v>
      </c>
      <c r="M89" s="186">
        <v>0.54657198348598002</v>
      </c>
      <c r="N89" s="202">
        <v>0.105705334297274</v>
      </c>
    </row>
    <row r="90" spans="1:14" ht="13" customHeight="1" x14ac:dyDescent="0.2">
      <c r="A90" s="82" t="s">
        <v>362</v>
      </c>
      <c r="B90" s="122">
        <v>3</v>
      </c>
      <c r="C90" s="186">
        <v>0.60044907064874697</v>
      </c>
      <c r="D90" s="191">
        <v>0.12781242086634001</v>
      </c>
      <c r="E90" s="186">
        <v>0.58305489368104302</v>
      </c>
      <c r="F90" s="191">
        <v>0.12820867862865401</v>
      </c>
      <c r="G90" s="186">
        <v>0.572274644546235</v>
      </c>
      <c r="H90" s="191">
        <v>0.132791201006385</v>
      </c>
      <c r="I90" s="186">
        <v>0.68645826211430305</v>
      </c>
      <c r="J90" s="191">
        <v>0.17354009934939199</v>
      </c>
      <c r="K90" s="186">
        <v>0.68700358767358805</v>
      </c>
      <c r="L90" s="191">
        <v>0.17430903307373</v>
      </c>
      <c r="M90" s="186">
        <v>0.73333554118393196</v>
      </c>
      <c r="N90" s="202">
        <v>0.18583692184268299</v>
      </c>
    </row>
    <row r="91" spans="1:14" ht="13" customHeight="1" x14ac:dyDescent="0.2">
      <c r="A91" s="82" t="s">
        <v>84</v>
      </c>
      <c r="B91" s="122">
        <v>3</v>
      </c>
      <c r="C91" s="186">
        <v>0.66515666214273805</v>
      </c>
      <c r="D91" s="191">
        <v>0.165783732749306</v>
      </c>
      <c r="E91" s="186">
        <v>0.64436467385324903</v>
      </c>
      <c r="F91" s="191">
        <v>0.15821277349259399</v>
      </c>
      <c r="G91" s="186">
        <v>0.63949567525675299</v>
      </c>
      <c r="H91" s="191">
        <v>0.15795404219519099</v>
      </c>
      <c r="I91" s="186">
        <v>0.73251651832737597</v>
      </c>
      <c r="J91" s="191">
        <v>0.18622042110672199</v>
      </c>
      <c r="K91" s="186">
        <v>0.72710593598399897</v>
      </c>
      <c r="L91" s="191">
        <v>0.181536801080913</v>
      </c>
      <c r="M91" s="186">
        <v>0.70971793320250798</v>
      </c>
      <c r="N91" s="202">
        <v>0.19037455876314799</v>
      </c>
    </row>
    <row r="92" spans="1:14" ht="13" customHeight="1" x14ac:dyDescent="0.2">
      <c r="A92" s="82" t="s">
        <v>376</v>
      </c>
      <c r="B92" s="122">
        <v>3</v>
      </c>
      <c r="C92" s="186">
        <v>0.53066127432073396</v>
      </c>
      <c r="D92" s="191">
        <v>0.13882568690937999</v>
      </c>
      <c r="E92" s="186">
        <v>0.50458256838241999</v>
      </c>
      <c r="F92" s="191">
        <v>0.12915573351148801</v>
      </c>
      <c r="G92" s="186">
        <v>0.49736527370432598</v>
      </c>
      <c r="H92" s="191">
        <v>0.12920270203247</v>
      </c>
      <c r="I92" s="186">
        <v>0.53870099958694395</v>
      </c>
      <c r="J92" s="191">
        <v>0.13838975441201701</v>
      </c>
      <c r="K92" s="186">
        <v>0.525287246311683</v>
      </c>
      <c r="L92" s="191">
        <v>0.13485076970722701</v>
      </c>
      <c r="M92" s="186">
        <v>0.47332151257996102</v>
      </c>
      <c r="N92" s="202">
        <v>0.13136141124308801</v>
      </c>
    </row>
    <row r="93" spans="1:14" ht="13" customHeight="1" x14ac:dyDescent="0.2">
      <c r="A93" s="82" t="s">
        <v>378</v>
      </c>
      <c r="B93" s="122">
        <v>3</v>
      </c>
      <c r="C93" s="186">
        <v>0.44996449240870001</v>
      </c>
      <c r="D93" s="191">
        <v>0.11339697525465001</v>
      </c>
      <c r="E93" s="186">
        <v>0.38601821571794198</v>
      </c>
      <c r="F93" s="191">
        <v>0.101643317864603</v>
      </c>
      <c r="G93" s="186">
        <v>0.36165333763850099</v>
      </c>
      <c r="H93" s="191">
        <v>9.6275131205981801E-2</v>
      </c>
      <c r="I93" s="186">
        <v>0.44383406225153199</v>
      </c>
      <c r="J93" s="191">
        <v>0.13156285459151701</v>
      </c>
      <c r="K93" s="186">
        <v>0.42586444785982402</v>
      </c>
      <c r="L93" s="191">
        <v>0.12539937764759099</v>
      </c>
      <c r="M93" s="186">
        <v>0.52212934351749896</v>
      </c>
      <c r="N93" s="202">
        <v>0.15823315027922599</v>
      </c>
    </row>
    <row r="94" spans="1:14" ht="13" customHeight="1" x14ac:dyDescent="0.2">
      <c r="A94" s="82" t="s">
        <v>382</v>
      </c>
      <c r="B94" s="122">
        <v>3</v>
      </c>
      <c r="C94" s="186">
        <v>0.51062938806926095</v>
      </c>
      <c r="D94" s="191">
        <v>0.121885398195045</v>
      </c>
      <c r="E94" s="186">
        <v>0.49551166914432698</v>
      </c>
      <c r="F94" s="191">
        <v>0.118548822556327</v>
      </c>
      <c r="G94" s="186">
        <v>0.50996794658498401</v>
      </c>
      <c r="H94" s="191">
        <v>0.12329370981172701</v>
      </c>
      <c r="I94" s="186">
        <v>0.67533642011947703</v>
      </c>
      <c r="J94" s="191">
        <v>0.16359405931617901</v>
      </c>
      <c r="K94" s="186">
        <v>0.66881869559641205</v>
      </c>
      <c r="L94" s="191">
        <v>0.161765654042379</v>
      </c>
      <c r="M94" s="186">
        <v>0.70569772447222701</v>
      </c>
      <c r="N94" s="202">
        <v>0.17574938870082599</v>
      </c>
    </row>
    <row r="95" spans="1:14" ht="13" customHeight="1" x14ac:dyDescent="0.2">
      <c r="A95" s="82" t="s">
        <v>386</v>
      </c>
      <c r="B95" s="122">
        <v>3</v>
      </c>
      <c r="C95" s="186">
        <v>0.49196025682080402</v>
      </c>
      <c r="D95" s="191">
        <v>8.5487640767802894E-2</v>
      </c>
      <c r="E95" s="186">
        <v>0.45272530057930399</v>
      </c>
      <c r="F95" s="191">
        <v>7.7097311328716098E-2</v>
      </c>
      <c r="G95" s="186">
        <v>0.43670485558448502</v>
      </c>
      <c r="H95" s="191">
        <v>7.76826433754748E-2</v>
      </c>
      <c r="I95" s="186">
        <v>0.47749848497047798</v>
      </c>
      <c r="J95" s="191">
        <v>8.9371345155049006E-2</v>
      </c>
      <c r="K95" s="186">
        <v>0.475444626878122</v>
      </c>
      <c r="L95" s="191">
        <v>8.9112905778811494E-2</v>
      </c>
      <c r="M95" s="186">
        <v>0.50786928545680898</v>
      </c>
      <c r="N95" s="202">
        <v>0.109681675801483</v>
      </c>
    </row>
    <row r="96" spans="1:14" ht="13" customHeight="1" x14ac:dyDescent="0.2">
      <c r="A96" s="82" t="s">
        <v>387</v>
      </c>
      <c r="B96" s="122">
        <v>3</v>
      </c>
      <c r="C96" s="186">
        <v>0.50617914353182503</v>
      </c>
      <c r="D96" s="191">
        <v>0.129436848211363</v>
      </c>
      <c r="E96" s="186">
        <v>0.49166300735693302</v>
      </c>
      <c r="F96" s="191">
        <v>0.1216982617143</v>
      </c>
      <c r="G96" s="186">
        <v>0.46348970864081102</v>
      </c>
      <c r="H96" s="191">
        <v>0.11920632885875899</v>
      </c>
      <c r="I96" s="186">
        <v>0.62298645500782301</v>
      </c>
      <c r="J96" s="191">
        <v>0.17346164760134</v>
      </c>
      <c r="K96" s="186">
        <v>0.62287510187166295</v>
      </c>
      <c r="L96" s="191">
        <v>0.17468959258920699</v>
      </c>
      <c r="M96" s="186">
        <v>0.51227606129014003</v>
      </c>
      <c r="N96" s="202">
        <v>0.166901324580391</v>
      </c>
    </row>
    <row r="97" spans="1:14" ht="13" customHeight="1" x14ac:dyDescent="0.2">
      <c r="A97" s="6" t="s">
        <v>437</v>
      </c>
      <c r="B97" s="124">
        <v>3</v>
      </c>
      <c r="C97" s="200">
        <v>0.52540008370109403</v>
      </c>
      <c r="D97" s="201">
        <v>4.3151322652778198E-2</v>
      </c>
      <c r="E97" s="200">
        <v>0.50029860789861003</v>
      </c>
      <c r="F97" s="201">
        <v>4.0965834609455298E-2</v>
      </c>
      <c r="G97" s="200">
        <v>0.49101920243364899</v>
      </c>
      <c r="H97" s="201">
        <v>4.1084952639241001E-2</v>
      </c>
      <c r="I97" s="200">
        <v>0.59201507481290605</v>
      </c>
      <c r="J97" s="201">
        <v>5.2261225406182103E-2</v>
      </c>
      <c r="K97" s="200">
        <v>0.58615229736473295</v>
      </c>
      <c r="L97" s="201">
        <v>5.1616090370004301E-2</v>
      </c>
      <c r="M97" s="200">
        <v>0.58886492314863204</v>
      </c>
      <c r="N97" s="209">
        <v>5.5201190521046099E-2</v>
      </c>
    </row>
    <row r="99" spans="1:14" x14ac:dyDescent="0.2">
      <c r="A99" s="177" t="s">
        <v>502</v>
      </c>
    </row>
    <row r="100" spans="1:14" x14ac:dyDescent="0.2">
      <c r="A100" s="177" t="s">
        <v>624</v>
      </c>
    </row>
    <row r="101" spans="1:14" x14ac:dyDescent="0.2">
      <c r="A101" s="177" t="s">
        <v>474</v>
      </c>
    </row>
    <row r="102" spans="1:14" x14ac:dyDescent="0.2">
      <c r="A102" s="177" t="s">
        <v>475</v>
      </c>
    </row>
    <row r="103" spans="1:14" x14ac:dyDescent="0.2">
      <c r="A103" s="177" t="s">
        <v>476</v>
      </c>
    </row>
    <row r="104" spans="1:14" x14ac:dyDescent="0.2">
      <c r="A104" s="177" t="s">
        <v>555</v>
      </c>
    </row>
    <row r="105" spans="1:14" x14ac:dyDescent="0.2">
      <c r="A105" s="177" t="s">
        <v>522</v>
      </c>
    </row>
    <row r="106" spans="1:14" x14ac:dyDescent="0.2">
      <c r="A106" s="177" t="s">
        <v>631</v>
      </c>
    </row>
    <row r="107" spans="1:14" x14ac:dyDescent="0.2">
      <c r="A107" s="177" t="s">
        <v>398</v>
      </c>
    </row>
    <row r="108" spans="1:14" x14ac:dyDescent="0.2">
      <c r="A108" s="177" t="s">
        <v>400</v>
      </c>
    </row>
    <row r="109" spans="1:14" x14ac:dyDescent="0.2">
      <c r="A109" s="177" t="s">
        <v>401</v>
      </c>
    </row>
    <row r="110" spans="1:14" x14ac:dyDescent="0.2">
      <c r="A110" s="177" t="s">
        <v>402</v>
      </c>
    </row>
    <row r="111" spans="1:14" x14ac:dyDescent="0.2">
      <c r="A111" s="160" t="str">
        <f>HYPERLINK("https://oecdcode.org/disclaimers/cyprus.html", "Information on data for Cyprus: https://oecdcode.org/disclaimers/cyprus.html")</f>
        <v>Information on data for Cyprus: https://oecdcode.org/disclaimers/cyprus.html</v>
      </c>
    </row>
    <row r="112" spans="1:14" x14ac:dyDescent="0.2">
      <c r="A112" s="177" t="s">
        <v>440</v>
      </c>
    </row>
  </sheetData>
  <mergeCells count="8">
    <mergeCell ref="K9:L9"/>
    <mergeCell ref="M9:N9"/>
    <mergeCell ref="C8:N8"/>
    <mergeCell ref="B8:B10"/>
    <mergeCell ref="C9:D9"/>
    <mergeCell ref="E9:F9"/>
    <mergeCell ref="G9:H9"/>
    <mergeCell ref="I9:J9"/>
  </mergeCells>
  <conditionalFormatting sqref="C1:C200">
    <cfRule type="expression" dxfId="88" priority="6">
      <formula>ABS(LN(C1)/(D1/C1))&gt;1.95996398454005</formula>
    </cfRule>
  </conditionalFormatting>
  <conditionalFormatting sqref="E1:E200">
    <cfRule type="expression" dxfId="87" priority="5">
      <formula>ABS(LN(E1)/(F1/E1))&gt;1.95996398454005</formula>
    </cfRule>
  </conditionalFormatting>
  <conditionalFormatting sqref="G1:G200">
    <cfRule type="expression" dxfId="86" priority="4">
      <formula>ABS(LN(G1)/(H1/G1))&gt;1.95996398454005</formula>
    </cfRule>
  </conditionalFormatting>
  <conditionalFormatting sqref="I1:I200">
    <cfRule type="expression" dxfId="85" priority="3">
      <formula>ABS(LN(I1)/(J1/I1))&gt;1.95996398454005</formula>
    </cfRule>
  </conditionalFormatting>
  <conditionalFormatting sqref="K1:K200">
    <cfRule type="expression" dxfId="84" priority="2">
      <formula>ABS(LN(K1)/(L1/K1))&gt;1.95996398454005</formula>
    </cfRule>
  </conditionalFormatting>
  <conditionalFormatting sqref="M1:M200">
    <cfRule type="expression" dxfId="83"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55"/>
  <sheetViews>
    <sheetView showGridLines="0" zoomScale="80" zoomScaleNormal="80" workbookViewId="0"/>
  </sheetViews>
  <sheetFormatPr baseColWidth="10" defaultColWidth="10.83203125" defaultRowHeight="15" x14ac:dyDescent="0.2"/>
  <cols>
    <col min="1" max="1" width="26.83203125" customWidth="1"/>
    <col min="2" max="3" width="25.6640625" customWidth="1"/>
  </cols>
  <sheetData>
    <row r="1" spans="1:13" x14ac:dyDescent="0.2">
      <c r="A1" s="36" t="str">
        <f ca="1">RIGHT(CELL("Filename",A1),LEN(CELL("Filename",A1))-FIND("]",CELL("Filename",A1)))</f>
        <v>CON.UND.EAG_SALARY</v>
      </c>
    </row>
    <row r="2" spans="1:13" x14ac:dyDescent="0.2">
      <c r="A2" s="46" t="s">
        <v>157</v>
      </c>
    </row>
    <row r="3" spans="1:13" x14ac:dyDescent="0.2">
      <c r="A3" s="58" t="s">
        <v>159</v>
      </c>
    </row>
    <row r="4" spans="1:13" x14ac:dyDescent="0.2">
      <c r="A4" s="161" t="str">
        <f>HYPERLINK("#'TOC'!A1", "Back to TOC")</f>
        <v>Back to TOC</v>
      </c>
    </row>
    <row r="5" spans="1:13" x14ac:dyDescent="0.2">
      <c r="A5" s="58"/>
    </row>
    <row r="7" spans="1:13" ht="13.5" customHeight="1" x14ac:dyDescent="0.2">
      <c r="A7" s="97"/>
    </row>
    <row r="8" spans="1:13" ht="45.75" customHeight="1" x14ac:dyDescent="0.2">
      <c r="A8" s="101"/>
      <c r="B8" s="285" t="s">
        <v>161</v>
      </c>
      <c r="C8" s="286"/>
    </row>
    <row r="9" spans="1:13" ht="87.75" customHeight="1" x14ac:dyDescent="0.2">
      <c r="A9" s="101"/>
      <c r="B9" s="154" t="s">
        <v>162</v>
      </c>
      <c r="C9" s="95" t="s">
        <v>163</v>
      </c>
    </row>
    <row r="10" spans="1:13" ht="15" customHeight="1" x14ac:dyDescent="0.2">
      <c r="A10" s="102"/>
      <c r="B10" s="148" t="s">
        <v>156</v>
      </c>
      <c r="C10" s="149" t="s">
        <v>158</v>
      </c>
    </row>
    <row r="11" spans="1:13" x14ac:dyDescent="0.2">
      <c r="A11" s="77"/>
      <c r="B11" s="42"/>
      <c r="C11" s="150"/>
      <c r="D11" s="98"/>
      <c r="E11" s="98"/>
      <c r="F11" s="98"/>
      <c r="G11" s="98"/>
      <c r="H11" s="98"/>
      <c r="I11" s="98"/>
      <c r="J11" s="98"/>
      <c r="K11" s="98"/>
      <c r="L11" s="98"/>
      <c r="M11" s="98"/>
    </row>
    <row r="12" spans="1:13" x14ac:dyDescent="0.2">
      <c r="A12" s="3" t="s">
        <v>13</v>
      </c>
      <c r="B12" s="157">
        <v>70740.97</v>
      </c>
      <c r="C12" s="155">
        <v>0.94382999999999995</v>
      </c>
      <c r="D12" s="98"/>
      <c r="E12" s="98"/>
      <c r="F12" s="98"/>
      <c r="G12" s="98"/>
      <c r="H12" s="98"/>
      <c r="I12" s="98"/>
      <c r="J12" s="98"/>
      <c r="K12" s="98"/>
      <c r="L12" s="98"/>
      <c r="M12" s="98"/>
    </row>
    <row r="13" spans="1:13" x14ac:dyDescent="0.2">
      <c r="A13" s="28" t="s">
        <v>14</v>
      </c>
      <c r="B13" s="157">
        <v>87332.54</v>
      </c>
      <c r="C13" s="155">
        <v>0.81299999999999994</v>
      </c>
      <c r="D13" s="2"/>
      <c r="E13" s="2"/>
      <c r="F13" s="2"/>
      <c r="G13" s="2"/>
      <c r="H13" s="2"/>
      <c r="I13" s="2"/>
      <c r="J13" s="2"/>
      <c r="K13" s="2"/>
      <c r="L13" s="2"/>
      <c r="M13" s="2"/>
    </row>
    <row r="14" spans="1:13" ht="14.25" customHeight="1" x14ac:dyDescent="0.2">
      <c r="A14" s="3" t="s">
        <v>166</v>
      </c>
      <c r="B14" s="157">
        <v>32704.99</v>
      </c>
      <c r="C14" s="155">
        <v>0.88539000000000001</v>
      </c>
      <c r="D14" s="2"/>
      <c r="E14" s="2"/>
      <c r="F14" s="2"/>
      <c r="G14" s="2"/>
      <c r="H14" s="2"/>
      <c r="I14" s="2"/>
      <c r="J14" s="2"/>
      <c r="K14" s="2"/>
      <c r="L14" s="2"/>
      <c r="M14" s="2"/>
    </row>
    <row r="15" spans="1:13" x14ac:dyDescent="0.2">
      <c r="A15" s="3" t="s">
        <v>23</v>
      </c>
      <c r="B15" s="157" t="s">
        <v>155</v>
      </c>
      <c r="C15" s="155" t="s">
        <v>155</v>
      </c>
      <c r="D15" s="2"/>
      <c r="E15" s="2"/>
      <c r="F15" s="2"/>
      <c r="G15" s="2"/>
      <c r="H15" s="2"/>
      <c r="I15" s="2"/>
      <c r="J15" s="2"/>
      <c r="K15" s="2"/>
      <c r="L15" s="2"/>
      <c r="M15" s="2"/>
    </row>
    <row r="16" spans="1:13" x14ac:dyDescent="0.2">
      <c r="A16" s="28" t="s">
        <v>24</v>
      </c>
      <c r="B16" s="157">
        <v>50106.53</v>
      </c>
      <c r="C16" s="155">
        <v>1.51108</v>
      </c>
      <c r="D16" s="2"/>
      <c r="E16" s="2"/>
      <c r="F16" s="2"/>
      <c r="G16" s="2"/>
      <c r="H16" s="2"/>
      <c r="I16" s="2"/>
      <c r="J16" s="2"/>
      <c r="K16" s="2"/>
      <c r="L16" s="2"/>
      <c r="M16" s="2"/>
    </row>
    <row r="17" spans="1:13" ht="14.25" customHeight="1" x14ac:dyDescent="0.2">
      <c r="A17" s="28" t="s">
        <v>167</v>
      </c>
      <c r="B17" s="157">
        <v>40329.32</v>
      </c>
      <c r="C17" s="155">
        <v>0.72265000000000001</v>
      </c>
      <c r="D17" s="2"/>
      <c r="E17" s="2"/>
      <c r="F17" s="2"/>
      <c r="G17" s="2"/>
      <c r="H17" s="2"/>
      <c r="I17" s="2"/>
      <c r="J17" s="2"/>
      <c r="K17" s="2"/>
      <c r="L17" s="2"/>
      <c r="M17" s="2"/>
    </row>
    <row r="18" spans="1:13" x14ac:dyDescent="0.2">
      <c r="A18" s="28" t="s">
        <v>28</v>
      </c>
      <c r="B18" s="157">
        <v>69236.639999999999</v>
      </c>
      <c r="C18" s="155">
        <v>0.77893000000000001</v>
      </c>
      <c r="D18" s="2"/>
      <c r="E18" s="2"/>
      <c r="F18" s="2"/>
      <c r="G18" s="2"/>
      <c r="H18" s="2"/>
      <c r="I18" s="2"/>
      <c r="J18" s="2"/>
      <c r="K18" s="2"/>
      <c r="L18" s="2"/>
      <c r="M18" s="2"/>
    </row>
    <row r="19" spans="1:13" ht="12.75" customHeight="1" x14ac:dyDescent="0.2">
      <c r="A19" s="28" t="s">
        <v>29</v>
      </c>
      <c r="B19" s="157">
        <v>37505.56</v>
      </c>
      <c r="C19" s="155">
        <v>0.78741000000000005</v>
      </c>
      <c r="D19" s="2"/>
      <c r="E19" s="2"/>
      <c r="F19" s="2"/>
      <c r="G19" s="2"/>
      <c r="H19" s="2"/>
      <c r="I19" s="2"/>
      <c r="J19" s="2"/>
      <c r="K19" s="2"/>
      <c r="L19" s="2"/>
      <c r="M19" s="2"/>
    </row>
    <row r="20" spans="1:13" x14ac:dyDescent="0.2">
      <c r="A20" s="28" t="s">
        <v>30</v>
      </c>
      <c r="B20" s="157">
        <v>62888.72</v>
      </c>
      <c r="C20" s="155">
        <v>0.87726000000000004</v>
      </c>
      <c r="D20" s="2"/>
      <c r="E20" s="2"/>
      <c r="F20" s="2"/>
      <c r="G20" s="2"/>
      <c r="H20" s="2"/>
      <c r="I20" s="2"/>
      <c r="J20" s="2"/>
      <c r="K20" s="2"/>
      <c r="L20" s="2"/>
      <c r="M20" s="2"/>
    </row>
    <row r="21" spans="1:13" x14ac:dyDescent="0.2">
      <c r="A21" s="28" t="s">
        <v>18</v>
      </c>
      <c r="B21" s="157">
        <v>70877.69</v>
      </c>
      <c r="C21" s="155">
        <v>0.81784999999999997</v>
      </c>
      <c r="D21" s="2"/>
      <c r="E21" s="2"/>
      <c r="F21" s="2"/>
      <c r="G21" s="2"/>
      <c r="H21" s="2"/>
      <c r="I21" s="2"/>
      <c r="J21" s="2"/>
      <c r="K21" s="2"/>
      <c r="L21" s="2"/>
      <c r="M21" s="2"/>
    </row>
    <row r="22" spans="1:13" x14ac:dyDescent="0.2">
      <c r="A22" s="28" t="s">
        <v>19</v>
      </c>
      <c r="B22" s="157">
        <v>67730.960000000006</v>
      </c>
      <c r="C22" s="155">
        <v>0.78154000000000001</v>
      </c>
      <c r="D22" s="2"/>
      <c r="E22" s="2"/>
      <c r="F22" s="2"/>
      <c r="G22" s="2"/>
      <c r="H22" s="2"/>
      <c r="I22" s="2"/>
      <c r="J22" s="2"/>
      <c r="K22" s="2"/>
      <c r="L22" s="2"/>
      <c r="M22" s="2"/>
    </row>
    <row r="23" spans="1:13" x14ac:dyDescent="0.2">
      <c r="A23" s="28" t="s">
        <v>31</v>
      </c>
      <c r="B23" s="157">
        <v>51895.96</v>
      </c>
      <c r="C23" s="155" t="s">
        <v>155</v>
      </c>
      <c r="D23" s="2"/>
      <c r="E23" s="2"/>
      <c r="F23" s="2"/>
      <c r="G23" s="2"/>
      <c r="H23" s="2"/>
      <c r="I23" s="2"/>
      <c r="J23" s="2"/>
      <c r="K23" s="2"/>
      <c r="L23" s="2"/>
      <c r="M23" s="2"/>
    </row>
    <row r="24" spans="1:13" x14ac:dyDescent="0.2">
      <c r="A24" s="28" t="s">
        <v>149</v>
      </c>
      <c r="B24" s="157">
        <v>99340.12</v>
      </c>
      <c r="C24" s="155">
        <v>0.97538000000000002</v>
      </c>
      <c r="D24" s="2"/>
      <c r="E24" s="2"/>
      <c r="F24" s="2"/>
      <c r="G24" s="2"/>
      <c r="H24" s="2"/>
      <c r="I24" s="2"/>
      <c r="J24" s="2"/>
      <c r="K24" s="2"/>
      <c r="L24" s="2"/>
      <c r="M24" s="2"/>
    </row>
    <row r="25" spans="1:13" x14ac:dyDescent="0.2">
      <c r="A25" s="3" t="s">
        <v>150</v>
      </c>
      <c r="B25" s="157">
        <v>32243.47</v>
      </c>
      <c r="C25" s="155">
        <v>0.74661999999999995</v>
      </c>
      <c r="D25" s="2"/>
      <c r="E25" s="2"/>
      <c r="F25" s="2"/>
      <c r="G25" s="2"/>
      <c r="H25" s="2"/>
      <c r="I25" s="2"/>
      <c r="J25" s="2"/>
      <c r="K25" s="2"/>
      <c r="L25" s="2"/>
      <c r="M25" s="2"/>
    </row>
    <row r="26" spans="1:13" x14ac:dyDescent="0.2">
      <c r="A26" s="28" t="s">
        <v>32</v>
      </c>
      <c r="B26" s="157">
        <v>31407.13</v>
      </c>
      <c r="C26" s="155">
        <v>0.49276999999999999</v>
      </c>
      <c r="D26" s="2"/>
      <c r="E26" s="2"/>
      <c r="F26" s="2"/>
      <c r="G26" s="2"/>
      <c r="H26" s="2"/>
      <c r="I26" s="2"/>
      <c r="J26" s="2"/>
      <c r="K26" s="2"/>
      <c r="L26" s="2"/>
      <c r="M26" s="2"/>
    </row>
    <row r="27" spans="1:13" x14ac:dyDescent="0.2">
      <c r="A27" s="17" t="s">
        <v>33</v>
      </c>
      <c r="B27" s="157">
        <v>59085.73</v>
      </c>
      <c r="C27" s="155" t="s">
        <v>155</v>
      </c>
      <c r="D27" s="2"/>
      <c r="E27" s="2"/>
      <c r="F27" s="2"/>
      <c r="G27" s="2"/>
      <c r="H27" s="2"/>
      <c r="I27" s="2"/>
      <c r="J27" s="2"/>
      <c r="K27" s="2"/>
      <c r="L27" s="2"/>
      <c r="M27" s="2"/>
    </row>
    <row r="28" spans="1:13" x14ac:dyDescent="0.2">
      <c r="A28" s="28" t="s">
        <v>151</v>
      </c>
      <c r="B28" s="157">
        <v>71568.759999999995</v>
      </c>
      <c r="C28" s="155">
        <v>0.91100999999999999</v>
      </c>
      <c r="D28" s="2"/>
      <c r="E28" s="2"/>
      <c r="F28" s="2"/>
      <c r="G28" s="2"/>
      <c r="H28" s="2"/>
      <c r="I28" s="2"/>
      <c r="J28" s="2"/>
      <c r="K28" s="2"/>
      <c r="L28" s="2"/>
      <c r="M28" s="2"/>
    </row>
    <row r="29" spans="1:13" x14ac:dyDescent="0.2">
      <c r="A29" s="28" t="s">
        <v>34</v>
      </c>
      <c r="B29" s="157">
        <v>54430.25</v>
      </c>
      <c r="C29" s="155">
        <v>0.91549999999999998</v>
      </c>
      <c r="D29" s="2"/>
      <c r="E29" s="2"/>
      <c r="F29" s="2"/>
      <c r="G29" s="2"/>
      <c r="H29" s="2"/>
      <c r="I29" s="2"/>
      <c r="J29" s="2"/>
      <c r="K29" s="2"/>
      <c r="L29" s="2"/>
      <c r="M29" s="2"/>
    </row>
    <row r="30" spans="1:13" x14ac:dyDescent="0.2">
      <c r="A30" s="28" t="s">
        <v>35</v>
      </c>
      <c r="B30" s="157">
        <v>47829.25</v>
      </c>
      <c r="C30" s="155">
        <v>0.62700999999999996</v>
      </c>
      <c r="D30" s="2"/>
      <c r="E30" s="2"/>
      <c r="F30" s="2"/>
      <c r="G30" s="2"/>
      <c r="H30" s="2"/>
      <c r="I30" s="2"/>
      <c r="J30" s="2"/>
      <c r="K30" s="2"/>
      <c r="L30" s="2"/>
      <c r="M30" s="2"/>
    </row>
    <row r="31" spans="1:13" x14ac:dyDescent="0.2">
      <c r="A31" s="28" t="s">
        <v>36</v>
      </c>
      <c r="B31" s="157" t="s">
        <v>155</v>
      </c>
      <c r="C31" s="155" t="s">
        <v>155</v>
      </c>
      <c r="D31" s="2"/>
      <c r="E31" s="2"/>
      <c r="F31" s="2"/>
      <c r="G31" s="2"/>
      <c r="H31" s="2"/>
      <c r="I31" s="2"/>
      <c r="J31" s="2"/>
      <c r="K31" s="2"/>
      <c r="L31" s="2"/>
      <c r="M31" s="2"/>
    </row>
    <row r="32" spans="1:13" x14ac:dyDescent="0.2">
      <c r="A32" s="28" t="s">
        <v>38</v>
      </c>
      <c r="B32" s="157" t="s">
        <v>155</v>
      </c>
      <c r="C32" s="155" t="s">
        <v>155</v>
      </c>
      <c r="D32" s="2"/>
      <c r="E32" s="2"/>
      <c r="F32" s="2"/>
      <c r="G32" s="2"/>
      <c r="H32" s="2"/>
      <c r="I32" s="2"/>
      <c r="J32" s="2"/>
      <c r="K32" s="2"/>
      <c r="L32" s="2"/>
      <c r="M32" s="2"/>
    </row>
    <row r="33" spans="1:13" x14ac:dyDescent="0.2">
      <c r="A33" s="28" t="s">
        <v>40</v>
      </c>
      <c r="B33" s="157">
        <v>34357.32</v>
      </c>
      <c r="C33" s="155" t="s">
        <v>155</v>
      </c>
      <c r="D33" s="2"/>
      <c r="E33" s="2"/>
      <c r="F33" s="2"/>
      <c r="G33" s="2"/>
      <c r="H33" s="2"/>
      <c r="I33" s="2"/>
      <c r="J33" s="2"/>
      <c r="K33" s="2"/>
      <c r="L33" s="2"/>
      <c r="M33" s="2"/>
    </row>
    <row r="34" spans="1:13" x14ac:dyDescent="0.2">
      <c r="A34" s="28" t="s">
        <v>41</v>
      </c>
      <c r="B34" s="157">
        <v>50660.38</v>
      </c>
      <c r="C34" s="155">
        <v>0.83857000000000004</v>
      </c>
      <c r="D34" s="2"/>
      <c r="E34" s="2"/>
      <c r="F34" s="2"/>
      <c r="G34" s="2"/>
      <c r="H34" s="2"/>
      <c r="I34" s="2"/>
      <c r="J34" s="2"/>
      <c r="K34" s="2"/>
      <c r="L34" s="2"/>
      <c r="M34" s="2"/>
    </row>
    <row r="35" spans="1:13" x14ac:dyDescent="0.2">
      <c r="A35" s="28" t="s">
        <v>152</v>
      </c>
      <c r="B35" s="157">
        <v>92974.09</v>
      </c>
      <c r="C35" s="155">
        <v>0.84968999999999995</v>
      </c>
      <c r="D35" s="2"/>
      <c r="E35" s="2"/>
      <c r="F35" s="2"/>
      <c r="G35" s="2"/>
      <c r="H35" s="2"/>
      <c r="I35" s="2"/>
      <c r="J35" s="2"/>
      <c r="K35" s="2"/>
      <c r="L35" s="2"/>
      <c r="M35" s="2"/>
    </row>
    <row r="36" spans="1:13" x14ac:dyDescent="0.2">
      <c r="A36" s="28" t="s">
        <v>153</v>
      </c>
      <c r="B36" s="157">
        <v>58477.16</v>
      </c>
      <c r="C36" s="155">
        <v>0.85975999999999997</v>
      </c>
      <c r="D36" s="2"/>
      <c r="E36" s="2"/>
      <c r="F36" s="2"/>
      <c r="G36" s="2"/>
      <c r="H36" s="2"/>
      <c r="I36" s="2"/>
      <c r="J36" s="2"/>
      <c r="K36" s="2"/>
      <c r="L36" s="2"/>
      <c r="M36" s="2"/>
    </row>
    <row r="37" spans="1:13" x14ac:dyDescent="0.2">
      <c r="A37" s="28" t="s">
        <v>154</v>
      </c>
      <c r="B37" s="157">
        <v>64345.32</v>
      </c>
      <c r="C37" s="155">
        <v>0.71894999999999998</v>
      </c>
      <c r="D37" s="2"/>
      <c r="E37" s="2"/>
      <c r="F37" s="2"/>
      <c r="G37" s="2"/>
      <c r="H37" s="2"/>
      <c r="I37" s="2"/>
      <c r="J37" s="2"/>
      <c r="K37" s="2"/>
      <c r="L37" s="2"/>
      <c r="M37" s="2"/>
    </row>
    <row r="38" spans="1:13" x14ac:dyDescent="0.2">
      <c r="A38" s="32" t="s">
        <v>45</v>
      </c>
      <c r="B38" s="157">
        <v>46154.04</v>
      </c>
      <c r="C38" s="155">
        <v>0.70757999999999999</v>
      </c>
      <c r="D38" s="2"/>
      <c r="E38" s="2"/>
      <c r="F38" s="2"/>
      <c r="G38" s="2"/>
      <c r="H38" s="2"/>
      <c r="I38" s="2"/>
      <c r="J38" s="2"/>
      <c r="K38" s="2"/>
      <c r="L38" s="2"/>
      <c r="M38" s="2"/>
    </row>
    <row r="39" spans="1:13" x14ac:dyDescent="0.2">
      <c r="A39" s="28" t="s">
        <v>46</v>
      </c>
      <c r="B39" s="157">
        <v>55071.16</v>
      </c>
      <c r="C39" s="155">
        <v>1.2522500000000001</v>
      </c>
      <c r="D39" s="2"/>
      <c r="E39" s="2"/>
      <c r="F39" s="2"/>
      <c r="G39" s="2"/>
      <c r="H39" s="2"/>
      <c r="I39" s="2"/>
      <c r="J39" s="2"/>
      <c r="K39" s="2"/>
      <c r="L39" s="2"/>
      <c r="M39" s="2"/>
    </row>
    <row r="40" spans="1:13" x14ac:dyDescent="0.2">
      <c r="A40" s="28" t="s">
        <v>47</v>
      </c>
      <c r="B40" s="157">
        <v>45601.89</v>
      </c>
      <c r="C40" s="155">
        <v>1.00342</v>
      </c>
      <c r="D40" s="2"/>
      <c r="E40" s="2"/>
      <c r="F40" s="2"/>
      <c r="G40" s="2"/>
      <c r="H40" s="2"/>
      <c r="I40" s="2"/>
      <c r="J40" s="2"/>
      <c r="K40" s="2"/>
      <c r="L40" s="2"/>
      <c r="M40" s="2"/>
    </row>
    <row r="41" spans="1:13" x14ac:dyDescent="0.2">
      <c r="A41" s="28" t="s">
        <v>52</v>
      </c>
      <c r="B41" s="157">
        <v>34674.870000000003</v>
      </c>
      <c r="C41" s="155">
        <v>0.71108000000000005</v>
      </c>
      <c r="D41" s="2"/>
      <c r="E41" s="2"/>
      <c r="F41" s="2"/>
      <c r="G41" s="2"/>
      <c r="H41" s="2"/>
      <c r="I41" s="2"/>
      <c r="J41" s="2"/>
      <c r="K41" s="2"/>
      <c r="L41" s="2"/>
      <c r="M41" s="2"/>
    </row>
    <row r="42" spans="1:13" ht="14.25" customHeight="1" x14ac:dyDescent="0.2">
      <c r="A42" s="28" t="s">
        <v>168</v>
      </c>
      <c r="B42" s="157">
        <v>49350.34</v>
      </c>
      <c r="C42" s="155">
        <v>0.8921</v>
      </c>
      <c r="D42" s="2"/>
      <c r="E42" s="2"/>
      <c r="F42" s="2"/>
      <c r="G42" s="2"/>
      <c r="H42" s="2"/>
      <c r="I42" s="2"/>
      <c r="J42" s="2"/>
      <c r="K42" s="2"/>
      <c r="L42" s="2"/>
      <c r="M42" s="2"/>
    </row>
    <row r="43" spans="1:13" x14ac:dyDescent="0.2">
      <c r="A43" s="3" t="s">
        <v>55</v>
      </c>
      <c r="B43" s="157" t="s">
        <v>155</v>
      </c>
      <c r="C43" s="155" t="s">
        <v>155</v>
      </c>
      <c r="D43" s="2"/>
      <c r="E43" s="2"/>
      <c r="F43" s="2"/>
      <c r="G43" s="2"/>
      <c r="H43" s="2"/>
      <c r="I43" s="2"/>
      <c r="J43" s="2"/>
      <c r="K43" s="2"/>
      <c r="L43" s="2"/>
      <c r="M43" s="2"/>
    </row>
    <row r="44" spans="1:13" ht="14.25" customHeight="1" x14ac:dyDescent="0.2">
      <c r="A44" s="3" t="s">
        <v>169</v>
      </c>
      <c r="B44" s="157">
        <v>54403.82</v>
      </c>
      <c r="C44" s="155">
        <v>0.81191000000000002</v>
      </c>
      <c r="D44" s="2"/>
      <c r="E44" s="2"/>
      <c r="F44" s="2"/>
      <c r="G44" s="2"/>
      <c r="H44" s="2"/>
      <c r="I44" s="2"/>
      <c r="J44" s="2"/>
      <c r="K44" s="2"/>
      <c r="L44" s="2"/>
      <c r="M44" s="2"/>
    </row>
    <row r="45" spans="1:13" x14ac:dyDescent="0.2">
      <c r="A45" s="3" t="s">
        <v>57</v>
      </c>
      <c r="B45" s="157" t="s">
        <v>155</v>
      </c>
      <c r="C45" s="155" t="s">
        <v>155</v>
      </c>
      <c r="D45" s="2"/>
      <c r="E45" s="2"/>
      <c r="F45" s="2"/>
      <c r="G45" s="2"/>
      <c r="H45" s="2"/>
      <c r="I45" s="2"/>
      <c r="J45" s="2"/>
      <c r="K45" s="2"/>
      <c r="L45" s="2"/>
      <c r="M45" s="2"/>
    </row>
    <row r="46" spans="1:13" ht="13.5" customHeight="1" x14ac:dyDescent="0.2">
      <c r="A46" s="151" t="s">
        <v>59</v>
      </c>
      <c r="B46" s="158">
        <v>68324.36</v>
      </c>
      <c r="C46" s="156">
        <v>0.63319999999999999</v>
      </c>
      <c r="D46" s="2"/>
      <c r="E46" s="2"/>
      <c r="F46" s="2"/>
      <c r="G46" s="2"/>
      <c r="H46" s="2"/>
      <c r="I46" s="2"/>
      <c r="J46" s="2"/>
      <c r="K46" s="2"/>
      <c r="L46" s="2"/>
      <c r="M46" s="2"/>
    </row>
    <row r="47" spans="1:13" x14ac:dyDescent="0.2">
      <c r="B47" s="2"/>
      <c r="C47" s="2"/>
      <c r="D47" s="2"/>
      <c r="E47" s="2"/>
      <c r="F47" s="2"/>
      <c r="G47" s="2"/>
      <c r="H47" s="2"/>
      <c r="I47" s="2"/>
      <c r="J47" s="2"/>
      <c r="K47" s="2"/>
      <c r="L47" s="2"/>
      <c r="M47" s="2"/>
    </row>
    <row r="48" spans="1:13" x14ac:dyDescent="0.2">
      <c r="A48" s="36" t="s">
        <v>164</v>
      </c>
      <c r="B48" s="2"/>
      <c r="C48" s="2"/>
      <c r="D48" s="2"/>
      <c r="E48" s="2"/>
      <c r="F48" s="2"/>
      <c r="G48" s="2"/>
      <c r="H48" s="2"/>
      <c r="I48" s="2"/>
      <c r="J48" s="2"/>
      <c r="K48" s="2"/>
      <c r="L48" s="2"/>
      <c r="M48" s="2"/>
    </row>
    <row r="49" spans="1:13" x14ac:dyDescent="0.2">
      <c r="A49" s="36" t="s">
        <v>165</v>
      </c>
      <c r="B49" s="2"/>
      <c r="C49" s="2"/>
      <c r="D49" s="2"/>
      <c r="E49" s="2"/>
      <c r="F49" s="2"/>
      <c r="G49" s="2"/>
      <c r="H49" s="2"/>
      <c r="I49" s="2"/>
      <c r="J49" s="2"/>
      <c r="K49" s="2"/>
      <c r="L49" s="2"/>
      <c r="M49" s="2"/>
    </row>
    <row r="50" spans="1:13" x14ac:dyDescent="0.2">
      <c r="A50" s="36" t="s">
        <v>75</v>
      </c>
      <c r="B50" s="2"/>
      <c r="C50" s="2"/>
      <c r="D50" s="2"/>
      <c r="E50" s="2"/>
      <c r="F50" s="2"/>
      <c r="G50" s="2"/>
      <c r="H50" s="2"/>
      <c r="I50" s="2"/>
      <c r="J50" s="2"/>
      <c r="K50" s="2"/>
      <c r="L50" s="2"/>
      <c r="M50" s="2"/>
    </row>
    <row r="51" spans="1:13" ht="14.25" customHeight="1" x14ac:dyDescent="0.2">
      <c r="A51" s="36" t="s">
        <v>170</v>
      </c>
    </row>
    <row r="52" spans="1:13" ht="15" customHeight="1" x14ac:dyDescent="0.2">
      <c r="A52" s="36" t="s">
        <v>160</v>
      </c>
      <c r="B52" s="152"/>
      <c r="C52" s="152"/>
      <c r="D52" s="152"/>
      <c r="E52" s="152"/>
      <c r="F52" s="153"/>
    </row>
    <row r="53" spans="1:13" x14ac:dyDescent="0.2">
      <c r="A53" s="9" t="s">
        <v>177</v>
      </c>
      <c r="B53" s="2"/>
      <c r="C53" s="2"/>
      <c r="D53" s="2"/>
      <c r="E53" s="2"/>
      <c r="F53" s="2"/>
      <c r="G53" s="2"/>
      <c r="H53" s="2"/>
      <c r="I53" s="2"/>
      <c r="J53" s="2"/>
      <c r="K53" s="2"/>
      <c r="L53" s="2"/>
      <c r="M53" s="2"/>
    </row>
    <row r="54" spans="1:13" x14ac:dyDescent="0.2">
      <c r="A54" s="67" t="s">
        <v>63</v>
      </c>
      <c r="B54" s="2"/>
      <c r="C54" s="2"/>
      <c r="D54" s="2"/>
      <c r="E54" s="2"/>
      <c r="F54" s="2"/>
      <c r="G54" s="2"/>
      <c r="H54" s="2"/>
      <c r="I54" s="2"/>
      <c r="J54" s="2"/>
      <c r="K54" s="2"/>
      <c r="L54" s="2"/>
      <c r="M54" s="2"/>
    </row>
    <row r="55" spans="1:13" x14ac:dyDescent="0.2">
      <c r="A55" s="36" t="s">
        <v>171</v>
      </c>
    </row>
  </sheetData>
  <mergeCells count="1">
    <mergeCell ref="B8:C8"/>
  </mergeCells>
  <hyperlinks>
    <hyperlink ref="A54" r:id="rId1" xr:uid="{00000000-0004-0000-3E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D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303</v>
      </c>
    </row>
    <row r="2" spans="1:30" x14ac:dyDescent="0.2">
      <c r="A2" s="46" t="s">
        <v>304</v>
      </c>
    </row>
    <row r="3" spans="1:30" x14ac:dyDescent="0.2">
      <c r="A3" s="58" t="s">
        <v>341</v>
      </c>
    </row>
    <row r="4" spans="1:30" x14ac:dyDescent="0.2">
      <c r="A4" s="161" t="str">
        <f>HYPERLINK("#'TOC'!A1", "Back to TOC")</f>
        <v>Back to TOC</v>
      </c>
    </row>
    <row r="7" spans="1:30" ht="16" customHeight="1" x14ac:dyDescent="0.2">
      <c r="B7" s="235" t="s">
        <v>342</v>
      </c>
      <c r="C7" s="238" t="s">
        <v>632</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1856</v>
      </c>
      <c r="D11" s="109" t="s">
        <v>1857</v>
      </c>
      <c r="E11" s="108" t="s">
        <v>1858</v>
      </c>
      <c r="F11" s="109" t="s">
        <v>1859</v>
      </c>
      <c r="G11" s="108" t="s">
        <v>1860</v>
      </c>
      <c r="H11" s="109" t="s">
        <v>1861</v>
      </c>
      <c r="I11" s="108" t="s">
        <v>1862</v>
      </c>
      <c r="J11" s="109" t="s">
        <v>1863</v>
      </c>
      <c r="K11" s="108" t="s">
        <v>1864</v>
      </c>
      <c r="L11" s="109" t="s">
        <v>1865</v>
      </c>
      <c r="M11" s="108" t="s">
        <v>1866</v>
      </c>
      <c r="N11" s="109" t="s">
        <v>1867</v>
      </c>
      <c r="O11" s="108" t="s">
        <v>1868</v>
      </c>
      <c r="P11" s="109" t="s">
        <v>1869</v>
      </c>
      <c r="Q11" s="108" t="s">
        <v>1870</v>
      </c>
      <c r="R11" s="109" t="s">
        <v>1871</v>
      </c>
      <c r="S11" s="108" t="s">
        <v>1872</v>
      </c>
      <c r="T11" s="109" t="s">
        <v>1873</v>
      </c>
      <c r="U11" s="108" t="s">
        <v>1874</v>
      </c>
      <c r="V11" s="109" t="s">
        <v>1875</v>
      </c>
      <c r="W11" s="108" t="s">
        <v>1876</v>
      </c>
      <c r="X11" s="109" t="s">
        <v>1877</v>
      </c>
      <c r="Y11" s="108" t="s">
        <v>1878</v>
      </c>
      <c r="Z11" s="109" t="s">
        <v>1879</v>
      </c>
      <c r="AA11" s="179" t="s">
        <v>1880</v>
      </c>
      <c r="AB11" s="179" t="s">
        <v>1881</v>
      </c>
      <c r="AC11" s="179" t="s">
        <v>1882</v>
      </c>
      <c r="AD11" s="184" t="s">
        <v>1883</v>
      </c>
    </row>
    <row r="12" spans="1:30" ht="13" customHeight="1" x14ac:dyDescent="0.2">
      <c r="A12" s="82" t="s">
        <v>422</v>
      </c>
      <c r="B12" s="110">
        <v>2</v>
      </c>
      <c r="C12" s="7">
        <v>36.131309522194798</v>
      </c>
      <c r="D12" s="10">
        <v>1.4126501230969799</v>
      </c>
      <c r="E12" s="7">
        <v>37.506343089399799</v>
      </c>
      <c r="F12" s="10">
        <v>1.58280592030835</v>
      </c>
      <c r="G12" s="7">
        <v>31.801880533012501</v>
      </c>
      <c r="H12" s="10">
        <v>2.38400765153105</v>
      </c>
      <c r="I12" s="7">
        <v>-5.7044625563873801</v>
      </c>
      <c r="J12" s="10">
        <v>2.6327820596297098</v>
      </c>
      <c r="K12" s="7">
        <v>48.376046850449299</v>
      </c>
      <c r="L12" s="10">
        <v>4.34675949371311</v>
      </c>
      <c r="M12" s="7">
        <v>35.139603085292798</v>
      </c>
      <c r="N12" s="10">
        <v>1.7295733669678099</v>
      </c>
      <c r="O12" s="7">
        <v>34.473774655966203</v>
      </c>
      <c r="P12" s="10">
        <v>2.1341950076090899</v>
      </c>
      <c r="Q12" s="7">
        <v>-13.902272194483199</v>
      </c>
      <c r="R12" s="10">
        <v>4.7863226741003304</v>
      </c>
      <c r="S12" s="7">
        <v>47.8826781385958</v>
      </c>
      <c r="T12" s="10">
        <v>3.0847905177038499</v>
      </c>
      <c r="U12" s="7">
        <v>33.423636691713298</v>
      </c>
      <c r="V12" s="10">
        <v>2.42312644071432</v>
      </c>
      <c r="W12" s="7">
        <v>33.783220972158198</v>
      </c>
      <c r="X12" s="10">
        <v>1.5465294202770099</v>
      </c>
      <c r="Y12" s="7">
        <v>-14.099457166437499</v>
      </c>
      <c r="Z12" s="10">
        <v>3.25471667479286</v>
      </c>
      <c r="AA12" s="65"/>
      <c r="AB12" s="65"/>
      <c r="AC12" s="65"/>
      <c r="AD12" s="182"/>
    </row>
    <row r="13" spans="1:30" ht="13" customHeight="1" x14ac:dyDescent="0.2">
      <c r="A13" s="82" t="s">
        <v>350</v>
      </c>
      <c r="B13" s="110">
        <v>2</v>
      </c>
      <c r="C13" s="7">
        <v>54.501838217595498</v>
      </c>
      <c r="D13" s="10">
        <v>1.7782662865851999</v>
      </c>
      <c r="E13" s="7">
        <v>55.298469053803203</v>
      </c>
      <c r="F13" s="10">
        <v>2.3210216947169</v>
      </c>
      <c r="G13" s="7">
        <v>53.062512637892603</v>
      </c>
      <c r="H13" s="10">
        <v>2.2693282317380099</v>
      </c>
      <c r="I13" s="7">
        <v>-2.2359564159106098</v>
      </c>
      <c r="J13" s="10">
        <v>3.0184968054533701</v>
      </c>
      <c r="K13" s="7">
        <v>54.163338651089198</v>
      </c>
      <c r="L13" s="10">
        <v>3.2028650262706302</v>
      </c>
      <c r="M13" s="7">
        <v>51.603405285777797</v>
      </c>
      <c r="N13" s="10">
        <v>2.1390498410584602</v>
      </c>
      <c r="O13" s="7">
        <v>58.384179912862301</v>
      </c>
      <c r="P13" s="10">
        <v>2.81276618343554</v>
      </c>
      <c r="Q13" s="7">
        <v>4.2208412617731499</v>
      </c>
      <c r="R13" s="10">
        <v>4.1616064842522604</v>
      </c>
      <c r="S13" s="7">
        <v>50.864616502480096</v>
      </c>
      <c r="T13" s="10">
        <v>2.8632368284971399</v>
      </c>
      <c r="U13" s="7">
        <v>54.9041149919059</v>
      </c>
      <c r="V13" s="10">
        <v>3.8505622335924699</v>
      </c>
      <c r="W13" s="7">
        <v>55.6643789144238</v>
      </c>
      <c r="X13" s="10">
        <v>2.2528839843888</v>
      </c>
      <c r="Y13" s="7">
        <v>4.7997624119437496</v>
      </c>
      <c r="Z13" s="10">
        <v>3.10955036559178</v>
      </c>
      <c r="AA13" s="65"/>
      <c r="AB13" s="65"/>
      <c r="AC13" s="65"/>
      <c r="AD13" s="182"/>
    </row>
    <row r="14" spans="1:30" ht="13" customHeight="1" x14ac:dyDescent="0.2">
      <c r="A14" s="82" t="s">
        <v>351</v>
      </c>
      <c r="B14" s="110">
        <v>2</v>
      </c>
      <c r="C14" s="7">
        <v>71.886445623404995</v>
      </c>
      <c r="D14" s="10">
        <v>0.91257377123401895</v>
      </c>
      <c r="E14" s="7">
        <v>73.830904369793799</v>
      </c>
      <c r="F14" s="10">
        <v>1.1517937533239699</v>
      </c>
      <c r="G14" s="7">
        <v>67.3317871875458</v>
      </c>
      <c r="H14" s="10">
        <v>1.77611994553285</v>
      </c>
      <c r="I14" s="7">
        <v>-6.4991171822480602</v>
      </c>
      <c r="J14" s="10">
        <v>2.2017042444953399</v>
      </c>
      <c r="K14" s="7">
        <v>64.8395640323956</v>
      </c>
      <c r="L14" s="10">
        <v>2.8444550518479201</v>
      </c>
      <c r="M14" s="7">
        <v>67.188290441551899</v>
      </c>
      <c r="N14" s="10">
        <v>1.4339807508595299</v>
      </c>
      <c r="O14" s="7">
        <v>82.769835134430906</v>
      </c>
      <c r="P14" s="10">
        <v>1.0846126464182699</v>
      </c>
      <c r="Q14" s="7">
        <v>17.930271102035299</v>
      </c>
      <c r="R14" s="10">
        <v>3.1568001787727198</v>
      </c>
      <c r="S14" s="7">
        <v>64.525714192268296</v>
      </c>
      <c r="T14" s="10">
        <v>2.14654156820604</v>
      </c>
      <c r="U14" s="7">
        <v>60.435823726187401</v>
      </c>
      <c r="V14" s="10">
        <v>2.4079054099661099</v>
      </c>
      <c r="W14" s="7">
        <v>80.215258151340805</v>
      </c>
      <c r="X14" s="10">
        <v>1.2178920759105301</v>
      </c>
      <c r="Y14" s="7">
        <v>15.6895439590725</v>
      </c>
      <c r="Z14" s="10">
        <v>2.3832824449491801</v>
      </c>
      <c r="AA14" s="65"/>
      <c r="AB14" s="65"/>
      <c r="AC14" s="65"/>
      <c r="AD14" s="182"/>
    </row>
    <row r="15" spans="1:30" ht="13" customHeight="1" x14ac:dyDescent="0.2">
      <c r="A15" s="82" t="s">
        <v>423</v>
      </c>
      <c r="B15" s="110">
        <v>2</v>
      </c>
      <c r="C15" s="7">
        <v>46.744383468322198</v>
      </c>
      <c r="D15" s="10">
        <v>1.41391934656662</v>
      </c>
      <c r="E15" s="7">
        <v>45.918261083763198</v>
      </c>
      <c r="F15" s="10">
        <v>1.5711466312184601</v>
      </c>
      <c r="G15" s="7">
        <v>49.912406309370503</v>
      </c>
      <c r="H15" s="10">
        <v>3.1533676259802399</v>
      </c>
      <c r="I15" s="7">
        <v>3.9941452256073302</v>
      </c>
      <c r="J15" s="10">
        <v>3.5005574354608999</v>
      </c>
      <c r="K15" s="7">
        <v>43.869278111512699</v>
      </c>
      <c r="L15" s="10">
        <v>3.1429804474838301</v>
      </c>
      <c r="M15" s="7">
        <v>44.458202795941297</v>
      </c>
      <c r="N15" s="10">
        <v>1.7233184028211099</v>
      </c>
      <c r="O15" s="7">
        <v>51.223761334838898</v>
      </c>
      <c r="P15" s="10">
        <v>2.2452859314074902</v>
      </c>
      <c r="Q15" s="7">
        <v>7.35448322332625</v>
      </c>
      <c r="R15" s="10">
        <v>3.8196153441988101</v>
      </c>
      <c r="S15" s="7">
        <v>45.0266205369131</v>
      </c>
      <c r="T15" s="10">
        <v>2.6871055568314799</v>
      </c>
      <c r="U15" s="7">
        <v>36.838536611894597</v>
      </c>
      <c r="V15" s="10">
        <v>3.0739057895431499</v>
      </c>
      <c r="W15" s="7">
        <v>48.868445653033703</v>
      </c>
      <c r="X15" s="10">
        <v>1.67770521835072</v>
      </c>
      <c r="Y15" s="7">
        <v>3.8418251161205998</v>
      </c>
      <c r="Z15" s="10">
        <v>3.02645286810831</v>
      </c>
      <c r="AA15" s="65"/>
      <c r="AB15" s="65"/>
      <c r="AC15" s="65"/>
      <c r="AD15" s="182"/>
    </row>
    <row r="16" spans="1:30" ht="13" customHeight="1" x14ac:dyDescent="0.2">
      <c r="A16" s="82" t="s">
        <v>424</v>
      </c>
      <c r="B16" s="110">
        <v>2</v>
      </c>
      <c r="C16" s="7">
        <v>49.007804426654303</v>
      </c>
      <c r="D16" s="10">
        <v>1.13207592775093</v>
      </c>
      <c r="E16" s="7">
        <v>46.659221171980597</v>
      </c>
      <c r="F16" s="10">
        <v>1.4674478471293599</v>
      </c>
      <c r="G16" s="7">
        <v>52.0261074964966</v>
      </c>
      <c r="H16" s="10">
        <v>1.8606131038095</v>
      </c>
      <c r="I16" s="7">
        <v>5.3668863245159404</v>
      </c>
      <c r="J16" s="10">
        <v>2.4154911640146799</v>
      </c>
      <c r="K16" s="7">
        <v>35.469207628543202</v>
      </c>
      <c r="L16" s="10">
        <v>2.93762436139377</v>
      </c>
      <c r="M16" s="7">
        <v>48.755616604801702</v>
      </c>
      <c r="N16" s="10">
        <v>1.5094191090726901</v>
      </c>
      <c r="O16" s="7">
        <v>64.186526582320198</v>
      </c>
      <c r="P16" s="10">
        <v>2.7966283494219</v>
      </c>
      <c r="Q16" s="7">
        <v>28.717318953776999</v>
      </c>
      <c r="R16" s="10">
        <v>4.0735678558323603</v>
      </c>
      <c r="S16" s="7">
        <v>34.461243616691903</v>
      </c>
      <c r="T16" s="10">
        <v>2.6461233842874998</v>
      </c>
      <c r="U16" s="7">
        <v>48.644495749591798</v>
      </c>
      <c r="V16" s="10">
        <v>2.2998695463858301</v>
      </c>
      <c r="W16" s="7">
        <v>54.795513612296098</v>
      </c>
      <c r="X16" s="10">
        <v>1.5182368917764499</v>
      </c>
      <c r="Y16" s="7">
        <v>20.334269995604298</v>
      </c>
      <c r="Z16" s="10">
        <v>3.08675367052762</v>
      </c>
      <c r="AA16" s="65"/>
      <c r="AB16" s="65"/>
      <c r="AC16" s="65"/>
      <c r="AD16" s="182"/>
    </row>
    <row r="17" spans="1:30" ht="13" customHeight="1" x14ac:dyDescent="0.2">
      <c r="A17" s="82" t="s">
        <v>352</v>
      </c>
      <c r="B17" s="110">
        <v>2</v>
      </c>
      <c r="C17" s="7">
        <v>69.225426543728602</v>
      </c>
      <c r="D17" s="10">
        <v>0.93513493326461095</v>
      </c>
      <c r="E17" s="7">
        <v>71.562449763399599</v>
      </c>
      <c r="F17" s="10">
        <v>1.1960304961955901</v>
      </c>
      <c r="G17" s="7">
        <v>64.301033286446199</v>
      </c>
      <c r="H17" s="10">
        <v>1.4303426620645501</v>
      </c>
      <c r="I17" s="7">
        <v>-7.2614164769534</v>
      </c>
      <c r="J17" s="10">
        <v>1.86144613577569</v>
      </c>
      <c r="K17" s="7">
        <v>66.129550649978498</v>
      </c>
      <c r="L17" s="10">
        <v>2.4281611910780998</v>
      </c>
      <c r="M17" s="7">
        <v>69.355038952339299</v>
      </c>
      <c r="N17" s="10">
        <v>1.3312140527782099</v>
      </c>
      <c r="O17" s="7">
        <v>71.750201007041696</v>
      </c>
      <c r="P17" s="10">
        <v>1.48629285532259</v>
      </c>
      <c r="Q17" s="7">
        <v>5.6206503570632096</v>
      </c>
      <c r="R17" s="10">
        <v>2.8436011723052199</v>
      </c>
      <c r="S17" s="7">
        <v>66.089441278259002</v>
      </c>
      <c r="T17" s="10">
        <v>2.2228521419173801</v>
      </c>
      <c r="U17" s="7">
        <v>67.453614107053795</v>
      </c>
      <c r="V17" s="10">
        <v>2.2270783489019501</v>
      </c>
      <c r="W17" s="7">
        <v>71.094226805398193</v>
      </c>
      <c r="X17" s="10">
        <v>1.1955698524457099</v>
      </c>
      <c r="Y17" s="7">
        <v>5.0047855271391501</v>
      </c>
      <c r="Z17" s="10">
        <v>2.5574790964195899</v>
      </c>
      <c r="AA17" s="65"/>
      <c r="AB17" s="65"/>
      <c r="AC17" s="65"/>
      <c r="AD17" s="182"/>
    </row>
    <row r="18" spans="1:30" ht="13" customHeight="1" x14ac:dyDescent="0.2">
      <c r="A18" s="111" t="s">
        <v>353</v>
      </c>
      <c r="B18" s="110">
        <v>2</v>
      </c>
      <c r="C18" s="7">
        <v>71.170012738330897</v>
      </c>
      <c r="D18" s="10">
        <v>1.1165558282707</v>
      </c>
      <c r="E18" s="7">
        <v>73.060984275044603</v>
      </c>
      <c r="F18" s="10">
        <v>1.4757837602389501</v>
      </c>
      <c r="G18" s="7">
        <v>67.512159041050893</v>
      </c>
      <c r="H18" s="10">
        <v>1.8674373763633001</v>
      </c>
      <c r="I18" s="7">
        <v>-5.5488252339937096</v>
      </c>
      <c r="J18" s="10">
        <v>2.48666836407978</v>
      </c>
      <c r="K18" s="7">
        <v>65.630307240262894</v>
      </c>
      <c r="L18" s="10">
        <v>3.20157549554916</v>
      </c>
      <c r="M18" s="7">
        <v>71.774486349166594</v>
      </c>
      <c r="N18" s="10">
        <v>1.69657526844328</v>
      </c>
      <c r="O18" s="7">
        <v>74.872351081980497</v>
      </c>
      <c r="P18" s="10">
        <v>2.2848122892316201</v>
      </c>
      <c r="Q18" s="7">
        <v>9.2420438417176705</v>
      </c>
      <c r="R18" s="10">
        <v>3.96043070116214</v>
      </c>
      <c r="S18" s="7">
        <v>67.402023041434205</v>
      </c>
      <c r="T18" s="10">
        <v>2.9239429287821102</v>
      </c>
      <c r="U18" s="7">
        <v>72.009497183589502</v>
      </c>
      <c r="V18" s="10">
        <v>3.0647778550860698</v>
      </c>
      <c r="W18" s="7">
        <v>72.656403401036997</v>
      </c>
      <c r="X18" s="10">
        <v>1.57576319308119</v>
      </c>
      <c r="Y18" s="7">
        <v>5.2543803596027896</v>
      </c>
      <c r="Z18" s="10">
        <v>3.4654140430718998</v>
      </c>
      <c r="AA18" s="65"/>
      <c r="AB18" s="65"/>
      <c r="AC18" s="65"/>
      <c r="AD18" s="182"/>
    </row>
    <row r="19" spans="1:30" ht="13" customHeight="1" x14ac:dyDescent="0.2">
      <c r="A19" s="111" t="s">
        <v>354</v>
      </c>
      <c r="B19" s="110">
        <v>2</v>
      </c>
      <c r="C19" s="7">
        <v>66.105684583522802</v>
      </c>
      <c r="D19" s="10">
        <v>1.6706322608925299</v>
      </c>
      <c r="E19" s="7">
        <v>69.276141255787607</v>
      </c>
      <c r="F19" s="10">
        <v>1.9519459904174199</v>
      </c>
      <c r="G19" s="7">
        <v>58.522324605212397</v>
      </c>
      <c r="H19" s="10">
        <v>2.3889393682125402</v>
      </c>
      <c r="I19" s="7">
        <v>-10.7538166505752</v>
      </c>
      <c r="J19" s="10">
        <v>2.8689371322461099</v>
      </c>
      <c r="K19" s="7">
        <v>67.000899968187795</v>
      </c>
      <c r="L19" s="10">
        <v>3.2832084468425702</v>
      </c>
      <c r="M19" s="7">
        <v>65.504167883246396</v>
      </c>
      <c r="N19" s="10">
        <v>1.82568418721036</v>
      </c>
      <c r="O19" s="7">
        <v>66.994504855598606</v>
      </c>
      <c r="P19" s="10">
        <v>2.5900261625670198</v>
      </c>
      <c r="Q19" s="7">
        <v>-6.3951125892316397E-3</v>
      </c>
      <c r="R19" s="10">
        <v>3.77777798889695</v>
      </c>
      <c r="S19" s="7">
        <v>63.639091529124997</v>
      </c>
      <c r="T19" s="10">
        <v>3.2304001458774199</v>
      </c>
      <c r="U19" s="7">
        <v>61.0920275823647</v>
      </c>
      <c r="V19" s="10">
        <v>3.04889260617764</v>
      </c>
      <c r="W19" s="7">
        <v>68.635711160087098</v>
      </c>
      <c r="X19" s="10">
        <v>1.83803698335508</v>
      </c>
      <c r="Y19" s="7">
        <v>4.9966196309621802</v>
      </c>
      <c r="Z19" s="10">
        <v>3.6572232877561102</v>
      </c>
      <c r="AA19" s="65"/>
      <c r="AB19" s="65"/>
      <c r="AC19" s="65"/>
      <c r="AD19" s="182"/>
    </row>
    <row r="20" spans="1:30" ht="13" customHeight="1" x14ac:dyDescent="0.2">
      <c r="A20" s="82" t="s">
        <v>355</v>
      </c>
      <c r="B20" s="110">
        <v>2</v>
      </c>
      <c r="C20" s="7">
        <v>22.3286662212941</v>
      </c>
      <c r="D20" s="10">
        <v>1.6278091935749901</v>
      </c>
      <c r="E20" s="7">
        <v>21.834329348066301</v>
      </c>
      <c r="F20" s="10">
        <v>1.6267561361421501</v>
      </c>
      <c r="G20" s="7">
        <v>23.571188599435001</v>
      </c>
      <c r="H20" s="10">
        <v>2.3590327928198498</v>
      </c>
      <c r="I20" s="7">
        <v>1.7368592513687</v>
      </c>
      <c r="J20" s="10">
        <v>2.1536195068291399</v>
      </c>
      <c r="K20" s="7">
        <v>22.769046136355801</v>
      </c>
      <c r="L20" s="10">
        <v>2.98400276167588</v>
      </c>
      <c r="M20" s="7">
        <v>21.977278048639</v>
      </c>
      <c r="N20" s="10">
        <v>1.9727111654347</v>
      </c>
      <c r="O20" s="7">
        <v>23.157569188806502</v>
      </c>
      <c r="P20" s="10">
        <v>2.80959250134257</v>
      </c>
      <c r="Q20" s="7">
        <v>0.38852305245073998</v>
      </c>
      <c r="R20" s="10">
        <v>3.5387821511011501</v>
      </c>
      <c r="S20" s="7">
        <v>24.005797465153702</v>
      </c>
      <c r="T20" s="10">
        <v>2.5492872224739198</v>
      </c>
      <c r="U20" s="7">
        <v>20.665868602495799</v>
      </c>
      <c r="V20" s="10">
        <v>2.99883480684601</v>
      </c>
      <c r="W20" s="7">
        <v>22.3827494005094</v>
      </c>
      <c r="X20" s="10">
        <v>2.0465370637969902</v>
      </c>
      <c r="Y20" s="7">
        <v>-1.6230480646443299</v>
      </c>
      <c r="Z20" s="10">
        <v>2.8776848603837601</v>
      </c>
      <c r="AA20" s="65"/>
      <c r="AB20" s="65"/>
      <c r="AC20" s="65"/>
      <c r="AD20" s="182"/>
    </row>
    <row r="21" spans="1:30" ht="13" customHeight="1" x14ac:dyDescent="0.2">
      <c r="A21" s="82" t="s">
        <v>356</v>
      </c>
      <c r="B21" s="110">
        <v>2</v>
      </c>
      <c r="C21" s="7">
        <v>64.639485844192393</v>
      </c>
      <c r="D21" s="10">
        <v>1.5164469948264001</v>
      </c>
      <c r="E21" s="7">
        <v>64.524461613571006</v>
      </c>
      <c r="F21" s="10">
        <v>1.6245848824668101</v>
      </c>
      <c r="G21" s="7">
        <v>65.043675998280406</v>
      </c>
      <c r="H21" s="10">
        <v>2.62350092882685</v>
      </c>
      <c r="I21" s="7">
        <v>0.51921438470939996</v>
      </c>
      <c r="J21" s="10">
        <v>2.7249727821039098</v>
      </c>
      <c r="K21" s="7">
        <v>64.140909116740602</v>
      </c>
      <c r="L21" s="10">
        <v>4.9124913304634301</v>
      </c>
      <c r="M21" s="7">
        <v>65.561662917678603</v>
      </c>
      <c r="N21" s="10">
        <v>2.0757306419066901</v>
      </c>
      <c r="O21" s="7">
        <v>63.546831417269502</v>
      </c>
      <c r="P21" s="10">
        <v>1.7349555800526899</v>
      </c>
      <c r="Q21" s="7">
        <v>-0.59407769947109301</v>
      </c>
      <c r="R21" s="10">
        <v>4.8827500529417698</v>
      </c>
      <c r="S21" s="7">
        <v>66.882817989016203</v>
      </c>
      <c r="T21" s="10">
        <v>3.0281572167457198</v>
      </c>
      <c r="U21" s="7">
        <v>65.966154393894399</v>
      </c>
      <c r="V21" s="10">
        <v>3.2468896446787099</v>
      </c>
      <c r="W21" s="7">
        <v>63.126257232940603</v>
      </c>
      <c r="X21" s="10">
        <v>1.89223788043804</v>
      </c>
      <c r="Y21" s="7">
        <v>-3.75656075607567</v>
      </c>
      <c r="Z21" s="10">
        <v>3.1659204456446499</v>
      </c>
      <c r="AA21" s="65"/>
      <c r="AB21" s="65"/>
      <c r="AC21" s="65"/>
      <c r="AD21" s="182"/>
    </row>
    <row r="22" spans="1:30" ht="13" customHeight="1" x14ac:dyDescent="0.2">
      <c r="A22" s="82" t="s">
        <v>357</v>
      </c>
      <c r="B22" s="110">
        <v>2</v>
      </c>
      <c r="C22" s="7">
        <v>45.713958659857703</v>
      </c>
      <c r="D22" s="10">
        <v>2.2600546330402702</v>
      </c>
      <c r="E22" s="7">
        <v>45.796027300368898</v>
      </c>
      <c r="F22" s="10">
        <v>2.5152150011770402</v>
      </c>
      <c r="G22" s="7">
        <v>45.526000510713303</v>
      </c>
      <c r="H22" s="10">
        <v>3.2621246923368998</v>
      </c>
      <c r="I22" s="7">
        <v>-0.27002678965564503</v>
      </c>
      <c r="J22" s="10">
        <v>3.44399753418059</v>
      </c>
      <c r="K22" s="7">
        <v>50.054869551499799</v>
      </c>
      <c r="L22" s="10">
        <v>4.69730216774086</v>
      </c>
      <c r="M22" s="7">
        <v>43.100054007263303</v>
      </c>
      <c r="N22" s="10">
        <v>2.8551796180536901</v>
      </c>
      <c r="O22" s="7">
        <v>50.842163348697497</v>
      </c>
      <c r="P22" s="10">
        <v>3.6904965567008898</v>
      </c>
      <c r="Q22" s="7">
        <v>0.78729379719766301</v>
      </c>
      <c r="R22" s="10">
        <v>5.70856879093086</v>
      </c>
      <c r="S22" s="7">
        <v>54.920776947662802</v>
      </c>
      <c r="T22" s="10">
        <v>4.0432728479144497</v>
      </c>
      <c r="U22" s="7">
        <v>37.152871417696403</v>
      </c>
      <c r="V22" s="10">
        <v>4.5427193928447096</v>
      </c>
      <c r="W22" s="7">
        <v>47.410927840757999</v>
      </c>
      <c r="X22" s="10">
        <v>2.93458356913552</v>
      </c>
      <c r="Y22" s="7">
        <v>-7.5098491069048299</v>
      </c>
      <c r="Z22" s="10">
        <v>4.9558892729708699</v>
      </c>
      <c r="AA22" s="65"/>
      <c r="AB22" s="65"/>
      <c r="AC22" s="65"/>
      <c r="AD22" s="182"/>
    </row>
    <row r="23" spans="1:30" ht="13" customHeight="1" x14ac:dyDescent="0.2">
      <c r="A23" s="82" t="s">
        <v>358</v>
      </c>
      <c r="B23" s="110">
        <v>2</v>
      </c>
      <c r="C23" s="7">
        <v>63.112099373829501</v>
      </c>
      <c r="D23" s="10">
        <v>1.6581144501960701</v>
      </c>
      <c r="E23" s="7">
        <v>64.871717459646106</v>
      </c>
      <c r="F23" s="10">
        <v>2.1034363412114301</v>
      </c>
      <c r="G23" s="7">
        <v>61.095307503893103</v>
      </c>
      <c r="H23" s="10">
        <v>2.14206251380396</v>
      </c>
      <c r="I23" s="7">
        <v>-3.7764099557530102</v>
      </c>
      <c r="J23" s="10">
        <v>2.7089641798825901</v>
      </c>
      <c r="K23" s="7">
        <v>67.555431818876798</v>
      </c>
      <c r="L23" s="10">
        <v>4.1510087597357499</v>
      </c>
      <c r="M23" s="7">
        <v>62.887087907160101</v>
      </c>
      <c r="N23" s="10">
        <v>1.98056419784854</v>
      </c>
      <c r="O23" s="7">
        <v>62.018283639672603</v>
      </c>
      <c r="P23" s="10">
        <v>3.2652904099832099</v>
      </c>
      <c r="Q23" s="7">
        <v>-5.5371481792042401</v>
      </c>
      <c r="R23" s="10">
        <v>5.46947484258712</v>
      </c>
      <c r="S23" s="7">
        <v>67.736068968756001</v>
      </c>
      <c r="T23" s="10">
        <v>3.3610546589294801</v>
      </c>
      <c r="U23" s="7">
        <v>60.317297576602698</v>
      </c>
      <c r="V23" s="10">
        <v>3.2347440594061201</v>
      </c>
      <c r="W23" s="7">
        <v>62.732006409230898</v>
      </c>
      <c r="X23" s="10">
        <v>2.1284106957504201</v>
      </c>
      <c r="Y23" s="7">
        <v>-5.0040625595251003</v>
      </c>
      <c r="Z23" s="10">
        <v>4.0031477263462403</v>
      </c>
      <c r="AA23" s="65"/>
      <c r="AB23" s="65"/>
      <c r="AC23" s="65"/>
      <c r="AD23" s="182"/>
    </row>
    <row r="24" spans="1:30" ht="13" customHeight="1" x14ac:dyDescent="0.2">
      <c r="A24" s="82" t="s">
        <v>425</v>
      </c>
      <c r="B24" s="110">
        <v>2</v>
      </c>
      <c r="C24" s="7">
        <v>44.836278238083104</v>
      </c>
      <c r="D24" s="10">
        <v>1.9883237720420499</v>
      </c>
      <c r="E24" s="7">
        <v>42.8053895067534</v>
      </c>
      <c r="F24" s="10">
        <v>2.20631193349793</v>
      </c>
      <c r="G24" s="7">
        <v>47.518955163620198</v>
      </c>
      <c r="H24" s="10">
        <v>2.7183701237500202</v>
      </c>
      <c r="I24" s="7">
        <v>4.7135656568667201</v>
      </c>
      <c r="J24" s="10">
        <v>2.8925686185725001</v>
      </c>
      <c r="K24" s="7">
        <v>41.722264473446003</v>
      </c>
      <c r="L24" s="10">
        <v>6.0331266293463104</v>
      </c>
      <c r="M24" s="7">
        <v>44.0835191970449</v>
      </c>
      <c r="N24" s="10">
        <v>2.2608900685950899</v>
      </c>
      <c r="O24" s="7">
        <v>49.762032613120901</v>
      </c>
      <c r="P24" s="10">
        <v>3.1705403326374002</v>
      </c>
      <c r="Q24" s="7">
        <v>8.0397681396748801</v>
      </c>
      <c r="R24" s="10">
        <v>7.1608829850141502</v>
      </c>
      <c r="S24" s="7">
        <v>46.350176730636001</v>
      </c>
      <c r="T24" s="10">
        <v>4.8953971284289697</v>
      </c>
      <c r="U24" s="7">
        <v>38.643216875673403</v>
      </c>
      <c r="V24" s="10">
        <v>4.0792243580280898</v>
      </c>
      <c r="W24" s="7">
        <v>46.158611825939502</v>
      </c>
      <c r="X24" s="10">
        <v>1.99374242526026</v>
      </c>
      <c r="Y24" s="7">
        <v>-0.19156490469651999</v>
      </c>
      <c r="Z24" s="10">
        <v>5.1684904462817904</v>
      </c>
      <c r="AA24" s="65"/>
      <c r="AB24" s="65"/>
      <c r="AC24" s="65"/>
      <c r="AD24" s="182"/>
    </row>
    <row r="25" spans="1:30" ht="13" customHeight="1" x14ac:dyDescent="0.2">
      <c r="A25" s="82" t="s">
        <v>359</v>
      </c>
      <c r="B25" s="110">
        <v>2</v>
      </c>
      <c r="C25" s="7">
        <v>22.465067463520398</v>
      </c>
      <c r="D25" s="10">
        <v>1.21464336783297</v>
      </c>
      <c r="E25" s="7">
        <v>21.261179155869598</v>
      </c>
      <c r="F25" s="10">
        <v>1.2250668848927599</v>
      </c>
      <c r="G25" s="7">
        <v>27.692213927346501</v>
      </c>
      <c r="H25" s="10">
        <v>2.6300366918109002</v>
      </c>
      <c r="I25" s="7">
        <v>6.4310347714769103</v>
      </c>
      <c r="J25" s="10">
        <v>2.6174517117284699</v>
      </c>
      <c r="K25" s="7">
        <v>19.8650177933843</v>
      </c>
      <c r="L25" s="10">
        <v>3.9792602002286599</v>
      </c>
      <c r="M25" s="7">
        <v>21.635489023277401</v>
      </c>
      <c r="N25" s="10">
        <v>1.5249414108085699</v>
      </c>
      <c r="O25" s="7">
        <v>25.222470684424898</v>
      </c>
      <c r="P25" s="10">
        <v>2.0299039068125002</v>
      </c>
      <c r="Q25" s="7">
        <v>5.3574528910406896</v>
      </c>
      <c r="R25" s="10">
        <v>4.4635794152596402</v>
      </c>
      <c r="S25" s="7">
        <v>25.4551561062156</v>
      </c>
      <c r="T25" s="10">
        <v>2.8698640769654098</v>
      </c>
      <c r="U25" s="7">
        <v>22.261081307268402</v>
      </c>
      <c r="V25" s="10">
        <v>3.0969329727575898</v>
      </c>
      <c r="W25" s="7">
        <v>21.913129127356601</v>
      </c>
      <c r="X25" s="10">
        <v>1.40098686803189</v>
      </c>
      <c r="Y25" s="7">
        <v>-3.5420269788590302</v>
      </c>
      <c r="Z25" s="10">
        <v>3.0064484621963898</v>
      </c>
      <c r="AA25" s="65"/>
      <c r="AB25" s="65"/>
      <c r="AC25" s="65"/>
      <c r="AD25" s="182"/>
    </row>
    <row r="26" spans="1:30" ht="13" customHeight="1" x14ac:dyDescent="0.2">
      <c r="A26" s="82" t="s">
        <v>360</v>
      </c>
      <c r="B26" s="110">
        <v>2</v>
      </c>
      <c r="C26" s="7">
        <v>72.9813891784802</v>
      </c>
      <c r="D26" s="10">
        <v>1.2276049241275999</v>
      </c>
      <c r="E26" s="7">
        <v>73.787694382744704</v>
      </c>
      <c r="F26" s="10">
        <v>1.5060166519135201</v>
      </c>
      <c r="G26" s="7">
        <v>70.791765576536307</v>
      </c>
      <c r="H26" s="10">
        <v>2.50366438568205</v>
      </c>
      <c r="I26" s="7">
        <v>-2.99592880620837</v>
      </c>
      <c r="J26" s="10">
        <v>3.0810244405582798</v>
      </c>
      <c r="K26" s="7">
        <v>44.298612789773003</v>
      </c>
      <c r="L26" s="10">
        <v>7.1099625081708799</v>
      </c>
      <c r="M26" s="7">
        <v>67.763104340342394</v>
      </c>
      <c r="N26" s="10">
        <v>1.83707243514703</v>
      </c>
      <c r="O26" s="7">
        <v>85.800141075987497</v>
      </c>
      <c r="P26" s="10">
        <v>1.9625664578019699</v>
      </c>
      <c r="Q26" s="7">
        <v>41.501528286214501</v>
      </c>
      <c r="R26" s="10">
        <v>7.6121033724620304</v>
      </c>
      <c r="S26" s="7">
        <v>63.172601957245099</v>
      </c>
      <c r="T26" s="10">
        <v>3.3899053231971199</v>
      </c>
      <c r="U26" s="7">
        <v>66.866675573173296</v>
      </c>
      <c r="V26" s="10">
        <v>4.2702470758731703</v>
      </c>
      <c r="W26" s="7">
        <v>76.988599737393301</v>
      </c>
      <c r="X26" s="10">
        <v>1.6364388543670101</v>
      </c>
      <c r="Y26" s="7">
        <v>13.8159977801481</v>
      </c>
      <c r="Z26" s="10">
        <v>3.9890871271166501</v>
      </c>
      <c r="AA26" s="65"/>
      <c r="AB26" s="65"/>
      <c r="AC26" s="65"/>
      <c r="AD26" s="182"/>
    </row>
    <row r="27" spans="1:30" ht="13" customHeight="1" x14ac:dyDescent="0.2">
      <c r="A27" s="82" t="s">
        <v>361</v>
      </c>
      <c r="B27" s="110">
        <v>2</v>
      </c>
      <c r="C27" s="7">
        <v>46.836198712468402</v>
      </c>
      <c r="D27" s="10">
        <v>0.97260037935462795</v>
      </c>
      <c r="E27" s="7">
        <v>47.393557792898598</v>
      </c>
      <c r="F27" s="10">
        <v>1.00031576910993</v>
      </c>
      <c r="G27" s="7">
        <v>45.6255360520165</v>
      </c>
      <c r="H27" s="10">
        <v>1.7421750985929301</v>
      </c>
      <c r="I27" s="7">
        <v>-1.7680217408821499</v>
      </c>
      <c r="J27" s="10">
        <v>1.7359413599415601</v>
      </c>
      <c r="K27" s="7">
        <v>43.3283526217865</v>
      </c>
      <c r="L27" s="10">
        <v>2.5982521022283098</v>
      </c>
      <c r="M27" s="7">
        <v>45.1014539566604</v>
      </c>
      <c r="N27" s="10">
        <v>1.40095211557726</v>
      </c>
      <c r="O27" s="7">
        <v>50.628204079218499</v>
      </c>
      <c r="P27" s="10">
        <v>1.27582416038111</v>
      </c>
      <c r="Q27" s="7">
        <v>7.2998514574320303</v>
      </c>
      <c r="R27" s="10">
        <v>2.7289498768342102</v>
      </c>
      <c r="S27" s="7">
        <v>44.880152594068797</v>
      </c>
      <c r="T27" s="10">
        <v>1.9318201744785499</v>
      </c>
      <c r="U27" s="7">
        <v>43.9028745136021</v>
      </c>
      <c r="V27" s="10">
        <v>2.31656823619659</v>
      </c>
      <c r="W27" s="7">
        <v>48.476133697672303</v>
      </c>
      <c r="X27" s="10">
        <v>1.16783148965824</v>
      </c>
      <c r="Y27" s="7">
        <v>3.5959811036035001</v>
      </c>
      <c r="Z27" s="10">
        <v>2.1869584897525698</v>
      </c>
      <c r="AA27" s="65"/>
      <c r="AB27" s="65"/>
      <c r="AC27" s="65"/>
      <c r="AD27" s="182"/>
    </row>
    <row r="28" spans="1:30" ht="13" customHeight="1" x14ac:dyDescent="0.2">
      <c r="A28" s="82" t="s">
        <v>362</v>
      </c>
      <c r="B28" s="110">
        <v>2</v>
      </c>
      <c r="C28" s="7">
        <v>69.457025382850404</v>
      </c>
      <c r="D28" s="10">
        <v>1.2196261157975901</v>
      </c>
      <c r="E28" s="7">
        <v>71.787010887097694</v>
      </c>
      <c r="F28" s="10">
        <v>1.69374605021876</v>
      </c>
      <c r="G28" s="7">
        <v>66.300425878971495</v>
      </c>
      <c r="H28" s="10">
        <v>1.75756074624779</v>
      </c>
      <c r="I28" s="7">
        <v>-5.4865850081262302</v>
      </c>
      <c r="J28" s="10">
        <v>2.48822180256307</v>
      </c>
      <c r="K28" s="7">
        <v>70.592427390330997</v>
      </c>
      <c r="L28" s="10">
        <v>3.9581704940854201</v>
      </c>
      <c r="M28" s="7">
        <v>69.891544202058697</v>
      </c>
      <c r="N28" s="10">
        <v>1.6387027960834</v>
      </c>
      <c r="O28" s="7">
        <v>68.534276736357896</v>
      </c>
      <c r="P28" s="10">
        <v>2.3858694860964</v>
      </c>
      <c r="Q28" s="7">
        <v>-2.0581506539731298</v>
      </c>
      <c r="R28" s="10">
        <v>5.0825161190905304</v>
      </c>
      <c r="S28" s="7">
        <v>69.136222953991705</v>
      </c>
      <c r="T28" s="10">
        <v>2.5644000718609199</v>
      </c>
      <c r="U28" s="7">
        <v>65.693455920688706</v>
      </c>
      <c r="V28" s="10">
        <v>4.1619587464564498</v>
      </c>
      <c r="W28" s="7">
        <v>70.659820394545704</v>
      </c>
      <c r="X28" s="10">
        <v>1.8212701257369599</v>
      </c>
      <c r="Y28" s="7">
        <v>1.52359744055403</v>
      </c>
      <c r="Z28" s="10">
        <v>3.4143656003228799</v>
      </c>
      <c r="AA28" s="65"/>
      <c r="AB28" s="65"/>
      <c r="AC28" s="65"/>
      <c r="AD28" s="182"/>
    </row>
    <row r="29" spans="1:30" ht="13" customHeight="1" x14ac:dyDescent="0.2">
      <c r="A29" s="82" t="s">
        <v>363</v>
      </c>
      <c r="B29" s="110">
        <v>2</v>
      </c>
      <c r="C29" s="7">
        <v>29.987415173999199</v>
      </c>
      <c r="D29" s="10">
        <v>1.1318413361711199</v>
      </c>
      <c r="E29" s="7">
        <v>28.562422506389598</v>
      </c>
      <c r="F29" s="10">
        <v>1.2811703667471399</v>
      </c>
      <c r="G29" s="7">
        <v>37.893901722085801</v>
      </c>
      <c r="H29" s="10">
        <v>3.0268676515473598</v>
      </c>
      <c r="I29" s="7">
        <v>9.3314792156961808</v>
      </c>
      <c r="J29" s="10">
        <v>3.3891495953697399</v>
      </c>
      <c r="K29" s="7">
        <v>43.346522269994402</v>
      </c>
      <c r="L29" s="10">
        <v>4.1596488325770897</v>
      </c>
      <c r="M29" s="7">
        <v>30.236842218572601</v>
      </c>
      <c r="N29" s="10">
        <v>1.63946412393515</v>
      </c>
      <c r="O29" s="7">
        <v>27.782862833648402</v>
      </c>
      <c r="P29" s="10">
        <v>1.5030023578615599</v>
      </c>
      <c r="Q29" s="7">
        <v>-15.563659436346001</v>
      </c>
      <c r="R29" s="10">
        <v>4.57160460902299</v>
      </c>
      <c r="S29" s="7">
        <v>42.2970168760002</v>
      </c>
      <c r="T29" s="10">
        <v>2.76925458417112</v>
      </c>
      <c r="U29" s="7">
        <v>27.947327690045601</v>
      </c>
      <c r="V29" s="10">
        <v>3.1573354704259802</v>
      </c>
      <c r="W29" s="7">
        <v>27.257356659309298</v>
      </c>
      <c r="X29" s="10">
        <v>1.3673649014611</v>
      </c>
      <c r="Y29" s="7">
        <v>-15.039660216690899</v>
      </c>
      <c r="Z29" s="10">
        <v>2.9986189692591498</v>
      </c>
      <c r="AA29" s="65"/>
      <c r="AB29" s="65"/>
      <c r="AC29" s="65"/>
      <c r="AD29" s="182"/>
    </row>
    <row r="30" spans="1:30" ht="13" customHeight="1" x14ac:dyDescent="0.2">
      <c r="A30" s="82" t="s">
        <v>364</v>
      </c>
      <c r="B30" s="110">
        <v>2</v>
      </c>
      <c r="C30" s="7">
        <v>49.313049267639997</v>
      </c>
      <c r="D30" s="10">
        <v>1.36424437287256</v>
      </c>
      <c r="E30" s="7">
        <v>48.987716499483298</v>
      </c>
      <c r="F30" s="10">
        <v>1.4931797764958401</v>
      </c>
      <c r="G30" s="7">
        <v>50.113717813536702</v>
      </c>
      <c r="H30" s="10">
        <v>2.3349686768995399</v>
      </c>
      <c r="I30" s="7">
        <v>1.12600131405335</v>
      </c>
      <c r="J30" s="10">
        <v>2.5694975195800702</v>
      </c>
      <c r="K30" s="7">
        <v>53.698025008370003</v>
      </c>
      <c r="L30" s="10">
        <v>4.2848675827531704</v>
      </c>
      <c r="M30" s="7">
        <v>49.245369922394403</v>
      </c>
      <c r="N30" s="10">
        <v>1.73011476061669</v>
      </c>
      <c r="O30" s="7">
        <v>48.300999154885098</v>
      </c>
      <c r="P30" s="10">
        <v>1.7080854348208601</v>
      </c>
      <c r="Q30" s="7">
        <v>-5.3970258534848297</v>
      </c>
      <c r="R30" s="10">
        <v>4.0675305753652102</v>
      </c>
      <c r="S30" s="7">
        <v>50.257546462988103</v>
      </c>
      <c r="T30" s="10">
        <v>2.8402104459095701</v>
      </c>
      <c r="U30" s="7">
        <v>52.644545805551097</v>
      </c>
      <c r="V30" s="10">
        <v>2.50445970952754</v>
      </c>
      <c r="W30" s="7">
        <v>48.039363397519999</v>
      </c>
      <c r="X30" s="10">
        <v>1.4591710215681499</v>
      </c>
      <c r="Y30" s="7">
        <v>-2.2181830654681498</v>
      </c>
      <c r="Z30" s="10">
        <v>2.5420376788605501</v>
      </c>
      <c r="AA30" s="65"/>
      <c r="AB30" s="65"/>
      <c r="AC30" s="65"/>
      <c r="AD30" s="182"/>
    </row>
    <row r="31" spans="1:30" ht="13" customHeight="1" x14ac:dyDescent="0.2">
      <c r="A31" s="82" t="s">
        <v>365</v>
      </c>
      <c r="B31" s="110">
        <v>2</v>
      </c>
      <c r="C31" s="7">
        <v>26.627678026266398</v>
      </c>
      <c r="D31" s="10">
        <v>1.21261524704808</v>
      </c>
      <c r="E31" s="7">
        <v>27.333687528164699</v>
      </c>
      <c r="F31" s="10">
        <v>1.4757440923632601</v>
      </c>
      <c r="G31" s="7">
        <v>25.2437610320118</v>
      </c>
      <c r="H31" s="10">
        <v>2.18947245613181</v>
      </c>
      <c r="I31" s="7">
        <v>-2.0899264961529198</v>
      </c>
      <c r="J31" s="10">
        <v>2.65115769803728</v>
      </c>
      <c r="K31" s="7">
        <v>41.697951011084299</v>
      </c>
      <c r="L31" s="10">
        <v>4.1960688354035298</v>
      </c>
      <c r="M31" s="7">
        <v>24.1725873167996</v>
      </c>
      <c r="N31" s="10">
        <v>1.58567492856563</v>
      </c>
      <c r="O31" s="7">
        <v>27.118463834551601</v>
      </c>
      <c r="P31" s="10">
        <v>2.0533194522223499</v>
      </c>
      <c r="Q31" s="7">
        <v>-14.5794871765327</v>
      </c>
      <c r="R31" s="10">
        <v>4.6918844933827604</v>
      </c>
      <c r="S31" s="7">
        <v>36.254369121065402</v>
      </c>
      <c r="T31" s="10">
        <v>3.4168949700949902</v>
      </c>
      <c r="U31" s="7">
        <v>27.459775597284299</v>
      </c>
      <c r="V31" s="10">
        <v>2.7616390104428699</v>
      </c>
      <c r="W31" s="7">
        <v>25.0296807627617</v>
      </c>
      <c r="X31" s="10">
        <v>1.3659818675465101</v>
      </c>
      <c r="Y31" s="7">
        <v>-11.2246883583037</v>
      </c>
      <c r="Z31" s="10">
        <v>3.82322735065675</v>
      </c>
      <c r="AA31" s="65"/>
      <c r="AB31" s="65"/>
      <c r="AC31" s="65"/>
      <c r="AD31" s="182"/>
    </row>
    <row r="32" spans="1:30" ht="13" customHeight="1" x14ac:dyDescent="0.2">
      <c r="A32" s="82" t="s">
        <v>366</v>
      </c>
      <c r="B32" s="110">
        <v>2</v>
      </c>
      <c r="C32" s="7">
        <v>25.6157203274675</v>
      </c>
      <c r="D32" s="10">
        <v>1.17354835966198</v>
      </c>
      <c r="E32" s="7">
        <v>26.067746058333402</v>
      </c>
      <c r="F32" s="10">
        <v>1.21318889940695</v>
      </c>
      <c r="G32" s="7">
        <v>24.081516143904601</v>
      </c>
      <c r="H32" s="10">
        <v>2.26517426280502</v>
      </c>
      <c r="I32" s="7">
        <v>-1.9862299144287701</v>
      </c>
      <c r="J32" s="10">
        <v>2.2956998230771601</v>
      </c>
      <c r="K32" s="7">
        <v>32.599147682828203</v>
      </c>
      <c r="L32" s="10">
        <v>4.6748535223428496</v>
      </c>
      <c r="M32" s="7">
        <v>27.651377186045998</v>
      </c>
      <c r="N32" s="10">
        <v>1.3938753343110499</v>
      </c>
      <c r="O32" s="7">
        <v>23.209317400038401</v>
      </c>
      <c r="P32" s="10">
        <v>1.4894665684783901</v>
      </c>
      <c r="Q32" s="7">
        <v>-9.3898302827898803</v>
      </c>
      <c r="R32" s="10">
        <v>4.7524385890413896</v>
      </c>
      <c r="S32" s="7">
        <v>34.439434215266097</v>
      </c>
      <c r="T32" s="10">
        <v>2.84903253142831</v>
      </c>
      <c r="U32" s="7">
        <v>29.625877632049999</v>
      </c>
      <c r="V32" s="10">
        <v>3.0111478468904802</v>
      </c>
      <c r="W32" s="7">
        <v>23.3897124563813</v>
      </c>
      <c r="X32" s="10">
        <v>1.29035209841036</v>
      </c>
      <c r="Y32" s="7">
        <v>-11.0497217588848</v>
      </c>
      <c r="Z32" s="10">
        <v>3.2376966295178899</v>
      </c>
      <c r="AA32" s="65"/>
      <c r="AB32" s="65"/>
      <c r="AC32" s="65"/>
      <c r="AD32" s="182"/>
    </row>
    <row r="33" spans="1:30" ht="13" customHeight="1" x14ac:dyDescent="0.2">
      <c r="A33" s="82" t="s">
        <v>367</v>
      </c>
      <c r="B33" s="110">
        <v>2</v>
      </c>
      <c r="C33" s="7">
        <v>19.315466081313701</v>
      </c>
      <c r="D33" s="10">
        <v>1.4604147120747399</v>
      </c>
      <c r="E33" s="7">
        <v>17.720867273319101</v>
      </c>
      <c r="F33" s="10">
        <v>1.6192424054033101</v>
      </c>
      <c r="G33" s="7">
        <v>23.6904125939474</v>
      </c>
      <c r="H33" s="10">
        <v>3.39970959702389</v>
      </c>
      <c r="I33" s="7">
        <v>5.9695453206283098</v>
      </c>
      <c r="J33" s="10">
        <v>3.8093237668599</v>
      </c>
      <c r="K33" s="7">
        <v>39.318404803012498</v>
      </c>
      <c r="L33" s="10">
        <v>7.3661745334506197</v>
      </c>
      <c r="M33" s="7">
        <v>17.0938743921424</v>
      </c>
      <c r="N33" s="10">
        <v>1.8555514448835</v>
      </c>
      <c r="O33" s="7">
        <v>18.938573339940501</v>
      </c>
      <c r="P33" s="10">
        <v>2.4830374847146901</v>
      </c>
      <c r="Q33" s="7">
        <v>-20.379831463072101</v>
      </c>
      <c r="R33" s="10">
        <v>8.0290697084091196</v>
      </c>
      <c r="S33" s="7">
        <v>26.9528244637516</v>
      </c>
      <c r="T33" s="10">
        <v>3.3180957794213799</v>
      </c>
      <c r="U33" s="7">
        <v>15.086466946197699</v>
      </c>
      <c r="V33" s="10">
        <v>2.7164004752297699</v>
      </c>
      <c r="W33" s="7">
        <v>16.834700904538298</v>
      </c>
      <c r="X33" s="10">
        <v>2.0363173182912999</v>
      </c>
      <c r="Y33" s="7">
        <v>-10.1181235592134</v>
      </c>
      <c r="Z33" s="10">
        <v>4.0360844831365901</v>
      </c>
      <c r="AA33" s="65"/>
      <c r="AB33" s="65"/>
      <c r="AC33" s="65"/>
      <c r="AD33" s="182"/>
    </row>
    <row r="34" spans="1:30" ht="13" customHeight="1" x14ac:dyDescent="0.2">
      <c r="A34" s="82" t="s">
        <v>368</v>
      </c>
      <c r="B34" s="110">
        <v>2</v>
      </c>
      <c r="C34" s="7">
        <v>33.9366230474646</v>
      </c>
      <c r="D34" s="10">
        <v>1.5269285688918099</v>
      </c>
      <c r="E34" s="7">
        <v>34.928636609057598</v>
      </c>
      <c r="F34" s="10">
        <v>1.7390455521939501</v>
      </c>
      <c r="G34" s="7">
        <v>30.642186187299899</v>
      </c>
      <c r="H34" s="10">
        <v>2.5936906140651401</v>
      </c>
      <c r="I34" s="7">
        <v>-4.28645042175771</v>
      </c>
      <c r="J34" s="10">
        <v>2.8869079416023502</v>
      </c>
      <c r="K34" s="7">
        <v>38.942595684972297</v>
      </c>
      <c r="L34" s="10">
        <v>4.5195237708716096</v>
      </c>
      <c r="M34" s="7">
        <v>30.169477976014399</v>
      </c>
      <c r="N34" s="10">
        <v>1.9227870415011901</v>
      </c>
      <c r="O34" s="7">
        <v>38.717331291682399</v>
      </c>
      <c r="P34" s="10">
        <v>2.65356228352965</v>
      </c>
      <c r="Q34" s="7">
        <v>-0.225264393289905</v>
      </c>
      <c r="R34" s="10">
        <v>4.77952299748413</v>
      </c>
      <c r="S34" s="7">
        <v>31.630837837202002</v>
      </c>
      <c r="T34" s="10">
        <v>3.6595965029065298</v>
      </c>
      <c r="U34" s="7">
        <v>26.436434628778802</v>
      </c>
      <c r="V34" s="10">
        <v>3.3035733724697698</v>
      </c>
      <c r="W34" s="7">
        <v>36.4065856011363</v>
      </c>
      <c r="X34" s="10">
        <v>1.75972584431738</v>
      </c>
      <c r="Y34" s="7">
        <v>4.7757477639343504</v>
      </c>
      <c r="Z34" s="10">
        <v>3.85176753752806</v>
      </c>
      <c r="AA34" s="65"/>
      <c r="AB34" s="65"/>
      <c r="AC34" s="65"/>
      <c r="AD34" s="182"/>
    </row>
    <row r="35" spans="1:30" ht="13" customHeight="1" x14ac:dyDescent="0.2">
      <c r="A35" s="82" t="s">
        <v>369</v>
      </c>
      <c r="B35" s="110">
        <v>2</v>
      </c>
      <c r="C35" s="7">
        <v>22.644237704292902</v>
      </c>
      <c r="D35" s="10">
        <v>0.91664249803397302</v>
      </c>
      <c r="E35" s="7">
        <v>22.090047834803499</v>
      </c>
      <c r="F35" s="10">
        <v>1.0674323555210099</v>
      </c>
      <c r="G35" s="7">
        <v>24.925248532704099</v>
      </c>
      <c r="H35" s="10">
        <v>1.8491256559792499</v>
      </c>
      <c r="I35" s="7">
        <v>2.8352006979005999</v>
      </c>
      <c r="J35" s="10">
        <v>2.1356350626249001</v>
      </c>
      <c r="K35" s="7">
        <v>49.692455805127402</v>
      </c>
      <c r="L35" s="10">
        <v>5.4283423620425397</v>
      </c>
      <c r="M35" s="7">
        <v>27.286447989418701</v>
      </c>
      <c r="N35" s="10">
        <v>1.5089822204683601</v>
      </c>
      <c r="O35" s="7">
        <v>15.885481171674099</v>
      </c>
      <c r="P35" s="10">
        <v>1.1680636509675399</v>
      </c>
      <c r="Q35" s="7">
        <v>-33.806974633453301</v>
      </c>
      <c r="R35" s="10">
        <v>5.4511088598021704</v>
      </c>
      <c r="S35" s="7">
        <v>40.105795213634202</v>
      </c>
      <c r="T35" s="10">
        <v>2.8159225868909599</v>
      </c>
      <c r="U35" s="7">
        <v>24.929482847817798</v>
      </c>
      <c r="V35" s="10">
        <v>1.8870195883224301</v>
      </c>
      <c r="W35" s="7">
        <v>17.0248552284548</v>
      </c>
      <c r="X35" s="10">
        <v>1.0190790166263799</v>
      </c>
      <c r="Y35" s="7">
        <v>-23.080939985179398</v>
      </c>
      <c r="Z35" s="10">
        <v>2.98197309212925</v>
      </c>
      <c r="AA35" s="65"/>
      <c r="AB35" s="65"/>
      <c r="AC35" s="65"/>
      <c r="AD35" s="182"/>
    </row>
    <row r="36" spans="1:30" ht="13" customHeight="1" x14ac:dyDescent="0.2">
      <c r="A36" s="82" t="s">
        <v>370</v>
      </c>
      <c r="B36" s="110">
        <v>2</v>
      </c>
      <c r="C36" s="7">
        <v>28.6441794175437</v>
      </c>
      <c r="D36" s="10">
        <v>0.99687069782286397</v>
      </c>
      <c r="E36" s="7">
        <v>32.772866522407902</v>
      </c>
      <c r="F36" s="10">
        <v>1.7096981810910501</v>
      </c>
      <c r="G36" s="7">
        <v>26.0419289843231</v>
      </c>
      <c r="H36" s="10">
        <v>1.28839330515643</v>
      </c>
      <c r="I36" s="7">
        <v>-6.7309375380848202</v>
      </c>
      <c r="J36" s="10">
        <v>2.2047437633718698</v>
      </c>
      <c r="K36" s="7">
        <v>23.220419264034199</v>
      </c>
      <c r="L36" s="10">
        <v>2.2239053934838902</v>
      </c>
      <c r="M36" s="7">
        <v>26.372224240224199</v>
      </c>
      <c r="N36" s="10">
        <v>1.4060421291752001</v>
      </c>
      <c r="O36" s="7">
        <v>36.0623647625914</v>
      </c>
      <c r="P36" s="10">
        <v>2.0529206446436699</v>
      </c>
      <c r="Q36" s="7">
        <v>12.8419454985571</v>
      </c>
      <c r="R36" s="10">
        <v>3.2346470314681701</v>
      </c>
      <c r="S36" s="7">
        <v>24.324891432802101</v>
      </c>
      <c r="T36" s="10">
        <v>2.40612358598008</v>
      </c>
      <c r="U36" s="7">
        <v>22.779134530754401</v>
      </c>
      <c r="V36" s="10">
        <v>2.0349046030015501</v>
      </c>
      <c r="W36" s="7">
        <v>31.8273797543978</v>
      </c>
      <c r="X36" s="10">
        <v>1.4159066940582199</v>
      </c>
      <c r="Y36" s="7">
        <v>7.5024883215956901</v>
      </c>
      <c r="Z36" s="10">
        <v>2.9070471122794599</v>
      </c>
      <c r="AA36" s="65"/>
      <c r="AB36" s="65"/>
      <c r="AC36" s="65"/>
      <c r="AD36" s="182"/>
    </row>
    <row r="37" spans="1:30" ht="13" customHeight="1" x14ac:dyDescent="0.2">
      <c r="A37" s="82" t="s">
        <v>371</v>
      </c>
      <c r="B37" s="110">
        <v>2</v>
      </c>
      <c r="C37" s="7">
        <v>70.756392184850498</v>
      </c>
      <c r="D37" s="10">
        <v>1.0077732183019901</v>
      </c>
      <c r="E37" s="7">
        <v>70.202428307696906</v>
      </c>
      <c r="F37" s="10">
        <v>1.19755938306525</v>
      </c>
      <c r="G37" s="7">
        <v>72.622559004083797</v>
      </c>
      <c r="H37" s="10">
        <v>2.0363882593114102</v>
      </c>
      <c r="I37" s="7">
        <v>2.4201306963868499</v>
      </c>
      <c r="J37" s="10">
        <v>2.43327451209184</v>
      </c>
      <c r="K37" s="7">
        <v>66.571211218803697</v>
      </c>
      <c r="L37" s="10">
        <v>1.9096858432570301</v>
      </c>
      <c r="M37" s="7">
        <v>70.046169819713697</v>
      </c>
      <c r="N37" s="10">
        <v>1.3705632545744899</v>
      </c>
      <c r="O37" s="7">
        <v>75.390134450795102</v>
      </c>
      <c r="P37" s="10">
        <v>1.6676509321639901</v>
      </c>
      <c r="Q37" s="7">
        <v>8.8189232319914197</v>
      </c>
      <c r="R37" s="10">
        <v>2.70794269938223</v>
      </c>
      <c r="S37" s="7">
        <v>69.258606865526602</v>
      </c>
      <c r="T37" s="10">
        <v>1.6114073621235101</v>
      </c>
      <c r="U37" s="7">
        <v>66.121374798719799</v>
      </c>
      <c r="V37" s="10">
        <v>2.4388581001266298</v>
      </c>
      <c r="W37" s="7">
        <v>72.847603512265593</v>
      </c>
      <c r="X37" s="10">
        <v>1.27592681136613</v>
      </c>
      <c r="Y37" s="7">
        <v>3.5889966467389902</v>
      </c>
      <c r="Z37" s="10">
        <v>1.8606800576347999</v>
      </c>
      <c r="AA37" s="65"/>
      <c r="AB37" s="65"/>
      <c r="AC37" s="65"/>
      <c r="AD37" s="182"/>
    </row>
    <row r="38" spans="1:30" ht="13" customHeight="1" x14ac:dyDescent="0.2">
      <c r="A38" s="82" t="s">
        <v>372</v>
      </c>
      <c r="B38" s="110">
        <v>2</v>
      </c>
      <c r="C38" s="7">
        <v>28.647862046184301</v>
      </c>
      <c r="D38" s="10">
        <v>1.1207811101876199</v>
      </c>
      <c r="E38" s="7">
        <v>26.058467175174101</v>
      </c>
      <c r="F38" s="10">
        <v>1.23092710782216</v>
      </c>
      <c r="G38" s="7">
        <v>35.113632635738</v>
      </c>
      <c r="H38" s="10">
        <v>2.1719123574101902</v>
      </c>
      <c r="I38" s="7">
        <v>9.05516546056392</v>
      </c>
      <c r="J38" s="10">
        <v>2.3996886447077999</v>
      </c>
      <c r="K38" s="7">
        <v>22.295638258322501</v>
      </c>
      <c r="L38" s="10">
        <v>2.7028746102102401</v>
      </c>
      <c r="M38" s="7">
        <v>23.810530985689901</v>
      </c>
      <c r="N38" s="10">
        <v>1.22175239966299</v>
      </c>
      <c r="O38" s="7">
        <v>45.517278282804298</v>
      </c>
      <c r="P38" s="10">
        <v>2.50724798507536</v>
      </c>
      <c r="Q38" s="7">
        <v>23.2216400244819</v>
      </c>
      <c r="R38" s="10">
        <v>3.2986629571241002</v>
      </c>
      <c r="S38" s="7">
        <v>25.345193490944901</v>
      </c>
      <c r="T38" s="10">
        <v>2.1068941598917998</v>
      </c>
      <c r="U38" s="7">
        <v>20.741401397853998</v>
      </c>
      <c r="V38" s="10">
        <v>2.76918374180278</v>
      </c>
      <c r="W38" s="7">
        <v>32.858706369014499</v>
      </c>
      <c r="X38" s="10">
        <v>1.3742986486112401</v>
      </c>
      <c r="Y38" s="7">
        <v>7.5135128780696396</v>
      </c>
      <c r="Z38" s="10">
        <v>2.2799823007442499</v>
      </c>
      <c r="AA38" s="65"/>
      <c r="AB38" s="65"/>
      <c r="AC38" s="65"/>
      <c r="AD38" s="182"/>
    </row>
    <row r="39" spans="1:30" ht="13" customHeight="1" x14ac:dyDescent="0.2">
      <c r="A39" s="82" t="s">
        <v>426</v>
      </c>
      <c r="B39" s="110">
        <v>2</v>
      </c>
      <c r="C39" s="7">
        <v>31.7498859672984</v>
      </c>
      <c r="D39" s="10">
        <v>1.4554875034568799</v>
      </c>
      <c r="E39" s="7">
        <v>36.504420803526898</v>
      </c>
      <c r="F39" s="10">
        <v>1.92300835391248</v>
      </c>
      <c r="G39" s="7">
        <v>24.57873650134</v>
      </c>
      <c r="H39" s="10">
        <v>1.6911364509883899</v>
      </c>
      <c r="I39" s="7">
        <v>-11.9256843021869</v>
      </c>
      <c r="J39" s="10">
        <v>2.3371757213408202</v>
      </c>
      <c r="K39" s="7">
        <v>40.779240009667497</v>
      </c>
      <c r="L39" s="10">
        <v>4.75036829586002</v>
      </c>
      <c r="M39" s="7">
        <v>30.732971130312102</v>
      </c>
      <c r="N39" s="10">
        <v>1.7849091785772699</v>
      </c>
      <c r="O39" s="7">
        <v>31.675216717465698</v>
      </c>
      <c r="P39" s="10">
        <v>2.1263980023593301</v>
      </c>
      <c r="Q39" s="7">
        <v>-9.1040232922017896</v>
      </c>
      <c r="R39" s="10">
        <v>5.3971453525344897</v>
      </c>
      <c r="S39" s="7">
        <v>38.518409919005798</v>
      </c>
      <c r="T39" s="10">
        <v>3.1741474282581601</v>
      </c>
      <c r="U39" s="7">
        <v>29.543600180403999</v>
      </c>
      <c r="V39" s="10">
        <v>2.9730524071582201</v>
      </c>
      <c r="W39" s="7">
        <v>30.562225915477899</v>
      </c>
      <c r="X39" s="10">
        <v>1.6375699339552101</v>
      </c>
      <c r="Y39" s="7">
        <v>-7.9561840035278699</v>
      </c>
      <c r="Z39" s="10">
        <v>3.28805611270815</v>
      </c>
      <c r="AA39" s="65"/>
      <c r="AB39" s="65"/>
      <c r="AC39" s="65"/>
      <c r="AD39" s="182"/>
    </row>
    <row r="40" spans="1:30" ht="13" customHeight="1" x14ac:dyDescent="0.2">
      <c r="A40" s="82" t="s">
        <v>373</v>
      </c>
      <c r="B40" s="110">
        <v>2</v>
      </c>
      <c r="C40" s="7">
        <v>38.941951866976098</v>
      </c>
      <c r="D40" s="10">
        <v>1.51194194535978</v>
      </c>
      <c r="E40" s="7">
        <v>38.452399506579198</v>
      </c>
      <c r="F40" s="10">
        <v>1.53849882699944</v>
      </c>
      <c r="G40" s="7">
        <v>42.220061164901303</v>
      </c>
      <c r="H40" s="10">
        <v>3.0145747177907798</v>
      </c>
      <c r="I40" s="7">
        <v>3.7676616583221199</v>
      </c>
      <c r="J40" s="10">
        <v>2.9198769525347399</v>
      </c>
      <c r="K40" s="7">
        <v>55.436417875365798</v>
      </c>
      <c r="L40" s="10">
        <v>3.7840819805675201</v>
      </c>
      <c r="M40" s="7">
        <v>42.676133055864902</v>
      </c>
      <c r="N40" s="10">
        <v>2.4160476886909601</v>
      </c>
      <c r="O40" s="7">
        <v>34.6022046348413</v>
      </c>
      <c r="P40" s="10">
        <v>1.7642112989365799</v>
      </c>
      <c r="Q40" s="7">
        <v>-20.834213240524502</v>
      </c>
      <c r="R40" s="10">
        <v>4.0479999716376396</v>
      </c>
      <c r="S40" s="7">
        <v>47.608385210391901</v>
      </c>
      <c r="T40" s="10">
        <v>3.22812942962012</v>
      </c>
      <c r="U40" s="7">
        <v>43.125829247400198</v>
      </c>
      <c r="V40" s="10">
        <v>3.8827816798555301</v>
      </c>
      <c r="W40" s="7">
        <v>37.210507229359798</v>
      </c>
      <c r="X40" s="10">
        <v>1.70627463028229</v>
      </c>
      <c r="Y40" s="7">
        <v>-10.397877981032099</v>
      </c>
      <c r="Z40" s="10">
        <v>3.6619287586123099</v>
      </c>
      <c r="AA40" s="65"/>
      <c r="AB40" s="65"/>
      <c r="AC40" s="65"/>
      <c r="AD40" s="182"/>
    </row>
    <row r="41" spans="1:30" ht="13" customHeight="1" x14ac:dyDescent="0.2">
      <c r="A41" s="82" t="s">
        <v>374</v>
      </c>
      <c r="B41" s="110">
        <v>2</v>
      </c>
      <c r="C41" s="7">
        <v>28.366905985454</v>
      </c>
      <c r="D41" s="10">
        <v>1.1774529267765199</v>
      </c>
      <c r="E41" s="7">
        <v>27.949193265635799</v>
      </c>
      <c r="F41" s="10">
        <v>1.17638333766574</v>
      </c>
      <c r="G41" s="7">
        <v>30.807469570243999</v>
      </c>
      <c r="H41" s="10">
        <v>3.0856109413193198</v>
      </c>
      <c r="I41" s="7">
        <v>2.8582763046082098</v>
      </c>
      <c r="J41" s="10">
        <v>3.0789903774689402</v>
      </c>
      <c r="K41" s="7">
        <v>42.158710187545097</v>
      </c>
      <c r="L41" s="10">
        <v>6.1680525672764901</v>
      </c>
      <c r="M41" s="7">
        <v>30.0947603074558</v>
      </c>
      <c r="N41" s="10">
        <v>1.6719767443398099</v>
      </c>
      <c r="O41" s="7">
        <v>26.3519812138913</v>
      </c>
      <c r="P41" s="10">
        <v>1.4064645902970301</v>
      </c>
      <c r="Q41" s="7">
        <v>-15.806728973653801</v>
      </c>
      <c r="R41" s="10">
        <v>6.1207314894793097</v>
      </c>
      <c r="S41" s="7">
        <v>38.940269502444799</v>
      </c>
      <c r="T41" s="10">
        <v>4.4176743002913899</v>
      </c>
      <c r="U41" s="7">
        <v>35.016773960272602</v>
      </c>
      <c r="V41" s="10">
        <v>3.9815519571072402</v>
      </c>
      <c r="W41" s="7">
        <v>26.898962125344099</v>
      </c>
      <c r="X41" s="10">
        <v>1.14044545947743</v>
      </c>
      <c r="Y41" s="7">
        <v>-12.0413073771008</v>
      </c>
      <c r="Z41" s="10">
        <v>4.3871682266079004</v>
      </c>
      <c r="AA41" s="65"/>
      <c r="AB41" s="65"/>
      <c r="AC41" s="65"/>
      <c r="AD41" s="182"/>
    </row>
    <row r="42" spans="1:30" ht="13" customHeight="1" x14ac:dyDescent="0.2">
      <c r="A42" s="82" t="s">
        <v>375</v>
      </c>
      <c r="B42" s="110">
        <v>2</v>
      </c>
      <c r="C42" s="7">
        <v>8.9412339922809494</v>
      </c>
      <c r="D42" s="10">
        <v>0.83458955264217505</v>
      </c>
      <c r="E42" s="7">
        <v>7.3323532265729296</v>
      </c>
      <c r="F42" s="10">
        <v>0.93079858851729902</v>
      </c>
      <c r="G42" s="7">
        <v>12.322185474489901</v>
      </c>
      <c r="H42" s="10">
        <v>1.6825407942809301</v>
      </c>
      <c r="I42" s="7">
        <v>4.9898322479169996</v>
      </c>
      <c r="J42" s="10">
        <v>1.9262635502554</v>
      </c>
      <c r="K42" s="7">
        <v>7.5892355846471302</v>
      </c>
      <c r="L42" s="10">
        <v>1.6648519781609401</v>
      </c>
      <c r="M42" s="7">
        <v>8.1643139690451605</v>
      </c>
      <c r="N42" s="10">
        <v>0.95637628059958701</v>
      </c>
      <c r="O42" s="7">
        <v>13.6564995769682</v>
      </c>
      <c r="P42" s="10">
        <v>2.4784006303104298</v>
      </c>
      <c r="Q42" s="7">
        <v>6.0672639923210596</v>
      </c>
      <c r="R42" s="10">
        <v>2.8793869608998199</v>
      </c>
      <c r="S42" s="7">
        <v>9.7431122551864799</v>
      </c>
      <c r="T42" s="10">
        <v>1.7720138115436901</v>
      </c>
      <c r="U42" s="7">
        <v>7.1305292461855698</v>
      </c>
      <c r="V42" s="10">
        <v>1.4923693115168</v>
      </c>
      <c r="W42" s="7">
        <v>9.6047294001265708</v>
      </c>
      <c r="X42" s="10">
        <v>1.1975647748892999</v>
      </c>
      <c r="Y42" s="7">
        <v>-0.13838285505990899</v>
      </c>
      <c r="Z42" s="10">
        <v>2.0806184763719</v>
      </c>
      <c r="AA42" s="65"/>
      <c r="AB42" s="65"/>
      <c r="AC42" s="65"/>
      <c r="AD42" s="182"/>
    </row>
    <row r="43" spans="1:30" ht="13" customHeight="1" x14ac:dyDescent="0.2">
      <c r="A43" s="82" t="s">
        <v>427</v>
      </c>
      <c r="B43" s="110">
        <v>2</v>
      </c>
      <c r="C43" s="7">
        <v>24.6770198731029</v>
      </c>
      <c r="D43" s="10">
        <v>1.5791682481107601</v>
      </c>
      <c r="E43" s="7">
        <v>23.9976908566269</v>
      </c>
      <c r="F43" s="10">
        <v>1.77768320737719</v>
      </c>
      <c r="G43" s="7">
        <v>25.898915873960199</v>
      </c>
      <c r="H43" s="10">
        <v>3.0904900463991001</v>
      </c>
      <c r="I43" s="7">
        <v>1.9012250173332901</v>
      </c>
      <c r="J43" s="10">
        <v>3.4977152905588098</v>
      </c>
      <c r="K43" s="7">
        <v>43.440909842295802</v>
      </c>
      <c r="L43" s="10">
        <v>8.4379709089623205</v>
      </c>
      <c r="M43" s="7">
        <v>24.276729527727099</v>
      </c>
      <c r="N43" s="10">
        <v>2.2318118655728099</v>
      </c>
      <c r="O43" s="7">
        <v>22.796055521306801</v>
      </c>
      <c r="P43" s="10">
        <v>2.2521772712550301</v>
      </c>
      <c r="Q43" s="7">
        <v>-20.644854320989001</v>
      </c>
      <c r="R43" s="10">
        <v>8.9797039725322207</v>
      </c>
      <c r="S43" s="7">
        <v>40.209094923811797</v>
      </c>
      <c r="T43" s="10">
        <v>4.9856658654462596</v>
      </c>
      <c r="U43" s="7">
        <v>20.332982228227099</v>
      </c>
      <c r="V43" s="10">
        <v>3.6429605365865401</v>
      </c>
      <c r="W43" s="7">
        <v>22.590403677932201</v>
      </c>
      <c r="X43" s="10">
        <v>1.78617421668787</v>
      </c>
      <c r="Y43" s="7">
        <v>-17.618691245879599</v>
      </c>
      <c r="Z43" s="10">
        <v>5.0920735307703797</v>
      </c>
      <c r="AA43" s="65"/>
      <c r="AB43" s="65"/>
      <c r="AC43" s="65"/>
      <c r="AD43" s="182"/>
    </row>
    <row r="44" spans="1:30" ht="13" customHeight="1" x14ac:dyDescent="0.2">
      <c r="A44" s="82" t="s">
        <v>428</v>
      </c>
      <c r="B44" s="110">
        <v>2</v>
      </c>
      <c r="C44" s="7">
        <v>23.7271634031902</v>
      </c>
      <c r="D44" s="10">
        <v>1.3904631875553699</v>
      </c>
      <c r="E44" s="7">
        <v>23.664060826629601</v>
      </c>
      <c r="F44" s="10">
        <v>2.0600094433185001</v>
      </c>
      <c r="G44" s="7">
        <v>23.814799762663199</v>
      </c>
      <c r="H44" s="10">
        <v>1.635117777684</v>
      </c>
      <c r="I44" s="7">
        <v>0.150738936033566</v>
      </c>
      <c r="J44" s="10">
        <v>2.40681530272483</v>
      </c>
      <c r="K44" s="7">
        <v>17.304612109331199</v>
      </c>
      <c r="L44" s="10">
        <v>2.3350202011625298</v>
      </c>
      <c r="M44" s="7">
        <v>22.994480319271702</v>
      </c>
      <c r="N44" s="10">
        <v>1.42541601000797</v>
      </c>
      <c r="O44" s="7">
        <v>33.682843154145303</v>
      </c>
      <c r="P44" s="10">
        <v>3.3178717080914399</v>
      </c>
      <c r="Q44" s="7">
        <v>16.3782310448141</v>
      </c>
      <c r="R44" s="10">
        <v>3.3740661268984402</v>
      </c>
      <c r="S44" s="7">
        <v>20.817821013162099</v>
      </c>
      <c r="T44" s="10">
        <v>2.59199639786332</v>
      </c>
      <c r="U44" s="7">
        <v>15.0413223372295</v>
      </c>
      <c r="V44" s="10">
        <v>2.1590641312968799</v>
      </c>
      <c r="W44" s="7">
        <v>30.945835301309302</v>
      </c>
      <c r="X44" s="10">
        <v>2.1916500913125199</v>
      </c>
      <c r="Y44" s="7">
        <v>10.128014288147099</v>
      </c>
      <c r="Z44" s="10">
        <v>3.49063798448939</v>
      </c>
      <c r="AA44" s="65"/>
      <c r="AB44" s="65"/>
      <c r="AC44" s="65"/>
      <c r="AD44" s="182"/>
    </row>
    <row r="45" spans="1:30" ht="13" customHeight="1" x14ac:dyDescent="0.2">
      <c r="A45" s="82" t="s">
        <v>429</v>
      </c>
      <c r="B45" s="110">
        <v>2</v>
      </c>
      <c r="C45" s="7">
        <v>27.946386291317602</v>
      </c>
      <c r="D45" s="10">
        <v>1.18781398613708</v>
      </c>
      <c r="E45" s="7">
        <v>27.569599768779401</v>
      </c>
      <c r="F45" s="10">
        <v>1.4962203293715</v>
      </c>
      <c r="G45" s="7">
        <v>28.2986278592419</v>
      </c>
      <c r="H45" s="10">
        <v>1.8268865138133401</v>
      </c>
      <c r="I45" s="7">
        <v>0.72902809046258799</v>
      </c>
      <c r="J45" s="10">
        <v>2.3243369492713701</v>
      </c>
      <c r="K45" s="7">
        <v>38.370552928016203</v>
      </c>
      <c r="L45" s="10">
        <v>3.58703986729049</v>
      </c>
      <c r="M45" s="7">
        <v>27.455038934310402</v>
      </c>
      <c r="N45" s="10">
        <v>1.3709132362821601</v>
      </c>
      <c r="O45" s="7">
        <v>24.771973491837201</v>
      </c>
      <c r="P45" s="10">
        <v>1.9542882833892401</v>
      </c>
      <c r="Q45" s="7">
        <v>-13.598579436179101</v>
      </c>
      <c r="R45" s="10">
        <v>4.1647107765671203</v>
      </c>
      <c r="S45" s="7">
        <v>37.846103032236996</v>
      </c>
      <c r="T45" s="10">
        <v>2.27133627084168</v>
      </c>
      <c r="U45" s="7">
        <v>31.950786010387102</v>
      </c>
      <c r="V45" s="10">
        <v>2.5956022584885701</v>
      </c>
      <c r="W45" s="7">
        <v>21.604036686514501</v>
      </c>
      <c r="X45" s="10">
        <v>1.5636256273965501</v>
      </c>
      <c r="Y45" s="7">
        <v>-16.242066345722499</v>
      </c>
      <c r="Z45" s="10">
        <v>2.78942259506479</v>
      </c>
      <c r="AA45" s="65"/>
      <c r="AB45" s="65"/>
      <c r="AC45" s="65"/>
      <c r="AD45" s="182"/>
    </row>
    <row r="46" spans="1:30" ht="13" customHeight="1" x14ac:dyDescent="0.2">
      <c r="A46" s="82" t="s">
        <v>430</v>
      </c>
      <c r="B46" s="110">
        <v>2</v>
      </c>
      <c r="C46" s="7">
        <v>20.485997046538099</v>
      </c>
      <c r="D46" s="10">
        <v>1.26109284635805</v>
      </c>
      <c r="E46" s="7">
        <v>19.373355459485701</v>
      </c>
      <c r="F46" s="10">
        <v>1.3944055943250799</v>
      </c>
      <c r="G46" s="7">
        <v>24.5209357925376</v>
      </c>
      <c r="H46" s="10">
        <v>2.7632600063825699</v>
      </c>
      <c r="I46" s="7">
        <v>5.1475803330519199</v>
      </c>
      <c r="J46" s="10">
        <v>3.0332438605426302</v>
      </c>
      <c r="K46" s="7">
        <v>38.834663502705197</v>
      </c>
      <c r="L46" s="10">
        <v>8.9763783582210106</v>
      </c>
      <c r="M46" s="7">
        <v>22.268645642864001</v>
      </c>
      <c r="N46" s="10">
        <v>1.7103267644287701</v>
      </c>
      <c r="O46" s="7">
        <v>17.006137872974801</v>
      </c>
      <c r="P46" s="10">
        <v>1.8455897183833101</v>
      </c>
      <c r="Q46" s="7">
        <v>-21.8285256297304</v>
      </c>
      <c r="R46" s="10">
        <v>9.4934825714640905</v>
      </c>
      <c r="S46" s="7">
        <v>31.887255954281098</v>
      </c>
      <c r="T46" s="10">
        <v>5.24291209856991</v>
      </c>
      <c r="U46" s="7">
        <v>21.960472294506999</v>
      </c>
      <c r="V46" s="10">
        <v>3.6306037258559098</v>
      </c>
      <c r="W46" s="7">
        <v>19.060262530593999</v>
      </c>
      <c r="X46" s="10">
        <v>1.38671476019705</v>
      </c>
      <c r="Y46" s="7">
        <v>-12.826993423687099</v>
      </c>
      <c r="Z46" s="10">
        <v>5.3290679456439101</v>
      </c>
      <c r="AA46" s="65"/>
      <c r="AB46" s="65"/>
      <c r="AC46" s="65"/>
      <c r="AD46" s="182"/>
    </row>
    <row r="47" spans="1:30" ht="13" customHeight="1" x14ac:dyDescent="0.2">
      <c r="A47" s="82" t="s">
        <v>376</v>
      </c>
      <c r="B47" s="110">
        <v>2</v>
      </c>
      <c r="C47" s="7">
        <v>13.3631179481697</v>
      </c>
      <c r="D47" s="10">
        <v>0.94036778594557302</v>
      </c>
      <c r="E47" s="7">
        <v>12.434547085700499</v>
      </c>
      <c r="F47" s="10">
        <v>0.945321623085566</v>
      </c>
      <c r="G47" s="7">
        <v>16.148238113514999</v>
      </c>
      <c r="H47" s="10">
        <v>1.88488712821994</v>
      </c>
      <c r="I47" s="7">
        <v>3.71369102781442</v>
      </c>
      <c r="J47" s="10">
        <v>1.87826858727727</v>
      </c>
      <c r="K47" s="7">
        <v>29.727285229246601</v>
      </c>
      <c r="L47" s="10">
        <v>5.4210250822602601</v>
      </c>
      <c r="M47" s="7">
        <v>13.701243213401</v>
      </c>
      <c r="N47" s="10">
        <v>1.4479878057961999</v>
      </c>
      <c r="O47" s="7">
        <v>12.3804857092556</v>
      </c>
      <c r="P47" s="10">
        <v>1.10613169356866</v>
      </c>
      <c r="Q47" s="7">
        <v>-17.346799519991102</v>
      </c>
      <c r="R47" s="10">
        <v>5.5086211541148096</v>
      </c>
      <c r="S47" s="7">
        <v>29.3979791459405</v>
      </c>
      <c r="T47" s="10">
        <v>3.6633000400966398</v>
      </c>
      <c r="U47" s="7">
        <v>15.597767773432301</v>
      </c>
      <c r="V47" s="10">
        <v>3.0591350926394099</v>
      </c>
      <c r="W47" s="7">
        <v>11.399522107321401</v>
      </c>
      <c r="X47" s="10">
        <v>0.90842342501450302</v>
      </c>
      <c r="Y47" s="7">
        <v>-17.998457038619101</v>
      </c>
      <c r="Z47" s="10">
        <v>3.6504310176349701</v>
      </c>
      <c r="AA47" s="65"/>
      <c r="AB47" s="65"/>
      <c r="AC47" s="65"/>
      <c r="AD47" s="182"/>
    </row>
    <row r="48" spans="1:30" ht="13" customHeight="1" x14ac:dyDescent="0.2">
      <c r="A48" s="82" t="s">
        <v>377</v>
      </c>
      <c r="B48" s="110">
        <v>2</v>
      </c>
      <c r="C48" s="7">
        <v>57.1593885544427</v>
      </c>
      <c r="D48" s="10">
        <v>1.2040252946838299</v>
      </c>
      <c r="E48" s="7">
        <v>58.355235872995998</v>
      </c>
      <c r="F48" s="10">
        <v>1.4549960201191301</v>
      </c>
      <c r="G48" s="7">
        <v>53.245405547836697</v>
      </c>
      <c r="H48" s="10">
        <v>2.2304472925224901</v>
      </c>
      <c r="I48" s="7">
        <v>-5.1098303251593196</v>
      </c>
      <c r="J48" s="10">
        <v>2.7542240428222602</v>
      </c>
      <c r="K48" s="7">
        <v>53.292601372275797</v>
      </c>
      <c r="L48" s="10">
        <v>3.5643105862414601</v>
      </c>
      <c r="M48" s="7">
        <v>55.7722757057902</v>
      </c>
      <c r="N48" s="10">
        <v>1.6161790495174899</v>
      </c>
      <c r="O48" s="7">
        <v>60.664714872310903</v>
      </c>
      <c r="P48" s="10">
        <v>1.91407402026582</v>
      </c>
      <c r="Q48" s="7">
        <v>7.3721135000351099</v>
      </c>
      <c r="R48" s="10">
        <v>4.0475112099034796</v>
      </c>
      <c r="S48" s="7">
        <v>55.260312869234397</v>
      </c>
      <c r="T48" s="10">
        <v>2.8029619072737302</v>
      </c>
      <c r="U48" s="7">
        <v>55.0760243279707</v>
      </c>
      <c r="V48" s="10">
        <v>3.9093653305851301</v>
      </c>
      <c r="W48" s="7">
        <v>58.099531272582098</v>
      </c>
      <c r="X48" s="10">
        <v>1.48283327401458</v>
      </c>
      <c r="Y48" s="7">
        <v>2.83921840334766</v>
      </c>
      <c r="Z48" s="10">
        <v>3.04941624084675</v>
      </c>
      <c r="AA48" s="65"/>
      <c r="AB48" s="65"/>
      <c r="AC48" s="65"/>
      <c r="AD48" s="182"/>
    </row>
    <row r="49" spans="1:30" ht="13" customHeight="1" x14ac:dyDescent="0.2">
      <c r="A49" s="82" t="s">
        <v>378</v>
      </c>
      <c r="B49" s="110">
        <v>2</v>
      </c>
      <c r="C49" s="7">
        <v>72.281926566663699</v>
      </c>
      <c r="D49" s="10">
        <v>1.1506547901948001</v>
      </c>
      <c r="E49" s="7">
        <v>78.565568672716594</v>
      </c>
      <c r="F49" s="10">
        <v>1.42109453628975</v>
      </c>
      <c r="G49" s="7">
        <v>65.897130777538905</v>
      </c>
      <c r="H49" s="10">
        <v>1.7820825214823599</v>
      </c>
      <c r="I49" s="7">
        <v>-12.6684378951776</v>
      </c>
      <c r="J49" s="10">
        <v>2.2677303250795</v>
      </c>
      <c r="K49" s="7">
        <v>50.158299813599101</v>
      </c>
      <c r="L49" s="10">
        <v>6.5627190525792001</v>
      </c>
      <c r="M49" s="7">
        <v>72.232013495770303</v>
      </c>
      <c r="N49" s="10">
        <v>1.41856665412353</v>
      </c>
      <c r="O49" s="7">
        <v>76.373796062554703</v>
      </c>
      <c r="P49" s="10">
        <v>2.5302340197509801</v>
      </c>
      <c r="Q49" s="7">
        <v>26.215496248955599</v>
      </c>
      <c r="R49" s="10">
        <v>7.0573077605107803</v>
      </c>
      <c r="S49" s="7">
        <v>66.166138221524903</v>
      </c>
      <c r="T49" s="10">
        <v>3.7735721887675102</v>
      </c>
      <c r="U49" s="7">
        <v>68.830304660340502</v>
      </c>
      <c r="V49" s="10">
        <v>3.2523373833568998</v>
      </c>
      <c r="W49" s="7">
        <v>73.081750114887697</v>
      </c>
      <c r="X49" s="10">
        <v>1.40383616139485</v>
      </c>
      <c r="Y49" s="7">
        <v>6.9156118933628496</v>
      </c>
      <c r="Z49" s="10">
        <v>4.0805677294067699</v>
      </c>
      <c r="AA49" s="65"/>
      <c r="AB49" s="65"/>
      <c r="AC49" s="65"/>
      <c r="AD49" s="182"/>
    </row>
    <row r="50" spans="1:30" ht="13" customHeight="1" x14ac:dyDescent="0.2">
      <c r="A50" s="82" t="s">
        <v>431</v>
      </c>
      <c r="B50" s="110">
        <v>2</v>
      </c>
      <c r="C50" s="7">
        <v>18.078986598976901</v>
      </c>
      <c r="D50" s="10">
        <v>0.99208627393915005</v>
      </c>
      <c r="E50" s="7">
        <v>17.749758087027502</v>
      </c>
      <c r="F50" s="10">
        <v>1.09006487465068</v>
      </c>
      <c r="G50" s="7">
        <v>18.493838290257401</v>
      </c>
      <c r="H50" s="10">
        <v>1.5783778138112201</v>
      </c>
      <c r="I50" s="7">
        <v>0.74408020322985302</v>
      </c>
      <c r="J50" s="10">
        <v>1.6527510947567501</v>
      </c>
      <c r="K50" s="7">
        <v>36.768771217877699</v>
      </c>
      <c r="L50" s="10">
        <v>5.1595942066664602</v>
      </c>
      <c r="M50" s="7">
        <v>19.128789107370299</v>
      </c>
      <c r="N50" s="10">
        <v>1.2331560338070899</v>
      </c>
      <c r="O50" s="7">
        <v>13.5910072118049</v>
      </c>
      <c r="P50" s="10">
        <v>1.3403448151394199</v>
      </c>
      <c r="Q50" s="7">
        <v>-23.177764006072799</v>
      </c>
      <c r="R50" s="10">
        <v>5.1423810703859099</v>
      </c>
      <c r="S50" s="7">
        <v>31.354854989572601</v>
      </c>
      <c r="T50" s="10">
        <v>2.9451724909387198</v>
      </c>
      <c r="U50" s="7">
        <v>19.844717437845599</v>
      </c>
      <c r="V50" s="10">
        <v>2.3146616599474901</v>
      </c>
      <c r="W50" s="7">
        <v>14.4779634881069</v>
      </c>
      <c r="X50" s="10">
        <v>0.97994736986275599</v>
      </c>
      <c r="Y50" s="7">
        <v>-16.8768915014657</v>
      </c>
      <c r="Z50" s="10">
        <v>2.94288883643177</v>
      </c>
      <c r="AA50" s="65"/>
      <c r="AB50" s="65"/>
      <c r="AC50" s="65"/>
      <c r="AD50" s="182"/>
    </row>
    <row r="51" spans="1:30" ht="13" customHeight="1" x14ac:dyDescent="0.2">
      <c r="A51" s="82" t="s">
        <v>379</v>
      </c>
      <c r="B51" s="110">
        <v>2</v>
      </c>
      <c r="C51" s="7">
        <v>58.585055349759898</v>
      </c>
      <c r="D51" s="10">
        <v>1.4012547255362</v>
      </c>
      <c r="E51" s="7">
        <v>57.470173170121299</v>
      </c>
      <c r="F51" s="10">
        <v>1.5688625388899</v>
      </c>
      <c r="G51" s="7">
        <v>61.684963450842297</v>
      </c>
      <c r="H51" s="10">
        <v>1.9200338154273899</v>
      </c>
      <c r="I51" s="7">
        <v>4.2147902807210702</v>
      </c>
      <c r="J51" s="10">
        <v>2.07999829294863</v>
      </c>
      <c r="K51" s="7">
        <v>62.182050049611703</v>
      </c>
      <c r="L51" s="10">
        <v>1.99205279498079</v>
      </c>
      <c r="M51" s="7">
        <v>56.641903792274</v>
      </c>
      <c r="N51" s="10">
        <v>1.75907296610606</v>
      </c>
      <c r="O51" s="7">
        <v>60.779807909305603</v>
      </c>
      <c r="P51" s="10">
        <v>2.3714303353776298</v>
      </c>
      <c r="Q51" s="7">
        <v>-1.4022421403060199</v>
      </c>
      <c r="R51" s="10">
        <v>3.0795391472181102</v>
      </c>
      <c r="S51" s="7">
        <v>63.336501728564201</v>
      </c>
      <c r="T51" s="10">
        <v>1.8790404917699901</v>
      </c>
      <c r="U51" s="7">
        <v>56.084947621918403</v>
      </c>
      <c r="V51" s="10">
        <v>2.73156561711252</v>
      </c>
      <c r="W51" s="7">
        <v>57.714166676120399</v>
      </c>
      <c r="X51" s="10">
        <v>1.6829551863854399</v>
      </c>
      <c r="Y51" s="7">
        <v>-5.6223350524437699</v>
      </c>
      <c r="Z51" s="10">
        <v>2.3310889204206098</v>
      </c>
      <c r="AA51" s="65"/>
      <c r="AB51" s="65"/>
      <c r="AC51" s="65"/>
      <c r="AD51" s="182"/>
    </row>
    <row r="52" spans="1:30" ht="13" customHeight="1" x14ac:dyDescent="0.2">
      <c r="A52" s="82" t="s">
        <v>380</v>
      </c>
      <c r="B52" s="110">
        <v>2</v>
      </c>
      <c r="C52" s="7">
        <v>55.056825396497999</v>
      </c>
      <c r="D52" s="10">
        <v>1.53785029601141</v>
      </c>
      <c r="E52" s="7">
        <v>54.990156616749502</v>
      </c>
      <c r="F52" s="10">
        <v>2.2779749102518601</v>
      </c>
      <c r="G52" s="7">
        <v>55.167204620229498</v>
      </c>
      <c r="H52" s="10">
        <v>2.4164525497423899</v>
      </c>
      <c r="I52" s="7">
        <v>0.17704800348000299</v>
      </c>
      <c r="J52" s="10">
        <v>3.6125464131275802</v>
      </c>
      <c r="K52" s="7">
        <v>54.0013737297012</v>
      </c>
      <c r="L52" s="10">
        <v>3.6002733570132999</v>
      </c>
      <c r="M52" s="7">
        <v>50.518947621418199</v>
      </c>
      <c r="N52" s="10">
        <v>2.33462793678006</v>
      </c>
      <c r="O52" s="7">
        <v>66.769641961144302</v>
      </c>
      <c r="P52" s="10">
        <v>2.2717188206839101</v>
      </c>
      <c r="Q52" s="7">
        <v>12.7682682314431</v>
      </c>
      <c r="R52" s="10">
        <v>4.0842289920852499</v>
      </c>
      <c r="S52" s="7">
        <v>39.5661465240754</v>
      </c>
      <c r="T52" s="10">
        <v>4.29635330781759</v>
      </c>
      <c r="U52" s="7">
        <v>46.138595395419202</v>
      </c>
      <c r="V52" s="10">
        <v>3.6988514517817301</v>
      </c>
      <c r="W52" s="7">
        <v>58.211965174649102</v>
      </c>
      <c r="X52" s="10">
        <v>2.0797877927549902</v>
      </c>
      <c r="Y52" s="7">
        <v>18.645818650573698</v>
      </c>
      <c r="Z52" s="10">
        <v>4.5036616609648403</v>
      </c>
      <c r="AA52" s="65"/>
      <c r="AB52" s="65"/>
      <c r="AC52" s="65"/>
      <c r="AD52" s="182"/>
    </row>
    <row r="53" spans="1:30" ht="13" customHeight="1" x14ac:dyDescent="0.2">
      <c r="A53" s="82" t="s">
        <v>381</v>
      </c>
      <c r="B53" s="110">
        <v>2</v>
      </c>
      <c r="C53" s="7">
        <v>27.319810721018602</v>
      </c>
      <c r="D53" s="10">
        <v>1.08943230530378</v>
      </c>
      <c r="E53" s="7">
        <v>27.706936396805101</v>
      </c>
      <c r="F53" s="10">
        <v>1.2646489669960399</v>
      </c>
      <c r="G53" s="7">
        <v>25.698521170524799</v>
      </c>
      <c r="H53" s="10">
        <v>1.9084120018541999</v>
      </c>
      <c r="I53" s="7">
        <v>-2.0084152262802601</v>
      </c>
      <c r="J53" s="10">
        <v>2.2729578462918099</v>
      </c>
      <c r="K53" s="7">
        <v>27.867714800961298</v>
      </c>
      <c r="L53" s="10">
        <v>4.0357798063799102</v>
      </c>
      <c r="M53" s="7">
        <v>27.541939878862301</v>
      </c>
      <c r="N53" s="10">
        <v>1.5165262561783901</v>
      </c>
      <c r="O53" s="7">
        <v>26.9158712222474</v>
      </c>
      <c r="P53" s="10">
        <v>1.62147491639744</v>
      </c>
      <c r="Q53" s="7">
        <v>-0.95184357871394099</v>
      </c>
      <c r="R53" s="10">
        <v>4.3510695220792099</v>
      </c>
      <c r="S53" s="7">
        <v>29.940507352240601</v>
      </c>
      <c r="T53" s="10">
        <v>2.8192570415932501</v>
      </c>
      <c r="U53" s="7">
        <v>26.2307709279454</v>
      </c>
      <c r="V53" s="10">
        <v>2.1784639168897</v>
      </c>
      <c r="W53" s="7">
        <v>26.917694644903001</v>
      </c>
      <c r="X53" s="10">
        <v>1.2647364705623101</v>
      </c>
      <c r="Y53" s="7">
        <v>-3.0228127073376001</v>
      </c>
      <c r="Z53" s="10">
        <v>2.98232744278353</v>
      </c>
      <c r="AA53" s="65"/>
      <c r="AB53" s="65"/>
      <c r="AC53" s="65"/>
      <c r="AD53" s="182"/>
    </row>
    <row r="54" spans="1:30" ht="13" customHeight="1" x14ac:dyDescent="0.2">
      <c r="A54" s="82" t="s">
        <v>382</v>
      </c>
      <c r="B54" s="110">
        <v>2</v>
      </c>
      <c r="C54" s="7">
        <v>32.711726334948501</v>
      </c>
      <c r="D54" s="10">
        <v>1.2056459928397101</v>
      </c>
      <c r="E54" s="7">
        <v>33.006792353468299</v>
      </c>
      <c r="F54" s="10">
        <v>1.25112995866272</v>
      </c>
      <c r="G54" s="7">
        <v>31.539675957895501</v>
      </c>
      <c r="H54" s="10">
        <v>3.0352063822389699</v>
      </c>
      <c r="I54" s="7">
        <v>-1.4671163955728601</v>
      </c>
      <c r="J54" s="10">
        <v>3.2142857532365601</v>
      </c>
      <c r="K54" s="7">
        <v>14.419326027202001</v>
      </c>
      <c r="L54" s="10">
        <v>3.3041834591685002</v>
      </c>
      <c r="M54" s="7">
        <v>31.398379301252898</v>
      </c>
      <c r="N54" s="10">
        <v>1.4585651233552801</v>
      </c>
      <c r="O54" s="7">
        <v>38.368701099677402</v>
      </c>
      <c r="P54" s="10">
        <v>2.40335619099922</v>
      </c>
      <c r="Q54" s="7">
        <v>23.949375072475402</v>
      </c>
      <c r="R54" s="10">
        <v>3.8250561397495799</v>
      </c>
      <c r="S54" s="7">
        <v>19.823314243652302</v>
      </c>
      <c r="T54" s="10">
        <v>2.2135249040934002</v>
      </c>
      <c r="U54" s="7">
        <v>20.527074295240499</v>
      </c>
      <c r="V54" s="10">
        <v>2.5878467244811798</v>
      </c>
      <c r="W54" s="7">
        <v>38.826228154056899</v>
      </c>
      <c r="X54" s="10">
        <v>1.49985102829137</v>
      </c>
      <c r="Y54" s="7">
        <v>19.002913910404601</v>
      </c>
      <c r="Z54" s="10">
        <v>2.7456963838424802</v>
      </c>
      <c r="AA54" s="65"/>
      <c r="AB54" s="65"/>
      <c r="AC54" s="65"/>
      <c r="AD54" s="182"/>
    </row>
    <row r="55" spans="1:30" ht="13" customHeight="1" x14ac:dyDescent="0.2">
      <c r="A55" s="82" t="s">
        <v>383</v>
      </c>
      <c r="B55" s="110">
        <v>2</v>
      </c>
      <c r="C55" s="7">
        <v>26.449881096672101</v>
      </c>
      <c r="D55" s="10">
        <v>1.4189121886549001</v>
      </c>
      <c r="E55" s="7">
        <v>25.419384012928202</v>
      </c>
      <c r="F55" s="10">
        <v>1.7363942712134399</v>
      </c>
      <c r="G55" s="7">
        <v>28.4848137379295</v>
      </c>
      <c r="H55" s="10">
        <v>2.1893856484907199</v>
      </c>
      <c r="I55" s="7">
        <v>3.0654297250013398</v>
      </c>
      <c r="J55" s="10">
        <v>2.68158773660504</v>
      </c>
      <c r="K55" s="7">
        <v>28.6314968059609</v>
      </c>
      <c r="L55" s="10">
        <v>2.6241913961954499</v>
      </c>
      <c r="M55" s="7">
        <v>23.156940236317599</v>
      </c>
      <c r="N55" s="10">
        <v>1.8326285884762099</v>
      </c>
      <c r="O55" s="7">
        <v>30.3863612866514</v>
      </c>
      <c r="P55" s="10">
        <v>2.2512852211452401</v>
      </c>
      <c r="Q55" s="7">
        <v>1.7548644806904501</v>
      </c>
      <c r="R55" s="10">
        <v>3.08426578944142</v>
      </c>
      <c r="S55" s="7">
        <v>28.484136651427999</v>
      </c>
      <c r="T55" s="10">
        <v>2.4291716971844202</v>
      </c>
      <c r="U55" s="7">
        <v>21.911980064218501</v>
      </c>
      <c r="V55" s="10">
        <v>2.4504042426913402</v>
      </c>
      <c r="W55" s="7">
        <v>27.5021651123825</v>
      </c>
      <c r="X55" s="10">
        <v>1.8133779477084999</v>
      </c>
      <c r="Y55" s="7">
        <v>-0.98197153904543599</v>
      </c>
      <c r="Z55" s="10">
        <v>2.7485692736795002</v>
      </c>
      <c r="AA55" s="65"/>
      <c r="AB55" s="65"/>
      <c r="AC55" s="65"/>
      <c r="AD55" s="182"/>
    </row>
    <row r="56" spans="1:30" ht="13" customHeight="1" x14ac:dyDescent="0.2">
      <c r="A56" s="82" t="s">
        <v>384</v>
      </c>
      <c r="B56" s="110">
        <v>2</v>
      </c>
      <c r="C56" s="7">
        <v>54.163021518521901</v>
      </c>
      <c r="D56" s="10">
        <v>1.0462475387695001</v>
      </c>
      <c r="E56" s="7">
        <v>56.489080182845498</v>
      </c>
      <c r="F56" s="10">
        <v>1.39713667011674</v>
      </c>
      <c r="G56" s="7">
        <v>50.733987146639599</v>
      </c>
      <c r="H56" s="10">
        <v>1.6173668498493201</v>
      </c>
      <c r="I56" s="7">
        <v>-5.7550930362059001</v>
      </c>
      <c r="J56" s="10">
        <v>2.1350139641429302</v>
      </c>
      <c r="K56" s="7">
        <v>66.3219967375002</v>
      </c>
      <c r="L56" s="10">
        <v>3.59640551541544</v>
      </c>
      <c r="M56" s="7">
        <v>53.013173091017897</v>
      </c>
      <c r="N56" s="10">
        <v>1.2174470223748799</v>
      </c>
      <c r="O56" s="7">
        <v>52.943698338395798</v>
      </c>
      <c r="P56" s="10">
        <v>1.7606848817054499</v>
      </c>
      <c r="Q56" s="7">
        <v>-13.378298399104301</v>
      </c>
      <c r="R56" s="10">
        <v>3.9546056910832998</v>
      </c>
      <c r="S56" s="7">
        <v>59.861248871781598</v>
      </c>
      <c r="T56" s="10">
        <v>2.1733372200269399</v>
      </c>
      <c r="U56" s="7">
        <v>50.003294792300501</v>
      </c>
      <c r="V56" s="10">
        <v>1.95065706244463</v>
      </c>
      <c r="W56" s="7">
        <v>53.120256707006703</v>
      </c>
      <c r="X56" s="10">
        <v>1.37842728497435</v>
      </c>
      <c r="Y56" s="7">
        <v>-6.74099216477489</v>
      </c>
      <c r="Z56" s="10">
        <v>2.44002930330001</v>
      </c>
      <c r="AA56" s="65"/>
      <c r="AB56" s="65"/>
      <c r="AC56" s="65"/>
      <c r="AD56" s="182"/>
    </row>
    <row r="57" spans="1:30" ht="13" customHeight="1" x14ac:dyDescent="0.2">
      <c r="A57" s="82" t="s">
        <v>385</v>
      </c>
      <c r="B57" s="110">
        <v>2</v>
      </c>
      <c r="C57" s="7">
        <v>40.131675218017897</v>
      </c>
      <c r="D57" s="10">
        <v>1.5274057022326999</v>
      </c>
      <c r="E57" s="7">
        <v>41.513873246288597</v>
      </c>
      <c r="F57" s="10">
        <v>1.7611820781901699</v>
      </c>
      <c r="G57" s="7">
        <v>37.669098726327199</v>
      </c>
      <c r="H57" s="10">
        <v>2.3317510917417499</v>
      </c>
      <c r="I57" s="7">
        <v>-3.8447745199613501</v>
      </c>
      <c r="J57" s="10">
        <v>2.6339243986249401</v>
      </c>
      <c r="K57" s="7">
        <v>38.695346105707003</v>
      </c>
      <c r="L57" s="10">
        <v>5.3024689518576196</v>
      </c>
      <c r="M57" s="7">
        <v>44.867364874239001</v>
      </c>
      <c r="N57" s="10">
        <v>2.1966214597893798</v>
      </c>
      <c r="O57" s="7">
        <v>34.7245979911063</v>
      </c>
      <c r="P57" s="10">
        <v>2.2709528023944601</v>
      </c>
      <c r="Q57" s="7">
        <v>-3.9707481146007702</v>
      </c>
      <c r="R57" s="10">
        <v>5.7949447142718302</v>
      </c>
      <c r="S57" s="7">
        <v>37.198760577145201</v>
      </c>
      <c r="T57" s="10">
        <v>3.7322181315298399</v>
      </c>
      <c r="U57" s="7">
        <v>42.6545060947102</v>
      </c>
      <c r="V57" s="10">
        <v>3.1311859619622799</v>
      </c>
      <c r="W57" s="7">
        <v>40.383342121142903</v>
      </c>
      <c r="X57" s="10">
        <v>2.1507166557489898</v>
      </c>
      <c r="Y57" s="7">
        <v>3.1845815439977199</v>
      </c>
      <c r="Z57" s="10">
        <v>4.0978671456170499</v>
      </c>
      <c r="AA57" s="65"/>
      <c r="AB57" s="65"/>
      <c r="AC57" s="65"/>
      <c r="AD57" s="182"/>
    </row>
    <row r="58" spans="1:30" ht="13" customHeight="1" x14ac:dyDescent="0.2">
      <c r="A58" s="82" t="s">
        <v>386</v>
      </c>
      <c r="B58" s="110">
        <v>2</v>
      </c>
      <c r="C58" s="7">
        <v>21.343385411818002</v>
      </c>
      <c r="D58" s="10">
        <v>1.0222349948482801</v>
      </c>
      <c r="E58" s="7">
        <v>18.517966552221498</v>
      </c>
      <c r="F58" s="10">
        <v>1.0789614762942701</v>
      </c>
      <c r="G58" s="7">
        <v>25.540721071239599</v>
      </c>
      <c r="H58" s="10">
        <v>1.6494603348233201</v>
      </c>
      <c r="I58" s="7">
        <v>7.0227545190181004</v>
      </c>
      <c r="J58" s="10">
        <v>1.7704681284764401</v>
      </c>
      <c r="K58" s="7">
        <v>19.811310688196802</v>
      </c>
      <c r="L58" s="10">
        <v>2.6058367230163699</v>
      </c>
      <c r="M58" s="7">
        <v>20.6606485048321</v>
      </c>
      <c r="N58" s="10">
        <v>1.1261787086673101</v>
      </c>
      <c r="O58" s="7">
        <v>30.203646506555899</v>
      </c>
      <c r="P58" s="10">
        <v>2.9081863841713802</v>
      </c>
      <c r="Q58" s="7">
        <v>10.392335818359101</v>
      </c>
      <c r="R58" s="10">
        <v>3.96102314044917</v>
      </c>
      <c r="S58" s="7">
        <v>20.0352408710534</v>
      </c>
      <c r="T58" s="10">
        <v>2.21334866099438</v>
      </c>
      <c r="U58" s="7">
        <v>19.068470982137001</v>
      </c>
      <c r="V58" s="10">
        <v>1.92564462939001</v>
      </c>
      <c r="W58" s="7">
        <v>22.5273117842451</v>
      </c>
      <c r="X58" s="10">
        <v>1.26737487613157</v>
      </c>
      <c r="Y58" s="7">
        <v>2.4920709131917</v>
      </c>
      <c r="Z58" s="10">
        <v>2.5016153145195701</v>
      </c>
      <c r="AA58" s="65"/>
      <c r="AB58" s="65"/>
      <c r="AC58" s="65"/>
      <c r="AD58" s="182"/>
    </row>
    <row r="59" spans="1:30" ht="13" customHeight="1" x14ac:dyDescent="0.2">
      <c r="A59" s="82" t="s">
        <v>387</v>
      </c>
      <c r="B59" s="110">
        <v>2</v>
      </c>
      <c r="C59" s="7">
        <v>54.351626543419599</v>
      </c>
      <c r="D59" s="10">
        <v>2.1722384571081399</v>
      </c>
      <c r="E59" s="7">
        <v>52.0085301144832</v>
      </c>
      <c r="F59" s="10">
        <v>2.4257007129039101</v>
      </c>
      <c r="G59" s="7">
        <v>59.437686401694997</v>
      </c>
      <c r="H59" s="10">
        <v>2.4564549575140902</v>
      </c>
      <c r="I59" s="7">
        <v>7.4291562872118</v>
      </c>
      <c r="J59" s="10">
        <v>2.2873377330028601</v>
      </c>
      <c r="K59" s="7">
        <v>48.686674380319602</v>
      </c>
      <c r="L59" s="10">
        <v>2.92338583240931</v>
      </c>
      <c r="M59" s="7">
        <v>54.492671028000998</v>
      </c>
      <c r="N59" s="10">
        <v>2.7474277120636699</v>
      </c>
      <c r="O59" s="7">
        <v>60.589460332473998</v>
      </c>
      <c r="P59" s="10">
        <v>3.92861655707505</v>
      </c>
      <c r="Q59" s="7">
        <v>11.902785952154399</v>
      </c>
      <c r="R59" s="10">
        <v>4.3530787555783901</v>
      </c>
      <c r="S59" s="7">
        <v>48.322454320302199</v>
      </c>
      <c r="T59" s="10">
        <v>2.84703491726414</v>
      </c>
      <c r="U59" s="7">
        <v>53.132814325949603</v>
      </c>
      <c r="V59" s="10">
        <v>3.7518355034986102</v>
      </c>
      <c r="W59" s="7">
        <v>57.430599788631397</v>
      </c>
      <c r="X59" s="10">
        <v>2.5173264504275701</v>
      </c>
      <c r="Y59" s="7">
        <v>9.1081454683291394</v>
      </c>
      <c r="Z59" s="10">
        <v>3.0746475258574599</v>
      </c>
      <c r="AA59" s="65"/>
      <c r="AB59" s="65"/>
      <c r="AC59" s="65"/>
      <c r="AD59" s="182"/>
    </row>
    <row r="60" spans="1:30" ht="13" customHeight="1" x14ac:dyDescent="0.2">
      <c r="A60" s="82" t="s">
        <v>388</v>
      </c>
      <c r="B60" s="110">
        <v>2</v>
      </c>
      <c r="C60" s="7">
        <v>38.875205615348598</v>
      </c>
      <c r="D60" s="10">
        <v>2.6330463560696602</v>
      </c>
      <c r="E60" s="7">
        <v>35.880145087121697</v>
      </c>
      <c r="F60" s="10">
        <v>3.64523367620439</v>
      </c>
      <c r="G60" s="7">
        <v>44.468076201112197</v>
      </c>
      <c r="H60" s="10">
        <v>3.5877624208986001</v>
      </c>
      <c r="I60" s="7">
        <v>8.5879311139904608</v>
      </c>
      <c r="J60" s="10">
        <v>4.9720987995154102</v>
      </c>
      <c r="K60" s="7">
        <v>28.5352049405369</v>
      </c>
      <c r="L60" s="10">
        <v>5.0959761474636496</v>
      </c>
      <c r="M60" s="7">
        <v>41.218108292749299</v>
      </c>
      <c r="N60" s="10">
        <v>3.48608953960386</v>
      </c>
      <c r="O60" s="7">
        <v>40.274109529296801</v>
      </c>
      <c r="P60" s="10">
        <v>4.8920424508335199</v>
      </c>
      <c r="Q60" s="7">
        <v>11.738904588759899</v>
      </c>
      <c r="R60" s="10">
        <v>6.9473013229923302</v>
      </c>
      <c r="S60" s="7">
        <v>38.651689791865699</v>
      </c>
      <c r="T60" s="10">
        <v>6.4654843616330897</v>
      </c>
      <c r="U60" s="7">
        <v>36.134185742389299</v>
      </c>
      <c r="V60" s="10">
        <v>4.6512483010675902</v>
      </c>
      <c r="W60" s="7">
        <v>40.369108843363598</v>
      </c>
      <c r="X60" s="10">
        <v>4.0608373669718301</v>
      </c>
      <c r="Y60" s="7">
        <v>1.71741905149787</v>
      </c>
      <c r="Z60" s="10">
        <v>8.9776568564802997</v>
      </c>
      <c r="AA60" s="65"/>
      <c r="AB60" s="65"/>
      <c r="AC60" s="65"/>
      <c r="AD60" s="182"/>
    </row>
    <row r="61" spans="1:30" ht="13" customHeight="1" x14ac:dyDescent="0.2">
      <c r="A61" s="82" t="s">
        <v>432</v>
      </c>
      <c r="B61" s="110">
        <v>2</v>
      </c>
      <c r="C61" s="7">
        <v>74.030095434973603</v>
      </c>
      <c r="D61" s="10">
        <v>1.16019531600256</v>
      </c>
      <c r="E61" s="7">
        <v>76.245424634066396</v>
      </c>
      <c r="F61" s="10">
        <v>1.3834919448037699</v>
      </c>
      <c r="G61" s="7">
        <v>70.066198186065705</v>
      </c>
      <c r="H61" s="10">
        <v>1.75240990229106</v>
      </c>
      <c r="I61" s="7">
        <v>-6.1792264480007502</v>
      </c>
      <c r="J61" s="10">
        <v>2.0639103385880202</v>
      </c>
      <c r="K61" s="7">
        <v>68.979166524642693</v>
      </c>
      <c r="L61" s="10">
        <v>2.24976265232953</v>
      </c>
      <c r="M61" s="7">
        <v>73.795510431605507</v>
      </c>
      <c r="N61" s="10">
        <v>1.4741495401848801</v>
      </c>
      <c r="O61" s="7">
        <v>79.760081775171201</v>
      </c>
      <c r="P61" s="10">
        <v>1.8847193117968699</v>
      </c>
      <c r="Q61" s="7">
        <v>10.7809152505285</v>
      </c>
      <c r="R61" s="10">
        <v>2.7375841390520499</v>
      </c>
      <c r="S61" s="7">
        <v>70.529500202079703</v>
      </c>
      <c r="T61" s="10">
        <v>1.9582834987090301</v>
      </c>
      <c r="U61" s="7">
        <v>70.324918300253799</v>
      </c>
      <c r="V61" s="10">
        <v>2.15410980322714</v>
      </c>
      <c r="W61" s="7">
        <v>76.625355431909298</v>
      </c>
      <c r="X61" s="10">
        <v>1.4728756584306</v>
      </c>
      <c r="Y61" s="7">
        <v>6.0958552298295796</v>
      </c>
      <c r="Z61" s="10">
        <v>2.2653614142435599</v>
      </c>
      <c r="AA61" s="65"/>
      <c r="AB61" s="65"/>
      <c r="AC61" s="65"/>
      <c r="AD61" s="182"/>
    </row>
    <row r="62" spans="1:30" ht="13" customHeight="1" x14ac:dyDescent="0.2">
      <c r="A62" s="82" t="s">
        <v>389</v>
      </c>
      <c r="B62" s="110">
        <v>2</v>
      </c>
      <c r="C62" s="7">
        <v>58.157700034023797</v>
      </c>
      <c r="D62" s="10">
        <v>1.4775645193304801</v>
      </c>
      <c r="E62" s="7">
        <v>55.328481109080499</v>
      </c>
      <c r="F62" s="10">
        <v>1.70843856899871</v>
      </c>
      <c r="G62" s="7">
        <v>64.948897802069098</v>
      </c>
      <c r="H62" s="10">
        <v>1.7715295190648499</v>
      </c>
      <c r="I62" s="7">
        <v>9.6204166929886092</v>
      </c>
      <c r="J62" s="10">
        <v>1.93394288526507</v>
      </c>
      <c r="K62" s="7">
        <v>44.545745847502602</v>
      </c>
      <c r="L62" s="10">
        <v>5.44913628956603</v>
      </c>
      <c r="M62" s="7">
        <v>56.431697648863398</v>
      </c>
      <c r="N62" s="10">
        <v>1.56951056349052</v>
      </c>
      <c r="O62" s="7">
        <v>74.615843365833996</v>
      </c>
      <c r="P62" s="10">
        <v>2.0595114735986102</v>
      </c>
      <c r="Q62" s="7">
        <v>30.070097518331401</v>
      </c>
      <c r="R62" s="10">
        <v>5.6032278477917199</v>
      </c>
      <c r="S62" s="7">
        <v>49.043014400732197</v>
      </c>
      <c r="T62" s="10">
        <v>4.9634000986651703</v>
      </c>
      <c r="U62" s="7">
        <v>43.150978166777598</v>
      </c>
      <c r="V62" s="10">
        <v>3.3556668226772901</v>
      </c>
      <c r="W62" s="7">
        <v>60.985338044853897</v>
      </c>
      <c r="X62" s="10">
        <v>1.50204680361672</v>
      </c>
      <c r="Y62" s="7">
        <v>11.9423236441217</v>
      </c>
      <c r="Z62" s="10">
        <v>4.9246440877812203</v>
      </c>
      <c r="AA62" s="65"/>
      <c r="AB62" s="65"/>
      <c r="AC62" s="65"/>
      <c r="AD62" s="182"/>
    </row>
    <row r="63" spans="1:30" ht="13" customHeight="1" x14ac:dyDescent="0.2">
      <c r="A63" s="112" t="s">
        <v>433</v>
      </c>
      <c r="B63" s="113">
        <v>2</v>
      </c>
      <c r="C63" s="34">
        <v>38.740899981881498</v>
      </c>
      <c r="D63" s="35">
        <v>0.26925404142312098</v>
      </c>
      <c r="E63" s="34">
        <v>38.858973084334998</v>
      </c>
      <c r="F63" s="35">
        <v>0.32210706152893298</v>
      </c>
      <c r="G63" s="34">
        <v>39.179801806725401</v>
      </c>
      <c r="H63" s="35">
        <v>0.46556559950757898</v>
      </c>
      <c r="I63" s="34">
        <v>0.32082872239039401</v>
      </c>
      <c r="J63" s="35">
        <v>0.53440301234607501</v>
      </c>
      <c r="K63" s="34">
        <v>43.148330928596899</v>
      </c>
      <c r="L63" s="35">
        <v>0.88983597208118403</v>
      </c>
      <c r="M63" s="34">
        <v>38.395908234803599</v>
      </c>
      <c r="N63" s="35">
        <v>0.35345422389334302</v>
      </c>
      <c r="O63" s="34">
        <v>40.370121580054096</v>
      </c>
      <c r="P63" s="35">
        <v>0.45119429555184398</v>
      </c>
      <c r="Q63" s="34">
        <v>-2.7782093485427901</v>
      </c>
      <c r="R63" s="35">
        <v>0.99649707404522203</v>
      </c>
      <c r="S63" s="34">
        <v>41.8316937334287</v>
      </c>
      <c r="T63" s="35">
        <v>0.648729120840562</v>
      </c>
      <c r="U63" s="34">
        <v>36.5360319376326</v>
      </c>
      <c r="V63" s="35">
        <v>0.604592485441517</v>
      </c>
      <c r="W63" s="34">
        <v>39.1775148674134</v>
      </c>
      <c r="X63" s="35">
        <v>0.34130894998467498</v>
      </c>
      <c r="Y63" s="34">
        <v>-2.65417886601533</v>
      </c>
      <c r="Z63" s="35">
        <v>0.74098914464996801</v>
      </c>
      <c r="AA63" s="65"/>
      <c r="AB63" s="65"/>
      <c r="AC63" s="65"/>
      <c r="AD63" s="182"/>
    </row>
    <row r="64" spans="1:30" ht="13" customHeight="1" x14ac:dyDescent="0.2">
      <c r="A64" s="114" t="s">
        <v>434</v>
      </c>
      <c r="B64" s="115">
        <v>2</v>
      </c>
      <c r="C64" s="38">
        <v>37.310012075679303</v>
      </c>
      <c r="D64" s="39">
        <v>0.36682604201024099</v>
      </c>
      <c r="E64" s="38">
        <v>37.835363012902903</v>
      </c>
      <c r="F64" s="39">
        <v>0.44143936041200599</v>
      </c>
      <c r="G64" s="38">
        <v>36.882873238361597</v>
      </c>
      <c r="H64" s="39">
        <v>0.68981970388071101</v>
      </c>
      <c r="I64" s="38">
        <v>-0.95248977454123196</v>
      </c>
      <c r="J64" s="39">
        <v>0.81177150598424297</v>
      </c>
      <c r="K64" s="38">
        <v>48.457725737504397</v>
      </c>
      <c r="L64" s="39">
        <v>1.79330696198772</v>
      </c>
      <c r="M64" s="38">
        <v>37.569560018475798</v>
      </c>
      <c r="N64" s="39">
        <v>0.49206908350238099</v>
      </c>
      <c r="O64" s="38">
        <v>36.3182335736144</v>
      </c>
      <c r="P64" s="39">
        <v>0.57282574336924297</v>
      </c>
      <c r="Q64" s="38">
        <v>-12.139492163890001</v>
      </c>
      <c r="R64" s="39">
        <v>1.90736808286157</v>
      </c>
      <c r="S64" s="38">
        <v>44.427926067357703</v>
      </c>
      <c r="T64" s="39">
        <v>1.1183351411184901</v>
      </c>
      <c r="U64" s="38">
        <v>36.857848829073603</v>
      </c>
      <c r="V64" s="39">
        <v>0.87425625737332402</v>
      </c>
      <c r="W64" s="38">
        <v>36.2023944656681</v>
      </c>
      <c r="X64" s="39">
        <v>0.431276553812593</v>
      </c>
      <c r="Y64" s="38">
        <v>-8.2255316016896103</v>
      </c>
      <c r="Z64" s="39">
        <v>1.1916608335076599</v>
      </c>
      <c r="AA64" s="65"/>
      <c r="AB64" s="65"/>
      <c r="AC64" s="65"/>
      <c r="AD64" s="182"/>
    </row>
    <row r="65" spans="1:30" ht="13" customHeight="1" x14ac:dyDescent="0.2">
      <c r="A65" s="116" t="s">
        <v>435</v>
      </c>
      <c r="B65" s="117">
        <v>2</v>
      </c>
      <c r="C65" s="48">
        <v>41.270448426998598</v>
      </c>
      <c r="D65" s="49">
        <v>0.19794360745718001</v>
      </c>
      <c r="E65" s="48">
        <v>41.348714881682497</v>
      </c>
      <c r="F65" s="49">
        <v>0.236387593766723</v>
      </c>
      <c r="G65" s="48">
        <v>41.7072622553532</v>
      </c>
      <c r="H65" s="49">
        <v>0.332433041413085</v>
      </c>
      <c r="I65" s="48">
        <v>0.35854737367070399</v>
      </c>
      <c r="J65" s="49">
        <v>0.383653118571537</v>
      </c>
      <c r="K65" s="48">
        <v>42.961122345573997</v>
      </c>
      <c r="L65" s="49">
        <v>0.639550538894885</v>
      </c>
      <c r="M65" s="48">
        <v>40.567774120887002</v>
      </c>
      <c r="N65" s="49">
        <v>0.25678501473655801</v>
      </c>
      <c r="O65" s="48">
        <v>44.145057046751901</v>
      </c>
      <c r="P65" s="49">
        <v>0.33471133699760502</v>
      </c>
      <c r="Q65" s="48">
        <v>1.18393470117788</v>
      </c>
      <c r="R65" s="49">
        <v>0.71646667590776203</v>
      </c>
      <c r="S65" s="48">
        <v>42.955078663854103</v>
      </c>
      <c r="T65" s="49">
        <v>0.46255752146172302</v>
      </c>
      <c r="U65" s="48">
        <v>38.484799721386899</v>
      </c>
      <c r="V65" s="49">
        <v>0.43982836150990201</v>
      </c>
      <c r="W65" s="48">
        <v>41.876214015379503</v>
      </c>
      <c r="X65" s="49">
        <v>0.24774243408875399</v>
      </c>
      <c r="Y65" s="48">
        <v>-1.0788646484745199</v>
      </c>
      <c r="Z65" s="49">
        <v>0.51790968163582796</v>
      </c>
      <c r="AA65" s="65"/>
      <c r="AB65" s="65"/>
      <c r="AC65" s="65"/>
      <c r="AD65" s="182"/>
    </row>
    <row r="66" spans="1:30" ht="13" customHeight="1" x14ac:dyDescent="0.2">
      <c r="A66" s="82" t="s">
        <v>391</v>
      </c>
      <c r="B66" s="110">
        <v>2</v>
      </c>
      <c r="C66" s="7">
        <v>49.887516703061401</v>
      </c>
      <c r="D66" s="10">
        <v>2.2419418170229699</v>
      </c>
      <c r="E66" s="7">
        <v>50.618197027662099</v>
      </c>
      <c r="F66" s="10">
        <v>2.3312912316435801</v>
      </c>
      <c r="G66" s="7">
        <v>48.550690323554399</v>
      </c>
      <c r="H66" s="10">
        <v>4.9503991231786397</v>
      </c>
      <c r="I66" s="7">
        <v>-2.0675067041077102</v>
      </c>
      <c r="J66" s="10">
        <v>5.5872497211746399</v>
      </c>
      <c r="K66" s="7">
        <v>43.641695279374701</v>
      </c>
      <c r="L66" s="10">
        <v>5.0402526995725703</v>
      </c>
      <c r="M66" s="7">
        <v>53.484753394252799</v>
      </c>
      <c r="N66" s="10">
        <v>2.7131222463450699</v>
      </c>
      <c r="O66" s="7">
        <v>46.799073958570403</v>
      </c>
      <c r="P66" s="10">
        <v>5.35610857661091</v>
      </c>
      <c r="Q66" s="7">
        <v>3.1573786791956802</v>
      </c>
      <c r="R66" s="10">
        <v>7.5293978463588802</v>
      </c>
      <c r="S66" s="7">
        <v>45.638351815237698</v>
      </c>
      <c r="T66" s="10">
        <v>4.9982180912616396</v>
      </c>
      <c r="U66" s="7">
        <v>49.393090826150903</v>
      </c>
      <c r="V66" s="10">
        <v>4.4652623956692201</v>
      </c>
      <c r="W66" s="7">
        <v>52.604684270383899</v>
      </c>
      <c r="X66" s="10">
        <v>3.1610133569220298</v>
      </c>
      <c r="Y66" s="7">
        <v>6.9663324551461896</v>
      </c>
      <c r="Z66" s="10">
        <v>6.1135561736470203</v>
      </c>
      <c r="AA66" s="65"/>
      <c r="AB66" s="65"/>
      <c r="AC66" s="65"/>
      <c r="AD66" s="182"/>
    </row>
    <row r="67" spans="1:30" ht="13" customHeight="1" x14ac:dyDescent="0.2">
      <c r="A67" s="82" t="s">
        <v>392</v>
      </c>
      <c r="B67" s="110">
        <v>2</v>
      </c>
      <c r="C67" s="7">
        <v>74.068911741185701</v>
      </c>
      <c r="D67" s="10">
        <v>1.9340252741699699</v>
      </c>
      <c r="E67" s="7">
        <v>74.334825074834995</v>
      </c>
      <c r="F67" s="10">
        <v>2.3160909050074001</v>
      </c>
      <c r="G67" s="7">
        <v>73.845460505045097</v>
      </c>
      <c r="H67" s="10">
        <v>3.0185337821135598</v>
      </c>
      <c r="I67" s="7">
        <v>-0.48936456978985599</v>
      </c>
      <c r="J67" s="10">
        <v>3.6326263215671899</v>
      </c>
      <c r="K67" s="7">
        <v>70.389522056873602</v>
      </c>
      <c r="L67" s="10">
        <v>5.0556609390054996</v>
      </c>
      <c r="M67" s="7">
        <v>71.9430415223583</v>
      </c>
      <c r="N67" s="10">
        <v>2.55366960549566</v>
      </c>
      <c r="O67" s="7">
        <v>79.724067346178998</v>
      </c>
      <c r="P67" s="10">
        <v>3.7188310527009198</v>
      </c>
      <c r="Q67" s="7">
        <v>9.3345452893053409</v>
      </c>
      <c r="R67" s="10">
        <v>5.6280562330838304</v>
      </c>
      <c r="S67" s="7">
        <v>66.264341159151797</v>
      </c>
      <c r="T67" s="10">
        <v>5.0700903832170203</v>
      </c>
      <c r="U67" s="7">
        <v>72.028674963586298</v>
      </c>
      <c r="V67" s="10">
        <v>3.8877654499294798</v>
      </c>
      <c r="W67" s="7">
        <v>77.486083672693397</v>
      </c>
      <c r="X67" s="10">
        <v>2.5814855223750501</v>
      </c>
      <c r="Y67" s="7">
        <v>11.221742513541599</v>
      </c>
      <c r="Z67" s="10">
        <v>5.3858786195372499</v>
      </c>
      <c r="AA67" s="65"/>
      <c r="AB67" s="65"/>
      <c r="AC67" s="65"/>
      <c r="AD67" s="182"/>
    </row>
    <row r="68" spans="1:30" ht="13" customHeight="1" x14ac:dyDescent="0.2">
      <c r="A68" s="82" t="s">
        <v>393</v>
      </c>
      <c r="B68" s="110">
        <v>2</v>
      </c>
      <c r="C68" s="7">
        <v>51.455131806588199</v>
      </c>
      <c r="D68" s="10">
        <v>2.5187049977906502</v>
      </c>
      <c r="E68" s="7">
        <v>48.483213354438298</v>
      </c>
      <c r="F68" s="10">
        <v>2.8086144025683399</v>
      </c>
      <c r="G68" s="7">
        <v>58.052207835232302</v>
      </c>
      <c r="H68" s="10">
        <v>4.2228958312523401</v>
      </c>
      <c r="I68" s="7">
        <v>9.56899448079397</v>
      </c>
      <c r="J68" s="10">
        <v>4.6829564446324801</v>
      </c>
      <c r="K68" s="7">
        <v>35.998300843099003</v>
      </c>
      <c r="L68" s="10">
        <v>5.5430407741406</v>
      </c>
      <c r="M68" s="7">
        <v>50.527905660794097</v>
      </c>
      <c r="N68" s="10">
        <v>3.3710252895189199</v>
      </c>
      <c r="O68" s="7">
        <v>58.417540165250202</v>
      </c>
      <c r="P68" s="10">
        <v>3.8947286675552402</v>
      </c>
      <c r="Q68" s="7">
        <v>22.419239322151199</v>
      </c>
      <c r="R68" s="10">
        <v>6.4924128134217796</v>
      </c>
      <c r="S68" s="7">
        <v>34.576992836073501</v>
      </c>
      <c r="T68" s="10">
        <v>4.6229693101603804</v>
      </c>
      <c r="U68" s="7">
        <v>40.533833544488203</v>
      </c>
      <c r="V68" s="10">
        <v>5.9835463420257202</v>
      </c>
      <c r="W68" s="7">
        <v>58.135398377394701</v>
      </c>
      <c r="X68" s="10">
        <v>2.80015891008722</v>
      </c>
      <c r="Y68" s="7">
        <v>23.5584055413212</v>
      </c>
      <c r="Z68" s="10">
        <v>4.8670457760421497</v>
      </c>
      <c r="AA68" s="65"/>
      <c r="AB68" s="65"/>
      <c r="AC68" s="65"/>
      <c r="AD68" s="182"/>
    </row>
    <row r="69" spans="1:30" ht="13" customHeight="1" x14ac:dyDescent="0.2">
      <c r="A69" s="4" t="s">
        <v>394</v>
      </c>
      <c r="B69" s="118">
        <v>2</v>
      </c>
      <c r="C69" s="169">
        <v>34.057406400472203</v>
      </c>
      <c r="D69" s="170">
        <v>2.25373986477218</v>
      </c>
      <c r="E69" s="169">
        <v>34.764030735260398</v>
      </c>
      <c r="F69" s="170">
        <v>2.9402908344743901</v>
      </c>
      <c r="G69" s="169">
        <v>33.130078415350397</v>
      </c>
      <c r="H69" s="170">
        <v>4.1777098459486997</v>
      </c>
      <c r="I69" s="169">
        <v>-1.6339523199099399</v>
      </c>
      <c r="J69" s="170">
        <v>5.3873750893912904</v>
      </c>
      <c r="K69" s="169">
        <v>30.428565956535301</v>
      </c>
      <c r="L69" s="170">
        <v>4.5580793112679601</v>
      </c>
      <c r="M69" s="169">
        <v>34.242863966881401</v>
      </c>
      <c r="N69" s="170">
        <v>2.80420115977453</v>
      </c>
      <c r="O69" s="169">
        <v>36.027742274369501</v>
      </c>
      <c r="P69" s="170">
        <v>3.6245641323076798</v>
      </c>
      <c r="Q69" s="169">
        <v>5.59917631783423</v>
      </c>
      <c r="R69" s="170">
        <v>6.26470030634741</v>
      </c>
      <c r="S69" s="169">
        <v>35.503587886824299</v>
      </c>
      <c r="T69" s="170">
        <v>4.4744539947532704</v>
      </c>
      <c r="U69" s="169">
        <v>29.977775609229301</v>
      </c>
      <c r="V69" s="170">
        <v>4.3295540470014204</v>
      </c>
      <c r="W69" s="169">
        <v>34.764146055896802</v>
      </c>
      <c r="X69" s="170">
        <v>2.8596404402970301</v>
      </c>
      <c r="Y69" s="169">
        <v>-0.73944183092752502</v>
      </c>
      <c r="Z69" s="170">
        <v>4.5108310197571901</v>
      </c>
      <c r="AA69" s="178"/>
      <c r="AB69" s="178"/>
      <c r="AC69" s="178"/>
      <c r="AD69" s="183"/>
    </row>
    <row r="70" spans="1:30" ht="13" customHeight="1" x14ac:dyDescent="0.2">
      <c r="A70" s="82"/>
      <c r="B70" s="119"/>
      <c r="C70" s="7" t="s">
        <v>1856</v>
      </c>
      <c r="D70" s="10" t="s">
        <v>1857</v>
      </c>
      <c r="E70" s="7" t="s">
        <v>1858</v>
      </c>
      <c r="F70" s="10" t="s">
        <v>1859</v>
      </c>
      <c r="G70" s="7" t="s">
        <v>1860</v>
      </c>
      <c r="H70" s="10" t="s">
        <v>1861</v>
      </c>
      <c r="I70" s="7" t="s">
        <v>1862</v>
      </c>
      <c r="J70" s="10" t="s">
        <v>1863</v>
      </c>
      <c r="K70" s="7" t="s">
        <v>1864</v>
      </c>
      <c r="L70" s="10" t="s">
        <v>1865</v>
      </c>
      <c r="M70" s="7" t="s">
        <v>1866</v>
      </c>
      <c r="N70" s="10" t="s">
        <v>1867</v>
      </c>
      <c r="O70" s="7" t="s">
        <v>1868</v>
      </c>
      <c r="P70" s="10" t="s">
        <v>1869</v>
      </c>
      <c r="Q70" s="7" t="s">
        <v>1870</v>
      </c>
      <c r="R70" s="10" t="s">
        <v>1871</v>
      </c>
      <c r="S70" s="7" t="s">
        <v>1872</v>
      </c>
      <c r="T70" s="10" t="s">
        <v>1873</v>
      </c>
      <c r="U70" s="7" t="s">
        <v>1874</v>
      </c>
      <c r="V70" s="10" t="s">
        <v>1875</v>
      </c>
      <c r="W70" s="7" t="s">
        <v>1876</v>
      </c>
      <c r="X70" s="10" t="s">
        <v>1877</v>
      </c>
      <c r="Y70" s="7" t="s">
        <v>1878</v>
      </c>
      <c r="Z70" s="10" t="s">
        <v>1879</v>
      </c>
      <c r="AA70" s="7" t="s">
        <v>1880</v>
      </c>
      <c r="AB70" s="10" t="s">
        <v>1881</v>
      </c>
      <c r="AC70" s="65" t="s">
        <v>1882</v>
      </c>
      <c r="AD70" s="182" t="s">
        <v>1883</v>
      </c>
    </row>
    <row r="71" spans="1:30" ht="13" customHeight="1" x14ac:dyDescent="0.2">
      <c r="A71" s="82" t="s">
        <v>350</v>
      </c>
      <c r="B71" s="119">
        <v>1</v>
      </c>
      <c r="C71" s="7">
        <v>55.115844215182896</v>
      </c>
      <c r="D71" s="10">
        <v>1.40082274799499</v>
      </c>
      <c r="E71" s="7">
        <v>55.727145033634102</v>
      </c>
      <c r="F71" s="10">
        <v>1.7007088830454</v>
      </c>
      <c r="G71" s="7">
        <v>51.567182077665301</v>
      </c>
      <c r="H71" s="10">
        <v>3.2986315924766001</v>
      </c>
      <c r="I71" s="7">
        <v>-4.1599629559688198</v>
      </c>
      <c r="J71" s="10">
        <v>4.0808405309050304</v>
      </c>
      <c r="K71" s="7">
        <v>55.291873866194301</v>
      </c>
      <c r="L71" s="10">
        <v>3.41437003257158</v>
      </c>
      <c r="M71" s="7">
        <v>54.814792324391497</v>
      </c>
      <c r="N71" s="10">
        <v>2.07349635728221</v>
      </c>
      <c r="O71" s="7">
        <v>57.219329029279997</v>
      </c>
      <c r="P71" s="10">
        <v>2.7503587710652502</v>
      </c>
      <c r="Q71" s="7">
        <v>1.92745516308566</v>
      </c>
      <c r="R71" s="10">
        <v>4.59294200708253</v>
      </c>
      <c r="S71" s="7">
        <v>54.847384206819498</v>
      </c>
      <c r="T71" s="10">
        <v>3.4420921127121402</v>
      </c>
      <c r="U71" s="7">
        <v>59.098179207984302</v>
      </c>
      <c r="V71" s="10">
        <v>2.8935980905791499</v>
      </c>
      <c r="W71" s="7">
        <v>54.989934767222799</v>
      </c>
      <c r="X71" s="10">
        <v>1.95193936007494</v>
      </c>
      <c r="Y71" s="7">
        <v>0.14255056040334299</v>
      </c>
      <c r="Z71" s="10">
        <v>4.2831692164668604</v>
      </c>
      <c r="AA71" s="7">
        <v>0.614005997587455</v>
      </c>
      <c r="AB71" s="10">
        <v>2.2637436598046499</v>
      </c>
      <c r="AC71" s="65"/>
      <c r="AD71" s="182"/>
    </row>
    <row r="72" spans="1:30" ht="13" customHeight="1" x14ac:dyDescent="0.2">
      <c r="A72" s="82" t="s">
        <v>352</v>
      </c>
      <c r="B72" s="119">
        <v>1</v>
      </c>
      <c r="C72" s="7">
        <v>69.5643934296221</v>
      </c>
      <c r="D72" s="10">
        <v>1.0296273996007801</v>
      </c>
      <c r="E72" s="7">
        <v>70.423065697554904</v>
      </c>
      <c r="F72" s="10">
        <v>1.1318006355333701</v>
      </c>
      <c r="G72" s="7">
        <v>64.250771192648401</v>
      </c>
      <c r="H72" s="10">
        <v>2.3661941710903398</v>
      </c>
      <c r="I72" s="7">
        <v>-6.1722945049064704</v>
      </c>
      <c r="J72" s="10">
        <v>2.63192122142503</v>
      </c>
      <c r="K72" s="7">
        <v>62.593229107696203</v>
      </c>
      <c r="L72" s="10">
        <v>2.6846938360073902</v>
      </c>
      <c r="M72" s="7">
        <v>68.984978070459405</v>
      </c>
      <c r="N72" s="10">
        <v>1.27428488755932</v>
      </c>
      <c r="O72" s="7">
        <v>76.654119259184696</v>
      </c>
      <c r="P72" s="10">
        <v>1.72124853510799</v>
      </c>
      <c r="Q72" s="7">
        <v>14.060890151488501</v>
      </c>
      <c r="R72" s="10">
        <v>3.1612962165035299</v>
      </c>
      <c r="S72" s="7">
        <v>61.619110461264597</v>
      </c>
      <c r="T72" s="10">
        <v>2.6691301405483898</v>
      </c>
      <c r="U72" s="7">
        <v>59.095091679760898</v>
      </c>
      <c r="V72" s="10">
        <v>2.34053368523336</v>
      </c>
      <c r="W72" s="7">
        <v>74.357211200959398</v>
      </c>
      <c r="X72" s="10">
        <v>1.19457865677734</v>
      </c>
      <c r="Y72" s="7">
        <v>12.738100739694801</v>
      </c>
      <c r="Z72" s="10">
        <v>2.8133383705958601</v>
      </c>
      <c r="AA72" s="7">
        <v>0.338966885893484</v>
      </c>
      <c r="AB72" s="10">
        <v>1.3909025578452601</v>
      </c>
      <c r="AC72" s="65"/>
      <c r="AD72" s="182"/>
    </row>
    <row r="73" spans="1:30" ht="13" customHeight="1" x14ac:dyDescent="0.2">
      <c r="A73" s="111" t="s">
        <v>354</v>
      </c>
      <c r="B73" s="119">
        <v>1</v>
      </c>
      <c r="C73" s="7">
        <v>65.923440611974499</v>
      </c>
      <c r="D73" s="10">
        <v>1.4431433939662099</v>
      </c>
      <c r="E73" s="7">
        <v>67.849064998022698</v>
      </c>
      <c r="F73" s="10">
        <v>1.49442216117848</v>
      </c>
      <c r="G73" s="7">
        <v>54.677203464535999</v>
      </c>
      <c r="H73" s="10">
        <v>3.4358904363549798</v>
      </c>
      <c r="I73" s="7">
        <v>-13.1718615334867</v>
      </c>
      <c r="J73" s="10">
        <v>3.5414602530649399</v>
      </c>
      <c r="K73" s="7">
        <v>62.1571833145778</v>
      </c>
      <c r="L73" s="10">
        <v>3.4685298728857199</v>
      </c>
      <c r="M73" s="7">
        <v>65.094443334113095</v>
      </c>
      <c r="N73" s="10">
        <v>1.5745356008782101</v>
      </c>
      <c r="O73" s="7">
        <v>70.330128000491399</v>
      </c>
      <c r="P73" s="10">
        <v>2.6676099270697802</v>
      </c>
      <c r="Q73" s="7">
        <v>8.1729446859136097</v>
      </c>
      <c r="R73" s="10">
        <v>4.0025733509195502</v>
      </c>
      <c r="S73" s="7">
        <v>57.860056299930598</v>
      </c>
      <c r="T73" s="10">
        <v>3.7389329064855099</v>
      </c>
      <c r="U73" s="7">
        <v>58.2802525254762</v>
      </c>
      <c r="V73" s="10">
        <v>3.7146355693889799</v>
      </c>
      <c r="W73" s="7">
        <v>69.510393538587394</v>
      </c>
      <c r="X73" s="10">
        <v>1.52766467351933</v>
      </c>
      <c r="Y73" s="7">
        <v>11.6503372386568</v>
      </c>
      <c r="Z73" s="10">
        <v>3.6751159690892901</v>
      </c>
      <c r="AA73" s="7">
        <v>-0.18224397154827399</v>
      </c>
      <c r="AB73" s="10">
        <v>2.20764014429054</v>
      </c>
      <c r="AC73" s="65"/>
      <c r="AD73" s="182"/>
    </row>
    <row r="74" spans="1:30" ht="13" customHeight="1" x14ac:dyDescent="0.2">
      <c r="A74" s="82" t="s">
        <v>355</v>
      </c>
      <c r="B74" s="119">
        <v>1</v>
      </c>
      <c r="C74" s="7">
        <v>25.015110217975501</v>
      </c>
      <c r="D74" s="10">
        <v>1.64588450124978</v>
      </c>
      <c r="E74" s="7">
        <v>24.399541477756301</v>
      </c>
      <c r="F74" s="10">
        <v>1.7788248938420399</v>
      </c>
      <c r="G74" s="7">
        <v>29.483314587417201</v>
      </c>
      <c r="H74" s="10">
        <v>3.8112179783090498</v>
      </c>
      <c r="I74" s="7">
        <v>5.0837731096609398</v>
      </c>
      <c r="J74" s="10">
        <v>4.1598974332133398</v>
      </c>
      <c r="K74" s="7">
        <v>34.533701114078603</v>
      </c>
      <c r="L74" s="10">
        <v>5.1356740484059102</v>
      </c>
      <c r="M74" s="7">
        <v>24.813805415980401</v>
      </c>
      <c r="N74" s="10">
        <v>1.93678335645843</v>
      </c>
      <c r="O74" s="7">
        <v>21.184802283642998</v>
      </c>
      <c r="P74" s="10">
        <v>2.3011662884560802</v>
      </c>
      <c r="Q74" s="7">
        <v>-13.3488988304356</v>
      </c>
      <c r="R74" s="10">
        <v>5.6316350252461804</v>
      </c>
      <c r="S74" s="7">
        <v>30.567164951180501</v>
      </c>
      <c r="T74" s="10">
        <v>3.5897954025439298</v>
      </c>
      <c r="U74" s="7">
        <v>28.742441521258701</v>
      </c>
      <c r="V74" s="10">
        <v>3.6031201230349699</v>
      </c>
      <c r="W74" s="7">
        <v>21.515908881913202</v>
      </c>
      <c r="X74" s="10">
        <v>1.7827211264963501</v>
      </c>
      <c r="Y74" s="7">
        <v>-9.0512560692672608</v>
      </c>
      <c r="Z74" s="10">
        <v>3.9963999297788</v>
      </c>
      <c r="AA74" s="7">
        <v>2.6864439966813398</v>
      </c>
      <c r="AB74" s="10">
        <v>2.3148862957263199</v>
      </c>
      <c r="AC74" s="65"/>
      <c r="AD74" s="182"/>
    </row>
    <row r="75" spans="1:30" ht="13" customHeight="1" x14ac:dyDescent="0.2">
      <c r="A75" s="82" t="s">
        <v>365</v>
      </c>
      <c r="B75" s="119">
        <v>1</v>
      </c>
      <c r="C75" s="7">
        <v>21.558538273137898</v>
      </c>
      <c r="D75" s="10">
        <v>1.4459779168669999</v>
      </c>
      <c r="E75" s="7">
        <v>22.041902658123501</v>
      </c>
      <c r="F75" s="10">
        <v>1.6196144333124201</v>
      </c>
      <c r="G75" s="7">
        <v>19.033961999635501</v>
      </c>
      <c r="H75" s="10">
        <v>3.5569938111226298</v>
      </c>
      <c r="I75" s="7">
        <v>-3.0079406584880299</v>
      </c>
      <c r="J75" s="10">
        <v>4.02259154035705</v>
      </c>
      <c r="K75" s="7">
        <v>36.246145004583497</v>
      </c>
      <c r="L75" s="10">
        <v>5.2153299827531301</v>
      </c>
      <c r="M75" s="7">
        <v>20.8669323311812</v>
      </c>
      <c r="N75" s="10">
        <v>1.7710391872795801</v>
      </c>
      <c r="O75" s="7">
        <v>19.098637925835501</v>
      </c>
      <c r="P75" s="10">
        <v>2.6491350058623699</v>
      </c>
      <c r="Q75" s="7">
        <v>-17.147507078747999</v>
      </c>
      <c r="R75" s="10">
        <v>5.9742357977505396</v>
      </c>
      <c r="S75" s="7">
        <v>30.615206626977901</v>
      </c>
      <c r="T75" s="10">
        <v>5.02692511314316</v>
      </c>
      <c r="U75" s="7">
        <v>21.721710982403401</v>
      </c>
      <c r="V75" s="10">
        <v>2.84570663869312</v>
      </c>
      <c r="W75" s="7">
        <v>20.3232825196371</v>
      </c>
      <c r="X75" s="10">
        <v>1.7027233811892899</v>
      </c>
      <c r="Y75" s="7">
        <v>-10.291924107340799</v>
      </c>
      <c r="Z75" s="10">
        <v>5.4185851791173096</v>
      </c>
      <c r="AA75" s="7">
        <v>-5.0691397531285398</v>
      </c>
      <c r="AB75" s="10">
        <v>1.8871374813299899</v>
      </c>
      <c r="AC75" s="65"/>
      <c r="AD75" s="182"/>
    </row>
    <row r="76" spans="1:30" ht="13" customHeight="1" x14ac:dyDescent="0.2">
      <c r="A76" s="82" t="s">
        <v>370</v>
      </c>
      <c r="B76" s="119">
        <v>1</v>
      </c>
      <c r="C76" s="7">
        <v>31.2649080838389</v>
      </c>
      <c r="D76" s="10">
        <v>1.1329677877004201</v>
      </c>
      <c r="E76" s="7">
        <v>35.0907782469464</v>
      </c>
      <c r="F76" s="10">
        <v>1.4271808951946701</v>
      </c>
      <c r="G76" s="7">
        <v>25.498619493090299</v>
      </c>
      <c r="H76" s="10">
        <v>1.6688468677497701</v>
      </c>
      <c r="I76" s="7">
        <v>-9.5921587538560402</v>
      </c>
      <c r="J76" s="10">
        <v>2.1140734434842199</v>
      </c>
      <c r="K76" s="7">
        <v>21.988830383205901</v>
      </c>
      <c r="L76" s="10">
        <v>2.1902166588913801</v>
      </c>
      <c r="M76" s="7">
        <v>34.535134878487703</v>
      </c>
      <c r="N76" s="10">
        <v>1.65704305641142</v>
      </c>
      <c r="O76" s="7">
        <v>33.124159754721703</v>
      </c>
      <c r="P76" s="10">
        <v>2.0171064667583298</v>
      </c>
      <c r="Q76" s="7">
        <v>11.135329371515899</v>
      </c>
      <c r="R76" s="10">
        <v>3.08115605375363</v>
      </c>
      <c r="S76" s="7">
        <v>26.3916213254873</v>
      </c>
      <c r="T76" s="10">
        <v>1.9984236838037499</v>
      </c>
      <c r="U76" s="7">
        <v>24.958572666197501</v>
      </c>
      <c r="V76" s="10">
        <v>2.3288644063449802</v>
      </c>
      <c r="W76" s="7">
        <v>35.068066576617497</v>
      </c>
      <c r="X76" s="10">
        <v>1.60922773884418</v>
      </c>
      <c r="Y76" s="7">
        <v>8.67644525113014</v>
      </c>
      <c r="Z76" s="10">
        <v>2.5709736667941101</v>
      </c>
      <c r="AA76" s="7">
        <v>2.6207286662952298</v>
      </c>
      <c r="AB76" s="10">
        <v>1.5090948267569599</v>
      </c>
      <c r="AC76" s="65"/>
      <c r="AD76" s="182"/>
    </row>
    <row r="77" spans="1:30" ht="13" customHeight="1" x14ac:dyDescent="0.2">
      <c r="A77" s="82" t="s">
        <v>372</v>
      </c>
      <c r="B77" s="119">
        <v>1</v>
      </c>
      <c r="C77" s="7">
        <v>20.8426543585629</v>
      </c>
      <c r="D77" s="10">
        <v>1.3077032786154501</v>
      </c>
      <c r="E77" s="7">
        <v>19.319138546899399</v>
      </c>
      <c r="F77" s="10">
        <v>1.30383808307812</v>
      </c>
      <c r="G77" s="7">
        <v>25.9367243112154</v>
      </c>
      <c r="H77" s="10">
        <v>2.98548998500292</v>
      </c>
      <c r="I77" s="7">
        <v>6.6175857643160203</v>
      </c>
      <c r="J77" s="10">
        <v>3.0817972254902499</v>
      </c>
      <c r="K77" s="7">
        <v>10.0823105717103</v>
      </c>
      <c r="L77" s="10">
        <v>2.6006103330422001</v>
      </c>
      <c r="M77" s="7">
        <v>16.338854638084001</v>
      </c>
      <c r="N77" s="10">
        <v>1.43690779337987</v>
      </c>
      <c r="O77" s="7">
        <v>37.375050481557501</v>
      </c>
      <c r="P77" s="10">
        <v>2.4275165124759401</v>
      </c>
      <c r="Q77" s="7">
        <v>27.292739909847199</v>
      </c>
      <c r="R77" s="10">
        <v>3.12826547045016</v>
      </c>
      <c r="S77" s="7">
        <v>14.232050532199001</v>
      </c>
      <c r="T77" s="10">
        <v>2.6754894737007699</v>
      </c>
      <c r="U77" s="7">
        <v>8.9289039074247594</v>
      </c>
      <c r="V77" s="10">
        <v>1.7543899304245401</v>
      </c>
      <c r="W77" s="7">
        <v>24.7093980654391</v>
      </c>
      <c r="X77" s="10">
        <v>1.6203067888385501</v>
      </c>
      <c r="Y77" s="7">
        <v>10.47734753324</v>
      </c>
      <c r="Z77" s="10">
        <v>2.9766196677863799</v>
      </c>
      <c r="AA77" s="7">
        <v>-7.8052076876213299</v>
      </c>
      <c r="AB77" s="10">
        <v>1.7222770281969699</v>
      </c>
      <c r="AC77" s="65"/>
      <c r="AD77" s="182"/>
    </row>
    <row r="78" spans="1:30" ht="13" customHeight="1" x14ac:dyDescent="0.2">
      <c r="A78" s="82" t="s">
        <v>428</v>
      </c>
      <c r="B78" s="119">
        <v>1</v>
      </c>
      <c r="C78" s="7">
        <v>20.821153809162102</v>
      </c>
      <c r="D78" s="10">
        <v>1.3505540454329299</v>
      </c>
      <c r="E78" s="7">
        <v>21.872805494176099</v>
      </c>
      <c r="F78" s="10">
        <v>1.61181131828341</v>
      </c>
      <c r="G78" s="7">
        <v>18.8092413666749</v>
      </c>
      <c r="H78" s="10">
        <v>1.7672632168707101</v>
      </c>
      <c r="I78" s="7">
        <v>-3.0635641275011598</v>
      </c>
      <c r="J78" s="10">
        <v>2.0161801272291</v>
      </c>
      <c r="K78" s="7">
        <v>18.406440338081602</v>
      </c>
      <c r="L78" s="10">
        <v>2.60352457880954</v>
      </c>
      <c r="M78" s="7">
        <v>18.990063102212599</v>
      </c>
      <c r="N78" s="10">
        <v>1.4497717828163399</v>
      </c>
      <c r="O78" s="7">
        <v>28.5405933812645</v>
      </c>
      <c r="P78" s="10">
        <v>2.4891113997123302</v>
      </c>
      <c r="Q78" s="7">
        <v>10.1341530431829</v>
      </c>
      <c r="R78" s="10">
        <v>3.3574429153883401</v>
      </c>
      <c r="S78" s="7">
        <v>16.6471049569241</v>
      </c>
      <c r="T78" s="10">
        <v>2.1320254244368799</v>
      </c>
      <c r="U78" s="7">
        <v>17.4752787949915</v>
      </c>
      <c r="V78" s="10">
        <v>2.0977717325173102</v>
      </c>
      <c r="W78" s="7">
        <v>25.7639689235642</v>
      </c>
      <c r="X78" s="10">
        <v>1.5730125853121399</v>
      </c>
      <c r="Y78" s="7">
        <v>9.1168639666400502</v>
      </c>
      <c r="Z78" s="10">
        <v>2.2714106133801999</v>
      </c>
      <c r="AA78" s="7">
        <v>-2.9060095940280699</v>
      </c>
      <c r="AB78" s="10">
        <v>1.9383973033364199</v>
      </c>
      <c r="AC78" s="65"/>
      <c r="AD78" s="182"/>
    </row>
    <row r="79" spans="1:30" ht="13" customHeight="1" x14ac:dyDescent="0.2">
      <c r="A79" s="82" t="s">
        <v>378</v>
      </c>
      <c r="B79" s="119">
        <v>1</v>
      </c>
      <c r="C79" s="7">
        <v>74.942997247570105</v>
      </c>
      <c r="D79" s="10">
        <v>1.3044190973039</v>
      </c>
      <c r="E79" s="7">
        <v>79.798831341040298</v>
      </c>
      <c r="F79" s="10">
        <v>1.4143078178388599</v>
      </c>
      <c r="G79" s="7">
        <v>68.284807162734893</v>
      </c>
      <c r="H79" s="10">
        <v>2.3693780660288999</v>
      </c>
      <c r="I79" s="7">
        <v>-11.5140241783054</v>
      </c>
      <c r="J79" s="10">
        <v>2.7541015339061898</v>
      </c>
      <c r="K79" s="7">
        <v>49.605349507366498</v>
      </c>
      <c r="L79" s="10">
        <v>5.4350023251633299</v>
      </c>
      <c r="M79" s="7">
        <v>75.836905594491398</v>
      </c>
      <c r="N79" s="10">
        <v>1.31389887185364</v>
      </c>
      <c r="O79" s="7">
        <v>79.062763519106696</v>
      </c>
      <c r="P79" s="10">
        <v>2.4875860384682</v>
      </c>
      <c r="Q79" s="7">
        <v>29.457414011740202</v>
      </c>
      <c r="R79" s="10">
        <v>6.0374153860517703</v>
      </c>
      <c r="S79" s="7">
        <v>62.217130811752803</v>
      </c>
      <c r="T79" s="10">
        <v>3.7474591782101201</v>
      </c>
      <c r="U79" s="7">
        <v>71.007982512327303</v>
      </c>
      <c r="V79" s="10">
        <v>3.20948041243865</v>
      </c>
      <c r="W79" s="7">
        <v>77.523932772604596</v>
      </c>
      <c r="X79" s="10">
        <v>1.5863648095062901</v>
      </c>
      <c r="Y79" s="7">
        <v>15.3068019608518</v>
      </c>
      <c r="Z79" s="10">
        <v>4.1094343124734296</v>
      </c>
      <c r="AA79" s="7">
        <v>2.66107068090633</v>
      </c>
      <c r="AB79" s="10">
        <v>1.7394009392918399</v>
      </c>
      <c r="AC79" s="65"/>
      <c r="AD79" s="182"/>
    </row>
    <row r="80" spans="1:30" ht="13" customHeight="1" x14ac:dyDescent="0.2">
      <c r="A80" s="82" t="s">
        <v>382</v>
      </c>
      <c r="B80" s="119">
        <v>1</v>
      </c>
      <c r="C80" s="7">
        <v>35.675082301528398</v>
      </c>
      <c r="D80" s="10">
        <v>1.0923353700507701</v>
      </c>
      <c r="E80" s="7">
        <v>35.812899473561302</v>
      </c>
      <c r="F80" s="10">
        <v>1.14863200658164</v>
      </c>
      <c r="G80" s="7">
        <v>34.959016500587403</v>
      </c>
      <c r="H80" s="10">
        <v>2.9574270889277501</v>
      </c>
      <c r="I80" s="7">
        <v>-0.85388297297392801</v>
      </c>
      <c r="J80" s="10">
        <v>3.1133983238663698</v>
      </c>
      <c r="K80" s="7">
        <v>16.752365442927701</v>
      </c>
      <c r="L80" s="10">
        <v>3.2283586093153001</v>
      </c>
      <c r="M80" s="7">
        <v>32.8711650963618</v>
      </c>
      <c r="N80" s="10">
        <v>1.3744740162143401</v>
      </c>
      <c r="O80" s="7">
        <v>45.052665239176001</v>
      </c>
      <c r="P80" s="10">
        <v>1.7779233336628399</v>
      </c>
      <c r="Q80" s="7">
        <v>28.3002997962483</v>
      </c>
      <c r="R80" s="10">
        <v>3.7927024821236799</v>
      </c>
      <c r="S80" s="7">
        <v>21.561318192108601</v>
      </c>
      <c r="T80" s="10">
        <v>2.08257940312135</v>
      </c>
      <c r="U80" s="7">
        <v>26.917733843482001</v>
      </c>
      <c r="V80" s="10">
        <v>2.7293450298228401</v>
      </c>
      <c r="W80" s="7">
        <v>40.112655922567598</v>
      </c>
      <c r="X80" s="10">
        <v>1.3250909292094399</v>
      </c>
      <c r="Y80" s="7">
        <v>18.551337730459</v>
      </c>
      <c r="Z80" s="10">
        <v>2.4790982446346299</v>
      </c>
      <c r="AA80" s="7">
        <v>2.9633559665799898</v>
      </c>
      <c r="AB80" s="10">
        <v>1.62689238141753</v>
      </c>
      <c r="AC80" s="65"/>
      <c r="AD80" s="182"/>
    </row>
    <row r="81" spans="1:30" ht="13" customHeight="1" x14ac:dyDescent="0.2">
      <c r="A81" s="82" t="s">
        <v>384</v>
      </c>
      <c r="B81" s="119">
        <v>1</v>
      </c>
      <c r="C81" s="7">
        <v>45.194069497808101</v>
      </c>
      <c r="D81" s="10">
        <v>1.15584932647563</v>
      </c>
      <c r="E81" s="7">
        <v>47.163123732725197</v>
      </c>
      <c r="F81" s="10">
        <v>1.2801436935311199</v>
      </c>
      <c r="G81" s="7">
        <v>39.171464636611198</v>
      </c>
      <c r="H81" s="10">
        <v>2.2243946883938501</v>
      </c>
      <c r="I81" s="7">
        <v>-7.9916590961140397</v>
      </c>
      <c r="J81" s="10">
        <v>2.4149501295420501</v>
      </c>
      <c r="K81" s="7">
        <v>48.225101380902998</v>
      </c>
      <c r="L81" s="10">
        <v>3.9012731211221499</v>
      </c>
      <c r="M81" s="7">
        <v>44.067399022014499</v>
      </c>
      <c r="N81" s="10">
        <v>1.30908586734516</v>
      </c>
      <c r="O81" s="7">
        <v>46.6255387165887</v>
      </c>
      <c r="P81" s="10">
        <v>2.0700225624833699</v>
      </c>
      <c r="Q81" s="7">
        <v>-1.59956266431426</v>
      </c>
      <c r="R81" s="10">
        <v>4.1910911722827304</v>
      </c>
      <c r="S81" s="7">
        <v>46.223846574744599</v>
      </c>
      <c r="T81" s="10">
        <v>2.8752710160167601</v>
      </c>
      <c r="U81" s="7">
        <v>41.6416521712286</v>
      </c>
      <c r="V81" s="10">
        <v>2.4143177405285901</v>
      </c>
      <c r="W81" s="7">
        <v>45.947121552375798</v>
      </c>
      <c r="X81" s="10">
        <v>1.3929236428937899</v>
      </c>
      <c r="Y81" s="7">
        <v>-0.276725022368772</v>
      </c>
      <c r="Z81" s="10">
        <v>3.2566740230187499</v>
      </c>
      <c r="AA81" s="7">
        <v>-8.9689520207137807</v>
      </c>
      <c r="AB81" s="10">
        <v>1.5590450852670701</v>
      </c>
      <c r="AC81" s="65"/>
      <c r="AD81" s="182"/>
    </row>
    <row r="82" spans="1:30" ht="13" customHeight="1" x14ac:dyDescent="0.2">
      <c r="A82" s="82" t="s">
        <v>386</v>
      </c>
      <c r="B82" s="119">
        <v>1</v>
      </c>
      <c r="C82" s="7">
        <v>21.113539371457801</v>
      </c>
      <c r="D82" s="10">
        <v>0.99633211663010601</v>
      </c>
      <c r="E82" s="7">
        <v>19.849787874433002</v>
      </c>
      <c r="F82" s="10">
        <v>1.2422404473711299</v>
      </c>
      <c r="G82" s="7">
        <v>23.668296992271301</v>
      </c>
      <c r="H82" s="10">
        <v>1.75398445898725</v>
      </c>
      <c r="I82" s="7">
        <v>3.8185091178383201</v>
      </c>
      <c r="J82" s="10">
        <v>2.1808973982344901</v>
      </c>
      <c r="K82" s="7">
        <v>20.842108218094101</v>
      </c>
      <c r="L82" s="10">
        <v>4.0980327559692</v>
      </c>
      <c r="M82" s="7">
        <v>18.469500348609301</v>
      </c>
      <c r="N82" s="10">
        <v>1.1454519205045199</v>
      </c>
      <c r="O82" s="7">
        <v>28.405181834269801</v>
      </c>
      <c r="P82" s="10">
        <v>1.91747911014908</v>
      </c>
      <c r="Q82" s="7">
        <v>7.5630736161756298</v>
      </c>
      <c r="R82" s="10">
        <v>4.2756353994537299</v>
      </c>
      <c r="S82" s="7">
        <v>25.144498562359299</v>
      </c>
      <c r="T82" s="10">
        <v>4.3206621529014297</v>
      </c>
      <c r="U82" s="7">
        <v>12.938811357939001</v>
      </c>
      <c r="V82" s="10">
        <v>2.8132122548583398</v>
      </c>
      <c r="W82" s="7">
        <v>22.211502978927602</v>
      </c>
      <c r="X82" s="10">
        <v>1.228542955285</v>
      </c>
      <c r="Y82" s="7">
        <v>-2.9329955834317798</v>
      </c>
      <c r="Z82" s="10">
        <v>4.4440647371469497</v>
      </c>
      <c r="AA82" s="7">
        <v>-0.22984604036015499</v>
      </c>
      <c r="AB82" s="10">
        <v>1.4274600069077501</v>
      </c>
      <c r="AC82" s="65"/>
      <c r="AD82" s="182"/>
    </row>
    <row r="83" spans="1:30" ht="13" customHeight="1" x14ac:dyDescent="0.2">
      <c r="A83" s="82" t="s">
        <v>387</v>
      </c>
      <c r="B83" s="119">
        <v>1</v>
      </c>
      <c r="C83" s="7">
        <v>48.083364005611799</v>
      </c>
      <c r="D83" s="10">
        <v>1.86570061803221</v>
      </c>
      <c r="E83" s="7">
        <v>47.187618401648798</v>
      </c>
      <c r="F83" s="10">
        <v>2.07555991698288</v>
      </c>
      <c r="G83" s="7">
        <v>54.461437025826797</v>
      </c>
      <c r="H83" s="10">
        <v>4.1937687281859004</v>
      </c>
      <c r="I83" s="7">
        <v>7.2738186241779799</v>
      </c>
      <c r="J83" s="10">
        <v>4.7204819879759903</v>
      </c>
      <c r="K83" s="7">
        <v>45.549079710712498</v>
      </c>
      <c r="L83" s="10">
        <v>3.4622732255669502</v>
      </c>
      <c r="M83" s="7">
        <v>48.068994577081703</v>
      </c>
      <c r="N83" s="10">
        <v>2.0579918256527598</v>
      </c>
      <c r="O83" s="7">
        <v>52.4170020980091</v>
      </c>
      <c r="P83" s="10">
        <v>5.09761748046202</v>
      </c>
      <c r="Q83" s="7">
        <v>6.8679223872966597</v>
      </c>
      <c r="R83" s="10">
        <v>6.2976101193534504</v>
      </c>
      <c r="S83" s="7">
        <v>44.759741982213299</v>
      </c>
      <c r="T83" s="10">
        <v>3.4461945706474402</v>
      </c>
      <c r="U83" s="7">
        <v>44.919721112336703</v>
      </c>
      <c r="V83" s="10">
        <v>2.8438311044937299</v>
      </c>
      <c r="W83" s="7">
        <v>51.0874751853597</v>
      </c>
      <c r="X83" s="10">
        <v>2.4305640731082701</v>
      </c>
      <c r="Y83" s="7">
        <v>6.3277332031464297</v>
      </c>
      <c r="Z83" s="10">
        <v>3.9158474443929201</v>
      </c>
      <c r="AA83" s="7">
        <v>-6.2682625378077903</v>
      </c>
      <c r="AB83" s="10">
        <v>2.8634696978779699</v>
      </c>
      <c r="AC83" s="65"/>
      <c r="AD83" s="182"/>
    </row>
    <row r="84" spans="1:30" ht="13" customHeight="1" x14ac:dyDescent="0.2">
      <c r="A84" s="5" t="s">
        <v>436</v>
      </c>
      <c r="B84" s="120">
        <v>1</v>
      </c>
      <c r="C84" s="87">
        <v>39.099304567621601</v>
      </c>
      <c r="D84" s="88">
        <v>0.384997608882162</v>
      </c>
      <c r="E84" s="87">
        <v>39.890553164875001</v>
      </c>
      <c r="F84" s="88">
        <v>0.43385407287755201</v>
      </c>
      <c r="G84" s="87">
        <v>37.927069778864897</v>
      </c>
      <c r="H84" s="88">
        <v>0.82685510725516398</v>
      </c>
      <c r="I84" s="87">
        <v>-1.96348338601006</v>
      </c>
      <c r="J84" s="88">
        <v>0.932617259716778</v>
      </c>
      <c r="K84" s="87">
        <v>35.009711220462798</v>
      </c>
      <c r="L84" s="88">
        <v>1.1015821063440501</v>
      </c>
      <c r="M84" s="87">
        <v>38.2215437832796</v>
      </c>
      <c r="N84" s="88">
        <v>0.46097600219396501</v>
      </c>
      <c r="O84" s="87">
        <v>43.729986960219797</v>
      </c>
      <c r="P84" s="88">
        <v>0.75596793240926297</v>
      </c>
      <c r="Q84" s="87">
        <v>8.7202757397569197</v>
      </c>
      <c r="R84" s="88">
        <v>1.33174092420557</v>
      </c>
      <c r="S84" s="87">
        <v>36.235514932002602</v>
      </c>
      <c r="T84" s="88">
        <v>0.95021373193543501</v>
      </c>
      <c r="U84" s="87">
        <v>34.787173313111197</v>
      </c>
      <c r="V84" s="88">
        <v>0.77912979383585701</v>
      </c>
      <c r="W84" s="87">
        <v>41.134204945599102</v>
      </c>
      <c r="X84" s="88">
        <v>0.47604737319866097</v>
      </c>
      <c r="Y84" s="87">
        <v>4.8986900135964104</v>
      </c>
      <c r="Z84" s="88">
        <v>1.0572009763929699</v>
      </c>
      <c r="AA84" s="87">
        <v>-0.84501739543585297</v>
      </c>
      <c r="AB84" s="88">
        <v>0.517122147196594</v>
      </c>
      <c r="AC84" s="65"/>
      <c r="AD84" s="182"/>
    </row>
    <row r="85" spans="1:30" ht="13" customHeight="1" x14ac:dyDescent="0.2">
      <c r="A85" s="82" t="s">
        <v>93</v>
      </c>
      <c r="B85" s="119">
        <v>1</v>
      </c>
      <c r="C85" s="7">
        <v>72.030688911377297</v>
      </c>
      <c r="D85" s="10">
        <v>1.4379773920190499</v>
      </c>
      <c r="E85" s="7">
        <v>72.141156568032102</v>
      </c>
      <c r="F85" s="10">
        <v>1.6134051960688101</v>
      </c>
      <c r="G85" s="7">
        <v>71.292046954769603</v>
      </c>
      <c r="H85" s="10">
        <v>3.1337488584152999</v>
      </c>
      <c r="I85" s="7">
        <v>-0.84910961326249901</v>
      </c>
      <c r="J85" s="10">
        <v>3.6126381665800098</v>
      </c>
      <c r="K85" s="7">
        <v>62.829153865212298</v>
      </c>
      <c r="L85" s="10">
        <v>3.6061383057695302</v>
      </c>
      <c r="M85" s="7">
        <v>71.718973708795403</v>
      </c>
      <c r="N85" s="10">
        <v>1.92990795958691</v>
      </c>
      <c r="O85" s="7">
        <v>81.322716727459607</v>
      </c>
      <c r="P85" s="10">
        <v>2.16834640737761</v>
      </c>
      <c r="Q85" s="7">
        <v>18.493562862247298</v>
      </c>
      <c r="R85" s="10">
        <v>4.2857306059928097</v>
      </c>
      <c r="S85" s="7">
        <v>63.799031587053697</v>
      </c>
      <c r="T85" s="10">
        <v>3.3855071741177798</v>
      </c>
      <c r="U85" s="7">
        <v>59.582830365500399</v>
      </c>
      <c r="V85" s="10">
        <v>3.1214915792340401</v>
      </c>
      <c r="W85" s="7">
        <v>77.868141051597405</v>
      </c>
      <c r="X85" s="10">
        <v>1.6849631478423901</v>
      </c>
      <c r="Y85" s="7">
        <v>14.0691094645437</v>
      </c>
      <c r="Z85" s="10">
        <v>3.7354341311769299</v>
      </c>
      <c r="AA85" s="7">
        <v>0.86067617304639998</v>
      </c>
      <c r="AB85" s="10">
        <v>1.8205702122146199</v>
      </c>
      <c r="AC85" s="65"/>
      <c r="AD85" s="182"/>
    </row>
    <row r="86" spans="1:30" ht="13" customHeight="1" x14ac:dyDescent="0.2">
      <c r="A86" s="82" t="s">
        <v>392</v>
      </c>
      <c r="B86" s="119">
        <v>1</v>
      </c>
      <c r="C86" s="7">
        <v>83.755972607756206</v>
      </c>
      <c r="D86" s="10">
        <v>1.6637294969643199</v>
      </c>
      <c r="E86" s="7">
        <v>84.748731106310203</v>
      </c>
      <c r="F86" s="10">
        <v>1.8456685876014201</v>
      </c>
      <c r="G86" s="7">
        <v>79.119090729391203</v>
      </c>
      <c r="H86" s="10">
        <v>4.2446130318947599</v>
      </c>
      <c r="I86" s="7">
        <v>-5.6296403769190402</v>
      </c>
      <c r="J86" s="10">
        <v>4.6731504584621897</v>
      </c>
      <c r="K86" s="7">
        <v>83.012760014562303</v>
      </c>
      <c r="L86" s="10">
        <v>3.76791088550956</v>
      </c>
      <c r="M86" s="7">
        <v>81.8344277424507</v>
      </c>
      <c r="N86" s="10">
        <v>2.3209592264725201</v>
      </c>
      <c r="O86" s="7">
        <v>88.6538036745131</v>
      </c>
      <c r="P86" s="10">
        <v>2.7261338900431702</v>
      </c>
      <c r="Q86" s="7">
        <v>5.6410436599507499</v>
      </c>
      <c r="R86" s="10">
        <v>4.8289193388216303</v>
      </c>
      <c r="S86" s="7">
        <v>76.469512487667799</v>
      </c>
      <c r="T86" s="10">
        <v>3.5057727208484</v>
      </c>
      <c r="U86" s="7">
        <v>87.040064886575095</v>
      </c>
      <c r="V86" s="10">
        <v>4.0334714548707202</v>
      </c>
      <c r="W86" s="7">
        <v>85.742347875177501</v>
      </c>
      <c r="X86" s="10">
        <v>1.8930110452773901</v>
      </c>
      <c r="Y86" s="7">
        <v>9.2728353875097191</v>
      </c>
      <c r="Z86" s="10">
        <v>4.1800031691344204</v>
      </c>
      <c r="AA86" s="7">
        <v>9.6870608665704996</v>
      </c>
      <c r="AB86" s="10">
        <v>2.5511663215473401</v>
      </c>
      <c r="AC86" s="65"/>
      <c r="AD86" s="182"/>
    </row>
    <row r="87" spans="1:30" ht="13" customHeight="1" x14ac:dyDescent="0.2">
      <c r="A87" s="4" t="s">
        <v>393</v>
      </c>
      <c r="B87" s="121">
        <v>1</v>
      </c>
      <c r="C87" s="169">
        <v>46.932205851261799</v>
      </c>
      <c r="D87" s="170">
        <v>2.02427945465953</v>
      </c>
      <c r="E87" s="169">
        <v>46.539539692598602</v>
      </c>
      <c r="F87" s="170">
        <v>2.1940493840843001</v>
      </c>
      <c r="G87" s="169">
        <v>50.205907561231697</v>
      </c>
      <c r="H87" s="170">
        <v>6.3691482759083504</v>
      </c>
      <c r="I87" s="169">
        <v>3.6663678686330599</v>
      </c>
      <c r="J87" s="170">
        <v>6.8956986394026902</v>
      </c>
      <c r="K87" s="169">
        <v>32.099563846226502</v>
      </c>
      <c r="L87" s="170">
        <v>4.1371836285783097</v>
      </c>
      <c r="M87" s="169">
        <v>45.474832349070603</v>
      </c>
      <c r="N87" s="170">
        <v>3.2902897623267302</v>
      </c>
      <c r="O87" s="169">
        <v>56.465943157218803</v>
      </c>
      <c r="P87" s="170">
        <v>3.3354178341404599</v>
      </c>
      <c r="Q87" s="169">
        <v>24.366379310992301</v>
      </c>
      <c r="R87" s="170">
        <v>5.7430763233508797</v>
      </c>
      <c r="S87" s="169">
        <v>22.324324904381101</v>
      </c>
      <c r="T87" s="170">
        <v>2.9039311072143699</v>
      </c>
      <c r="U87" s="169">
        <v>49.155923951638698</v>
      </c>
      <c r="V87" s="170">
        <v>5.3842734261379404</v>
      </c>
      <c r="W87" s="169">
        <v>54.347067369556903</v>
      </c>
      <c r="X87" s="170">
        <v>2.83955711865327</v>
      </c>
      <c r="Y87" s="169">
        <v>32.022742465175803</v>
      </c>
      <c r="Z87" s="170">
        <v>4.0317872323144304</v>
      </c>
      <c r="AA87" s="169">
        <v>-4.52292595532644</v>
      </c>
      <c r="AB87" s="170">
        <v>3.2313437106646901</v>
      </c>
      <c r="AC87" s="178"/>
      <c r="AD87" s="183"/>
    </row>
    <row r="88" spans="1:30" ht="13" customHeight="1" x14ac:dyDescent="0.2">
      <c r="A88" s="82"/>
      <c r="B88" s="122"/>
      <c r="C88" s="7" t="s">
        <v>1856</v>
      </c>
      <c r="D88" s="10" t="s">
        <v>1857</v>
      </c>
      <c r="E88" s="7" t="s">
        <v>1858</v>
      </c>
      <c r="F88" s="10" t="s">
        <v>1859</v>
      </c>
      <c r="G88" s="7" t="s">
        <v>1860</v>
      </c>
      <c r="H88" s="10" t="s">
        <v>1861</v>
      </c>
      <c r="I88" s="7" t="s">
        <v>1862</v>
      </c>
      <c r="J88" s="10" t="s">
        <v>1863</v>
      </c>
      <c r="K88" s="7" t="s">
        <v>1864</v>
      </c>
      <c r="L88" s="10" t="s">
        <v>1865</v>
      </c>
      <c r="M88" s="7" t="s">
        <v>1866</v>
      </c>
      <c r="N88" s="10" t="s">
        <v>1867</v>
      </c>
      <c r="O88" s="7" t="s">
        <v>1868</v>
      </c>
      <c r="P88" s="10" t="s">
        <v>1869</v>
      </c>
      <c r="Q88" s="7" t="s">
        <v>1870</v>
      </c>
      <c r="R88" s="10" t="s">
        <v>1871</v>
      </c>
      <c r="S88" s="7" t="s">
        <v>1872</v>
      </c>
      <c r="T88" s="10" t="s">
        <v>1873</v>
      </c>
      <c r="U88" s="7" t="s">
        <v>1874</v>
      </c>
      <c r="V88" s="10" t="s">
        <v>1875</v>
      </c>
      <c r="W88" s="7" t="s">
        <v>1876</v>
      </c>
      <c r="X88" s="10" t="s">
        <v>1877</v>
      </c>
      <c r="Y88" s="7" t="s">
        <v>1878</v>
      </c>
      <c r="Z88" s="10" t="s">
        <v>1879</v>
      </c>
      <c r="AA88" s="65" t="s">
        <v>1880</v>
      </c>
      <c r="AB88" s="65" t="s">
        <v>1881</v>
      </c>
      <c r="AC88" s="7" t="s">
        <v>1882</v>
      </c>
      <c r="AD88" s="123" t="s">
        <v>1883</v>
      </c>
    </row>
    <row r="89" spans="1:30" ht="13" customHeight="1" x14ac:dyDescent="0.2">
      <c r="A89" s="82" t="s">
        <v>359</v>
      </c>
      <c r="B89" s="122">
        <v>3</v>
      </c>
      <c r="C89" s="7">
        <v>25.758260615375299</v>
      </c>
      <c r="D89" s="10">
        <v>1.14307488276516</v>
      </c>
      <c r="E89" s="7">
        <v>22.4256566999447</v>
      </c>
      <c r="F89" s="10">
        <v>1.2903780919147001</v>
      </c>
      <c r="G89" s="7">
        <v>33.665732529929002</v>
      </c>
      <c r="H89" s="10">
        <v>2.3943473028459699</v>
      </c>
      <c r="I89" s="7">
        <v>11.2400758299844</v>
      </c>
      <c r="J89" s="10">
        <v>2.7598556319831999</v>
      </c>
      <c r="K89" s="7">
        <v>24.3256776970752</v>
      </c>
      <c r="L89" s="10">
        <v>3.8747495602333699</v>
      </c>
      <c r="M89" s="7">
        <v>26.3001901381623</v>
      </c>
      <c r="N89" s="10">
        <v>1.38556819232343</v>
      </c>
      <c r="O89" s="7">
        <v>25.316202926442902</v>
      </c>
      <c r="P89" s="10">
        <v>1.77127108670435</v>
      </c>
      <c r="Q89" s="7">
        <v>0.99052522936767995</v>
      </c>
      <c r="R89" s="10">
        <v>4.1217698256007802</v>
      </c>
      <c r="S89" s="7">
        <v>30.341257393570299</v>
      </c>
      <c r="T89" s="10">
        <v>2.8162316328538401</v>
      </c>
      <c r="U89" s="7">
        <v>27.4210859360211</v>
      </c>
      <c r="V89" s="10">
        <v>2.2752019647789701</v>
      </c>
      <c r="W89" s="7">
        <v>24.3948839968991</v>
      </c>
      <c r="X89" s="10">
        <v>1.4331128248535301</v>
      </c>
      <c r="Y89" s="7">
        <v>-5.9463733966712402</v>
      </c>
      <c r="Z89" s="10">
        <v>3.1284940561421202</v>
      </c>
      <c r="AA89" s="65"/>
      <c r="AB89" s="65"/>
      <c r="AC89" s="7">
        <v>3.29319315185489</v>
      </c>
      <c r="AD89" s="123">
        <v>1.6679264667931799</v>
      </c>
    </row>
    <row r="90" spans="1:30" ht="13" customHeight="1" x14ac:dyDescent="0.2">
      <c r="A90" s="82" t="s">
        <v>362</v>
      </c>
      <c r="B90" s="122">
        <v>3</v>
      </c>
      <c r="C90" s="7">
        <v>67.720205313422895</v>
      </c>
      <c r="D90" s="10">
        <v>1.86364928268416</v>
      </c>
      <c r="E90" s="7">
        <v>68.493112960028796</v>
      </c>
      <c r="F90" s="10">
        <v>2.24894788502995</v>
      </c>
      <c r="G90" s="7">
        <v>67.108624523610402</v>
      </c>
      <c r="H90" s="10">
        <v>2.5422312842914301</v>
      </c>
      <c r="I90" s="7">
        <v>-1.38448843641842</v>
      </c>
      <c r="J90" s="10">
        <v>2.9862260771667399</v>
      </c>
      <c r="K90" s="7">
        <v>69.369964856076194</v>
      </c>
      <c r="L90" s="10">
        <v>7.2540920926061299</v>
      </c>
      <c r="M90" s="7">
        <v>69.697665789933694</v>
      </c>
      <c r="N90" s="10">
        <v>1.83591853773725</v>
      </c>
      <c r="O90" s="7">
        <v>64.965005598802307</v>
      </c>
      <c r="P90" s="10">
        <v>2.8942805095539299</v>
      </c>
      <c r="Q90" s="7">
        <v>-4.4049592572738998</v>
      </c>
      <c r="R90" s="10">
        <v>7.7861634405848497</v>
      </c>
      <c r="S90" s="7">
        <v>55.669792190114599</v>
      </c>
      <c r="T90" s="10">
        <v>4.2830631620733097</v>
      </c>
      <c r="U90" s="7">
        <v>63.576826134367899</v>
      </c>
      <c r="V90" s="10">
        <v>3.1394435088395198</v>
      </c>
      <c r="W90" s="7">
        <v>71.847119082311096</v>
      </c>
      <c r="X90" s="10">
        <v>2.1456080450558601</v>
      </c>
      <c r="Y90" s="7">
        <v>16.177326892196501</v>
      </c>
      <c r="Z90" s="10">
        <v>4.5855124073863198</v>
      </c>
      <c r="AA90" s="65"/>
      <c r="AB90" s="65"/>
      <c r="AC90" s="7">
        <v>-1.73682006942755</v>
      </c>
      <c r="AD90" s="123">
        <v>2.2272576211980302</v>
      </c>
    </row>
    <row r="91" spans="1:30" ht="13" customHeight="1" x14ac:dyDescent="0.2">
      <c r="A91" s="82" t="s">
        <v>84</v>
      </c>
      <c r="B91" s="122">
        <v>3</v>
      </c>
      <c r="C91" s="7">
        <v>75.895798909383998</v>
      </c>
      <c r="D91" s="10">
        <v>1.0223222784605299</v>
      </c>
      <c r="E91" s="7">
        <v>76.052890850468003</v>
      </c>
      <c r="F91" s="10">
        <v>1.3347779863899001</v>
      </c>
      <c r="G91" s="7">
        <v>75.721898586856298</v>
      </c>
      <c r="H91" s="10">
        <v>1.6768646261931199</v>
      </c>
      <c r="I91" s="7">
        <v>-0.330992263611677</v>
      </c>
      <c r="J91" s="10">
        <v>2.2096153865886601</v>
      </c>
      <c r="K91" s="7">
        <v>73.966245911085807</v>
      </c>
      <c r="L91" s="10">
        <v>3.6591758423809599</v>
      </c>
      <c r="M91" s="7">
        <v>75.140694936998003</v>
      </c>
      <c r="N91" s="10">
        <v>1.4337780377551499</v>
      </c>
      <c r="O91" s="7">
        <v>78.774461397786496</v>
      </c>
      <c r="P91" s="10">
        <v>2.5038174777196902</v>
      </c>
      <c r="Q91" s="7">
        <v>4.8082154867006901</v>
      </c>
      <c r="R91" s="10">
        <v>5.1336551385241203</v>
      </c>
      <c r="S91" s="7">
        <v>72.209223890263004</v>
      </c>
      <c r="T91" s="10">
        <v>2.6267907585726502</v>
      </c>
      <c r="U91" s="7">
        <v>70.415106684954196</v>
      </c>
      <c r="V91" s="10">
        <v>3.1147077797092502</v>
      </c>
      <c r="W91" s="7">
        <v>79.393136622016598</v>
      </c>
      <c r="X91" s="10">
        <v>1.48207641770592</v>
      </c>
      <c r="Y91" s="7">
        <v>7.18391273175361</v>
      </c>
      <c r="Z91" s="10">
        <v>3.5459434390503199</v>
      </c>
      <c r="AA91" s="65"/>
      <c r="AB91" s="65"/>
      <c r="AC91" s="7">
        <v>4.7257861710530902</v>
      </c>
      <c r="AD91" s="123">
        <v>1.5138823463803299</v>
      </c>
    </row>
    <row r="92" spans="1:30" ht="13" customHeight="1" x14ac:dyDescent="0.2">
      <c r="A92" s="82" t="s">
        <v>376</v>
      </c>
      <c r="B92" s="122">
        <v>3</v>
      </c>
      <c r="C92" s="7">
        <v>13.590535682831201</v>
      </c>
      <c r="D92" s="10">
        <v>0.82989647897840901</v>
      </c>
      <c r="E92" s="7">
        <v>13.878088442588901</v>
      </c>
      <c r="F92" s="10">
        <v>0.99086973170388404</v>
      </c>
      <c r="G92" s="7">
        <v>12.941262217173399</v>
      </c>
      <c r="H92" s="10">
        <v>1.23327266080052</v>
      </c>
      <c r="I92" s="7">
        <v>-0.93682622541550298</v>
      </c>
      <c r="J92" s="10">
        <v>1.4784261594102599</v>
      </c>
      <c r="K92" s="7">
        <v>28.312151383707398</v>
      </c>
      <c r="L92" s="10">
        <v>6.4759616415288797</v>
      </c>
      <c r="M92" s="7">
        <v>15.8196520853457</v>
      </c>
      <c r="N92" s="10">
        <v>1.7927240471989201</v>
      </c>
      <c r="O92" s="7">
        <v>11.917360241658599</v>
      </c>
      <c r="P92" s="10">
        <v>0.833327870269293</v>
      </c>
      <c r="Q92" s="7">
        <v>-16.394791142048799</v>
      </c>
      <c r="R92" s="10">
        <v>6.4844990804489298</v>
      </c>
      <c r="S92" s="7">
        <v>29.042480196576001</v>
      </c>
      <c r="T92" s="10">
        <v>3.9341773134538398</v>
      </c>
      <c r="U92" s="7">
        <v>13.802085155628101</v>
      </c>
      <c r="V92" s="10">
        <v>3.6074669676690401</v>
      </c>
      <c r="W92" s="7">
        <v>12.4084951616457</v>
      </c>
      <c r="X92" s="10">
        <v>0.78064512153214005</v>
      </c>
      <c r="Y92" s="7">
        <v>-16.633985034930301</v>
      </c>
      <c r="Z92" s="10">
        <v>3.8805422390489701</v>
      </c>
      <c r="AA92" s="65"/>
      <c r="AB92" s="65"/>
      <c r="AC92" s="7">
        <v>0.22741773466147</v>
      </c>
      <c r="AD92" s="123">
        <v>1.2542008366545401</v>
      </c>
    </row>
    <row r="93" spans="1:30" ht="13" customHeight="1" x14ac:dyDescent="0.2">
      <c r="A93" s="82" t="s">
        <v>378</v>
      </c>
      <c r="B93" s="122">
        <v>3</v>
      </c>
      <c r="C93" s="7">
        <v>71.415553183672898</v>
      </c>
      <c r="D93" s="10">
        <v>1.2024181537846801</v>
      </c>
      <c r="E93" s="7">
        <v>76.743419514723499</v>
      </c>
      <c r="F93" s="10">
        <v>1.5754298490004801</v>
      </c>
      <c r="G93" s="7">
        <v>64.643470613161696</v>
      </c>
      <c r="H93" s="10">
        <v>1.7947290289753</v>
      </c>
      <c r="I93" s="7">
        <v>-12.099948901561801</v>
      </c>
      <c r="J93" s="10">
        <v>2.3811968236988301</v>
      </c>
      <c r="K93" s="7">
        <v>53.294948719064003</v>
      </c>
      <c r="L93" s="10">
        <v>4.1339822002888003</v>
      </c>
      <c r="M93" s="7">
        <v>71.925934114189602</v>
      </c>
      <c r="N93" s="10">
        <v>1.3368019554325501</v>
      </c>
      <c r="O93" s="7">
        <v>78.376764340847203</v>
      </c>
      <c r="P93" s="10">
        <v>2.37427648800616</v>
      </c>
      <c r="Q93" s="7">
        <v>25.081815621783299</v>
      </c>
      <c r="R93" s="10">
        <v>4.82491500071876</v>
      </c>
      <c r="S93" s="7">
        <v>67.366977948501798</v>
      </c>
      <c r="T93" s="10">
        <v>3.0140167063412302</v>
      </c>
      <c r="U93" s="7">
        <v>68.256271926512994</v>
      </c>
      <c r="V93" s="10">
        <v>2.9469278393370399</v>
      </c>
      <c r="W93" s="7">
        <v>72.797731823482195</v>
      </c>
      <c r="X93" s="10">
        <v>1.39292736240419</v>
      </c>
      <c r="Y93" s="7">
        <v>5.4307538749804003</v>
      </c>
      <c r="Z93" s="10">
        <v>3.29598448738265</v>
      </c>
      <c r="AA93" s="65"/>
      <c r="AB93" s="65"/>
      <c r="AC93" s="7">
        <v>-0.86637338299087197</v>
      </c>
      <c r="AD93" s="123">
        <v>1.66427637811428</v>
      </c>
    </row>
    <row r="94" spans="1:30" ht="13" customHeight="1" x14ac:dyDescent="0.2">
      <c r="A94" s="82" t="s">
        <v>382</v>
      </c>
      <c r="B94" s="122">
        <v>3</v>
      </c>
      <c r="C94" s="7">
        <v>34.256376682815798</v>
      </c>
      <c r="D94" s="10">
        <v>1.09858437903641</v>
      </c>
      <c r="E94" s="7">
        <v>33.749729210627997</v>
      </c>
      <c r="F94" s="10">
        <v>1.18946851071037</v>
      </c>
      <c r="G94" s="7">
        <v>35.340430407518397</v>
      </c>
      <c r="H94" s="10">
        <v>2.4123354396952301</v>
      </c>
      <c r="I94" s="7">
        <v>1.5907011968904401</v>
      </c>
      <c r="J94" s="10">
        <v>2.6829744876388499</v>
      </c>
      <c r="K94" s="7">
        <v>19.555506621594802</v>
      </c>
      <c r="L94" s="10">
        <v>4.0150428282485802</v>
      </c>
      <c r="M94" s="7">
        <v>30.943887797269099</v>
      </c>
      <c r="N94" s="10">
        <v>1.84086595259462</v>
      </c>
      <c r="O94" s="7">
        <v>38.579786745472902</v>
      </c>
      <c r="P94" s="10">
        <v>1.7859765620363901</v>
      </c>
      <c r="Q94" s="7">
        <v>19.0242801238781</v>
      </c>
      <c r="R94" s="10">
        <v>4.3088890395453898</v>
      </c>
      <c r="S94" s="7">
        <v>24.160379514478102</v>
      </c>
      <c r="T94" s="10">
        <v>3.0571312045166201</v>
      </c>
      <c r="U94" s="7">
        <v>24.621105351503498</v>
      </c>
      <c r="V94" s="10">
        <v>3.79857711748532</v>
      </c>
      <c r="W94" s="7">
        <v>38.445050505896397</v>
      </c>
      <c r="X94" s="10">
        <v>1.34214092000098</v>
      </c>
      <c r="Y94" s="7">
        <v>14.284670991418301</v>
      </c>
      <c r="Z94" s="10">
        <v>3.5144201400319499</v>
      </c>
      <c r="AA94" s="65"/>
      <c r="AB94" s="65"/>
      <c r="AC94" s="7">
        <v>1.5446503478672999</v>
      </c>
      <c r="AD94" s="123">
        <v>1.6310946931166399</v>
      </c>
    </row>
    <row r="95" spans="1:30" ht="13" customHeight="1" x14ac:dyDescent="0.2">
      <c r="A95" s="82" t="s">
        <v>386</v>
      </c>
      <c r="B95" s="122">
        <v>3</v>
      </c>
      <c r="C95" s="7">
        <v>22.487346412487799</v>
      </c>
      <c r="D95" s="10">
        <v>0.89638894630335897</v>
      </c>
      <c r="E95" s="7">
        <v>20.646020062335001</v>
      </c>
      <c r="F95" s="10">
        <v>1.11408237679067</v>
      </c>
      <c r="G95" s="7">
        <v>24.835851360298101</v>
      </c>
      <c r="H95" s="10">
        <v>1.3227481598611199</v>
      </c>
      <c r="I95" s="7">
        <v>4.1898312979630701</v>
      </c>
      <c r="J95" s="10">
        <v>1.6324184217016799</v>
      </c>
      <c r="K95" s="7">
        <v>25.7646023040434</v>
      </c>
      <c r="L95" s="10">
        <v>3.33519598787514</v>
      </c>
      <c r="M95" s="7">
        <v>20.7535618780548</v>
      </c>
      <c r="N95" s="10">
        <v>0.96896931082424198</v>
      </c>
      <c r="O95" s="7">
        <v>28.517115765663199</v>
      </c>
      <c r="P95" s="10">
        <v>1.8726855172232699</v>
      </c>
      <c r="Q95" s="7">
        <v>2.7525134616198601</v>
      </c>
      <c r="R95" s="10">
        <v>3.84572791857879</v>
      </c>
      <c r="S95" s="7">
        <v>26.0875212423554</v>
      </c>
      <c r="T95" s="10">
        <v>2.5122261428093098</v>
      </c>
      <c r="U95" s="7">
        <v>16.883838848141501</v>
      </c>
      <c r="V95" s="10">
        <v>1.4748079761325901</v>
      </c>
      <c r="W95" s="7">
        <v>23.772535374869399</v>
      </c>
      <c r="X95" s="10">
        <v>1.0852384852770001</v>
      </c>
      <c r="Y95" s="7">
        <v>-2.3149858674859698</v>
      </c>
      <c r="Z95" s="10">
        <v>2.73517337496531</v>
      </c>
      <c r="AA95" s="65"/>
      <c r="AB95" s="65"/>
      <c r="AC95" s="7">
        <v>1.14396100066977</v>
      </c>
      <c r="AD95" s="123">
        <v>1.35958726374856</v>
      </c>
    </row>
    <row r="96" spans="1:30" ht="13" customHeight="1" x14ac:dyDescent="0.2">
      <c r="A96" s="82" t="s">
        <v>387</v>
      </c>
      <c r="B96" s="122">
        <v>3</v>
      </c>
      <c r="C96" s="7">
        <v>52.481279055551902</v>
      </c>
      <c r="D96" s="10">
        <v>1.97326113504891</v>
      </c>
      <c r="E96" s="7">
        <v>50.403303333600803</v>
      </c>
      <c r="F96" s="10">
        <v>2.81301692855721</v>
      </c>
      <c r="G96" s="7">
        <v>55.559485020120597</v>
      </c>
      <c r="H96" s="10">
        <v>2.0891588167970498</v>
      </c>
      <c r="I96" s="7">
        <v>5.15618168651977</v>
      </c>
      <c r="J96" s="10">
        <v>3.2879534934356198</v>
      </c>
      <c r="K96" s="7">
        <v>47.804092629886398</v>
      </c>
      <c r="L96" s="10">
        <v>4.58227928933821</v>
      </c>
      <c r="M96" s="7">
        <v>53.774435512053202</v>
      </c>
      <c r="N96" s="10">
        <v>2.3418633613588198</v>
      </c>
      <c r="O96" s="7">
        <v>48.828337407533603</v>
      </c>
      <c r="P96" s="10">
        <v>2.8208760339925099</v>
      </c>
      <c r="Q96" s="7">
        <v>1.0242447776472801</v>
      </c>
      <c r="R96" s="10">
        <v>5.3300888984508701</v>
      </c>
      <c r="S96" s="7">
        <v>45.530116040808103</v>
      </c>
      <c r="T96" s="10">
        <v>4.4770473349019397</v>
      </c>
      <c r="U96" s="7">
        <v>51.568730968620599</v>
      </c>
      <c r="V96" s="10">
        <v>2.8601225301271498</v>
      </c>
      <c r="W96" s="7">
        <v>54.076306868397801</v>
      </c>
      <c r="X96" s="10">
        <v>2.0851351828539899</v>
      </c>
      <c r="Y96" s="7">
        <v>8.5461908275896299</v>
      </c>
      <c r="Z96" s="10">
        <v>4.37245568858732</v>
      </c>
      <c r="AA96" s="65"/>
      <c r="AB96" s="65"/>
      <c r="AC96" s="7">
        <v>-1.8703474878676201</v>
      </c>
      <c r="AD96" s="123">
        <v>2.9346855745776401</v>
      </c>
    </row>
    <row r="97" spans="1:30" ht="13" customHeight="1" x14ac:dyDescent="0.2">
      <c r="A97" s="6" t="s">
        <v>437</v>
      </c>
      <c r="B97" s="124">
        <v>3</v>
      </c>
      <c r="C97" s="180">
        <v>45.450669481942697</v>
      </c>
      <c r="D97" s="181">
        <v>0.46542402622297002</v>
      </c>
      <c r="E97" s="180">
        <v>45.2990276342897</v>
      </c>
      <c r="F97" s="181">
        <v>0.59341906089771401</v>
      </c>
      <c r="G97" s="180">
        <v>46.227094407333503</v>
      </c>
      <c r="H97" s="181">
        <v>0.70359941947199101</v>
      </c>
      <c r="I97" s="180">
        <v>0.92806677304378205</v>
      </c>
      <c r="J97" s="181">
        <v>0.88340933897315199</v>
      </c>
      <c r="K97" s="180">
        <v>42.799148765316602</v>
      </c>
      <c r="L97" s="181">
        <v>1.7152549773037</v>
      </c>
      <c r="M97" s="180">
        <v>45.544502781500803</v>
      </c>
      <c r="N97" s="181">
        <v>0.588417203125846</v>
      </c>
      <c r="O97" s="180">
        <v>46.909379303025901</v>
      </c>
      <c r="P97" s="181">
        <v>0.77830938577324005</v>
      </c>
      <c r="Q97" s="180">
        <v>4.1102305377092803</v>
      </c>
      <c r="R97" s="181">
        <v>1.9000915744082101</v>
      </c>
      <c r="S97" s="180">
        <v>43.800968552083397</v>
      </c>
      <c r="T97" s="181">
        <v>1.2082991171898501</v>
      </c>
      <c r="U97" s="180">
        <v>42.0681313757187</v>
      </c>
      <c r="V97" s="181">
        <v>1.0548756092476701</v>
      </c>
      <c r="W97" s="180">
        <v>47.141907429439797</v>
      </c>
      <c r="X97" s="181">
        <v>0.54098468890413798</v>
      </c>
      <c r="Y97" s="180">
        <v>3.34093887735636</v>
      </c>
      <c r="Z97" s="181">
        <v>1.30060639007052</v>
      </c>
      <c r="AA97" s="178"/>
      <c r="AB97" s="178"/>
      <c r="AC97" s="180">
        <v>0.80768343322755898</v>
      </c>
      <c r="AD97" s="185">
        <v>0.65548952863018495</v>
      </c>
    </row>
    <row r="99" spans="1:30" x14ac:dyDescent="0.2">
      <c r="A99" s="177" t="s">
        <v>398</v>
      </c>
    </row>
    <row r="100" spans="1:30" x14ac:dyDescent="0.2">
      <c r="A100" s="177" t="s">
        <v>400</v>
      </c>
    </row>
    <row r="101" spans="1:30" x14ac:dyDescent="0.2">
      <c r="A101" s="177" t="s">
        <v>401</v>
      </c>
    </row>
    <row r="102" spans="1:30" x14ac:dyDescent="0.2">
      <c r="A102" s="177" t="s">
        <v>402</v>
      </c>
    </row>
    <row r="103" spans="1:30" x14ac:dyDescent="0.2">
      <c r="A103" s="160" t="str">
        <f>HYPERLINK("https://oecdcode.org/disclaimers/cyprus.html", "Information on data for Cyprus: https://oecdcode.org/disclaimers/cyprus.html")</f>
        <v>Information on data for Cyprus: https://oecdcode.org/disclaimers/cyprus.html</v>
      </c>
    </row>
    <row r="104" spans="1:30" x14ac:dyDescent="0.2">
      <c r="A104"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82" priority="5">
      <formula>ABS(I1/J1)&gt;1.95996398454005</formula>
    </cfRule>
  </conditionalFormatting>
  <conditionalFormatting sqref="Q1:Q200">
    <cfRule type="expression" dxfId="81" priority="4">
      <formula>ABS(Q1/R1)&gt;1.95996398454005</formula>
    </cfRule>
  </conditionalFormatting>
  <conditionalFormatting sqref="Y1:Y200">
    <cfRule type="expression" dxfId="80" priority="3">
      <formula>ABS(Y1/Z1)&gt;1.95996398454005</formula>
    </cfRule>
  </conditionalFormatting>
  <conditionalFormatting sqref="AA1:AA200">
    <cfRule type="expression" dxfId="79" priority="2">
      <formula>ABS(AA1/AB1)&gt;1.95996398454005</formula>
    </cfRule>
  </conditionalFormatting>
  <conditionalFormatting sqref="AC1:AC200">
    <cfRule type="expression" dxfId="78"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D10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30" x14ac:dyDescent="0.2">
      <c r="A1" s="36" t="s">
        <v>305</v>
      </c>
    </row>
    <row r="2" spans="1:30" x14ac:dyDescent="0.2">
      <c r="A2" s="46" t="s">
        <v>306</v>
      </c>
    </row>
    <row r="3" spans="1:30" x14ac:dyDescent="0.2">
      <c r="A3" s="58" t="s">
        <v>341</v>
      </c>
    </row>
    <row r="4" spans="1:30" x14ac:dyDescent="0.2">
      <c r="A4" s="161" t="str">
        <f>HYPERLINK("#'TOC'!A1", "Back to TOC")</f>
        <v>Back to TOC</v>
      </c>
    </row>
    <row r="7" spans="1:30" ht="16" customHeight="1" x14ac:dyDescent="0.2">
      <c r="B7" s="235" t="s">
        <v>342</v>
      </c>
      <c r="C7" s="238" t="s">
        <v>633</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1856</v>
      </c>
      <c r="D11" s="109" t="s">
        <v>1857</v>
      </c>
      <c r="E11" s="108" t="s">
        <v>1858</v>
      </c>
      <c r="F11" s="109" t="s">
        <v>1859</v>
      </c>
      <c r="G11" s="108" t="s">
        <v>1860</v>
      </c>
      <c r="H11" s="109" t="s">
        <v>1861</v>
      </c>
      <c r="I11" s="108" t="s">
        <v>1862</v>
      </c>
      <c r="J11" s="109" t="s">
        <v>1863</v>
      </c>
      <c r="K11" s="108" t="s">
        <v>1864</v>
      </c>
      <c r="L11" s="109" t="s">
        <v>1865</v>
      </c>
      <c r="M11" s="108" t="s">
        <v>1866</v>
      </c>
      <c r="N11" s="109" t="s">
        <v>1867</v>
      </c>
      <c r="O11" s="108" t="s">
        <v>1868</v>
      </c>
      <c r="P11" s="109" t="s">
        <v>1869</v>
      </c>
      <c r="Q11" s="108" t="s">
        <v>1870</v>
      </c>
      <c r="R11" s="109" t="s">
        <v>1871</v>
      </c>
      <c r="S11" s="108" t="s">
        <v>1872</v>
      </c>
      <c r="T11" s="109" t="s">
        <v>1873</v>
      </c>
      <c r="U11" s="108" t="s">
        <v>1874</v>
      </c>
      <c r="V11" s="109" t="s">
        <v>1875</v>
      </c>
      <c r="W11" s="108" t="s">
        <v>1876</v>
      </c>
      <c r="X11" s="109" t="s">
        <v>1877</v>
      </c>
      <c r="Y11" s="108" t="s">
        <v>1878</v>
      </c>
      <c r="Z11" s="109" t="s">
        <v>1879</v>
      </c>
      <c r="AA11" s="179" t="s">
        <v>1880</v>
      </c>
      <c r="AB11" s="179" t="s">
        <v>1881</v>
      </c>
      <c r="AC11" s="179" t="s">
        <v>1882</v>
      </c>
      <c r="AD11" s="184" t="s">
        <v>1883</v>
      </c>
    </row>
    <row r="12" spans="1:30" ht="13" customHeight="1" x14ac:dyDescent="0.2">
      <c r="A12" s="82" t="s">
        <v>422</v>
      </c>
      <c r="B12" s="110">
        <v>2</v>
      </c>
      <c r="C12" s="7">
        <v>35.660964676899603</v>
      </c>
      <c r="D12" s="10">
        <v>1.3829732528156</v>
      </c>
      <c r="E12" s="7">
        <v>36.993921617871301</v>
      </c>
      <c r="F12" s="10">
        <v>1.55852445369943</v>
      </c>
      <c r="G12" s="7">
        <v>31.404389760059601</v>
      </c>
      <c r="H12" s="10">
        <v>2.4183594969035398</v>
      </c>
      <c r="I12" s="7">
        <v>-5.5895318578116804</v>
      </c>
      <c r="J12" s="10">
        <v>2.6999537465732</v>
      </c>
      <c r="K12" s="7">
        <v>47.9372133942218</v>
      </c>
      <c r="L12" s="10">
        <v>4.6056453374017998</v>
      </c>
      <c r="M12" s="7">
        <v>34.820981114453097</v>
      </c>
      <c r="N12" s="10">
        <v>1.7693279465676</v>
      </c>
      <c r="O12" s="7">
        <v>33.846659429174998</v>
      </c>
      <c r="P12" s="10">
        <v>2.1097920065464502</v>
      </c>
      <c r="Q12" s="7">
        <v>-14.0905539650467</v>
      </c>
      <c r="R12" s="10">
        <v>5.0035031472591003</v>
      </c>
      <c r="S12" s="7">
        <v>47.6475404174818</v>
      </c>
      <c r="T12" s="10">
        <v>3.0847952341453699</v>
      </c>
      <c r="U12" s="7">
        <v>33.277963573400598</v>
      </c>
      <c r="V12" s="10">
        <v>2.4711935330989498</v>
      </c>
      <c r="W12" s="7">
        <v>33.323810049894298</v>
      </c>
      <c r="X12" s="10">
        <v>1.5180958251058301</v>
      </c>
      <c r="Y12" s="7">
        <v>-14.323730367587499</v>
      </c>
      <c r="Z12" s="10">
        <v>3.29974192751579</v>
      </c>
      <c r="AA12" s="65"/>
      <c r="AB12" s="65"/>
      <c r="AC12" s="65"/>
      <c r="AD12" s="182"/>
    </row>
    <row r="13" spans="1:30" ht="13" customHeight="1" x14ac:dyDescent="0.2">
      <c r="A13" s="82" t="s">
        <v>350</v>
      </c>
      <c r="B13" s="110">
        <v>2</v>
      </c>
      <c r="C13" s="7">
        <v>54.261149490906597</v>
      </c>
      <c r="D13" s="10">
        <v>1.8098502713245099</v>
      </c>
      <c r="E13" s="7">
        <v>55.887359941747398</v>
      </c>
      <c r="F13" s="10">
        <v>2.43543711683966</v>
      </c>
      <c r="G13" s="7">
        <v>51.959976528994197</v>
      </c>
      <c r="H13" s="10">
        <v>2.4373361525635802</v>
      </c>
      <c r="I13" s="7">
        <v>-3.9273834127532101</v>
      </c>
      <c r="J13" s="10">
        <v>3.3010822842899001</v>
      </c>
      <c r="K13" s="7">
        <v>54.950218192095903</v>
      </c>
      <c r="L13" s="10">
        <v>3.2718783365735198</v>
      </c>
      <c r="M13" s="7">
        <v>51.153215823927802</v>
      </c>
      <c r="N13" s="10">
        <v>2.3510682734700699</v>
      </c>
      <c r="O13" s="7">
        <v>57.724095532455998</v>
      </c>
      <c r="P13" s="10">
        <v>3.1028007490982299</v>
      </c>
      <c r="Q13" s="7">
        <v>2.7738773403600998</v>
      </c>
      <c r="R13" s="10">
        <v>4.5364887408678598</v>
      </c>
      <c r="S13" s="7">
        <v>51.980427684241597</v>
      </c>
      <c r="T13" s="10">
        <v>2.88629255919931</v>
      </c>
      <c r="U13" s="7">
        <v>56.4586330295853</v>
      </c>
      <c r="V13" s="10">
        <v>4.1625372441925901</v>
      </c>
      <c r="W13" s="7">
        <v>54.127457344593502</v>
      </c>
      <c r="X13" s="10">
        <v>2.2003707794382099</v>
      </c>
      <c r="Y13" s="7">
        <v>2.1470296603519401</v>
      </c>
      <c r="Z13" s="10">
        <v>3.07549574981969</v>
      </c>
      <c r="AA13" s="65"/>
      <c r="AB13" s="65"/>
      <c r="AC13" s="65"/>
      <c r="AD13" s="182"/>
    </row>
    <row r="14" spans="1:30" ht="13" customHeight="1" x14ac:dyDescent="0.2">
      <c r="A14" s="82" t="s">
        <v>351</v>
      </c>
      <c r="B14" s="110">
        <v>2</v>
      </c>
      <c r="C14" s="7">
        <v>72.718194628643801</v>
      </c>
      <c r="D14" s="10">
        <v>1.0472196034050401</v>
      </c>
      <c r="E14" s="7">
        <v>74.586829141752105</v>
      </c>
      <c r="F14" s="10">
        <v>1.3117221417772</v>
      </c>
      <c r="G14" s="7">
        <v>69.061803358583205</v>
      </c>
      <c r="H14" s="10">
        <v>1.8976468222421301</v>
      </c>
      <c r="I14" s="7">
        <v>-5.5250257831689096</v>
      </c>
      <c r="J14" s="10">
        <v>2.3628587823654601</v>
      </c>
      <c r="K14" s="7">
        <v>65.702530169446405</v>
      </c>
      <c r="L14" s="10">
        <v>3.3488662318524201</v>
      </c>
      <c r="M14" s="7">
        <v>67.629624538724997</v>
      </c>
      <c r="N14" s="10">
        <v>1.75018223650685</v>
      </c>
      <c r="O14" s="7">
        <v>82.804689005336101</v>
      </c>
      <c r="P14" s="10">
        <v>1.4043505159746801</v>
      </c>
      <c r="Q14" s="7">
        <v>17.1021588358896</v>
      </c>
      <c r="R14" s="10">
        <v>3.7809911409139398</v>
      </c>
      <c r="S14" s="7">
        <v>65.581725831134804</v>
      </c>
      <c r="T14" s="10">
        <v>2.8270378349176699</v>
      </c>
      <c r="U14" s="7">
        <v>61.554132604786197</v>
      </c>
      <c r="V14" s="10">
        <v>2.9425625604750998</v>
      </c>
      <c r="W14" s="7">
        <v>79.761604188203904</v>
      </c>
      <c r="X14" s="10">
        <v>1.3194673698744599</v>
      </c>
      <c r="Y14" s="7">
        <v>14.1798783570691</v>
      </c>
      <c r="Z14" s="10">
        <v>3.1826378570206</v>
      </c>
      <c r="AA14" s="65"/>
      <c r="AB14" s="65"/>
      <c r="AC14" s="65"/>
      <c r="AD14" s="182"/>
    </row>
    <row r="15" spans="1:30" ht="13" customHeight="1" x14ac:dyDescent="0.2">
      <c r="A15" s="82" t="s">
        <v>423</v>
      </c>
      <c r="B15" s="110">
        <v>2</v>
      </c>
      <c r="C15" s="7">
        <v>49.840016601121903</v>
      </c>
      <c r="D15" s="10">
        <v>1.46636046702266</v>
      </c>
      <c r="E15" s="7">
        <v>48.443987699767703</v>
      </c>
      <c r="F15" s="10">
        <v>1.61377119874596</v>
      </c>
      <c r="G15" s="7">
        <v>54.866691759955899</v>
      </c>
      <c r="H15" s="10">
        <v>3.26243788195936</v>
      </c>
      <c r="I15" s="7">
        <v>6.4227040601881997</v>
      </c>
      <c r="J15" s="10">
        <v>3.60721014314767</v>
      </c>
      <c r="K15" s="7">
        <v>44.8965167873084</v>
      </c>
      <c r="L15" s="10">
        <v>3.5490531018232598</v>
      </c>
      <c r="M15" s="7">
        <v>48.128679983523398</v>
      </c>
      <c r="N15" s="10">
        <v>1.8755147369223799</v>
      </c>
      <c r="O15" s="7">
        <v>53.923331381376599</v>
      </c>
      <c r="P15" s="10">
        <v>2.38353231503925</v>
      </c>
      <c r="Q15" s="7">
        <v>9.0268145940681492</v>
      </c>
      <c r="R15" s="10">
        <v>4.3598800897733296</v>
      </c>
      <c r="S15" s="7">
        <v>47.474130586769398</v>
      </c>
      <c r="T15" s="10">
        <v>2.9736931854918001</v>
      </c>
      <c r="U15" s="7">
        <v>38.640482116016202</v>
      </c>
      <c r="V15" s="10">
        <v>3.6687904126875002</v>
      </c>
      <c r="W15" s="7">
        <v>51.847772267883698</v>
      </c>
      <c r="X15" s="10">
        <v>1.76777802738039</v>
      </c>
      <c r="Y15" s="7">
        <v>4.37364168111423</v>
      </c>
      <c r="Z15" s="10">
        <v>3.3659489118646899</v>
      </c>
      <c r="AA15" s="65"/>
      <c r="AB15" s="65"/>
      <c r="AC15" s="65"/>
      <c r="AD15" s="182"/>
    </row>
    <row r="16" spans="1:30" ht="13" customHeight="1" x14ac:dyDescent="0.2">
      <c r="A16" s="82" t="s">
        <v>424</v>
      </c>
      <c r="B16" s="110">
        <v>2</v>
      </c>
      <c r="C16" s="7">
        <v>49.039671939662298</v>
      </c>
      <c r="D16" s="10">
        <v>1.1643237907683499</v>
      </c>
      <c r="E16" s="7">
        <v>46.762456025919199</v>
      </c>
      <c r="F16" s="10">
        <v>1.5179167861360701</v>
      </c>
      <c r="G16" s="7">
        <v>51.891270004127101</v>
      </c>
      <c r="H16" s="10">
        <v>1.8638395489299</v>
      </c>
      <c r="I16" s="7">
        <v>5.1288139782078899</v>
      </c>
      <c r="J16" s="10">
        <v>2.4348915444088299</v>
      </c>
      <c r="K16" s="7">
        <v>35.402795156240103</v>
      </c>
      <c r="L16" s="10">
        <v>3.0682327760413002</v>
      </c>
      <c r="M16" s="7">
        <v>48.700185571208301</v>
      </c>
      <c r="N16" s="10">
        <v>1.53528369692015</v>
      </c>
      <c r="O16" s="7">
        <v>64.237923359768502</v>
      </c>
      <c r="P16" s="10">
        <v>2.7784096035566299</v>
      </c>
      <c r="Q16" s="7">
        <v>28.835128203528399</v>
      </c>
      <c r="R16" s="10">
        <v>4.1363824835157397</v>
      </c>
      <c r="S16" s="7">
        <v>34.601179886151002</v>
      </c>
      <c r="T16" s="10">
        <v>2.8029754749251499</v>
      </c>
      <c r="U16" s="7">
        <v>48.1769974427054</v>
      </c>
      <c r="V16" s="10">
        <v>2.3194869287999298</v>
      </c>
      <c r="W16" s="7">
        <v>54.864370016016203</v>
      </c>
      <c r="X16" s="10">
        <v>1.5308067834843899</v>
      </c>
      <c r="Y16" s="7">
        <v>20.263190129865102</v>
      </c>
      <c r="Z16" s="10">
        <v>3.2159702314704899</v>
      </c>
      <c r="AA16" s="65"/>
      <c r="AB16" s="65"/>
      <c r="AC16" s="65"/>
      <c r="AD16" s="182"/>
    </row>
    <row r="17" spans="1:30" ht="13" customHeight="1" x14ac:dyDescent="0.2">
      <c r="A17" s="82" t="s">
        <v>352</v>
      </c>
      <c r="B17" s="110">
        <v>2</v>
      </c>
      <c r="C17" s="7">
        <v>67.291757801787298</v>
      </c>
      <c r="D17" s="10">
        <v>1.1092244029145499</v>
      </c>
      <c r="E17" s="7">
        <v>69.489180104709902</v>
      </c>
      <c r="F17" s="10">
        <v>1.3821691188212499</v>
      </c>
      <c r="G17" s="7">
        <v>63.359054826169398</v>
      </c>
      <c r="H17" s="10">
        <v>1.6162752833440801</v>
      </c>
      <c r="I17" s="7">
        <v>-6.1301252785405902</v>
      </c>
      <c r="J17" s="10">
        <v>2.0403116068809801</v>
      </c>
      <c r="K17" s="7">
        <v>67.316994587108198</v>
      </c>
      <c r="L17" s="10">
        <v>2.43130754932643</v>
      </c>
      <c r="M17" s="7">
        <v>67.271344419969097</v>
      </c>
      <c r="N17" s="10">
        <v>1.55932567199021</v>
      </c>
      <c r="O17" s="7">
        <v>68.081451026708194</v>
      </c>
      <c r="P17" s="10">
        <v>2.37804596325747</v>
      </c>
      <c r="Q17" s="7">
        <v>0.764456439599982</v>
      </c>
      <c r="R17" s="10">
        <v>3.4298318460928701</v>
      </c>
      <c r="S17" s="7">
        <v>66.666175601349195</v>
      </c>
      <c r="T17" s="10">
        <v>2.21968543684766</v>
      </c>
      <c r="U17" s="7">
        <v>68.191893337091699</v>
      </c>
      <c r="V17" s="10">
        <v>2.4902395503475101</v>
      </c>
      <c r="W17" s="7">
        <v>67.730766930198598</v>
      </c>
      <c r="X17" s="10">
        <v>1.5763606132022301</v>
      </c>
      <c r="Y17" s="7">
        <v>1.06459132884943</v>
      </c>
      <c r="Z17" s="10">
        <v>2.6952622383891001</v>
      </c>
      <c r="AA17" s="65"/>
      <c r="AB17" s="65"/>
      <c r="AC17" s="65"/>
      <c r="AD17" s="182"/>
    </row>
    <row r="18" spans="1:30" ht="13" customHeight="1" x14ac:dyDescent="0.2">
      <c r="A18" s="111" t="s">
        <v>353</v>
      </c>
      <c r="B18" s="110">
        <v>2</v>
      </c>
      <c r="C18" s="7">
        <v>68.648963068673993</v>
      </c>
      <c r="D18" s="10">
        <v>1.38028611755155</v>
      </c>
      <c r="E18" s="7">
        <v>69.858738421968297</v>
      </c>
      <c r="F18" s="10">
        <v>1.79587199168733</v>
      </c>
      <c r="G18" s="7">
        <v>66.979514201048403</v>
      </c>
      <c r="H18" s="10">
        <v>2.16417326535402</v>
      </c>
      <c r="I18" s="7">
        <v>-2.87922422091984</v>
      </c>
      <c r="J18" s="10">
        <v>2.8546533034628099</v>
      </c>
      <c r="K18" s="7">
        <v>67.759137203526095</v>
      </c>
      <c r="L18" s="10">
        <v>3.04005562664871</v>
      </c>
      <c r="M18" s="7">
        <v>69.089191985768807</v>
      </c>
      <c r="N18" s="10">
        <v>2.1622869434575902</v>
      </c>
      <c r="O18" s="7">
        <v>69.839662601853206</v>
      </c>
      <c r="P18" s="10">
        <v>3.7082135753461101</v>
      </c>
      <c r="Q18" s="7">
        <v>2.0805253983270702</v>
      </c>
      <c r="R18" s="10">
        <v>4.6633675080709596</v>
      </c>
      <c r="S18" s="7">
        <v>68.2339377066304</v>
      </c>
      <c r="T18" s="10">
        <v>2.7056035128418299</v>
      </c>
      <c r="U18" s="7">
        <v>72.988895180986702</v>
      </c>
      <c r="V18" s="10">
        <v>3.4523228570425601</v>
      </c>
      <c r="W18" s="7">
        <v>67.973009442540004</v>
      </c>
      <c r="X18" s="10">
        <v>2.2486384084124502</v>
      </c>
      <c r="Y18" s="7">
        <v>-0.260928264090452</v>
      </c>
      <c r="Z18" s="10">
        <v>3.5781675761447498</v>
      </c>
      <c r="AA18" s="65"/>
      <c r="AB18" s="65"/>
      <c r="AC18" s="65"/>
      <c r="AD18" s="182"/>
    </row>
    <row r="19" spans="1:30" ht="13" customHeight="1" x14ac:dyDescent="0.2">
      <c r="A19" s="111" t="s">
        <v>354</v>
      </c>
      <c r="B19" s="110">
        <v>2</v>
      </c>
      <c r="C19" s="7">
        <v>65.378322816315801</v>
      </c>
      <c r="D19" s="10">
        <v>1.7222119540768399</v>
      </c>
      <c r="E19" s="7">
        <v>69.031767246918093</v>
      </c>
      <c r="F19" s="10">
        <v>2.1217479016371499</v>
      </c>
      <c r="G19" s="7">
        <v>56.806255475289099</v>
      </c>
      <c r="H19" s="10">
        <v>2.5104300004843001</v>
      </c>
      <c r="I19" s="7">
        <v>-12.2255117716289</v>
      </c>
      <c r="J19" s="10">
        <v>3.2668061661808898</v>
      </c>
      <c r="K19" s="7">
        <v>66.439530662482994</v>
      </c>
      <c r="L19" s="10">
        <v>4.1622124346530702</v>
      </c>
      <c r="M19" s="7">
        <v>64.890780812601307</v>
      </c>
      <c r="N19" s="10">
        <v>1.9450233982354399</v>
      </c>
      <c r="O19" s="7">
        <v>65.994989858948998</v>
      </c>
      <c r="P19" s="10">
        <v>3.3891765172501702</v>
      </c>
      <c r="Q19" s="7">
        <v>-0.44454080353405301</v>
      </c>
      <c r="R19" s="10">
        <v>5.4252121745634696</v>
      </c>
      <c r="S19" s="7">
        <v>63.075161335783498</v>
      </c>
      <c r="T19" s="10">
        <v>3.76323296042575</v>
      </c>
      <c r="U19" s="7">
        <v>61.937076058682003</v>
      </c>
      <c r="V19" s="10">
        <v>3.4510132273288399</v>
      </c>
      <c r="W19" s="7">
        <v>67.445316075763699</v>
      </c>
      <c r="X19" s="10">
        <v>2.0522353100533399</v>
      </c>
      <c r="Y19" s="7">
        <v>4.3701547399802196</v>
      </c>
      <c r="Z19" s="10">
        <v>4.4291548217345698</v>
      </c>
      <c r="AA19" s="65"/>
      <c r="AB19" s="65"/>
      <c r="AC19" s="65"/>
      <c r="AD19" s="182"/>
    </row>
    <row r="20" spans="1:30" ht="13" customHeight="1" x14ac:dyDescent="0.2">
      <c r="A20" s="82" t="s">
        <v>355</v>
      </c>
      <c r="B20" s="110">
        <v>2</v>
      </c>
      <c r="C20" s="7">
        <v>22.578673786627</v>
      </c>
      <c r="D20" s="10">
        <v>2.7628753552520902</v>
      </c>
      <c r="E20" s="7">
        <v>21.025952804059301</v>
      </c>
      <c r="F20" s="10">
        <v>2.88984623889931</v>
      </c>
      <c r="G20" s="7">
        <v>25.706602839556101</v>
      </c>
      <c r="H20" s="10">
        <v>4.2647352944386201</v>
      </c>
      <c r="I20" s="7">
        <v>4.6806500354967699</v>
      </c>
      <c r="J20" s="10">
        <v>4.3841709927373396</v>
      </c>
      <c r="K20" s="7">
        <v>25.218495397773001</v>
      </c>
      <c r="L20" s="10">
        <v>6.5684844961558104</v>
      </c>
      <c r="M20" s="7">
        <v>21.8036370367027</v>
      </c>
      <c r="N20" s="10">
        <v>3.04491670358061</v>
      </c>
      <c r="O20" s="7">
        <v>23.035608384245499</v>
      </c>
      <c r="P20" s="10">
        <v>4.5441062326555501</v>
      </c>
      <c r="Q20" s="7">
        <v>-2.18288701352748</v>
      </c>
      <c r="R20" s="10">
        <v>7.4791399158115803</v>
      </c>
      <c r="S20" s="7">
        <v>25.5658641708063</v>
      </c>
      <c r="T20" s="10">
        <v>4.6689137808521002</v>
      </c>
      <c r="U20" s="7">
        <v>15.6247371064603</v>
      </c>
      <c r="V20" s="10">
        <v>5.1771845569161004</v>
      </c>
      <c r="W20" s="7">
        <v>24.129479324915099</v>
      </c>
      <c r="X20" s="10">
        <v>3.7482412685696902</v>
      </c>
      <c r="Y20" s="7">
        <v>-1.43638484589128</v>
      </c>
      <c r="Z20" s="10">
        <v>5.1784596729562997</v>
      </c>
      <c r="AA20" s="65"/>
      <c r="AB20" s="65"/>
      <c r="AC20" s="65"/>
      <c r="AD20" s="182"/>
    </row>
    <row r="21" spans="1:30" ht="13" customHeight="1" x14ac:dyDescent="0.2">
      <c r="A21" s="82" t="s">
        <v>356</v>
      </c>
      <c r="B21" s="110">
        <v>2</v>
      </c>
      <c r="C21" s="7">
        <v>64.498496985795398</v>
      </c>
      <c r="D21" s="10">
        <v>1.5196112471162799</v>
      </c>
      <c r="E21" s="7">
        <v>64.362123315319195</v>
      </c>
      <c r="F21" s="10">
        <v>1.6408424544165101</v>
      </c>
      <c r="G21" s="7">
        <v>64.994422933828801</v>
      </c>
      <c r="H21" s="10">
        <v>2.7634438750410899</v>
      </c>
      <c r="I21" s="7">
        <v>0.63229961850960603</v>
      </c>
      <c r="J21" s="10">
        <v>2.9295541599003698</v>
      </c>
      <c r="K21" s="7">
        <v>65.874130393738795</v>
      </c>
      <c r="L21" s="10">
        <v>5.4894874145982504</v>
      </c>
      <c r="M21" s="7">
        <v>65.323008663730405</v>
      </c>
      <c r="N21" s="10">
        <v>2.1711460909513498</v>
      </c>
      <c r="O21" s="7">
        <v>63.2494709825068</v>
      </c>
      <c r="P21" s="10">
        <v>1.80706961554296</v>
      </c>
      <c r="Q21" s="7">
        <v>-2.6246594112319799</v>
      </c>
      <c r="R21" s="10">
        <v>5.5661307400116797</v>
      </c>
      <c r="S21" s="7">
        <v>66.756653293583597</v>
      </c>
      <c r="T21" s="10">
        <v>3.2513168992994199</v>
      </c>
      <c r="U21" s="7">
        <v>66.705896334446805</v>
      </c>
      <c r="V21" s="10">
        <v>3.1578737628976699</v>
      </c>
      <c r="W21" s="7">
        <v>62.894646842771998</v>
      </c>
      <c r="X21" s="10">
        <v>1.9209049623683601</v>
      </c>
      <c r="Y21" s="7">
        <v>-3.8620064508116099</v>
      </c>
      <c r="Z21" s="10">
        <v>3.4096462784977901</v>
      </c>
      <c r="AA21" s="65"/>
      <c r="AB21" s="65"/>
      <c r="AC21" s="65"/>
      <c r="AD21" s="182"/>
    </row>
    <row r="22" spans="1:30" ht="13" customHeight="1" x14ac:dyDescent="0.2">
      <c r="A22" s="82" t="s">
        <v>357</v>
      </c>
      <c r="B22" s="110">
        <v>2</v>
      </c>
      <c r="C22" s="7">
        <v>44.089990543908499</v>
      </c>
      <c r="D22" s="10">
        <v>2.8106561463456901</v>
      </c>
      <c r="E22" s="7">
        <v>44.505950807615697</v>
      </c>
      <c r="F22" s="10">
        <v>3.5787361069072601</v>
      </c>
      <c r="G22" s="7">
        <v>43.826171308489002</v>
      </c>
      <c r="H22" s="10">
        <v>3.81812222733627</v>
      </c>
      <c r="I22" s="7">
        <v>-0.67977949912672397</v>
      </c>
      <c r="J22" s="10">
        <v>4.8266416964209</v>
      </c>
      <c r="K22" s="7">
        <v>42.220324893877198</v>
      </c>
      <c r="L22" s="10">
        <v>5.5612022337005698</v>
      </c>
      <c r="M22" s="7">
        <v>43.2847359561258</v>
      </c>
      <c r="N22" s="10">
        <v>3.2806941378078802</v>
      </c>
      <c r="O22" s="7">
        <v>48.539370284823598</v>
      </c>
      <c r="P22" s="10">
        <v>6.3058617604851896</v>
      </c>
      <c r="Q22" s="7">
        <v>6.3190453909463704</v>
      </c>
      <c r="R22" s="10">
        <v>7.8805072987001497</v>
      </c>
      <c r="S22" s="7">
        <v>54.172266660272598</v>
      </c>
      <c r="T22" s="10">
        <v>4.9773819357287703</v>
      </c>
      <c r="U22" s="7">
        <v>36.557332160280403</v>
      </c>
      <c r="V22" s="10">
        <v>4.9306171875810101</v>
      </c>
      <c r="W22" s="7">
        <v>45.629239040874801</v>
      </c>
      <c r="X22" s="10">
        <v>3.9798191610001701</v>
      </c>
      <c r="Y22" s="7">
        <v>-8.5430276193978294</v>
      </c>
      <c r="Z22" s="10">
        <v>6.3289737336952001</v>
      </c>
      <c r="AA22" s="65"/>
      <c r="AB22" s="65"/>
      <c r="AC22" s="65"/>
      <c r="AD22" s="182"/>
    </row>
    <row r="23" spans="1:30" ht="13" customHeight="1" x14ac:dyDescent="0.2">
      <c r="A23" s="82" t="s">
        <v>358</v>
      </c>
      <c r="B23" s="110">
        <v>2</v>
      </c>
      <c r="C23" s="7">
        <v>61.909652617248902</v>
      </c>
      <c r="D23" s="10">
        <v>1.89070246388426</v>
      </c>
      <c r="E23" s="7">
        <v>64.070425433673407</v>
      </c>
      <c r="F23" s="10">
        <v>2.40049412907846</v>
      </c>
      <c r="G23" s="7">
        <v>59.456528661826802</v>
      </c>
      <c r="H23" s="10">
        <v>2.3718491447456498</v>
      </c>
      <c r="I23" s="7">
        <v>-4.6138967718466599</v>
      </c>
      <c r="J23" s="10">
        <v>3.02419519418669</v>
      </c>
      <c r="K23" s="7">
        <v>63.7846318929492</v>
      </c>
      <c r="L23" s="10">
        <v>5.0154544641432803</v>
      </c>
      <c r="M23" s="7">
        <v>61.469213748424899</v>
      </c>
      <c r="N23" s="10">
        <v>2.19860979883159</v>
      </c>
      <c r="O23" s="7">
        <v>62.058328748717202</v>
      </c>
      <c r="P23" s="10">
        <v>3.2346221988122799</v>
      </c>
      <c r="Q23" s="7">
        <v>-1.72630314423202</v>
      </c>
      <c r="R23" s="10">
        <v>6.1623892452486597</v>
      </c>
      <c r="S23" s="7">
        <v>66.839850265419301</v>
      </c>
      <c r="T23" s="10">
        <v>4.1276710183245404</v>
      </c>
      <c r="U23" s="7">
        <v>57.081528197382497</v>
      </c>
      <c r="V23" s="10">
        <v>3.7620906220312</v>
      </c>
      <c r="W23" s="7">
        <v>62.098446085007197</v>
      </c>
      <c r="X23" s="10">
        <v>2.28804401945284</v>
      </c>
      <c r="Y23" s="7">
        <v>-4.7414041804120899</v>
      </c>
      <c r="Z23" s="10">
        <v>4.6545347447411203</v>
      </c>
      <c r="AA23" s="65"/>
      <c r="AB23" s="65"/>
      <c r="AC23" s="65"/>
      <c r="AD23" s="182"/>
    </row>
    <row r="24" spans="1:30" ht="13" customHeight="1" x14ac:dyDescent="0.2">
      <c r="A24" s="82" t="s">
        <v>425</v>
      </c>
      <c r="B24" s="110">
        <v>2</v>
      </c>
      <c r="C24" s="7">
        <v>46.2707459072112</v>
      </c>
      <c r="D24" s="10">
        <v>2.2552654511130199</v>
      </c>
      <c r="E24" s="7">
        <v>44.249863958044898</v>
      </c>
      <c r="F24" s="10">
        <v>2.8031859975840101</v>
      </c>
      <c r="G24" s="7">
        <v>48.827452582892803</v>
      </c>
      <c r="H24" s="10">
        <v>2.9430981120492201</v>
      </c>
      <c r="I24" s="7">
        <v>4.57758862484798</v>
      </c>
      <c r="J24" s="10">
        <v>3.6095429318439298</v>
      </c>
      <c r="K24" s="7">
        <v>42.446736742839803</v>
      </c>
      <c r="L24" s="10">
        <v>7.5099263476997402</v>
      </c>
      <c r="M24" s="7">
        <v>46.068612330762903</v>
      </c>
      <c r="N24" s="10">
        <v>2.67365720015709</v>
      </c>
      <c r="O24" s="7">
        <v>48.7241731489082</v>
      </c>
      <c r="P24" s="10">
        <v>3.7865736069569502</v>
      </c>
      <c r="Q24" s="7">
        <v>6.2774364060683503</v>
      </c>
      <c r="R24" s="10">
        <v>8.9417506247906609</v>
      </c>
      <c r="S24" s="7">
        <v>55.150157633226698</v>
      </c>
      <c r="T24" s="10">
        <v>6.8264644645668104</v>
      </c>
      <c r="U24" s="7">
        <v>36.972935843210699</v>
      </c>
      <c r="V24" s="10">
        <v>5.5444086095047904</v>
      </c>
      <c r="W24" s="7">
        <v>46.716202810012803</v>
      </c>
      <c r="X24" s="10">
        <v>2.38366923808442</v>
      </c>
      <c r="Y24" s="7">
        <v>-8.4339548232139503</v>
      </c>
      <c r="Z24" s="10">
        <v>7.3653474658159501</v>
      </c>
      <c r="AA24" s="65"/>
      <c r="AB24" s="65"/>
      <c r="AC24" s="65"/>
      <c r="AD24" s="182"/>
    </row>
    <row r="25" spans="1:30" ht="13" customHeight="1" x14ac:dyDescent="0.2">
      <c r="A25" s="82" t="s">
        <v>359</v>
      </c>
      <c r="B25" s="110">
        <v>2</v>
      </c>
      <c r="C25" s="7">
        <v>21.997054725424999</v>
      </c>
      <c r="D25" s="10">
        <v>1.30986849223487</v>
      </c>
      <c r="E25" s="7">
        <v>20.481590945322601</v>
      </c>
      <c r="F25" s="10">
        <v>1.3436485242292</v>
      </c>
      <c r="G25" s="7">
        <v>29.196307044463701</v>
      </c>
      <c r="H25" s="10">
        <v>3.3534985676628501</v>
      </c>
      <c r="I25" s="7">
        <v>8.7147160991410892</v>
      </c>
      <c r="J25" s="10">
        <v>3.4652684872817598</v>
      </c>
      <c r="K25" s="7">
        <v>17.521360842832799</v>
      </c>
      <c r="L25" s="10">
        <v>4.4882778442233704</v>
      </c>
      <c r="M25" s="7">
        <v>21.229689483868501</v>
      </c>
      <c r="N25" s="10">
        <v>1.65243277562182</v>
      </c>
      <c r="O25" s="7">
        <v>24.716289629808699</v>
      </c>
      <c r="P25" s="10">
        <v>2.2090991210411399</v>
      </c>
      <c r="Q25" s="7">
        <v>7.19492878697584</v>
      </c>
      <c r="R25" s="10">
        <v>4.7264169537515404</v>
      </c>
      <c r="S25" s="7">
        <v>20.0219583756273</v>
      </c>
      <c r="T25" s="10">
        <v>3.0819916360453501</v>
      </c>
      <c r="U25" s="7">
        <v>24.150414734546601</v>
      </c>
      <c r="V25" s="10">
        <v>3.7786735004385501</v>
      </c>
      <c r="W25" s="7">
        <v>21.874099596640399</v>
      </c>
      <c r="X25" s="10">
        <v>1.50088187978705</v>
      </c>
      <c r="Y25" s="7">
        <v>1.8521412210130801</v>
      </c>
      <c r="Z25" s="10">
        <v>3.2882152850172499</v>
      </c>
      <c r="AA25" s="65"/>
      <c r="AB25" s="65"/>
      <c r="AC25" s="65"/>
      <c r="AD25" s="182"/>
    </row>
    <row r="26" spans="1:30" ht="13" customHeight="1" x14ac:dyDescent="0.2">
      <c r="A26" s="82" t="s">
        <v>360</v>
      </c>
      <c r="B26" s="110">
        <v>2</v>
      </c>
      <c r="C26" s="7">
        <v>73.479211874864703</v>
      </c>
      <c r="D26" s="10">
        <v>1.3121306838359601</v>
      </c>
      <c r="E26" s="7">
        <v>74.148978815996301</v>
      </c>
      <c r="F26" s="10">
        <v>1.5882883840655599</v>
      </c>
      <c r="G26" s="7">
        <v>71.517382953271294</v>
      </c>
      <c r="H26" s="10">
        <v>2.81606189026656</v>
      </c>
      <c r="I26" s="7">
        <v>-2.6315958627249598</v>
      </c>
      <c r="J26" s="10">
        <v>3.4060690816338002</v>
      </c>
      <c r="K26" s="7">
        <v>42.147114862124397</v>
      </c>
      <c r="L26" s="10">
        <v>7.9041807004813398</v>
      </c>
      <c r="M26" s="7">
        <v>68.413754667043804</v>
      </c>
      <c r="N26" s="10">
        <v>1.96492234494823</v>
      </c>
      <c r="O26" s="7">
        <v>85.677035275983002</v>
      </c>
      <c r="P26" s="10">
        <v>2.0453245863338099</v>
      </c>
      <c r="Q26" s="7">
        <v>43.529920413858697</v>
      </c>
      <c r="R26" s="10">
        <v>8.3698668089861403</v>
      </c>
      <c r="S26" s="7">
        <v>62.751592223739301</v>
      </c>
      <c r="T26" s="10">
        <v>3.87846832899293</v>
      </c>
      <c r="U26" s="7">
        <v>67.003653040975294</v>
      </c>
      <c r="V26" s="10">
        <v>4.6190734885160696</v>
      </c>
      <c r="W26" s="7">
        <v>77.357164466299295</v>
      </c>
      <c r="X26" s="10">
        <v>1.7406996973942299</v>
      </c>
      <c r="Y26" s="7">
        <v>14.605572242559999</v>
      </c>
      <c r="Z26" s="10">
        <v>4.5729527516894102</v>
      </c>
      <c r="AA26" s="65"/>
      <c r="AB26" s="65"/>
      <c r="AC26" s="65"/>
      <c r="AD26" s="182"/>
    </row>
    <row r="27" spans="1:30" ht="13" customHeight="1" x14ac:dyDescent="0.2">
      <c r="A27" s="82" t="s">
        <v>361</v>
      </c>
      <c r="B27" s="110">
        <v>2</v>
      </c>
      <c r="C27" s="7">
        <v>46.058472541153101</v>
      </c>
      <c r="D27" s="10">
        <v>1.01020519121036</v>
      </c>
      <c r="E27" s="7">
        <v>46.7462235687358</v>
      </c>
      <c r="F27" s="10">
        <v>1.1401276808688301</v>
      </c>
      <c r="G27" s="7">
        <v>44.309987333729602</v>
      </c>
      <c r="H27" s="10">
        <v>1.88405593745797</v>
      </c>
      <c r="I27" s="7">
        <v>-2.4362362350062599</v>
      </c>
      <c r="J27" s="10">
        <v>2.1042304704889201</v>
      </c>
      <c r="K27" s="7">
        <v>41.019693420256999</v>
      </c>
      <c r="L27" s="10">
        <v>2.8467818688798401</v>
      </c>
      <c r="M27" s="7">
        <v>44.927636841844503</v>
      </c>
      <c r="N27" s="10">
        <v>1.4711596110952601</v>
      </c>
      <c r="O27" s="7">
        <v>49.136354336116099</v>
      </c>
      <c r="P27" s="10">
        <v>1.4341527674297001</v>
      </c>
      <c r="Q27" s="7">
        <v>8.1166609158590202</v>
      </c>
      <c r="R27" s="10">
        <v>3.0266948688824602</v>
      </c>
      <c r="S27" s="7">
        <v>43.8031807265859</v>
      </c>
      <c r="T27" s="10">
        <v>2.0452131965091298</v>
      </c>
      <c r="U27" s="7">
        <v>43.806414355401301</v>
      </c>
      <c r="V27" s="10">
        <v>2.5082487451492401</v>
      </c>
      <c r="W27" s="7">
        <v>47.406862623772298</v>
      </c>
      <c r="X27" s="10">
        <v>1.19926283339024</v>
      </c>
      <c r="Y27" s="7">
        <v>3.6036818971864699</v>
      </c>
      <c r="Z27" s="10">
        <v>2.2775584428176399</v>
      </c>
      <c r="AA27" s="65"/>
      <c r="AB27" s="65"/>
      <c r="AC27" s="65"/>
      <c r="AD27" s="182"/>
    </row>
    <row r="28" spans="1:30" ht="13" customHeight="1" x14ac:dyDescent="0.2">
      <c r="A28" s="82" t="s">
        <v>362</v>
      </c>
      <c r="B28" s="110">
        <v>2</v>
      </c>
      <c r="C28" s="7">
        <v>69.697079778434102</v>
      </c>
      <c r="D28" s="10">
        <v>1.2458567350299199</v>
      </c>
      <c r="E28" s="7">
        <v>72.027304683269705</v>
      </c>
      <c r="F28" s="10">
        <v>1.7937888494454199</v>
      </c>
      <c r="G28" s="7">
        <v>66.864958633039706</v>
      </c>
      <c r="H28" s="10">
        <v>1.91146836329393</v>
      </c>
      <c r="I28" s="7">
        <v>-5.1623460502299698</v>
      </c>
      <c r="J28" s="10">
        <v>2.7525133925291301</v>
      </c>
      <c r="K28" s="7">
        <v>70.786263107997996</v>
      </c>
      <c r="L28" s="10">
        <v>4.7598481302361</v>
      </c>
      <c r="M28" s="7">
        <v>69.517833075791103</v>
      </c>
      <c r="N28" s="10">
        <v>1.6060999979578101</v>
      </c>
      <c r="O28" s="7">
        <v>69.928957478569203</v>
      </c>
      <c r="P28" s="10">
        <v>2.54205144309535</v>
      </c>
      <c r="Q28" s="7">
        <v>-0.85730562942879396</v>
      </c>
      <c r="R28" s="10">
        <v>5.85808453509798</v>
      </c>
      <c r="S28" s="7">
        <v>69.777692157628394</v>
      </c>
      <c r="T28" s="10">
        <v>2.9708104067255201</v>
      </c>
      <c r="U28" s="7">
        <v>65.908849133046502</v>
      </c>
      <c r="V28" s="10">
        <v>4.4468460451395098</v>
      </c>
      <c r="W28" s="7">
        <v>70.811810843835005</v>
      </c>
      <c r="X28" s="10">
        <v>2.0192437477348602</v>
      </c>
      <c r="Y28" s="7">
        <v>1.0341186862066101</v>
      </c>
      <c r="Z28" s="10">
        <v>4.0589411679262497</v>
      </c>
      <c r="AA28" s="65"/>
      <c r="AB28" s="65"/>
      <c r="AC28" s="65"/>
      <c r="AD28" s="182"/>
    </row>
    <row r="29" spans="1:30" ht="13" customHeight="1" x14ac:dyDescent="0.2">
      <c r="A29" s="82" t="s">
        <v>363</v>
      </c>
      <c r="B29" s="110">
        <v>2</v>
      </c>
      <c r="C29" s="7">
        <v>28.111039818129601</v>
      </c>
      <c r="D29" s="10">
        <v>1.2891842008671901</v>
      </c>
      <c r="E29" s="7">
        <v>27.5218054766565</v>
      </c>
      <c r="F29" s="10">
        <v>1.39190955790617</v>
      </c>
      <c r="G29" s="7">
        <v>32.409651147616302</v>
      </c>
      <c r="H29" s="10">
        <v>3.7848300630931502</v>
      </c>
      <c r="I29" s="7">
        <v>4.88784567095977</v>
      </c>
      <c r="J29" s="10">
        <v>4.0784656302553399</v>
      </c>
      <c r="K29" s="7">
        <v>34.780098492568399</v>
      </c>
      <c r="L29" s="10">
        <v>5.7628364969307597</v>
      </c>
      <c r="M29" s="7">
        <v>29.3503388229263</v>
      </c>
      <c r="N29" s="10">
        <v>1.84029495630267</v>
      </c>
      <c r="O29" s="7">
        <v>26.357656211261101</v>
      </c>
      <c r="P29" s="10">
        <v>1.8175093115590299</v>
      </c>
      <c r="Q29" s="7">
        <v>-8.4224422813073492</v>
      </c>
      <c r="R29" s="10">
        <v>6.2961680600602996</v>
      </c>
      <c r="S29" s="7">
        <v>37.508069720921199</v>
      </c>
      <c r="T29" s="10">
        <v>3.6900602377148202</v>
      </c>
      <c r="U29" s="7">
        <v>28.963377610102999</v>
      </c>
      <c r="V29" s="10">
        <v>3.6764801841133998</v>
      </c>
      <c r="W29" s="7">
        <v>25.750635323902099</v>
      </c>
      <c r="X29" s="10">
        <v>1.65892899943732</v>
      </c>
      <c r="Y29" s="7">
        <v>-11.7574343970192</v>
      </c>
      <c r="Z29" s="10">
        <v>4.1834046023189302</v>
      </c>
      <c r="AA29" s="65"/>
      <c r="AB29" s="65"/>
      <c r="AC29" s="65"/>
      <c r="AD29" s="182"/>
    </row>
    <row r="30" spans="1:30" ht="13" customHeight="1" x14ac:dyDescent="0.2">
      <c r="A30" s="82" t="s">
        <v>364</v>
      </c>
      <c r="B30" s="110">
        <v>2</v>
      </c>
      <c r="C30" s="7">
        <v>49.350883060883497</v>
      </c>
      <c r="D30" s="10">
        <v>1.40577526554001</v>
      </c>
      <c r="E30" s="7">
        <v>49.189336627764199</v>
      </c>
      <c r="F30" s="10">
        <v>1.53901320587656</v>
      </c>
      <c r="G30" s="7">
        <v>49.939002645232598</v>
      </c>
      <c r="H30" s="10">
        <v>2.3321975763012102</v>
      </c>
      <c r="I30" s="7">
        <v>0.74966601746842099</v>
      </c>
      <c r="J30" s="10">
        <v>2.5528216194884998</v>
      </c>
      <c r="K30" s="7">
        <v>53.227206098173099</v>
      </c>
      <c r="L30" s="10">
        <v>4.2484903510288996</v>
      </c>
      <c r="M30" s="7">
        <v>49.160704160055097</v>
      </c>
      <c r="N30" s="10">
        <v>1.7686110176088901</v>
      </c>
      <c r="O30" s="7">
        <v>48.596117377028797</v>
      </c>
      <c r="P30" s="10">
        <v>1.79306010248939</v>
      </c>
      <c r="Q30" s="7">
        <v>-4.6310887211442697</v>
      </c>
      <c r="R30" s="10">
        <v>4.1377540731757696</v>
      </c>
      <c r="S30" s="7">
        <v>50.619461988992001</v>
      </c>
      <c r="T30" s="10">
        <v>2.6524420366792101</v>
      </c>
      <c r="U30" s="7">
        <v>52.415824388331004</v>
      </c>
      <c r="V30" s="10">
        <v>2.6271557214360399</v>
      </c>
      <c r="W30" s="7">
        <v>48.085377402096803</v>
      </c>
      <c r="X30" s="10">
        <v>1.5644226289583201</v>
      </c>
      <c r="Y30" s="7">
        <v>-2.5340845868952799</v>
      </c>
      <c r="Z30" s="10">
        <v>2.4383838477584998</v>
      </c>
      <c r="AA30" s="65"/>
      <c r="AB30" s="65"/>
      <c r="AC30" s="65"/>
      <c r="AD30" s="182"/>
    </row>
    <row r="31" spans="1:30" ht="13" customHeight="1" x14ac:dyDescent="0.2">
      <c r="A31" s="82" t="s">
        <v>365</v>
      </c>
      <c r="B31" s="110">
        <v>2</v>
      </c>
      <c r="C31" s="7">
        <v>27.5101694982948</v>
      </c>
      <c r="D31" s="10">
        <v>1.42527271581391</v>
      </c>
      <c r="E31" s="7">
        <v>28.969947192260499</v>
      </c>
      <c r="F31" s="10">
        <v>1.7013162440088001</v>
      </c>
      <c r="G31" s="7">
        <v>25.109810822764601</v>
      </c>
      <c r="H31" s="10">
        <v>2.3382388937136498</v>
      </c>
      <c r="I31" s="7">
        <v>-3.8601363694958999</v>
      </c>
      <c r="J31" s="10">
        <v>2.7620440882167401</v>
      </c>
      <c r="K31" s="7">
        <v>43.938319888485204</v>
      </c>
      <c r="L31" s="10">
        <v>4.7910036749326501</v>
      </c>
      <c r="M31" s="7">
        <v>25.0759086794559</v>
      </c>
      <c r="N31" s="10">
        <v>1.8826763552349</v>
      </c>
      <c r="O31" s="7">
        <v>27.705256080559</v>
      </c>
      <c r="P31" s="10">
        <v>2.24236013252276</v>
      </c>
      <c r="Q31" s="7">
        <v>-16.2330638079263</v>
      </c>
      <c r="R31" s="10">
        <v>5.1335134930875697</v>
      </c>
      <c r="S31" s="7">
        <v>39.293893065899901</v>
      </c>
      <c r="T31" s="10">
        <v>4.1188668141610298</v>
      </c>
      <c r="U31" s="7">
        <v>30.465105728678999</v>
      </c>
      <c r="V31" s="10">
        <v>3.4685341751446401</v>
      </c>
      <c r="W31" s="7">
        <v>25.4242475975886</v>
      </c>
      <c r="X31" s="10">
        <v>1.47424116247727</v>
      </c>
      <c r="Y31" s="7">
        <v>-13.869645468311299</v>
      </c>
      <c r="Z31" s="10">
        <v>4.3676771050295304</v>
      </c>
      <c r="AA31" s="65"/>
      <c r="AB31" s="65"/>
      <c r="AC31" s="65"/>
      <c r="AD31" s="182"/>
    </row>
    <row r="32" spans="1:30" ht="13" customHeight="1" x14ac:dyDescent="0.2">
      <c r="A32" s="82" t="s">
        <v>366</v>
      </c>
      <c r="B32" s="110">
        <v>2</v>
      </c>
      <c r="C32" s="7">
        <v>25.216269086116402</v>
      </c>
      <c r="D32" s="10">
        <v>1.2471009299754501</v>
      </c>
      <c r="E32" s="7">
        <v>25.991453878006102</v>
      </c>
      <c r="F32" s="10">
        <v>1.3364986860182799</v>
      </c>
      <c r="G32" s="7">
        <v>22.464579823350402</v>
      </c>
      <c r="H32" s="10">
        <v>2.4191545920404902</v>
      </c>
      <c r="I32" s="7">
        <v>-3.5268740546557602</v>
      </c>
      <c r="J32" s="10">
        <v>2.5846008768590001</v>
      </c>
      <c r="K32" s="7">
        <v>33.912617456245897</v>
      </c>
      <c r="L32" s="10">
        <v>5.1741423374209798</v>
      </c>
      <c r="M32" s="7">
        <v>27.660215079137402</v>
      </c>
      <c r="N32" s="10">
        <v>1.4501514081831399</v>
      </c>
      <c r="O32" s="7">
        <v>22.1600127841978</v>
      </c>
      <c r="P32" s="10">
        <v>1.64916151821768</v>
      </c>
      <c r="Q32" s="7">
        <v>-11.752604672048101</v>
      </c>
      <c r="R32" s="10">
        <v>5.3006318523145497</v>
      </c>
      <c r="S32" s="7">
        <v>36.076821095087197</v>
      </c>
      <c r="T32" s="10">
        <v>3.4591775016658799</v>
      </c>
      <c r="U32" s="7">
        <v>30.6866978968796</v>
      </c>
      <c r="V32" s="10">
        <v>3.2888339318819901</v>
      </c>
      <c r="W32" s="7">
        <v>22.626519663764899</v>
      </c>
      <c r="X32" s="10">
        <v>1.37879145907934</v>
      </c>
      <c r="Y32" s="7">
        <v>-13.4503014313223</v>
      </c>
      <c r="Z32" s="10">
        <v>3.89234266744982</v>
      </c>
      <c r="AA32" s="65"/>
      <c r="AB32" s="65"/>
      <c r="AC32" s="65"/>
      <c r="AD32" s="182"/>
    </row>
    <row r="33" spans="1:30" ht="13" customHeight="1" x14ac:dyDescent="0.2">
      <c r="A33" s="82" t="s">
        <v>367</v>
      </c>
      <c r="B33" s="110">
        <v>2</v>
      </c>
      <c r="C33" s="7">
        <v>18.7684520365057</v>
      </c>
      <c r="D33" s="10">
        <v>1.69322710998816</v>
      </c>
      <c r="E33" s="7">
        <v>17.883131254349401</v>
      </c>
      <c r="F33" s="10">
        <v>1.94350822780549</v>
      </c>
      <c r="G33" s="7">
        <v>20.829385968416702</v>
      </c>
      <c r="H33" s="10">
        <v>3.6559299320762499</v>
      </c>
      <c r="I33" s="7">
        <v>2.9462547140673498</v>
      </c>
      <c r="J33" s="10">
        <v>4.2145874071289304</v>
      </c>
      <c r="K33" s="7">
        <v>44.8819140224211</v>
      </c>
      <c r="L33" s="10">
        <v>9.6855644892211608</v>
      </c>
      <c r="M33" s="7">
        <v>16.890082320050499</v>
      </c>
      <c r="N33" s="10">
        <v>2.2986696776493298</v>
      </c>
      <c r="O33" s="7">
        <v>17.4126446644913</v>
      </c>
      <c r="P33" s="10">
        <v>2.76978673585376</v>
      </c>
      <c r="Q33" s="7">
        <v>-27.4692693579299</v>
      </c>
      <c r="R33" s="10">
        <v>10.4368961628769</v>
      </c>
      <c r="S33" s="7">
        <v>27.894821108892899</v>
      </c>
      <c r="T33" s="10">
        <v>3.8541849018726899</v>
      </c>
      <c r="U33" s="7">
        <v>14.6527495612268</v>
      </c>
      <c r="V33" s="10">
        <v>2.95801520422838</v>
      </c>
      <c r="W33" s="7">
        <v>16.261251074857501</v>
      </c>
      <c r="X33" s="10">
        <v>2.16286424682708</v>
      </c>
      <c r="Y33" s="7">
        <v>-11.633570034035399</v>
      </c>
      <c r="Z33" s="10">
        <v>4.2733914223734697</v>
      </c>
      <c r="AA33" s="65"/>
      <c r="AB33" s="65"/>
      <c r="AC33" s="65"/>
      <c r="AD33" s="182"/>
    </row>
    <row r="34" spans="1:30" ht="13" customHeight="1" x14ac:dyDescent="0.2">
      <c r="A34" s="82" t="s">
        <v>368</v>
      </c>
      <c r="B34" s="110">
        <v>2</v>
      </c>
      <c r="C34" s="7">
        <v>34.8086834757693</v>
      </c>
      <c r="D34" s="10">
        <v>1.5548755491626001</v>
      </c>
      <c r="E34" s="7">
        <v>35.292115591774703</v>
      </c>
      <c r="F34" s="10">
        <v>1.76931343719464</v>
      </c>
      <c r="G34" s="7">
        <v>33.744375534197303</v>
      </c>
      <c r="H34" s="10">
        <v>2.8492044446903901</v>
      </c>
      <c r="I34" s="7">
        <v>-1.5477400575774101</v>
      </c>
      <c r="J34" s="10">
        <v>3.1948001432976598</v>
      </c>
      <c r="K34" s="7">
        <v>47.692781339829999</v>
      </c>
      <c r="L34" s="10">
        <v>5.8510175185118198</v>
      </c>
      <c r="M34" s="7">
        <v>29.829821877555499</v>
      </c>
      <c r="N34" s="10">
        <v>2.1152106365957399</v>
      </c>
      <c r="O34" s="7">
        <v>39.055351744119399</v>
      </c>
      <c r="P34" s="10">
        <v>2.9758599842634599</v>
      </c>
      <c r="Q34" s="7">
        <v>-8.6374295957106195</v>
      </c>
      <c r="R34" s="10">
        <v>6.2316737431285203</v>
      </c>
      <c r="S34" s="7">
        <v>36.8206694822548</v>
      </c>
      <c r="T34" s="10">
        <v>4.2186021696746696</v>
      </c>
      <c r="U34" s="7">
        <v>26.021493154490098</v>
      </c>
      <c r="V34" s="10">
        <v>3.1557213255663701</v>
      </c>
      <c r="W34" s="7">
        <v>36.2199022208505</v>
      </c>
      <c r="X34" s="10">
        <v>1.9888422759684401</v>
      </c>
      <c r="Y34" s="7">
        <v>-0.60076726140428605</v>
      </c>
      <c r="Z34" s="10">
        <v>4.7057439174810796</v>
      </c>
      <c r="AA34" s="65"/>
      <c r="AB34" s="65"/>
      <c r="AC34" s="65"/>
      <c r="AD34" s="182"/>
    </row>
    <row r="35" spans="1:30" ht="13" customHeight="1" x14ac:dyDescent="0.2">
      <c r="A35" s="82" t="s">
        <v>369</v>
      </c>
      <c r="B35" s="110">
        <v>2</v>
      </c>
      <c r="C35" s="7">
        <v>20.104373212070101</v>
      </c>
      <c r="D35" s="10">
        <v>1.0454462728626499</v>
      </c>
      <c r="E35" s="7">
        <v>19.544250155025001</v>
      </c>
      <c r="F35" s="10">
        <v>1.1822342668535299</v>
      </c>
      <c r="G35" s="7">
        <v>22.394224655852199</v>
      </c>
      <c r="H35" s="10">
        <v>2.0857292488547099</v>
      </c>
      <c r="I35" s="7">
        <v>2.84997450082717</v>
      </c>
      <c r="J35" s="10">
        <v>2.37260320266215</v>
      </c>
      <c r="K35" s="7">
        <v>49.201042340877102</v>
      </c>
      <c r="L35" s="10">
        <v>6.5104973327931903</v>
      </c>
      <c r="M35" s="7">
        <v>24.388368276531398</v>
      </c>
      <c r="N35" s="10">
        <v>1.81997302903889</v>
      </c>
      <c r="O35" s="7">
        <v>14.828539510951501</v>
      </c>
      <c r="P35" s="10">
        <v>1.2316119904732701</v>
      </c>
      <c r="Q35" s="7">
        <v>-34.372502829925601</v>
      </c>
      <c r="R35" s="10">
        <v>6.5582404027286296</v>
      </c>
      <c r="S35" s="7">
        <v>38.581812945889503</v>
      </c>
      <c r="T35" s="10">
        <v>3.6621123844846299</v>
      </c>
      <c r="U35" s="7">
        <v>22.390783632064299</v>
      </c>
      <c r="V35" s="10">
        <v>2.1308631069797199</v>
      </c>
      <c r="W35" s="7">
        <v>16.025956870141801</v>
      </c>
      <c r="X35" s="10">
        <v>1.0489999004117501</v>
      </c>
      <c r="Y35" s="7">
        <v>-22.555856075747698</v>
      </c>
      <c r="Z35" s="10">
        <v>3.75207553675946</v>
      </c>
      <c r="AA35" s="65"/>
      <c r="AB35" s="65"/>
      <c r="AC35" s="65"/>
      <c r="AD35" s="182"/>
    </row>
    <row r="36" spans="1:30" ht="13" customHeight="1" x14ac:dyDescent="0.2">
      <c r="A36" s="82" t="s">
        <v>370</v>
      </c>
      <c r="B36" s="110">
        <v>2</v>
      </c>
      <c r="C36" s="7">
        <v>28.0062340422025</v>
      </c>
      <c r="D36" s="10">
        <v>0.98918365772004602</v>
      </c>
      <c r="E36" s="7">
        <v>32.730414910723702</v>
      </c>
      <c r="F36" s="10">
        <v>1.6577254770037</v>
      </c>
      <c r="G36" s="7">
        <v>25.076390166176001</v>
      </c>
      <c r="H36" s="10">
        <v>1.34633928174629</v>
      </c>
      <c r="I36" s="7">
        <v>-7.6540247445476899</v>
      </c>
      <c r="J36" s="10">
        <v>2.2320493628857299</v>
      </c>
      <c r="K36" s="7">
        <v>23.133413375809099</v>
      </c>
      <c r="L36" s="10">
        <v>2.25535142210359</v>
      </c>
      <c r="M36" s="7">
        <v>25.997090250685901</v>
      </c>
      <c r="N36" s="10">
        <v>1.40517950477551</v>
      </c>
      <c r="O36" s="7">
        <v>35.254751403291898</v>
      </c>
      <c r="P36" s="10">
        <v>2.04850400865327</v>
      </c>
      <c r="Q36" s="7">
        <v>12.1213380274828</v>
      </c>
      <c r="R36" s="10">
        <v>3.2089614142940599</v>
      </c>
      <c r="S36" s="7">
        <v>23.2635340586674</v>
      </c>
      <c r="T36" s="10">
        <v>2.4569910647910498</v>
      </c>
      <c r="U36" s="7">
        <v>22.5477476891949</v>
      </c>
      <c r="V36" s="10">
        <v>2.0590307484874</v>
      </c>
      <c r="W36" s="7">
        <v>31.2756462556939</v>
      </c>
      <c r="X36" s="10">
        <v>1.38375394353929</v>
      </c>
      <c r="Y36" s="7">
        <v>8.0121121970264504</v>
      </c>
      <c r="Z36" s="10">
        <v>2.9357415237687001</v>
      </c>
      <c r="AA36" s="65"/>
      <c r="AB36" s="65"/>
      <c r="AC36" s="65"/>
      <c r="AD36" s="182"/>
    </row>
    <row r="37" spans="1:30" ht="13" customHeight="1" x14ac:dyDescent="0.2">
      <c r="A37" s="82" t="s">
        <v>371</v>
      </c>
      <c r="B37" s="110">
        <v>2</v>
      </c>
      <c r="C37" s="7">
        <v>73.462280646325297</v>
      </c>
      <c r="D37" s="10">
        <v>1.04565013865287</v>
      </c>
      <c r="E37" s="7">
        <v>73.187450829000994</v>
      </c>
      <c r="F37" s="10">
        <v>1.1795591431399099</v>
      </c>
      <c r="G37" s="7">
        <v>74.444257038771795</v>
      </c>
      <c r="H37" s="10">
        <v>2.4319779547034601</v>
      </c>
      <c r="I37" s="7">
        <v>1.2568062097707899</v>
      </c>
      <c r="J37" s="10">
        <v>2.74846991599378</v>
      </c>
      <c r="K37" s="7">
        <v>70.789555421656502</v>
      </c>
      <c r="L37" s="10">
        <v>2.0781544445131601</v>
      </c>
      <c r="M37" s="7">
        <v>72.608031058766301</v>
      </c>
      <c r="N37" s="10">
        <v>1.4254184592355501</v>
      </c>
      <c r="O37" s="7">
        <v>76.903711758776694</v>
      </c>
      <c r="P37" s="10">
        <v>1.73661164235609</v>
      </c>
      <c r="Q37" s="7">
        <v>6.1141563371201197</v>
      </c>
      <c r="R37" s="10">
        <v>2.6855857382367798</v>
      </c>
      <c r="S37" s="7">
        <v>73.015728904680302</v>
      </c>
      <c r="T37" s="10">
        <v>1.7714122542363799</v>
      </c>
      <c r="U37" s="7">
        <v>69.7334671627533</v>
      </c>
      <c r="V37" s="10">
        <v>2.6130746352484699</v>
      </c>
      <c r="W37" s="7">
        <v>74.719546578259497</v>
      </c>
      <c r="X37" s="10">
        <v>1.2297372604675401</v>
      </c>
      <c r="Y37" s="7">
        <v>1.7038176735791799</v>
      </c>
      <c r="Z37" s="10">
        <v>2.03214978745484</v>
      </c>
      <c r="AA37" s="65"/>
      <c r="AB37" s="65"/>
      <c r="AC37" s="65"/>
      <c r="AD37" s="182"/>
    </row>
    <row r="38" spans="1:30" ht="13" customHeight="1" x14ac:dyDescent="0.2">
      <c r="A38" s="82" t="s">
        <v>372</v>
      </c>
      <c r="B38" s="110">
        <v>2</v>
      </c>
      <c r="C38" s="7">
        <v>28.5059738534929</v>
      </c>
      <c r="D38" s="10">
        <v>1.13441832966931</v>
      </c>
      <c r="E38" s="7">
        <v>26.054154186270299</v>
      </c>
      <c r="F38" s="10">
        <v>1.2502471575623699</v>
      </c>
      <c r="G38" s="7">
        <v>34.813559430571999</v>
      </c>
      <c r="H38" s="10">
        <v>2.1875491700971601</v>
      </c>
      <c r="I38" s="7">
        <v>8.7594052443016999</v>
      </c>
      <c r="J38" s="10">
        <v>2.4224792601779801</v>
      </c>
      <c r="K38" s="7">
        <v>22.340753960402701</v>
      </c>
      <c r="L38" s="10">
        <v>2.83480840208885</v>
      </c>
      <c r="M38" s="7">
        <v>23.616317495708198</v>
      </c>
      <c r="N38" s="10">
        <v>1.2324496565865699</v>
      </c>
      <c r="O38" s="7">
        <v>45.553468432985099</v>
      </c>
      <c r="P38" s="10">
        <v>2.5516289482245602</v>
      </c>
      <c r="Q38" s="7">
        <v>23.212714472582402</v>
      </c>
      <c r="R38" s="10">
        <v>3.4180607794647502</v>
      </c>
      <c r="S38" s="7">
        <v>25.328520571652401</v>
      </c>
      <c r="T38" s="10">
        <v>2.14932978428785</v>
      </c>
      <c r="U38" s="7">
        <v>20.594444954318799</v>
      </c>
      <c r="V38" s="10">
        <v>2.76351525253691</v>
      </c>
      <c r="W38" s="7">
        <v>32.7188036762415</v>
      </c>
      <c r="X38" s="10">
        <v>1.3808199074682099</v>
      </c>
      <c r="Y38" s="7">
        <v>7.39028310458907</v>
      </c>
      <c r="Z38" s="10">
        <v>2.31189860408027</v>
      </c>
      <c r="AA38" s="65"/>
      <c r="AB38" s="65"/>
      <c r="AC38" s="65"/>
      <c r="AD38" s="182"/>
    </row>
    <row r="39" spans="1:30" ht="13" customHeight="1" x14ac:dyDescent="0.2">
      <c r="A39" s="82" t="s">
        <v>426</v>
      </c>
      <c r="B39" s="110">
        <v>2</v>
      </c>
      <c r="C39" s="7">
        <v>30.751183017271</v>
      </c>
      <c r="D39" s="10">
        <v>1.5473581335016799</v>
      </c>
      <c r="E39" s="7">
        <v>34.284171266240797</v>
      </c>
      <c r="F39" s="10">
        <v>2.04385689335543</v>
      </c>
      <c r="G39" s="7">
        <v>25.1121555355823</v>
      </c>
      <c r="H39" s="10">
        <v>1.9517455985318</v>
      </c>
      <c r="I39" s="7">
        <v>-9.1720157306584706</v>
      </c>
      <c r="J39" s="10">
        <v>2.6519097111747598</v>
      </c>
      <c r="K39" s="7">
        <v>38.69702298088</v>
      </c>
      <c r="L39" s="10">
        <v>5.7148068955091498</v>
      </c>
      <c r="M39" s="7">
        <v>28.9549251867703</v>
      </c>
      <c r="N39" s="10">
        <v>1.91524868173226</v>
      </c>
      <c r="O39" s="7">
        <v>31.8808327997898</v>
      </c>
      <c r="P39" s="10">
        <v>2.29618838958109</v>
      </c>
      <c r="Q39" s="7">
        <v>-6.8161901810901702</v>
      </c>
      <c r="R39" s="10">
        <v>6.1377058531787698</v>
      </c>
      <c r="S39" s="7">
        <v>36.2892476807937</v>
      </c>
      <c r="T39" s="10">
        <v>3.7333880440189899</v>
      </c>
      <c r="U39" s="7">
        <v>28.985294583956598</v>
      </c>
      <c r="V39" s="10">
        <v>3.7063838617597198</v>
      </c>
      <c r="W39" s="7">
        <v>29.918343674988201</v>
      </c>
      <c r="X39" s="10">
        <v>1.7592027610388701</v>
      </c>
      <c r="Y39" s="7">
        <v>-6.3709040058055297</v>
      </c>
      <c r="Z39" s="10">
        <v>3.8799726864571502</v>
      </c>
      <c r="AA39" s="65"/>
      <c r="AB39" s="65"/>
      <c r="AC39" s="65"/>
      <c r="AD39" s="182"/>
    </row>
    <row r="40" spans="1:30" ht="13" customHeight="1" x14ac:dyDescent="0.2">
      <c r="A40" s="82" t="s">
        <v>373</v>
      </c>
      <c r="B40" s="110">
        <v>2</v>
      </c>
      <c r="C40" s="7">
        <v>38.763731542938999</v>
      </c>
      <c r="D40" s="10">
        <v>1.86049211098508</v>
      </c>
      <c r="E40" s="7">
        <v>38.346184908748697</v>
      </c>
      <c r="F40" s="10">
        <v>1.8817560307764101</v>
      </c>
      <c r="G40" s="7">
        <v>42.568260601851001</v>
      </c>
      <c r="H40" s="10">
        <v>3.8874943314056498</v>
      </c>
      <c r="I40" s="7">
        <v>4.22207569310231</v>
      </c>
      <c r="J40" s="10">
        <v>3.7083376580335901</v>
      </c>
      <c r="K40" s="7">
        <v>56.042631860436003</v>
      </c>
      <c r="L40" s="10">
        <v>5.1108734365088999</v>
      </c>
      <c r="M40" s="7">
        <v>44.512490888879597</v>
      </c>
      <c r="N40" s="10">
        <v>3.1023941603918099</v>
      </c>
      <c r="O40" s="7">
        <v>33.283967174282097</v>
      </c>
      <c r="P40" s="10">
        <v>2.1038782465566599</v>
      </c>
      <c r="Q40" s="7">
        <v>-22.758664686153899</v>
      </c>
      <c r="R40" s="10">
        <v>4.9924854298537999</v>
      </c>
      <c r="S40" s="7">
        <v>50.069332636442901</v>
      </c>
      <c r="T40" s="10">
        <v>3.76098589554719</v>
      </c>
      <c r="U40" s="7">
        <v>46.504151845218701</v>
      </c>
      <c r="V40" s="10">
        <v>4.0274714129182598</v>
      </c>
      <c r="W40" s="7">
        <v>36.715191827458703</v>
      </c>
      <c r="X40" s="10">
        <v>2.0322875918889798</v>
      </c>
      <c r="Y40" s="7">
        <v>-13.3541408089842</v>
      </c>
      <c r="Z40" s="10">
        <v>4.02271046352827</v>
      </c>
      <c r="AA40" s="65"/>
      <c r="AB40" s="65"/>
      <c r="AC40" s="65"/>
      <c r="AD40" s="182"/>
    </row>
    <row r="41" spans="1:30" ht="13" customHeight="1" x14ac:dyDescent="0.2">
      <c r="A41" s="82" t="s">
        <v>374</v>
      </c>
      <c r="B41" s="110">
        <v>2</v>
      </c>
      <c r="C41" s="7">
        <v>27.041372104899001</v>
      </c>
      <c r="D41" s="10">
        <v>1.5920111257330001</v>
      </c>
      <c r="E41" s="7">
        <v>26.735116925963599</v>
      </c>
      <c r="F41" s="10">
        <v>1.66109329551521</v>
      </c>
      <c r="G41" s="7">
        <v>29.0808566681863</v>
      </c>
      <c r="H41" s="10">
        <v>3.8622695916645902</v>
      </c>
      <c r="I41" s="7">
        <v>2.34573974222267</v>
      </c>
      <c r="J41" s="10">
        <v>3.9915724002400199</v>
      </c>
      <c r="K41" s="7">
        <v>37.118002444362702</v>
      </c>
      <c r="L41" s="10">
        <v>6.3216736580834203</v>
      </c>
      <c r="M41" s="7">
        <v>29.879647655318099</v>
      </c>
      <c r="N41" s="10">
        <v>2.3288111055659302</v>
      </c>
      <c r="O41" s="7">
        <v>24.4654587330364</v>
      </c>
      <c r="P41" s="10">
        <v>1.7974297461534501</v>
      </c>
      <c r="Q41" s="7">
        <v>-12.652543711326301</v>
      </c>
      <c r="R41" s="10">
        <v>6.5933712168258802</v>
      </c>
      <c r="S41" s="7">
        <v>36.461837770344303</v>
      </c>
      <c r="T41" s="10">
        <v>5.4087061045213396</v>
      </c>
      <c r="U41" s="7">
        <v>38.683075097509899</v>
      </c>
      <c r="V41" s="10">
        <v>4.6697996912398203</v>
      </c>
      <c r="W41" s="7">
        <v>25.607637321339901</v>
      </c>
      <c r="X41" s="10">
        <v>1.5318630684144201</v>
      </c>
      <c r="Y41" s="7">
        <v>-10.8542004490044</v>
      </c>
      <c r="Z41" s="10">
        <v>5.3515608262956498</v>
      </c>
      <c r="AA41" s="65"/>
      <c r="AB41" s="65"/>
      <c r="AC41" s="65"/>
      <c r="AD41" s="182"/>
    </row>
    <row r="42" spans="1:30" ht="13" customHeight="1" x14ac:dyDescent="0.2">
      <c r="A42" s="82" t="s">
        <v>375</v>
      </c>
      <c r="B42" s="110">
        <v>2</v>
      </c>
      <c r="C42" s="7">
        <v>8.4079574708457407</v>
      </c>
      <c r="D42" s="10">
        <v>0.79375955057453595</v>
      </c>
      <c r="E42" s="7">
        <v>6.9373064238414699</v>
      </c>
      <c r="F42" s="10">
        <v>0.86920926731735404</v>
      </c>
      <c r="G42" s="7">
        <v>11.548143658672499</v>
      </c>
      <c r="H42" s="10">
        <v>1.6540064554032099</v>
      </c>
      <c r="I42" s="7">
        <v>4.6108372348310196</v>
      </c>
      <c r="J42" s="10">
        <v>1.87544355010964</v>
      </c>
      <c r="K42" s="7">
        <v>6.10208900754263</v>
      </c>
      <c r="L42" s="10">
        <v>1.4953930441021399</v>
      </c>
      <c r="M42" s="7">
        <v>7.92242395590897</v>
      </c>
      <c r="N42" s="10">
        <v>0.94478706779499699</v>
      </c>
      <c r="O42" s="7">
        <v>13.014807097514099</v>
      </c>
      <c r="P42" s="10">
        <v>2.2948972449397198</v>
      </c>
      <c r="Q42" s="7">
        <v>6.9127180899715102</v>
      </c>
      <c r="R42" s="10">
        <v>2.61963518228603</v>
      </c>
      <c r="S42" s="7">
        <v>8.1964796121741603</v>
      </c>
      <c r="T42" s="10">
        <v>1.6329448206249</v>
      </c>
      <c r="U42" s="7">
        <v>7.5664369801030897</v>
      </c>
      <c r="V42" s="10">
        <v>1.58952797103985</v>
      </c>
      <c r="W42" s="7">
        <v>9.1793326618809292</v>
      </c>
      <c r="X42" s="10">
        <v>1.1308607928216201</v>
      </c>
      <c r="Y42" s="7">
        <v>0.98285304970676901</v>
      </c>
      <c r="Z42" s="10">
        <v>1.9412689242932</v>
      </c>
      <c r="AA42" s="65"/>
      <c r="AB42" s="65"/>
      <c r="AC42" s="65"/>
      <c r="AD42" s="182"/>
    </row>
    <row r="43" spans="1:30" ht="13" customHeight="1" x14ac:dyDescent="0.2">
      <c r="A43" s="82" t="s">
        <v>427</v>
      </c>
      <c r="B43" s="110">
        <v>2</v>
      </c>
      <c r="C43" s="7">
        <v>23.517311921431698</v>
      </c>
      <c r="D43" s="10">
        <v>1.61109530751039</v>
      </c>
      <c r="E43" s="7">
        <v>22.8193458906579</v>
      </c>
      <c r="F43" s="10">
        <v>1.82151083729557</v>
      </c>
      <c r="G43" s="7">
        <v>25.290657230626</v>
      </c>
      <c r="H43" s="10">
        <v>3.35093982693042</v>
      </c>
      <c r="I43" s="7">
        <v>2.4713113399680302</v>
      </c>
      <c r="J43" s="10">
        <v>3.7756887030644299</v>
      </c>
      <c r="K43" s="7" t="s">
        <v>706</v>
      </c>
      <c r="L43" s="10" t="s">
        <v>706</v>
      </c>
      <c r="M43" s="7">
        <v>22.289496026749301</v>
      </c>
      <c r="N43" s="10">
        <v>2.2556491790756099</v>
      </c>
      <c r="O43" s="7">
        <v>23.1189060456066</v>
      </c>
      <c r="P43" s="10">
        <v>2.4260645798653</v>
      </c>
      <c r="Q43" s="7" t="s">
        <v>706</v>
      </c>
      <c r="R43" s="10" t="s">
        <v>706</v>
      </c>
      <c r="S43" s="7">
        <v>34.657421820027103</v>
      </c>
      <c r="T43" s="10">
        <v>5.6977981338554597</v>
      </c>
      <c r="U43" s="7">
        <v>20.536722504625502</v>
      </c>
      <c r="V43" s="10">
        <v>4.0121094607316303</v>
      </c>
      <c r="W43" s="7">
        <v>22.739553542745998</v>
      </c>
      <c r="X43" s="10">
        <v>1.95472019147348</v>
      </c>
      <c r="Y43" s="7">
        <v>-11.9178682772811</v>
      </c>
      <c r="Z43" s="10">
        <v>5.99939496705501</v>
      </c>
      <c r="AA43" s="65"/>
      <c r="AB43" s="65"/>
      <c r="AC43" s="65"/>
      <c r="AD43" s="182"/>
    </row>
    <row r="44" spans="1:30" ht="13" customHeight="1" x14ac:dyDescent="0.2">
      <c r="A44" s="82" t="s">
        <v>428</v>
      </c>
      <c r="B44" s="110">
        <v>2</v>
      </c>
      <c r="C44" s="7">
        <v>21.1956262954692</v>
      </c>
      <c r="D44" s="10">
        <v>1.3128400859281899</v>
      </c>
      <c r="E44" s="7">
        <v>21.061161638961</v>
      </c>
      <c r="F44" s="10">
        <v>2.44257055256401</v>
      </c>
      <c r="G44" s="7">
        <v>21.365174428491098</v>
      </c>
      <c r="H44" s="10">
        <v>1.7379012949497801</v>
      </c>
      <c r="I44" s="7">
        <v>0.304012789530059</v>
      </c>
      <c r="J44" s="10">
        <v>3.2384176941590201</v>
      </c>
      <c r="K44" s="7">
        <v>13.5026729772179</v>
      </c>
      <c r="L44" s="10">
        <v>1.8615988704400399</v>
      </c>
      <c r="M44" s="7">
        <v>20.7578287280841</v>
      </c>
      <c r="N44" s="10">
        <v>1.5918751918454801</v>
      </c>
      <c r="O44" s="7">
        <v>31.559450380305901</v>
      </c>
      <c r="P44" s="10">
        <v>3.3307491529206099</v>
      </c>
      <c r="Q44" s="7">
        <v>18.056777403087999</v>
      </c>
      <c r="R44" s="10">
        <v>3.8157087137424801</v>
      </c>
      <c r="S44" s="7">
        <v>19.106606493509101</v>
      </c>
      <c r="T44" s="10">
        <v>2.9624461915395899</v>
      </c>
      <c r="U44" s="7">
        <v>14.195653612427</v>
      </c>
      <c r="V44" s="10">
        <v>2.3146567360799102</v>
      </c>
      <c r="W44" s="7">
        <v>27.213641837809998</v>
      </c>
      <c r="X44" s="10">
        <v>2.3520411308665801</v>
      </c>
      <c r="Y44" s="7">
        <v>8.1070353443008791</v>
      </c>
      <c r="Z44" s="10">
        <v>4.0994563333954304</v>
      </c>
      <c r="AA44" s="65"/>
      <c r="AB44" s="65"/>
      <c r="AC44" s="65"/>
      <c r="AD44" s="182"/>
    </row>
    <row r="45" spans="1:30" ht="13" customHeight="1" x14ac:dyDescent="0.2">
      <c r="A45" s="82" t="s">
        <v>429</v>
      </c>
      <c r="B45" s="110">
        <v>2</v>
      </c>
      <c r="C45" s="7">
        <v>26.8768979156882</v>
      </c>
      <c r="D45" s="10">
        <v>1.2582352267440899</v>
      </c>
      <c r="E45" s="7">
        <v>26.1625898255806</v>
      </c>
      <c r="F45" s="10">
        <v>1.55517688272154</v>
      </c>
      <c r="G45" s="7">
        <v>28.127798451437702</v>
      </c>
      <c r="H45" s="10">
        <v>1.9538661990653601</v>
      </c>
      <c r="I45" s="7">
        <v>1.96520862585714</v>
      </c>
      <c r="J45" s="10">
        <v>2.4272270537542902</v>
      </c>
      <c r="K45" s="7">
        <v>39.040703369240099</v>
      </c>
      <c r="L45" s="10">
        <v>4.2500825103186601</v>
      </c>
      <c r="M45" s="7">
        <v>26.265272699003798</v>
      </c>
      <c r="N45" s="10">
        <v>1.4622524082430299</v>
      </c>
      <c r="O45" s="7">
        <v>24.3354979573121</v>
      </c>
      <c r="P45" s="10">
        <v>2.0493255625299298</v>
      </c>
      <c r="Q45" s="7">
        <v>-14.705205411927899</v>
      </c>
      <c r="R45" s="10">
        <v>5.0723064363606802</v>
      </c>
      <c r="S45" s="7">
        <v>37.293816821872703</v>
      </c>
      <c r="T45" s="10">
        <v>2.7437878605475001</v>
      </c>
      <c r="U45" s="7">
        <v>32.209524601813399</v>
      </c>
      <c r="V45" s="10">
        <v>2.77461856071228</v>
      </c>
      <c r="W45" s="7">
        <v>20.878910954935801</v>
      </c>
      <c r="X45" s="10">
        <v>1.57645737099258</v>
      </c>
      <c r="Y45" s="7">
        <v>-16.414905866937001</v>
      </c>
      <c r="Z45" s="10">
        <v>3.28450749063279</v>
      </c>
      <c r="AA45" s="65"/>
      <c r="AB45" s="65"/>
      <c r="AC45" s="65"/>
      <c r="AD45" s="182"/>
    </row>
    <row r="46" spans="1:30" ht="13" customHeight="1" x14ac:dyDescent="0.2">
      <c r="A46" s="82" t="s">
        <v>430</v>
      </c>
      <c r="B46" s="110">
        <v>2</v>
      </c>
      <c r="C46" s="7">
        <v>17.940758335414301</v>
      </c>
      <c r="D46" s="10">
        <v>1.2454492029783399</v>
      </c>
      <c r="E46" s="7">
        <v>17.827032598592801</v>
      </c>
      <c r="F46" s="10">
        <v>1.4252128810992699</v>
      </c>
      <c r="G46" s="7">
        <v>18.505447912799902</v>
      </c>
      <c r="H46" s="10">
        <v>2.9168260573073299</v>
      </c>
      <c r="I46" s="7">
        <v>0.67841531420701895</v>
      </c>
      <c r="J46" s="10">
        <v>3.3089061055304798</v>
      </c>
      <c r="K46" s="7">
        <v>39.6472765684642</v>
      </c>
      <c r="L46" s="10">
        <v>10.235167883895601</v>
      </c>
      <c r="M46" s="7">
        <v>19.678235824133299</v>
      </c>
      <c r="N46" s="10">
        <v>1.8094213221452999</v>
      </c>
      <c r="O46" s="7">
        <v>14.614152244048601</v>
      </c>
      <c r="P46" s="10">
        <v>1.8687223261079999</v>
      </c>
      <c r="Q46" s="7">
        <v>-25.0331243244155</v>
      </c>
      <c r="R46" s="10">
        <v>10.798485070322901</v>
      </c>
      <c r="S46" s="7">
        <v>23.6253218214332</v>
      </c>
      <c r="T46" s="10">
        <v>5.5359499501971703</v>
      </c>
      <c r="U46" s="7">
        <v>20.493953100529598</v>
      </c>
      <c r="V46" s="10">
        <v>4.2086176998808504</v>
      </c>
      <c r="W46" s="7">
        <v>17.1191831818333</v>
      </c>
      <c r="X46" s="10">
        <v>1.4109050823790299</v>
      </c>
      <c r="Y46" s="7">
        <v>-6.5061386395998504</v>
      </c>
      <c r="Z46" s="10">
        <v>5.5090890504702799</v>
      </c>
      <c r="AA46" s="65"/>
      <c r="AB46" s="65"/>
      <c r="AC46" s="65"/>
      <c r="AD46" s="182"/>
    </row>
    <row r="47" spans="1:30" ht="13" customHeight="1" x14ac:dyDescent="0.2">
      <c r="A47" s="82" t="s">
        <v>376</v>
      </c>
      <c r="B47" s="110">
        <v>2</v>
      </c>
      <c r="C47" s="7">
        <v>12.653570171149999</v>
      </c>
      <c r="D47" s="10">
        <v>0.91038707191291801</v>
      </c>
      <c r="E47" s="7">
        <v>12.213398260845301</v>
      </c>
      <c r="F47" s="10">
        <v>0.96160363128642601</v>
      </c>
      <c r="G47" s="7">
        <v>13.9315321359083</v>
      </c>
      <c r="H47" s="10">
        <v>1.90409828055166</v>
      </c>
      <c r="I47" s="7">
        <v>1.71813387506293</v>
      </c>
      <c r="J47" s="10">
        <v>2.0011299355716301</v>
      </c>
      <c r="K47" s="7">
        <v>26.114968353490202</v>
      </c>
      <c r="L47" s="10">
        <v>5.6316505336022296</v>
      </c>
      <c r="M47" s="7">
        <v>13.1124183601531</v>
      </c>
      <c r="N47" s="10">
        <v>1.3738889908179099</v>
      </c>
      <c r="O47" s="7">
        <v>11.8500149740408</v>
      </c>
      <c r="P47" s="10">
        <v>1.0804167807337299</v>
      </c>
      <c r="Q47" s="7">
        <v>-14.264953379449301</v>
      </c>
      <c r="R47" s="10">
        <v>5.7000392095588497</v>
      </c>
      <c r="S47" s="7">
        <v>25.9756438248507</v>
      </c>
      <c r="T47" s="10">
        <v>4.0193037341781803</v>
      </c>
      <c r="U47" s="7">
        <v>17.343677632738601</v>
      </c>
      <c r="V47" s="10">
        <v>3.59831099376076</v>
      </c>
      <c r="W47" s="7">
        <v>11.1280215872598</v>
      </c>
      <c r="X47" s="10">
        <v>0.89649806265137499</v>
      </c>
      <c r="Y47" s="7">
        <v>-14.847622237590899</v>
      </c>
      <c r="Z47" s="10">
        <v>4.1027424160529904</v>
      </c>
      <c r="AA47" s="65"/>
      <c r="AB47" s="65"/>
      <c r="AC47" s="65"/>
      <c r="AD47" s="182"/>
    </row>
    <row r="48" spans="1:30" ht="13" customHeight="1" x14ac:dyDescent="0.2">
      <c r="A48" s="82" t="s">
        <v>377</v>
      </c>
      <c r="B48" s="110">
        <v>2</v>
      </c>
      <c r="C48" s="7">
        <v>56.391398647932199</v>
      </c>
      <c r="D48" s="10">
        <v>1.4188876218592701</v>
      </c>
      <c r="E48" s="7">
        <v>57.719345891472301</v>
      </c>
      <c r="F48" s="10">
        <v>1.68026211507096</v>
      </c>
      <c r="G48" s="7">
        <v>51.763429080602201</v>
      </c>
      <c r="H48" s="10">
        <v>2.7239065496346302</v>
      </c>
      <c r="I48" s="7">
        <v>-5.9559168108701002</v>
      </c>
      <c r="J48" s="10">
        <v>3.27625399271452</v>
      </c>
      <c r="K48" s="7">
        <v>50.867072392496198</v>
      </c>
      <c r="L48" s="10">
        <v>4.4167911540898102</v>
      </c>
      <c r="M48" s="7">
        <v>55.117868525608401</v>
      </c>
      <c r="N48" s="10">
        <v>1.8098483953079401</v>
      </c>
      <c r="O48" s="7">
        <v>59.926858912436998</v>
      </c>
      <c r="P48" s="10">
        <v>2.2760376697741198</v>
      </c>
      <c r="Q48" s="7">
        <v>9.0597865199407703</v>
      </c>
      <c r="R48" s="10">
        <v>4.8026923892016598</v>
      </c>
      <c r="S48" s="7">
        <v>52.974892480996701</v>
      </c>
      <c r="T48" s="10">
        <v>3.8360338350134202</v>
      </c>
      <c r="U48" s="7">
        <v>54.245869524255703</v>
      </c>
      <c r="V48" s="10">
        <v>4.4886654883015504</v>
      </c>
      <c r="W48" s="7">
        <v>57.572443527443902</v>
      </c>
      <c r="X48" s="10">
        <v>1.67615299633683</v>
      </c>
      <c r="Y48" s="7">
        <v>4.59755104644728</v>
      </c>
      <c r="Z48" s="10">
        <v>3.9226234364435402</v>
      </c>
      <c r="AA48" s="65"/>
      <c r="AB48" s="65"/>
      <c r="AC48" s="65"/>
      <c r="AD48" s="182"/>
    </row>
    <row r="49" spans="1:30" ht="13" customHeight="1" x14ac:dyDescent="0.2">
      <c r="A49" s="82" t="s">
        <v>378</v>
      </c>
      <c r="B49" s="110">
        <v>2</v>
      </c>
      <c r="C49" s="7">
        <v>71.591261688175905</v>
      </c>
      <c r="D49" s="10">
        <v>1.51163407002832</v>
      </c>
      <c r="E49" s="7">
        <v>76.908412996556393</v>
      </c>
      <c r="F49" s="10">
        <v>1.94223506060228</v>
      </c>
      <c r="G49" s="7">
        <v>67.544298523050799</v>
      </c>
      <c r="H49" s="10">
        <v>2.0730916731501599</v>
      </c>
      <c r="I49" s="7">
        <v>-9.3641144735055892</v>
      </c>
      <c r="J49" s="10">
        <v>2.7472120883808899</v>
      </c>
      <c r="K49" s="7">
        <v>35.851434710870002</v>
      </c>
      <c r="L49" s="10">
        <v>7.8315617582105501</v>
      </c>
      <c r="M49" s="7">
        <v>71.603896111906096</v>
      </c>
      <c r="N49" s="10">
        <v>1.9466486749267</v>
      </c>
      <c r="O49" s="7">
        <v>77.432807859766001</v>
      </c>
      <c r="P49" s="10">
        <v>3.39582469313063</v>
      </c>
      <c r="Q49" s="7">
        <v>41.581373148895999</v>
      </c>
      <c r="R49" s="10">
        <v>8.5459158681609697</v>
      </c>
      <c r="S49" s="7">
        <v>62.9044440469197</v>
      </c>
      <c r="T49" s="10">
        <v>5.4882630050846499</v>
      </c>
      <c r="U49" s="7">
        <v>71.230150552835198</v>
      </c>
      <c r="V49" s="10">
        <v>4.7491646265730996</v>
      </c>
      <c r="W49" s="7">
        <v>72.609973193886105</v>
      </c>
      <c r="X49" s="10">
        <v>1.925593049016</v>
      </c>
      <c r="Y49" s="7">
        <v>9.7055291469664198</v>
      </c>
      <c r="Z49" s="10">
        <v>6.0940836434910004</v>
      </c>
      <c r="AA49" s="65"/>
      <c r="AB49" s="65"/>
      <c r="AC49" s="65"/>
      <c r="AD49" s="182"/>
    </row>
    <row r="50" spans="1:30" ht="13" customHeight="1" x14ac:dyDescent="0.2">
      <c r="A50" s="82" t="s">
        <v>431</v>
      </c>
      <c r="B50" s="110">
        <v>2</v>
      </c>
      <c r="C50" s="7">
        <v>15.849939029577399</v>
      </c>
      <c r="D50" s="10">
        <v>1.0975247651509501</v>
      </c>
      <c r="E50" s="7">
        <v>16.154937310209601</v>
      </c>
      <c r="F50" s="10">
        <v>1.23663516418527</v>
      </c>
      <c r="G50" s="7">
        <v>15.0351988221667</v>
      </c>
      <c r="H50" s="10">
        <v>1.9987539673596</v>
      </c>
      <c r="I50" s="7">
        <v>-1.11973848804292</v>
      </c>
      <c r="J50" s="10">
        <v>2.2342839103994399</v>
      </c>
      <c r="K50" s="7">
        <v>42.1237136809278</v>
      </c>
      <c r="L50" s="10">
        <v>7.3470325700239201</v>
      </c>
      <c r="M50" s="7">
        <v>16.902123834676701</v>
      </c>
      <c r="N50" s="10">
        <v>1.5750473212619001</v>
      </c>
      <c r="O50" s="7">
        <v>12.303740944208799</v>
      </c>
      <c r="P50" s="10">
        <v>1.5276797952715799</v>
      </c>
      <c r="Q50" s="7">
        <v>-29.819972736719102</v>
      </c>
      <c r="R50" s="10">
        <v>7.4348041580997899</v>
      </c>
      <c r="S50" s="7">
        <v>26.565115675208698</v>
      </c>
      <c r="T50" s="10">
        <v>3.9003942546595498</v>
      </c>
      <c r="U50" s="7">
        <v>18.609861173901798</v>
      </c>
      <c r="V50" s="10">
        <v>2.9807845689197801</v>
      </c>
      <c r="W50" s="7">
        <v>13.848075937098701</v>
      </c>
      <c r="X50" s="10">
        <v>1.1971362571964399</v>
      </c>
      <c r="Y50" s="7">
        <v>-12.71703973811</v>
      </c>
      <c r="Z50" s="10">
        <v>4.1390944402832703</v>
      </c>
      <c r="AA50" s="65"/>
      <c r="AB50" s="65"/>
      <c r="AC50" s="65"/>
      <c r="AD50" s="182"/>
    </row>
    <row r="51" spans="1:30" ht="13" customHeight="1" x14ac:dyDescent="0.2">
      <c r="A51" s="82" t="s">
        <v>379</v>
      </c>
      <c r="B51" s="110">
        <v>2</v>
      </c>
      <c r="C51" s="7">
        <v>58.397284970909404</v>
      </c>
      <c r="D51" s="10">
        <v>1.51196013061741</v>
      </c>
      <c r="E51" s="7">
        <v>57.098798735875199</v>
      </c>
      <c r="F51" s="10">
        <v>1.6952724221000499</v>
      </c>
      <c r="G51" s="7">
        <v>62.282109055031597</v>
      </c>
      <c r="H51" s="10">
        <v>2.0373631931512302</v>
      </c>
      <c r="I51" s="7">
        <v>5.1833103191563099</v>
      </c>
      <c r="J51" s="10">
        <v>2.2033616642220699</v>
      </c>
      <c r="K51" s="7">
        <v>62.6081439758009</v>
      </c>
      <c r="L51" s="10">
        <v>2.1913370521680098</v>
      </c>
      <c r="M51" s="7">
        <v>56.140495326336101</v>
      </c>
      <c r="N51" s="10">
        <v>1.87498217167763</v>
      </c>
      <c r="O51" s="7">
        <v>61.119857667042297</v>
      </c>
      <c r="P51" s="10">
        <v>2.5161500271247799</v>
      </c>
      <c r="Q51" s="7">
        <v>-1.4882863087585601</v>
      </c>
      <c r="R51" s="10">
        <v>3.2163442623416301</v>
      </c>
      <c r="S51" s="7">
        <v>63.592510139666899</v>
      </c>
      <c r="T51" s="10">
        <v>2.0954300631514999</v>
      </c>
      <c r="U51" s="7">
        <v>56.6655633889768</v>
      </c>
      <c r="V51" s="10">
        <v>2.7674503216565398</v>
      </c>
      <c r="W51" s="7">
        <v>57.234270813559696</v>
      </c>
      <c r="X51" s="10">
        <v>1.7489558337547599</v>
      </c>
      <c r="Y51" s="7">
        <v>-6.3582393261071797</v>
      </c>
      <c r="Z51" s="10">
        <v>2.3784250191662601</v>
      </c>
      <c r="AA51" s="65"/>
      <c r="AB51" s="65"/>
      <c r="AC51" s="65"/>
      <c r="AD51" s="182"/>
    </row>
    <row r="52" spans="1:30" ht="13" customHeight="1" x14ac:dyDescent="0.2">
      <c r="A52" s="82" t="s">
        <v>380</v>
      </c>
      <c r="B52" s="110">
        <v>2</v>
      </c>
      <c r="C52" s="7">
        <v>54.911622605588697</v>
      </c>
      <c r="D52" s="10">
        <v>1.6358604935074299</v>
      </c>
      <c r="E52" s="7">
        <v>55.027500944381799</v>
      </c>
      <c r="F52" s="10">
        <v>2.4154095584072901</v>
      </c>
      <c r="G52" s="7">
        <v>54.726009387344497</v>
      </c>
      <c r="H52" s="10">
        <v>2.49459774866969</v>
      </c>
      <c r="I52" s="7">
        <v>-0.30149155703724501</v>
      </c>
      <c r="J52" s="10">
        <v>3.7328478685675801</v>
      </c>
      <c r="K52" s="7">
        <v>53.000116427290202</v>
      </c>
      <c r="L52" s="10">
        <v>3.6499508311782201</v>
      </c>
      <c r="M52" s="7">
        <v>50.379665486746099</v>
      </c>
      <c r="N52" s="10">
        <v>2.4854940905241101</v>
      </c>
      <c r="O52" s="7">
        <v>67.720273700738105</v>
      </c>
      <c r="P52" s="10">
        <v>2.34483737207993</v>
      </c>
      <c r="Q52" s="7">
        <v>14.720157273447899</v>
      </c>
      <c r="R52" s="10">
        <v>4.23948595969346</v>
      </c>
      <c r="S52" s="7">
        <v>39.062914073301997</v>
      </c>
      <c r="T52" s="10">
        <v>4.3610767897746996</v>
      </c>
      <c r="U52" s="7">
        <v>45.681200537453797</v>
      </c>
      <c r="V52" s="10">
        <v>3.9514552783873902</v>
      </c>
      <c r="W52" s="7">
        <v>58.466652843480702</v>
      </c>
      <c r="X52" s="10">
        <v>2.2300026108668001</v>
      </c>
      <c r="Y52" s="7">
        <v>19.403738770178698</v>
      </c>
      <c r="Z52" s="10">
        <v>4.6163606658362104</v>
      </c>
      <c r="AA52" s="65"/>
      <c r="AB52" s="65"/>
      <c r="AC52" s="65"/>
      <c r="AD52" s="182"/>
    </row>
    <row r="53" spans="1:30" ht="13" customHeight="1" x14ac:dyDescent="0.2">
      <c r="A53" s="82" t="s">
        <v>381</v>
      </c>
      <c r="B53" s="110">
        <v>2</v>
      </c>
      <c r="C53" s="7">
        <v>25.350213253398099</v>
      </c>
      <c r="D53" s="10">
        <v>1.2663454599348001</v>
      </c>
      <c r="E53" s="7">
        <v>26.441219013143101</v>
      </c>
      <c r="F53" s="10">
        <v>1.411120794983</v>
      </c>
      <c r="G53" s="7">
        <v>19.9957639377159</v>
      </c>
      <c r="H53" s="10">
        <v>2.0101532074731798</v>
      </c>
      <c r="I53" s="7">
        <v>-6.44545507542718</v>
      </c>
      <c r="J53" s="10">
        <v>2.2720657772188102</v>
      </c>
      <c r="K53" s="7">
        <v>25.8806430670598</v>
      </c>
      <c r="L53" s="10">
        <v>4.20033233467925</v>
      </c>
      <c r="M53" s="7">
        <v>25.8192867536794</v>
      </c>
      <c r="N53" s="10">
        <v>1.7013458676312601</v>
      </c>
      <c r="O53" s="7">
        <v>24.3617876167188</v>
      </c>
      <c r="P53" s="10">
        <v>1.7332296428529099</v>
      </c>
      <c r="Q53" s="7">
        <v>-1.5188554503409299</v>
      </c>
      <c r="R53" s="10">
        <v>4.3871621552775704</v>
      </c>
      <c r="S53" s="7">
        <v>27.1037430564723</v>
      </c>
      <c r="T53" s="10">
        <v>3.0692675763454398</v>
      </c>
      <c r="U53" s="7">
        <v>22.268270374217199</v>
      </c>
      <c r="V53" s="10">
        <v>2.32835181064979</v>
      </c>
      <c r="W53" s="7">
        <v>25.543499003681799</v>
      </c>
      <c r="X53" s="10">
        <v>1.39365702616545</v>
      </c>
      <c r="Y53" s="7">
        <v>-1.5602440527905399</v>
      </c>
      <c r="Z53" s="10">
        <v>3.01428612508934</v>
      </c>
      <c r="AA53" s="65"/>
      <c r="AB53" s="65"/>
      <c r="AC53" s="65"/>
      <c r="AD53" s="182"/>
    </row>
    <row r="54" spans="1:30" ht="13" customHeight="1" x14ac:dyDescent="0.2">
      <c r="A54" s="82" t="s">
        <v>382</v>
      </c>
      <c r="B54" s="110">
        <v>2</v>
      </c>
      <c r="C54" s="7">
        <v>32.669582648762301</v>
      </c>
      <c r="D54" s="10">
        <v>1.24221130453844</v>
      </c>
      <c r="E54" s="7">
        <v>33.2123011656005</v>
      </c>
      <c r="F54" s="10">
        <v>1.31310871332793</v>
      </c>
      <c r="G54" s="7">
        <v>30.480528797526699</v>
      </c>
      <c r="H54" s="10">
        <v>3.1331226460847801</v>
      </c>
      <c r="I54" s="7">
        <v>-2.73177236807375</v>
      </c>
      <c r="J54" s="10">
        <v>3.3371555952676299</v>
      </c>
      <c r="K54" s="7">
        <v>12.532199075817999</v>
      </c>
      <c r="L54" s="10">
        <v>3.2784066737784401</v>
      </c>
      <c r="M54" s="7">
        <v>31.336250592063799</v>
      </c>
      <c r="N54" s="10">
        <v>1.4399190413743701</v>
      </c>
      <c r="O54" s="7">
        <v>38.443574024196202</v>
      </c>
      <c r="P54" s="10">
        <v>2.45874328861981</v>
      </c>
      <c r="Q54" s="7">
        <v>25.911374948378199</v>
      </c>
      <c r="R54" s="10">
        <v>3.7998119769766299</v>
      </c>
      <c r="S54" s="7">
        <v>19.4012910854442</v>
      </c>
      <c r="T54" s="10">
        <v>2.2708507033013401</v>
      </c>
      <c r="U54" s="7">
        <v>21.4012143249441</v>
      </c>
      <c r="V54" s="10">
        <v>2.7479497306039602</v>
      </c>
      <c r="W54" s="7">
        <v>38.260557070459299</v>
      </c>
      <c r="X54" s="10">
        <v>1.57476243482914</v>
      </c>
      <c r="Y54" s="7">
        <v>18.859265985015099</v>
      </c>
      <c r="Z54" s="10">
        <v>2.89748433174652</v>
      </c>
      <c r="AA54" s="65"/>
      <c r="AB54" s="65"/>
      <c r="AC54" s="65"/>
      <c r="AD54" s="182"/>
    </row>
    <row r="55" spans="1:30" ht="13" customHeight="1" x14ac:dyDescent="0.2">
      <c r="A55" s="82" t="s">
        <v>383</v>
      </c>
      <c r="B55" s="110">
        <v>2</v>
      </c>
      <c r="C55" s="7">
        <v>26.2725576220951</v>
      </c>
      <c r="D55" s="10">
        <v>1.41260851564742</v>
      </c>
      <c r="E55" s="7">
        <v>25.113259257837999</v>
      </c>
      <c r="F55" s="10">
        <v>1.77757450657767</v>
      </c>
      <c r="G55" s="7">
        <v>28.3682122714334</v>
      </c>
      <c r="H55" s="10">
        <v>2.1722770428447302</v>
      </c>
      <c r="I55" s="7">
        <v>3.2549530135953999</v>
      </c>
      <c r="J55" s="10">
        <v>2.7280794508333202</v>
      </c>
      <c r="K55" s="7">
        <v>28.123099912440299</v>
      </c>
      <c r="L55" s="10">
        <v>2.6710972246718798</v>
      </c>
      <c r="M55" s="7">
        <v>22.975947242756099</v>
      </c>
      <c r="N55" s="10">
        <v>1.85732397605224</v>
      </c>
      <c r="O55" s="7">
        <v>30.286592351981401</v>
      </c>
      <c r="P55" s="10">
        <v>2.2564426954710299</v>
      </c>
      <c r="Q55" s="7">
        <v>2.1634924395410802</v>
      </c>
      <c r="R55" s="10">
        <v>3.2590747260099699</v>
      </c>
      <c r="S55" s="7">
        <v>27.9109717080613</v>
      </c>
      <c r="T55" s="10">
        <v>2.5626334750017499</v>
      </c>
      <c r="U55" s="7">
        <v>22.017785507423099</v>
      </c>
      <c r="V55" s="10">
        <v>2.46494984058068</v>
      </c>
      <c r="W55" s="7">
        <v>27.4325538119461</v>
      </c>
      <c r="X55" s="10">
        <v>1.82831025090466</v>
      </c>
      <c r="Y55" s="7">
        <v>-0.47841789611520702</v>
      </c>
      <c r="Z55" s="10">
        <v>3.0078112628146099</v>
      </c>
      <c r="AA55" s="65"/>
      <c r="AB55" s="65"/>
      <c r="AC55" s="65"/>
      <c r="AD55" s="182"/>
    </row>
    <row r="56" spans="1:30" ht="13" customHeight="1" x14ac:dyDescent="0.2">
      <c r="A56" s="82" t="s">
        <v>384</v>
      </c>
      <c r="B56" s="110">
        <v>2</v>
      </c>
      <c r="C56" s="7">
        <v>54.899993652429899</v>
      </c>
      <c r="D56" s="10">
        <v>1.0216028224993099</v>
      </c>
      <c r="E56" s="7">
        <v>57.608129670561297</v>
      </c>
      <c r="F56" s="10">
        <v>1.3218357343687599</v>
      </c>
      <c r="G56" s="7">
        <v>50.773584209080298</v>
      </c>
      <c r="H56" s="10">
        <v>1.6394001530253499</v>
      </c>
      <c r="I56" s="7">
        <v>-6.8345454614810004</v>
      </c>
      <c r="J56" s="10">
        <v>2.1077741749884802</v>
      </c>
      <c r="K56" s="7">
        <v>66.473959696951596</v>
      </c>
      <c r="L56" s="10">
        <v>3.9593255036392998</v>
      </c>
      <c r="M56" s="7">
        <v>53.846057814641803</v>
      </c>
      <c r="N56" s="10">
        <v>1.2564971155009601</v>
      </c>
      <c r="O56" s="7">
        <v>53.853193707929499</v>
      </c>
      <c r="P56" s="10">
        <v>1.84917663326606</v>
      </c>
      <c r="Q56" s="7">
        <v>-12.6207659890221</v>
      </c>
      <c r="R56" s="10">
        <v>4.3555953586207297</v>
      </c>
      <c r="S56" s="7">
        <v>60.805358361034301</v>
      </c>
      <c r="T56" s="10">
        <v>2.36460513281878</v>
      </c>
      <c r="U56" s="7">
        <v>52.030781850287198</v>
      </c>
      <c r="V56" s="10">
        <v>2.0219414579870798</v>
      </c>
      <c r="W56" s="7">
        <v>53.719624634324397</v>
      </c>
      <c r="X56" s="10">
        <v>1.3483104859713699</v>
      </c>
      <c r="Y56" s="7">
        <v>-7.0857337267099201</v>
      </c>
      <c r="Z56" s="10">
        <v>2.6838795612684399</v>
      </c>
      <c r="AA56" s="65"/>
      <c r="AB56" s="65"/>
      <c r="AC56" s="65"/>
      <c r="AD56" s="182"/>
    </row>
    <row r="57" spans="1:30" ht="13" customHeight="1" x14ac:dyDescent="0.2">
      <c r="A57" s="82" t="s">
        <v>385</v>
      </c>
      <c r="B57" s="110">
        <v>2</v>
      </c>
      <c r="C57" s="7">
        <v>40.358213948540602</v>
      </c>
      <c r="D57" s="10">
        <v>1.51071225679504</v>
      </c>
      <c r="E57" s="7">
        <v>41.778328246055203</v>
      </c>
      <c r="F57" s="10">
        <v>1.8042552375174601</v>
      </c>
      <c r="G57" s="7">
        <v>38.101590872024801</v>
      </c>
      <c r="H57" s="10">
        <v>2.5704675140661899</v>
      </c>
      <c r="I57" s="7">
        <v>-3.6767373740304401</v>
      </c>
      <c r="J57" s="10">
        <v>3.0939775322354901</v>
      </c>
      <c r="K57" s="7">
        <v>36.887071184346603</v>
      </c>
      <c r="L57" s="10">
        <v>6.5959220668083098</v>
      </c>
      <c r="M57" s="7">
        <v>45.188388392827399</v>
      </c>
      <c r="N57" s="10">
        <v>2.1610146664126102</v>
      </c>
      <c r="O57" s="7">
        <v>34.855449941691496</v>
      </c>
      <c r="P57" s="10">
        <v>2.17525383625674</v>
      </c>
      <c r="Q57" s="7">
        <v>-2.0316212426551101</v>
      </c>
      <c r="R57" s="10">
        <v>7.1069918191261197</v>
      </c>
      <c r="S57" s="7">
        <v>36.915696264900703</v>
      </c>
      <c r="T57" s="10">
        <v>4.1189516359505101</v>
      </c>
      <c r="U57" s="7">
        <v>43.3229283044246</v>
      </c>
      <c r="V57" s="10">
        <v>3.60330894004314</v>
      </c>
      <c r="W57" s="7">
        <v>40.596128041013998</v>
      </c>
      <c r="X57" s="10">
        <v>2.2991009654871601</v>
      </c>
      <c r="Y57" s="7">
        <v>3.68043177611335</v>
      </c>
      <c r="Z57" s="10">
        <v>4.71347537407265</v>
      </c>
      <c r="AA57" s="65"/>
      <c r="AB57" s="65"/>
      <c r="AC57" s="65"/>
      <c r="AD57" s="182"/>
    </row>
    <row r="58" spans="1:30" ht="13" customHeight="1" x14ac:dyDescent="0.2">
      <c r="A58" s="82" t="s">
        <v>386</v>
      </c>
      <c r="B58" s="110">
        <v>2</v>
      </c>
      <c r="C58" s="7">
        <v>21.019847154554</v>
      </c>
      <c r="D58" s="10">
        <v>1.2468963097027299</v>
      </c>
      <c r="E58" s="7">
        <v>17.693494604867499</v>
      </c>
      <c r="F58" s="10">
        <v>1.2890616623509299</v>
      </c>
      <c r="G58" s="7">
        <v>25.4119745519193</v>
      </c>
      <c r="H58" s="10">
        <v>2.0331831755351901</v>
      </c>
      <c r="I58" s="7">
        <v>7.7184799470518097</v>
      </c>
      <c r="J58" s="10">
        <v>2.1946521378183599</v>
      </c>
      <c r="K58" s="7">
        <v>18.4683194056045</v>
      </c>
      <c r="L58" s="10">
        <v>3.04250531509902</v>
      </c>
      <c r="M58" s="7">
        <v>20.474130584883099</v>
      </c>
      <c r="N58" s="10">
        <v>1.3412840547813101</v>
      </c>
      <c r="O58" s="7">
        <v>31.030209140785299</v>
      </c>
      <c r="P58" s="10">
        <v>3.5519256662140801</v>
      </c>
      <c r="Q58" s="7">
        <v>12.561889735180801</v>
      </c>
      <c r="R58" s="10">
        <v>4.6384042223311504</v>
      </c>
      <c r="S58" s="7">
        <v>20.0421824240224</v>
      </c>
      <c r="T58" s="10">
        <v>2.6003069649839001</v>
      </c>
      <c r="U58" s="7">
        <v>18.4168188727288</v>
      </c>
      <c r="V58" s="10">
        <v>2.4413753896963999</v>
      </c>
      <c r="W58" s="7">
        <v>22.3356658474423</v>
      </c>
      <c r="X58" s="10">
        <v>1.4709805917760601</v>
      </c>
      <c r="Y58" s="7">
        <v>2.2934834234199899</v>
      </c>
      <c r="Z58" s="10">
        <v>2.9233895455678498</v>
      </c>
      <c r="AA58" s="65"/>
      <c r="AB58" s="65"/>
      <c r="AC58" s="65"/>
      <c r="AD58" s="182"/>
    </row>
    <row r="59" spans="1:30" ht="13" customHeight="1" x14ac:dyDescent="0.2">
      <c r="A59" s="82" t="s">
        <v>387</v>
      </c>
      <c r="B59" s="110">
        <v>2</v>
      </c>
      <c r="C59" s="7">
        <v>54.353968749564302</v>
      </c>
      <c r="D59" s="10">
        <v>2.1911152704436798</v>
      </c>
      <c r="E59" s="7">
        <v>51.967644357137999</v>
      </c>
      <c r="F59" s="10">
        <v>2.4324641290155702</v>
      </c>
      <c r="G59" s="7">
        <v>59.426805428605398</v>
      </c>
      <c r="H59" s="10">
        <v>2.5065156786401799</v>
      </c>
      <c r="I59" s="7">
        <v>7.4591610714674097</v>
      </c>
      <c r="J59" s="10">
        <v>2.2990338500446801</v>
      </c>
      <c r="K59" s="7">
        <v>48.607917685095401</v>
      </c>
      <c r="L59" s="10">
        <v>3.00679928760001</v>
      </c>
      <c r="M59" s="7">
        <v>54.440904384023902</v>
      </c>
      <c r="N59" s="10">
        <v>2.7860815260376999</v>
      </c>
      <c r="O59" s="7">
        <v>60.814702886936999</v>
      </c>
      <c r="P59" s="10">
        <v>3.91402464269839</v>
      </c>
      <c r="Q59" s="7">
        <v>12.206785201841599</v>
      </c>
      <c r="R59" s="10">
        <v>4.3973642015392196</v>
      </c>
      <c r="S59" s="7">
        <v>48.214591968363102</v>
      </c>
      <c r="T59" s="10">
        <v>2.8559374741513501</v>
      </c>
      <c r="U59" s="7">
        <v>53.2634230105527</v>
      </c>
      <c r="V59" s="10">
        <v>3.7837214968941599</v>
      </c>
      <c r="W59" s="7">
        <v>57.335926194968501</v>
      </c>
      <c r="X59" s="10">
        <v>2.5389238058184</v>
      </c>
      <c r="Y59" s="7">
        <v>9.1213342266053399</v>
      </c>
      <c r="Z59" s="10">
        <v>3.1135603248905799</v>
      </c>
      <c r="AA59" s="65"/>
      <c r="AB59" s="65"/>
      <c r="AC59" s="65"/>
      <c r="AD59" s="182"/>
    </row>
    <row r="60" spans="1:30" ht="13" customHeight="1" x14ac:dyDescent="0.2">
      <c r="A60" s="82" t="s">
        <v>388</v>
      </c>
      <c r="B60" s="110">
        <v>2</v>
      </c>
      <c r="C60" s="7">
        <v>37.072614769994203</v>
      </c>
      <c r="D60" s="10">
        <v>2.4300881156253298</v>
      </c>
      <c r="E60" s="7">
        <v>34.8820566373793</v>
      </c>
      <c r="F60" s="10">
        <v>3.2417712666343101</v>
      </c>
      <c r="G60" s="7">
        <v>41.3105778050802</v>
      </c>
      <c r="H60" s="10">
        <v>3.8459066292455999</v>
      </c>
      <c r="I60" s="7">
        <v>6.4285211677009597</v>
      </c>
      <c r="J60" s="10">
        <v>5.0434873714784301</v>
      </c>
      <c r="K60" s="7">
        <v>28.651090799623699</v>
      </c>
      <c r="L60" s="10">
        <v>5.2781217604141402</v>
      </c>
      <c r="M60" s="7">
        <v>38.633894975594103</v>
      </c>
      <c r="N60" s="10">
        <v>3.0064200660762599</v>
      </c>
      <c r="O60" s="7">
        <v>38.537433781974897</v>
      </c>
      <c r="P60" s="10">
        <v>4.2669934154261702</v>
      </c>
      <c r="Q60" s="7">
        <v>9.8863429823511701</v>
      </c>
      <c r="R60" s="10">
        <v>6.6999981874541499</v>
      </c>
      <c r="S60" s="7">
        <v>35.484775718636698</v>
      </c>
      <c r="T60" s="10">
        <v>4.6839055822944902</v>
      </c>
      <c r="U60" s="7">
        <v>36.168955185605697</v>
      </c>
      <c r="V60" s="10">
        <v>4.8372566905226799</v>
      </c>
      <c r="W60" s="7">
        <v>37.9027479639944</v>
      </c>
      <c r="X60" s="10">
        <v>3.0863246162403799</v>
      </c>
      <c r="Y60" s="7">
        <v>2.4179722453577002</v>
      </c>
      <c r="Z60" s="10">
        <v>6.0352067792139401</v>
      </c>
      <c r="AA60" s="65"/>
      <c r="AB60" s="65"/>
      <c r="AC60" s="65"/>
      <c r="AD60" s="182"/>
    </row>
    <row r="61" spans="1:30" ht="13" customHeight="1" x14ac:dyDescent="0.2">
      <c r="A61" s="82" t="s">
        <v>432</v>
      </c>
      <c r="B61" s="110">
        <v>2</v>
      </c>
      <c r="C61" s="7">
        <v>75.815759669450998</v>
      </c>
      <c r="D61" s="10">
        <v>1.23535428614939</v>
      </c>
      <c r="E61" s="7">
        <v>77.8773595661808</v>
      </c>
      <c r="F61" s="10">
        <v>1.46326708741612</v>
      </c>
      <c r="G61" s="7">
        <v>71.891763074089894</v>
      </c>
      <c r="H61" s="10">
        <v>1.84129161759531</v>
      </c>
      <c r="I61" s="7">
        <v>-5.98559649209089</v>
      </c>
      <c r="J61" s="10">
        <v>2.1712047340526501</v>
      </c>
      <c r="K61" s="7">
        <v>70.541262458676002</v>
      </c>
      <c r="L61" s="10">
        <v>3.04229245515765</v>
      </c>
      <c r="M61" s="7">
        <v>75.521427994398906</v>
      </c>
      <c r="N61" s="10">
        <v>1.5284674474190401</v>
      </c>
      <c r="O61" s="7">
        <v>80.912139665373999</v>
      </c>
      <c r="P61" s="10">
        <v>2.01692843428581</v>
      </c>
      <c r="Q61" s="7">
        <v>10.370877206697999</v>
      </c>
      <c r="R61" s="10">
        <v>3.2595161922645501</v>
      </c>
      <c r="S61" s="7">
        <v>72.363146443865602</v>
      </c>
      <c r="T61" s="10">
        <v>2.5326124491343598</v>
      </c>
      <c r="U61" s="7">
        <v>72.548019816393605</v>
      </c>
      <c r="V61" s="10">
        <v>2.2680726271523399</v>
      </c>
      <c r="W61" s="7">
        <v>77.679951084010895</v>
      </c>
      <c r="X61" s="10">
        <v>1.56211615505664</v>
      </c>
      <c r="Y61" s="7">
        <v>5.3168046401453104</v>
      </c>
      <c r="Z61" s="10">
        <v>2.8396851875606699</v>
      </c>
      <c r="AA61" s="65"/>
      <c r="AB61" s="65"/>
      <c r="AC61" s="65"/>
      <c r="AD61" s="182"/>
    </row>
    <row r="62" spans="1:30" ht="13" customHeight="1" x14ac:dyDescent="0.2">
      <c r="A62" s="82" t="s">
        <v>389</v>
      </c>
      <c r="B62" s="110">
        <v>2</v>
      </c>
      <c r="C62" s="7">
        <v>57.3420181630147</v>
      </c>
      <c r="D62" s="10">
        <v>1.5779192551786201</v>
      </c>
      <c r="E62" s="7">
        <v>54.376410694488001</v>
      </c>
      <c r="F62" s="10">
        <v>1.8348493549223499</v>
      </c>
      <c r="G62" s="7">
        <v>64.657767916445493</v>
      </c>
      <c r="H62" s="10">
        <v>1.9783773801267499</v>
      </c>
      <c r="I62" s="7">
        <v>10.2813572219574</v>
      </c>
      <c r="J62" s="10">
        <v>2.1748973265708802</v>
      </c>
      <c r="K62" s="7">
        <v>44.734282116932697</v>
      </c>
      <c r="L62" s="10">
        <v>6.13945536057774</v>
      </c>
      <c r="M62" s="7">
        <v>55.7388420926302</v>
      </c>
      <c r="N62" s="10">
        <v>1.70304927751982</v>
      </c>
      <c r="O62" s="7">
        <v>72.453817976501199</v>
      </c>
      <c r="P62" s="10">
        <v>2.33314815733962</v>
      </c>
      <c r="Q62" s="7">
        <v>27.719535859568399</v>
      </c>
      <c r="R62" s="10">
        <v>6.3286323685068497</v>
      </c>
      <c r="S62" s="7">
        <v>48.2818151552096</v>
      </c>
      <c r="T62" s="10">
        <v>5.8620416880818498</v>
      </c>
      <c r="U62" s="7">
        <v>42.485743075854202</v>
      </c>
      <c r="V62" s="10">
        <v>3.79485325027755</v>
      </c>
      <c r="W62" s="7">
        <v>60.0954603253466</v>
      </c>
      <c r="X62" s="10">
        <v>1.56287736191537</v>
      </c>
      <c r="Y62" s="7">
        <v>11.813645170136899</v>
      </c>
      <c r="Z62" s="10">
        <v>5.8099037831695899</v>
      </c>
      <c r="AA62" s="65"/>
      <c r="AB62" s="65"/>
      <c r="AC62" s="65"/>
      <c r="AD62" s="182"/>
    </row>
    <row r="63" spans="1:30" ht="13" customHeight="1" x14ac:dyDescent="0.2">
      <c r="A63" s="112" t="s">
        <v>433</v>
      </c>
      <c r="B63" s="113">
        <v>2</v>
      </c>
      <c r="C63" s="34">
        <v>38.1647784805496</v>
      </c>
      <c r="D63" s="35">
        <v>0.293768178407467</v>
      </c>
      <c r="E63" s="34">
        <v>38.573222553486502</v>
      </c>
      <c r="F63" s="35">
        <v>0.35574019756423603</v>
      </c>
      <c r="G63" s="34">
        <v>37.948408552592397</v>
      </c>
      <c r="H63" s="35">
        <v>0.51849061099613603</v>
      </c>
      <c r="I63" s="34">
        <v>-0.62481400089412398</v>
      </c>
      <c r="J63" s="35">
        <v>0.60318387255948802</v>
      </c>
      <c r="K63" s="34">
        <v>42.561174164353403</v>
      </c>
      <c r="L63" s="35">
        <v>1.03628217130375</v>
      </c>
      <c r="M63" s="34">
        <v>37.991550575550001</v>
      </c>
      <c r="N63" s="35">
        <v>0.38756609845414702</v>
      </c>
      <c r="O63" s="34">
        <v>39.600609596637902</v>
      </c>
      <c r="P63" s="35">
        <v>0.515462835454091</v>
      </c>
      <c r="Q63" s="34">
        <v>-2.96056456771545</v>
      </c>
      <c r="R63" s="35">
        <v>1.1601416911768201</v>
      </c>
      <c r="S63" s="34">
        <v>41.675713465248101</v>
      </c>
      <c r="T63" s="35">
        <v>0.72672704871097604</v>
      </c>
      <c r="U63" s="34">
        <v>36.7371766616399</v>
      </c>
      <c r="V63" s="35">
        <v>0.67681597097283597</v>
      </c>
      <c r="W63" s="34">
        <v>38.429592090016399</v>
      </c>
      <c r="X63" s="35">
        <v>0.364122556616084</v>
      </c>
      <c r="Y63" s="34">
        <v>-3.24612137523162</v>
      </c>
      <c r="Z63" s="35">
        <v>0.8067613369344</v>
      </c>
      <c r="AA63" s="65"/>
      <c r="AB63" s="65"/>
      <c r="AC63" s="65"/>
      <c r="AD63" s="182"/>
    </row>
    <row r="64" spans="1:30" ht="13" customHeight="1" x14ac:dyDescent="0.2">
      <c r="A64" s="114" t="s">
        <v>434</v>
      </c>
      <c r="B64" s="115">
        <v>2</v>
      </c>
      <c r="C64" s="38">
        <v>36.435841969096799</v>
      </c>
      <c r="D64" s="39">
        <v>0.39854221116514499</v>
      </c>
      <c r="E64" s="38">
        <v>37.339821488871998</v>
      </c>
      <c r="F64" s="39">
        <v>0.47514135355956699</v>
      </c>
      <c r="G64" s="38">
        <v>35.060615277841798</v>
      </c>
      <c r="H64" s="39">
        <v>0.73992667318977101</v>
      </c>
      <c r="I64" s="38">
        <v>-2.2792062110301998</v>
      </c>
      <c r="J64" s="39">
        <v>0.86855452667321498</v>
      </c>
      <c r="K64" s="38">
        <v>48.415288121518699</v>
      </c>
      <c r="L64" s="39">
        <v>2.04822575178581</v>
      </c>
      <c r="M64" s="38">
        <v>36.732861197623798</v>
      </c>
      <c r="N64" s="39">
        <v>0.55611547846946796</v>
      </c>
      <c r="O64" s="38">
        <v>35.423358135618898</v>
      </c>
      <c r="P64" s="39">
        <v>0.61901288637236795</v>
      </c>
      <c r="Q64" s="38">
        <v>-12.9919299858997</v>
      </c>
      <c r="R64" s="39">
        <v>2.1591082967153201</v>
      </c>
      <c r="S64" s="38">
        <v>43.3367558801435</v>
      </c>
      <c r="T64" s="39">
        <v>1.27559506078888</v>
      </c>
      <c r="U64" s="38">
        <v>37.102632817336001</v>
      </c>
      <c r="V64" s="39">
        <v>1.0153899489082401</v>
      </c>
      <c r="W64" s="38">
        <v>35.347113617863798</v>
      </c>
      <c r="X64" s="39">
        <v>0.452514553521284</v>
      </c>
      <c r="Y64" s="38">
        <v>-7.9896422622796504</v>
      </c>
      <c r="Z64" s="39">
        <v>1.3290364218636801</v>
      </c>
      <c r="AA64" s="65"/>
      <c r="AB64" s="65"/>
      <c r="AC64" s="65"/>
      <c r="AD64" s="182"/>
    </row>
    <row r="65" spans="1:30" ht="13" customHeight="1" x14ac:dyDescent="0.2">
      <c r="A65" s="116" t="s">
        <v>435</v>
      </c>
      <c r="B65" s="117">
        <v>2</v>
      </c>
      <c r="C65" s="48">
        <v>40.871024040379098</v>
      </c>
      <c r="D65" s="49">
        <v>0.216949911940266</v>
      </c>
      <c r="E65" s="48">
        <v>41.0284023632003</v>
      </c>
      <c r="F65" s="49">
        <v>0.261677709774644</v>
      </c>
      <c r="G65" s="48">
        <v>41.138119961583897</v>
      </c>
      <c r="H65" s="49">
        <v>0.37401196645853402</v>
      </c>
      <c r="I65" s="48">
        <v>0.10971759838355</v>
      </c>
      <c r="J65" s="49">
        <v>0.43572674660368999</v>
      </c>
      <c r="K65" s="48">
        <v>42.348717008100998</v>
      </c>
      <c r="L65" s="49">
        <v>0.73915544339535599</v>
      </c>
      <c r="M65" s="48">
        <v>40.241039810505001</v>
      </c>
      <c r="N65" s="49">
        <v>0.28213766518605599</v>
      </c>
      <c r="O65" s="48">
        <v>43.707893378701598</v>
      </c>
      <c r="P65" s="49">
        <v>0.37634037360789302</v>
      </c>
      <c r="Q65" s="48">
        <v>1.78811360670678</v>
      </c>
      <c r="R65" s="49">
        <v>0.826537375774964</v>
      </c>
      <c r="S65" s="48">
        <v>42.459038480418499</v>
      </c>
      <c r="T65" s="49">
        <v>0.530457997095935</v>
      </c>
      <c r="U65" s="48">
        <v>38.682829188696999</v>
      </c>
      <c r="V65" s="49">
        <v>0.49919552643639098</v>
      </c>
      <c r="W65" s="48">
        <v>41.445203387290299</v>
      </c>
      <c r="X65" s="49">
        <v>0.27061225062386601</v>
      </c>
      <c r="Y65" s="48">
        <v>-1.0138350931281901</v>
      </c>
      <c r="Z65" s="49">
        <v>0.58473206935770805</v>
      </c>
      <c r="AA65" s="65"/>
      <c r="AB65" s="65"/>
      <c r="AC65" s="65"/>
      <c r="AD65" s="182"/>
    </row>
    <row r="66" spans="1:30" ht="13" customHeight="1" x14ac:dyDescent="0.2">
      <c r="A66" s="82" t="s">
        <v>391</v>
      </c>
      <c r="B66" s="110">
        <v>2</v>
      </c>
      <c r="C66" s="7">
        <v>49.503370292610903</v>
      </c>
      <c r="D66" s="10">
        <v>2.3102112250718401</v>
      </c>
      <c r="E66" s="7">
        <v>49.4500814165809</v>
      </c>
      <c r="F66" s="10">
        <v>2.4055459429614201</v>
      </c>
      <c r="G66" s="7">
        <v>49.422460683230199</v>
      </c>
      <c r="H66" s="10">
        <v>5.0184245511619796</v>
      </c>
      <c r="I66" s="7">
        <v>-2.76207333506235E-2</v>
      </c>
      <c r="J66" s="10">
        <v>5.7159707853725301</v>
      </c>
      <c r="K66" s="7">
        <v>41.3893331983761</v>
      </c>
      <c r="L66" s="10">
        <v>5.4651788285385097</v>
      </c>
      <c r="M66" s="7">
        <v>53.2526563473564</v>
      </c>
      <c r="N66" s="10">
        <v>2.6154637019768301</v>
      </c>
      <c r="O66" s="7">
        <v>47.3064884197914</v>
      </c>
      <c r="P66" s="10">
        <v>5.53990365389323</v>
      </c>
      <c r="Q66" s="7">
        <v>5.9171552214153396</v>
      </c>
      <c r="R66" s="10">
        <v>7.62592065374964</v>
      </c>
      <c r="S66" s="7">
        <v>45.969435644421701</v>
      </c>
      <c r="T66" s="10">
        <v>4.9314768067075097</v>
      </c>
      <c r="U66" s="7">
        <v>48.936488843530903</v>
      </c>
      <c r="V66" s="10">
        <v>4.6617366754613396</v>
      </c>
      <c r="W66" s="7">
        <v>51.888299006795101</v>
      </c>
      <c r="X66" s="10">
        <v>3.2776014912921698</v>
      </c>
      <c r="Y66" s="7">
        <v>5.91886336237335</v>
      </c>
      <c r="Z66" s="10">
        <v>6.04203578114456</v>
      </c>
      <c r="AA66" s="65"/>
      <c r="AB66" s="65"/>
      <c r="AC66" s="65"/>
      <c r="AD66" s="182"/>
    </row>
    <row r="67" spans="1:30" ht="13" customHeight="1" x14ac:dyDescent="0.2">
      <c r="A67" s="82" t="s">
        <v>392</v>
      </c>
      <c r="B67" s="110">
        <v>2</v>
      </c>
      <c r="C67" s="7">
        <v>76.878527702775301</v>
      </c>
      <c r="D67" s="10">
        <v>3.0380187012276401</v>
      </c>
      <c r="E67" s="7">
        <v>74.672137152909599</v>
      </c>
      <c r="F67" s="10">
        <v>5.6375193580138001</v>
      </c>
      <c r="G67" s="7">
        <v>78.286156612289602</v>
      </c>
      <c r="H67" s="10">
        <v>4.2278651857765297</v>
      </c>
      <c r="I67" s="7">
        <v>3.6140194593799602</v>
      </c>
      <c r="J67" s="10">
        <v>7.7277705014293199</v>
      </c>
      <c r="K67" s="7">
        <v>75.783203130529401</v>
      </c>
      <c r="L67" s="10">
        <v>7.8917334553838199</v>
      </c>
      <c r="M67" s="7">
        <v>72.428752317710106</v>
      </c>
      <c r="N67" s="10">
        <v>4.5272636458938598</v>
      </c>
      <c r="O67" s="7">
        <v>84.337013808221698</v>
      </c>
      <c r="P67" s="10">
        <v>4.7806696594485603</v>
      </c>
      <c r="Q67" s="7">
        <v>8.5538106776923506</v>
      </c>
      <c r="R67" s="10">
        <v>9.1834060383820493</v>
      </c>
      <c r="S67" s="7">
        <v>69.577993661777299</v>
      </c>
      <c r="T67" s="10">
        <v>10.244468465184299</v>
      </c>
      <c r="U67" s="7">
        <v>83.442095613677694</v>
      </c>
      <c r="V67" s="10">
        <v>4.8812042279363101</v>
      </c>
      <c r="W67" s="7">
        <v>75.749940094941095</v>
      </c>
      <c r="X67" s="10">
        <v>3.3642491203288398</v>
      </c>
      <c r="Y67" s="7">
        <v>6.1719464331638196</v>
      </c>
      <c r="Z67" s="10">
        <v>10.5852897145939</v>
      </c>
      <c r="AA67" s="65"/>
      <c r="AB67" s="65"/>
      <c r="AC67" s="65"/>
      <c r="AD67" s="182"/>
    </row>
    <row r="68" spans="1:30" ht="13" customHeight="1" x14ac:dyDescent="0.2">
      <c r="A68" s="82" t="s">
        <v>393</v>
      </c>
      <c r="B68" s="110">
        <v>2</v>
      </c>
      <c r="C68" s="7">
        <v>52.178794917289501</v>
      </c>
      <c r="D68" s="10">
        <v>2.7512174108881502</v>
      </c>
      <c r="E68" s="7">
        <v>48.963959659256403</v>
      </c>
      <c r="F68" s="10">
        <v>2.93409594087007</v>
      </c>
      <c r="G68" s="7">
        <v>58.506357889545598</v>
      </c>
      <c r="H68" s="10">
        <v>4.1787988424508304</v>
      </c>
      <c r="I68" s="7">
        <v>9.5423982302892103</v>
      </c>
      <c r="J68" s="10">
        <v>4.2900638009437602</v>
      </c>
      <c r="K68" s="7">
        <v>35.255371568526897</v>
      </c>
      <c r="L68" s="10">
        <v>6.0002141400357596</v>
      </c>
      <c r="M68" s="7">
        <v>52.128001814497203</v>
      </c>
      <c r="N68" s="10">
        <v>3.6082724938829802</v>
      </c>
      <c r="O68" s="7">
        <v>58.598042921669197</v>
      </c>
      <c r="P68" s="10">
        <v>3.82267598239418</v>
      </c>
      <c r="Q68" s="7">
        <v>23.3426713531423</v>
      </c>
      <c r="R68" s="10">
        <v>6.5769984378823203</v>
      </c>
      <c r="S68" s="7">
        <v>35.676903704393297</v>
      </c>
      <c r="T68" s="10">
        <v>5.5410880698107796</v>
      </c>
      <c r="U68" s="7">
        <v>38.113090712839799</v>
      </c>
      <c r="V68" s="10">
        <v>6.1787294271440398</v>
      </c>
      <c r="W68" s="7">
        <v>59.401060043784497</v>
      </c>
      <c r="X68" s="10">
        <v>2.8730537531503999</v>
      </c>
      <c r="Y68" s="7">
        <v>23.7241563393913</v>
      </c>
      <c r="Z68" s="10">
        <v>5.3930793473644796</v>
      </c>
      <c r="AA68" s="65"/>
      <c r="AB68" s="65"/>
      <c r="AC68" s="65"/>
      <c r="AD68" s="182"/>
    </row>
    <row r="69" spans="1:30" ht="13" customHeight="1" x14ac:dyDescent="0.2">
      <c r="A69" s="4" t="s">
        <v>394</v>
      </c>
      <c r="B69" s="118">
        <v>2</v>
      </c>
      <c r="C69" s="169">
        <v>32.687170673894897</v>
      </c>
      <c r="D69" s="170">
        <v>2.3059455123792798</v>
      </c>
      <c r="E69" s="169">
        <v>32.613487356242501</v>
      </c>
      <c r="F69" s="170">
        <v>3.0583925571490802</v>
      </c>
      <c r="G69" s="169">
        <v>32.896742917569803</v>
      </c>
      <c r="H69" s="170">
        <v>3.8558119452207098</v>
      </c>
      <c r="I69" s="169">
        <v>0.28325556132726598</v>
      </c>
      <c r="J69" s="170">
        <v>5.06233580903291</v>
      </c>
      <c r="K69" s="169">
        <v>26.9255760932237</v>
      </c>
      <c r="L69" s="170">
        <v>4.5018382960623802</v>
      </c>
      <c r="M69" s="169">
        <v>33.889499497443502</v>
      </c>
      <c r="N69" s="170">
        <v>2.8293067201550102</v>
      </c>
      <c r="O69" s="169">
        <v>33.638808080424504</v>
      </c>
      <c r="P69" s="170">
        <v>4.1705216956751396</v>
      </c>
      <c r="Q69" s="169">
        <v>6.71323198720079</v>
      </c>
      <c r="R69" s="170">
        <v>5.9610008443437703</v>
      </c>
      <c r="S69" s="169">
        <v>31.121991917150002</v>
      </c>
      <c r="T69" s="170">
        <v>4.0003423433886596</v>
      </c>
      <c r="U69" s="169">
        <v>29.660295223827202</v>
      </c>
      <c r="V69" s="170">
        <v>4.4388109740081498</v>
      </c>
      <c r="W69" s="169">
        <v>34.460429008023702</v>
      </c>
      <c r="X69" s="170">
        <v>2.9987448780827801</v>
      </c>
      <c r="Y69" s="169">
        <v>3.33843709087372</v>
      </c>
      <c r="Z69" s="170">
        <v>4.7239442174064701</v>
      </c>
      <c r="AA69" s="178"/>
      <c r="AB69" s="178"/>
      <c r="AC69" s="178"/>
      <c r="AD69" s="183"/>
    </row>
    <row r="70" spans="1:30" ht="13" customHeight="1" x14ac:dyDescent="0.2">
      <c r="A70" s="82"/>
      <c r="B70" s="119"/>
      <c r="C70" s="7" t="s">
        <v>1856</v>
      </c>
      <c r="D70" s="10" t="s">
        <v>1857</v>
      </c>
      <c r="E70" s="7" t="s">
        <v>1858</v>
      </c>
      <c r="F70" s="10" t="s">
        <v>1859</v>
      </c>
      <c r="G70" s="7" t="s">
        <v>1860</v>
      </c>
      <c r="H70" s="10" t="s">
        <v>1861</v>
      </c>
      <c r="I70" s="7" t="s">
        <v>1862</v>
      </c>
      <c r="J70" s="10" t="s">
        <v>1863</v>
      </c>
      <c r="K70" s="7" t="s">
        <v>1864</v>
      </c>
      <c r="L70" s="10" t="s">
        <v>1865</v>
      </c>
      <c r="M70" s="7" t="s">
        <v>1866</v>
      </c>
      <c r="N70" s="10" t="s">
        <v>1867</v>
      </c>
      <c r="O70" s="7" t="s">
        <v>1868</v>
      </c>
      <c r="P70" s="10" t="s">
        <v>1869</v>
      </c>
      <c r="Q70" s="7" t="s">
        <v>1870</v>
      </c>
      <c r="R70" s="10" t="s">
        <v>1871</v>
      </c>
      <c r="S70" s="7" t="s">
        <v>1872</v>
      </c>
      <c r="T70" s="10" t="s">
        <v>1873</v>
      </c>
      <c r="U70" s="7" t="s">
        <v>1874</v>
      </c>
      <c r="V70" s="10" t="s">
        <v>1875</v>
      </c>
      <c r="W70" s="7" t="s">
        <v>1876</v>
      </c>
      <c r="X70" s="10" t="s">
        <v>1877</v>
      </c>
      <c r="Y70" s="7" t="s">
        <v>1878</v>
      </c>
      <c r="Z70" s="10" t="s">
        <v>1879</v>
      </c>
      <c r="AA70" s="7" t="s">
        <v>1880</v>
      </c>
      <c r="AB70" s="10" t="s">
        <v>1881</v>
      </c>
      <c r="AC70" s="65" t="s">
        <v>1882</v>
      </c>
      <c r="AD70" s="182" t="s">
        <v>1883</v>
      </c>
    </row>
    <row r="71" spans="1:30" ht="13" customHeight="1" x14ac:dyDescent="0.2">
      <c r="A71" s="82" t="s">
        <v>350</v>
      </c>
      <c r="B71" s="119">
        <v>1</v>
      </c>
      <c r="C71" s="7">
        <v>52.774588765246399</v>
      </c>
      <c r="D71" s="10">
        <v>1.6224758422648</v>
      </c>
      <c r="E71" s="7">
        <v>53.129578597322897</v>
      </c>
      <c r="F71" s="10">
        <v>1.93174484036655</v>
      </c>
      <c r="G71" s="7">
        <v>51.099754203135497</v>
      </c>
      <c r="H71" s="10">
        <v>3.7167272843121402</v>
      </c>
      <c r="I71" s="7">
        <v>-2.0298243941873699</v>
      </c>
      <c r="J71" s="10">
        <v>4.4081208380197197</v>
      </c>
      <c r="K71" s="7">
        <v>53.102107696571103</v>
      </c>
      <c r="L71" s="10">
        <v>3.6808371155931399</v>
      </c>
      <c r="M71" s="7">
        <v>51.999403800072798</v>
      </c>
      <c r="N71" s="10">
        <v>2.33698189655217</v>
      </c>
      <c r="O71" s="7">
        <v>55.832380938716902</v>
      </c>
      <c r="P71" s="10">
        <v>3.2616898281693598</v>
      </c>
      <c r="Q71" s="7">
        <v>2.7302732421457998</v>
      </c>
      <c r="R71" s="10">
        <v>5.0863888683339198</v>
      </c>
      <c r="S71" s="7">
        <v>53.715582662025497</v>
      </c>
      <c r="T71" s="10">
        <v>3.8380984684902102</v>
      </c>
      <c r="U71" s="7">
        <v>57.717107286381399</v>
      </c>
      <c r="V71" s="10">
        <v>3.2689803254951602</v>
      </c>
      <c r="W71" s="7">
        <v>52.174247601525003</v>
      </c>
      <c r="X71" s="10">
        <v>2.3537256464179599</v>
      </c>
      <c r="Y71" s="7">
        <v>-1.5413350605004701</v>
      </c>
      <c r="Z71" s="10">
        <v>4.7901450687297302</v>
      </c>
      <c r="AA71" s="7">
        <v>-1.4865607256601501</v>
      </c>
      <c r="AB71" s="10">
        <v>2.4306348683721</v>
      </c>
      <c r="AC71" s="65"/>
      <c r="AD71" s="182"/>
    </row>
    <row r="72" spans="1:30" ht="13" customHeight="1" x14ac:dyDescent="0.2">
      <c r="A72" s="82" t="s">
        <v>352</v>
      </c>
      <c r="B72" s="119">
        <v>1</v>
      </c>
      <c r="C72" s="7">
        <v>67.363759687689694</v>
      </c>
      <c r="D72" s="10">
        <v>1.2341606211055201</v>
      </c>
      <c r="E72" s="7">
        <v>68.156437019034399</v>
      </c>
      <c r="F72" s="10">
        <v>1.37009890004428</v>
      </c>
      <c r="G72" s="7">
        <v>62.932110481652899</v>
      </c>
      <c r="H72" s="10">
        <v>2.9160743917959802</v>
      </c>
      <c r="I72" s="7">
        <v>-5.2243265373815104</v>
      </c>
      <c r="J72" s="10">
        <v>3.25363111826436</v>
      </c>
      <c r="K72" s="7">
        <v>62.8471407512206</v>
      </c>
      <c r="L72" s="10">
        <v>2.7910405804968499</v>
      </c>
      <c r="M72" s="7">
        <v>66.886299199091795</v>
      </c>
      <c r="N72" s="10">
        <v>1.43384903005806</v>
      </c>
      <c r="O72" s="7">
        <v>74.856691895924996</v>
      </c>
      <c r="P72" s="10">
        <v>2.5566833938620799</v>
      </c>
      <c r="Q72" s="7">
        <v>12.0095511447044</v>
      </c>
      <c r="R72" s="10">
        <v>3.84960843793194</v>
      </c>
      <c r="S72" s="7">
        <v>61.938724297896499</v>
      </c>
      <c r="T72" s="10">
        <v>2.9601747690918501</v>
      </c>
      <c r="U72" s="7">
        <v>57.5477885748696</v>
      </c>
      <c r="V72" s="10">
        <v>2.5350602860729898</v>
      </c>
      <c r="W72" s="7">
        <v>72.788387640920405</v>
      </c>
      <c r="X72" s="10">
        <v>1.43377679302817</v>
      </c>
      <c r="Y72" s="7">
        <v>10.8496633430239</v>
      </c>
      <c r="Z72" s="10">
        <v>3.2096574349723399</v>
      </c>
      <c r="AA72" s="7">
        <v>7.2001885902423596E-2</v>
      </c>
      <c r="AB72" s="10">
        <v>1.6593767549018801</v>
      </c>
      <c r="AC72" s="65"/>
      <c r="AD72" s="182"/>
    </row>
    <row r="73" spans="1:30" ht="13" customHeight="1" x14ac:dyDescent="0.2">
      <c r="A73" s="111" t="s">
        <v>354</v>
      </c>
      <c r="B73" s="119">
        <v>1</v>
      </c>
      <c r="C73" s="7">
        <v>64.636355597859904</v>
      </c>
      <c r="D73" s="10">
        <v>1.8188981590842701</v>
      </c>
      <c r="E73" s="7">
        <v>66.406453304125606</v>
      </c>
      <c r="F73" s="10">
        <v>1.90371991383112</v>
      </c>
      <c r="G73" s="7">
        <v>54.785873598835202</v>
      </c>
      <c r="H73" s="10">
        <v>4.3175525532110202</v>
      </c>
      <c r="I73" s="7">
        <v>-11.6205797052903</v>
      </c>
      <c r="J73" s="10">
        <v>4.5270780350350899</v>
      </c>
      <c r="K73" s="7">
        <v>63.943121493684302</v>
      </c>
      <c r="L73" s="10">
        <v>4.09380428347907</v>
      </c>
      <c r="M73" s="7">
        <v>63.492666837172401</v>
      </c>
      <c r="N73" s="10">
        <v>1.97656692518221</v>
      </c>
      <c r="O73" s="7">
        <v>68.602749920430199</v>
      </c>
      <c r="P73" s="10">
        <v>3.8122892099491401</v>
      </c>
      <c r="Q73" s="7">
        <v>4.6596284267459804</v>
      </c>
      <c r="R73" s="10">
        <v>5.6264400997092201</v>
      </c>
      <c r="S73" s="7">
        <v>59.124389001064898</v>
      </c>
      <c r="T73" s="10">
        <v>4.7722423535421399</v>
      </c>
      <c r="U73" s="7">
        <v>58.847453203647099</v>
      </c>
      <c r="V73" s="10">
        <v>4.1686698672605198</v>
      </c>
      <c r="W73" s="7">
        <v>67.925872656602905</v>
      </c>
      <c r="X73" s="10">
        <v>1.9350716585939201</v>
      </c>
      <c r="Y73" s="7">
        <v>8.8014836555380906</v>
      </c>
      <c r="Z73" s="10">
        <v>4.8548686330055304</v>
      </c>
      <c r="AA73" s="7">
        <v>-0.74196721845591196</v>
      </c>
      <c r="AB73" s="10">
        <v>2.5048761502088999</v>
      </c>
      <c r="AC73" s="65"/>
      <c r="AD73" s="182"/>
    </row>
    <row r="74" spans="1:30" ht="13" customHeight="1" x14ac:dyDescent="0.2">
      <c r="A74" s="82" t="s">
        <v>355</v>
      </c>
      <c r="B74" s="119">
        <v>1</v>
      </c>
      <c r="C74" s="7">
        <v>20.7909218912238</v>
      </c>
      <c r="D74" s="10">
        <v>2.8459458674742701</v>
      </c>
      <c r="E74" s="7">
        <v>20.961970323017901</v>
      </c>
      <c r="F74" s="10">
        <v>3.2722784518844898</v>
      </c>
      <c r="G74" s="7">
        <v>17.715947197531499</v>
      </c>
      <c r="H74" s="10">
        <v>6.2673516262557296</v>
      </c>
      <c r="I74" s="7">
        <v>-3.2460231254864498</v>
      </c>
      <c r="J74" s="10">
        <v>7.7456114594438503</v>
      </c>
      <c r="K74" s="7">
        <v>19.239842912022102</v>
      </c>
      <c r="L74" s="10">
        <v>8.1883059339850792</v>
      </c>
      <c r="M74" s="7">
        <v>20.523855878784499</v>
      </c>
      <c r="N74" s="10">
        <v>3.0614183587297199</v>
      </c>
      <c r="O74" s="7">
        <v>21.575018316244702</v>
      </c>
      <c r="P74" s="10">
        <v>4.6273055494587698</v>
      </c>
      <c r="Q74" s="7">
        <v>2.3351754042225101</v>
      </c>
      <c r="R74" s="10">
        <v>9.4530507545870996</v>
      </c>
      <c r="S74" s="7">
        <v>24.883838939122999</v>
      </c>
      <c r="T74" s="10">
        <v>5.5266853421386299</v>
      </c>
      <c r="U74" s="7">
        <v>21.835095819651901</v>
      </c>
      <c r="V74" s="10">
        <v>6.4188868031893103</v>
      </c>
      <c r="W74" s="7">
        <v>17.868761930000598</v>
      </c>
      <c r="X74" s="10">
        <v>2.72301977595514</v>
      </c>
      <c r="Y74" s="7">
        <v>-7.01507700912234</v>
      </c>
      <c r="Z74" s="10">
        <v>5.6488942720425603</v>
      </c>
      <c r="AA74" s="7">
        <v>-1.7877518954032701</v>
      </c>
      <c r="AB74" s="10">
        <v>3.9664704851105599</v>
      </c>
      <c r="AC74" s="65"/>
      <c r="AD74" s="182"/>
    </row>
    <row r="75" spans="1:30" ht="13" customHeight="1" x14ac:dyDescent="0.2">
      <c r="A75" s="82" t="s">
        <v>365</v>
      </c>
      <c r="B75" s="119">
        <v>1</v>
      </c>
      <c r="C75" s="7">
        <v>21.9417611009534</v>
      </c>
      <c r="D75" s="10">
        <v>1.62900217706505</v>
      </c>
      <c r="E75" s="7">
        <v>22.549947744011</v>
      </c>
      <c r="F75" s="10">
        <v>1.83402590918492</v>
      </c>
      <c r="G75" s="7">
        <v>18.6614347900227</v>
      </c>
      <c r="H75" s="10">
        <v>3.6256195797742099</v>
      </c>
      <c r="I75" s="7">
        <v>-3.8885129539882901</v>
      </c>
      <c r="J75" s="10">
        <v>4.1724461727746904</v>
      </c>
      <c r="K75" s="7">
        <v>36.028166235833602</v>
      </c>
      <c r="L75" s="10">
        <v>5.7617052711273598</v>
      </c>
      <c r="M75" s="7">
        <v>20.889470819080199</v>
      </c>
      <c r="N75" s="10">
        <v>1.94497277380084</v>
      </c>
      <c r="O75" s="7">
        <v>20.2307457131813</v>
      </c>
      <c r="P75" s="10">
        <v>2.99257119999944</v>
      </c>
      <c r="Q75" s="7">
        <v>-15.7974205226522</v>
      </c>
      <c r="R75" s="10">
        <v>6.6446058408979702</v>
      </c>
      <c r="S75" s="7">
        <v>32.195978945006999</v>
      </c>
      <c r="T75" s="10">
        <v>5.8497165738696104</v>
      </c>
      <c r="U75" s="7">
        <v>21.8224290110137</v>
      </c>
      <c r="V75" s="10">
        <v>3.4406158506583102</v>
      </c>
      <c r="W75" s="7">
        <v>20.608210940078401</v>
      </c>
      <c r="X75" s="10">
        <v>1.82067190532557</v>
      </c>
      <c r="Y75" s="7">
        <v>-11.5877680049286</v>
      </c>
      <c r="Z75" s="10">
        <v>6.2216332800437897</v>
      </c>
      <c r="AA75" s="7">
        <v>-5.5684083973413596</v>
      </c>
      <c r="AB75" s="10">
        <v>2.1644977263388898</v>
      </c>
      <c r="AC75" s="65"/>
      <c r="AD75" s="182"/>
    </row>
    <row r="76" spans="1:30" ht="13" customHeight="1" x14ac:dyDescent="0.2">
      <c r="A76" s="82" t="s">
        <v>370</v>
      </c>
      <c r="B76" s="119">
        <v>1</v>
      </c>
      <c r="C76" s="7">
        <v>30.2230552870423</v>
      </c>
      <c r="D76" s="10">
        <v>1.18091068245638</v>
      </c>
      <c r="E76" s="7">
        <v>33.441342302983202</v>
      </c>
      <c r="F76" s="10">
        <v>1.42704574206108</v>
      </c>
      <c r="G76" s="7">
        <v>25.541616050266601</v>
      </c>
      <c r="H76" s="10">
        <v>1.7600552388658599</v>
      </c>
      <c r="I76" s="7">
        <v>-7.8997262527165102</v>
      </c>
      <c r="J76" s="10">
        <v>2.1196363250783001</v>
      </c>
      <c r="K76" s="7">
        <v>22.025392026994702</v>
      </c>
      <c r="L76" s="10">
        <v>2.1403539024618299</v>
      </c>
      <c r="M76" s="7">
        <v>33.405191330295999</v>
      </c>
      <c r="N76" s="10">
        <v>1.7192716700597901</v>
      </c>
      <c r="O76" s="7">
        <v>31.662886638804199</v>
      </c>
      <c r="P76" s="10">
        <v>2.06087236028814</v>
      </c>
      <c r="Q76" s="7">
        <v>9.6374946118095508</v>
      </c>
      <c r="R76" s="10">
        <v>3.0547718503293102</v>
      </c>
      <c r="S76" s="7">
        <v>26.025724017348999</v>
      </c>
      <c r="T76" s="10">
        <v>1.9647278933377099</v>
      </c>
      <c r="U76" s="7">
        <v>23.902648124139301</v>
      </c>
      <c r="V76" s="10">
        <v>2.4011598840878401</v>
      </c>
      <c r="W76" s="7">
        <v>33.915341243582397</v>
      </c>
      <c r="X76" s="10">
        <v>1.6777559756039699</v>
      </c>
      <c r="Y76" s="7">
        <v>7.8896172262334003</v>
      </c>
      <c r="Z76" s="10">
        <v>2.6151486144021701</v>
      </c>
      <c r="AA76" s="7">
        <v>2.2168212448398599</v>
      </c>
      <c r="AB76" s="10">
        <v>1.54046562721795</v>
      </c>
      <c r="AC76" s="65"/>
      <c r="AD76" s="182"/>
    </row>
    <row r="77" spans="1:30" ht="13" customHeight="1" x14ac:dyDescent="0.2">
      <c r="A77" s="82" t="s">
        <v>372</v>
      </c>
      <c r="B77" s="119">
        <v>1</v>
      </c>
      <c r="C77" s="7">
        <v>20.874526663954299</v>
      </c>
      <c r="D77" s="10">
        <v>1.2992724848016599</v>
      </c>
      <c r="E77" s="7">
        <v>19.346073167457401</v>
      </c>
      <c r="F77" s="10">
        <v>1.3015457073797401</v>
      </c>
      <c r="G77" s="7">
        <v>25.9367243112154</v>
      </c>
      <c r="H77" s="10">
        <v>2.98548998500292</v>
      </c>
      <c r="I77" s="7">
        <v>6.5906511437580004</v>
      </c>
      <c r="J77" s="10">
        <v>3.1009227570195499</v>
      </c>
      <c r="K77" s="7">
        <v>10.116482085531899</v>
      </c>
      <c r="L77" s="10">
        <v>2.6074608623028999</v>
      </c>
      <c r="M77" s="7">
        <v>16.378375431511301</v>
      </c>
      <c r="N77" s="10">
        <v>1.45275338327545</v>
      </c>
      <c r="O77" s="7">
        <v>37.5938975371987</v>
      </c>
      <c r="P77" s="10">
        <v>2.4109970943996402</v>
      </c>
      <c r="Q77" s="7">
        <v>27.477415451666801</v>
      </c>
      <c r="R77" s="10">
        <v>3.1235917683710701</v>
      </c>
      <c r="S77" s="7">
        <v>14.2773120036041</v>
      </c>
      <c r="T77" s="10">
        <v>2.6827767157432301</v>
      </c>
      <c r="U77" s="7">
        <v>9.0264448579857692</v>
      </c>
      <c r="V77" s="10">
        <v>1.7796204164067499</v>
      </c>
      <c r="W77" s="7">
        <v>24.792439800755499</v>
      </c>
      <c r="X77" s="10">
        <v>1.6202954667932801</v>
      </c>
      <c r="Y77" s="7">
        <v>10.515127797151401</v>
      </c>
      <c r="Z77" s="10">
        <v>2.9873853262435199</v>
      </c>
      <c r="AA77" s="7">
        <v>-7.6314471895385596</v>
      </c>
      <c r="AB77" s="10">
        <v>1.7248228710370199</v>
      </c>
      <c r="AC77" s="65"/>
      <c r="AD77" s="182"/>
    </row>
    <row r="78" spans="1:30" ht="13" customHeight="1" x14ac:dyDescent="0.2">
      <c r="A78" s="82" t="s">
        <v>428</v>
      </c>
      <c r="B78" s="119">
        <v>1</v>
      </c>
      <c r="C78" s="7">
        <v>20.004331558900098</v>
      </c>
      <c r="D78" s="10">
        <v>1.37115316447076</v>
      </c>
      <c r="E78" s="7">
        <v>20.690911952800999</v>
      </c>
      <c r="F78" s="10">
        <v>1.6169804602157301</v>
      </c>
      <c r="G78" s="7">
        <v>18.7862401615665</v>
      </c>
      <c r="H78" s="10">
        <v>1.8500433747999101</v>
      </c>
      <c r="I78" s="7">
        <v>-1.9046717912344999</v>
      </c>
      <c r="J78" s="10">
        <v>2.08508617432188</v>
      </c>
      <c r="K78" s="7">
        <v>15.902256084773599</v>
      </c>
      <c r="L78" s="10">
        <v>2.6865234878208302</v>
      </c>
      <c r="M78" s="7">
        <v>18.1900387951192</v>
      </c>
      <c r="N78" s="10">
        <v>1.47555618100999</v>
      </c>
      <c r="O78" s="7">
        <v>28.820209545353201</v>
      </c>
      <c r="P78" s="10">
        <v>2.5839065256584899</v>
      </c>
      <c r="Q78" s="7">
        <v>12.917953460579501</v>
      </c>
      <c r="R78" s="10">
        <v>3.5197274874137201</v>
      </c>
      <c r="S78" s="7">
        <v>14.935477965358899</v>
      </c>
      <c r="T78" s="10">
        <v>2.17554425414091</v>
      </c>
      <c r="U78" s="7">
        <v>16.719551221282501</v>
      </c>
      <c r="V78" s="10">
        <v>2.1043796405814699</v>
      </c>
      <c r="W78" s="7">
        <v>25.040460352177099</v>
      </c>
      <c r="X78" s="10">
        <v>1.69060377204807</v>
      </c>
      <c r="Y78" s="7">
        <v>10.104982386818101</v>
      </c>
      <c r="Z78" s="10">
        <v>2.4025922716303598</v>
      </c>
      <c r="AA78" s="7">
        <v>-1.19129473656907</v>
      </c>
      <c r="AB78" s="10">
        <v>1.8983177004016301</v>
      </c>
      <c r="AC78" s="65"/>
      <c r="AD78" s="182"/>
    </row>
    <row r="79" spans="1:30" ht="13" customHeight="1" x14ac:dyDescent="0.2">
      <c r="A79" s="82" t="s">
        <v>378</v>
      </c>
      <c r="B79" s="119">
        <v>1</v>
      </c>
      <c r="C79" s="7">
        <v>74.116873714666497</v>
      </c>
      <c r="D79" s="10">
        <v>1.7050378945607501</v>
      </c>
      <c r="E79" s="7">
        <v>78.765243735400901</v>
      </c>
      <c r="F79" s="10">
        <v>2.02915676526831</v>
      </c>
      <c r="G79" s="7">
        <v>68.234790211832305</v>
      </c>
      <c r="H79" s="10">
        <v>2.8432708266467399</v>
      </c>
      <c r="I79" s="7">
        <v>-10.5304535235686</v>
      </c>
      <c r="J79" s="10">
        <v>3.4970215715886401</v>
      </c>
      <c r="K79" s="7">
        <v>47.519483175136699</v>
      </c>
      <c r="L79" s="10">
        <v>8.22250070013955</v>
      </c>
      <c r="M79" s="7">
        <v>74.700559976116296</v>
      </c>
      <c r="N79" s="10">
        <v>1.7377803582367699</v>
      </c>
      <c r="O79" s="7">
        <v>77.700721212249903</v>
      </c>
      <c r="P79" s="10">
        <v>3.3421232311095501</v>
      </c>
      <c r="Q79" s="7">
        <v>30.1812380371132</v>
      </c>
      <c r="R79" s="10">
        <v>8.5294121441966606</v>
      </c>
      <c r="S79" s="7">
        <v>62.238959215965501</v>
      </c>
      <c r="T79" s="10">
        <v>5.6347016874547098</v>
      </c>
      <c r="U79" s="7">
        <v>68.7437648521895</v>
      </c>
      <c r="V79" s="10">
        <v>4.267701351605</v>
      </c>
      <c r="W79" s="7">
        <v>76.515238219618794</v>
      </c>
      <c r="X79" s="10">
        <v>2.0673233129255402</v>
      </c>
      <c r="Y79" s="7">
        <v>14.2762790036534</v>
      </c>
      <c r="Z79" s="10">
        <v>5.9638651706979697</v>
      </c>
      <c r="AA79" s="7">
        <v>2.5256120264906099</v>
      </c>
      <c r="AB79" s="10">
        <v>2.2786381423030999</v>
      </c>
      <c r="AC79" s="65"/>
      <c r="AD79" s="182"/>
    </row>
    <row r="80" spans="1:30" ht="13" customHeight="1" x14ac:dyDescent="0.2">
      <c r="A80" s="82" t="s">
        <v>382</v>
      </c>
      <c r="B80" s="119">
        <v>1</v>
      </c>
      <c r="C80" s="7">
        <v>35.991686173661499</v>
      </c>
      <c r="D80" s="10">
        <v>1.1049425075753101</v>
      </c>
      <c r="E80" s="7">
        <v>36.267150405791703</v>
      </c>
      <c r="F80" s="10">
        <v>1.1773580586778201</v>
      </c>
      <c r="G80" s="7">
        <v>34.335157489939697</v>
      </c>
      <c r="H80" s="10">
        <v>2.9849599287117101</v>
      </c>
      <c r="I80" s="7">
        <v>-1.93199291585198</v>
      </c>
      <c r="J80" s="10">
        <v>3.1744548235368102</v>
      </c>
      <c r="K80" s="7">
        <v>17.861699128285</v>
      </c>
      <c r="L80" s="10">
        <v>3.4149420631943102</v>
      </c>
      <c r="M80" s="7">
        <v>33.0264521645624</v>
      </c>
      <c r="N80" s="10">
        <v>1.39451240715467</v>
      </c>
      <c r="O80" s="7">
        <v>45.268640866906402</v>
      </c>
      <c r="P80" s="10">
        <v>1.7587713106748999</v>
      </c>
      <c r="Q80" s="7">
        <v>27.406941738621398</v>
      </c>
      <c r="R80" s="10">
        <v>3.9827674571778702</v>
      </c>
      <c r="S80" s="7">
        <v>22.127436831174801</v>
      </c>
      <c r="T80" s="10">
        <v>2.2494627954715698</v>
      </c>
      <c r="U80" s="7">
        <v>26.211353588182199</v>
      </c>
      <c r="V80" s="10">
        <v>2.6119741335582201</v>
      </c>
      <c r="W80" s="7">
        <v>40.198255866393197</v>
      </c>
      <c r="X80" s="10">
        <v>1.38276578549045</v>
      </c>
      <c r="Y80" s="7">
        <v>18.070819035218399</v>
      </c>
      <c r="Z80" s="10">
        <v>2.6746737692982299</v>
      </c>
      <c r="AA80" s="7">
        <v>3.3221035248992798</v>
      </c>
      <c r="AB80" s="10">
        <v>1.6625242464908301</v>
      </c>
      <c r="AC80" s="65"/>
      <c r="AD80" s="182"/>
    </row>
    <row r="81" spans="1:30" ht="13" customHeight="1" x14ac:dyDescent="0.2">
      <c r="A81" s="82" t="s">
        <v>384</v>
      </c>
      <c r="B81" s="119">
        <v>1</v>
      </c>
      <c r="C81" s="7">
        <v>43.995131240045801</v>
      </c>
      <c r="D81" s="10">
        <v>1.2759658043185</v>
      </c>
      <c r="E81" s="7">
        <v>45.981335149046103</v>
      </c>
      <c r="F81" s="10">
        <v>1.4071330799569199</v>
      </c>
      <c r="G81" s="7">
        <v>37.936175244429897</v>
      </c>
      <c r="H81" s="10">
        <v>2.4175647685213502</v>
      </c>
      <c r="I81" s="7">
        <v>-8.0451599046161597</v>
      </c>
      <c r="J81" s="10">
        <v>2.6405486558694</v>
      </c>
      <c r="K81" s="7">
        <v>45.725828660466497</v>
      </c>
      <c r="L81" s="10">
        <v>4.1892371107673103</v>
      </c>
      <c r="M81" s="7">
        <v>43.109591644613602</v>
      </c>
      <c r="N81" s="10">
        <v>1.46792461934018</v>
      </c>
      <c r="O81" s="7">
        <v>45.437222089236101</v>
      </c>
      <c r="P81" s="10">
        <v>2.1252349403351398</v>
      </c>
      <c r="Q81" s="7">
        <v>-0.28860657123045302</v>
      </c>
      <c r="R81" s="10">
        <v>4.5034792543032003</v>
      </c>
      <c r="S81" s="7">
        <v>43.500436150514602</v>
      </c>
      <c r="T81" s="10">
        <v>2.8992637586377801</v>
      </c>
      <c r="U81" s="7">
        <v>40.0009968109336</v>
      </c>
      <c r="V81" s="10">
        <v>2.6691950543503902</v>
      </c>
      <c r="W81" s="7">
        <v>45.3002595242666</v>
      </c>
      <c r="X81" s="10">
        <v>1.5196297580284699</v>
      </c>
      <c r="Y81" s="7">
        <v>1.79982337375202</v>
      </c>
      <c r="Z81" s="10">
        <v>3.2547241845064199</v>
      </c>
      <c r="AA81" s="7">
        <v>-10.9048624123841</v>
      </c>
      <c r="AB81" s="10">
        <v>1.6345522508407999</v>
      </c>
      <c r="AC81" s="65"/>
      <c r="AD81" s="182"/>
    </row>
    <row r="82" spans="1:30" ht="13" customHeight="1" x14ac:dyDescent="0.2">
      <c r="A82" s="82" t="s">
        <v>386</v>
      </c>
      <c r="B82" s="119">
        <v>1</v>
      </c>
      <c r="C82" s="7">
        <v>19.931207329422801</v>
      </c>
      <c r="D82" s="10">
        <v>1.0941193794423301</v>
      </c>
      <c r="E82" s="7">
        <v>18.906170335750801</v>
      </c>
      <c r="F82" s="10">
        <v>1.3286538204090099</v>
      </c>
      <c r="G82" s="7">
        <v>21.9068085945127</v>
      </c>
      <c r="H82" s="10">
        <v>1.9200154821475801</v>
      </c>
      <c r="I82" s="7">
        <v>3.0006382587619198</v>
      </c>
      <c r="J82" s="10">
        <v>2.3188796104450402</v>
      </c>
      <c r="K82" s="7">
        <v>19.3243497936691</v>
      </c>
      <c r="L82" s="10">
        <v>4.4577848691021096</v>
      </c>
      <c r="M82" s="7">
        <v>17.290960387622</v>
      </c>
      <c r="N82" s="10">
        <v>1.2566989570524001</v>
      </c>
      <c r="O82" s="7">
        <v>27.1389575664492</v>
      </c>
      <c r="P82" s="10">
        <v>2.0610365593344602</v>
      </c>
      <c r="Q82" s="7">
        <v>7.8146077727800902</v>
      </c>
      <c r="R82" s="10">
        <v>4.6365133541140002</v>
      </c>
      <c r="S82" s="7">
        <v>23.723868753134902</v>
      </c>
      <c r="T82" s="10">
        <v>4.8914983198084103</v>
      </c>
      <c r="U82" s="7">
        <v>11.706639703863599</v>
      </c>
      <c r="V82" s="10">
        <v>2.6587423260883298</v>
      </c>
      <c r="W82" s="7">
        <v>20.934626368813401</v>
      </c>
      <c r="X82" s="10">
        <v>1.33607579933594</v>
      </c>
      <c r="Y82" s="7">
        <v>-2.7892423843215202</v>
      </c>
      <c r="Z82" s="10">
        <v>5.0356639264521501</v>
      </c>
      <c r="AA82" s="7">
        <v>-1.08863982513115</v>
      </c>
      <c r="AB82" s="10">
        <v>1.65886938112124</v>
      </c>
      <c r="AC82" s="65"/>
      <c r="AD82" s="182"/>
    </row>
    <row r="83" spans="1:30" ht="13" customHeight="1" x14ac:dyDescent="0.2">
      <c r="A83" s="82" t="s">
        <v>387</v>
      </c>
      <c r="B83" s="119">
        <v>1</v>
      </c>
      <c r="C83" s="7">
        <v>47.857008829724201</v>
      </c>
      <c r="D83" s="10">
        <v>1.8848276376477799</v>
      </c>
      <c r="E83" s="7">
        <v>46.897804114225302</v>
      </c>
      <c r="F83" s="10">
        <v>2.07637357242711</v>
      </c>
      <c r="G83" s="7">
        <v>54.549732003674499</v>
      </c>
      <c r="H83" s="10">
        <v>4.2237991707501203</v>
      </c>
      <c r="I83" s="7">
        <v>7.6519278894492002</v>
      </c>
      <c r="J83" s="10">
        <v>4.6835933726212904</v>
      </c>
      <c r="K83" s="7">
        <v>45.621830591662899</v>
      </c>
      <c r="L83" s="10">
        <v>3.4879954341081998</v>
      </c>
      <c r="M83" s="7">
        <v>47.709910644714697</v>
      </c>
      <c r="N83" s="10">
        <v>2.08668243955597</v>
      </c>
      <c r="O83" s="7">
        <v>52.750878260169998</v>
      </c>
      <c r="P83" s="10">
        <v>5.17817320267174</v>
      </c>
      <c r="Q83" s="7">
        <v>7.1290476685070203</v>
      </c>
      <c r="R83" s="10">
        <v>6.32842882964471</v>
      </c>
      <c r="S83" s="7">
        <v>44.332137444192597</v>
      </c>
      <c r="T83" s="10">
        <v>3.40338338264687</v>
      </c>
      <c r="U83" s="7">
        <v>44.953937134341899</v>
      </c>
      <c r="V83" s="10">
        <v>2.94500805747832</v>
      </c>
      <c r="W83" s="7">
        <v>50.785194379690502</v>
      </c>
      <c r="X83" s="10">
        <v>2.4338203929750102</v>
      </c>
      <c r="Y83" s="7">
        <v>6.4530569354978304</v>
      </c>
      <c r="Z83" s="10">
        <v>3.8580121963302698</v>
      </c>
      <c r="AA83" s="7">
        <v>-6.4969599198400401</v>
      </c>
      <c r="AB83" s="10">
        <v>2.8902528180095901</v>
      </c>
      <c r="AC83" s="65"/>
      <c r="AD83" s="182"/>
    </row>
    <row r="84" spans="1:30" ht="13" customHeight="1" x14ac:dyDescent="0.2">
      <c r="A84" s="5" t="s">
        <v>436</v>
      </c>
      <c r="B84" s="120">
        <v>1</v>
      </c>
      <c r="C84" s="87">
        <v>37.988737686877599</v>
      </c>
      <c r="D84" s="88">
        <v>0.45929572930462098</v>
      </c>
      <c r="E84" s="87">
        <v>38.757830403903597</v>
      </c>
      <c r="F84" s="88">
        <v>0.52430969088269597</v>
      </c>
      <c r="G84" s="87">
        <v>36.469707561648399</v>
      </c>
      <c r="H84" s="88">
        <v>0.96660094517266204</v>
      </c>
      <c r="I84" s="87">
        <v>-2.28812284225519</v>
      </c>
      <c r="J84" s="88">
        <v>1.1256778303731501</v>
      </c>
      <c r="K84" s="87">
        <v>32.942881595180701</v>
      </c>
      <c r="L84" s="88">
        <v>1.36687107017362</v>
      </c>
      <c r="M84" s="87">
        <v>37.009175839298699</v>
      </c>
      <c r="N84" s="88">
        <v>0.53339287677164204</v>
      </c>
      <c r="O84" s="87">
        <v>43.239020881702999</v>
      </c>
      <c r="P84" s="88">
        <v>0.89022625688826096</v>
      </c>
      <c r="Q84" s="87">
        <v>10.296139286522299</v>
      </c>
      <c r="R84" s="88">
        <v>1.6161503287259</v>
      </c>
      <c r="S84" s="87">
        <v>35.324623102112199</v>
      </c>
      <c r="T84" s="88">
        <v>1.13276014722723</v>
      </c>
      <c r="U84" s="87">
        <v>33.348979748736198</v>
      </c>
      <c r="V84" s="88">
        <v>0.955306846747635</v>
      </c>
      <c r="W84" s="87">
        <v>40.0767853223185</v>
      </c>
      <c r="X84" s="88">
        <v>0.54535607997697999</v>
      </c>
      <c r="Y84" s="87">
        <v>4.7521622202062899</v>
      </c>
      <c r="Z84" s="88">
        <v>1.23310529179731</v>
      </c>
      <c r="AA84" s="87">
        <v>-1.8509315754859099</v>
      </c>
      <c r="AB84" s="88">
        <v>0.632163132586955</v>
      </c>
      <c r="AC84" s="65"/>
      <c r="AD84" s="182"/>
    </row>
    <row r="85" spans="1:30" ht="13" customHeight="1" x14ac:dyDescent="0.2">
      <c r="A85" s="82" t="s">
        <v>93</v>
      </c>
      <c r="B85" s="119">
        <v>1</v>
      </c>
      <c r="C85" s="7">
        <v>69.252192576075302</v>
      </c>
      <c r="D85" s="10">
        <v>1.7770321193284899</v>
      </c>
      <c r="E85" s="7">
        <v>69.375491354942497</v>
      </c>
      <c r="F85" s="10">
        <v>2.01955372496835</v>
      </c>
      <c r="G85" s="7">
        <v>68.319699072082201</v>
      </c>
      <c r="H85" s="10">
        <v>3.8567607945467399</v>
      </c>
      <c r="I85" s="7">
        <v>-1.0557922828602799</v>
      </c>
      <c r="J85" s="10">
        <v>4.4339101108808503</v>
      </c>
      <c r="K85" s="7">
        <v>62.323804810572398</v>
      </c>
      <c r="L85" s="10">
        <v>3.6073242307151401</v>
      </c>
      <c r="M85" s="7">
        <v>69.513080903285299</v>
      </c>
      <c r="N85" s="10">
        <v>2.3417247555571699</v>
      </c>
      <c r="O85" s="7">
        <v>79.881530369300705</v>
      </c>
      <c r="P85" s="10">
        <v>3.2956784184091501</v>
      </c>
      <c r="Q85" s="7">
        <v>17.557725558728301</v>
      </c>
      <c r="R85" s="10">
        <v>4.9079530984094504</v>
      </c>
      <c r="S85" s="7">
        <v>63.402347812185099</v>
      </c>
      <c r="T85" s="10">
        <v>3.63511174121256</v>
      </c>
      <c r="U85" s="7">
        <v>56.789701791225497</v>
      </c>
      <c r="V85" s="10">
        <v>3.3755746640850801</v>
      </c>
      <c r="W85" s="7">
        <v>76.707808218488793</v>
      </c>
      <c r="X85" s="10">
        <v>2.0882608069497302</v>
      </c>
      <c r="Y85" s="7">
        <v>13.3054604063037</v>
      </c>
      <c r="Z85" s="10">
        <v>4.1059422811314503</v>
      </c>
      <c r="AA85" s="7">
        <v>0.60322950740133796</v>
      </c>
      <c r="AB85" s="10">
        <v>2.25011842342367</v>
      </c>
      <c r="AC85" s="65"/>
      <c r="AD85" s="182"/>
    </row>
    <row r="86" spans="1:30" ht="13" customHeight="1" x14ac:dyDescent="0.2">
      <c r="A86" s="82" t="s">
        <v>392</v>
      </c>
      <c r="B86" s="119">
        <v>1</v>
      </c>
      <c r="C86" s="7">
        <v>82.577890663667503</v>
      </c>
      <c r="D86" s="10">
        <v>3.1480644632113099</v>
      </c>
      <c r="E86" s="7">
        <v>86.521169499459702</v>
      </c>
      <c r="F86" s="10">
        <v>3.36850654169276</v>
      </c>
      <c r="G86" s="7">
        <v>77.023567166512393</v>
      </c>
      <c r="H86" s="10">
        <v>5.46764113748341</v>
      </c>
      <c r="I86" s="7">
        <v>-9.4976023329472401</v>
      </c>
      <c r="J86" s="10">
        <v>6.07753208735173</v>
      </c>
      <c r="K86" s="7">
        <v>85.208780280630194</v>
      </c>
      <c r="L86" s="10">
        <v>4.4509796235985801</v>
      </c>
      <c r="M86" s="7">
        <v>78.949739399491193</v>
      </c>
      <c r="N86" s="10">
        <v>4.6114626850156402</v>
      </c>
      <c r="O86" s="7">
        <v>86.960514486963405</v>
      </c>
      <c r="P86" s="10">
        <v>6.0069498304122302</v>
      </c>
      <c r="Q86" s="7">
        <v>1.75173420633315</v>
      </c>
      <c r="R86" s="10">
        <v>7.2113563683611197</v>
      </c>
      <c r="S86" s="7">
        <v>82.492621482388103</v>
      </c>
      <c r="T86" s="10">
        <v>4.6358731328740896</v>
      </c>
      <c r="U86" s="7">
        <v>85.241343594993097</v>
      </c>
      <c r="V86" s="10">
        <v>6.3412117582634098</v>
      </c>
      <c r="W86" s="7">
        <v>81.239370260367494</v>
      </c>
      <c r="X86" s="10">
        <v>4.1531484891888297</v>
      </c>
      <c r="Y86" s="7">
        <v>-1.25325122202067</v>
      </c>
      <c r="Z86" s="10">
        <v>5.9587355132204403</v>
      </c>
      <c r="AA86" s="7">
        <v>5.6993629608922403</v>
      </c>
      <c r="AB86" s="10">
        <v>4.3749134269769101</v>
      </c>
      <c r="AC86" s="65"/>
      <c r="AD86" s="182"/>
    </row>
    <row r="87" spans="1:30" ht="13" customHeight="1" x14ac:dyDescent="0.2">
      <c r="A87" s="4" t="s">
        <v>393</v>
      </c>
      <c r="B87" s="121">
        <v>1</v>
      </c>
      <c r="C87" s="169">
        <v>45.022650879412801</v>
      </c>
      <c r="D87" s="170">
        <v>2.1199936470287</v>
      </c>
      <c r="E87" s="169">
        <v>44.307752126419402</v>
      </c>
      <c r="F87" s="170">
        <v>2.4034562640822399</v>
      </c>
      <c r="G87" s="169">
        <v>50.234439954041299</v>
      </c>
      <c r="H87" s="170">
        <v>6.42687368809049</v>
      </c>
      <c r="I87" s="169">
        <v>5.9266878276219099</v>
      </c>
      <c r="J87" s="170">
        <v>7.2872546259722997</v>
      </c>
      <c r="K87" s="169">
        <v>31.699519906428499</v>
      </c>
      <c r="L87" s="170">
        <v>4.3831510334460004</v>
      </c>
      <c r="M87" s="169">
        <v>42.195839747138898</v>
      </c>
      <c r="N87" s="170">
        <v>3.31137588673035</v>
      </c>
      <c r="O87" s="169">
        <v>57.234686553090803</v>
      </c>
      <c r="P87" s="170">
        <v>3.6457958394158099</v>
      </c>
      <c r="Q87" s="169">
        <v>25.535166646662201</v>
      </c>
      <c r="R87" s="170">
        <v>5.9596546454899899</v>
      </c>
      <c r="S87" s="169">
        <v>21.9951428590247</v>
      </c>
      <c r="T87" s="170">
        <v>2.9020334385131701</v>
      </c>
      <c r="U87" s="169">
        <v>44.738805153845703</v>
      </c>
      <c r="V87" s="170">
        <v>5.70439768812387</v>
      </c>
      <c r="W87" s="169">
        <v>54.038381437861098</v>
      </c>
      <c r="X87" s="170">
        <v>2.8642115145512599</v>
      </c>
      <c r="Y87" s="169">
        <v>32.043238578836402</v>
      </c>
      <c r="Z87" s="170">
        <v>3.9596553979354998</v>
      </c>
      <c r="AA87" s="169">
        <v>-7.1561440378766603</v>
      </c>
      <c r="AB87" s="170">
        <v>3.4732650784839501</v>
      </c>
      <c r="AC87" s="178"/>
      <c r="AD87" s="183"/>
    </row>
    <row r="88" spans="1:30" ht="13" customHeight="1" x14ac:dyDescent="0.2">
      <c r="A88" s="82"/>
      <c r="B88" s="122"/>
      <c r="C88" s="7" t="s">
        <v>1856</v>
      </c>
      <c r="D88" s="10" t="s">
        <v>1857</v>
      </c>
      <c r="E88" s="7" t="s">
        <v>1858</v>
      </c>
      <c r="F88" s="10" t="s">
        <v>1859</v>
      </c>
      <c r="G88" s="7" t="s">
        <v>1860</v>
      </c>
      <c r="H88" s="10" t="s">
        <v>1861</v>
      </c>
      <c r="I88" s="7" t="s">
        <v>1862</v>
      </c>
      <c r="J88" s="10" t="s">
        <v>1863</v>
      </c>
      <c r="K88" s="7" t="s">
        <v>1864</v>
      </c>
      <c r="L88" s="10" t="s">
        <v>1865</v>
      </c>
      <c r="M88" s="7" t="s">
        <v>1866</v>
      </c>
      <c r="N88" s="10" t="s">
        <v>1867</v>
      </c>
      <c r="O88" s="7" t="s">
        <v>1868</v>
      </c>
      <c r="P88" s="10" t="s">
        <v>1869</v>
      </c>
      <c r="Q88" s="7" t="s">
        <v>1870</v>
      </c>
      <c r="R88" s="10" t="s">
        <v>1871</v>
      </c>
      <c r="S88" s="7" t="s">
        <v>1872</v>
      </c>
      <c r="T88" s="10" t="s">
        <v>1873</v>
      </c>
      <c r="U88" s="7" t="s">
        <v>1874</v>
      </c>
      <c r="V88" s="10" t="s">
        <v>1875</v>
      </c>
      <c r="W88" s="7" t="s">
        <v>1876</v>
      </c>
      <c r="X88" s="10" t="s">
        <v>1877</v>
      </c>
      <c r="Y88" s="7" t="s">
        <v>1878</v>
      </c>
      <c r="Z88" s="10" t="s">
        <v>1879</v>
      </c>
      <c r="AA88" s="65" t="s">
        <v>1880</v>
      </c>
      <c r="AB88" s="65" t="s">
        <v>1881</v>
      </c>
      <c r="AC88" s="7" t="s">
        <v>1882</v>
      </c>
      <c r="AD88" s="123" t="s">
        <v>1883</v>
      </c>
    </row>
    <row r="89" spans="1:30" ht="13" customHeight="1" x14ac:dyDescent="0.2">
      <c r="A89" s="82" t="s">
        <v>359</v>
      </c>
      <c r="B89" s="122">
        <v>3</v>
      </c>
      <c r="C89" s="7">
        <v>24.268191678502301</v>
      </c>
      <c r="D89" s="10">
        <v>1.2573796264833801</v>
      </c>
      <c r="E89" s="7">
        <v>20.824787503175202</v>
      </c>
      <c r="F89" s="10">
        <v>1.3755127566719101</v>
      </c>
      <c r="G89" s="7">
        <v>32.215632628871703</v>
      </c>
      <c r="H89" s="10">
        <v>2.52823862664961</v>
      </c>
      <c r="I89" s="7">
        <v>11.390845125696501</v>
      </c>
      <c r="J89" s="10">
        <v>2.8538352153295601</v>
      </c>
      <c r="K89" s="7">
        <v>18.222501618052899</v>
      </c>
      <c r="L89" s="10">
        <v>4.6249456458031801</v>
      </c>
      <c r="M89" s="7">
        <v>25.186494676062502</v>
      </c>
      <c r="N89" s="10">
        <v>1.51857886292674</v>
      </c>
      <c r="O89" s="7">
        <v>23.9653730379633</v>
      </c>
      <c r="P89" s="10">
        <v>1.83163022358965</v>
      </c>
      <c r="Q89" s="7">
        <v>5.7428714199103901</v>
      </c>
      <c r="R89" s="10">
        <v>4.9254478038912604</v>
      </c>
      <c r="S89" s="7">
        <v>27.0172043700485</v>
      </c>
      <c r="T89" s="10">
        <v>3.29251895074567</v>
      </c>
      <c r="U89" s="7">
        <v>26.5561740419496</v>
      </c>
      <c r="V89" s="10">
        <v>2.5466336428273801</v>
      </c>
      <c r="W89" s="7">
        <v>23.364367391730699</v>
      </c>
      <c r="X89" s="10">
        <v>1.5741197665355999</v>
      </c>
      <c r="Y89" s="7">
        <v>-3.6528369783178301</v>
      </c>
      <c r="Z89" s="10">
        <v>3.67619795769932</v>
      </c>
      <c r="AA89" s="65"/>
      <c r="AB89" s="65"/>
      <c r="AC89" s="7">
        <v>2.2711369530772298</v>
      </c>
      <c r="AD89" s="123">
        <v>1.8156979352428499</v>
      </c>
    </row>
    <row r="90" spans="1:30" ht="13" customHeight="1" x14ac:dyDescent="0.2">
      <c r="A90" s="82" t="s">
        <v>362</v>
      </c>
      <c r="B90" s="122">
        <v>3</v>
      </c>
      <c r="C90" s="7">
        <v>66.210662911818503</v>
      </c>
      <c r="D90" s="10">
        <v>2.3302910387200901</v>
      </c>
      <c r="E90" s="7">
        <v>68.250722610958604</v>
      </c>
      <c r="F90" s="10">
        <v>2.7746764122641001</v>
      </c>
      <c r="G90" s="7">
        <v>64.649782085294206</v>
      </c>
      <c r="H90" s="10">
        <v>2.9732778154475201</v>
      </c>
      <c r="I90" s="7">
        <v>-3.6009405256643401</v>
      </c>
      <c r="J90" s="10">
        <v>3.4167671495179901</v>
      </c>
      <c r="K90" s="7">
        <v>71.8235960506141</v>
      </c>
      <c r="L90" s="10">
        <v>8.0220928143116907</v>
      </c>
      <c r="M90" s="7">
        <v>67.8383876093759</v>
      </c>
      <c r="N90" s="10">
        <v>2.14023300353184</v>
      </c>
      <c r="O90" s="7">
        <v>63.493840958448999</v>
      </c>
      <c r="P90" s="10">
        <v>3.8651440216194102</v>
      </c>
      <c r="Q90" s="7">
        <v>-8.3297550921650991</v>
      </c>
      <c r="R90" s="10">
        <v>8.7500106959088608</v>
      </c>
      <c r="S90" s="7">
        <v>51.429631660958897</v>
      </c>
      <c r="T90" s="10">
        <v>4.9789316703363102</v>
      </c>
      <c r="U90" s="7">
        <v>64.070908386875303</v>
      </c>
      <c r="V90" s="10">
        <v>3.4334365868497398</v>
      </c>
      <c r="W90" s="7">
        <v>70.509647669399996</v>
      </c>
      <c r="X90" s="10">
        <v>2.8518556013767502</v>
      </c>
      <c r="Y90" s="7">
        <v>19.080016008441099</v>
      </c>
      <c r="Z90" s="10">
        <v>5.5765653967657398</v>
      </c>
      <c r="AA90" s="65"/>
      <c r="AB90" s="65"/>
      <c r="AC90" s="7">
        <v>-3.4864168666156599</v>
      </c>
      <c r="AD90" s="123">
        <v>2.64242603100986</v>
      </c>
    </row>
    <row r="91" spans="1:30" ht="13" customHeight="1" x14ac:dyDescent="0.2">
      <c r="A91" s="82" t="s">
        <v>84</v>
      </c>
      <c r="B91" s="122">
        <v>3</v>
      </c>
      <c r="C91" s="7">
        <v>75.355501731288498</v>
      </c>
      <c r="D91" s="10">
        <v>1.44960253393341</v>
      </c>
      <c r="E91" s="7">
        <v>76.512774328491204</v>
      </c>
      <c r="F91" s="10">
        <v>1.9075888667121801</v>
      </c>
      <c r="G91" s="7">
        <v>74.098267331179599</v>
      </c>
      <c r="H91" s="10">
        <v>2.37758622132255</v>
      </c>
      <c r="I91" s="7">
        <v>-2.41450699731163</v>
      </c>
      <c r="J91" s="10">
        <v>3.1430555949389301</v>
      </c>
      <c r="K91" s="7">
        <v>74.465292025068194</v>
      </c>
      <c r="L91" s="10">
        <v>3.8428277531771999</v>
      </c>
      <c r="M91" s="7">
        <v>74.735771447531107</v>
      </c>
      <c r="N91" s="10">
        <v>1.8401528277246999</v>
      </c>
      <c r="O91" s="7">
        <v>77.539063348190496</v>
      </c>
      <c r="P91" s="10">
        <v>3.1830528724855598</v>
      </c>
      <c r="Q91" s="7">
        <v>3.0737713231222998</v>
      </c>
      <c r="R91" s="10">
        <v>5.4959158822299203</v>
      </c>
      <c r="S91" s="7">
        <v>70.756113445580695</v>
      </c>
      <c r="T91" s="10">
        <v>3.3316253569960499</v>
      </c>
      <c r="U91" s="7">
        <v>72.867123392258904</v>
      </c>
      <c r="V91" s="10">
        <v>3.5284902092229502</v>
      </c>
      <c r="W91" s="7">
        <v>78.742713559763601</v>
      </c>
      <c r="X91" s="10">
        <v>2.0575587771312902</v>
      </c>
      <c r="Y91" s="7">
        <v>7.98660011418289</v>
      </c>
      <c r="Z91" s="10">
        <v>4.3476816643462</v>
      </c>
      <c r="AA91" s="65"/>
      <c r="AB91" s="65"/>
      <c r="AC91" s="7">
        <v>6.7065386626145296</v>
      </c>
      <c r="AD91" s="123">
        <v>2.0016336509690502</v>
      </c>
    </row>
    <row r="92" spans="1:30" ht="13" customHeight="1" x14ac:dyDescent="0.2">
      <c r="A92" s="82" t="s">
        <v>376</v>
      </c>
      <c r="B92" s="122">
        <v>3</v>
      </c>
      <c r="C92" s="7">
        <v>12.4752651843538</v>
      </c>
      <c r="D92" s="10">
        <v>0.78903291701550404</v>
      </c>
      <c r="E92" s="7">
        <v>13.0359421467306</v>
      </c>
      <c r="F92" s="10">
        <v>0.939849390005978</v>
      </c>
      <c r="G92" s="7">
        <v>11.1571321612129</v>
      </c>
      <c r="H92" s="10">
        <v>1.29793246082504</v>
      </c>
      <c r="I92" s="7">
        <v>-1.8788099855177001</v>
      </c>
      <c r="J92" s="10">
        <v>1.56345548819451</v>
      </c>
      <c r="K92" s="7">
        <v>27.355990269217699</v>
      </c>
      <c r="L92" s="10">
        <v>8.4535858358475799</v>
      </c>
      <c r="M92" s="7">
        <v>12.704845125723899</v>
      </c>
      <c r="N92" s="10">
        <v>1.53835552529424</v>
      </c>
      <c r="O92" s="7">
        <v>12.0470471109233</v>
      </c>
      <c r="P92" s="10">
        <v>0.86774098810494804</v>
      </c>
      <c r="Q92" s="7">
        <v>-15.308943158294401</v>
      </c>
      <c r="R92" s="10">
        <v>8.4965414913832795</v>
      </c>
      <c r="S92" s="7">
        <v>23.876412811800201</v>
      </c>
      <c r="T92" s="10">
        <v>4.8816374499528399</v>
      </c>
      <c r="U92" s="7">
        <v>11.9168280176364</v>
      </c>
      <c r="V92" s="10">
        <v>3.66940576130018</v>
      </c>
      <c r="W92" s="7">
        <v>11.9773413237958</v>
      </c>
      <c r="X92" s="10">
        <v>0.81892340726617896</v>
      </c>
      <c r="Y92" s="7">
        <v>-11.899071488004401</v>
      </c>
      <c r="Z92" s="10">
        <v>5.0136377656577</v>
      </c>
      <c r="AA92" s="65"/>
      <c r="AB92" s="65"/>
      <c r="AC92" s="7">
        <v>-0.17830498679614401</v>
      </c>
      <c r="AD92" s="123">
        <v>1.2047313247526099</v>
      </c>
    </row>
    <row r="93" spans="1:30" ht="13" customHeight="1" x14ac:dyDescent="0.2">
      <c r="A93" s="82" t="s">
        <v>378</v>
      </c>
      <c r="B93" s="122">
        <v>3</v>
      </c>
      <c r="C93" s="7">
        <v>69.797332030550194</v>
      </c>
      <c r="D93" s="10">
        <v>1.70835795331579</v>
      </c>
      <c r="E93" s="7">
        <v>74.259534368996597</v>
      </c>
      <c r="F93" s="10">
        <v>2.4072924892779102</v>
      </c>
      <c r="G93" s="7">
        <v>64.874256035197504</v>
      </c>
      <c r="H93" s="10">
        <v>2.36577916470518</v>
      </c>
      <c r="I93" s="7">
        <v>-9.3852783337991106</v>
      </c>
      <c r="J93" s="10">
        <v>3.3773617729155299</v>
      </c>
      <c r="K93" s="7">
        <v>47.813880906809601</v>
      </c>
      <c r="L93" s="10">
        <v>7.1673651575719504</v>
      </c>
      <c r="M93" s="7">
        <v>68.330754420988896</v>
      </c>
      <c r="N93" s="10">
        <v>1.99653488435435</v>
      </c>
      <c r="O93" s="7">
        <v>80.336486427341399</v>
      </c>
      <c r="P93" s="10">
        <v>2.4735829232859801</v>
      </c>
      <c r="Q93" s="7">
        <v>32.522605520531798</v>
      </c>
      <c r="R93" s="10">
        <v>7.3424013710129596</v>
      </c>
      <c r="S93" s="7">
        <v>66.4150425203119</v>
      </c>
      <c r="T93" s="10">
        <v>4.9701028456151599</v>
      </c>
      <c r="U93" s="7">
        <v>67.969179132707296</v>
      </c>
      <c r="V93" s="10">
        <v>4.1118944496259102</v>
      </c>
      <c r="W93" s="7">
        <v>69.534973262733203</v>
      </c>
      <c r="X93" s="10">
        <v>1.9391370664993199</v>
      </c>
      <c r="Y93" s="7">
        <v>3.11993074242136</v>
      </c>
      <c r="Z93" s="10">
        <v>5.2550311290701996</v>
      </c>
      <c r="AA93" s="65"/>
      <c r="AB93" s="65"/>
      <c r="AC93" s="7">
        <v>-1.7939296576257</v>
      </c>
      <c r="AD93" s="123">
        <v>2.2811235079073899</v>
      </c>
    </row>
    <row r="94" spans="1:30" ht="13" customHeight="1" x14ac:dyDescent="0.2">
      <c r="A94" s="82" t="s">
        <v>382</v>
      </c>
      <c r="B94" s="122">
        <v>3</v>
      </c>
      <c r="C94" s="7">
        <v>34.805717447405897</v>
      </c>
      <c r="D94" s="10">
        <v>1.21099159743868</v>
      </c>
      <c r="E94" s="7">
        <v>34.756392851535601</v>
      </c>
      <c r="F94" s="10">
        <v>1.3681372713499</v>
      </c>
      <c r="G94" s="7">
        <v>34.726103025034803</v>
      </c>
      <c r="H94" s="10">
        <v>2.5898743557824502</v>
      </c>
      <c r="I94" s="7">
        <v>-3.02898265008196E-2</v>
      </c>
      <c r="J94" s="10">
        <v>2.9679364898432299</v>
      </c>
      <c r="K94" s="7">
        <v>18.9429118104309</v>
      </c>
      <c r="L94" s="10">
        <v>4.5351084657969203</v>
      </c>
      <c r="M94" s="7">
        <v>31.6162097172076</v>
      </c>
      <c r="N94" s="10">
        <v>2.0627601492019401</v>
      </c>
      <c r="O94" s="7">
        <v>38.667340650187199</v>
      </c>
      <c r="P94" s="10">
        <v>1.9244234455907001</v>
      </c>
      <c r="Q94" s="7">
        <v>19.7244288397563</v>
      </c>
      <c r="R94" s="10">
        <v>4.5676992854252196</v>
      </c>
      <c r="S94" s="7">
        <v>24.198213317159802</v>
      </c>
      <c r="T94" s="10">
        <v>3.4443451139489198</v>
      </c>
      <c r="U94" s="7">
        <v>25.565288582713499</v>
      </c>
      <c r="V94" s="10">
        <v>4.04494194901035</v>
      </c>
      <c r="W94" s="7">
        <v>38.679506718590297</v>
      </c>
      <c r="X94" s="10">
        <v>1.47158941781302</v>
      </c>
      <c r="Y94" s="7">
        <v>14.4812934014305</v>
      </c>
      <c r="Z94" s="10">
        <v>3.92935589715418</v>
      </c>
      <c r="AA94" s="65"/>
      <c r="AB94" s="65"/>
      <c r="AC94" s="7">
        <v>2.1361347986436101</v>
      </c>
      <c r="AD94" s="123">
        <v>1.7348168705053999</v>
      </c>
    </row>
    <row r="95" spans="1:30" ht="13" customHeight="1" x14ac:dyDescent="0.2">
      <c r="A95" s="82" t="s">
        <v>386</v>
      </c>
      <c r="B95" s="122">
        <v>3</v>
      </c>
      <c r="C95" s="7">
        <v>21.364739094209199</v>
      </c>
      <c r="D95" s="10">
        <v>1.0235246362469399</v>
      </c>
      <c r="E95" s="7">
        <v>18.485590153632501</v>
      </c>
      <c r="F95" s="10">
        <v>1.1597997349386899</v>
      </c>
      <c r="G95" s="7">
        <v>24.680998205957199</v>
      </c>
      <c r="H95" s="10">
        <v>1.5015786920463501</v>
      </c>
      <c r="I95" s="7">
        <v>6.1954080523246997</v>
      </c>
      <c r="J95" s="10">
        <v>1.7257335926464199</v>
      </c>
      <c r="K95" s="7">
        <v>21.6254065183963</v>
      </c>
      <c r="L95" s="10">
        <v>3.1874548162026501</v>
      </c>
      <c r="M95" s="7">
        <v>19.863399689753699</v>
      </c>
      <c r="N95" s="10">
        <v>1.20795293012867</v>
      </c>
      <c r="O95" s="7">
        <v>27.549093297588499</v>
      </c>
      <c r="P95" s="10">
        <v>1.86824283107456</v>
      </c>
      <c r="Q95" s="7">
        <v>5.9236867791921197</v>
      </c>
      <c r="R95" s="10">
        <v>3.65178047897626</v>
      </c>
      <c r="S95" s="7">
        <v>22.916206102206299</v>
      </c>
      <c r="T95" s="10">
        <v>2.8742745784796</v>
      </c>
      <c r="U95" s="7">
        <v>15.074327412588501</v>
      </c>
      <c r="V95" s="10">
        <v>1.71755370735415</v>
      </c>
      <c r="W95" s="7">
        <v>23.526626887453599</v>
      </c>
      <c r="X95" s="10">
        <v>1.21623355679031</v>
      </c>
      <c r="Y95" s="7">
        <v>0.61042078524735599</v>
      </c>
      <c r="Z95" s="10">
        <v>3.1474179778815801</v>
      </c>
      <c r="AA95" s="65"/>
      <c r="AB95" s="65"/>
      <c r="AC95" s="7">
        <v>0.34489193965522702</v>
      </c>
      <c r="AD95" s="123">
        <v>1.6131810463040801</v>
      </c>
    </row>
    <row r="96" spans="1:30" ht="13" customHeight="1" x14ac:dyDescent="0.2">
      <c r="A96" s="82" t="s">
        <v>387</v>
      </c>
      <c r="B96" s="122">
        <v>3</v>
      </c>
      <c r="C96" s="7">
        <v>52.494585426820798</v>
      </c>
      <c r="D96" s="10">
        <v>1.89145373870397</v>
      </c>
      <c r="E96" s="7">
        <v>50.413333492162302</v>
      </c>
      <c r="F96" s="10">
        <v>2.6392890025940199</v>
      </c>
      <c r="G96" s="7">
        <v>55.582489104538801</v>
      </c>
      <c r="H96" s="10">
        <v>2.0918682818649001</v>
      </c>
      <c r="I96" s="7">
        <v>5.1691556123765601</v>
      </c>
      <c r="J96" s="10">
        <v>3.1453031379032801</v>
      </c>
      <c r="K96" s="7">
        <v>47.854806480336102</v>
      </c>
      <c r="L96" s="10">
        <v>4.59574077979733</v>
      </c>
      <c r="M96" s="7">
        <v>53.854965732364903</v>
      </c>
      <c r="N96" s="10">
        <v>2.2747666741341899</v>
      </c>
      <c r="O96" s="7">
        <v>48.717459846201798</v>
      </c>
      <c r="P96" s="10">
        <v>2.89957704532645</v>
      </c>
      <c r="Q96" s="7">
        <v>0.86265336586578201</v>
      </c>
      <c r="R96" s="10">
        <v>5.3907539041663801</v>
      </c>
      <c r="S96" s="7">
        <v>45.776190334675697</v>
      </c>
      <c r="T96" s="10">
        <v>4.5252398011528401</v>
      </c>
      <c r="U96" s="7">
        <v>51.4649656409266</v>
      </c>
      <c r="V96" s="10">
        <v>2.9120641277495101</v>
      </c>
      <c r="W96" s="7">
        <v>54.033308845112103</v>
      </c>
      <c r="X96" s="10">
        <v>2.07926870075489</v>
      </c>
      <c r="Y96" s="7">
        <v>8.2571185104363405</v>
      </c>
      <c r="Z96" s="10">
        <v>4.4617250396150601</v>
      </c>
      <c r="AA96" s="65"/>
      <c r="AB96" s="65"/>
      <c r="AC96" s="7">
        <v>-1.85938332274346</v>
      </c>
      <c r="AD96" s="123">
        <v>2.8945782722235598</v>
      </c>
    </row>
    <row r="97" spans="1:30" ht="13" customHeight="1" x14ac:dyDescent="0.2">
      <c r="A97" s="6" t="s">
        <v>437</v>
      </c>
      <c r="B97" s="124">
        <v>3</v>
      </c>
      <c r="C97" s="180">
        <v>44.596499438118599</v>
      </c>
      <c r="D97" s="181">
        <v>0.54119901279965898</v>
      </c>
      <c r="E97" s="180">
        <v>44.567384681960299</v>
      </c>
      <c r="F97" s="181">
        <v>0.68568983607988898</v>
      </c>
      <c r="G97" s="180">
        <v>45.248082572160897</v>
      </c>
      <c r="H97" s="181">
        <v>0.80530398128764102</v>
      </c>
      <c r="I97" s="180">
        <v>0.68069789020052496</v>
      </c>
      <c r="J97" s="181">
        <v>1.00954950149273</v>
      </c>
      <c r="K97" s="180">
        <v>41.013048209865701</v>
      </c>
      <c r="L97" s="181">
        <v>2.0736199009508498</v>
      </c>
      <c r="M97" s="180">
        <v>44.266353552376103</v>
      </c>
      <c r="N97" s="181">
        <v>0.65567503270316196</v>
      </c>
      <c r="O97" s="180">
        <v>46.5394630846056</v>
      </c>
      <c r="P97" s="181">
        <v>0.891793347604807</v>
      </c>
      <c r="Q97" s="180">
        <v>5.5264148747398902</v>
      </c>
      <c r="R97" s="181">
        <v>2.2374284029179199</v>
      </c>
      <c r="S97" s="180">
        <v>41.548126820342802</v>
      </c>
      <c r="T97" s="181">
        <v>1.4570155632612201</v>
      </c>
      <c r="U97" s="180">
        <v>41.935599325957</v>
      </c>
      <c r="V97" s="181">
        <v>1.1785050849874601</v>
      </c>
      <c r="W97" s="180">
        <v>46.296060707322397</v>
      </c>
      <c r="X97" s="181">
        <v>0.65244165748164196</v>
      </c>
      <c r="Y97" s="180">
        <v>4.7479338869796601</v>
      </c>
      <c r="Z97" s="181">
        <v>1.58863066398263</v>
      </c>
      <c r="AA97" s="178"/>
      <c r="AB97" s="178"/>
      <c r="AC97" s="180">
        <v>0.51758344002620504</v>
      </c>
      <c r="AD97" s="185">
        <v>0.738782144537939</v>
      </c>
    </row>
    <row r="99" spans="1:30" x14ac:dyDescent="0.2">
      <c r="A99" s="177" t="s">
        <v>398</v>
      </c>
    </row>
    <row r="100" spans="1:30" x14ac:dyDescent="0.2">
      <c r="A100" s="177" t="s">
        <v>400</v>
      </c>
    </row>
    <row r="101" spans="1:30" x14ac:dyDescent="0.2">
      <c r="A101" s="177" t="s">
        <v>401</v>
      </c>
    </row>
    <row r="102" spans="1:30" x14ac:dyDescent="0.2">
      <c r="A102" s="177" t="s">
        <v>402</v>
      </c>
    </row>
    <row r="103" spans="1:30" x14ac:dyDescent="0.2">
      <c r="A103" s="160" t="str">
        <f>HYPERLINK("https://oecdcode.org/disclaimers/cyprus.html", "Information on data for Cyprus: https://oecdcode.org/disclaimers/cyprus.html")</f>
        <v>Information on data for Cyprus: https://oecdcode.org/disclaimers/cyprus.html</v>
      </c>
    </row>
    <row r="104" spans="1:30" x14ac:dyDescent="0.2">
      <c r="A104"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77" priority="5">
      <formula>ABS(I1/J1)&gt;1.95996398454005</formula>
    </cfRule>
  </conditionalFormatting>
  <conditionalFormatting sqref="Q1:Q200">
    <cfRule type="expression" dxfId="76" priority="4">
      <formula>ABS(Q1/R1)&gt;1.95996398454005</formula>
    </cfRule>
  </conditionalFormatting>
  <conditionalFormatting sqref="Y1:Y200">
    <cfRule type="expression" dxfId="75" priority="3">
      <formula>ABS(Y1/Z1)&gt;1.95996398454005</formula>
    </cfRule>
  </conditionalFormatting>
  <conditionalFormatting sqref="AA1:AA200">
    <cfRule type="expression" dxfId="74" priority="2">
      <formula>ABS(AA1/AB1)&gt;1.95996398454005</formula>
    </cfRule>
  </conditionalFormatting>
  <conditionalFormatting sqref="AC1:AC200">
    <cfRule type="expression" dxfId="73"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D104"/>
  <sheetViews>
    <sheetView showGridLines="0" zoomScale="80" workbookViewId="0">
      <selection activeCell="A4" sqref="A4"/>
    </sheetView>
  </sheetViews>
  <sheetFormatPr baseColWidth="10" defaultColWidth="10.83203125" defaultRowHeight="15" x14ac:dyDescent="0.2"/>
  <cols>
    <col min="1" max="1" width="30.6640625" customWidth="1"/>
    <col min="2" max="2" width="8.6640625" customWidth="1"/>
  </cols>
  <sheetData>
    <row r="1" spans="1:30" x14ac:dyDescent="0.2">
      <c r="A1" s="36" t="s">
        <v>307</v>
      </c>
    </row>
    <row r="2" spans="1:30" x14ac:dyDescent="0.2">
      <c r="A2" s="46" t="s">
        <v>308</v>
      </c>
    </row>
    <row r="3" spans="1:30" x14ac:dyDescent="0.2">
      <c r="A3" s="58" t="s">
        <v>341</v>
      </c>
    </row>
    <row r="4" spans="1:30" x14ac:dyDescent="0.2">
      <c r="A4" s="161" t="str">
        <f>HYPERLINK("#'TOC'!A1", "Back to TOC")</f>
        <v>Back to TOC</v>
      </c>
    </row>
    <row r="7" spans="1:30" ht="16" customHeight="1" x14ac:dyDescent="0.2">
      <c r="B7" s="235" t="s">
        <v>342</v>
      </c>
      <c r="C7" s="238" t="s">
        <v>634</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1856</v>
      </c>
      <c r="D11" s="109" t="s">
        <v>1857</v>
      </c>
      <c r="E11" s="108" t="s">
        <v>1858</v>
      </c>
      <c r="F11" s="109" t="s">
        <v>1859</v>
      </c>
      <c r="G11" s="108" t="s">
        <v>1860</v>
      </c>
      <c r="H11" s="109" t="s">
        <v>1861</v>
      </c>
      <c r="I11" s="108" t="s">
        <v>1862</v>
      </c>
      <c r="J11" s="109" t="s">
        <v>1863</v>
      </c>
      <c r="K11" s="108" t="s">
        <v>1864</v>
      </c>
      <c r="L11" s="109" t="s">
        <v>1865</v>
      </c>
      <c r="M11" s="108" t="s">
        <v>1866</v>
      </c>
      <c r="N11" s="109" t="s">
        <v>1867</v>
      </c>
      <c r="O11" s="108" t="s">
        <v>1868</v>
      </c>
      <c r="P11" s="109" t="s">
        <v>1869</v>
      </c>
      <c r="Q11" s="108" t="s">
        <v>1870</v>
      </c>
      <c r="R11" s="109" t="s">
        <v>1871</v>
      </c>
      <c r="S11" s="108" t="s">
        <v>1872</v>
      </c>
      <c r="T11" s="109" t="s">
        <v>1873</v>
      </c>
      <c r="U11" s="108" t="s">
        <v>1874</v>
      </c>
      <c r="V11" s="109" t="s">
        <v>1875</v>
      </c>
      <c r="W11" s="108" t="s">
        <v>1876</v>
      </c>
      <c r="X11" s="109" t="s">
        <v>1877</v>
      </c>
      <c r="Y11" s="108" t="s">
        <v>1878</v>
      </c>
      <c r="Z11" s="109" t="s">
        <v>1879</v>
      </c>
      <c r="AA11" s="179" t="s">
        <v>1880</v>
      </c>
      <c r="AB11" s="179" t="s">
        <v>1881</v>
      </c>
      <c r="AC11" s="179" t="s">
        <v>1882</v>
      </c>
      <c r="AD11" s="184" t="s">
        <v>1883</v>
      </c>
    </row>
    <row r="12" spans="1:30" ht="13" customHeight="1" x14ac:dyDescent="0.2">
      <c r="A12" s="82" t="s">
        <v>422</v>
      </c>
      <c r="B12" s="110">
        <v>2</v>
      </c>
      <c r="C12" s="7">
        <v>31.734926230458498</v>
      </c>
      <c r="D12" s="10">
        <v>1.4696325327897599</v>
      </c>
      <c r="E12" s="7">
        <v>32.573612315744697</v>
      </c>
      <c r="F12" s="10">
        <v>1.65555052247005</v>
      </c>
      <c r="G12" s="7">
        <v>29.343593549819801</v>
      </c>
      <c r="H12" s="10">
        <v>2.4685760835781498</v>
      </c>
      <c r="I12" s="7">
        <v>-3.2300187659248798</v>
      </c>
      <c r="J12" s="10">
        <v>2.74375586988109</v>
      </c>
      <c r="K12" s="7">
        <v>41.106797326424001</v>
      </c>
      <c r="L12" s="10">
        <v>4.74506541744692</v>
      </c>
      <c r="M12" s="7">
        <v>30.719867063019901</v>
      </c>
      <c r="N12" s="10">
        <v>1.93781860627116</v>
      </c>
      <c r="O12" s="7">
        <v>31.6638004853992</v>
      </c>
      <c r="P12" s="10">
        <v>2.14359749844769</v>
      </c>
      <c r="Q12" s="7">
        <v>-9.4429968410247795</v>
      </c>
      <c r="R12" s="10">
        <v>5.2507029125836198</v>
      </c>
      <c r="S12" s="7">
        <v>41.075234782410099</v>
      </c>
      <c r="T12" s="10">
        <v>3.2529961274480299</v>
      </c>
      <c r="U12" s="7">
        <v>27.214749264554399</v>
      </c>
      <c r="V12" s="10">
        <v>2.8872023807228402</v>
      </c>
      <c r="W12" s="7">
        <v>30.9129755894959</v>
      </c>
      <c r="X12" s="10">
        <v>1.5747584750581101</v>
      </c>
      <c r="Y12" s="7">
        <v>-10.162259192914201</v>
      </c>
      <c r="Z12" s="10">
        <v>3.4791158684918599</v>
      </c>
      <c r="AA12" s="65"/>
      <c r="AB12" s="65"/>
      <c r="AC12" s="65"/>
      <c r="AD12" s="182"/>
    </row>
    <row r="13" spans="1:30" ht="13" customHeight="1" x14ac:dyDescent="0.2">
      <c r="A13" s="82" t="s">
        <v>350</v>
      </c>
      <c r="B13" s="110">
        <v>2</v>
      </c>
      <c r="C13" s="7">
        <v>53.1770837401587</v>
      </c>
      <c r="D13" s="10">
        <v>2.5783372432085501</v>
      </c>
      <c r="E13" s="7">
        <v>56.355131888403598</v>
      </c>
      <c r="F13" s="10">
        <v>3.3856796952241801</v>
      </c>
      <c r="G13" s="7">
        <v>48.636546082436197</v>
      </c>
      <c r="H13" s="10">
        <v>3.7741923700697599</v>
      </c>
      <c r="I13" s="7">
        <v>-7.7185858059673897</v>
      </c>
      <c r="J13" s="10">
        <v>4.8820083942877099</v>
      </c>
      <c r="K13" s="7">
        <v>55.889261750689698</v>
      </c>
      <c r="L13" s="10">
        <v>5.1377608576050804</v>
      </c>
      <c r="M13" s="7">
        <v>49.627694876254097</v>
      </c>
      <c r="N13" s="10">
        <v>3.4593858257351702</v>
      </c>
      <c r="O13" s="7">
        <v>56.482615081233803</v>
      </c>
      <c r="P13" s="10">
        <v>3.9800120999225999</v>
      </c>
      <c r="Q13" s="7">
        <v>0.59335333054415396</v>
      </c>
      <c r="R13" s="10">
        <v>6.5405590566805403</v>
      </c>
      <c r="S13" s="7">
        <v>53.258010686256597</v>
      </c>
      <c r="T13" s="10">
        <v>4.3069325598899697</v>
      </c>
      <c r="U13" s="7">
        <v>55.397805315303103</v>
      </c>
      <c r="V13" s="10">
        <v>5.4899622334072404</v>
      </c>
      <c r="W13" s="7">
        <v>52.032860238391102</v>
      </c>
      <c r="X13" s="10">
        <v>3.2779657461651701</v>
      </c>
      <c r="Y13" s="7">
        <v>-1.22515044786544</v>
      </c>
      <c r="Z13" s="10">
        <v>4.9447437401199101</v>
      </c>
      <c r="AA13" s="65"/>
      <c r="AB13" s="65"/>
      <c r="AC13" s="65"/>
      <c r="AD13" s="182"/>
    </row>
    <row r="14" spans="1:30" ht="13" customHeight="1" x14ac:dyDescent="0.2">
      <c r="A14" s="82" t="s">
        <v>351</v>
      </c>
      <c r="B14" s="110">
        <v>2</v>
      </c>
      <c r="C14" s="7">
        <v>73.366538704891198</v>
      </c>
      <c r="D14" s="10">
        <v>1.0885287196853899</v>
      </c>
      <c r="E14" s="7">
        <v>74.960913522397306</v>
      </c>
      <c r="F14" s="10">
        <v>1.3612762102534901</v>
      </c>
      <c r="G14" s="7">
        <v>70.299439763873806</v>
      </c>
      <c r="H14" s="10">
        <v>2.10514842790705</v>
      </c>
      <c r="I14" s="7">
        <v>-4.6614737585235098</v>
      </c>
      <c r="J14" s="10">
        <v>2.6027829890477698</v>
      </c>
      <c r="K14" s="7">
        <v>65.511798745032706</v>
      </c>
      <c r="L14" s="10">
        <v>3.5828954512475302</v>
      </c>
      <c r="M14" s="7">
        <v>68.482141965499096</v>
      </c>
      <c r="N14" s="10">
        <v>1.87344991711095</v>
      </c>
      <c r="O14" s="7">
        <v>83.297943519062102</v>
      </c>
      <c r="P14" s="10">
        <v>1.42305015967197</v>
      </c>
      <c r="Q14" s="7">
        <v>17.786144774029399</v>
      </c>
      <c r="R14" s="10">
        <v>4.02656924313965</v>
      </c>
      <c r="S14" s="7">
        <v>65.753473588766198</v>
      </c>
      <c r="T14" s="10">
        <v>3.0196262953859301</v>
      </c>
      <c r="U14" s="7">
        <v>62.471881492745403</v>
      </c>
      <c r="V14" s="10">
        <v>3.1326408653654898</v>
      </c>
      <c r="W14" s="7">
        <v>80.552890157397101</v>
      </c>
      <c r="X14" s="10">
        <v>1.28096215911027</v>
      </c>
      <c r="Y14" s="7">
        <v>14.7994165686309</v>
      </c>
      <c r="Z14" s="10">
        <v>3.3591126881255802</v>
      </c>
      <c r="AA14" s="65"/>
      <c r="AB14" s="65"/>
      <c r="AC14" s="65"/>
      <c r="AD14" s="182"/>
    </row>
    <row r="15" spans="1:30" ht="13" customHeight="1" x14ac:dyDescent="0.2">
      <c r="A15" s="82" t="s">
        <v>423</v>
      </c>
      <c r="B15" s="110">
        <v>2</v>
      </c>
      <c r="C15" s="7">
        <v>49.502620238530398</v>
      </c>
      <c r="D15" s="10">
        <v>1.4907063517215</v>
      </c>
      <c r="E15" s="7">
        <v>47.9398992185277</v>
      </c>
      <c r="F15" s="10">
        <v>1.62643776203401</v>
      </c>
      <c r="G15" s="7">
        <v>55.1092306349043</v>
      </c>
      <c r="H15" s="10">
        <v>3.3360760276454502</v>
      </c>
      <c r="I15" s="7">
        <v>7.1693314163766404</v>
      </c>
      <c r="J15" s="10">
        <v>3.6610764555628101</v>
      </c>
      <c r="K15" s="7">
        <v>44.495163665346702</v>
      </c>
      <c r="L15" s="10">
        <v>3.6677640203402402</v>
      </c>
      <c r="M15" s="7">
        <v>47.724119031466898</v>
      </c>
      <c r="N15" s="10">
        <v>1.91121505152958</v>
      </c>
      <c r="O15" s="7">
        <v>53.694405840135701</v>
      </c>
      <c r="P15" s="10">
        <v>2.3079628313132701</v>
      </c>
      <c r="Q15" s="7">
        <v>9.1992421747889406</v>
      </c>
      <c r="R15" s="10">
        <v>4.3754548187338802</v>
      </c>
      <c r="S15" s="7">
        <v>47.703452686557597</v>
      </c>
      <c r="T15" s="10">
        <v>3.0624391376098301</v>
      </c>
      <c r="U15" s="7">
        <v>37.728801628468602</v>
      </c>
      <c r="V15" s="10">
        <v>3.6941748970233599</v>
      </c>
      <c r="W15" s="7">
        <v>51.490313586182999</v>
      </c>
      <c r="X15" s="10">
        <v>1.78977674772377</v>
      </c>
      <c r="Y15" s="7">
        <v>3.7868608996254198</v>
      </c>
      <c r="Z15" s="10">
        <v>3.4073434607549999</v>
      </c>
      <c r="AA15" s="65"/>
      <c r="AB15" s="65"/>
      <c r="AC15" s="65"/>
      <c r="AD15" s="182"/>
    </row>
    <row r="16" spans="1:30" ht="13" customHeight="1" x14ac:dyDescent="0.2">
      <c r="A16" s="82" t="s">
        <v>424</v>
      </c>
      <c r="B16" s="110">
        <v>2</v>
      </c>
      <c r="C16" s="7">
        <v>47.699807912002498</v>
      </c>
      <c r="D16" s="10">
        <v>1.5546734514852301</v>
      </c>
      <c r="E16" s="7">
        <v>44.461692453825798</v>
      </c>
      <c r="F16" s="10">
        <v>2.2045913367576802</v>
      </c>
      <c r="G16" s="7">
        <v>50.986867646480299</v>
      </c>
      <c r="H16" s="10">
        <v>2.1652906180424001</v>
      </c>
      <c r="I16" s="7">
        <v>6.5251751926545198</v>
      </c>
      <c r="J16" s="10">
        <v>3.0782495772891001</v>
      </c>
      <c r="K16" s="7">
        <v>34.185496946268898</v>
      </c>
      <c r="L16" s="10">
        <v>3.8723229057370498</v>
      </c>
      <c r="M16" s="7">
        <v>46.246798772645498</v>
      </c>
      <c r="N16" s="10">
        <v>2.06195365991183</v>
      </c>
      <c r="O16" s="7">
        <v>64.884714644359804</v>
      </c>
      <c r="P16" s="10">
        <v>3.2245935546562698</v>
      </c>
      <c r="Q16" s="7">
        <v>30.699217698090798</v>
      </c>
      <c r="R16" s="10">
        <v>4.8069476587177302</v>
      </c>
      <c r="S16" s="7">
        <v>33.409568947637801</v>
      </c>
      <c r="T16" s="10">
        <v>3.39352483428193</v>
      </c>
      <c r="U16" s="7">
        <v>46.326718256669103</v>
      </c>
      <c r="V16" s="10">
        <v>3.5208257246487999</v>
      </c>
      <c r="W16" s="7">
        <v>52.959130184692903</v>
      </c>
      <c r="X16" s="10">
        <v>1.7652730587238401</v>
      </c>
      <c r="Y16" s="7">
        <v>19.549561237055102</v>
      </c>
      <c r="Z16" s="10">
        <v>3.6924158839861798</v>
      </c>
      <c r="AA16" s="65"/>
      <c r="AB16" s="65"/>
      <c r="AC16" s="65"/>
      <c r="AD16" s="182"/>
    </row>
    <row r="17" spans="1:30" ht="13" customHeight="1" x14ac:dyDescent="0.2">
      <c r="A17" s="82" t="s">
        <v>352</v>
      </c>
      <c r="B17" s="110">
        <v>2</v>
      </c>
      <c r="C17" s="7">
        <v>63.990947624375202</v>
      </c>
      <c r="D17" s="10">
        <v>2.1362853663416801</v>
      </c>
      <c r="E17" s="7">
        <v>66.294183070064193</v>
      </c>
      <c r="F17" s="10">
        <v>2.5872628217345102</v>
      </c>
      <c r="G17" s="7">
        <v>58.356796394521098</v>
      </c>
      <c r="H17" s="10">
        <v>3.4780012516665102</v>
      </c>
      <c r="I17" s="7">
        <v>-7.9373866755430997</v>
      </c>
      <c r="J17" s="10">
        <v>4.2913843042954101</v>
      </c>
      <c r="K17" s="7">
        <v>55.581999334653297</v>
      </c>
      <c r="L17" s="10">
        <v>4.3565641642103996</v>
      </c>
      <c r="M17" s="7">
        <v>68.620721171129006</v>
      </c>
      <c r="N17" s="10">
        <v>2.9733518244950501</v>
      </c>
      <c r="O17" s="7">
        <v>59.298040176848303</v>
      </c>
      <c r="P17" s="10">
        <v>4.5725507744277802</v>
      </c>
      <c r="Q17" s="7">
        <v>3.7160408421950102</v>
      </c>
      <c r="R17" s="10">
        <v>6.7651526982911001</v>
      </c>
      <c r="S17" s="7">
        <v>60.765305927067899</v>
      </c>
      <c r="T17" s="10">
        <v>4.2626225272512004</v>
      </c>
      <c r="U17" s="7">
        <v>65.544876615262893</v>
      </c>
      <c r="V17" s="10">
        <v>4.3468031044922997</v>
      </c>
      <c r="W17" s="7">
        <v>65.036805139023997</v>
      </c>
      <c r="X17" s="10">
        <v>3.1898368342033501</v>
      </c>
      <c r="Y17" s="7">
        <v>4.27149921195603</v>
      </c>
      <c r="Z17" s="10">
        <v>5.6352215283889899</v>
      </c>
      <c r="AA17" s="65"/>
      <c r="AB17" s="65"/>
      <c r="AC17" s="65"/>
      <c r="AD17" s="182"/>
    </row>
    <row r="18" spans="1:30" ht="13" customHeight="1" x14ac:dyDescent="0.2">
      <c r="A18" s="111" t="s">
        <v>353</v>
      </c>
      <c r="B18" s="110">
        <v>2</v>
      </c>
      <c r="C18" s="7">
        <v>63.999717064475</v>
      </c>
      <c r="D18" s="10">
        <v>2.80559394931743</v>
      </c>
      <c r="E18" s="7">
        <v>64.898031903648899</v>
      </c>
      <c r="F18" s="10">
        <v>3.27172152656268</v>
      </c>
      <c r="G18" s="7">
        <v>62.853176165697199</v>
      </c>
      <c r="H18" s="10">
        <v>4.8502437547264199</v>
      </c>
      <c r="I18" s="7">
        <v>-2.04485573795175</v>
      </c>
      <c r="J18" s="10">
        <v>5.6040842827166202</v>
      </c>
      <c r="K18" s="7">
        <v>59.056064519642099</v>
      </c>
      <c r="L18" s="10">
        <v>5.4944335322447104</v>
      </c>
      <c r="M18" s="7">
        <v>70.172181610246398</v>
      </c>
      <c r="N18" s="10">
        <v>4.7979238380704503</v>
      </c>
      <c r="O18" s="7">
        <v>49.772224698414703</v>
      </c>
      <c r="P18" s="10">
        <v>8.5931323963398292</v>
      </c>
      <c r="Q18" s="7">
        <v>-9.2838398212274207</v>
      </c>
      <c r="R18" s="10">
        <v>10.556906899279999</v>
      </c>
      <c r="S18" s="7">
        <v>61.682297652353597</v>
      </c>
      <c r="T18" s="10">
        <v>5.1494822104416196</v>
      </c>
      <c r="U18" s="7">
        <v>73.774254042884493</v>
      </c>
      <c r="V18" s="10">
        <v>5.4238541427650597</v>
      </c>
      <c r="W18" s="7">
        <v>61.418812917946703</v>
      </c>
      <c r="X18" s="10">
        <v>5.6941804997255296</v>
      </c>
      <c r="Y18" s="7">
        <v>-0.26348473440687298</v>
      </c>
      <c r="Z18" s="10">
        <v>8.2856975247561397</v>
      </c>
      <c r="AA18" s="65"/>
      <c r="AB18" s="65"/>
      <c r="AC18" s="65"/>
      <c r="AD18" s="182"/>
    </row>
    <row r="19" spans="1:30" ht="13" customHeight="1" x14ac:dyDescent="0.2">
      <c r="A19" s="111" t="s">
        <v>354</v>
      </c>
      <c r="B19" s="110">
        <v>2</v>
      </c>
      <c r="C19" s="7">
        <v>63.982351882960799</v>
      </c>
      <c r="D19" s="10">
        <v>3.1176556966065601</v>
      </c>
      <c r="E19" s="7">
        <v>67.496349250310104</v>
      </c>
      <c r="F19" s="10">
        <v>3.8071271833078901</v>
      </c>
      <c r="G19" s="7">
        <v>52.243179018512301</v>
      </c>
      <c r="H19" s="10">
        <v>4.6609267238535104</v>
      </c>
      <c r="I19" s="7">
        <v>-15.2531702317978</v>
      </c>
      <c r="J19" s="10">
        <v>6.6683573686912601</v>
      </c>
      <c r="K19" s="7">
        <v>47.774778546335</v>
      </c>
      <c r="L19" s="10">
        <v>7.49364880098664</v>
      </c>
      <c r="M19" s="7">
        <v>67.269452955127406</v>
      </c>
      <c r="N19" s="10">
        <v>3.5992760017871999</v>
      </c>
      <c r="O19" s="7">
        <v>64.259776762668096</v>
      </c>
      <c r="P19" s="10">
        <v>5.0383741059003304</v>
      </c>
      <c r="Q19" s="7">
        <v>16.484998216333</v>
      </c>
      <c r="R19" s="10">
        <v>10.600681378236199</v>
      </c>
      <c r="S19" s="7">
        <v>58.275785872344102</v>
      </c>
      <c r="T19" s="10">
        <v>7.6139761839934597</v>
      </c>
      <c r="U19" s="7">
        <v>56.796183201602702</v>
      </c>
      <c r="V19" s="10">
        <v>5.8381338075738496</v>
      </c>
      <c r="W19" s="7">
        <v>67.3174623746593</v>
      </c>
      <c r="X19" s="10">
        <v>3.7061710766023599</v>
      </c>
      <c r="Y19" s="7">
        <v>9.0416765023152497</v>
      </c>
      <c r="Z19" s="10">
        <v>9.1038758535309494</v>
      </c>
      <c r="AA19" s="65"/>
      <c r="AB19" s="65"/>
      <c r="AC19" s="65"/>
      <c r="AD19" s="182"/>
    </row>
    <row r="20" spans="1:30" ht="13" customHeight="1" x14ac:dyDescent="0.2">
      <c r="A20" s="82" t="s">
        <v>355</v>
      </c>
      <c r="B20" s="110">
        <v>2</v>
      </c>
      <c r="C20" s="7">
        <v>21.980568039788</v>
      </c>
      <c r="D20" s="10">
        <v>2.9103888432079899</v>
      </c>
      <c r="E20" s="7">
        <v>20.395923909755901</v>
      </c>
      <c r="F20" s="10">
        <v>2.9427594451799202</v>
      </c>
      <c r="G20" s="7">
        <v>25.0798049174232</v>
      </c>
      <c r="H20" s="10">
        <v>4.3552459212979002</v>
      </c>
      <c r="I20" s="7">
        <v>4.6838810076672699</v>
      </c>
      <c r="J20" s="10">
        <v>4.2381066113095196</v>
      </c>
      <c r="K20" s="7">
        <v>25.9935894321269</v>
      </c>
      <c r="L20" s="10">
        <v>6.8580229331172404</v>
      </c>
      <c r="M20" s="7">
        <v>20.0504273615391</v>
      </c>
      <c r="N20" s="10">
        <v>3.09788538045553</v>
      </c>
      <c r="O20" s="7">
        <v>24.218909623147098</v>
      </c>
      <c r="P20" s="10">
        <v>4.7726497263015704</v>
      </c>
      <c r="Q20" s="7">
        <v>-1.77467980897975</v>
      </c>
      <c r="R20" s="10">
        <v>7.6900440148088096</v>
      </c>
      <c r="S20" s="7">
        <v>27.712546844598101</v>
      </c>
      <c r="T20" s="10">
        <v>4.7786018401974202</v>
      </c>
      <c r="U20" s="7">
        <v>15.222022629422</v>
      </c>
      <c r="V20" s="10">
        <v>6.1382148858016903</v>
      </c>
      <c r="W20" s="7">
        <v>21.947206520194399</v>
      </c>
      <c r="X20" s="10">
        <v>3.7142186951862799</v>
      </c>
      <c r="Y20" s="7">
        <v>-5.7653403244037698</v>
      </c>
      <c r="Z20" s="10">
        <v>5.24841533918039</v>
      </c>
      <c r="AA20" s="65"/>
      <c r="AB20" s="65"/>
      <c r="AC20" s="65"/>
      <c r="AD20" s="182"/>
    </row>
    <row r="21" spans="1:30" ht="13" customHeight="1" x14ac:dyDescent="0.2">
      <c r="A21" s="82" t="s">
        <v>356</v>
      </c>
      <c r="B21" s="110">
        <v>2</v>
      </c>
      <c r="C21" s="7">
        <v>64.251222469180703</v>
      </c>
      <c r="D21" s="10">
        <v>1.57412193143993</v>
      </c>
      <c r="E21" s="7">
        <v>64.174209112105203</v>
      </c>
      <c r="F21" s="10">
        <v>1.67744550481349</v>
      </c>
      <c r="G21" s="7">
        <v>64.5154999492608</v>
      </c>
      <c r="H21" s="10">
        <v>2.7978794435949901</v>
      </c>
      <c r="I21" s="7">
        <v>0.34129083715562603</v>
      </c>
      <c r="J21" s="10">
        <v>2.89781198659862</v>
      </c>
      <c r="K21" s="7">
        <v>68.692144167808294</v>
      </c>
      <c r="L21" s="10">
        <v>5.5355706103798301</v>
      </c>
      <c r="M21" s="7">
        <v>64.929792624563007</v>
      </c>
      <c r="N21" s="10">
        <v>2.1783479772317502</v>
      </c>
      <c r="O21" s="7">
        <v>62.751889054035502</v>
      </c>
      <c r="P21" s="10">
        <v>1.8748616031476999</v>
      </c>
      <c r="Q21" s="7">
        <v>-5.9402551137727402</v>
      </c>
      <c r="R21" s="10">
        <v>5.5516209203215299</v>
      </c>
      <c r="S21" s="7">
        <v>66.830326498262494</v>
      </c>
      <c r="T21" s="10">
        <v>3.4371137959459701</v>
      </c>
      <c r="U21" s="7">
        <v>67.852327920102695</v>
      </c>
      <c r="V21" s="10">
        <v>3.3090788978635102</v>
      </c>
      <c r="W21" s="7">
        <v>62.093249706932603</v>
      </c>
      <c r="X21" s="10">
        <v>2.0047481727221701</v>
      </c>
      <c r="Y21" s="7">
        <v>-4.7370767913298604</v>
      </c>
      <c r="Z21" s="10">
        <v>3.64238141294949</v>
      </c>
      <c r="AA21" s="65"/>
      <c r="AB21" s="65"/>
      <c r="AC21" s="65"/>
      <c r="AD21" s="182"/>
    </row>
    <row r="22" spans="1:30" ht="13" customHeight="1" x14ac:dyDescent="0.2">
      <c r="A22" s="82" t="s">
        <v>357</v>
      </c>
      <c r="B22" s="110">
        <v>2</v>
      </c>
      <c r="C22" s="7">
        <v>39.037037465751098</v>
      </c>
      <c r="D22" s="10">
        <v>3.3659868238002399</v>
      </c>
      <c r="E22" s="7">
        <v>40.227013200294799</v>
      </c>
      <c r="F22" s="10">
        <v>4.8417212932572502</v>
      </c>
      <c r="G22" s="7">
        <v>38.304883231457303</v>
      </c>
      <c r="H22" s="10">
        <v>5.6844168323671598</v>
      </c>
      <c r="I22" s="7">
        <v>-1.9221299688375499</v>
      </c>
      <c r="J22" s="10">
        <v>8.0994922008044696</v>
      </c>
      <c r="K22" s="7">
        <v>30.442721510402301</v>
      </c>
      <c r="L22" s="10">
        <v>8.86636752207386</v>
      </c>
      <c r="M22" s="7">
        <v>37.235375107064101</v>
      </c>
      <c r="N22" s="10">
        <v>4.23467627739661</v>
      </c>
      <c r="O22" s="7">
        <v>50.634574236544601</v>
      </c>
      <c r="P22" s="10">
        <v>8.30979335011674</v>
      </c>
      <c r="Q22" s="7">
        <v>20.191852726142201</v>
      </c>
      <c r="R22" s="10">
        <v>12.4363329552127</v>
      </c>
      <c r="S22" s="7">
        <v>50.484334975820097</v>
      </c>
      <c r="T22" s="10">
        <v>8.9165722201042303</v>
      </c>
      <c r="U22" s="7">
        <v>30.754247565665501</v>
      </c>
      <c r="V22" s="10">
        <v>7.0724948607922</v>
      </c>
      <c r="W22" s="7">
        <v>41.919541181755797</v>
      </c>
      <c r="X22" s="10">
        <v>5.4213512392391801</v>
      </c>
      <c r="Y22" s="7">
        <v>-8.5647937940642507</v>
      </c>
      <c r="Z22" s="10">
        <v>10.727262810497001</v>
      </c>
      <c r="AA22" s="65"/>
      <c r="AB22" s="65"/>
      <c r="AC22" s="65"/>
      <c r="AD22" s="182"/>
    </row>
    <row r="23" spans="1:30" ht="13" customHeight="1" x14ac:dyDescent="0.2">
      <c r="A23" s="82" t="s">
        <v>358</v>
      </c>
      <c r="B23" s="110">
        <v>2</v>
      </c>
      <c r="C23" s="7">
        <v>61.726754286174398</v>
      </c>
      <c r="D23" s="10">
        <v>2.3533842429543101</v>
      </c>
      <c r="E23" s="7">
        <v>63.873251063024398</v>
      </c>
      <c r="F23" s="10">
        <v>2.8239442527145302</v>
      </c>
      <c r="G23" s="7">
        <v>59.3001574600369</v>
      </c>
      <c r="H23" s="10">
        <v>2.8558215081649401</v>
      </c>
      <c r="I23" s="7">
        <v>-4.57309360298746</v>
      </c>
      <c r="J23" s="10">
        <v>3.3080450492661901</v>
      </c>
      <c r="K23" s="7">
        <v>72.910180931536303</v>
      </c>
      <c r="L23" s="10">
        <v>6.2078125487585396</v>
      </c>
      <c r="M23" s="7">
        <v>60.543713444742799</v>
      </c>
      <c r="N23" s="10">
        <v>2.7583645056248098</v>
      </c>
      <c r="O23" s="7">
        <v>61.4211347804019</v>
      </c>
      <c r="P23" s="10">
        <v>3.7464914493861801</v>
      </c>
      <c r="Q23" s="7">
        <v>-11.489046151134399</v>
      </c>
      <c r="R23" s="10">
        <v>7.4941048800277601</v>
      </c>
      <c r="S23" s="7">
        <v>68.427209464605198</v>
      </c>
      <c r="T23" s="10">
        <v>5.4846438424165402</v>
      </c>
      <c r="U23" s="7">
        <v>57.2343005442779</v>
      </c>
      <c r="V23" s="10">
        <v>4.5942344174490097</v>
      </c>
      <c r="W23" s="7">
        <v>61.789130379165499</v>
      </c>
      <c r="X23" s="10">
        <v>2.5661173191126698</v>
      </c>
      <c r="Y23" s="7">
        <v>-6.6380790854397098</v>
      </c>
      <c r="Z23" s="10">
        <v>5.8447023082644796</v>
      </c>
      <c r="AA23" s="65"/>
      <c r="AB23" s="65"/>
      <c r="AC23" s="65"/>
      <c r="AD23" s="182"/>
    </row>
    <row r="24" spans="1:30" ht="13" customHeight="1" x14ac:dyDescent="0.2">
      <c r="A24" s="82" t="s">
        <v>425</v>
      </c>
      <c r="B24" s="110">
        <v>2</v>
      </c>
      <c r="C24" s="7">
        <v>45.763779413329097</v>
      </c>
      <c r="D24" s="10">
        <v>2.4185266429002601</v>
      </c>
      <c r="E24" s="7">
        <v>44.215899815562601</v>
      </c>
      <c r="F24" s="10">
        <v>3.3213417332184698</v>
      </c>
      <c r="G24" s="7">
        <v>47.526642337713497</v>
      </c>
      <c r="H24" s="10">
        <v>3.0337728700736601</v>
      </c>
      <c r="I24" s="7">
        <v>3.3107425221509201</v>
      </c>
      <c r="J24" s="10">
        <v>4.2563060664702901</v>
      </c>
      <c r="K24" s="7">
        <v>28.618975585436999</v>
      </c>
      <c r="L24" s="10">
        <v>8.0903254191997203</v>
      </c>
      <c r="M24" s="7">
        <v>45.5386063098207</v>
      </c>
      <c r="N24" s="10">
        <v>3.0859281745581302</v>
      </c>
      <c r="O24" s="7">
        <v>49.5070983710742</v>
      </c>
      <c r="P24" s="10">
        <v>3.5450987781359</v>
      </c>
      <c r="Q24" s="7">
        <v>20.888122785637201</v>
      </c>
      <c r="R24" s="10">
        <v>8.9194627254897494</v>
      </c>
      <c r="S24" s="7">
        <v>47.031838064708502</v>
      </c>
      <c r="T24" s="10">
        <v>7.3679273178055302</v>
      </c>
      <c r="U24" s="7">
        <v>41.913544728452003</v>
      </c>
      <c r="V24" s="10">
        <v>5.7440524800634796</v>
      </c>
      <c r="W24" s="7">
        <v>46.066097038699198</v>
      </c>
      <c r="X24" s="10">
        <v>2.6797175555144199</v>
      </c>
      <c r="Y24" s="7">
        <v>-0.96574102600929701</v>
      </c>
      <c r="Z24" s="10">
        <v>7.5291026839407102</v>
      </c>
      <c r="AA24" s="65"/>
      <c r="AB24" s="65"/>
      <c r="AC24" s="65"/>
      <c r="AD24" s="182"/>
    </row>
    <row r="25" spans="1:30" ht="13" customHeight="1" x14ac:dyDescent="0.2">
      <c r="A25" s="82" t="s">
        <v>359</v>
      </c>
      <c r="B25" s="110">
        <v>2</v>
      </c>
      <c r="C25" s="7">
        <v>23.109420753128301</v>
      </c>
      <c r="D25" s="10">
        <v>1.45030954648529</v>
      </c>
      <c r="E25" s="7">
        <v>21.5053939793609</v>
      </c>
      <c r="F25" s="10">
        <v>1.43522095732903</v>
      </c>
      <c r="G25" s="7">
        <v>30.7898112370798</v>
      </c>
      <c r="H25" s="10">
        <v>3.8544331115099202</v>
      </c>
      <c r="I25" s="7">
        <v>9.2844172577189994</v>
      </c>
      <c r="J25" s="10">
        <v>3.91679092602865</v>
      </c>
      <c r="K25" s="7">
        <v>20.328535856161999</v>
      </c>
      <c r="L25" s="10">
        <v>4.9475106429498998</v>
      </c>
      <c r="M25" s="7">
        <v>22.476938687633599</v>
      </c>
      <c r="N25" s="10">
        <v>1.8173510527718999</v>
      </c>
      <c r="O25" s="7">
        <v>25.055256642274401</v>
      </c>
      <c r="P25" s="10">
        <v>2.3138653140307399</v>
      </c>
      <c r="Q25" s="7">
        <v>4.7267207861123897</v>
      </c>
      <c r="R25" s="10">
        <v>5.1832889299325702</v>
      </c>
      <c r="S25" s="7">
        <v>23.3113448335919</v>
      </c>
      <c r="T25" s="10">
        <v>3.45296243908416</v>
      </c>
      <c r="U25" s="7">
        <v>25.968864731354898</v>
      </c>
      <c r="V25" s="10">
        <v>4.3055764396590197</v>
      </c>
      <c r="W25" s="7">
        <v>22.522075134289899</v>
      </c>
      <c r="X25" s="10">
        <v>1.6257068140533999</v>
      </c>
      <c r="Y25" s="7">
        <v>-0.78926969930197899</v>
      </c>
      <c r="Z25" s="10">
        <v>3.64430501101935</v>
      </c>
      <c r="AA25" s="65"/>
      <c r="AB25" s="65"/>
      <c r="AC25" s="65"/>
      <c r="AD25" s="182"/>
    </row>
    <row r="26" spans="1:30" ht="13" customHeight="1" x14ac:dyDescent="0.2">
      <c r="A26" s="82" t="s">
        <v>360</v>
      </c>
      <c r="B26" s="110">
        <v>2</v>
      </c>
      <c r="C26" s="7">
        <v>85.446567869160205</v>
      </c>
      <c r="D26" s="10">
        <v>1.2479953273416</v>
      </c>
      <c r="E26" s="7">
        <v>87.054260525724601</v>
      </c>
      <c r="F26" s="10">
        <v>1.36941881442376</v>
      </c>
      <c r="G26" s="7">
        <v>81.257415991317998</v>
      </c>
      <c r="H26" s="10">
        <v>2.9645479750990802</v>
      </c>
      <c r="I26" s="7">
        <v>-5.7968445344066302</v>
      </c>
      <c r="J26" s="10">
        <v>3.3945509015291599</v>
      </c>
      <c r="K26" s="7" t="s">
        <v>562</v>
      </c>
      <c r="L26" s="10" t="s">
        <v>562</v>
      </c>
      <c r="M26" s="7">
        <v>83.586609519952702</v>
      </c>
      <c r="N26" s="10">
        <v>1.79477916537726</v>
      </c>
      <c r="O26" s="7">
        <v>87.870776640314304</v>
      </c>
      <c r="P26" s="10">
        <v>2.11974882718641</v>
      </c>
      <c r="Q26" s="7" t="s">
        <v>562</v>
      </c>
      <c r="R26" s="10" t="s">
        <v>562</v>
      </c>
      <c r="S26" s="7">
        <v>75.276019676983793</v>
      </c>
      <c r="T26" s="10">
        <v>4.1672291183561398</v>
      </c>
      <c r="U26" s="7">
        <v>89.244697129356695</v>
      </c>
      <c r="V26" s="10">
        <v>4.1762870900778797</v>
      </c>
      <c r="W26" s="7">
        <v>87.135692922024703</v>
      </c>
      <c r="X26" s="10">
        <v>1.5441984666458299</v>
      </c>
      <c r="Y26" s="7">
        <v>11.8596732450409</v>
      </c>
      <c r="Z26" s="10">
        <v>4.6730980456060198</v>
      </c>
      <c r="AA26" s="65"/>
      <c r="AB26" s="65"/>
      <c r="AC26" s="65"/>
      <c r="AD26" s="182"/>
    </row>
    <row r="27" spans="1:30" ht="13" customHeight="1" x14ac:dyDescent="0.2">
      <c r="A27" s="82" t="s">
        <v>361</v>
      </c>
      <c r="B27" s="110">
        <v>2</v>
      </c>
      <c r="C27" s="7">
        <v>45.832585580207201</v>
      </c>
      <c r="D27" s="10">
        <v>0.986700531365995</v>
      </c>
      <c r="E27" s="7">
        <v>46.493688471272201</v>
      </c>
      <c r="F27" s="10">
        <v>1.0973631934153401</v>
      </c>
      <c r="G27" s="7">
        <v>44.167892894606602</v>
      </c>
      <c r="H27" s="10">
        <v>1.9774094858434701</v>
      </c>
      <c r="I27" s="7">
        <v>-2.3257955766655898</v>
      </c>
      <c r="J27" s="10">
        <v>2.1875883113755399</v>
      </c>
      <c r="K27" s="7">
        <v>39.120173941513102</v>
      </c>
      <c r="L27" s="10">
        <v>2.7729406771825298</v>
      </c>
      <c r="M27" s="7">
        <v>44.609793808698697</v>
      </c>
      <c r="N27" s="10">
        <v>1.4114998837919599</v>
      </c>
      <c r="O27" s="7">
        <v>49.347686027560997</v>
      </c>
      <c r="P27" s="10">
        <v>1.5148303539219701</v>
      </c>
      <c r="Q27" s="7">
        <v>10.2275120860479</v>
      </c>
      <c r="R27" s="10">
        <v>3.06877546892607</v>
      </c>
      <c r="S27" s="7">
        <v>42.733181706723499</v>
      </c>
      <c r="T27" s="10">
        <v>1.9887353497892399</v>
      </c>
      <c r="U27" s="7">
        <v>43.671712061263399</v>
      </c>
      <c r="V27" s="10">
        <v>2.5219944411233399</v>
      </c>
      <c r="W27" s="7">
        <v>47.334831705555601</v>
      </c>
      <c r="X27" s="10">
        <v>1.22210366001469</v>
      </c>
      <c r="Y27" s="7">
        <v>4.60164999883217</v>
      </c>
      <c r="Z27" s="10">
        <v>2.24271884703239</v>
      </c>
      <c r="AA27" s="65"/>
      <c r="AB27" s="65"/>
      <c r="AC27" s="65"/>
      <c r="AD27" s="182"/>
    </row>
    <row r="28" spans="1:30" ht="13" customHeight="1" x14ac:dyDescent="0.2">
      <c r="A28" s="82" t="s">
        <v>362</v>
      </c>
      <c r="B28" s="110">
        <v>2</v>
      </c>
      <c r="C28" s="7">
        <v>74.749218986897404</v>
      </c>
      <c r="D28" s="10">
        <v>1.6120047528011101</v>
      </c>
      <c r="E28" s="7">
        <v>75.849544444534502</v>
      </c>
      <c r="F28" s="10">
        <v>2.01056356549695</v>
      </c>
      <c r="G28" s="7">
        <v>73.3806320776782</v>
      </c>
      <c r="H28" s="10">
        <v>2.3876446288772</v>
      </c>
      <c r="I28" s="7">
        <v>-2.46891236685626</v>
      </c>
      <c r="J28" s="10">
        <v>2.9609588726248002</v>
      </c>
      <c r="K28" s="7">
        <v>72.232316489092</v>
      </c>
      <c r="L28" s="10">
        <v>5.4607286283333698</v>
      </c>
      <c r="M28" s="7">
        <v>75.955210984507204</v>
      </c>
      <c r="N28" s="10">
        <v>2.2620848816211998</v>
      </c>
      <c r="O28" s="7">
        <v>73.449705619800199</v>
      </c>
      <c r="P28" s="10">
        <v>3.01618883946501</v>
      </c>
      <c r="Q28" s="7">
        <v>1.2173891307081699</v>
      </c>
      <c r="R28" s="10">
        <v>6.7074891705399198</v>
      </c>
      <c r="S28" s="7">
        <v>74.505944344943302</v>
      </c>
      <c r="T28" s="10">
        <v>3.3237663060210099</v>
      </c>
      <c r="U28" s="7">
        <v>74.760297671684995</v>
      </c>
      <c r="V28" s="10">
        <v>4.0118755912101003</v>
      </c>
      <c r="W28" s="7">
        <v>75.046317759893597</v>
      </c>
      <c r="X28" s="10">
        <v>2.21178811986201</v>
      </c>
      <c r="Y28" s="7">
        <v>0.54037341495033797</v>
      </c>
      <c r="Z28" s="10">
        <v>4.31490281818615</v>
      </c>
      <c r="AA28" s="65"/>
      <c r="AB28" s="65"/>
      <c r="AC28" s="65"/>
      <c r="AD28" s="182"/>
    </row>
    <row r="29" spans="1:30" ht="13" customHeight="1" x14ac:dyDescent="0.2">
      <c r="A29" s="82" t="s">
        <v>363</v>
      </c>
      <c r="B29" s="110">
        <v>2</v>
      </c>
      <c r="C29" s="7">
        <v>27.669794031086798</v>
      </c>
      <c r="D29" s="10">
        <v>1.3279699193121</v>
      </c>
      <c r="E29" s="7">
        <v>27.105190253186901</v>
      </c>
      <c r="F29" s="10">
        <v>1.3806412155276</v>
      </c>
      <c r="G29" s="7">
        <v>31.986048125926899</v>
      </c>
      <c r="H29" s="10">
        <v>3.8601524788393302</v>
      </c>
      <c r="I29" s="7">
        <v>4.8808578727399601</v>
      </c>
      <c r="J29" s="10">
        <v>4.0117092384077804</v>
      </c>
      <c r="K29" s="7">
        <v>33.508220902209402</v>
      </c>
      <c r="L29" s="10">
        <v>6.1154220205593601</v>
      </c>
      <c r="M29" s="7">
        <v>29.859719911666701</v>
      </c>
      <c r="N29" s="10">
        <v>2.0158526629230402</v>
      </c>
      <c r="O29" s="7">
        <v>25.429246291607299</v>
      </c>
      <c r="P29" s="10">
        <v>1.7607745260994301</v>
      </c>
      <c r="Q29" s="7">
        <v>-8.0789746106021099</v>
      </c>
      <c r="R29" s="10">
        <v>6.4333264689137897</v>
      </c>
      <c r="S29" s="7">
        <v>39.763383054815399</v>
      </c>
      <c r="T29" s="10">
        <v>3.9257211006048598</v>
      </c>
      <c r="U29" s="7">
        <v>27.101487430557999</v>
      </c>
      <c r="V29" s="10">
        <v>3.92382879230157</v>
      </c>
      <c r="W29" s="7">
        <v>24.970892193562399</v>
      </c>
      <c r="X29" s="10">
        <v>1.6211317312765801</v>
      </c>
      <c r="Y29" s="7">
        <v>-14.792490861253</v>
      </c>
      <c r="Z29" s="10">
        <v>4.2848411832102302</v>
      </c>
      <c r="AA29" s="65"/>
      <c r="AB29" s="65"/>
      <c r="AC29" s="65"/>
      <c r="AD29" s="182"/>
    </row>
    <row r="30" spans="1:30" ht="13" customHeight="1" x14ac:dyDescent="0.2">
      <c r="A30" s="82" t="s">
        <v>364</v>
      </c>
      <c r="B30" s="110">
        <v>2</v>
      </c>
      <c r="C30" s="7">
        <v>48.9429116998582</v>
      </c>
      <c r="D30" s="10">
        <v>1.38490464300587</v>
      </c>
      <c r="E30" s="7">
        <v>48.817770239720197</v>
      </c>
      <c r="F30" s="10">
        <v>1.5853829060056901</v>
      </c>
      <c r="G30" s="7">
        <v>49.425697281853701</v>
      </c>
      <c r="H30" s="10">
        <v>2.3260010647597298</v>
      </c>
      <c r="I30" s="7">
        <v>0.60792704213347504</v>
      </c>
      <c r="J30" s="10">
        <v>2.70776002619735</v>
      </c>
      <c r="K30" s="7">
        <v>52.308931407283701</v>
      </c>
      <c r="L30" s="10">
        <v>4.33822324095315</v>
      </c>
      <c r="M30" s="7">
        <v>49.054657674984298</v>
      </c>
      <c r="N30" s="10">
        <v>1.72126856407761</v>
      </c>
      <c r="O30" s="7">
        <v>47.850741104726403</v>
      </c>
      <c r="P30" s="10">
        <v>1.7185524438420301</v>
      </c>
      <c r="Q30" s="7">
        <v>-4.4581903025573597</v>
      </c>
      <c r="R30" s="10">
        <v>4.2268055219143603</v>
      </c>
      <c r="S30" s="7">
        <v>50.2427538706782</v>
      </c>
      <c r="T30" s="10">
        <v>2.6509969206458699</v>
      </c>
      <c r="U30" s="7">
        <v>53.0096398017971</v>
      </c>
      <c r="V30" s="10">
        <v>2.68697634489132</v>
      </c>
      <c r="W30" s="7">
        <v>47.409529073602201</v>
      </c>
      <c r="X30" s="10">
        <v>1.5370520262763601</v>
      </c>
      <c r="Y30" s="7">
        <v>-2.8332247970759301</v>
      </c>
      <c r="Z30" s="10">
        <v>2.4622326387514302</v>
      </c>
      <c r="AA30" s="65"/>
      <c r="AB30" s="65"/>
      <c r="AC30" s="65"/>
      <c r="AD30" s="182"/>
    </row>
    <row r="31" spans="1:30" ht="13" customHeight="1" x14ac:dyDescent="0.2">
      <c r="A31" s="82" t="s">
        <v>365</v>
      </c>
      <c r="B31" s="110">
        <v>2</v>
      </c>
      <c r="C31" s="7">
        <v>27.038137754087</v>
      </c>
      <c r="D31" s="10">
        <v>1.6710623466240799</v>
      </c>
      <c r="E31" s="7">
        <v>28.078370110729001</v>
      </c>
      <c r="F31" s="10">
        <v>1.9978991413243401</v>
      </c>
      <c r="G31" s="7">
        <v>25.6507017563228</v>
      </c>
      <c r="H31" s="10">
        <v>2.6508768103454998</v>
      </c>
      <c r="I31" s="7">
        <v>-2.4276683544062001</v>
      </c>
      <c r="J31" s="10">
        <v>3.1286676550978401</v>
      </c>
      <c r="K31" s="7">
        <v>42.807047808676799</v>
      </c>
      <c r="L31" s="10">
        <v>5.5606080060270804</v>
      </c>
      <c r="M31" s="7">
        <v>24.8531279381133</v>
      </c>
      <c r="N31" s="10">
        <v>2.2609591483611</v>
      </c>
      <c r="O31" s="7">
        <v>27.730963136978701</v>
      </c>
      <c r="P31" s="10">
        <v>2.8536235400343801</v>
      </c>
      <c r="Q31" s="7">
        <v>-15.0760846716981</v>
      </c>
      <c r="R31" s="10">
        <v>5.8291348052437701</v>
      </c>
      <c r="S31" s="7">
        <v>37.424588831925803</v>
      </c>
      <c r="T31" s="10">
        <v>5.1533654172840198</v>
      </c>
      <c r="U31" s="7">
        <v>33.219933140836702</v>
      </c>
      <c r="V31" s="10">
        <v>3.9583060757492401</v>
      </c>
      <c r="W31" s="7">
        <v>24.8955702074607</v>
      </c>
      <c r="X31" s="10">
        <v>1.68911459789776</v>
      </c>
      <c r="Y31" s="7">
        <v>-12.529018624465101</v>
      </c>
      <c r="Z31" s="10">
        <v>5.2777901292733098</v>
      </c>
      <c r="AA31" s="65"/>
      <c r="AB31" s="65"/>
      <c r="AC31" s="65"/>
      <c r="AD31" s="182"/>
    </row>
    <row r="32" spans="1:30" ht="13" customHeight="1" x14ac:dyDescent="0.2">
      <c r="A32" s="82" t="s">
        <v>366</v>
      </c>
      <c r="B32" s="110">
        <v>2</v>
      </c>
      <c r="C32" s="7">
        <v>24.5841099301106</v>
      </c>
      <c r="D32" s="10">
        <v>1.5282627970668199</v>
      </c>
      <c r="E32" s="7">
        <v>25.274137468556798</v>
      </c>
      <c r="F32" s="10">
        <v>1.6166949803083399</v>
      </c>
      <c r="G32" s="7">
        <v>22.0210048609169</v>
      </c>
      <c r="H32" s="10">
        <v>3.0346504293223102</v>
      </c>
      <c r="I32" s="7">
        <v>-3.2531326076399099</v>
      </c>
      <c r="J32" s="10">
        <v>3.1809763562207198</v>
      </c>
      <c r="K32" s="7">
        <v>24.269754696648501</v>
      </c>
      <c r="L32" s="10">
        <v>4.7928184763409796</v>
      </c>
      <c r="M32" s="7">
        <v>28.7514733910625</v>
      </c>
      <c r="N32" s="10">
        <v>2.1902131760430601</v>
      </c>
      <c r="O32" s="7">
        <v>21.2157188356436</v>
      </c>
      <c r="P32" s="10">
        <v>1.9742929798795701</v>
      </c>
      <c r="Q32" s="7">
        <v>-3.0540358610048299</v>
      </c>
      <c r="R32" s="10">
        <v>5.0936696345295003</v>
      </c>
      <c r="S32" s="7">
        <v>31.611143635593901</v>
      </c>
      <c r="T32" s="10">
        <v>3.6428836934882698</v>
      </c>
      <c r="U32" s="7">
        <v>31.172196459409101</v>
      </c>
      <c r="V32" s="10">
        <v>4.6854939992927296</v>
      </c>
      <c r="W32" s="7">
        <v>22.610468765858698</v>
      </c>
      <c r="X32" s="10">
        <v>1.6599995196652</v>
      </c>
      <c r="Y32" s="7">
        <v>-9.0006748697352492</v>
      </c>
      <c r="Z32" s="10">
        <v>4.2335545437322599</v>
      </c>
      <c r="AA32" s="65"/>
      <c r="AB32" s="65"/>
      <c r="AC32" s="65"/>
      <c r="AD32" s="182"/>
    </row>
    <row r="33" spans="1:30" ht="13" customHeight="1" x14ac:dyDescent="0.2">
      <c r="A33" s="82" t="s">
        <v>367</v>
      </c>
      <c r="B33" s="110">
        <v>2</v>
      </c>
      <c r="C33" s="7">
        <v>15.918297761663901</v>
      </c>
      <c r="D33" s="10">
        <v>1.72142914367279</v>
      </c>
      <c r="E33" s="7">
        <v>14.344604889528201</v>
      </c>
      <c r="F33" s="10">
        <v>1.8130529480212401</v>
      </c>
      <c r="G33" s="7">
        <v>20.121083156587801</v>
      </c>
      <c r="H33" s="10">
        <v>3.8481407369402101</v>
      </c>
      <c r="I33" s="7">
        <v>5.7764782670596304</v>
      </c>
      <c r="J33" s="10">
        <v>4.17076534837941</v>
      </c>
      <c r="K33" s="7" t="s">
        <v>706</v>
      </c>
      <c r="L33" s="10" t="s">
        <v>706</v>
      </c>
      <c r="M33" s="7">
        <v>14.140564815388499</v>
      </c>
      <c r="N33" s="10">
        <v>2.3199832130873901</v>
      </c>
      <c r="O33" s="7">
        <v>15.886247780901099</v>
      </c>
      <c r="P33" s="10">
        <v>2.92204630572216</v>
      </c>
      <c r="Q33" s="7" t="s">
        <v>706</v>
      </c>
      <c r="R33" s="10" t="s">
        <v>706</v>
      </c>
      <c r="S33" s="7">
        <v>24.008698606020101</v>
      </c>
      <c r="T33" s="10">
        <v>3.6519485295344798</v>
      </c>
      <c r="U33" s="7">
        <v>12.060963830440899</v>
      </c>
      <c r="V33" s="10">
        <v>2.9432436175784198</v>
      </c>
      <c r="W33" s="7">
        <v>14.057234060141999</v>
      </c>
      <c r="X33" s="10">
        <v>2.2155529760352302</v>
      </c>
      <c r="Y33" s="7">
        <v>-9.9514645458781104</v>
      </c>
      <c r="Z33" s="10">
        <v>4.0427787368599901</v>
      </c>
      <c r="AA33" s="65"/>
      <c r="AB33" s="65"/>
      <c r="AC33" s="65"/>
      <c r="AD33" s="182"/>
    </row>
    <row r="34" spans="1:30" ht="13" customHeight="1" x14ac:dyDescent="0.2">
      <c r="A34" s="82" t="s">
        <v>368</v>
      </c>
      <c r="B34" s="110">
        <v>2</v>
      </c>
      <c r="C34" s="7">
        <v>34.949238822441998</v>
      </c>
      <c r="D34" s="10">
        <v>1.5050716958400501</v>
      </c>
      <c r="E34" s="7">
        <v>35.553309349643101</v>
      </c>
      <c r="F34" s="10">
        <v>1.7765498239945401</v>
      </c>
      <c r="G34" s="7">
        <v>33.2953459500702</v>
      </c>
      <c r="H34" s="10">
        <v>2.8123988441529399</v>
      </c>
      <c r="I34" s="7">
        <v>-2.2579633995728998</v>
      </c>
      <c r="J34" s="10">
        <v>3.3232248502132902</v>
      </c>
      <c r="K34" s="7">
        <v>46.298789963018201</v>
      </c>
      <c r="L34" s="10">
        <v>5.9428299306027199</v>
      </c>
      <c r="M34" s="7">
        <v>30.132216159954599</v>
      </c>
      <c r="N34" s="10">
        <v>2.0684055492384199</v>
      </c>
      <c r="O34" s="7">
        <v>38.599722899378598</v>
      </c>
      <c r="P34" s="10">
        <v>3.0139153395726699</v>
      </c>
      <c r="Q34" s="7">
        <v>-7.6990670636396601</v>
      </c>
      <c r="R34" s="10">
        <v>6.4019985083909097</v>
      </c>
      <c r="S34" s="7">
        <v>36.235098714391903</v>
      </c>
      <c r="T34" s="10">
        <v>4.3262208005171701</v>
      </c>
      <c r="U34" s="7">
        <v>27.647136986398799</v>
      </c>
      <c r="V34" s="10">
        <v>3.43983601421664</v>
      </c>
      <c r="W34" s="7">
        <v>35.951212279057401</v>
      </c>
      <c r="X34" s="10">
        <v>2.0380361523230399</v>
      </c>
      <c r="Y34" s="7">
        <v>-0.28388643533447999</v>
      </c>
      <c r="Z34" s="10">
        <v>4.9765197520326598</v>
      </c>
      <c r="AA34" s="65"/>
      <c r="AB34" s="65"/>
      <c r="AC34" s="65"/>
      <c r="AD34" s="182"/>
    </row>
    <row r="35" spans="1:30" ht="13" customHeight="1" x14ac:dyDescent="0.2">
      <c r="A35" s="82" t="s">
        <v>369</v>
      </c>
      <c r="B35" s="110">
        <v>2</v>
      </c>
      <c r="C35" s="7">
        <v>19.2905888449258</v>
      </c>
      <c r="D35" s="10">
        <v>0.98707339405179595</v>
      </c>
      <c r="E35" s="7">
        <v>18.8315559144249</v>
      </c>
      <c r="F35" s="10">
        <v>1.10665047667816</v>
      </c>
      <c r="G35" s="7">
        <v>21.235798732886</v>
      </c>
      <c r="H35" s="10">
        <v>2.1705044897053201</v>
      </c>
      <c r="I35" s="7">
        <v>2.4042428184610398</v>
      </c>
      <c r="J35" s="10">
        <v>2.44572935235268</v>
      </c>
      <c r="K35" s="7">
        <v>44.5732502377953</v>
      </c>
      <c r="L35" s="10">
        <v>8.1016261368309497</v>
      </c>
      <c r="M35" s="7">
        <v>23.497883437199999</v>
      </c>
      <c r="N35" s="10">
        <v>1.6408398817406</v>
      </c>
      <c r="O35" s="7">
        <v>14.763821956844</v>
      </c>
      <c r="P35" s="10">
        <v>1.2499707944993299</v>
      </c>
      <c r="Q35" s="7">
        <v>-29.809428280951401</v>
      </c>
      <c r="R35" s="10">
        <v>8.1389853462707897</v>
      </c>
      <c r="S35" s="7">
        <v>36.4112506685561</v>
      </c>
      <c r="T35" s="10">
        <v>3.4091284019520298</v>
      </c>
      <c r="U35" s="7">
        <v>21.999213461095302</v>
      </c>
      <c r="V35" s="10">
        <v>2.1442475920600499</v>
      </c>
      <c r="W35" s="7">
        <v>15.878513993419901</v>
      </c>
      <c r="X35" s="10">
        <v>1.06492929547871</v>
      </c>
      <c r="Y35" s="7">
        <v>-20.532736675136299</v>
      </c>
      <c r="Z35" s="10">
        <v>3.49223658432342</v>
      </c>
      <c r="AA35" s="65"/>
      <c r="AB35" s="65"/>
      <c r="AC35" s="65"/>
      <c r="AD35" s="182"/>
    </row>
    <row r="36" spans="1:30" ht="13" customHeight="1" x14ac:dyDescent="0.2">
      <c r="A36" s="82" t="s">
        <v>370</v>
      </c>
      <c r="B36" s="110">
        <v>2</v>
      </c>
      <c r="C36" s="7">
        <v>27.140688892599002</v>
      </c>
      <c r="D36" s="10">
        <v>1.04983470116561</v>
      </c>
      <c r="E36" s="7">
        <v>32.320798845203001</v>
      </c>
      <c r="F36" s="10">
        <v>1.74811299785566</v>
      </c>
      <c r="G36" s="7">
        <v>23.845569946640801</v>
      </c>
      <c r="H36" s="10">
        <v>1.42317498696649</v>
      </c>
      <c r="I36" s="7">
        <v>-8.4752288985622393</v>
      </c>
      <c r="J36" s="10">
        <v>2.3427432055937301</v>
      </c>
      <c r="K36" s="7">
        <v>22.8865491898176</v>
      </c>
      <c r="L36" s="10">
        <v>2.3990453756336398</v>
      </c>
      <c r="M36" s="7">
        <v>25.446559354894902</v>
      </c>
      <c r="N36" s="10">
        <v>1.4770836433637999</v>
      </c>
      <c r="O36" s="7">
        <v>33.5905788458468</v>
      </c>
      <c r="P36" s="10">
        <v>2.1645441754121499</v>
      </c>
      <c r="Q36" s="7">
        <v>10.7040296560293</v>
      </c>
      <c r="R36" s="10">
        <v>3.3905919777181901</v>
      </c>
      <c r="S36" s="7">
        <v>22.949181138864699</v>
      </c>
      <c r="T36" s="10">
        <v>2.6143686966044801</v>
      </c>
      <c r="U36" s="7">
        <v>22.284358468887302</v>
      </c>
      <c r="V36" s="10">
        <v>2.18545861453845</v>
      </c>
      <c r="W36" s="7">
        <v>30.157012586055199</v>
      </c>
      <c r="X36" s="10">
        <v>1.3920870926172699</v>
      </c>
      <c r="Y36" s="7">
        <v>7.2078314471904203</v>
      </c>
      <c r="Z36" s="10">
        <v>3.0027802962711201</v>
      </c>
      <c r="AA36" s="65"/>
      <c r="AB36" s="65"/>
      <c r="AC36" s="65"/>
      <c r="AD36" s="182"/>
    </row>
    <row r="37" spans="1:30" ht="13" customHeight="1" x14ac:dyDescent="0.2">
      <c r="A37" s="82" t="s">
        <v>371</v>
      </c>
      <c r="B37" s="110">
        <v>2</v>
      </c>
      <c r="C37" s="7">
        <v>73.786285804019101</v>
      </c>
      <c r="D37" s="10">
        <v>1.07691483426796</v>
      </c>
      <c r="E37" s="7">
        <v>73.311756314470998</v>
      </c>
      <c r="F37" s="10">
        <v>1.2200724506554901</v>
      </c>
      <c r="G37" s="7">
        <v>75.570286493787094</v>
      </c>
      <c r="H37" s="10">
        <v>2.4095065880389099</v>
      </c>
      <c r="I37" s="7">
        <v>2.2585301793161201</v>
      </c>
      <c r="J37" s="10">
        <v>2.7428544169692799</v>
      </c>
      <c r="K37" s="7">
        <v>71.175733996775506</v>
      </c>
      <c r="L37" s="10">
        <v>2.2610636094785401</v>
      </c>
      <c r="M37" s="7">
        <v>72.765863769338694</v>
      </c>
      <c r="N37" s="10">
        <v>1.4653829889244101</v>
      </c>
      <c r="O37" s="7">
        <v>77.382595124623094</v>
      </c>
      <c r="P37" s="10">
        <v>1.7818024191514299</v>
      </c>
      <c r="Q37" s="7">
        <v>6.2068611278476196</v>
      </c>
      <c r="R37" s="10">
        <v>2.84851264445803</v>
      </c>
      <c r="S37" s="7">
        <v>73.437284541674103</v>
      </c>
      <c r="T37" s="10">
        <v>1.9558511985537299</v>
      </c>
      <c r="U37" s="7">
        <v>69.635828025427102</v>
      </c>
      <c r="V37" s="10">
        <v>2.70901898683173</v>
      </c>
      <c r="W37" s="7">
        <v>75.002630710799593</v>
      </c>
      <c r="X37" s="10">
        <v>1.2634589182579401</v>
      </c>
      <c r="Y37" s="7">
        <v>1.56534616912545</v>
      </c>
      <c r="Z37" s="10">
        <v>2.2354075229696</v>
      </c>
      <c r="AA37" s="65"/>
      <c r="AB37" s="65"/>
      <c r="AC37" s="65"/>
      <c r="AD37" s="182"/>
    </row>
    <row r="38" spans="1:30" ht="13" customHeight="1" x14ac:dyDescent="0.2">
      <c r="A38" s="82" t="s">
        <v>372</v>
      </c>
      <c r="B38" s="110">
        <v>2</v>
      </c>
      <c r="C38" s="7">
        <v>26.9608207646701</v>
      </c>
      <c r="D38" s="10">
        <v>1.3213230514438199</v>
      </c>
      <c r="E38" s="7">
        <v>25.246441572932</v>
      </c>
      <c r="F38" s="10">
        <v>1.41238195293439</v>
      </c>
      <c r="G38" s="7">
        <v>32.0824582399107</v>
      </c>
      <c r="H38" s="10">
        <v>2.79082044317044</v>
      </c>
      <c r="I38" s="7">
        <v>6.8360166669787104</v>
      </c>
      <c r="J38" s="10">
        <v>2.99513896487584</v>
      </c>
      <c r="K38" s="7">
        <v>19.566328642006301</v>
      </c>
      <c r="L38" s="10">
        <v>3.1375260621703398</v>
      </c>
      <c r="M38" s="7">
        <v>21.826040020619899</v>
      </c>
      <c r="N38" s="10">
        <v>1.49290925671582</v>
      </c>
      <c r="O38" s="7">
        <v>46.682787858580198</v>
      </c>
      <c r="P38" s="10">
        <v>2.9408908768141702</v>
      </c>
      <c r="Q38" s="7">
        <v>27.116459216573901</v>
      </c>
      <c r="R38" s="10">
        <v>4.0143205412579999</v>
      </c>
      <c r="S38" s="7">
        <v>23.015866515270499</v>
      </c>
      <c r="T38" s="10">
        <v>2.5832895185462998</v>
      </c>
      <c r="U38" s="7">
        <v>16.538627230100001</v>
      </c>
      <c r="V38" s="10">
        <v>2.7486937641653899</v>
      </c>
      <c r="W38" s="7">
        <v>32.287761408704903</v>
      </c>
      <c r="X38" s="10">
        <v>1.5069750056670801</v>
      </c>
      <c r="Y38" s="7">
        <v>9.2718948934344301</v>
      </c>
      <c r="Z38" s="10">
        <v>2.55419503865597</v>
      </c>
      <c r="AA38" s="65"/>
      <c r="AB38" s="65"/>
      <c r="AC38" s="65"/>
      <c r="AD38" s="182"/>
    </row>
    <row r="39" spans="1:30" ht="13" customHeight="1" x14ac:dyDescent="0.2">
      <c r="A39" s="82" t="s">
        <v>426</v>
      </c>
      <c r="B39" s="110">
        <v>2</v>
      </c>
      <c r="C39" s="7">
        <v>29.935007735725499</v>
      </c>
      <c r="D39" s="10">
        <v>1.5006771742896301</v>
      </c>
      <c r="E39" s="7">
        <v>33.728538023100903</v>
      </c>
      <c r="F39" s="10">
        <v>2.0072744015796902</v>
      </c>
      <c r="G39" s="7">
        <v>23.965173748988502</v>
      </c>
      <c r="H39" s="10">
        <v>1.9915028163505</v>
      </c>
      <c r="I39" s="7">
        <v>-9.7633642741123996</v>
      </c>
      <c r="J39" s="10">
        <v>2.74540896664297</v>
      </c>
      <c r="K39" s="7">
        <v>35.177555906414902</v>
      </c>
      <c r="L39" s="10">
        <v>5.9693327130130598</v>
      </c>
      <c r="M39" s="7">
        <v>27.953738408451301</v>
      </c>
      <c r="N39" s="10">
        <v>1.95678238763982</v>
      </c>
      <c r="O39" s="7">
        <v>32.104381099290798</v>
      </c>
      <c r="P39" s="10">
        <v>2.3179720412560898</v>
      </c>
      <c r="Q39" s="7">
        <v>-3.0731748071240701</v>
      </c>
      <c r="R39" s="10">
        <v>6.4175217925024004</v>
      </c>
      <c r="S39" s="7">
        <v>35.110527014199398</v>
      </c>
      <c r="T39" s="10">
        <v>3.7748083677717199</v>
      </c>
      <c r="U39" s="7">
        <v>27.487200642313599</v>
      </c>
      <c r="V39" s="10">
        <v>3.7406989457547701</v>
      </c>
      <c r="W39" s="7">
        <v>29.601484013332701</v>
      </c>
      <c r="X39" s="10">
        <v>1.7894496126354</v>
      </c>
      <c r="Y39" s="7">
        <v>-5.5090430008666402</v>
      </c>
      <c r="Z39" s="10">
        <v>3.91235240254594</v>
      </c>
      <c r="AA39" s="65"/>
      <c r="AB39" s="65"/>
      <c r="AC39" s="65"/>
      <c r="AD39" s="182"/>
    </row>
    <row r="40" spans="1:30" ht="13" customHeight="1" x14ac:dyDescent="0.2">
      <c r="A40" s="82" t="s">
        <v>373</v>
      </c>
      <c r="B40" s="110">
        <v>2</v>
      </c>
      <c r="C40" s="7">
        <v>38.616566087634403</v>
      </c>
      <c r="D40" s="10">
        <v>1.8866834353524899</v>
      </c>
      <c r="E40" s="7">
        <v>38.1712233475535</v>
      </c>
      <c r="F40" s="10">
        <v>1.9006738610729601</v>
      </c>
      <c r="G40" s="7">
        <v>42.841343599909798</v>
      </c>
      <c r="H40" s="10">
        <v>4.1755339982595396</v>
      </c>
      <c r="I40" s="7">
        <v>4.6701202523563596</v>
      </c>
      <c r="J40" s="10">
        <v>3.9934915438513401</v>
      </c>
      <c r="K40" s="7">
        <v>56.629248971178797</v>
      </c>
      <c r="L40" s="10">
        <v>5.1166932709096704</v>
      </c>
      <c r="M40" s="7">
        <v>44.1304615440555</v>
      </c>
      <c r="N40" s="10">
        <v>3.13147450535044</v>
      </c>
      <c r="O40" s="7">
        <v>33.178956948312901</v>
      </c>
      <c r="P40" s="10">
        <v>2.16214915468553</v>
      </c>
      <c r="Q40" s="7">
        <v>-23.450292022865899</v>
      </c>
      <c r="R40" s="10">
        <v>5.0126741706711098</v>
      </c>
      <c r="S40" s="7">
        <v>49.134961614893001</v>
      </c>
      <c r="T40" s="10">
        <v>3.8624399554128099</v>
      </c>
      <c r="U40" s="7">
        <v>47.544542014406503</v>
      </c>
      <c r="V40" s="10">
        <v>3.9611351041507499</v>
      </c>
      <c r="W40" s="7">
        <v>36.552496445880401</v>
      </c>
      <c r="X40" s="10">
        <v>2.0593139701965701</v>
      </c>
      <c r="Y40" s="7">
        <v>-12.5824651690127</v>
      </c>
      <c r="Z40" s="10">
        <v>4.13822030833298</v>
      </c>
      <c r="AA40" s="65"/>
      <c r="AB40" s="65"/>
      <c r="AC40" s="65"/>
      <c r="AD40" s="182"/>
    </row>
    <row r="41" spans="1:30" ht="13" customHeight="1" x14ac:dyDescent="0.2">
      <c r="A41" s="82" t="s">
        <v>374</v>
      </c>
      <c r="B41" s="110">
        <v>2</v>
      </c>
      <c r="C41" s="7">
        <v>26.3847638129016</v>
      </c>
      <c r="D41" s="10">
        <v>1.60198819024438</v>
      </c>
      <c r="E41" s="7">
        <v>26.264969923593402</v>
      </c>
      <c r="F41" s="10">
        <v>1.6798554131677601</v>
      </c>
      <c r="G41" s="7">
        <v>27.4053392537629</v>
      </c>
      <c r="H41" s="10">
        <v>3.9415185777451498</v>
      </c>
      <c r="I41" s="7">
        <v>1.1403693301695601</v>
      </c>
      <c r="J41" s="10">
        <v>4.1172475110394702</v>
      </c>
      <c r="K41" s="7">
        <v>31.8595060168735</v>
      </c>
      <c r="L41" s="10">
        <v>7.0446057991885702</v>
      </c>
      <c r="M41" s="7">
        <v>29.417343097580101</v>
      </c>
      <c r="N41" s="10">
        <v>2.3283417635367001</v>
      </c>
      <c r="O41" s="7">
        <v>24.039682692787</v>
      </c>
      <c r="P41" s="10">
        <v>1.8434090358905399</v>
      </c>
      <c r="Q41" s="7">
        <v>-7.8198233240864603</v>
      </c>
      <c r="R41" s="10">
        <v>7.3418053842296702</v>
      </c>
      <c r="S41" s="7">
        <v>33.353053836471197</v>
      </c>
      <c r="T41" s="10">
        <v>5.6768187195489999</v>
      </c>
      <c r="U41" s="7">
        <v>34.553001908808902</v>
      </c>
      <c r="V41" s="10">
        <v>4.7190506482929901</v>
      </c>
      <c r="W41" s="7">
        <v>25.5821536631593</v>
      </c>
      <c r="X41" s="10">
        <v>1.54713944485135</v>
      </c>
      <c r="Y41" s="7">
        <v>-7.7709001733118903</v>
      </c>
      <c r="Z41" s="10">
        <v>5.5755202602302596</v>
      </c>
      <c r="AA41" s="65"/>
      <c r="AB41" s="65"/>
      <c r="AC41" s="65"/>
      <c r="AD41" s="182"/>
    </row>
    <row r="42" spans="1:30" ht="13" customHeight="1" x14ac:dyDescent="0.2">
      <c r="A42" s="82" t="s">
        <v>375</v>
      </c>
      <c r="B42" s="110">
        <v>2</v>
      </c>
      <c r="C42" s="7">
        <v>6.3661041856934197</v>
      </c>
      <c r="D42" s="10">
        <v>0.97228425662286699</v>
      </c>
      <c r="E42" s="7">
        <v>5.1718796958012003</v>
      </c>
      <c r="F42" s="10">
        <v>1.03923602645999</v>
      </c>
      <c r="G42" s="7">
        <v>8.5958414065937294</v>
      </c>
      <c r="H42" s="10">
        <v>2.1409346326868701</v>
      </c>
      <c r="I42" s="7">
        <v>3.42396171079253</v>
      </c>
      <c r="J42" s="10">
        <v>2.4292324411319601</v>
      </c>
      <c r="K42" s="7">
        <v>7.2194350211477696</v>
      </c>
      <c r="L42" s="10">
        <v>2.5218986345882599</v>
      </c>
      <c r="M42" s="7">
        <v>5.7500718711681902</v>
      </c>
      <c r="N42" s="10">
        <v>1.2267000104343699</v>
      </c>
      <c r="O42" s="7">
        <v>8.3146738242766798</v>
      </c>
      <c r="P42" s="10">
        <v>2.5579942547196</v>
      </c>
      <c r="Q42" s="7">
        <v>1.09523880312891</v>
      </c>
      <c r="R42" s="10">
        <v>3.5310752126125702</v>
      </c>
      <c r="S42" s="7">
        <v>10.122061534802</v>
      </c>
      <c r="T42" s="10">
        <v>2.82528060849552</v>
      </c>
      <c r="U42" s="7">
        <v>3.05086556852654</v>
      </c>
      <c r="V42" s="10">
        <v>1.8264664211950401</v>
      </c>
      <c r="W42" s="7">
        <v>6.4262909382717996</v>
      </c>
      <c r="X42" s="10">
        <v>1.31064865677326</v>
      </c>
      <c r="Y42" s="7">
        <v>-3.6957705965301599</v>
      </c>
      <c r="Z42" s="10">
        <v>3.0339859896797101</v>
      </c>
      <c r="AA42" s="65"/>
      <c r="AB42" s="65"/>
      <c r="AC42" s="65"/>
      <c r="AD42" s="182"/>
    </row>
    <row r="43" spans="1:30" ht="13" customHeight="1" x14ac:dyDescent="0.2">
      <c r="A43" s="82" t="s">
        <v>427</v>
      </c>
      <c r="B43" s="110">
        <v>2</v>
      </c>
      <c r="C43" s="7">
        <v>24.5994558197158</v>
      </c>
      <c r="D43" s="10">
        <v>1.9232568657032001</v>
      </c>
      <c r="E43" s="7">
        <v>23.930609401027301</v>
      </c>
      <c r="F43" s="10">
        <v>2.1595360367863301</v>
      </c>
      <c r="G43" s="7">
        <v>26.943364039268101</v>
      </c>
      <c r="H43" s="10">
        <v>3.6170009774201901</v>
      </c>
      <c r="I43" s="7">
        <v>3.0127546382408199</v>
      </c>
      <c r="J43" s="10">
        <v>4.00907468947167</v>
      </c>
      <c r="K43" s="7" t="s">
        <v>706</v>
      </c>
      <c r="L43" s="10" t="s">
        <v>706</v>
      </c>
      <c r="M43" s="7">
        <v>23.808940574418401</v>
      </c>
      <c r="N43" s="10">
        <v>2.6090273974290001</v>
      </c>
      <c r="O43" s="7">
        <v>23.473891580667502</v>
      </c>
      <c r="P43" s="10">
        <v>2.93728665910443</v>
      </c>
      <c r="Q43" s="7" t="s">
        <v>706</v>
      </c>
      <c r="R43" s="10" t="s">
        <v>706</v>
      </c>
      <c r="S43" s="7">
        <v>39.302576753063299</v>
      </c>
      <c r="T43" s="10">
        <v>6.1688062325382198</v>
      </c>
      <c r="U43" s="7">
        <v>21.947869395421399</v>
      </c>
      <c r="V43" s="10">
        <v>4.6961105590912897</v>
      </c>
      <c r="W43" s="7">
        <v>23.240875456875798</v>
      </c>
      <c r="X43" s="10">
        <v>2.28848164881324</v>
      </c>
      <c r="Y43" s="7">
        <v>-16.061701296187401</v>
      </c>
      <c r="Z43" s="10">
        <v>6.4610534882461303</v>
      </c>
      <c r="AA43" s="65"/>
      <c r="AB43" s="65"/>
      <c r="AC43" s="65"/>
      <c r="AD43" s="182"/>
    </row>
    <row r="44" spans="1:30" ht="13" customHeight="1" x14ac:dyDescent="0.2">
      <c r="A44" s="82" t="s">
        <v>428</v>
      </c>
      <c r="B44" s="110">
        <v>2</v>
      </c>
      <c r="C44" s="7">
        <v>16.385069101244301</v>
      </c>
      <c r="D44" s="10">
        <v>0.77657572398465902</v>
      </c>
      <c r="E44" s="7">
        <v>18.726186481423699</v>
      </c>
      <c r="F44" s="10">
        <v>1.2274642942774801</v>
      </c>
      <c r="G44" s="7">
        <v>14.6675771630367</v>
      </c>
      <c r="H44" s="10">
        <v>0.938786344116181</v>
      </c>
      <c r="I44" s="7">
        <v>-4.05860931838696</v>
      </c>
      <c r="J44" s="10">
        <v>1.4525450165309699</v>
      </c>
      <c r="K44" s="7">
        <v>12.175929892814301</v>
      </c>
      <c r="L44" s="10">
        <v>1.50552375780112</v>
      </c>
      <c r="M44" s="7">
        <v>14.685793595576399</v>
      </c>
      <c r="N44" s="10">
        <v>0.83937380049035504</v>
      </c>
      <c r="O44" s="7">
        <v>26.344387313645299</v>
      </c>
      <c r="P44" s="10">
        <v>1.84253613067212</v>
      </c>
      <c r="Q44" s="7">
        <v>14.168457420830901</v>
      </c>
      <c r="R44" s="10">
        <v>2.3692820489456401</v>
      </c>
      <c r="S44" s="7">
        <v>12.1805386441431</v>
      </c>
      <c r="T44" s="10">
        <v>1.31367872215797</v>
      </c>
      <c r="U44" s="7">
        <v>10.194738712984</v>
      </c>
      <c r="V44" s="10">
        <v>1.2208474881832201</v>
      </c>
      <c r="W44" s="7">
        <v>22.742792236333599</v>
      </c>
      <c r="X44" s="10">
        <v>1.2708601488346201</v>
      </c>
      <c r="Y44" s="7">
        <v>10.5622535921904</v>
      </c>
      <c r="Z44" s="10">
        <v>1.8395228233348899</v>
      </c>
      <c r="AA44" s="65"/>
      <c r="AB44" s="65"/>
      <c r="AC44" s="65"/>
      <c r="AD44" s="182"/>
    </row>
    <row r="45" spans="1:30" ht="13" customHeight="1" x14ac:dyDescent="0.2">
      <c r="A45" s="82" t="s">
        <v>429</v>
      </c>
      <c r="B45" s="110">
        <v>2</v>
      </c>
      <c r="C45" s="7">
        <v>27.169741368116998</v>
      </c>
      <c r="D45" s="10">
        <v>1.2742354048551301</v>
      </c>
      <c r="E45" s="7">
        <v>26.4998558676015</v>
      </c>
      <c r="F45" s="10">
        <v>1.57342771366039</v>
      </c>
      <c r="G45" s="7">
        <v>28.294487453793899</v>
      </c>
      <c r="H45" s="10">
        <v>1.99471683532743</v>
      </c>
      <c r="I45" s="7">
        <v>1.7946315861923501</v>
      </c>
      <c r="J45" s="10">
        <v>2.4759923981428602</v>
      </c>
      <c r="K45" s="7">
        <v>39.253437563899197</v>
      </c>
      <c r="L45" s="10">
        <v>4.2616667671833701</v>
      </c>
      <c r="M45" s="7">
        <v>26.528767411186699</v>
      </c>
      <c r="N45" s="10">
        <v>1.4819880997727599</v>
      </c>
      <c r="O45" s="7">
        <v>24.6713765864557</v>
      </c>
      <c r="P45" s="10">
        <v>2.0854388697788999</v>
      </c>
      <c r="Q45" s="7">
        <v>-14.582060977443501</v>
      </c>
      <c r="R45" s="10">
        <v>5.0972737912109602</v>
      </c>
      <c r="S45" s="7">
        <v>37.7323377131558</v>
      </c>
      <c r="T45" s="10">
        <v>2.76705901199314</v>
      </c>
      <c r="U45" s="7">
        <v>31.6726977074931</v>
      </c>
      <c r="V45" s="10">
        <v>2.81295304718049</v>
      </c>
      <c r="W45" s="7">
        <v>21.262697808355501</v>
      </c>
      <c r="X45" s="10">
        <v>1.59979962117476</v>
      </c>
      <c r="Y45" s="7">
        <v>-16.4696399048002</v>
      </c>
      <c r="Z45" s="10">
        <v>3.3176154728726002</v>
      </c>
      <c r="AA45" s="65"/>
      <c r="AB45" s="65"/>
      <c r="AC45" s="65"/>
      <c r="AD45" s="182"/>
    </row>
    <row r="46" spans="1:30" ht="13" customHeight="1" x14ac:dyDescent="0.2">
      <c r="A46" s="82" t="s">
        <v>430</v>
      </c>
      <c r="B46" s="110">
        <v>2</v>
      </c>
      <c r="C46" s="7">
        <v>17.575462966380002</v>
      </c>
      <c r="D46" s="10">
        <v>1.2596208752659499</v>
      </c>
      <c r="E46" s="7">
        <v>17.501380808963301</v>
      </c>
      <c r="F46" s="10">
        <v>1.4213602031610999</v>
      </c>
      <c r="G46" s="7">
        <v>17.972739390854802</v>
      </c>
      <c r="H46" s="10">
        <v>3.0680363662519601</v>
      </c>
      <c r="I46" s="7">
        <v>0.47135858189142299</v>
      </c>
      <c r="J46" s="10">
        <v>3.4588381089898701</v>
      </c>
      <c r="K46" s="7">
        <v>38.379558042895503</v>
      </c>
      <c r="L46" s="10">
        <v>10.806750257403801</v>
      </c>
      <c r="M46" s="7">
        <v>19.296769692059801</v>
      </c>
      <c r="N46" s="10">
        <v>1.9122338120893201</v>
      </c>
      <c r="O46" s="7">
        <v>14.501508652218799</v>
      </c>
      <c r="P46" s="10">
        <v>1.8826486006946801</v>
      </c>
      <c r="Q46" s="7">
        <v>-23.878049390676701</v>
      </c>
      <c r="R46" s="10">
        <v>11.4212451296233</v>
      </c>
      <c r="S46" s="7">
        <v>19.362876107907599</v>
      </c>
      <c r="T46" s="10">
        <v>4.7122699151731098</v>
      </c>
      <c r="U46" s="7">
        <v>19.1827113333188</v>
      </c>
      <c r="V46" s="10">
        <v>4.5911216786541003</v>
      </c>
      <c r="W46" s="7">
        <v>17.1341818565603</v>
      </c>
      <c r="X46" s="10">
        <v>1.4394561393421901</v>
      </c>
      <c r="Y46" s="7">
        <v>-2.22869425134729</v>
      </c>
      <c r="Z46" s="10">
        <v>4.7177127801583003</v>
      </c>
      <c r="AA46" s="65"/>
      <c r="AB46" s="65"/>
      <c r="AC46" s="65"/>
      <c r="AD46" s="182"/>
    </row>
    <row r="47" spans="1:30" ht="13" customHeight="1" x14ac:dyDescent="0.2">
      <c r="A47" s="82" t="s">
        <v>376</v>
      </c>
      <c r="B47" s="110">
        <v>2</v>
      </c>
      <c r="C47" s="7">
        <v>11.597219845083099</v>
      </c>
      <c r="D47" s="10">
        <v>0.88181352487534004</v>
      </c>
      <c r="E47" s="7">
        <v>11.0730462154186</v>
      </c>
      <c r="F47" s="10">
        <v>0.94419491831845104</v>
      </c>
      <c r="G47" s="7">
        <v>13.1499294181053</v>
      </c>
      <c r="H47" s="10">
        <v>1.9583665355438</v>
      </c>
      <c r="I47" s="7">
        <v>2.0768832026866799</v>
      </c>
      <c r="J47" s="10">
        <v>2.1022269322620399</v>
      </c>
      <c r="K47" s="7">
        <v>24.869355588990899</v>
      </c>
      <c r="L47" s="10">
        <v>6.0807047178688496</v>
      </c>
      <c r="M47" s="7">
        <v>10.8985710832525</v>
      </c>
      <c r="N47" s="10">
        <v>1.30068820600641</v>
      </c>
      <c r="O47" s="7">
        <v>11.4701585157881</v>
      </c>
      <c r="P47" s="10">
        <v>1.08381802665547</v>
      </c>
      <c r="Q47" s="7">
        <v>-13.399197073202799</v>
      </c>
      <c r="R47" s="10">
        <v>6.20698188686272</v>
      </c>
      <c r="S47" s="7">
        <v>23.655143500921501</v>
      </c>
      <c r="T47" s="10">
        <v>4.3338240900435796</v>
      </c>
      <c r="U47" s="7">
        <v>15.515081966114799</v>
      </c>
      <c r="V47" s="10">
        <v>3.9133776441333898</v>
      </c>
      <c r="W47" s="7">
        <v>10.314704017829801</v>
      </c>
      <c r="X47" s="10">
        <v>0.86665722800769296</v>
      </c>
      <c r="Y47" s="7">
        <v>-13.340439483091799</v>
      </c>
      <c r="Z47" s="10">
        <v>4.4202466742992002</v>
      </c>
      <c r="AA47" s="65"/>
      <c r="AB47" s="65"/>
      <c r="AC47" s="65"/>
      <c r="AD47" s="182"/>
    </row>
    <row r="48" spans="1:30" ht="13" customHeight="1" x14ac:dyDescent="0.2">
      <c r="A48" s="82" t="s">
        <v>377</v>
      </c>
      <c r="B48" s="110">
        <v>2</v>
      </c>
      <c r="C48" s="7">
        <v>56.325228152773199</v>
      </c>
      <c r="D48" s="10">
        <v>1.4219229338171999</v>
      </c>
      <c r="E48" s="7">
        <v>57.634248895999697</v>
      </c>
      <c r="F48" s="10">
        <v>1.6829812251123499</v>
      </c>
      <c r="G48" s="7">
        <v>51.7333836902366</v>
      </c>
      <c r="H48" s="10">
        <v>2.7797091873166999</v>
      </c>
      <c r="I48" s="7">
        <v>-5.9008652057631803</v>
      </c>
      <c r="J48" s="10">
        <v>3.3374152537553998</v>
      </c>
      <c r="K48" s="7">
        <v>51.677559616618701</v>
      </c>
      <c r="L48" s="10">
        <v>4.5511489565122103</v>
      </c>
      <c r="M48" s="7">
        <v>54.925644513500401</v>
      </c>
      <c r="N48" s="10">
        <v>1.8459384460310699</v>
      </c>
      <c r="O48" s="7">
        <v>59.773515778953197</v>
      </c>
      <c r="P48" s="10">
        <v>2.2258655894595698</v>
      </c>
      <c r="Q48" s="7">
        <v>8.0959561623344207</v>
      </c>
      <c r="R48" s="10">
        <v>4.8487042562437503</v>
      </c>
      <c r="S48" s="7">
        <v>53.182980656789503</v>
      </c>
      <c r="T48" s="10">
        <v>3.9821923056318198</v>
      </c>
      <c r="U48" s="7">
        <v>54.483847607631397</v>
      </c>
      <c r="V48" s="10">
        <v>4.6813840973476104</v>
      </c>
      <c r="W48" s="7">
        <v>57.315898632739497</v>
      </c>
      <c r="X48" s="10">
        <v>1.65397161929999</v>
      </c>
      <c r="Y48" s="7">
        <v>4.1329179759500603</v>
      </c>
      <c r="Z48" s="10">
        <v>4.00099435077954</v>
      </c>
      <c r="AA48" s="65"/>
      <c r="AB48" s="65"/>
      <c r="AC48" s="65"/>
      <c r="AD48" s="182"/>
    </row>
    <row r="49" spans="1:30" ht="13" customHeight="1" x14ac:dyDescent="0.2">
      <c r="A49" s="82" t="s">
        <v>378</v>
      </c>
      <c r="B49" s="110">
        <v>2</v>
      </c>
      <c r="C49" s="7">
        <v>73.225780223376006</v>
      </c>
      <c r="D49" s="10">
        <v>1.60329089576252</v>
      </c>
      <c r="E49" s="7">
        <v>80.973694722236502</v>
      </c>
      <c r="F49" s="10">
        <v>2.01064069610897</v>
      </c>
      <c r="G49" s="7">
        <v>67.191388724238905</v>
      </c>
      <c r="H49" s="10">
        <v>2.2255110462726799</v>
      </c>
      <c r="I49" s="7">
        <v>-13.7823059979976</v>
      </c>
      <c r="J49" s="10">
        <v>2.93363173240544</v>
      </c>
      <c r="K49" s="7" t="s">
        <v>706</v>
      </c>
      <c r="L49" s="10" t="s">
        <v>706</v>
      </c>
      <c r="M49" s="7">
        <v>72.872584467665007</v>
      </c>
      <c r="N49" s="10">
        <v>1.9819851855061299</v>
      </c>
      <c r="O49" s="7">
        <v>78.482897182789998</v>
      </c>
      <c r="P49" s="10">
        <v>3.3225907772160501</v>
      </c>
      <c r="Q49" s="7" t="s">
        <v>706</v>
      </c>
      <c r="R49" s="10" t="s">
        <v>706</v>
      </c>
      <c r="S49" s="7">
        <v>65.928754839807894</v>
      </c>
      <c r="T49" s="10">
        <v>7.0134135494288596</v>
      </c>
      <c r="U49" s="7">
        <v>74.614936875702796</v>
      </c>
      <c r="V49" s="10">
        <v>4.9120096824602202</v>
      </c>
      <c r="W49" s="7">
        <v>73.615652675822503</v>
      </c>
      <c r="X49" s="10">
        <v>1.9331231547402901</v>
      </c>
      <c r="Y49" s="7">
        <v>7.6868978360146096</v>
      </c>
      <c r="Z49" s="10">
        <v>7.4437678259179698</v>
      </c>
      <c r="AA49" s="65"/>
      <c r="AB49" s="65"/>
      <c r="AC49" s="65"/>
      <c r="AD49" s="182"/>
    </row>
    <row r="50" spans="1:30" ht="13" customHeight="1" x14ac:dyDescent="0.2">
      <c r="A50" s="82" t="s">
        <v>431</v>
      </c>
      <c r="B50" s="110">
        <v>2</v>
      </c>
      <c r="C50" s="7">
        <v>15.862225468823301</v>
      </c>
      <c r="D50" s="10">
        <v>1.1053355400186899</v>
      </c>
      <c r="E50" s="7">
        <v>16.125813054249601</v>
      </c>
      <c r="F50" s="10">
        <v>1.2450630377635401</v>
      </c>
      <c r="G50" s="7">
        <v>15.166583301949499</v>
      </c>
      <c r="H50" s="10">
        <v>1.99963167147697</v>
      </c>
      <c r="I50" s="7">
        <v>-0.95922975230017804</v>
      </c>
      <c r="J50" s="10">
        <v>2.2331889932211402</v>
      </c>
      <c r="K50" s="7">
        <v>42.1237136809278</v>
      </c>
      <c r="L50" s="10">
        <v>7.3470325700239201</v>
      </c>
      <c r="M50" s="7">
        <v>17.007240018048801</v>
      </c>
      <c r="N50" s="10">
        <v>1.5778830090843401</v>
      </c>
      <c r="O50" s="7">
        <v>12.1682650090239</v>
      </c>
      <c r="P50" s="10">
        <v>1.54274324525477</v>
      </c>
      <c r="Q50" s="7">
        <v>-29.955448671903898</v>
      </c>
      <c r="R50" s="10">
        <v>7.43831657895488</v>
      </c>
      <c r="S50" s="7">
        <v>26.565115675208698</v>
      </c>
      <c r="T50" s="10">
        <v>3.9003942546595498</v>
      </c>
      <c r="U50" s="7">
        <v>18.786662386335799</v>
      </c>
      <c r="V50" s="10">
        <v>2.9822884970448702</v>
      </c>
      <c r="W50" s="7">
        <v>13.8227251029433</v>
      </c>
      <c r="X50" s="10">
        <v>1.2074138475932601</v>
      </c>
      <c r="Y50" s="7">
        <v>-12.7423905722654</v>
      </c>
      <c r="Z50" s="10">
        <v>4.1430044833310697</v>
      </c>
      <c r="AA50" s="65"/>
      <c r="AB50" s="65"/>
      <c r="AC50" s="65"/>
      <c r="AD50" s="182"/>
    </row>
    <row r="51" spans="1:30" ht="13" customHeight="1" x14ac:dyDescent="0.2">
      <c r="A51" s="82" t="s">
        <v>379</v>
      </c>
      <c r="B51" s="110">
        <v>2</v>
      </c>
      <c r="C51" s="7">
        <v>56.890308859722502</v>
      </c>
      <c r="D51" s="10">
        <v>1.5211121620899599</v>
      </c>
      <c r="E51" s="7">
        <v>55.528771761527501</v>
      </c>
      <c r="F51" s="10">
        <v>1.70858670326407</v>
      </c>
      <c r="G51" s="7">
        <v>60.894120790626303</v>
      </c>
      <c r="H51" s="10">
        <v>2.1158949381067398</v>
      </c>
      <c r="I51" s="7">
        <v>5.3653490290988604</v>
      </c>
      <c r="J51" s="10">
        <v>2.30546514444476</v>
      </c>
      <c r="K51" s="7">
        <v>61.582688419865001</v>
      </c>
      <c r="L51" s="10">
        <v>2.3145172642570202</v>
      </c>
      <c r="M51" s="7">
        <v>54.122671969226097</v>
      </c>
      <c r="N51" s="10">
        <v>1.833469869852</v>
      </c>
      <c r="O51" s="7">
        <v>60.394186868163899</v>
      </c>
      <c r="P51" s="10">
        <v>2.5885928941279701</v>
      </c>
      <c r="Q51" s="7">
        <v>-1.18850155170109</v>
      </c>
      <c r="R51" s="10">
        <v>3.3002161482449499</v>
      </c>
      <c r="S51" s="7">
        <v>63.046309487900203</v>
      </c>
      <c r="T51" s="10">
        <v>2.2352205459347498</v>
      </c>
      <c r="U51" s="7">
        <v>53.883092612068801</v>
      </c>
      <c r="V51" s="10">
        <v>2.97622749193369</v>
      </c>
      <c r="W51" s="7">
        <v>55.756744805328701</v>
      </c>
      <c r="X51" s="10">
        <v>1.72938913189296</v>
      </c>
      <c r="Y51" s="7">
        <v>-7.2895646825714797</v>
      </c>
      <c r="Z51" s="10">
        <v>2.47513044715663</v>
      </c>
      <c r="AA51" s="65"/>
      <c r="AB51" s="65"/>
      <c r="AC51" s="65"/>
      <c r="AD51" s="182"/>
    </row>
    <row r="52" spans="1:30" ht="13" customHeight="1" x14ac:dyDescent="0.2">
      <c r="A52" s="82" t="s">
        <v>380</v>
      </c>
      <c r="B52" s="110">
        <v>2</v>
      </c>
      <c r="C52" s="7">
        <v>56.011352560494601</v>
      </c>
      <c r="D52" s="10">
        <v>1.22076672572491</v>
      </c>
      <c r="E52" s="7">
        <v>57.237924245404699</v>
      </c>
      <c r="F52" s="10">
        <v>1.4167512744772</v>
      </c>
      <c r="G52" s="7">
        <v>53.914167048938999</v>
      </c>
      <c r="H52" s="10">
        <v>2.1815788568620098</v>
      </c>
      <c r="I52" s="7">
        <v>-3.3237571964657402</v>
      </c>
      <c r="J52" s="10">
        <v>2.55243914915448</v>
      </c>
      <c r="K52" s="7">
        <v>55.0938340042714</v>
      </c>
      <c r="L52" s="10">
        <v>3.8318727147254701</v>
      </c>
      <c r="M52" s="7">
        <v>52.318767417386297</v>
      </c>
      <c r="N52" s="10">
        <v>1.47429326355455</v>
      </c>
      <c r="O52" s="7">
        <v>68.3956994285587</v>
      </c>
      <c r="P52" s="10">
        <v>2.56894315673645</v>
      </c>
      <c r="Q52" s="7">
        <v>13.3018654242872</v>
      </c>
      <c r="R52" s="10">
        <v>4.6791710731002096</v>
      </c>
      <c r="S52" s="7">
        <v>42.970325979755003</v>
      </c>
      <c r="T52" s="10">
        <v>4.14076368992834</v>
      </c>
      <c r="U52" s="7">
        <v>44.020270124227402</v>
      </c>
      <c r="V52" s="10">
        <v>3.3124675497125602</v>
      </c>
      <c r="W52" s="7">
        <v>60.645855163774399</v>
      </c>
      <c r="X52" s="10">
        <v>1.5681326283914401</v>
      </c>
      <c r="Y52" s="7">
        <v>17.6755291840194</v>
      </c>
      <c r="Z52" s="10">
        <v>4.6454421242838002</v>
      </c>
      <c r="AA52" s="65"/>
      <c r="AB52" s="65"/>
      <c r="AC52" s="65"/>
      <c r="AD52" s="182"/>
    </row>
    <row r="53" spans="1:30" ht="13" customHeight="1" x14ac:dyDescent="0.2">
      <c r="A53" s="82" t="s">
        <v>381</v>
      </c>
      <c r="B53" s="110">
        <v>2</v>
      </c>
      <c r="C53" s="7">
        <v>25.4735271477536</v>
      </c>
      <c r="D53" s="10">
        <v>1.3758221323572499</v>
      </c>
      <c r="E53" s="7">
        <v>26.749638334644501</v>
      </c>
      <c r="F53" s="10">
        <v>1.5503442091759501</v>
      </c>
      <c r="G53" s="7">
        <v>19.210601837706498</v>
      </c>
      <c r="H53" s="10">
        <v>2.20912564508258</v>
      </c>
      <c r="I53" s="7">
        <v>-7.5390364969379604</v>
      </c>
      <c r="J53" s="10">
        <v>2.54168928218319</v>
      </c>
      <c r="K53" s="7">
        <v>27.077448975374999</v>
      </c>
      <c r="L53" s="10">
        <v>4.4925348180910598</v>
      </c>
      <c r="M53" s="7">
        <v>25.940836658618899</v>
      </c>
      <c r="N53" s="10">
        <v>1.8702655325237401</v>
      </c>
      <c r="O53" s="7">
        <v>24.378230679124101</v>
      </c>
      <c r="P53" s="10">
        <v>1.7440449768763899</v>
      </c>
      <c r="Q53" s="7">
        <v>-2.6992182962509199</v>
      </c>
      <c r="R53" s="10">
        <v>4.7065664441797903</v>
      </c>
      <c r="S53" s="7">
        <v>28.581770691738601</v>
      </c>
      <c r="T53" s="10">
        <v>3.31821011252767</v>
      </c>
      <c r="U53" s="7">
        <v>22.8153150547456</v>
      </c>
      <c r="V53" s="10">
        <v>2.7693317026666402</v>
      </c>
      <c r="W53" s="7">
        <v>25.358524738700702</v>
      </c>
      <c r="X53" s="10">
        <v>1.4720969201541301</v>
      </c>
      <c r="Y53" s="7">
        <v>-3.2232459530378899</v>
      </c>
      <c r="Z53" s="10">
        <v>3.18226050221232</v>
      </c>
      <c r="AA53" s="65"/>
      <c r="AB53" s="65"/>
      <c r="AC53" s="65"/>
      <c r="AD53" s="182"/>
    </row>
    <row r="54" spans="1:30" ht="13" customHeight="1" x14ac:dyDescent="0.2">
      <c r="A54" s="82" t="s">
        <v>382</v>
      </c>
      <c r="B54" s="110">
        <v>2</v>
      </c>
      <c r="C54" s="7">
        <v>33.232253852526398</v>
      </c>
      <c r="D54" s="10">
        <v>1.34290795595372</v>
      </c>
      <c r="E54" s="7">
        <v>33.6152832875743</v>
      </c>
      <c r="F54" s="10">
        <v>1.38245437400106</v>
      </c>
      <c r="G54" s="7">
        <v>31.757769351435801</v>
      </c>
      <c r="H54" s="10">
        <v>3.3670054274387402</v>
      </c>
      <c r="I54" s="7">
        <v>-1.8575139361384501</v>
      </c>
      <c r="J54" s="10">
        <v>3.51669603325541</v>
      </c>
      <c r="K54" s="7">
        <v>12.0614020770695</v>
      </c>
      <c r="L54" s="10">
        <v>3.3656211520154802</v>
      </c>
      <c r="M54" s="7">
        <v>32.121785175053297</v>
      </c>
      <c r="N54" s="10">
        <v>1.5756081306757199</v>
      </c>
      <c r="O54" s="7">
        <v>38.706439635381201</v>
      </c>
      <c r="P54" s="10">
        <v>2.6141586023205101</v>
      </c>
      <c r="Q54" s="7">
        <v>26.645037558311699</v>
      </c>
      <c r="R54" s="10">
        <v>4.0616851429547998</v>
      </c>
      <c r="S54" s="7">
        <v>18.854440352788199</v>
      </c>
      <c r="T54" s="10">
        <v>2.51302917334317</v>
      </c>
      <c r="U54" s="7">
        <v>22.415997127692702</v>
      </c>
      <c r="V54" s="10">
        <v>2.9171183458334502</v>
      </c>
      <c r="W54" s="7">
        <v>38.774301836758703</v>
      </c>
      <c r="X54" s="10">
        <v>1.6805989552646401</v>
      </c>
      <c r="Y54" s="7">
        <v>19.9198614839705</v>
      </c>
      <c r="Z54" s="10">
        <v>3.20190867522735</v>
      </c>
      <c r="AA54" s="65"/>
      <c r="AB54" s="65"/>
      <c r="AC54" s="65"/>
      <c r="AD54" s="182"/>
    </row>
    <row r="55" spans="1:30" ht="13" customHeight="1" x14ac:dyDescent="0.2">
      <c r="A55" s="82" t="s">
        <v>383</v>
      </c>
      <c r="B55" s="110">
        <v>2</v>
      </c>
      <c r="C55" s="7">
        <v>27.3792132091356</v>
      </c>
      <c r="D55" s="10">
        <v>1.7638697992935499</v>
      </c>
      <c r="E55" s="7">
        <v>25.865734616834299</v>
      </c>
      <c r="F55" s="10">
        <v>2.1463300781677499</v>
      </c>
      <c r="G55" s="7">
        <v>30.170231586248001</v>
      </c>
      <c r="H55" s="10">
        <v>2.6878506368550501</v>
      </c>
      <c r="I55" s="7">
        <v>4.3044969694136297</v>
      </c>
      <c r="J55" s="10">
        <v>3.2566971912335299</v>
      </c>
      <c r="K55" s="7">
        <v>29.218064019113601</v>
      </c>
      <c r="L55" s="10">
        <v>3.2568291878828401</v>
      </c>
      <c r="M55" s="7">
        <v>23.817197447746899</v>
      </c>
      <c r="N55" s="10">
        <v>2.4702083920676401</v>
      </c>
      <c r="O55" s="7">
        <v>31.963718023555099</v>
      </c>
      <c r="P55" s="10">
        <v>2.7925073713423298</v>
      </c>
      <c r="Q55" s="7">
        <v>2.7456540044415201</v>
      </c>
      <c r="R55" s="10">
        <v>4.08321468235361</v>
      </c>
      <c r="S55" s="7">
        <v>30.8728850589541</v>
      </c>
      <c r="T55" s="10">
        <v>3.0853678512473302</v>
      </c>
      <c r="U55" s="7">
        <v>21.587335290792399</v>
      </c>
      <c r="V55" s="10">
        <v>2.95156062652228</v>
      </c>
      <c r="W55" s="7">
        <v>28.675537559220601</v>
      </c>
      <c r="X55" s="10">
        <v>2.3365638227511001</v>
      </c>
      <c r="Y55" s="7">
        <v>-2.1973474997334299</v>
      </c>
      <c r="Z55" s="10">
        <v>3.7194117231319401</v>
      </c>
      <c r="AA55" s="65"/>
      <c r="AB55" s="65"/>
      <c r="AC55" s="65"/>
      <c r="AD55" s="182"/>
    </row>
    <row r="56" spans="1:30" ht="13" customHeight="1" x14ac:dyDescent="0.2">
      <c r="A56" s="82" t="s">
        <v>384</v>
      </c>
      <c r="B56" s="110">
        <v>2</v>
      </c>
      <c r="C56" s="7">
        <v>56.790992048983803</v>
      </c>
      <c r="D56" s="10">
        <v>1.0830118628501999</v>
      </c>
      <c r="E56" s="7">
        <v>59.864849223725997</v>
      </c>
      <c r="F56" s="10">
        <v>1.40580252843414</v>
      </c>
      <c r="G56" s="7">
        <v>51.933865751184896</v>
      </c>
      <c r="H56" s="10">
        <v>1.87267408680776</v>
      </c>
      <c r="I56" s="7">
        <v>-7.9309834725410902</v>
      </c>
      <c r="J56" s="10">
        <v>2.4092711142712502</v>
      </c>
      <c r="K56" s="7">
        <v>64.0778391914303</v>
      </c>
      <c r="L56" s="10">
        <v>4.3517898100114403</v>
      </c>
      <c r="M56" s="7">
        <v>54.938920786419999</v>
      </c>
      <c r="N56" s="10">
        <v>1.27057432480625</v>
      </c>
      <c r="O56" s="7">
        <v>57.885420209981</v>
      </c>
      <c r="P56" s="10">
        <v>2.1403854009175198</v>
      </c>
      <c r="Q56" s="7">
        <v>-6.1924189814492898</v>
      </c>
      <c r="R56" s="10">
        <v>4.79937904793145</v>
      </c>
      <c r="S56" s="7">
        <v>59.590749651051901</v>
      </c>
      <c r="T56" s="10">
        <v>2.5454902932248</v>
      </c>
      <c r="U56" s="7">
        <v>52.753018925238102</v>
      </c>
      <c r="V56" s="10">
        <v>2.1362846305395902</v>
      </c>
      <c r="W56" s="7">
        <v>56.928109041221902</v>
      </c>
      <c r="X56" s="10">
        <v>1.49978333485399</v>
      </c>
      <c r="Y56" s="7">
        <v>-2.6626406098300501</v>
      </c>
      <c r="Z56" s="10">
        <v>2.98388008011672</v>
      </c>
      <c r="AA56" s="65"/>
      <c r="AB56" s="65"/>
      <c r="AC56" s="65"/>
      <c r="AD56" s="182"/>
    </row>
    <row r="57" spans="1:30" ht="13" customHeight="1" x14ac:dyDescent="0.2">
      <c r="A57" s="82" t="s">
        <v>385</v>
      </c>
      <c r="B57" s="110">
        <v>2</v>
      </c>
      <c r="C57" s="7">
        <v>36.843813374162302</v>
      </c>
      <c r="D57" s="10">
        <v>1.7841888150963401</v>
      </c>
      <c r="E57" s="7">
        <v>39.570923820657399</v>
      </c>
      <c r="F57" s="10">
        <v>2.1784868258500998</v>
      </c>
      <c r="G57" s="7">
        <v>32.323838822237697</v>
      </c>
      <c r="H57" s="10">
        <v>2.8651719065466899</v>
      </c>
      <c r="I57" s="7">
        <v>-7.2470849984197097</v>
      </c>
      <c r="J57" s="10">
        <v>3.4804335052852098</v>
      </c>
      <c r="K57" s="7">
        <v>34.330876914977601</v>
      </c>
      <c r="L57" s="10">
        <v>6.1358556128251998</v>
      </c>
      <c r="M57" s="7">
        <v>40.9599043415704</v>
      </c>
      <c r="N57" s="10">
        <v>2.5452339979771499</v>
      </c>
      <c r="O57" s="7">
        <v>32.761499586788098</v>
      </c>
      <c r="P57" s="10">
        <v>2.6287775659322201</v>
      </c>
      <c r="Q57" s="7">
        <v>-1.5693773281894801</v>
      </c>
      <c r="R57" s="10">
        <v>6.6984542386659598</v>
      </c>
      <c r="S57" s="7">
        <v>37.467208471030098</v>
      </c>
      <c r="T57" s="10">
        <v>3.9500178308096601</v>
      </c>
      <c r="U57" s="7">
        <v>41.202441223290698</v>
      </c>
      <c r="V57" s="10">
        <v>4.1967646612953704</v>
      </c>
      <c r="W57" s="7">
        <v>35.717523519676298</v>
      </c>
      <c r="X57" s="10">
        <v>2.1985311480680299</v>
      </c>
      <c r="Y57" s="7">
        <v>-1.74968495135376</v>
      </c>
      <c r="Z57" s="10">
        <v>4.4201735381843301</v>
      </c>
      <c r="AA57" s="65"/>
      <c r="AB57" s="65"/>
      <c r="AC57" s="65"/>
      <c r="AD57" s="182"/>
    </row>
    <row r="58" spans="1:30" ht="13" customHeight="1" x14ac:dyDescent="0.2">
      <c r="A58" s="82" t="s">
        <v>386</v>
      </c>
      <c r="B58" s="110">
        <v>2</v>
      </c>
      <c r="C58" s="7">
        <v>22.2789899944474</v>
      </c>
      <c r="D58" s="10">
        <v>1.29149177601781</v>
      </c>
      <c r="E58" s="7">
        <v>18.928846694230099</v>
      </c>
      <c r="F58" s="10">
        <v>1.38640301503194</v>
      </c>
      <c r="G58" s="7">
        <v>26.278369911025301</v>
      </c>
      <c r="H58" s="10">
        <v>2.0752112173870598</v>
      </c>
      <c r="I58" s="7">
        <v>7.3495232167952302</v>
      </c>
      <c r="J58" s="10">
        <v>2.34672307525706</v>
      </c>
      <c r="K58" s="7">
        <v>19.167374832086001</v>
      </c>
      <c r="L58" s="10">
        <v>3.5422577673822602</v>
      </c>
      <c r="M58" s="7">
        <v>21.780608786609399</v>
      </c>
      <c r="N58" s="10">
        <v>1.43158701646051</v>
      </c>
      <c r="O58" s="7">
        <v>31.435487619216801</v>
      </c>
      <c r="P58" s="10">
        <v>3.7600010153206398</v>
      </c>
      <c r="Q58" s="7">
        <v>12.2681127871308</v>
      </c>
      <c r="R58" s="10">
        <v>5.2787230642876404</v>
      </c>
      <c r="S58" s="7">
        <v>21.2415641573687</v>
      </c>
      <c r="T58" s="10">
        <v>2.9371113206052502</v>
      </c>
      <c r="U58" s="7">
        <v>19.676164470567901</v>
      </c>
      <c r="V58" s="10">
        <v>2.6692371239667501</v>
      </c>
      <c r="W58" s="7">
        <v>23.515035701617801</v>
      </c>
      <c r="X58" s="10">
        <v>1.5465440800632</v>
      </c>
      <c r="Y58" s="7">
        <v>2.2734715442490998</v>
      </c>
      <c r="Z58" s="10">
        <v>3.3303405605924099</v>
      </c>
      <c r="AA58" s="65"/>
      <c r="AB58" s="65"/>
      <c r="AC58" s="65"/>
      <c r="AD58" s="182"/>
    </row>
    <row r="59" spans="1:30" ht="13" customHeight="1" x14ac:dyDescent="0.2">
      <c r="A59" s="82" t="s">
        <v>387</v>
      </c>
      <c r="B59" s="110">
        <v>2</v>
      </c>
      <c r="C59" s="7">
        <v>60.8598719824056</v>
      </c>
      <c r="D59" s="10">
        <v>4.0367371296677899</v>
      </c>
      <c r="E59" s="7">
        <v>57.6634236861617</v>
      </c>
      <c r="F59" s="10">
        <v>4.7442533226855801</v>
      </c>
      <c r="G59" s="7">
        <v>66.636213817527207</v>
      </c>
      <c r="H59" s="10">
        <v>4.4481628642321596</v>
      </c>
      <c r="I59" s="7">
        <v>8.9727901313654392</v>
      </c>
      <c r="J59" s="10">
        <v>5.1548200374375899</v>
      </c>
      <c r="K59" s="7">
        <v>60.9661458539846</v>
      </c>
      <c r="L59" s="10">
        <v>9.5790393875825295</v>
      </c>
      <c r="M59" s="7">
        <v>61.030247595345799</v>
      </c>
      <c r="N59" s="10">
        <v>4.3515300064192397</v>
      </c>
      <c r="O59" s="7">
        <v>57.495178852480898</v>
      </c>
      <c r="P59" s="10">
        <v>5.0743688919670698</v>
      </c>
      <c r="Q59" s="7">
        <v>-3.4709670015036802</v>
      </c>
      <c r="R59" s="10">
        <v>9.8860388278712499</v>
      </c>
      <c r="S59" s="7">
        <v>63.064739701227303</v>
      </c>
      <c r="T59" s="10">
        <v>5.9396890640401203</v>
      </c>
      <c r="U59" s="7">
        <v>63.428086671307099</v>
      </c>
      <c r="V59" s="10">
        <v>7.14727303777779</v>
      </c>
      <c r="W59" s="7">
        <v>59.427668174681202</v>
      </c>
      <c r="X59" s="10">
        <v>4.0097508895380196</v>
      </c>
      <c r="Y59" s="7">
        <v>-3.6370715265461202</v>
      </c>
      <c r="Z59" s="10">
        <v>5.0135838255855596</v>
      </c>
      <c r="AA59" s="65"/>
      <c r="AB59" s="65"/>
      <c r="AC59" s="65"/>
      <c r="AD59" s="182"/>
    </row>
    <row r="60" spans="1:30" ht="13" customHeight="1" x14ac:dyDescent="0.2">
      <c r="A60" s="82" t="s">
        <v>388</v>
      </c>
      <c r="B60" s="110">
        <v>2</v>
      </c>
      <c r="C60" s="7">
        <v>35.350299311148397</v>
      </c>
      <c r="D60" s="10">
        <v>2.2777329616342099</v>
      </c>
      <c r="E60" s="7">
        <v>33.7368558099475</v>
      </c>
      <c r="F60" s="10">
        <v>2.7317289528835702</v>
      </c>
      <c r="G60" s="7">
        <v>38.7905016241493</v>
      </c>
      <c r="H60" s="10">
        <v>3.0989261813691402</v>
      </c>
      <c r="I60" s="7">
        <v>5.0536458142017802</v>
      </c>
      <c r="J60" s="10">
        <v>3.5087857270637302</v>
      </c>
      <c r="K60" s="7">
        <v>30.912919332657001</v>
      </c>
      <c r="L60" s="10">
        <v>5.87588693157333</v>
      </c>
      <c r="M60" s="7">
        <v>36.61799661709</v>
      </c>
      <c r="N60" s="10">
        <v>3.13474922997489</v>
      </c>
      <c r="O60" s="7">
        <v>37.297706926908603</v>
      </c>
      <c r="P60" s="10">
        <v>2.7394806020827902</v>
      </c>
      <c r="Q60" s="7">
        <v>6.3847875942515602</v>
      </c>
      <c r="R60" s="10">
        <v>6.5448266215672701</v>
      </c>
      <c r="S60" s="7">
        <v>33.295194538967301</v>
      </c>
      <c r="T60" s="10">
        <v>3.6815926922772499</v>
      </c>
      <c r="U60" s="7">
        <v>36.495447827325897</v>
      </c>
      <c r="V60" s="10">
        <v>4.6404859534871497</v>
      </c>
      <c r="W60" s="7">
        <v>37.5895495405952</v>
      </c>
      <c r="X60" s="10">
        <v>3.0664264615946202</v>
      </c>
      <c r="Y60" s="7">
        <v>4.2943550016279399</v>
      </c>
      <c r="Z60" s="10">
        <v>4.2020349048201497</v>
      </c>
      <c r="AA60" s="65"/>
      <c r="AB60" s="65"/>
      <c r="AC60" s="65"/>
      <c r="AD60" s="182"/>
    </row>
    <row r="61" spans="1:30" ht="13" customHeight="1" x14ac:dyDescent="0.2">
      <c r="A61" s="82" t="s">
        <v>432</v>
      </c>
      <c r="B61" s="110">
        <v>2</v>
      </c>
      <c r="C61" s="7">
        <v>76.018209799988199</v>
      </c>
      <c r="D61" s="10">
        <v>1.2584146136446599</v>
      </c>
      <c r="E61" s="7">
        <v>78.0938874041003</v>
      </c>
      <c r="F61" s="10">
        <v>1.49552333489045</v>
      </c>
      <c r="G61" s="7">
        <v>72.075475453440006</v>
      </c>
      <c r="H61" s="10">
        <v>1.8574648608066899</v>
      </c>
      <c r="I61" s="7">
        <v>-6.0184119506602398</v>
      </c>
      <c r="J61" s="10">
        <v>2.1935165119283999</v>
      </c>
      <c r="K61" s="7">
        <v>71.104702708460806</v>
      </c>
      <c r="L61" s="10">
        <v>3.1343567509440602</v>
      </c>
      <c r="M61" s="7">
        <v>75.670348773010701</v>
      </c>
      <c r="N61" s="10">
        <v>1.5439694881678501</v>
      </c>
      <c r="O61" s="7">
        <v>80.857372739089598</v>
      </c>
      <c r="P61" s="10">
        <v>2.01879033583121</v>
      </c>
      <c r="Q61" s="7">
        <v>9.7526700306288099</v>
      </c>
      <c r="R61" s="10">
        <v>3.2945573661442502</v>
      </c>
      <c r="S61" s="7">
        <v>72.845895326309105</v>
      </c>
      <c r="T61" s="10">
        <v>2.6194355203592399</v>
      </c>
      <c r="U61" s="7">
        <v>73.039020092333104</v>
      </c>
      <c r="V61" s="10">
        <v>2.2780171224080101</v>
      </c>
      <c r="W61" s="7">
        <v>77.676991242818104</v>
      </c>
      <c r="X61" s="10">
        <v>1.5688663315226099</v>
      </c>
      <c r="Y61" s="7">
        <v>4.8310959165090104</v>
      </c>
      <c r="Z61" s="10">
        <v>2.8965511281952399</v>
      </c>
      <c r="AA61" s="65"/>
      <c r="AB61" s="65"/>
      <c r="AC61" s="65"/>
      <c r="AD61" s="182"/>
    </row>
    <row r="62" spans="1:30" ht="13" customHeight="1" x14ac:dyDescent="0.2">
      <c r="A62" s="82" t="s">
        <v>389</v>
      </c>
      <c r="B62" s="110">
        <v>2</v>
      </c>
      <c r="C62" s="7">
        <v>56.893160552871997</v>
      </c>
      <c r="D62" s="10">
        <v>1.51869382984601</v>
      </c>
      <c r="E62" s="7">
        <v>53.785974447636399</v>
      </c>
      <c r="F62" s="10">
        <v>1.7561721464223601</v>
      </c>
      <c r="G62" s="7">
        <v>64.4629275720457</v>
      </c>
      <c r="H62" s="10">
        <v>1.9738503902764899</v>
      </c>
      <c r="I62" s="7">
        <v>10.6769531244093</v>
      </c>
      <c r="J62" s="10">
        <v>2.1676155379687501</v>
      </c>
      <c r="K62" s="7">
        <v>40.938868167118599</v>
      </c>
      <c r="L62" s="10">
        <v>4.8770331795533099</v>
      </c>
      <c r="M62" s="7">
        <v>55.354624267772401</v>
      </c>
      <c r="N62" s="10">
        <v>1.68298183499322</v>
      </c>
      <c r="O62" s="7">
        <v>72.429887784799703</v>
      </c>
      <c r="P62" s="10">
        <v>2.3337896391326298</v>
      </c>
      <c r="Q62" s="7">
        <v>31.491019617681101</v>
      </c>
      <c r="R62" s="10">
        <v>5.0998634857832297</v>
      </c>
      <c r="S62" s="7">
        <v>45.731100464580102</v>
      </c>
      <c r="T62" s="10">
        <v>4.9387971416201504</v>
      </c>
      <c r="U62" s="7">
        <v>40.416153069149502</v>
      </c>
      <c r="V62" s="10">
        <v>3.6164287711718801</v>
      </c>
      <c r="W62" s="7">
        <v>59.888535702497201</v>
      </c>
      <c r="X62" s="10">
        <v>1.5567737746392001</v>
      </c>
      <c r="Y62" s="7">
        <v>14.1574352379172</v>
      </c>
      <c r="Z62" s="10">
        <v>4.9435448821083696</v>
      </c>
      <c r="AA62" s="65"/>
      <c r="AB62" s="65"/>
      <c r="AC62" s="65"/>
      <c r="AD62" s="182"/>
    </row>
    <row r="63" spans="1:30" ht="13" customHeight="1" x14ac:dyDescent="0.2">
      <c r="A63" s="112" t="s">
        <v>433</v>
      </c>
      <c r="B63" s="113">
        <v>2</v>
      </c>
      <c r="C63" s="34">
        <v>37.566015657194399</v>
      </c>
      <c r="D63" s="35">
        <v>0.33115601559055502</v>
      </c>
      <c r="E63" s="34">
        <v>38.1229193179921</v>
      </c>
      <c r="F63" s="35">
        <v>0.40777049711764901</v>
      </c>
      <c r="G63" s="34">
        <v>37.085222120511503</v>
      </c>
      <c r="H63" s="35">
        <v>0.58783700429328201</v>
      </c>
      <c r="I63" s="34">
        <v>-1.03769719748054</v>
      </c>
      <c r="J63" s="35">
        <v>0.69615636771677003</v>
      </c>
      <c r="K63" s="34">
        <v>40.226608887667197</v>
      </c>
      <c r="L63" s="35">
        <v>1.1342741093935</v>
      </c>
      <c r="M63" s="34">
        <v>37.565877709404099</v>
      </c>
      <c r="N63" s="35">
        <v>0.44861488800822102</v>
      </c>
      <c r="O63" s="34">
        <v>39.290508073686603</v>
      </c>
      <c r="P63" s="35">
        <v>0.58822168725160295</v>
      </c>
      <c r="Q63" s="34">
        <v>-3.5936956565697502E-2</v>
      </c>
      <c r="R63" s="35">
        <v>1.2922264136055499</v>
      </c>
      <c r="S63" s="34">
        <v>40.339193582153598</v>
      </c>
      <c r="T63" s="35">
        <v>0.82309295421856998</v>
      </c>
      <c r="U63" s="34">
        <v>36.627257209469903</v>
      </c>
      <c r="V63" s="35">
        <v>0.76304814612240701</v>
      </c>
      <c r="W63" s="34">
        <v>37.980120315916501</v>
      </c>
      <c r="X63" s="35">
        <v>0.42299252189606401</v>
      </c>
      <c r="Y63" s="34">
        <v>-2.3590732662370502</v>
      </c>
      <c r="Z63" s="35">
        <v>0.90999795485736001</v>
      </c>
      <c r="AA63" s="65"/>
      <c r="AB63" s="65"/>
      <c r="AC63" s="65"/>
      <c r="AD63" s="182"/>
    </row>
    <row r="64" spans="1:30" ht="13" customHeight="1" x14ac:dyDescent="0.2">
      <c r="A64" s="114" t="s">
        <v>434</v>
      </c>
      <c r="B64" s="115">
        <v>2</v>
      </c>
      <c r="C64" s="38">
        <v>35.477236770156601</v>
      </c>
      <c r="D64" s="39">
        <v>0.41736072707036898</v>
      </c>
      <c r="E64" s="38">
        <v>36.263246780774701</v>
      </c>
      <c r="F64" s="39">
        <v>0.49325680666567701</v>
      </c>
      <c r="G64" s="38">
        <v>34.226564570619601</v>
      </c>
      <c r="H64" s="39">
        <v>0.81748601930685005</v>
      </c>
      <c r="I64" s="38">
        <v>-2.0366822101550999</v>
      </c>
      <c r="J64" s="39">
        <v>0.95096523270121602</v>
      </c>
      <c r="K64" s="38">
        <v>45.839971759409103</v>
      </c>
      <c r="L64" s="39">
        <v>2.4445385580845</v>
      </c>
      <c r="M64" s="38">
        <v>35.866319822889302</v>
      </c>
      <c r="N64" s="39">
        <v>0.59044866879628399</v>
      </c>
      <c r="O64" s="38">
        <v>34.857408822448903</v>
      </c>
      <c r="P64" s="39">
        <v>0.67913447037186703</v>
      </c>
      <c r="Q64" s="38">
        <v>-11.160849063359599</v>
      </c>
      <c r="R64" s="39">
        <v>2.5554642303942599</v>
      </c>
      <c r="S64" s="38">
        <v>40.839889995555502</v>
      </c>
      <c r="T64" s="39">
        <v>1.3141136667657201</v>
      </c>
      <c r="U64" s="38">
        <v>36.529328373983702</v>
      </c>
      <c r="V64" s="39">
        <v>1.1220465502686301</v>
      </c>
      <c r="W64" s="38">
        <v>34.682728109043701</v>
      </c>
      <c r="X64" s="39">
        <v>0.477691061089419</v>
      </c>
      <c r="Y64" s="38">
        <v>-6.1571618865118403</v>
      </c>
      <c r="Z64" s="39">
        <v>1.36092301831651</v>
      </c>
      <c r="AA64" s="65"/>
      <c r="AB64" s="65"/>
      <c r="AC64" s="65"/>
      <c r="AD64" s="182"/>
    </row>
    <row r="65" spans="1:30" ht="13" customHeight="1" x14ac:dyDescent="0.2">
      <c r="A65" s="116" t="s">
        <v>435</v>
      </c>
      <c r="B65" s="117">
        <v>2</v>
      </c>
      <c r="C65" s="48">
        <v>40.728868797563301</v>
      </c>
      <c r="D65" s="49">
        <v>0.245366009201544</v>
      </c>
      <c r="E65" s="48">
        <v>41.055145137110401</v>
      </c>
      <c r="F65" s="49">
        <v>0.29426121706760899</v>
      </c>
      <c r="G65" s="48">
        <v>40.7890702749146</v>
      </c>
      <c r="H65" s="49">
        <v>0.41666187404782301</v>
      </c>
      <c r="I65" s="48">
        <v>-0.26607486219572002</v>
      </c>
      <c r="J65" s="49">
        <v>0.48529103642580301</v>
      </c>
      <c r="K65" s="48">
        <v>41.297805051664298</v>
      </c>
      <c r="L65" s="49">
        <v>0.80770451991800996</v>
      </c>
      <c r="M65" s="48">
        <v>40.176035781930103</v>
      </c>
      <c r="N65" s="49">
        <v>0.31750562777644897</v>
      </c>
      <c r="O65" s="48">
        <v>43.372153022766902</v>
      </c>
      <c r="P65" s="49">
        <v>0.41569800425914999</v>
      </c>
      <c r="Q65" s="48">
        <v>1.3582323912446901</v>
      </c>
      <c r="R65" s="49">
        <v>0.90859257832859996</v>
      </c>
      <c r="S65" s="48">
        <v>42.378982742444002</v>
      </c>
      <c r="T65" s="49">
        <v>0.591923049832353</v>
      </c>
      <c r="U65" s="48">
        <v>38.913116959129198</v>
      </c>
      <c r="V65" s="49">
        <v>0.55979255663644201</v>
      </c>
      <c r="W65" s="48">
        <v>41.216862701986798</v>
      </c>
      <c r="X65" s="49">
        <v>0.30118917595977501</v>
      </c>
      <c r="Y65" s="48">
        <v>-1.1621200404572101</v>
      </c>
      <c r="Z65" s="49">
        <v>0.64235271169442998</v>
      </c>
      <c r="AA65" s="65"/>
      <c r="AB65" s="65"/>
      <c r="AC65" s="65"/>
      <c r="AD65" s="182"/>
    </row>
    <row r="66" spans="1:30" ht="13" customHeight="1" x14ac:dyDescent="0.2">
      <c r="A66" s="82" t="s">
        <v>391</v>
      </c>
      <c r="B66" s="110">
        <v>2</v>
      </c>
      <c r="C66" s="7">
        <v>47.587597879527898</v>
      </c>
      <c r="D66" s="10">
        <v>2.81894287723614</v>
      </c>
      <c r="E66" s="7">
        <v>49.392012777360897</v>
      </c>
      <c r="F66" s="10">
        <v>3.16551964207118</v>
      </c>
      <c r="G66" s="7">
        <v>44.272411982948697</v>
      </c>
      <c r="H66" s="10">
        <v>4.7177434006214103</v>
      </c>
      <c r="I66" s="7">
        <v>-5.1196007944121904</v>
      </c>
      <c r="J66" s="10">
        <v>5.20069789949995</v>
      </c>
      <c r="K66" s="7">
        <v>38.757374254311202</v>
      </c>
      <c r="L66" s="10">
        <v>6.3865285036576296</v>
      </c>
      <c r="M66" s="7">
        <v>50.905864306914502</v>
      </c>
      <c r="N66" s="10">
        <v>2.7446079281881901</v>
      </c>
      <c r="O66" s="7">
        <v>47.128754342485799</v>
      </c>
      <c r="P66" s="10">
        <v>6.5099163539996496</v>
      </c>
      <c r="Q66" s="7">
        <v>8.3713800881745595</v>
      </c>
      <c r="R66" s="10">
        <v>8.5277316561361101</v>
      </c>
      <c r="S66" s="7">
        <v>42.9548168015153</v>
      </c>
      <c r="T66" s="10">
        <v>5.7835654215783796</v>
      </c>
      <c r="U66" s="7">
        <v>46.974681367681796</v>
      </c>
      <c r="V66" s="10">
        <v>5.1980474027535797</v>
      </c>
      <c r="W66" s="7">
        <v>49.763464399960696</v>
      </c>
      <c r="X66" s="10">
        <v>3.9753605724914398</v>
      </c>
      <c r="Y66" s="7">
        <v>6.8086475984453596</v>
      </c>
      <c r="Z66" s="10">
        <v>6.8481945566212801</v>
      </c>
      <c r="AA66" s="65"/>
      <c r="AB66" s="65"/>
      <c r="AC66" s="65"/>
      <c r="AD66" s="182"/>
    </row>
    <row r="67" spans="1:30" ht="13" customHeight="1" x14ac:dyDescent="0.2">
      <c r="A67" s="82" t="s">
        <v>392</v>
      </c>
      <c r="B67" s="110">
        <v>2</v>
      </c>
      <c r="C67" s="7" t="s">
        <v>859</v>
      </c>
      <c r="D67" s="10" t="s">
        <v>859</v>
      </c>
      <c r="E67" s="7" t="s">
        <v>859</v>
      </c>
      <c r="F67" s="10" t="s">
        <v>859</v>
      </c>
      <c r="G67" s="7" t="s">
        <v>859</v>
      </c>
      <c r="H67" s="10" t="s">
        <v>859</v>
      </c>
      <c r="I67" s="7" t="s">
        <v>859</v>
      </c>
      <c r="J67" s="10" t="s">
        <v>859</v>
      </c>
      <c r="K67" s="7" t="s">
        <v>859</v>
      </c>
      <c r="L67" s="10" t="s">
        <v>859</v>
      </c>
      <c r="M67" s="7" t="s">
        <v>859</v>
      </c>
      <c r="N67" s="10" t="s">
        <v>859</v>
      </c>
      <c r="O67" s="7" t="s">
        <v>859</v>
      </c>
      <c r="P67" s="10" t="s">
        <v>859</v>
      </c>
      <c r="Q67" s="7" t="s">
        <v>859</v>
      </c>
      <c r="R67" s="10" t="s">
        <v>859</v>
      </c>
      <c r="S67" s="7" t="s">
        <v>859</v>
      </c>
      <c r="T67" s="10" t="s">
        <v>859</v>
      </c>
      <c r="U67" s="7" t="s">
        <v>859</v>
      </c>
      <c r="V67" s="10" t="s">
        <v>859</v>
      </c>
      <c r="W67" s="7" t="s">
        <v>859</v>
      </c>
      <c r="X67" s="10" t="s">
        <v>859</v>
      </c>
      <c r="Y67" s="7" t="s">
        <v>859</v>
      </c>
      <c r="Z67" s="10" t="s">
        <v>859</v>
      </c>
      <c r="AA67" s="65"/>
      <c r="AB67" s="65"/>
      <c r="AC67" s="65"/>
      <c r="AD67" s="182"/>
    </row>
    <row r="68" spans="1:30" ht="13" customHeight="1" x14ac:dyDescent="0.2">
      <c r="A68" s="82" t="s">
        <v>393</v>
      </c>
      <c r="B68" s="110">
        <v>2</v>
      </c>
      <c r="C68" s="7">
        <v>50.073803408812303</v>
      </c>
      <c r="D68" s="10">
        <v>3.20778101219492</v>
      </c>
      <c r="E68" s="7">
        <v>47.633994929206899</v>
      </c>
      <c r="F68" s="10">
        <v>3.2857021209331401</v>
      </c>
      <c r="G68" s="7">
        <v>54.9159789716294</v>
      </c>
      <c r="H68" s="10">
        <v>4.9803243788660296</v>
      </c>
      <c r="I68" s="7">
        <v>7.28198404242249</v>
      </c>
      <c r="J68" s="10">
        <v>4.7931619983050702</v>
      </c>
      <c r="K68" s="7">
        <v>37.961308552589699</v>
      </c>
      <c r="L68" s="10">
        <v>7.6640569818163096</v>
      </c>
      <c r="M68" s="7">
        <v>48.3140684010122</v>
      </c>
      <c r="N68" s="10">
        <v>4.2599216959417499</v>
      </c>
      <c r="O68" s="7">
        <v>57.726459404173099</v>
      </c>
      <c r="P68" s="10">
        <v>4.3859102498595997</v>
      </c>
      <c r="Q68" s="7">
        <v>19.7651508515834</v>
      </c>
      <c r="R68" s="10">
        <v>8.5332001622593605</v>
      </c>
      <c r="S68" s="7">
        <v>37.969737928763898</v>
      </c>
      <c r="T68" s="10">
        <v>6.7719607376224298</v>
      </c>
      <c r="U68" s="7">
        <v>35.910402470615402</v>
      </c>
      <c r="V68" s="10">
        <v>7.7817542612633703</v>
      </c>
      <c r="W68" s="7">
        <v>55.958412151599397</v>
      </c>
      <c r="X68" s="10">
        <v>3.7598562305006298</v>
      </c>
      <c r="Y68" s="7">
        <v>17.988674222835499</v>
      </c>
      <c r="Z68" s="10">
        <v>6.82678878553053</v>
      </c>
      <c r="AA68" s="65"/>
      <c r="AB68" s="65"/>
      <c r="AC68" s="65"/>
      <c r="AD68" s="182"/>
    </row>
    <row r="69" spans="1:30" ht="13" customHeight="1" x14ac:dyDescent="0.2">
      <c r="A69" s="4" t="s">
        <v>394</v>
      </c>
      <c r="B69" s="118">
        <v>2</v>
      </c>
      <c r="C69" s="169">
        <v>31.991912723967499</v>
      </c>
      <c r="D69" s="170">
        <v>2.49708004221791</v>
      </c>
      <c r="E69" s="169">
        <v>34.0079730174009</v>
      </c>
      <c r="F69" s="170">
        <v>3.1771957243387701</v>
      </c>
      <c r="G69" s="169">
        <v>28.7784017102822</v>
      </c>
      <c r="H69" s="170">
        <v>3.7503544037065999</v>
      </c>
      <c r="I69" s="169">
        <v>-5.2295713071186603</v>
      </c>
      <c r="J69" s="170">
        <v>4.8391633805355303</v>
      </c>
      <c r="K69" s="169">
        <v>28.740241390139701</v>
      </c>
      <c r="L69" s="170">
        <v>4.8254199295938198</v>
      </c>
      <c r="M69" s="169">
        <v>32.813047534907298</v>
      </c>
      <c r="N69" s="170">
        <v>2.8568515083418702</v>
      </c>
      <c r="O69" s="169">
        <v>32.458583931778101</v>
      </c>
      <c r="P69" s="170">
        <v>4.93497635489621</v>
      </c>
      <c r="Q69" s="169">
        <v>3.7183425416384601</v>
      </c>
      <c r="R69" s="170">
        <v>6.6495377527744699</v>
      </c>
      <c r="S69" s="169">
        <v>32.200766705124501</v>
      </c>
      <c r="T69" s="170">
        <v>4.1785206517867799</v>
      </c>
      <c r="U69" s="169">
        <v>27.622258266218001</v>
      </c>
      <c r="V69" s="170">
        <v>4.4851231870827801</v>
      </c>
      <c r="W69" s="169">
        <v>33.837760077022502</v>
      </c>
      <c r="X69" s="170">
        <v>3.0791226904078002</v>
      </c>
      <c r="Y69" s="169">
        <v>1.6369933718979801</v>
      </c>
      <c r="Z69" s="170">
        <v>4.6416301908971702</v>
      </c>
      <c r="AA69" s="178"/>
      <c r="AB69" s="178"/>
      <c r="AC69" s="178"/>
      <c r="AD69" s="183"/>
    </row>
    <row r="70" spans="1:30" ht="13" customHeight="1" x14ac:dyDescent="0.2">
      <c r="A70" s="82"/>
      <c r="B70" s="119"/>
      <c r="C70" s="7" t="s">
        <v>1856</v>
      </c>
      <c r="D70" s="10" t="s">
        <v>1857</v>
      </c>
      <c r="E70" s="7" t="s">
        <v>1858</v>
      </c>
      <c r="F70" s="10" t="s">
        <v>1859</v>
      </c>
      <c r="G70" s="7" t="s">
        <v>1860</v>
      </c>
      <c r="H70" s="10" t="s">
        <v>1861</v>
      </c>
      <c r="I70" s="7" t="s">
        <v>1862</v>
      </c>
      <c r="J70" s="10" t="s">
        <v>1863</v>
      </c>
      <c r="K70" s="7" t="s">
        <v>1864</v>
      </c>
      <c r="L70" s="10" t="s">
        <v>1865</v>
      </c>
      <c r="M70" s="7" t="s">
        <v>1866</v>
      </c>
      <c r="N70" s="10" t="s">
        <v>1867</v>
      </c>
      <c r="O70" s="7" t="s">
        <v>1868</v>
      </c>
      <c r="P70" s="10" t="s">
        <v>1869</v>
      </c>
      <c r="Q70" s="7" t="s">
        <v>1870</v>
      </c>
      <c r="R70" s="10" t="s">
        <v>1871</v>
      </c>
      <c r="S70" s="7" t="s">
        <v>1872</v>
      </c>
      <c r="T70" s="10" t="s">
        <v>1873</v>
      </c>
      <c r="U70" s="7" t="s">
        <v>1874</v>
      </c>
      <c r="V70" s="10" t="s">
        <v>1875</v>
      </c>
      <c r="W70" s="7" t="s">
        <v>1876</v>
      </c>
      <c r="X70" s="10" t="s">
        <v>1877</v>
      </c>
      <c r="Y70" s="7" t="s">
        <v>1878</v>
      </c>
      <c r="Z70" s="10" t="s">
        <v>1879</v>
      </c>
      <c r="AA70" s="7" t="s">
        <v>1880</v>
      </c>
      <c r="AB70" s="10" t="s">
        <v>1881</v>
      </c>
      <c r="AC70" s="65" t="s">
        <v>1882</v>
      </c>
      <c r="AD70" s="182" t="s">
        <v>1883</v>
      </c>
    </row>
    <row r="71" spans="1:30" ht="13" customHeight="1" x14ac:dyDescent="0.2">
      <c r="A71" s="82" t="s">
        <v>350</v>
      </c>
      <c r="B71" s="119">
        <v>1</v>
      </c>
      <c r="C71" s="7">
        <v>53.165838123517901</v>
      </c>
      <c r="D71" s="10">
        <v>2.1312511637494298</v>
      </c>
      <c r="E71" s="7">
        <v>53.932401510000901</v>
      </c>
      <c r="F71" s="10">
        <v>2.65157685243065</v>
      </c>
      <c r="G71" s="7">
        <v>49.421231189312898</v>
      </c>
      <c r="H71" s="10">
        <v>4.9537010147779501</v>
      </c>
      <c r="I71" s="7">
        <v>-4.5111703206879401</v>
      </c>
      <c r="J71" s="10">
        <v>6.1506511343234704</v>
      </c>
      <c r="K71" s="7">
        <v>50.8132364199435</v>
      </c>
      <c r="L71" s="10">
        <v>5.1658496936220404</v>
      </c>
      <c r="M71" s="7">
        <v>53.957396321584703</v>
      </c>
      <c r="N71" s="10">
        <v>2.9114619960194998</v>
      </c>
      <c r="O71" s="7">
        <v>56.3944969530016</v>
      </c>
      <c r="P71" s="10">
        <v>4.3360658425704903</v>
      </c>
      <c r="Q71" s="7">
        <v>5.5812605330581597</v>
      </c>
      <c r="R71" s="10">
        <v>6.9920388420204702</v>
      </c>
      <c r="S71" s="7">
        <v>53.4232257210667</v>
      </c>
      <c r="T71" s="10">
        <v>5.25901794784847</v>
      </c>
      <c r="U71" s="7">
        <v>58.548670953357302</v>
      </c>
      <c r="V71" s="10">
        <v>3.9815561177210501</v>
      </c>
      <c r="W71" s="7">
        <v>52.479137250453697</v>
      </c>
      <c r="X71" s="10">
        <v>3.1147644479115</v>
      </c>
      <c r="Y71" s="7">
        <v>-0.94408847061298196</v>
      </c>
      <c r="Z71" s="10">
        <v>6.5200330556302601</v>
      </c>
      <c r="AA71" s="7">
        <v>-1.1245616640877599E-2</v>
      </c>
      <c r="AB71" s="10">
        <v>3.3451538772827099</v>
      </c>
      <c r="AC71" s="65"/>
      <c r="AD71" s="182"/>
    </row>
    <row r="72" spans="1:30" ht="13" customHeight="1" x14ac:dyDescent="0.2">
      <c r="A72" s="82" t="s">
        <v>352</v>
      </c>
      <c r="B72" s="119">
        <v>1</v>
      </c>
      <c r="C72" s="7">
        <v>65.399503788879699</v>
      </c>
      <c r="D72" s="10">
        <v>1.7493315393379401</v>
      </c>
      <c r="E72" s="7">
        <v>66.891944551094795</v>
      </c>
      <c r="F72" s="10">
        <v>1.99482247614691</v>
      </c>
      <c r="G72" s="7">
        <v>57.061598961687103</v>
      </c>
      <c r="H72" s="10">
        <v>4.22294120459852</v>
      </c>
      <c r="I72" s="7">
        <v>-9.8303455894077505</v>
      </c>
      <c r="J72" s="10">
        <v>4.8307023871816099</v>
      </c>
      <c r="K72" s="7">
        <v>60.018671552893302</v>
      </c>
      <c r="L72" s="10">
        <v>4.09240814914377</v>
      </c>
      <c r="M72" s="7">
        <v>65.349714799530204</v>
      </c>
      <c r="N72" s="10">
        <v>1.9489488762679601</v>
      </c>
      <c r="O72" s="7">
        <v>71.389087638204202</v>
      </c>
      <c r="P72" s="10">
        <v>3.6486089409965201</v>
      </c>
      <c r="Q72" s="7">
        <v>11.3704160853109</v>
      </c>
      <c r="R72" s="10">
        <v>5.5089293804968502</v>
      </c>
      <c r="S72" s="7">
        <v>57.088974200848597</v>
      </c>
      <c r="T72" s="10">
        <v>4.1450972619947102</v>
      </c>
      <c r="U72" s="7">
        <v>57.384956758934202</v>
      </c>
      <c r="V72" s="10">
        <v>4.1017961193760799</v>
      </c>
      <c r="W72" s="7">
        <v>70.052441351935698</v>
      </c>
      <c r="X72" s="10">
        <v>1.9741706568422701</v>
      </c>
      <c r="Y72" s="7">
        <v>12.963467151087199</v>
      </c>
      <c r="Z72" s="10">
        <v>4.1306973377980398</v>
      </c>
      <c r="AA72" s="7">
        <v>1.4085561645044999</v>
      </c>
      <c r="AB72" s="10">
        <v>2.7611367226140802</v>
      </c>
      <c r="AC72" s="65"/>
      <c r="AD72" s="182"/>
    </row>
    <row r="73" spans="1:30" ht="13" customHeight="1" x14ac:dyDescent="0.2">
      <c r="A73" s="111" t="s">
        <v>354</v>
      </c>
      <c r="B73" s="119">
        <v>1</v>
      </c>
      <c r="C73" s="7">
        <v>64.225763424735206</v>
      </c>
      <c r="D73" s="10">
        <v>2.4599956013323099</v>
      </c>
      <c r="E73" s="7">
        <v>66.630246406994701</v>
      </c>
      <c r="F73" s="10">
        <v>2.5635166524409398</v>
      </c>
      <c r="G73" s="7">
        <v>49.9393330409886</v>
      </c>
      <c r="H73" s="10">
        <v>5.3910629807737296</v>
      </c>
      <c r="I73" s="7">
        <v>-16.690913366006001</v>
      </c>
      <c r="J73" s="10">
        <v>5.7158592580808696</v>
      </c>
      <c r="K73" s="7">
        <v>60.603537911842999</v>
      </c>
      <c r="L73" s="10">
        <v>6.64441911552841</v>
      </c>
      <c r="M73" s="7">
        <v>63.141984553037702</v>
      </c>
      <c r="N73" s="10">
        <v>2.4910383139018402</v>
      </c>
      <c r="O73" s="7">
        <v>70.207216068632206</v>
      </c>
      <c r="P73" s="10">
        <v>4.4254916087876301</v>
      </c>
      <c r="Q73" s="7">
        <v>9.6036781567892398</v>
      </c>
      <c r="R73" s="10">
        <v>8.1146984031993608</v>
      </c>
      <c r="S73" s="7">
        <v>53.635731071790303</v>
      </c>
      <c r="T73" s="10">
        <v>7.4706640787318301</v>
      </c>
      <c r="U73" s="7">
        <v>57.8819745349507</v>
      </c>
      <c r="V73" s="10">
        <v>5.8235517928071499</v>
      </c>
      <c r="W73" s="7">
        <v>68.404078263672304</v>
      </c>
      <c r="X73" s="10">
        <v>2.2860303300342601</v>
      </c>
      <c r="Y73" s="7">
        <v>14.768347191882</v>
      </c>
      <c r="Z73" s="10">
        <v>6.9097593092124603</v>
      </c>
      <c r="AA73" s="7">
        <v>0.24341154177437099</v>
      </c>
      <c r="AB73" s="10">
        <v>3.9713165828422299</v>
      </c>
      <c r="AC73" s="65"/>
      <c r="AD73" s="182"/>
    </row>
    <row r="74" spans="1:30" ht="13" customHeight="1" x14ac:dyDescent="0.2">
      <c r="A74" s="82" t="s">
        <v>355</v>
      </c>
      <c r="B74" s="119">
        <v>1</v>
      </c>
      <c r="C74" s="7">
        <v>18.2287046168011</v>
      </c>
      <c r="D74" s="10">
        <v>2.6984433025235002</v>
      </c>
      <c r="E74" s="7">
        <v>18.884195343548999</v>
      </c>
      <c r="F74" s="10">
        <v>3.1778131969204</v>
      </c>
      <c r="G74" s="7">
        <v>13.867823342367201</v>
      </c>
      <c r="H74" s="10">
        <v>6.0274355769256696</v>
      </c>
      <c r="I74" s="7">
        <v>-5.0163720011817503</v>
      </c>
      <c r="J74" s="10">
        <v>7.5561002437552398</v>
      </c>
      <c r="K74" s="7" t="s">
        <v>706</v>
      </c>
      <c r="L74" s="10" t="s">
        <v>706</v>
      </c>
      <c r="M74" s="7">
        <v>16.610143941230099</v>
      </c>
      <c r="N74" s="10">
        <v>2.4917249787064999</v>
      </c>
      <c r="O74" s="7">
        <v>22.984813086043101</v>
      </c>
      <c r="P74" s="10">
        <v>5.2860108813293198</v>
      </c>
      <c r="Q74" s="7" t="s">
        <v>706</v>
      </c>
      <c r="R74" s="10" t="s">
        <v>706</v>
      </c>
      <c r="S74" s="7">
        <v>20.659751910451</v>
      </c>
      <c r="T74" s="10">
        <v>6.6963451777246501</v>
      </c>
      <c r="U74" s="7">
        <v>21.609238591149801</v>
      </c>
      <c r="V74" s="10">
        <v>7.4543944347769404</v>
      </c>
      <c r="W74" s="7">
        <v>14.8954547006703</v>
      </c>
      <c r="X74" s="10">
        <v>2.6675000078436999</v>
      </c>
      <c r="Y74" s="7">
        <v>-5.7642972097806604</v>
      </c>
      <c r="Z74" s="10">
        <v>6.8831791426077604</v>
      </c>
      <c r="AA74" s="7">
        <v>-3.7518634229868999</v>
      </c>
      <c r="AB74" s="10">
        <v>3.9688738296402799</v>
      </c>
      <c r="AC74" s="65"/>
      <c r="AD74" s="182"/>
    </row>
    <row r="75" spans="1:30" ht="13" customHeight="1" x14ac:dyDescent="0.2">
      <c r="A75" s="82" t="s">
        <v>365</v>
      </c>
      <c r="B75" s="119">
        <v>1</v>
      </c>
      <c r="C75" s="7">
        <v>22.515388301680101</v>
      </c>
      <c r="D75" s="10">
        <v>1.76868481685339</v>
      </c>
      <c r="E75" s="7">
        <v>23.013986582864199</v>
      </c>
      <c r="F75" s="10">
        <v>2.0192731734299199</v>
      </c>
      <c r="G75" s="7">
        <v>20.166583760362499</v>
      </c>
      <c r="H75" s="10">
        <v>4.0342630143189</v>
      </c>
      <c r="I75" s="7">
        <v>-2.8474028225016901</v>
      </c>
      <c r="J75" s="10">
        <v>4.7211236617320997</v>
      </c>
      <c r="K75" s="7">
        <v>38.373455942338403</v>
      </c>
      <c r="L75" s="10">
        <v>6.0631790131934098</v>
      </c>
      <c r="M75" s="7">
        <v>21.7035272509648</v>
      </c>
      <c r="N75" s="10">
        <v>2.1922223401354799</v>
      </c>
      <c r="O75" s="7">
        <v>19.070899636896499</v>
      </c>
      <c r="P75" s="10">
        <v>3.1837407874596599</v>
      </c>
      <c r="Q75" s="7">
        <v>-19.3025563054419</v>
      </c>
      <c r="R75" s="10">
        <v>6.9729175195641</v>
      </c>
      <c r="S75" s="7">
        <v>36.511827878525402</v>
      </c>
      <c r="T75" s="10">
        <v>6.1485397721872497</v>
      </c>
      <c r="U75" s="7">
        <v>22.405084009676099</v>
      </c>
      <c r="V75" s="10">
        <v>3.64427721910346</v>
      </c>
      <c r="W75" s="7">
        <v>20.5606201527251</v>
      </c>
      <c r="X75" s="10">
        <v>1.9659072985213399</v>
      </c>
      <c r="Y75" s="7">
        <v>-15.951207725800201</v>
      </c>
      <c r="Z75" s="10">
        <v>6.4910560328023603</v>
      </c>
      <c r="AA75" s="7">
        <v>-4.5227494524068304</v>
      </c>
      <c r="AB75" s="10">
        <v>2.4332479009900498</v>
      </c>
      <c r="AC75" s="65"/>
      <c r="AD75" s="182"/>
    </row>
    <row r="76" spans="1:30" ht="13" customHeight="1" x14ac:dyDescent="0.2">
      <c r="A76" s="82" t="s">
        <v>370</v>
      </c>
      <c r="B76" s="119">
        <v>1</v>
      </c>
      <c r="C76" s="7">
        <v>29.821861212539101</v>
      </c>
      <c r="D76" s="10">
        <v>1.1480569198250801</v>
      </c>
      <c r="E76" s="7">
        <v>33.101787675422699</v>
      </c>
      <c r="F76" s="10">
        <v>1.42189698974918</v>
      </c>
      <c r="G76" s="7">
        <v>25.0324157287933</v>
      </c>
      <c r="H76" s="10">
        <v>1.7201027781898901</v>
      </c>
      <c r="I76" s="7">
        <v>-8.0693719466293707</v>
      </c>
      <c r="J76" s="10">
        <v>2.13901943037011</v>
      </c>
      <c r="K76" s="7">
        <v>21.5878041278308</v>
      </c>
      <c r="L76" s="10">
        <v>2.14191603354951</v>
      </c>
      <c r="M76" s="7">
        <v>32.923449624182901</v>
      </c>
      <c r="N76" s="10">
        <v>1.66162001913046</v>
      </c>
      <c r="O76" s="7">
        <v>31.416853866234401</v>
      </c>
      <c r="P76" s="10">
        <v>2.0892735639384199</v>
      </c>
      <c r="Q76" s="7">
        <v>9.8290497384036009</v>
      </c>
      <c r="R76" s="10">
        <v>3.07769975842983</v>
      </c>
      <c r="S76" s="7">
        <v>25.616667270725198</v>
      </c>
      <c r="T76" s="10">
        <v>2.0181237504501</v>
      </c>
      <c r="U76" s="7">
        <v>23.7939384267222</v>
      </c>
      <c r="V76" s="10">
        <v>2.38337666500788</v>
      </c>
      <c r="W76" s="7">
        <v>33.430022766642203</v>
      </c>
      <c r="X76" s="10">
        <v>1.6597961452146499</v>
      </c>
      <c r="Y76" s="7">
        <v>7.8133554959170501</v>
      </c>
      <c r="Z76" s="10">
        <v>2.6538629075316602</v>
      </c>
      <c r="AA76" s="7">
        <v>2.6811723199400399</v>
      </c>
      <c r="AB76" s="10">
        <v>1.5556952114504099</v>
      </c>
      <c r="AC76" s="65"/>
      <c r="AD76" s="182"/>
    </row>
    <row r="77" spans="1:30" ht="13" customHeight="1" x14ac:dyDescent="0.2">
      <c r="A77" s="82" t="s">
        <v>372</v>
      </c>
      <c r="B77" s="119">
        <v>1</v>
      </c>
      <c r="C77" s="7">
        <v>21.279335576836701</v>
      </c>
      <c r="D77" s="10">
        <v>1.36404972215763</v>
      </c>
      <c r="E77" s="7">
        <v>19.7148170451654</v>
      </c>
      <c r="F77" s="10">
        <v>1.33663384683784</v>
      </c>
      <c r="G77" s="7">
        <v>26.3878892225313</v>
      </c>
      <c r="H77" s="10">
        <v>3.1222744719298001</v>
      </c>
      <c r="I77" s="7">
        <v>6.6730721773659898</v>
      </c>
      <c r="J77" s="10">
        <v>3.1938526696380301</v>
      </c>
      <c r="K77" s="7">
        <v>10.4209949287042</v>
      </c>
      <c r="L77" s="10">
        <v>2.74980980678481</v>
      </c>
      <c r="M77" s="7">
        <v>16.6339914765896</v>
      </c>
      <c r="N77" s="10">
        <v>1.52122556830974</v>
      </c>
      <c r="O77" s="7">
        <v>38.270740427035797</v>
      </c>
      <c r="P77" s="10">
        <v>2.46048699418977</v>
      </c>
      <c r="Q77" s="7">
        <v>27.849745498331501</v>
      </c>
      <c r="R77" s="10">
        <v>3.2344739415184698</v>
      </c>
      <c r="S77" s="7">
        <v>14.2968910784952</v>
      </c>
      <c r="T77" s="10">
        <v>2.7938225938139598</v>
      </c>
      <c r="U77" s="7">
        <v>8.8235641640887597</v>
      </c>
      <c r="V77" s="10">
        <v>1.87994471174789</v>
      </c>
      <c r="W77" s="7">
        <v>25.4562480935823</v>
      </c>
      <c r="X77" s="10">
        <v>1.6980147254649001</v>
      </c>
      <c r="Y77" s="7">
        <v>11.159357015087201</v>
      </c>
      <c r="Z77" s="10">
        <v>3.0618282604008198</v>
      </c>
      <c r="AA77" s="7">
        <v>-5.6814851878334203</v>
      </c>
      <c r="AB77" s="10">
        <v>1.89908563545594</v>
      </c>
      <c r="AC77" s="65"/>
      <c r="AD77" s="182"/>
    </row>
    <row r="78" spans="1:30" ht="13" customHeight="1" x14ac:dyDescent="0.2">
      <c r="A78" s="82" t="s">
        <v>428</v>
      </c>
      <c r="B78" s="119">
        <v>1</v>
      </c>
      <c r="C78" s="7">
        <v>17.540626702556601</v>
      </c>
      <c r="D78" s="10">
        <v>1.3272877046629901</v>
      </c>
      <c r="E78" s="7">
        <v>17.562052612799398</v>
      </c>
      <c r="F78" s="10">
        <v>1.5550109752929699</v>
      </c>
      <c r="G78" s="7">
        <v>17.390031345693799</v>
      </c>
      <c r="H78" s="10">
        <v>1.90301602498069</v>
      </c>
      <c r="I78" s="7">
        <v>-0.17202126710559201</v>
      </c>
      <c r="J78" s="10">
        <v>2.1775873033368298</v>
      </c>
      <c r="K78" s="7">
        <v>13.170828612481399</v>
      </c>
      <c r="L78" s="10">
        <v>3.0090700101934802</v>
      </c>
      <c r="M78" s="7">
        <v>16.044232963489701</v>
      </c>
      <c r="N78" s="10">
        <v>1.48497308874658</v>
      </c>
      <c r="O78" s="7">
        <v>25.9420543966575</v>
      </c>
      <c r="P78" s="10">
        <v>2.6235988260470302</v>
      </c>
      <c r="Q78" s="7">
        <v>12.771225784176099</v>
      </c>
      <c r="R78" s="10">
        <v>3.9737053535064102</v>
      </c>
      <c r="S78" s="7">
        <v>11.998706940521799</v>
      </c>
      <c r="T78" s="10">
        <v>2.2772745379175601</v>
      </c>
      <c r="U78" s="7">
        <v>12.7169779488394</v>
      </c>
      <c r="V78" s="10">
        <v>1.83620792053545</v>
      </c>
      <c r="W78" s="7">
        <v>23.4840640449804</v>
      </c>
      <c r="X78" s="10">
        <v>1.8530854017682901</v>
      </c>
      <c r="Y78" s="7">
        <v>11.4853571044586</v>
      </c>
      <c r="Z78" s="10">
        <v>2.7408963753377402</v>
      </c>
      <c r="AA78" s="7">
        <v>1.1555576013123601</v>
      </c>
      <c r="AB78" s="10">
        <v>1.5377784320349499</v>
      </c>
      <c r="AC78" s="65"/>
      <c r="AD78" s="182"/>
    </row>
    <row r="79" spans="1:30" ht="13" customHeight="1" x14ac:dyDescent="0.2">
      <c r="A79" s="82" t="s">
        <v>378</v>
      </c>
      <c r="B79" s="119">
        <v>1</v>
      </c>
      <c r="C79" s="7">
        <v>76.460912329074304</v>
      </c>
      <c r="D79" s="10">
        <v>1.9212651591644401</v>
      </c>
      <c r="E79" s="7">
        <v>81.796585623974707</v>
      </c>
      <c r="F79" s="10">
        <v>2.1405330274444099</v>
      </c>
      <c r="G79" s="7">
        <v>70.064948051475895</v>
      </c>
      <c r="H79" s="10">
        <v>3.2226411484183899</v>
      </c>
      <c r="I79" s="7">
        <v>-11.7316375724987</v>
      </c>
      <c r="J79" s="10">
        <v>3.8817428319890301</v>
      </c>
      <c r="K79" s="7" t="s">
        <v>706</v>
      </c>
      <c r="L79" s="10" t="s">
        <v>706</v>
      </c>
      <c r="M79" s="7">
        <v>76.095195499851201</v>
      </c>
      <c r="N79" s="10">
        <v>1.94038387346372</v>
      </c>
      <c r="O79" s="7">
        <v>79.839404744928899</v>
      </c>
      <c r="P79" s="10">
        <v>3.5641749251049002</v>
      </c>
      <c r="Q79" s="7" t="s">
        <v>706</v>
      </c>
      <c r="R79" s="10" t="s">
        <v>706</v>
      </c>
      <c r="S79" s="7">
        <v>68.851725512495605</v>
      </c>
      <c r="T79" s="10">
        <v>6.9860789331725996</v>
      </c>
      <c r="U79" s="7">
        <v>74.769666165550305</v>
      </c>
      <c r="V79" s="10">
        <v>5.0675944201875698</v>
      </c>
      <c r="W79" s="7">
        <v>76.863649232136595</v>
      </c>
      <c r="X79" s="10">
        <v>2.3084871195173302</v>
      </c>
      <c r="Y79" s="7">
        <v>8.0119237196409507</v>
      </c>
      <c r="Z79" s="10">
        <v>7.2926890921537</v>
      </c>
      <c r="AA79" s="7">
        <v>3.2351321056983302</v>
      </c>
      <c r="AB79" s="10">
        <v>2.5023591884967602</v>
      </c>
      <c r="AC79" s="65"/>
      <c r="AD79" s="182"/>
    </row>
    <row r="80" spans="1:30" ht="13" customHeight="1" x14ac:dyDescent="0.2">
      <c r="A80" s="82" t="s">
        <v>382</v>
      </c>
      <c r="B80" s="119">
        <v>1</v>
      </c>
      <c r="C80" s="7">
        <v>36.280090706663302</v>
      </c>
      <c r="D80" s="10">
        <v>1.2527671394017701</v>
      </c>
      <c r="E80" s="7">
        <v>36.553256155246601</v>
      </c>
      <c r="F80" s="10">
        <v>1.3555453618183799</v>
      </c>
      <c r="G80" s="7">
        <v>34.657322455082301</v>
      </c>
      <c r="H80" s="10">
        <v>3.01394326024915</v>
      </c>
      <c r="I80" s="7">
        <v>-1.8959337001643399</v>
      </c>
      <c r="J80" s="10">
        <v>3.2924053418086099</v>
      </c>
      <c r="K80" s="7">
        <v>18.599109972178599</v>
      </c>
      <c r="L80" s="10">
        <v>3.73722208218499</v>
      </c>
      <c r="M80" s="7">
        <v>33.042475473771802</v>
      </c>
      <c r="N80" s="10">
        <v>1.61337465142083</v>
      </c>
      <c r="O80" s="7">
        <v>45.6620581669128</v>
      </c>
      <c r="P80" s="10">
        <v>1.8745576852029799</v>
      </c>
      <c r="Q80" s="7">
        <v>27.062948194734101</v>
      </c>
      <c r="R80" s="10">
        <v>4.3145271860871999</v>
      </c>
      <c r="S80" s="7">
        <v>21.176477575922402</v>
      </c>
      <c r="T80" s="10">
        <v>2.4583466027220302</v>
      </c>
      <c r="U80" s="7">
        <v>25.7889953497933</v>
      </c>
      <c r="V80" s="10">
        <v>2.9184878395648801</v>
      </c>
      <c r="W80" s="7">
        <v>40.745643160829403</v>
      </c>
      <c r="X80" s="10">
        <v>1.55432595677894</v>
      </c>
      <c r="Y80" s="7">
        <v>19.569165584907001</v>
      </c>
      <c r="Z80" s="10">
        <v>2.9618907907977698</v>
      </c>
      <c r="AA80" s="7">
        <v>3.0478368541369099</v>
      </c>
      <c r="AB80" s="10">
        <v>1.8365258734166201</v>
      </c>
      <c r="AC80" s="65"/>
      <c r="AD80" s="182"/>
    </row>
    <row r="81" spans="1:30" ht="13" customHeight="1" x14ac:dyDescent="0.2">
      <c r="A81" s="82" t="s">
        <v>384</v>
      </c>
      <c r="B81" s="119">
        <v>1</v>
      </c>
      <c r="C81" s="7">
        <v>45.003748372704997</v>
      </c>
      <c r="D81" s="10">
        <v>1.56826375079466</v>
      </c>
      <c r="E81" s="7">
        <v>47.3884638694567</v>
      </c>
      <c r="F81" s="10">
        <v>1.74933529505009</v>
      </c>
      <c r="G81" s="7">
        <v>36.938983197051002</v>
      </c>
      <c r="H81" s="10">
        <v>2.60422954051025</v>
      </c>
      <c r="I81" s="7">
        <v>-10.4494806724057</v>
      </c>
      <c r="J81" s="10">
        <v>2.9069753950006199</v>
      </c>
      <c r="K81" s="7">
        <v>45.571982829558102</v>
      </c>
      <c r="L81" s="10">
        <v>5.05260878128618</v>
      </c>
      <c r="M81" s="7">
        <v>43.719513993646203</v>
      </c>
      <c r="N81" s="10">
        <v>1.7884609143166299</v>
      </c>
      <c r="O81" s="7">
        <v>47.803840270448198</v>
      </c>
      <c r="P81" s="10">
        <v>2.4424843384034398</v>
      </c>
      <c r="Q81" s="7">
        <v>2.2318574408901699</v>
      </c>
      <c r="R81" s="10">
        <v>5.1907039224705498</v>
      </c>
      <c r="S81" s="7">
        <v>41.334841196902801</v>
      </c>
      <c r="T81" s="10">
        <v>3.19683654420019</v>
      </c>
      <c r="U81" s="7">
        <v>38.873863653149598</v>
      </c>
      <c r="V81" s="10">
        <v>2.9909983796796902</v>
      </c>
      <c r="W81" s="7">
        <v>47.327548528820003</v>
      </c>
      <c r="X81" s="10">
        <v>1.8001411978100199</v>
      </c>
      <c r="Y81" s="7">
        <v>5.99270733191715</v>
      </c>
      <c r="Z81" s="10">
        <v>3.5530634783554702</v>
      </c>
      <c r="AA81" s="7">
        <v>-11.7872436762788</v>
      </c>
      <c r="AB81" s="10">
        <v>1.90587667154273</v>
      </c>
      <c r="AC81" s="65"/>
      <c r="AD81" s="182"/>
    </row>
    <row r="82" spans="1:30" ht="13" customHeight="1" x14ac:dyDescent="0.2">
      <c r="A82" s="82" t="s">
        <v>386</v>
      </c>
      <c r="B82" s="119">
        <v>1</v>
      </c>
      <c r="C82" s="7">
        <v>21.0139345277485</v>
      </c>
      <c r="D82" s="10">
        <v>1.1942790411903199</v>
      </c>
      <c r="E82" s="7">
        <v>20.3941896547555</v>
      </c>
      <c r="F82" s="10">
        <v>1.4749189536998699</v>
      </c>
      <c r="G82" s="7">
        <v>22.042881208935299</v>
      </c>
      <c r="H82" s="10">
        <v>1.82667028373936</v>
      </c>
      <c r="I82" s="7">
        <v>1.6486915541798299</v>
      </c>
      <c r="J82" s="10">
        <v>2.2488323252287898</v>
      </c>
      <c r="K82" s="7">
        <v>24.1005931321567</v>
      </c>
      <c r="L82" s="10">
        <v>5.7075407841353503</v>
      </c>
      <c r="M82" s="7">
        <v>18.012640313137702</v>
      </c>
      <c r="N82" s="10">
        <v>1.3927318831986299</v>
      </c>
      <c r="O82" s="7">
        <v>27.4334295394336</v>
      </c>
      <c r="P82" s="10">
        <v>2.1817666011955201</v>
      </c>
      <c r="Q82" s="7">
        <v>3.3328364072769001</v>
      </c>
      <c r="R82" s="10">
        <v>5.9881241458984604</v>
      </c>
      <c r="S82" s="7">
        <v>28.350675249326201</v>
      </c>
      <c r="T82" s="10">
        <v>6.0393925024262902</v>
      </c>
      <c r="U82" s="7">
        <v>11.120355569815001</v>
      </c>
      <c r="V82" s="10">
        <v>3.0970620837815801</v>
      </c>
      <c r="W82" s="7">
        <v>21.715121397358601</v>
      </c>
      <c r="X82" s="10">
        <v>1.41673644789693</v>
      </c>
      <c r="Y82" s="7">
        <v>-6.6355538519676003</v>
      </c>
      <c r="Z82" s="10">
        <v>6.1547811300928004</v>
      </c>
      <c r="AA82" s="7">
        <v>-1.26505546669887</v>
      </c>
      <c r="AB82" s="10">
        <v>1.7590490145951301</v>
      </c>
      <c r="AC82" s="65"/>
      <c r="AD82" s="182"/>
    </row>
    <row r="83" spans="1:30" ht="13" customHeight="1" x14ac:dyDescent="0.2">
      <c r="A83" s="82" t="s">
        <v>387</v>
      </c>
      <c r="B83" s="119">
        <v>1</v>
      </c>
      <c r="C83" s="7">
        <v>59.668644004633599</v>
      </c>
      <c r="D83" s="10">
        <v>3.3069438589548299</v>
      </c>
      <c r="E83" s="7">
        <v>60.147678698204402</v>
      </c>
      <c r="F83" s="10">
        <v>3.63293923925522</v>
      </c>
      <c r="G83" s="7">
        <v>54.909791280843301</v>
      </c>
      <c r="H83" s="10">
        <v>10.6236967976904</v>
      </c>
      <c r="I83" s="7">
        <v>-5.23788741736118</v>
      </c>
      <c r="J83" s="10">
        <v>11.644449107090599</v>
      </c>
      <c r="K83" s="7">
        <v>62.3096167384791</v>
      </c>
      <c r="L83" s="10">
        <v>9.4370944576261007</v>
      </c>
      <c r="M83" s="7">
        <v>59.428612475875802</v>
      </c>
      <c r="N83" s="10">
        <v>3.1857212582853802</v>
      </c>
      <c r="O83" s="7">
        <v>60.072234027933298</v>
      </c>
      <c r="P83" s="10">
        <v>5.2965551117288703</v>
      </c>
      <c r="Q83" s="7">
        <v>-2.2373827105458202</v>
      </c>
      <c r="R83" s="10">
        <v>8.9454232289533007</v>
      </c>
      <c r="S83" s="7">
        <v>57.035496855597401</v>
      </c>
      <c r="T83" s="10">
        <v>5.5477341523344199</v>
      </c>
      <c r="U83" s="7">
        <v>56.075689572422696</v>
      </c>
      <c r="V83" s="10">
        <v>6.7059245863681198</v>
      </c>
      <c r="W83" s="7">
        <v>62.136073682947597</v>
      </c>
      <c r="X83" s="10">
        <v>3.8922498395887399</v>
      </c>
      <c r="Y83" s="7">
        <v>5.1005768273501504</v>
      </c>
      <c r="Z83" s="10">
        <v>5.5717992144848898</v>
      </c>
      <c r="AA83" s="7">
        <v>-1.19122797777203</v>
      </c>
      <c r="AB83" s="10">
        <v>5.2183449809606799</v>
      </c>
      <c r="AC83" s="65"/>
      <c r="AD83" s="182"/>
    </row>
    <row r="84" spans="1:30" ht="13" customHeight="1" x14ac:dyDescent="0.2">
      <c r="A84" s="5" t="s">
        <v>436</v>
      </c>
      <c r="B84" s="120">
        <v>1</v>
      </c>
      <c r="C84" s="87">
        <v>38.864882355303003</v>
      </c>
      <c r="D84" s="88">
        <v>0.54667498854425201</v>
      </c>
      <c r="E84" s="87">
        <v>39.948446610211199</v>
      </c>
      <c r="F84" s="88">
        <v>0.62508760431890398</v>
      </c>
      <c r="G84" s="87">
        <v>35.661791645344699</v>
      </c>
      <c r="H84" s="88">
        <v>1.32748039513363</v>
      </c>
      <c r="I84" s="87">
        <v>-4.2866549648665204</v>
      </c>
      <c r="J84" s="88">
        <v>1.52542491358386</v>
      </c>
      <c r="K84" s="87">
        <v>34.496629425656401</v>
      </c>
      <c r="L84" s="88">
        <v>1.62027826576129</v>
      </c>
      <c r="M84" s="87">
        <v>37.793407844487902</v>
      </c>
      <c r="N84" s="88">
        <v>0.60222377280699302</v>
      </c>
      <c r="O84" s="87">
        <v>43.856659396144202</v>
      </c>
      <c r="P84" s="88">
        <v>0.99474627703499097</v>
      </c>
      <c r="Q84" s="87">
        <v>7.84894006661938</v>
      </c>
      <c r="R84" s="88">
        <v>1.80283016427555</v>
      </c>
      <c r="S84" s="87">
        <v>36.362105115906502</v>
      </c>
      <c r="T84" s="88">
        <v>1.3866152720563401</v>
      </c>
      <c r="U84" s="87">
        <v>34.325916763624903</v>
      </c>
      <c r="V84" s="88">
        <v>1.21283066290094</v>
      </c>
      <c r="W84" s="87">
        <v>40.762168696923503</v>
      </c>
      <c r="X84" s="88">
        <v>0.65507558498297402</v>
      </c>
      <c r="Y84" s="87">
        <v>4.4000635810169797</v>
      </c>
      <c r="Z84" s="88">
        <v>1.4825896947296</v>
      </c>
      <c r="AA84" s="87">
        <v>-1.3135193168705599</v>
      </c>
      <c r="AB84" s="88">
        <v>0.79078217826444697</v>
      </c>
      <c r="AC84" s="65"/>
      <c r="AD84" s="182"/>
    </row>
    <row r="85" spans="1:30" ht="13" customHeight="1" x14ac:dyDescent="0.2">
      <c r="A85" s="82" t="s">
        <v>93</v>
      </c>
      <c r="B85" s="119">
        <v>1</v>
      </c>
      <c r="C85" s="7">
        <v>66.614932958742799</v>
      </c>
      <c r="D85" s="10">
        <v>2.8875638067150602</v>
      </c>
      <c r="E85" s="7">
        <v>67.171546015682793</v>
      </c>
      <c r="F85" s="10">
        <v>3.44004365447715</v>
      </c>
      <c r="G85" s="7">
        <v>63.153464578643899</v>
      </c>
      <c r="H85" s="10">
        <v>5.5682283342824697</v>
      </c>
      <c r="I85" s="7">
        <v>-4.0180814370389601</v>
      </c>
      <c r="J85" s="10">
        <v>6.8849746744531801</v>
      </c>
      <c r="K85" s="7">
        <v>59.615061902137199</v>
      </c>
      <c r="L85" s="10">
        <v>5.0218302877397898</v>
      </c>
      <c r="M85" s="7">
        <v>67.816588922273198</v>
      </c>
      <c r="N85" s="10">
        <v>3.8466530433356301</v>
      </c>
      <c r="O85" s="7">
        <v>72.936615072609399</v>
      </c>
      <c r="P85" s="10">
        <v>5.5841840118333002</v>
      </c>
      <c r="Q85" s="7">
        <v>13.3215531704721</v>
      </c>
      <c r="R85" s="10">
        <v>7.7231975581240899</v>
      </c>
      <c r="S85" s="7">
        <v>59.606902824642802</v>
      </c>
      <c r="T85" s="10">
        <v>4.8923309977937599</v>
      </c>
      <c r="U85" s="7">
        <v>56.900174783870398</v>
      </c>
      <c r="V85" s="10">
        <v>5.9697492065757203</v>
      </c>
      <c r="W85" s="7">
        <v>71.969976373485594</v>
      </c>
      <c r="X85" s="10">
        <v>3.4563540704603999</v>
      </c>
      <c r="Y85" s="7">
        <v>12.363073548842801</v>
      </c>
      <c r="Z85" s="10">
        <v>5.5477686613062396</v>
      </c>
      <c r="AA85" s="7">
        <v>2.6152158942677901</v>
      </c>
      <c r="AB85" s="10">
        <v>4.0260876972934101</v>
      </c>
      <c r="AC85" s="65"/>
      <c r="AD85" s="182"/>
    </row>
    <row r="86" spans="1:30" ht="13" customHeight="1" x14ac:dyDescent="0.2">
      <c r="A86" s="82" t="s">
        <v>392</v>
      </c>
      <c r="B86" s="119">
        <v>1</v>
      </c>
      <c r="C86" s="7" t="s">
        <v>859</v>
      </c>
      <c r="D86" s="10" t="s">
        <v>859</v>
      </c>
      <c r="E86" s="7" t="s">
        <v>859</v>
      </c>
      <c r="F86" s="10" t="s">
        <v>859</v>
      </c>
      <c r="G86" s="7" t="s">
        <v>859</v>
      </c>
      <c r="H86" s="10" t="s">
        <v>859</v>
      </c>
      <c r="I86" s="7" t="s">
        <v>859</v>
      </c>
      <c r="J86" s="10" t="s">
        <v>859</v>
      </c>
      <c r="K86" s="7" t="s">
        <v>859</v>
      </c>
      <c r="L86" s="10" t="s">
        <v>859</v>
      </c>
      <c r="M86" s="7" t="s">
        <v>859</v>
      </c>
      <c r="N86" s="10" t="s">
        <v>859</v>
      </c>
      <c r="O86" s="7" t="s">
        <v>859</v>
      </c>
      <c r="P86" s="10" t="s">
        <v>859</v>
      </c>
      <c r="Q86" s="7" t="s">
        <v>859</v>
      </c>
      <c r="R86" s="10" t="s">
        <v>859</v>
      </c>
      <c r="S86" s="7" t="s">
        <v>859</v>
      </c>
      <c r="T86" s="10" t="s">
        <v>859</v>
      </c>
      <c r="U86" s="7" t="s">
        <v>859</v>
      </c>
      <c r="V86" s="10" t="s">
        <v>859</v>
      </c>
      <c r="W86" s="7" t="s">
        <v>859</v>
      </c>
      <c r="X86" s="10" t="s">
        <v>859</v>
      </c>
      <c r="Y86" s="7" t="s">
        <v>859</v>
      </c>
      <c r="Z86" s="10" t="s">
        <v>859</v>
      </c>
      <c r="AA86" s="7" t="s">
        <v>859</v>
      </c>
      <c r="AB86" s="10" t="s">
        <v>859</v>
      </c>
      <c r="AC86" s="65"/>
      <c r="AD86" s="182"/>
    </row>
    <row r="87" spans="1:30" ht="13" customHeight="1" x14ac:dyDescent="0.2">
      <c r="A87" s="4" t="s">
        <v>393</v>
      </c>
      <c r="B87" s="121">
        <v>1</v>
      </c>
      <c r="C87" s="169">
        <v>44.195001974737302</v>
      </c>
      <c r="D87" s="170">
        <v>2.4412438159914198</v>
      </c>
      <c r="E87" s="169">
        <v>43.410799762008502</v>
      </c>
      <c r="F87" s="170">
        <v>2.69082081520237</v>
      </c>
      <c r="G87" s="169">
        <v>50.305852142009698</v>
      </c>
      <c r="H87" s="170">
        <v>6.4055645532002998</v>
      </c>
      <c r="I87" s="169">
        <v>6.89505238000128</v>
      </c>
      <c r="J87" s="170">
        <v>7.2068410987467297</v>
      </c>
      <c r="K87" s="169">
        <v>29.070295161621502</v>
      </c>
      <c r="L87" s="170">
        <v>4.6801867841757501</v>
      </c>
      <c r="M87" s="169">
        <v>42.4487982956297</v>
      </c>
      <c r="N87" s="170">
        <v>3.7337789178899699</v>
      </c>
      <c r="O87" s="169">
        <v>56.418314725539098</v>
      </c>
      <c r="P87" s="170">
        <v>4.0566666175283803</v>
      </c>
      <c r="Q87" s="169">
        <v>27.3480195639175</v>
      </c>
      <c r="R87" s="170">
        <v>6.0481602409781798</v>
      </c>
      <c r="S87" s="169">
        <v>22.145208347299601</v>
      </c>
      <c r="T87" s="170">
        <v>3.2138162556241201</v>
      </c>
      <c r="U87" s="169">
        <v>43.567533161590099</v>
      </c>
      <c r="V87" s="170">
        <v>6.1105214119511899</v>
      </c>
      <c r="W87" s="169">
        <v>53.4349482302095</v>
      </c>
      <c r="X87" s="170">
        <v>3.1596970792653698</v>
      </c>
      <c r="Y87" s="169">
        <v>31.289739882909899</v>
      </c>
      <c r="Z87" s="170">
        <v>4.1968567588769501</v>
      </c>
      <c r="AA87" s="169">
        <v>-5.8788014340749903</v>
      </c>
      <c r="AB87" s="170">
        <v>4.0310706259397904</v>
      </c>
      <c r="AC87" s="178"/>
      <c r="AD87" s="183"/>
    </row>
    <row r="88" spans="1:30" ht="13" customHeight="1" x14ac:dyDescent="0.2">
      <c r="A88" s="82"/>
      <c r="B88" s="122"/>
      <c r="C88" s="7" t="s">
        <v>1856</v>
      </c>
      <c r="D88" s="10" t="s">
        <v>1857</v>
      </c>
      <c r="E88" s="7" t="s">
        <v>1858</v>
      </c>
      <c r="F88" s="10" t="s">
        <v>1859</v>
      </c>
      <c r="G88" s="7" t="s">
        <v>1860</v>
      </c>
      <c r="H88" s="10" t="s">
        <v>1861</v>
      </c>
      <c r="I88" s="7" t="s">
        <v>1862</v>
      </c>
      <c r="J88" s="10" t="s">
        <v>1863</v>
      </c>
      <c r="K88" s="7" t="s">
        <v>1864</v>
      </c>
      <c r="L88" s="10" t="s">
        <v>1865</v>
      </c>
      <c r="M88" s="7" t="s">
        <v>1866</v>
      </c>
      <c r="N88" s="10" t="s">
        <v>1867</v>
      </c>
      <c r="O88" s="7" t="s">
        <v>1868</v>
      </c>
      <c r="P88" s="10" t="s">
        <v>1869</v>
      </c>
      <c r="Q88" s="7" t="s">
        <v>1870</v>
      </c>
      <c r="R88" s="10" t="s">
        <v>1871</v>
      </c>
      <c r="S88" s="7" t="s">
        <v>1872</v>
      </c>
      <c r="T88" s="10" t="s">
        <v>1873</v>
      </c>
      <c r="U88" s="7" t="s">
        <v>1874</v>
      </c>
      <c r="V88" s="10" t="s">
        <v>1875</v>
      </c>
      <c r="W88" s="7" t="s">
        <v>1876</v>
      </c>
      <c r="X88" s="10" t="s">
        <v>1877</v>
      </c>
      <c r="Y88" s="7" t="s">
        <v>1878</v>
      </c>
      <c r="Z88" s="10" t="s">
        <v>1879</v>
      </c>
      <c r="AA88" s="65" t="s">
        <v>1880</v>
      </c>
      <c r="AB88" s="65" t="s">
        <v>1881</v>
      </c>
      <c r="AC88" s="7" t="s">
        <v>1882</v>
      </c>
      <c r="AD88" s="123" t="s">
        <v>1883</v>
      </c>
    </row>
    <row r="89" spans="1:30" ht="13" customHeight="1" x14ac:dyDescent="0.2">
      <c r="A89" s="82" t="s">
        <v>359</v>
      </c>
      <c r="B89" s="122">
        <v>3</v>
      </c>
      <c r="C89" s="7">
        <v>24.3972980858351</v>
      </c>
      <c r="D89" s="10">
        <v>1.32421871130852</v>
      </c>
      <c r="E89" s="7">
        <v>20.702045890647401</v>
      </c>
      <c r="F89" s="10">
        <v>1.3863295171822401</v>
      </c>
      <c r="G89" s="7">
        <v>32.776746501304601</v>
      </c>
      <c r="H89" s="10">
        <v>2.7284200836789601</v>
      </c>
      <c r="I89" s="7">
        <v>12.074700610657199</v>
      </c>
      <c r="J89" s="10">
        <v>3.0296659611328001</v>
      </c>
      <c r="K89" s="7">
        <v>18.582872173794801</v>
      </c>
      <c r="L89" s="10">
        <v>5.1988363269878901</v>
      </c>
      <c r="M89" s="7">
        <v>25.730899956585102</v>
      </c>
      <c r="N89" s="10">
        <v>1.6795229093473301</v>
      </c>
      <c r="O89" s="7">
        <v>23.4922839177433</v>
      </c>
      <c r="P89" s="10">
        <v>1.9489841907060901</v>
      </c>
      <c r="Q89" s="7">
        <v>4.9094117439485698</v>
      </c>
      <c r="R89" s="10">
        <v>5.5481003128861497</v>
      </c>
      <c r="S89" s="7">
        <v>28.558301096597599</v>
      </c>
      <c r="T89" s="10">
        <v>3.5702309666273</v>
      </c>
      <c r="U89" s="7">
        <v>27.884940615165998</v>
      </c>
      <c r="V89" s="10">
        <v>2.8495822741503201</v>
      </c>
      <c r="W89" s="7">
        <v>22.9909418624474</v>
      </c>
      <c r="X89" s="10">
        <v>1.6031270298867399</v>
      </c>
      <c r="Y89" s="7">
        <v>-5.5673592341502003</v>
      </c>
      <c r="Z89" s="10">
        <v>3.8873001359557602</v>
      </c>
      <c r="AA89" s="65"/>
      <c r="AB89" s="65"/>
      <c r="AC89" s="7">
        <v>1.2878773327067401</v>
      </c>
      <c r="AD89" s="123">
        <v>1.9639126701577101</v>
      </c>
    </row>
    <row r="90" spans="1:30" ht="13" customHeight="1" x14ac:dyDescent="0.2">
      <c r="A90" s="82" t="s">
        <v>362</v>
      </c>
      <c r="B90" s="122">
        <v>3</v>
      </c>
      <c r="C90" s="7">
        <v>66.972350559162805</v>
      </c>
      <c r="D90" s="10">
        <v>2.42746994326161</v>
      </c>
      <c r="E90" s="7">
        <v>69.220372632751406</v>
      </c>
      <c r="F90" s="10">
        <v>2.9501953650831299</v>
      </c>
      <c r="G90" s="7">
        <v>65.272244663024097</v>
      </c>
      <c r="H90" s="10">
        <v>3.0685061625605501</v>
      </c>
      <c r="I90" s="7">
        <v>-3.9481279697273099</v>
      </c>
      <c r="J90" s="10">
        <v>3.60856270592835</v>
      </c>
      <c r="K90" s="7">
        <v>69.508155757645</v>
      </c>
      <c r="L90" s="10">
        <v>8.5668210688482507</v>
      </c>
      <c r="M90" s="7">
        <v>68.842592579973996</v>
      </c>
      <c r="N90" s="10">
        <v>2.2372143765253001</v>
      </c>
      <c r="O90" s="7">
        <v>64.177654728018496</v>
      </c>
      <c r="P90" s="10">
        <v>4.0020134665784903</v>
      </c>
      <c r="Q90" s="7">
        <v>-5.3305010296265198</v>
      </c>
      <c r="R90" s="10">
        <v>9.2935167170386297</v>
      </c>
      <c r="S90" s="7">
        <v>51.722579132166999</v>
      </c>
      <c r="T90" s="10">
        <v>5.24197869502924</v>
      </c>
      <c r="U90" s="7">
        <v>64.826956921647493</v>
      </c>
      <c r="V90" s="10">
        <v>3.5029708729714</v>
      </c>
      <c r="W90" s="7">
        <v>71.413761470755304</v>
      </c>
      <c r="X90" s="10">
        <v>2.9213782616773698</v>
      </c>
      <c r="Y90" s="7">
        <v>19.691182338588401</v>
      </c>
      <c r="Z90" s="10">
        <v>5.7804800066286104</v>
      </c>
      <c r="AA90" s="65"/>
      <c r="AB90" s="65"/>
      <c r="AC90" s="7">
        <v>-7.7768684277345299</v>
      </c>
      <c r="AD90" s="123">
        <v>2.91396116111589</v>
      </c>
    </row>
    <row r="91" spans="1:30" ht="13" customHeight="1" x14ac:dyDescent="0.2">
      <c r="A91" s="82" t="s">
        <v>84</v>
      </c>
      <c r="B91" s="122">
        <v>3</v>
      </c>
      <c r="C91" s="7">
        <v>74.759759732865405</v>
      </c>
      <c r="D91" s="10">
        <v>2.5186993422719501</v>
      </c>
      <c r="E91" s="7">
        <v>75.178872697342499</v>
      </c>
      <c r="F91" s="10">
        <v>2.95140789156412</v>
      </c>
      <c r="G91" s="7">
        <v>74.359359432226299</v>
      </c>
      <c r="H91" s="10">
        <v>3.5080481376792099</v>
      </c>
      <c r="I91" s="7">
        <v>-0.81951326511625699</v>
      </c>
      <c r="J91" s="10">
        <v>4.0391058777757003</v>
      </c>
      <c r="K91" s="7">
        <v>75.615983575305606</v>
      </c>
      <c r="L91" s="10">
        <v>6.4474045615996296</v>
      </c>
      <c r="M91" s="7">
        <v>74.3535444877202</v>
      </c>
      <c r="N91" s="10">
        <v>3.2311582501201501</v>
      </c>
      <c r="O91" s="7">
        <v>74.9188162194489</v>
      </c>
      <c r="P91" s="10">
        <v>5.41496787067413</v>
      </c>
      <c r="Q91" s="7">
        <v>-0.69716735585673495</v>
      </c>
      <c r="R91" s="10">
        <v>9.1142064654994304</v>
      </c>
      <c r="S91" s="7">
        <v>73.632144409809598</v>
      </c>
      <c r="T91" s="10">
        <v>5.1137685548754499</v>
      </c>
      <c r="U91" s="7">
        <v>76.527810513001</v>
      </c>
      <c r="V91" s="10">
        <v>7.2362871503261301</v>
      </c>
      <c r="W91" s="7">
        <v>74.707230778613706</v>
      </c>
      <c r="X91" s="10">
        <v>3.92808387716912</v>
      </c>
      <c r="Y91" s="7">
        <v>1.0750863688041801</v>
      </c>
      <c r="Z91" s="10">
        <v>6.8352308850372197</v>
      </c>
      <c r="AA91" s="65"/>
      <c r="AB91" s="65"/>
      <c r="AC91" s="7">
        <v>10.760042668390399</v>
      </c>
      <c r="AD91" s="123">
        <v>3.7703055294243399</v>
      </c>
    </row>
    <row r="92" spans="1:30" ht="13" customHeight="1" x14ac:dyDescent="0.2">
      <c r="A92" s="82" t="s">
        <v>376</v>
      </c>
      <c r="B92" s="122">
        <v>3</v>
      </c>
      <c r="C92" s="7">
        <v>12.206747856799799</v>
      </c>
      <c r="D92" s="10">
        <v>0.80840075628875496</v>
      </c>
      <c r="E92" s="7">
        <v>13.1558244095079</v>
      </c>
      <c r="F92" s="10">
        <v>0.97685599744259399</v>
      </c>
      <c r="G92" s="7">
        <v>10.0926940200661</v>
      </c>
      <c r="H92" s="10">
        <v>1.34375855606946</v>
      </c>
      <c r="I92" s="7">
        <v>-3.0631303894417501</v>
      </c>
      <c r="J92" s="10">
        <v>1.62356478973315</v>
      </c>
      <c r="K92" s="7" t="s">
        <v>706</v>
      </c>
      <c r="L92" s="10" t="s">
        <v>706</v>
      </c>
      <c r="M92" s="7">
        <v>12.105641209745899</v>
      </c>
      <c r="N92" s="10">
        <v>1.6126334755415901</v>
      </c>
      <c r="O92" s="7">
        <v>12.130654291669</v>
      </c>
      <c r="P92" s="10">
        <v>0.88386837555061604</v>
      </c>
      <c r="Q92" s="7" t="s">
        <v>706</v>
      </c>
      <c r="R92" s="10" t="s">
        <v>706</v>
      </c>
      <c r="S92" s="7">
        <v>23.428379302897</v>
      </c>
      <c r="T92" s="10">
        <v>5.3661133879454299</v>
      </c>
      <c r="U92" s="7">
        <v>11.7835195555009</v>
      </c>
      <c r="V92" s="10">
        <v>4.0593218296445901</v>
      </c>
      <c r="W92" s="7">
        <v>11.790049805913201</v>
      </c>
      <c r="X92" s="10">
        <v>0.82010863343543505</v>
      </c>
      <c r="Y92" s="7">
        <v>-11.6383294969838</v>
      </c>
      <c r="Z92" s="10">
        <v>5.4701238137742196</v>
      </c>
      <c r="AA92" s="65"/>
      <c r="AB92" s="65"/>
      <c r="AC92" s="7">
        <v>0.60952801171665005</v>
      </c>
      <c r="AD92" s="123">
        <v>1.1962887926505501</v>
      </c>
    </row>
    <row r="93" spans="1:30" ht="13" customHeight="1" x14ac:dyDescent="0.2">
      <c r="A93" s="82" t="s">
        <v>378</v>
      </c>
      <c r="B93" s="122">
        <v>3</v>
      </c>
      <c r="C93" s="7">
        <v>70.205423270995396</v>
      </c>
      <c r="D93" s="10">
        <v>1.92772587293993</v>
      </c>
      <c r="E93" s="7">
        <v>75.301735393311205</v>
      </c>
      <c r="F93" s="10">
        <v>2.6977338775722401</v>
      </c>
      <c r="G93" s="7">
        <v>64.678559717347298</v>
      </c>
      <c r="H93" s="10">
        <v>2.5908121075092101</v>
      </c>
      <c r="I93" s="7">
        <v>-10.6231756759639</v>
      </c>
      <c r="J93" s="10">
        <v>3.7171473255569101</v>
      </c>
      <c r="K93" s="7" t="s">
        <v>706</v>
      </c>
      <c r="L93" s="10" t="s">
        <v>706</v>
      </c>
      <c r="M93" s="7">
        <v>67.886921063545202</v>
      </c>
      <c r="N93" s="10">
        <v>2.2403191256949402</v>
      </c>
      <c r="O93" s="7">
        <v>81.636137645021705</v>
      </c>
      <c r="P93" s="10">
        <v>2.6320465549618599</v>
      </c>
      <c r="Q93" s="7" t="s">
        <v>706</v>
      </c>
      <c r="R93" s="10" t="s">
        <v>706</v>
      </c>
      <c r="S93" s="7">
        <v>70.8401522422281</v>
      </c>
      <c r="T93" s="10">
        <v>5.7103583835248903</v>
      </c>
      <c r="U93" s="7">
        <v>67.880484757840193</v>
      </c>
      <c r="V93" s="10">
        <v>4.4305412081083801</v>
      </c>
      <c r="W93" s="7">
        <v>69.3281869444195</v>
      </c>
      <c r="X93" s="10">
        <v>2.10072527733479</v>
      </c>
      <c r="Y93" s="7">
        <v>-1.51196529780856</v>
      </c>
      <c r="Z93" s="10">
        <v>5.8259246999432497</v>
      </c>
      <c r="AA93" s="65"/>
      <c r="AB93" s="65"/>
      <c r="AC93" s="7">
        <v>-3.02035695238061</v>
      </c>
      <c r="AD93" s="123">
        <v>2.5073230221965801</v>
      </c>
    </row>
    <row r="94" spans="1:30" ht="13" customHeight="1" x14ac:dyDescent="0.2">
      <c r="A94" s="82" t="s">
        <v>382</v>
      </c>
      <c r="B94" s="122">
        <v>3</v>
      </c>
      <c r="C94" s="7">
        <v>34.766966896970303</v>
      </c>
      <c r="D94" s="10">
        <v>1.33985515831585</v>
      </c>
      <c r="E94" s="7">
        <v>34.505293694121903</v>
      </c>
      <c r="F94" s="10">
        <v>1.44245524454095</v>
      </c>
      <c r="G94" s="7">
        <v>35.184264233377398</v>
      </c>
      <c r="H94" s="10">
        <v>3.0062919692980601</v>
      </c>
      <c r="I94" s="7">
        <v>0.67897053925555895</v>
      </c>
      <c r="J94" s="10">
        <v>3.3436465238343001</v>
      </c>
      <c r="K94" s="7">
        <v>20.3912830700184</v>
      </c>
      <c r="L94" s="10">
        <v>5.1611855072415196</v>
      </c>
      <c r="M94" s="7">
        <v>31.711831484533</v>
      </c>
      <c r="N94" s="10">
        <v>2.18558435532786</v>
      </c>
      <c r="O94" s="7">
        <v>38.247081258722503</v>
      </c>
      <c r="P94" s="10">
        <v>2.0697519278356298</v>
      </c>
      <c r="Q94" s="7">
        <v>17.8557981887041</v>
      </c>
      <c r="R94" s="10">
        <v>5.2490778554480002</v>
      </c>
      <c r="S94" s="7">
        <v>24.443145786455801</v>
      </c>
      <c r="T94" s="10">
        <v>3.7171991278112801</v>
      </c>
      <c r="U94" s="7">
        <v>25.2315143060076</v>
      </c>
      <c r="V94" s="10">
        <v>4.3872167932774504</v>
      </c>
      <c r="W94" s="7">
        <v>38.460980883261001</v>
      </c>
      <c r="X94" s="10">
        <v>1.65516658310524</v>
      </c>
      <c r="Y94" s="7">
        <v>14.0178350968052</v>
      </c>
      <c r="Z94" s="10">
        <v>4.3348351663152798</v>
      </c>
      <c r="AA94" s="65"/>
      <c r="AB94" s="65"/>
      <c r="AC94" s="7">
        <v>1.5347130444439601</v>
      </c>
      <c r="AD94" s="123">
        <v>1.8970012186156899</v>
      </c>
    </row>
    <row r="95" spans="1:30" ht="13" customHeight="1" x14ac:dyDescent="0.2">
      <c r="A95" s="82" t="s">
        <v>386</v>
      </c>
      <c r="B95" s="122">
        <v>3</v>
      </c>
      <c r="C95" s="7">
        <v>22.9069062890654</v>
      </c>
      <c r="D95" s="10">
        <v>1.0932441462896301</v>
      </c>
      <c r="E95" s="7">
        <v>21.030618370402902</v>
      </c>
      <c r="F95" s="10">
        <v>1.34878743096128</v>
      </c>
      <c r="G95" s="7">
        <v>24.771060456987701</v>
      </c>
      <c r="H95" s="10">
        <v>1.5320443328522499</v>
      </c>
      <c r="I95" s="7">
        <v>3.7404420865848498</v>
      </c>
      <c r="J95" s="10">
        <v>1.8698370005938501</v>
      </c>
      <c r="K95" s="7">
        <v>27.514018341666102</v>
      </c>
      <c r="L95" s="10">
        <v>3.7958535227578198</v>
      </c>
      <c r="M95" s="7">
        <v>21.101096638049501</v>
      </c>
      <c r="N95" s="10">
        <v>1.2524409963041701</v>
      </c>
      <c r="O95" s="7">
        <v>27.7608610877312</v>
      </c>
      <c r="P95" s="10">
        <v>1.92309457513492</v>
      </c>
      <c r="Q95" s="7">
        <v>0.24684274606516299</v>
      </c>
      <c r="R95" s="10">
        <v>4.1476388276524903</v>
      </c>
      <c r="S95" s="7">
        <v>23.496340419687101</v>
      </c>
      <c r="T95" s="10">
        <v>2.8754040346867602</v>
      </c>
      <c r="U95" s="7">
        <v>18.128886451137301</v>
      </c>
      <c r="V95" s="10">
        <v>2.0496149869079798</v>
      </c>
      <c r="W95" s="7">
        <v>24.333570892150298</v>
      </c>
      <c r="X95" s="10">
        <v>1.24921819197919</v>
      </c>
      <c r="Y95" s="7">
        <v>0.83723047246321503</v>
      </c>
      <c r="Z95" s="10">
        <v>3.0430876938660698</v>
      </c>
      <c r="AA95" s="65"/>
      <c r="AB95" s="65"/>
      <c r="AC95" s="7">
        <v>0.62791629461795795</v>
      </c>
      <c r="AD95" s="123">
        <v>1.69207971766054</v>
      </c>
    </row>
    <row r="96" spans="1:30" ht="13" customHeight="1" x14ac:dyDescent="0.2">
      <c r="A96" s="82" t="s">
        <v>387</v>
      </c>
      <c r="B96" s="122">
        <v>3</v>
      </c>
      <c r="C96" s="7">
        <v>61.597589863606302</v>
      </c>
      <c r="D96" s="10">
        <v>2.1979683949537199</v>
      </c>
      <c r="E96" s="7">
        <v>59.588401377981</v>
      </c>
      <c r="F96" s="10">
        <v>3.46617150541661</v>
      </c>
      <c r="G96" s="7">
        <v>63.305353579170202</v>
      </c>
      <c r="H96" s="10">
        <v>2.8732230504499801</v>
      </c>
      <c r="I96" s="7">
        <v>3.71695220118922</v>
      </c>
      <c r="J96" s="10">
        <v>4.4661674087205103</v>
      </c>
      <c r="K96" s="7">
        <v>68.423149091448394</v>
      </c>
      <c r="L96" s="10">
        <v>7.7111151778408198</v>
      </c>
      <c r="M96" s="7">
        <v>62.777791298836704</v>
      </c>
      <c r="N96" s="10">
        <v>2.42868738279022</v>
      </c>
      <c r="O96" s="7">
        <v>53.747151683187496</v>
      </c>
      <c r="P96" s="10">
        <v>5.2293436473660098</v>
      </c>
      <c r="Q96" s="7">
        <v>-14.675997408260899</v>
      </c>
      <c r="R96" s="10">
        <v>11.0276495537186</v>
      </c>
      <c r="S96" s="7">
        <v>66.870202606412306</v>
      </c>
      <c r="T96" s="10">
        <v>5.95607402328893</v>
      </c>
      <c r="U96" s="7">
        <v>68.9514479081937</v>
      </c>
      <c r="V96" s="10">
        <v>3.67740949644273</v>
      </c>
      <c r="W96" s="7">
        <v>58.708389464526903</v>
      </c>
      <c r="X96" s="10">
        <v>2.9180461998473302</v>
      </c>
      <c r="Y96" s="7">
        <v>-8.1618131418854496</v>
      </c>
      <c r="Z96" s="10">
        <v>6.6810430188978396</v>
      </c>
      <c r="AA96" s="65"/>
      <c r="AB96" s="65"/>
      <c r="AC96" s="7">
        <v>0.73771788120073001</v>
      </c>
      <c r="AD96" s="123">
        <v>4.5963367717405097</v>
      </c>
    </row>
    <row r="97" spans="1:30" ht="13" customHeight="1" x14ac:dyDescent="0.2">
      <c r="A97" s="6" t="s">
        <v>437</v>
      </c>
      <c r="B97" s="124">
        <v>3</v>
      </c>
      <c r="C97" s="180">
        <v>45.9766303194126</v>
      </c>
      <c r="D97" s="181">
        <v>0.63959350366349799</v>
      </c>
      <c r="E97" s="180">
        <v>46.085395558258298</v>
      </c>
      <c r="F97" s="181">
        <v>0.82426706126262095</v>
      </c>
      <c r="G97" s="180">
        <v>46.305035325437998</v>
      </c>
      <c r="H97" s="181">
        <v>0.94641399117705205</v>
      </c>
      <c r="I97" s="180">
        <v>0.21963976717971101</v>
      </c>
      <c r="J97" s="181">
        <v>1.1831567785269801</v>
      </c>
      <c r="K97" s="180">
        <v>46.672577001646403</v>
      </c>
      <c r="L97" s="181">
        <v>2.5953750802240401</v>
      </c>
      <c r="M97" s="180">
        <v>45.563789839873699</v>
      </c>
      <c r="N97" s="181">
        <v>0.77186700749978499</v>
      </c>
      <c r="O97" s="180">
        <v>47.013830103942801</v>
      </c>
      <c r="P97" s="181">
        <v>1.20008867735795</v>
      </c>
      <c r="Q97" s="180">
        <v>0.38473114749560999</v>
      </c>
      <c r="R97" s="181">
        <v>3.1910656980088401</v>
      </c>
      <c r="S97" s="180">
        <v>45.373905624531801</v>
      </c>
      <c r="T97" s="181">
        <v>1.7017418460442999</v>
      </c>
      <c r="U97" s="180">
        <v>45.151945128561799</v>
      </c>
      <c r="V97" s="181">
        <v>1.5095244403230601</v>
      </c>
      <c r="W97" s="180">
        <v>46.466639012760901</v>
      </c>
      <c r="X97" s="181">
        <v>0.83324526666393695</v>
      </c>
      <c r="Y97" s="180">
        <v>1.0927333882291099</v>
      </c>
      <c r="Z97" s="181">
        <v>1.9031084781929699</v>
      </c>
      <c r="AA97" s="178"/>
      <c r="AB97" s="178"/>
      <c r="AC97" s="180">
        <v>0.59507123162016096</v>
      </c>
      <c r="AD97" s="185">
        <v>0.98321190124800195</v>
      </c>
    </row>
    <row r="99" spans="1:30" x14ac:dyDescent="0.2">
      <c r="A99" s="177" t="s">
        <v>398</v>
      </c>
    </row>
    <row r="100" spans="1:30" x14ac:dyDescent="0.2">
      <c r="A100" s="177" t="s">
        <v>400</v>
      </c>
    </row>
    <row r="101" spans="1:30" x14ac:dyDescent="0.2">
      <c r="A101" s="177" t="s">
        <v>401</v>
      </c>
    </row>
    <row r="102" spans="1:30" x14ac:dyDescent="0.2">
      <c r="A102" s="177" t="s">
        <v>402</v>
      </c>
    </row>
    <row r="103" spans="1:30" x14ac:dyDescent="0.2">
      <c r="A103" s="160" t="str">
        <f>HYPERLINK("https://oecdcode.org/disclaimers/cyprus.html", "Information on data for Cyprus: https://oecdcode.org/disclaimers/cyprus.html")</f>
        <v>Information on data for Cyprus: https://oecdcode.org/disclaimers/cyprus.html</v>
      </c>
    </row>
    <row r="104" spans="1:30" x14ac:dyDescent="0.2">
      <c r="A104"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72" priority="5">
      <formula>ABS(I1/J1)&gt;1.95996398454005</formula>
    </cfRule>
  </conditionalFormatting>
  <conditionalFormatting sqref="Q1:Q200">
    <cfRule type="expression" dxfId="71" priority="4">
      <formula>ABS(Q1/R1)&gt;1.95996398454005</formula>
    </cfRule>
  </conditionalFormatting>
  <conditionalFormatting sqref="Y1:Y200">
    <cfRule type="expression" dxfId="70" priority="3">
      <formula>ABS(Y1/Z1)&gt;1.95996398454005</formula>
    </cfRule>
  </conditionalFormatting>
  <conditionalFormatting sqref="AA1:AA200">
    <cfRule type="expression" dxfId="69" priority="2">
      <formula>ABS(AA1/AB1)&gt;1.95996398454005</formula>
    </cfRule>
  </conditionalFormatting>
  <conditionalFormatting sqref="AC1:AC200">
    <cfRule type="expression" dxfId="68"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L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2" x14ac:dyDescent="0.2">
      <c r="A1" s="36" t="s">
        <v>309</v>
      </c>
    </row>
    <row r="2" spans="1:12" x14ac:dyDescent="0.2">
      <c r="A2" s="46" t="s">
        <v>310</v>
      </c>
    </row>
    <row r="3" spans="1:12" x14ac:dyDescent="0.2">
      <c r="A3" s="58" t="s">
        <v>441</v>
      </c>
    </row>
    <row r="4" spans="1:12" x14ac:dyDescent="0.2">
      <c r="A4" s="161" t="str">
        <f>HYPERLINK("#'TOC'!A1", "Back to TOC")</f>
        <v>Back to TOC</v>
      </c>
    </row>
    <row r="8" spans="1:12" ht="30" customHeight="1" x14ac:dyDescent="0.2">
      <c r="B8" s="235" t="s">
        <v>342</v>
      </c>
      <c r="C8" s="238" t="s">
        <v>635</v>
      </c>
      <c r="D8" s="238"/>
      <c r="E8" s="238" t="s">
        <v>635</v>
      </c>
      <c r="F8" s="238"/>
      <c r="G8" s="238" t="s">
        <v>635</v>
      </c>
      <c r="H8" s="238"/>
      <c r="I8" s="238" t="s">
        <v>635</v>
      </c>
      <c r="J8" s="238"/>
      <c r="K8" s="238" t="s">
        <v>635</v>
      </c>
      <c r="L8" s="239"/>
    </row>
    <row r="9" spans="1:12" ht="105" customHeight="1" x14ac:dyDescent="0.2">
      <c r="B9" s="236"/>
      <c r="C9" s="241" t="s">
        <v>540</v>
      </c>
      <c r="D9" s="241"/>
      <c r="E9" s="241" t="s">
        <v>541</v>
      </c>
      <c r="F9" s="241"/>
      <c r="G9" s="241" t="s">
        <v>542</v>
      </c>
      <c r="H9" s="241"/>
      <c r="I9" s="241" t="s">
        <v>543</v>
      </c>
      <c r="J9" s="241"/>
      <c r="K9" s="241" t="s">
        <v>602</v>
      </c>
      <c r="L9" s="256"/>
    </row>
    <row r="10" spans="1:12" ht="30" customHeight="1" x14ac:dyDescent="0.2">
      <c r="B10" s="237"/>
      <c r="C10" s="135" t="s">
        <v>467</v>
      </c>
      <c r="D10" s="135" t="s">
        <v>345</v>
      </c>
      <c r="E10" s="135" t="s">
        <v>467</v>
      </c>
      <c r="F10" s="135" t="s">
        <v>345</v>
      </c>
      <c r="G10" s="135" t="s">
        <v>467</v>
      </c>
      <c r="H10" s="135" t="s">
        <v>345</v>
      </c>
      <c r="I10" s="135" t="s">
        <v>467</v>
      </c>
      <c r="J10" s="135" t="s">
        <v>345</v>
      </c>
      <c r="K10" s="135" t="s">
        <v>467</v>
      </c>
      <c r="L10" s="162" t="s">
        <v>345</v>
      </c>
    </row>
    <row r="11" spans="1:12" ht="13" customHeight="1" x14ac:dyDescent="0.2">
      <c r="A11" s="136"/>
      <c r="B11" s="107"/>
      <c r="C11" s="198" t="s">
        <v>1884</v>
      </c>
      <c r="D11" s="199" t="s">
        <v>1885</v>
      </c>
      <c r="E11" s="198" t="s">
        <v>1886</v>
      </c>
      <c r="F11" s="199" t="s">
        <v>1887</v>
      </c>
      <c r="G11" s="198" t="s">
        <v>1888</v>
      </c>
      <c r="H11" s="199" t="s">
        <v>1889</v>
      </c>
      <c r="I11" s="198" t="s">
        <v>1890</v>
      </c>
      <c r="J11" s="199" t="s">
        <v>1891</v>
      </c>
      <c r="K11" s="198" t="s">
        <v>1892</v>
      </c>
      <c r="L11" s="208" t="s">
        <v>1893</v>
      </c>
    </row>
    <row r="12" spans="1:12" ht="13" customHeight="1" x14ac:dyDescent="0.2">
      <c r="A12" s="82" t="s">
        <v>422</v>
      </c>
      <c r="B12" s="110">
        <v>2</v>
      </c>
      <c r="C12" s="186">
        <v>1.3014410447523499</v>
      </c>
      <c r="D12" s="191">
        <v>0.153978602687949</v>
      </c>
      <c r="E12" s="186">
        <v>1.34532057270544</v>
      </c>
      <c r="F12" s="191">
        <v>0.15644402070100799</v>
      </c>
      <c r="G12" s="186">
        <v>1.3907175029015</v>
      </c>
      <c r="H12" s="191">
        <v>0.163230171018761</v>
      </c>
      <c r="I12" s="186">
        <v>1.3906674681228499</v>
      </c>
      <c r="J12" s="191">
        <v>0.16414356912612801</v>
      </c>
      <c r="K12" s="186">
        <v>1.31093628355537</v>
      </c>
      <c r="L12" s="202">
        <v>0.15907725029422201</v>
      </c>
    </row>
    <row r="13" spans="1:12" ht="13" customHeight="1" x14ac:dyDescent="0.2">
      <c r="A13" s="82" t="s">
        <v>350</v>
      </c>
      <c r="B13" s="110">
        <v>2</v>
      </c>
      <c r="C13" s="186">
        <v>1.1061637770941399</v>
      </c>
      <c r="D13" s="191">
        <v>0.14505133657448399</v>
      </c>
      <c r="E13" s="186">
        <v>1.1162232708262201</v>
      </c>
      <c r="F13" s="191">
        <v>0.14803681907597299</v>
      </c>
      <c r="G13" s="186">
        <v>1.0961757301591999</v>
      </c>
      <c r="H13" s="191">
        <v>0.14459753837053799</v>
      </c>
      <c r="I13" s="186">
        <v>1.09640678224569</v>
      </c>
      <c r="J13" s="191">
        <v>0.14654316250793101</v>
      </c>
      <c r="K13" s="186">
        <v>1.10521616977778</v>
      </c>
      <c r="L13" s="202">
        <v>0.148070211514991</v>
      </c>
    </row>
    <row r="14" spans="1:12" ht="13" customHeight="1" x14ac:dyDescent="0.2">
      <c r="A14" s="82" t="s">
        <v>351</v>
      </c>
      <c r="B14" s="110">
        <v>2</v>
      </c>
      <c r="C14" s="186">
        <v>1.39256862473413</v>
      </c>
      <c r="D14" s="191">
        <v>0.14867994879176</v>
      </c>
      <c r="E14" s="186">
        <v>1.2754413625721901</v>
      </c>
      <c r="F14" s="191">
        <v>0.14453753320319601</v>
      </c>
      <c r="G14" s="186">
        <v>1.2589402778260399</v>
      </c>
      <c r="H14" s="191">
        <v>0.14391676664842601</v>
      </c>
      <c r="I14" s="186">
        <v>1.26558031107205</v>
      </c>
      <c r="J14" s="191">
        <v>0.14650914480703101</v>
      </c>
      <c r="K14" s="186">
        <v>1.2562051368995799</v>
      </c>
      <c r="L14" s="202">
        <v>0.14555627332293999</v>
      </c>
    </row>
    <row r="15" spans="1:12" ht="13" customHeight="1" x14ac:dyDescent="0.2">
      <c r="A15" s="82" t="s">
        <v>423</v>
      </c>
      <c r="B15" s="110">
        <v>2</v>
      </c>
      <c r="C15" s="186">
        <v>0.80538383131872404</v>
      </c>
      <c r="D15" s="191">
        <v>0.115208022110297</v>
      </c>
      <c r="E15" s="186">
        <v>0.81861608493762705</v>
      </c>
      <c r="F15" s="191">
        <v>0.11599694049805</v>
      </c>
      <c r="G15" s="186">
        <v>0.84972256339222596</v>
      </c>
      <c r="H15" s="191">
        <v>0.125093886756107</v>
      </c>
      <c r="I15" s="186">
        <v>0.87921066431457895</v>
      </c>
      <c r="J15" s="191">
        <v>0.130862293601929</v>
      </c>
      <c r="K15" s="186">
        <v>0.81393172696114802</v>
      </c>
      <c r="L15" s="202">
        <v>0.125979070879564</v>
      </c>
    </row>
    <row r="16" spans="1:12" ht="13" customHeight="1" x14ac:dyDescent="0.2">
      <c r="A16" s="82" t="s">
        <v>424</v>
      </c>
      <c r="B16" s="110">
        <v>2</v>
      </c>
      <c r="C16" s="186">
        <v>0.83721916682444197</v>
      </c>
      <c r="D16" s="191">
        <v>8.3867461102622803E-2</v>
      </c>
      <c r="E16" s="186">
        <v>1.0804420617799599</v>
      </c>
      <c r="F16" s="191">
        <v>0.109954864510421</v>
      </c>
      <c r="G16" s="186">
        <v>1.00373040635983</v>
      </c>
      <c r="H16" s="191">
        <v>0.104506890518412</v>
      </c>
      <c r="I16" s="186">
        <v>1.1012259754263201</v>
      </c>
      <c r="J16" s="191">
        <v>0.123368035581724</v>
      </c>
      <c r="K16" s="186">
        <v>1.0179070150543099</v>
      </c>
      <c r="L16" s="202">
        <v>0.11717393717251</v>
      </c>
    </row>
    <row r="17" spans="1:12" ht="13" customHeight="1" x14ac:dyDescent="0.2">
      <c r="A17" s="82" t="s">
        <v>352</v>
      </c>
      <c r="B17" s="110">
        <v>2</v>
      </c>
      <c r="C17" s="186">
        <v>1.38143631067453</v>
      </c>
      <c r="D17" s="191">
        <v>0.124846609766781</v>
      </c>
      <c r="E17" s="186">
        <v>1.35829962856493</v>
      </c>
      <c r="F17" s="191">
        <v>0.12406993565369299</v>
      </c>
      <c r="G17" s="186">
        <v>1.3478687217260099</v>
      </c>
      <c r="H17" s="191">
        <v>0.123852519142953</v>
      </c>
      <c r="I17" s="186">
        <v>1.3241339548473201</v>
      </c>
      <c r="J17" s="191">
        <v>0.12003108058510201</v>
      </c>
      <c r="K17" s="186">
        <v>1.3436782000028</v>
      </c>
      <c r="L17" s="202">
        <v>0.122908326225242</v>
      </c>
    </row>
    <row r="18" spans="1:12" ht="13" customHeight="1" x14ac:dyDescent="0.2">
      <c r="A18" s="111" t="s">
        <v>353</v>
      </c>
      <c r="B18" s="110">
        <v>2</v>
      </c>
      <c r="C18" s="186">
        <v>1.3249679207710701</v>
      </c>
      <c r="D18" s="191">
        <v>0.16289405960533501</v>
      </c>
      <c r="E18" s="186">
        <v>1.3158871741992799</v>
      </c>
      <c r="F18" s="191">
        <v>0.16239105839863499</v>
      </c>
      <c r="G18" s="186">
        <v>1.2919529300072901</v>
      </c>
      <c r="H18" s="191">
        <v>0.161466717163505</v>
      </c>
      <c r="I18" s="186">
        <v>1.2578165681129201</v>
      </c>
      <c r="J18" s="191">
        <v>0.156179331278398</v>
      </c>
      <c r="K18" s="186">
        <v>1.2632564432173901</v>
      </c>
      <c r="L18" s="202">
        <v>0.15713823748009401</v>
      </c>
    </row>
    <row r="19" spans="1:12" ht="13" customHeight="1" x14ac:dyDescent="0.2">
      <c r="A19" s="111" t="s">
        <v>354</v>
      </c>
      <c r="B19" s="110">
        <v>2</v>
      </c>
      <c r="C19" s="186">
        <v>1.5047649242946901</v>
      </c>
      <c r="D19" s="191">
        <v>0.19372167879143901</v>
      </c>
      <c r="E19" s="186">
        <v>1.44614443077751</v>
      </c>
      <c r="F19" s="191">
        <v>0.20148132775540301</v>
      </c>
      <c r="G19" s="186">
        <v>1.4362318874662801</v>
      </c>
      <c r="H19" s="191">
        <v>0.200673204605366</v>
      </c>
      <c r="I19" s="186">
        <v>1.4278685807403899</v>
      </c>
      <c r="J19" s="191">
        <v>0.19978756598043801</v>
      </c>
      <c r="K19" s="186">
        <v>1.5053254075266</v>
      </c>
      <c r="L19" s="202">
        <v>0.216413436593377</v>
      </c>
    </row>
    <row r="20" spans="1:12" ht="13" customHeight="1" x14ac:dyDescent="0.2">
      <c r="A20" s="82" t="s">
        <v>355</v>
      </c>
      <c r="B20" s="110">
        <v>2</v>
      </c>
      <c r="C20" s="186">
        <v>0.86742012011007896</v>
      </c>
      <c r="D20" s="191">
        <v>0.10545657361191001</v>
      </c>
      <c r="E20" s="186">
        <v>0.86190764888700899</v>
      </c>
      <c r="F20" s="191">
        <v>0.10720844323463399</v>
      </c>
      <c r="G20" s="186">
        <v>0.88229692321451103</v>
      </c>
      <c r="H20" s="191">
        <v>0.11103501059295801</v>
      </c>
      <c r="I20" s="186">
        <v>0.86734678650151897</v>
      </c>
      <c r="J20" s="191">
        <v>0.108291537868395</v>
      </c>
      <c r="K20" s="186">
        <v>0.81884722827896295</v>
      </c>
      <c r="L20" s="202">
        <v>0.107086847394012</v>
      </c>
    </row>
    <row r="21" spans="1:12" ht="13" customHeight="1" x14ac:dyDescent="0.2">
      <c r="A21" s="82" t="s">
        <v>356</v>
      </c>
      <c r="B21" s="110">
        <v>2</v>
      </c>
      <c r="C21" s="186">
        <v>0.90848222951090996</v>
      </c>
      <c r="D21" s="191">
        <v>0.108071789826471</v>
      </c>
      <c r="E21" s="186">
        <v>0.92310609560631995</v>
      </c>
      <c r="F21" s="191">
        <v>0.109559645327301</v>
      </c>
      <c r="G21" s="186">
        <v>0.93696284825343801</v>
      </c>
      <c r="H21" s="191">
        <v>0.115530294251894</v>
      </c>
      <c r="I21" s="186">
        <v>0.93974091915466895</v>
      </c>
      <c r="J21" s="191">
        <v>0.116142260245485</v>
      </c>
      <c r="K21" s="186">
        <v>0.93542173213574997</v>
      </c>
      <c r="L21" s="202">
        <v>0.115713352258008</v>
      </c>
    </row>
    <row r="22" spans="1:12" ht="13" customHeight="1" x14ac:dyDescent="0.2">
      <c r="A22" s="82" t="s">
        <v>357</v>
      </c>
      <c r="B22" s="110">
        <v>2</v>
      </c>
      <c r="C22" s="186">
        <v>1.00680333734974</v>
      </c>
      <c r="D22" s="191">
        <v>0.14280062706550301</v>
      </c>
      <c r="E22" s="186">
        <v>0.99634453402858403</v>
      </c>
      <c r="F22" s="191">
        <v>0.14653313397720799</v>
      </c>
      <c r="G22" s="186">
        <v>0.96672668281419105</v>
      </c>
      <c r="H22" s="191">
        <v>0.14904462240491301</v>
      </c>
      <c r="I22" s="186">
        <v>0.96994770122737795</v>
      </c>
      <c r="J22" s="191">
        <v>0.15010137942832399</v>
      </c>
      <c r="K22" s="186">
        <v>0.94594572249344699</v>
      </c>
      <c r="L22" s="202">
        <v>0.14982406040098301</v>
      </c>
    </row>
    <row r="23" spans="1:12" ht="13" customHeight="1" x14ac:dyDescent="0.2">
      <c r="A23" s="82" t="s">
        <v>358</v>
      </c>
      <c r="B23" s="110">
        <v>2</v>
      </c>
      <c r="C23" s="186">
        <v>1.16809300410663</v>
      </c>
      <c r="D23" s="191">
        <v>0.16334418140416199</v>
      </c>
      <c r="E23" s="186">
        <v>1.1637540425117801</v>
      </c>
      <c r="F23" s="191">
        <v>0.16742219369727801</v>
      </c>
      <c r="G23" s="186">
        <v>1.1301436407121901</v>
      </c>
      <c r="H23" s="191">
        <v>0.160592524342866</v>
      </c>
      <c r="I23" s="186">
        <v>1.1221903105478299</v>
      </c>
      <c r="J23" s="191">
        <v>0.161188943295314</v>
      </c>
      <c r="K23" s="186">
        <v>1.0953022176954399</v>
      </c>
      <c r="L23" s="202">
        <v>0.148308113705411</v>
      </c>
    </row>
    <row r="24" spans="1:12" ht="13" customHeight="1" x14ac:dyDescent="0.2">
      <c r="A24" s="82" t="s">
        <v>425</v>
      </c>
      <c r="B24" s="110">
        <v>2</v>
      </c>
      <c r="C24" s="186">
        <v>0.81506498101643299</v>
      </c>
      <c r="D24" s="191">
        <v>0.10380611635999901</v>
      </c>
      <c r="E24" s="186">
        <v>0.81494409822874103</v>
      </c>
      <c r="F24" s="191">
        <v>0.103107359363475</v>
      </c>
      <c r="G24" s="186">
        <v>0.809636989879158</v>
      </c>
      <c r="H24" s="191">
        <v>0.100674792284124</v>
      </c>
      <c r="I24" s="186">
        <v>0.80737917142443405</v>
      </c>
      <c r="J24" s="191">
        <v>9.9436909397727896E-2</v>
      </c>
      <c r="K24" s="186">
        <v>0.79208473540734803</v>
      </c>
      <c r="L24" s="202">
        <v>9.8302305765517003E-2</v>
      </c>
    </row>
    <row r="25" spans="1:12" ht="13" customHeight="1" x14ac:dyDescent="0.2">
      <c r="A25" s="82" t="s">
        <v>359</v>
      </c>
      <c r="B25" s="110">
        <v>2</v>
      </c>
      <c r="C25" s="186">
        <v>0.77134992390750601</v>
      </c>
      <c r="D25" s="191">
        <v>0.114246474209461</v>
      </c>
      <c r="E25" s="186">
        <v>0.76574466156596199</v>
      </c>
      <c r="F25" s="191">
        <v>0.115444353096052</v>
      </c>
      <c r="G25" s="186">
        <v>0.770895080550559</v>
      </c>
      <c r="H25" s="191">
        <v>0.11416756658960101</v>
      </c>
      <c r="I25" s="186">
        <v>0.75301163259128201</v>
      </c>
      <c r="J25" s="191">
        <v>0.115845323667365</v>
      </c>
      <c r="K25" s="186">
        <v>0.73674210128779405</v>
      </c>
      <c r="L25" s="202">
        <v>0.116743490426984</v>
      </c>
    </row>
    <row r="26" spans="1:12" ht="13" customHeight="1" x14ac:dyDescent="0.2">
      <c r="A26" s="82" t="s">
        <v>360</v>
      </c>
      <c r="B26" s="110">
        <v>2</v>
      </c>
      <c r="C26" s="186">
        <v>1.1027735863816399</v>
      </c>
      <c r="D26" s="191">
        <v>0.17506706503932601</v>
      </c>
      <c r="E26" s="186">
        <v>1.38754680323451</v>
      </c>
      <c r="F26" s="191">
        <v>0.228225745281535</v>
      </c>
      <c r="G26" s="186">
        <v>1.07983897446288</v>
      </c>
      <c r="H26" s="191">
        <v>0.21644537681286299</v>
      </c>
      <c r="I26" s="186">
        <v>1.15508664328743</v>
      </c>
      <c r="J26" s="191">
        <v>0.22769787323729301</v>
      </c>
      <c r="K26" s="186">
        <v>1.1145885893376599</v>
      </c>
      <c r="L26" s="202">
        <v>0.223468415015213</v>
      </c>
    </row>
    <row r="27" spans="1:12" ht="13" customHeight="1" x14ac:dyDescent="0.2">
      <c r="A27" s="82" t="s">
        <v>361</v>
      </c>
      <c r="B27" s="110">
        <v>2</v>
      </c>
      <c r="C27" s="186">
        <v>1.1361131340127799</v>
      </c>
      <c r="D27" s="191">
        <v>8.0734057122814798E-2</v>
      </c>
      <c r="E27" s="186">
        <v>1.07372696721558</v>
      </c>
      <c r="F27" s="191">
        <v>7.4476294671266596E-2</v>
      </c>
      <c r="G27" s="186">
        <v>1.0757242702885399</v>
      </c>
      <c r="H27" s="191">
        <v>7.3310842426864697E-2</v>
      </c>
      <c r="I27" s="186">
        <v>1.0669891898732999</v>
      </c>
      <c r="J27" s="191">
        <v>7.3207631915280194E-2</v>
      </c>
      <c r="K27" s="186">
        <v>1.0622451652927001</v>
      </c>
      <c r="L27" s="202">
        <v>7.2730389836687004E-2</v>
      </c>
    </row>
    <row r="28" spans="1:12" ht="13" customHeight="1" x14ac:dyDescent="0.2">
      <c r="A28" s="82" t="s">
        <v>362</v>
      </c>
      <c r="B28" s="110">
        <v>2</v>
      </c>
      <c r="C28" s="186">
        <v>1.3609763441843501</v>
      </c>
      <c r="D28" s="191">
        <v>0.162825008485351</v>
      </c>
      <c r="E28" s="186">
        <v>1.36311957739835</v>
      </c>
      <c r="F28" s="191">
        <v>0.16424938223341101</v>
      </c>
      <c r="G28" s="186">
        <v>1.3302471292451701</v>
      </c>
      <c r="H28" s="191">
        <v>0.16544914237177699</v>
      </c>
      <c r="I28" s="186">
        <v>1.3403347689723</v>
      </c>
      <c r="J28" s="191">
        <v>0.171669432965493</v>
      </c>
      <c r="K28" s="186">
        <v>1.33884064770374</v>
      </c>
      <c r="L28" s="202">
        <v>0.17091874030584001</v>
      </c>
    </row>
    <row r="29" spans="1:12" ht="13" customHeight="1" x14ac:dyDescent="0.2">
      <c r="A29" s="82" t="s">
        <v>363</v>
      </c>
      <c r="B29" s="110">
        <v>2</v>
      </c>
      <c r="C29" s="186">
        <v>0.67639794279410004</v>
      </c>
      <c r="D29" s="191">
        <v>0.101218702035133</v>
      </c>
      <c r="E29" s="186">
        <v>0.72813432665505595</v>
      </c>
      <c r="F29" s="191">
        <v>0.11073396699034301</v>
      </c>
      <c r="G29" s="186">
        <v>0.72915768160629202</v>
      </c>
      <c r="H29" s="191">
        <v>0.109911799316953</v>
      </c>
      <c r="I29" s="186">
        <v>0.77376023332704402</v>
      </c>
      <c r="J29" s="191">
        <v>0.118852575669273</v>
      </c>
      <c r="K29" s="186">
        <v>0.76748145363530296</v>
      </c>
      <c r="L29" s="202">
        <v>0.119772334011554</v>
      </c>
    </row>
    <row r="30" spans="1:12" ht="13" customHeight="1" x14ac:dyDescent="0.2">
      <c r="A30" s="82" t="s">
        <v>364</v>
      </c>
      <c r="B30" s="110">
        <v>2</v>
      </c>
      <c r="C30" s="186">
        <v>0.98482455144552306</v>
      </c>
      <c r="D30" s="191">
        <v>0.10372172242894601</v>
      </c>
      <c r="E30" s="186">
        <v>0.97713487605159199</v>
      </c>
      <c r="F30" s="191">
        <v>0.10343306867169499</v>
      </c>
      <c r="G30" s="186">
        <v>0.96813479584638296</v>
      </c>
      <c r="H30" s="191">
        <v>0.10469708454558301</v>
      </c>
      <c r="I30" s="186">
        <v>0.96026458184679797</v>
      </c>
      <c r="J30" s="191">
        <v>0.104662640584488</v>
      </c>
      <c r="K30" s="186">
        <v>0.96594595048048804</v>
      </c>
      <c r="L30" s="202">
        <v>0.10414495317137901</v>
      </c>
    </row>
    <row r="31" spans="1:12" ht="13" customHeight="1" x14ac:dyDescent="0.2">
      <c r="A31" s="82" t="s">
        <v>365</v>
      </c>
      <c r="B31" s="110">
        <v>2</v>
      </c>
      <c r="C31" s="186">
        <v>1.1478752347190799</v>
      </c>
      <c r="D31" s="191">
        <v>0.17197763271898101</v>
      </c>
      <c r="E31" s="186">
        <v>1.1330812678967801</v>
      </c>
      <c r="F31" s="191">
        <v>0.16886947461089699</v>
      </c>
      <c r="G31" s="186">
        <v>1.1574799522685399</v>
      </c>
      <c r="H31" s="191">
        <v>0.17284082029707101</v>
      </c>
      <c r="I31" s="186">
        <v>1.1957365708935299</v>
      </c>
      <c r="J31" s="191">
        <v>0.183589165730313</v>
      </c>
      <c r="K31" s="186">
        <v>1.1726833553982601</v>
      </c>
      <c r="L31" s="202">
        <v>0.17987890443104401</v>
      </c>
    </row>
    <row r="32" spans="1:12" ht="13" customHeight="1" x14ac:dyDescent="0.2">
      <c r="A32" s="82" t="s">
        <v>366</v>
      </c>
      <c r="B32" s="110">
        <v>2</v>
      </c>
      <c r="C32" s="186">
        <v>1.14800834392744</v>
      </c>
      <c r="D32" s="191">
        <v>0.151855913138111</v>
      </c>
      <c r="E32" s="186">
        <v>1.17246684696179</v>
      </c>
      <c r="F32" s="191">
        <v>0.156225890775471</v>
      </c>
      <c r="G32" s="186">
        <v>1.2634959743802501</v>
      </c>
      <c r="H32" s="191">
        <v>0.16812187355527899</v>
      </c>
      <c r="I32" s="186">
        <v>1.27940467996902</v>
      </c>
      <c r="J32" s="191">
        <v>0.170230402600209</v>
      </c>
      <c r="K32" s="186">
        <v>1.25719844477</v>
      </c>
      <c r="L32" s="202">
        <v>0.16724110775001699</v>
      </c>
    </row>
    <row r="33" spans="1:12" ht="13" customHeight="1" x14ac:dyDescent="0.2">
      <c r="A33" s="82" t="s">
        <v>367</v>
      </c>
      <c r="B33" s="110">
        <v>2</v>
      </c>
      <c r="C33" s="186">
        <v>0.587490649622322</v>
      </c>
      <c r="D33" s="191">
        <v>0.13986277482414999</v>
      </c>
      <c r="E33" s="186">
        <v>0.58411217610086297</v>
      </c>
      <c r="F33" s="191">
        <v>0.141114860897018</v>
      </c>
      <c r="G33" s="186">
        <v>0.57505740192981902</v>
      </c>
      <c r="H33" s="191">
        <v>0.141736781587501</v>
      </c>
      <c r="I33" s="186">
        <v>0.58068168821584198</v>
      </c>
      <c r="J33" s="191">
        <v>0.142797420674911</v>
      </c>
      <c r="K33" s="186">
        <v>0.588977653032277</v>
      </c>
      <c r="L33" s="202">
        <v>0.144834142378967</v>
      </c>
    </row>
    <row r="34" spans="1:12" ht="13" customHeight="1" x14ac:dyDescent="0.2">
      <c r="A34" s="82" t="s">
        <v>368</v>
      </c>
      <c r="B34" s="110">
        <v>2</v>
      </c>
      <c r="C34" s="186">
        <v>1.37291617237786</v>
      </c>
      <c r="D34" s="191">
        <v>0.235663886640053</v>
      </c>
      <c r="E34" s="186">
        <v>1.1750171633119499</v>
      </c>
      <c r="F34" s="191">
        <v>0.18996915692663499</v>
      </c>
      <c r="G34" s="186">
        <v>1.2398835779992201</v>
      </c>
      <c r="H34" s="191">
        <v>0.205989962942833</v>
      </c>
      <c r="I34" s="186">
        <v>1.2389228795832501</v>
      </c>
      <c r="J34" s="191">
        <v>0.20993872304212099</v>
      </c>
      <c r="K34" s="186">
        <v>1.2253257051384101</v>
      </c>
      <c r="L34" s="202">
        <v>0.21036435087684899</v>
      </c>
    </row>
    <row r="35" spans="1:12" ht="13" customHeight="1" x14ac:dyDescent="0.2">
      <c r="A35" s="82" t="s">
        <v>369</v>
      </c>
      <c r="B35" s="110">
        <v>2</v>
      </c>
      <c r="C35" s="186">
        <v>0.88718026287575802</v>
      </c>
      <c r="D35" s="191">
        <v>0.107522260452576</v>
      </c>
      <c r="E35" s="186">
        <v>1.0071559751177399</v>
      </c>
      <c r="F35" s="191">
        <v>0.13298147197187299</v>
      </c>
      <c r="G35" s="186">
        <v>1.01958515760433</v>
      </c>
      <c r="H35" s="191">
        <v>0.13655228334227601</v>
      </c>
      <c r="I35" s="186">
        <v>1.0207555717381001</v>
      </c>
      <c r="J35" s="191">
        <v>0.14117891395645599</v>
      </c>
      <c r="K35" s="186">
        <v>1.01402053058843</v>
      </c>
      <c r="L35" s="202">
        <v>0.139946583110926</v>
      </c>
    </row>
    <row r="36" spans="1:12" ht="13" customHeight="1" x14ac:dyDescent="0.2">
      <c r="A36" s="82" t="s">
        <v>370</v>
      </c>
      <c r="B36" s="110">
        <v>2</v>
      </c>
      <c r="C36" s="186">
        <v>1.4165914364710901</v>
      </c>
      <c r="D36" s="191">
        <v>0.14652942575786901</v>
      </c>
      <c r="E36" s="186">
        <v>1.2990677440426299</v>
      </c>
      <c r="F36" s="191">
        <v>0.12761419207185401</v>
      </c>
      <c r="G36" s="186">
        <v>1.33047984488295</v>
      </c>
      <c r="H36" s="191">
        <v>0.132468522168363</v>
      </c>
      <c r="I36" s="186">
        <v>1.3314271294820801</v>
      </c>
      <c r="J36" s="191">
        <v>0.132232810791412</v>
      </c>
      <c r="K36" s="186">
        <v>1.3441174074770299</v>
      </c>
      <c r="L36" s="202">
        <v>0.13397113973962399</v>
      </c>
    </row>
    <row r="37" spans="1:12" ht="13" customHeight="1" x14ac:dyDescent="0.2">
      <c r="A37" s="82" t="s">
        <v>371</v>
      </c>
      <c r="B37" s="110">
        <v>2</v>
      </c>
      <c r="C37" s="186">
        <v>0.84991605211365795</v>
      </c>
      <c r="D37" s="191">
        <v>0.103576166723007</v>
      </c>
      <c r="E37" s="186">
        <v>0.79335590362274799</v>
      </c>
      <c r="F37" s="191">
        <v>9.6873765888886507E-2</v>
      </c>
      <c r="G37" s="186">
        <v>0.79920959981149298</v>
      </c>
      <c r="H37" s="191">
        <v>9.9034774792424493E-2</v>
      </c>
      <c r="I37" s="186">
        <v>0.77748428279470905</v>
      </c>
      <c r="J37" s="191">
        <v>9.8594796703339399E-2</v>
      </c>
      <c r="K37" s="186">
        <v>0.76571455007723899</v>
      </c>
      <c r="L37" s="202">
        <v>9.7893235573998802E-2</v>
      </c>
    </row>
    <row r="38" spans="1:12" ht="13" customHeight="1" x14ac:dyDescent="0.2">
      <c r="A38" s="82" t="s">
        <v>372</v>
      </c>
      <c r="B38" s="110">
        <v>2</v>
      </c>
      <c r="C38" s="186">
        <v>0.680490332316528</v>
      </c>
      <c r="D38" s="191">
        <v>7.9672771335235607E-2</v>
      </c>
      <c r="E38" s="186">
        <v>0.68620526495473499</v>
      </c>
      <c r="F38" s="191">
        <v>8.0108047233255195E-2</v>
      </c>
      <c r="G38" s="186">
        <v>0.72824391263851895</v>
      </c>
      <c r="H38" s="191">
        <v>8.7218893426429106E-2</v>
      </c>
      <c r="I38" s="186">
        <v>0.71504184943482096</v>
      </c>
      <c r="J38" s="191">
        <v>9.3432911780459593E-2</v>
      </c>
      <c r="K38" s="186">
        <v>0.709037835259273</v>
      </c>
      <c r="L38" s="202">
        <v>9.3206843338888304E-2</v>
      </c>
    </row>
    <row r="39" spans="1:12" ht="13" customHeight="1" x14ac:dyDescent="0.2">
      <c r="A39" s="82" t="s">
        <v>426</v>
      </c>
      <c r="B39" s="110">
        <v>2</v>
      </c>
      <c r="C39" s="186">
        <v>1.8343661407724501</v>
      </c>
      <c r="D39" s="191">
        <v>0.217698049604724</v>
      </c>
      <c r="E39" s="186">
        <v>1.84147953201602</v>
      </c>
      <c r="F39" s="191">
        <v>0.219700971221195</v>
      </c>
      <c r="G39" s="186">
        <v>2.0177019135244598</v>
      </c>
      <c r="H39" s="191">
        <v>0.27905232856782503</v>
      </c>
      <c r="I39" s="186">
        <v>2.0516090193893</v>
      </c>
      <c r="J39" s="191">
        <v>0.27614567283475899</v>
      </c>
      <c r="K39" s="186">
        <v>2.0069361741798599</v>
      </c>
      <c r="L39" s="202">
        <v>0.270706402426106</v>
      </c>
    </row>
    <row r="40" spans="1:12" ht="13" customHeight="1" x14ac:dyDescent="0.2">
      <c r="A40" s="82" t="s">
        <v>373</v>
      </c>
      <c r="B40" s="110">
        <v>2</v>
      </c>
      <c r="C40" s="186">
        <v>0.88927804787509401</v>
      </c>
      <c r="D40" s="191">
        <v>0.122650250319602</v>
      </c>
      <c r="E40" s="186">
        <v>1.01035607167859</v>
      </c>
      <c r="F40" s="191">
        <v>0.147507367459631</v>
      </c>
      <c r="G40" s="186">
        <v>1.0093272474583701</v>
      </c>
      <c r="H40" s="191">
        <v>0.14774142590855199</v>
      </c>
      <c r="I40" s="186">
        <v>1.00626244667952</v>
      </c>
      <c r="J40" s="191">
        <v>0.14831181352992501</v>
      </c>
      <c r="K40" s="186">
        <v>1.06995555973791</v>
      </c>
      <c r="L40" s="202">
        <v>0.160759389218044</v>
      </c>
    </row>
    <row r="41" spans="1:12" ht="13" customHeight="1" x14ac:dyDescent="0.2">
      <c r="A41" s="82" t="s">
        <v>374</v>
      </c>
      <c r="B41" s="110">
        <v>2</v>
      </c>
      <c r="C41" s="186">
        <v>0.88405832133709294</v>
      </c>
      <c r="D41" s="191">
        <v>0.126809586711991</v>
      </c>
      <c r="E41" s="186">
        <v>0.90528923485044899</v>
      </c>
      <c r="F41" s="191">
        <v>0.12710443069970401</v>
      </c>
      <c r="G41" s="186">
        <v>0.90519914172564198</v>
      </c>
      <c r="H41" s="191">
        <v>0.12946222780306499</v>
      </c>
      <c r="I41" s="186">
        <v>0.91631759881097696</v>
      </c>
      <c r="J41" s="191">
        <v>0.12769534400346699</v>
      </c>
      <c r="K41" s="186">
        <v>0.94170806213854497</v>
      </c>
      <c r="L41" s="202">
        <v>0.128880494650467</v>
      </c>
    </row>
    <row r="42" spans="1:12" ht="13" customHeight="1" x14ac:dyDescent="0.2">
      <c r="A42" s="82" t="s">
        <v>375</v>
      </c>
      <c r="B42" s="110">
        <v>2</v>
      </c>
      <c r="C42" s="186">
        <v>0.61342394069200601</v>
      </c>
      <c r="D42" s="191">
        <v>0.13956907610430699</v>
      </c>
      <c r="E42" s="186">
        <v>0.61017984488807397</v>
      </c>
      <c r="F42" s="191">
        <v>0.13980416561196601</v>
      </c>
      <c r="G42" s="186">
        <v>0.59028918410311704</v>
      </c>
      <c r="H42" s="191">
        <v>0.13875924228981601</v>
      </c>
      <c r="I42" s="186">
        <v>0.570725961950722</v>
      </c>
      <c r="J42" s="191">
        <v>0.13674607487881599</v>
      </c>
      <c r="K42" s="186">
        <v>0.60113086356973999</v>
      </c>
      <c r="L42" s="202">
        <v>0.14588063370056101</v>
      </c>
    </row>
    <row r="43" spans="1:12" ht="13" customHeight="1" x14ac:dyDescent="0.2">
      <c r="A43" s="82" t="s">
        <v>427</v>
      </c>
      <c r="B43" s="110">
        <v>2</v>
      </c>
      <c r="C43" s="186">
        <v>0.95947521839882699</v>
      </c>
      <c r="D43" s="191">
        <v>0.195599912990471</v>
      </c>
      <c r="E43" s="186">
        <v>0.98407032154156504</v>
      </c>
      <c r="F43" s="191">
        <v>0.19865759071262001</v>
      </c>
      <c r="G43" s="186">
        <v>1.0268451671084999</v>
      </c>
      <c r="H43" s="191">
        <v>0.206008194366334</v>
      </c>
      <c r="I43" s="186">
        <v>1.0750949315423199</v>
      </c>
      <c r="J43" s="191">
        <v>0.22175929924465099</v>
      </c>
      <c r="K43" s="186">
        <v>1.04579681761703</v>
      </c>
      <c r="L43" s="202">
        <v>0.216075615605895</v>
      </c>
    </row>
    <row r="44" spans="1:12" ht="13" customHeight="1" x14ac:dyDescent="0.2">
      <c r="A44" s="82" t="s">
        <v>428</v>
      </c>
      <c r="B44" s="110">
        <v>2</v>
      </c>
      <c r="C44" s="186">
        <v>0.96064918949612399</v>
      </c>
      <c r="D44" s="191">
        <v>0.13453174305125501</v>
      </c>
      <c r="E44" s="186">
        <v>1.0865619019827499</v>
      </c>
      <c r="F44" s="191">
        <v>0.15562284361721701</v>
      </c>
      <c r="G44" s="186">
        <v>1.0399611778240301</v>
      </c>
      <c r="H44" s="191">
        <v>0.14328239796999701</v>
      </c>
      <c r="I44" s="186">
        <v>1.04077374819323</v>
      </c>
      <c r="J44" s="191">
        <v>0.14405934527828601</v>
      </c>
      <c r="K44" s="186">
        <v>1.01207394491001</v>
      </c>
      <c r="L44" s="202">
        <v>0.140432026740518</v>
      </c>
    </row>
    <row r="45" spans="1:12" ht="13" customHeight="1" x14ac:dyDescent="0.2">
      <c r="A45" s="82" t="s">
        <v>429</v>
      </c>
      <c r="B45" s="110">
        <v>2</v>
      </c>
      <c r="C45" s="186">
        <v>0.99326516840675305</v>
      </c>
      <c r="D45" s="191">
        <v>0.122476168641914</v>
      </c>
      <c r="E45" s="186">
        <v>0.97809189848617595</v>
      </c>
      <c r="F45" s="191">
        <v>0.120184681155099</v>
      </c>
      <c r="G45" s="186">
        <v>1.02998159816885</v>
      </c>
      <c r="H45" s="191">
        <v>0.12942637236667401</v>
      </c>
      <c r="I45" s="186">
        <v>1.05539633741906</v>
      </c>
      <c r="J45" s="191">
        <v>0.13673154880733501</v>
      </c>
      <c r="K45" s="186">
        <v>1.00070132577497</v>
      </c>
      <c r="L45" s="202">
        <v>0.131471323780192</v>
      </c>
    </row>
    <row r="46" spans="1:12" ht="13" customHeight="1" x14ac:dyDescent="0.2">
      <c r="A46" s="82" t="s">
        <v>430</v>
      </c>
      <c r="B46" s="110">
        <v>2</v>
      </c>
      <c r="C46" s="186">
        <v>0.80576860878315504</v>
      </c>
      <c r="D46" s="191">
        <v>0.15224580591911799</v>
      </c>
      <c r="E46" s="186">
        <v>0.818309667440971</v>
      </c>
      <c r="F46" s="191">
        <v>0.15488163313283099</v>
      </c>
      <c r="G46" s="186">
        <v>0.84280847466905795</v>
      </c>
      <c r="H46" s="191">
        <v>0.16167336956895101</v>
      </c>
      <c r="I46" s="186">
        <v>0.85665577711083196</v>
      </c>
      <c r="J46" s="191">
        <v>0.16252630919344499</v>
      </c>
      <c r="K46" s="186">
        <v>0.84707519968358402</v>
      </c>
      <c r="L46" s="202">
        <v>0.162003600956832</v>
      </c>
    </row>
    <row r="47" spans="1:12" ht="13" customHeight="1" x14ac:dyDescent="0.2">
      <c r="A47" s="82" t="s">
        <v>376</v>
      </c>
      <c r="B47" s="110">
        <v>2</v>
      </c>
      <c r="C47" s="186">
        <v>0.73175918447711996</v>
      </c>
      <c r="D47" s="191">
        <v>0.10516610674055001</v>
      </c>
      <c r="E47" s="186">
        <v>0.78012388970610702</v>
      </c>
      <c r="F47" s="191">
        <v>0.11543859351256699</v>
      </c>
      <c r="G47" s="186">
        <v>0.769130139846956</v>
      </c>
      <c r="H47" s="191">
        <v>0.116013254695672</v>
      </c>
      <c r="I47" s="186">
        <v>0.77598478282263095</v>
      </c>
      <c r="J47" s="191">
        <v>0.118963257034178</v>
      </c>
      <c r="K47" s="186">
        <v>0.78971358157690397</v>
      </c>
      <c r="L47" s="202">
        <v>0.121887219903195</v>
      </c>
    </row>
    <row r="48" spans="1:12" ht="13" customHeight="1" x14ac:dyDescent="0.2">
      <c r="A48" s="82" t="s">
        <v>377</v>
      </c>
      <c r="B48" s="110">
        <v>2</v>
      </c>
      <c r="C48" s="186">
        <v>1.2177555069582799</v>
      </c>
      <c r="D48" s="191">
        <v>0.14059725180715299</v>
      </c>
      <c r="E48" s="186">
        <v>1.19565839401319</v>
      </c>
      <c r="F48" s="191">
        <v>0.13787580554002701</v>
      </c>
      <c r="G48" s="186">
        <v>1.25451607770164</v>
      </c>
      <c r="H48" s="191">
        <v>0.15625966579439099</v>
      </c>
      <c r="I48" s="186">
        <v>1.2705035699451701</v>
      </c>
      <c r="J48" s="191">
        <v>0.157398914272841</v>
      </c>
      <c r="K48" s="186">
        <v>1.27701834969751</v>
      </c>
      <c r="L48" s="202">
        <v>0.159178293392987</v>
      </c>
    </row>
    <row r="49" spans="1:12" ht="13" customHeight="1" x14ac:dyDescent="0.2">
      <c r="A49" s="82" t="s">
        <v>378</v>
      </c>
      <c r="B49" s="110">
        <v>2</v>
      </c>
      <c r="C49" s="186">
        <v>1.87691040299261</v>
      </c>
      <c r="D49" s="191">
        <v>0.24970206246093099</v>
      </c>
      <c r="E49" s="186">
        <v>1.7587551985048</v>
      </c>
      <c r="F49" s="191">
        <v>0.25407843775566802</v>
      </c>
      <c r="G49" s="186">
        <v>1.7274442446965801</v>
      </c>
      <c r="H49" s="191">
        <v>0.24484223432572999</v>
      </c>
      <c r="I49" s="186">
        <v>1.75128446235688</v>
      </c>
      <c r="J49" s="191">
        <v>0.24425139933073101</v>
      </c>
      <c r="K49" s="186">
        <v>1.65961710523107</v>
      </c>
      <c r="L49" s="202">
        <v>0.23050083833171001</v>
      </c>
    </row>
    <row r="50" spans="1:12" ht="13" customHeight="1" x14ac:dyDescent="0.2">
      <c r="A50" s="82" t="s">
        <v>431</v>
      </c>
      <c r="B50" s="110">
        <v>2</v>
      </c>
      <c r="C50" s="186">
        <v>0.90372682592238196</v>
      </c>
      <c r="D50" s="191">
        <v>0.104141680412441</v>
      </c>
      <c r="E50" s="186">
        <v>1.0141721939996799</v>
      </c>
      <c r="F50" s="191">
        <v>0.128959968372553</v>
      </c>
      <c r="G50" s="186">
        <v>1.0602547390210399</v>
      </c>
      <c r="H50" s="191">
        <v>0.135740339573797</v>
      </c>
      <c r="I50" s="186">
        <v>1.0997616002391399</v>
      </c>
      <c r="J50" s="191">
        <v>0.141870250056782</v>
      </c>
      <c r="K50" s="186">
        <v>1.0194679258894701</v>
      </c>
      <c r="L50" s="202">
        <v>0.12905360744132699</v>
      </c>
    </row>
    <row r="51" spans="1:12" ht="13" customHeight="1" x14ac:dyDescent="0.2">
      <c r="A51" s="82" t="s">
        <v>379</v>
      </c>
      <c r="B51" s="110">
        <v>2</v>
      </c>
      <c r="C51" s="186">
        <v>0.85733783979924205</v>
      </c>
      <c r="D51" s="191">
        <v>7.5579540501908196E-2</v>
      </c>
      <c r="E51" s="186">
        <v>0.84724560719480202</v>
      </c>
      <c r="F51" s="191">
        <v>7.7147216827641696E-2</v>
      </c>
      <c r="G51" s="186">
        <v>0.84478559709498802</v>
      </c>
      <c r="H51" s="191">
        <v>7.6874357205791305E-2</v>
      </c>
      <c r="I51" s="186">
        <v>0.84710322934594795</v>
      </c>
      <c r="J51" s="191">
        <v>7.6298798804972298E-2</v>
      </c>
      <c r="K51" s="186">
        <v>0.84311457323573702</v>
      </c>
      <c r="L51" s="202">
        <v>7.5232427576026994E-2</v>
      </c>
    </row>
    <row r="52" spans="1:12" ht="13" customHeight="1" x14ac:dyDescent="0.2">
      <c r="A52" s="82" t="s">
        <v>380</v>
      </c>
      <c r="B52" s="110">
        <v>2</v>
      </c>
      <c r="C52" s="186">
        <v>0.95619337797572801</v>
      </c>
      <c r="D52" s="191">
        <v>0.15728421167584899</v>
      </c>
      <c r="E52" s="186">
        <v>0.93111543405823205</v>
      </c>
      <c r="F52" s="191">
        <v>0.186275807585744</v>
      </c>
      <c r="G52" s="186">
        <v>0.91418347692577795</v>
      </c>
      <c r="H52" s="191">
        <v>0.19080187839356</v>
      </c>
      <c r="I52" s="186">
        <v>0.91568634336360999</v>
      </c>
      <c r="J52" s="191">
        <v>0.189433828906585</v>
      </c>
      <c r="K52" s="186">
        <v>0.93255161872480996</v>
      </c>
      <c r="L52" s="202">
        <v>0.18935458611471701</v>
      </c>
    </row>
    <row r="53" spans="1:12" ht="13" customHeight="1" x14ac:dyDescent="0.2">
      <c r="A53" s="82" t="s">
        <v>381</v>
      </c>
      <c r="B53" s="110">
        <v>2</v>
      </c>
      <c r="C53" s="186">
        <v>1.0927033857261199</v>
      </c>
      <c r="D53" s="191">
        <v>0.13634774643540901</v>
      </c>
      <c r="E53" s="186">
        <v>1.09400048209392</v>
      </c>
      <c r="F53" s="191">
        <v>0.13765777701772799</v>
      </c>
      <c r="G53" s="186">
        <v>1.1195774696698</v>
      </c>
      <c r="H53" s="191">
        <v>0.14198749482351899</v>
      </c>
      <c r="I53" s="186">
        <v>1.24778699805591</v>
      </c>
      <c r="J53" s="191">
        <v>0.15887532355678299</v>
      </c>
      <c r="K53" s="186">
        <v>1.27377759938835</v>
      </c>
      <c r="L53" s="202">
        <v>0.16264598013054299</v>
      </c>
    </row>
    <row r="54" spans="1:12" ht="13" customHeight="1" x14ac:dyDescent="0.2">
      <c r="A54" s="82" t="s">
        <v>382</v>
      </c>
      <c r="B54" s="110">
        <v>2</v>
      </c>
      <c r="C54" s="186">
        <v>0.98971945825337004</v>
      </c>
      <c r="D54" s="191">
        <v>0.16276354273139501</v>
      </c>
      <c r="E54" s="186">
        <v>0.90021995412742795</v>
      </c>
      <c r="F54" s="191">
        <v>0.15462654694449801</v>
      </c>
      <c r="G54" s="186">
        <v>0.88068219986210305</v>
      </c>
      <c r="H54" s="191">
        <v>0.15202388053072499</v>
      </c>
      <c r="I54" s="186">
        <v>0.88850969477605002</v>
      </c>
      <c r="J54" s="191">
        <v>0.15117985657424199</v>
      </c>
      <c r="K54" s="186">
        <v>0.89678380642101596</v>
      </c>
      <c r="L54" s="202">
        <v>0.149965070951454</v>
      </c>
    </row>
    <row r="55" spans="1:12" ht="13" customHeight="1" x14ac:dyDescent="0.2">
      <c r="A55" s="82" t="s">
        <v>383</v>
      </c>
      <c r="B55" s="110">
        <v>2</v>
      </c>
      <c r="C55" s="186">
        <v>0.96860585306852898</v>
      </c>
      <c r="D55" s="191">
        <v>0.14079096639297001</v>
      </c>
      <c r="E55" s="186">
        <v>0.97485263182222504</v>
      </c>
      <c r="F55" s="191">
        <v>0.13855410153398301</v>
      </c>
      <c r="G55" s="186">
        <v>0.97815951109125099</v>
      </c>
      <c r="H55" s="191">
        <v>0.13839466711870901</v>
      </c>
      <c r="I55" s="186">
        <v>0.975054327149109</v>
      </c>
      <c r="J55" s="191">
        <v>0.14008643924467001</v>
      </c>
      <c r="K55" s="186">
        <v>0.93503781923722296</v>
      </c>
      <c r="L55" s="202">
        <v>0.13356813202882001</v>
      </c>
    </row>
    <row r="56" spans="1:12" ht="13" customHeight="1" x14ac:dyDescent="0.2">
      <c r="A56" s="82" t="s">
        <v>384</v>
      </c>
      <c r="B56" s="110">
        <v>2</v>
      </c>
      <c r="C56" s="186">
        <v>1.3001762394438701</v>
      </c>
      <c r="D56" s="191">
        <v>0.118018342287929</v>
      </c>
      <c r="E56" s="186">
        <v>1.2912423633454</v>
      </c>
      <c r="F56" s="191">
        <v>0.116895523925215</v>
      </c>
      <c r="G56" s="186">
        <v>1.2723792226375601</v>
      </c>
      <c r="H56" s="191">
        <v>0.11187413263059801</v>
      </c>
      <c r="I56" s="186">
        <v>1.2775975467259599</v>
      </c>
      <c r="J56" s="191">
        <v>0.111735903852579</v>
      </c>
      <c r="K56" s="186">
        <v>1.2702531651075899</v>
      </c>
      <c r="L56" s="202">
        <v>0.11159503358065399</v>
      </c>
    </row>
    <row r="57" spans="1:12" ht="13" customHeight="1" x14ac:dyDescent="0.2">
      <c r="A57" s="82" t="s">
        <v>385</v>
      </c>
      <c r="B57" s="110">
        <v>2</v>
      </c>
      <c r="C57" s="186">
        <v>1.2644203080441101</v>
      </c>
      <c r="D57" s="191">
        <v>0.148140590244492</v>
      </c>
      <c r="E57" s="186">
        <v>1.2914395351606001</v>
      </c>
      <c r="F57" s="191">
        <v>0.154734243416355</v>
      </c>
      <c r="G57" s="186">
        <v>1.2869779619158399</v>
      </c>
      <c r="H57" s="191">
        <v>0.16438723315520001</v>
      </c>
      <c r="I57" s="186">
        <v>1.27997207164062</v>
      </c>
      <c r="J57" s="191">
        <v>0.16909356838026801</v>
      </c>
      <c r="K57" s="186">
        <v>1.28635880055883</v>
      </c>
      <c r="L57" s="202">
        <v>0.17045152472873301</v>
      </c>
    </row>
    <row r="58" spans="1:12" ht="13" customHeight="1" x14ac:dyDescent="0.2">
      <c r="A58" s="82" t="s">
        <v>386</v>
      </c>
      <c r="B58" s="110">
        <v>2</v>
      </c>
      <c r="C58" s="186">
        <v>0.63946657724559797</v>
      </c>
      <c r="D58" s="191">
        <v>6.6466355951161196E-2</v>
      </c>
      <c r="E58" s="186">
        <v>0.67680209273579806</v>
      </c>
      <c r="F58" s="191">
        <v>7.0164431974833505E-2</v>
      </c>
      <c r="G58" s="186">
        <v>0.70425978374556697</v>
      </c>
      <c r="H58" s="191">
        <v>7.2825907836065296E-2</v>
      </c>
      <c r="I58" s="186">
        <v>0.69694797225749305</v>
      </c>
      <c r="J58" s="191">
        <v>7.2479902043546499E-2</v>
      </c>
      <c r="K58" s="186">
        <v>0.68454832652714603</v>
      </c>
      <c r="L58" s="202">
        <v>7.4127752234371305E-2</v>
      </c>
    </row>
    <row r="59" spans="1:12" ht="13" customHeight="1" x14ac:dyDescent="0.2">
      <c r="A59" s="82" t="s">
        <v>387</v>
      </c>
      <c r="B59" s="110">
        <v>2</v>
      </c>
      <c r="C59" s="186">
        <v>0.74880563233691599</v>
      </c>
      <c r="D59" s="191">
        <v>7.6623963946555504E-2</v>
      </c>
      <c r="E59" s="186">
        <v>0.744026184775604</v>
      </c>
      <c r="F59" s="191">
        <v>7.9246953983320101E-2</v>
      </c>
      <c r="G59" s="186">
        <v>0.75511816998242698</v>
      </c>
      <c r="H59" s="191">
        <v>8.2102582438771499E-2</v>
      </c>
      <c r="I59" s="186">
        <v>0.76620185509343597</v>
      </c>
      <c r="J59" s="191">
        <v>8.4183078862160601E-2</v>
      </c>
      <c r="K59" s="186">
        <v>0.75818279397337995</v>
      </c>
      <c r="L59" s="202">
        <v>8.4654497876138698E-2</v>
      </c>
    </row>
    <row r="60" spans="1:12" ht="13" customHeight="1" x14ac:dyDescent="0.2">
      <c r="A60" s="82" t="s">
        <v>388</v>
      </c>
      <c r="B60" s="110">
        <v>2</v>
      </c>
      <c r="C60" s="186">
        <v>0.76151908279264702</v>
      </c>
      <c r="D60" s="191">
        <v>0.147951433930858</v>
      </c>
      <c r="E60" s="186">
        <v>0.72837362719209298</v>
      </c>
      <c r="F60" s="191">
        <v>0.14364594320617199</v>
      </c>
      <c r="G60" s="186">
        <v>0.80151342867963704</v>
      </c>
      <c r="H60" s="191">
        <v>0.188165532830319</v>
      </c>
      <c r="I60" s="186">
        <v>0.784898947476109</v>
      </c>
      <c r="J60" s="191">
        <v>0.17009194113908599</v>
      </c>
      <c r="K60" s="186">
        <v>0.792898938406428</v>
      </c>
      <c r="L60" s="202">
        <v>0.1728389428114</v>
      </c>
    </row>
    <row r="61" spans="1:12" ht="13" customHeight="1" x14ac:dyDescent="0.2">
      <c r="A61" s="82" t="s">
        <v>432</v>
      </c>
      <c r="B61" s="110">
        <v>2</v>
      </c>
      <c r="C61" s="186">
        <v>1.3486126231433699</v>
      </c>
      <c r="D61" s="191">
        <v>0.14089692197515699</v>
      </c>
      <c r="E61" s="186">
        <v>1.3908812516946301</v>
      </c>
      <c r="F61" s="191">
        <v>0.14786557890919999</v>
      </c>
      <c r="G61" s="186">
        <v>1.4331344600656899</v>
      </c>
      <c r="H61" s="191">
        <v>0.15315917432979401</v>
      </c>
      <c r="I61" s="186">
        <v>1.4102690495608701</v>
      </c>
      <c r="J61" s="191">
        <v>0.15200064393037199</v>
      </c>
      <c r="K61" s="186">
        <v>1.3797826889453699</v>
      </c>
      <c r="L61" s="202">
        <v>0.14539438125477999</v>
      </c>
    </row>
    <row r="62" spans="1:12" ht="13" customHeight="1" x14ac:dyDescent="0.2">
      <c r="A62" s="82" t="s">
        <v>389</v>
      </c>
      <c r="B62" s="110">
        <v>2</v>
      </c>
      <c r="C62" s="186">
        <v>0.68000452240052101</v>
      </c>
      <c r="D62" s="191">
        <v>5.7450874257710803E-2</v>
      </c>
      <c r="E62" s="186">
        <v>0.78115234429253</v>
      </c>
      <c r="F62" s="191">
        <v>6.7182458505517406E-2</v>
      </c>
      <c r="G62" s="186">
        <v>0.83285318373676198</v>
      </c>
      <c r="H62" s="191">
        <v>7.5331989044921693E-2</v>
      </c>
      <c r="I62" s="186">
        <v>0.83777961439127002</v>
      </c>
      <c r="J62" s="191">
        <v>7.56225028289427E-2</v>
      </c>
      <c r="K62" s="186">
        <v>0.81239330407576404</v>
      </c>
      <c r="L62" s="202">
        <v>7.5041502014870504E-2</v>
      </c>
    </row>
    <row r="63" spans="1:12" ht="13" customHeight="1" x14ac:dyDescent="0.2">
      <c r="A63" s="112" t="s">
        <v>433</v>
      </c>
      <c r="B63" s="113">
        <v>2</v>
      </c>
      <c r="C63" s="187">
        <v>1.0232542093963199</v>
      </c>
      <c r="D63" s="192">
        <v>2.6458977234512598E-2</v>
      </c>
      <c r="E63" s="187">
        <v>1.01556985336188</v>
      </c>
      <c r="F63" s="192">
        <v>2.63036326743857E-2</v>
      </c>
      <c r="G63" s="187">
        <v>1.0229198819265699</v>
      </c>
      <c r="H63" s="192">
        <v>2.7142290635285501E-2</v>
      </c>
      <c r="I63" s="187">
        <v>1.0303663411502599</v>
      </c>
      <c r="J63" s="192">
        <v>2.7496878904742401E-2</v>
      </c>
      <c r="K63" s="187">
        <v>1.03101405076291</v>
      </c>
      <c r="L63" s="204">
        <v>2.75464255852245E-2</v>
      </c>
    </row>
    <row r="64" spans="1:12" ht="13" customHeight="1" x14ac:dyDescent="0.2">
      <c r="A64" s="114" t="s">
        <v>434</v>
      </c>
      <c r="B64" s="115">
        <v>2</v>
      </c>
      <c r="C64" s="188">
        <v>1.07154364090237</v>
      </c>
      <c r="D64" s="193">
        <v>4.48776888312667E-2</v>
      </c>
      <c r="E64" s="188">
        <v>1.0832973151181899</v>
      </c>
      <c r="F64" s="193">
        <v>4.6171909312178301E-2</v>
      </c>
      <c r="G64" s="188">
        <v>1.0934294452273801</v>
      </c>
      <c r="H64" s="193">
        <v>4.7173850018760302E-2</v>
      </c>
      <c r="I64" s="188">
        <v>1.10611588898893</v>
      </c>
      <c r="J64" s="193">
        <v>4.8462720829539799E-2</v>
      </c>
      <c r="K64" s="188">
        <v>1.10044483701686</v>
      </c>
      <c r="L64" s="205">
        <v>4.8057519616852298E-2</v>
      </c>
    </row>
    <row r="65" spans="1:12" ht="13" customHeight="1" x14ac:dyDescent="0.2">
      <c r="A65" s="116" t="s">
        <v>435</v>
      </c>
      <c r="B65" s="117">
        <v>2</v>
      </c>
      <c r="C65" s="189">
        <v>1.0202241194078301</v>
      </c>
      <c r="D65" s="194">
        <v>1.9808464812199399E-2</v>
      </c>
      <c r="E65" s="189">
        <v>1.03131976759961</v>
      </c>
      <c r="F65" s="194">
        <v>2.0319607288155801E-2</v>
      </c>
      <c r="G65" s="189">
        <v>1.0374987594287499</v>
      </c>
      <c r="H65" s="194">
        <v>2.1037389002493301E-2</v>
      </c>
      <c r="I65" s="189">
        <v>1.0479777476161301</v>
      </c>
      <c r="J65" s="194">
        <v>2.1365846101449901E-2</v>
      </c>
      <c r="K65" s="189">
        <v>1.0333729367826301</v>
      </c>
      <c r="L65" s="206">
        <v>2.1137539989181199E-2</v>
      </c>
    </row>
    <row r="66" spans="1:12" ht="13" customHeight="1" x14ac:dyDescent="0.2">
      <c r="A66" s="82" t="s">
        <v>391</v>
      </c>
      <c r="B66" s="110">
        <v>2</v>
      </c>
      <c r="C66" s="186">
        <v>1.15069900287386</v>
      </c>
      <c r="D66" s="191">
        <v>0.34146623866144998</v>
      </c>
      <c r="E66" s="186">
        <v>1.1990476460055</v>
      </c>
      <c r="F66" s="191">
        <v>0.36101648198148001</v>
      </c>
      <c r="G66" s="186">
        <v>1.2668717480543701</v>
      </c>
      <c r="H66" s="191">
        <v>0.34239484904805301</v>
      </c>
      <c r="I66" s="186">
        <v>1.26483869560797</v>
      </c>
      <c r="J66" s="191">
        <v>0.33381832433181102</v>
      </c>
      <c r="K66" s="186">
        <v>1.2646932842899701</v>
      </c>
      <c r="L66" s="202">
        <v>0.33406509227064102</v>
      </c>
    </row>
    <row r="67" spans="1:12" ht="13" customHeight="1" x14ac:dyDescent="0.2">
      <c r="A67" s="82" t="s">
        <v>392</v>
      </c>
      <c r="B67" s="110">
        <v>2</v>
      </c>
      <c r="C67" s="186">
        <v>1.09465352259146</v>
      </c>
      <c r="D67" s="191">
        <v>0.23764653406514799</v>
      </c>
      <c r="E67" s="186">
        <v>1.0669858540380399</v>
      </c>
      <c r="F67" s="191">
        <v>0.232283112735931</v>
      </c>
      <c r="G67" s="186">
        <v>1.0731150065730699</v>
      </c>
      <c r="H67" s="191">
        <v>0.22899921917984201</v>
      </c>
      <c r="I67" s="186">
        <v>1.0794488726336899</v>
      </c>
      <c r="J67" s="191">
        <v>0.244531122979528</v>
      </c>
      <c r="K67" s="186">
        <v>1.0843227773587001</v>
      </c>
      <c r="L67" s="202">
        <v>0.244028614255482</v>
      </c>
    </row>
    <row r="68" spans="1:12" ht="13" customHeight="1" x14ac:dyDescent="0.2">
      <c r="A68" s="82" t="s">
        <v>393</v>
      </c>
      <c r="B68" s="110">
        <v>2</v>
      </c>
      <c r="C68" s="186">
        <v>0.71892344236545902</v>
      </c>
      <c r="D68" s="191">
        <v>0.14136234747093199</v>
      </c>
      <c r="E68" s="186">
        <v>0.69348622276058502</v>
      </c>
      <c r="F68" s="191">
        <v>0.13251525633057001</v>
      </c>
      <c r="G68" s="186">
        <v>0.74975812343578896</v>
      </c>
      <c r="H68" s="191">
        <v>0.14360282607623401</v>
      </c>
      <c r="I68" s="186">
        <v>0.75360839855207395</v>
      </c>
      <c r="J68" s="191">
        <v>0.136883354437944</v>
      </c>
      <c r="K68" s="186">
        <v>0.74411240345441698</v>
      </c>
      <c r="L68" s="202">
        <v>0.13525756366382199</v>
      </c>
    </row>
    <row r="69" spans="1:12" ht="13" customHeight="1" x14ac:dyDescent="0.2">
      <c r="A69" s="4" t="s">
        <v>394</v>
      </c>
      <c r="B69" s="118">
        <v>2</v>
      </c>
      <c r="C69" s="196">
        <v>1.19274011303658</v>
      </c>
      <c r="D69" s="197">
        <v>0.316597110745518</v>
      </c>
      <c r="E69" s="196">
        <v>1.1743345808461301</v>
      </c>
      <c r="F69" s="197">
        <v>0.30805449508113503</v>
      </c>
      <c r="G69" s="196">
        <v>1.1544402867310599</v>
      </c>
      <c r="H69" s="197">
        <v>0.30642462964484601</v>
      </c>
      <c r="I69" s="196">
        <v>1.1582286343459101</v>
      </c>
      <c r="J69" s="197">
        <v>0.30814374778216502</v>
      </c>
      <c r="K69" s="196">
        <v>1.1453792562439999</v>
      </c>
      <c r="L69" s="207">
        <v>0.30533568093386998</v>
      </c>
    </row>
    <row r="70" spans="1:12" ht="13" customHeight="1" x14ac:dyDescent="0.2">
      <c r="A70" s="82"/>
      <c r="B70" s="119"/>
      <c r="C70" s="186" t="s">
        <v>1884</v>
      </c>
      <c r="D70" s="191" t="s">
        <v>1885</v>
      </c>
      <c r="E70" s="186" t="s">
        <v>1886</v>
      </c>
      <c r="F70" s="191" t="s">
        <v>1887</v>
      </c>
      <c r="G70" s="186" t="s">
        <v>1888</v>
      </c>
      <c r="H70" s="191" t="s">
        <v>1889</v>
      </c>
      <c r="I70" s="186" t="s">
        <v>1890</v>
      </c>
      <c r="J70" s="191" t="s">
        <v>1891</v>
      </c>
      <c r="K70" s="186" t="s">
        <v>1892</v>
      </c>
      <c r="L70" s="202" t="s">
        <v>1893</v>
      </c>
    </row>
    <row r="71" spans="1:12" ht="13" customHeight="1" x14ac:dyDescent="0.2">
      <c r="A71" s="82" t="s">
        <v>350</v>
      </c>
      <c r="B71" s="119">
        <v>1</v>
      </c>
      <c r="C71" s="186">
        <v>1.1156050625734</v>
      </c>
      <c r="D71" s="191">
        <v>0.18880724333893301</v>
      </c>
      <c r="E71" s="186">
        <v>1.1323737558007301</v>
      </c>
      <c r="F71" s="191">
        <v>0.19074782723615999</v>
      </c>
      <c r="G71" s="186">
        <v>1.1534051861560199</v>
      </c>
      <c r="H71" s="191">
        <v>0.19174150010155799</v>
      </c>
      <c r="I71" s="186">
        <v>1.0998626537235501</v>
      </c>
      <c r="J71" s="191">
        <v>0.18556949309847601</v>
      </c>
      <c r="K71" s="186">
        <v>1.0983939488000301</v>
      </c>
      <c r="L71" s="202">
        <v>0.18664184960442001</v>
      </c>
    </row>
    <row r="72" spans="1:12" ht="13" customHeight="1" x14ac:dyDescent="0.2">
      <c r="A72" s="82" t="s">
        <v>352</v>
      </c>
      <c r="B72" s="119">
        <v>1</v>
      </c>
      <c r="C72" s="186">
        <v>1.3152052726286401</v>
      </c>
      <c r="D72" s="191">
        <v>0.164733708070714</v>
      </c>
      <c r="E72" s="186">
        <v>1.2706760714427501</v>
      </c>
      <c r="F72" s="191">
        <v>0.16414075086823901</v>
      </c>
      <c r="G72" s="186">
        <v>1.26021088748634</v>
      </c>
      <c r="H72" s="191">
        <v>0.15892233843013401</v>
      </c>
      <c r="I72" s="186">
        <v>1.2386986862717899</v>
      </c>
      <c r="J72" s="191">
        <v>0.15755291076757</v>
      </c>
      <c r="K72" s="186">
        <v>1.24878195862662</v>
      </c>
      <c r="L72" s="202">
        <v>0.16095168329564399</v>
      </c>
    </row>
    <row r="73" spans="1:12" ht="13" customHeight="1" x14ac:dyDescent="0.2">
      <c r="A73" s="111" t="s">
        <v>354</v>
      </c>
      <c r="B73" s="119">
        <v>1</v>
      </c>
      <c r="C73" s="186">
        <v>1.7772931034614801</v>
      </c>
      <c r="D73" s="191">
        <v>0.27945632373996099</v>
      </c>
      <c r="E73" s="186">
        <v>1.7424489437736801</v>
      </c>
      <c r="F73" s="191">
        <v>0.28244401849835299</v>
      </c>
      <c r="G73" s="186">
        <v>1.72726553456564</v>
      </c>
      <c r="H73" s="191">
        <v>0.28069136117605298</v>
      </c>
      <c r="I73" s="186">
        <v>1.72728713123777</v>
      </c>
      <c r="J73" s="191">
        <v>0.280855646573754</v>
      </c>
      <c r="K73" s="186">
        <v>1.7906710220654201</v>
      </c>
      <c r="L73" s="202">
        <v>0.294861259138608</v>
      </c>
    </row>
    <row r="74" spans="1:12" ht="13" customHeight="1" x14ac:dyDescent="0.2">
      <c r="A74" s="82" t="s">
        <v>355</v>
      </c>
      <c r="B74" s="119">
        <v>1</v>
      </c>
      <c r="C74" s="186">
        <v>0.68806048794436003</v>
      </c>
      <c r="D74" s="191">
        <v>0.145632091780655</v>
      </c>
      <c r="E74" s="186">
        <v>0.72342298982637399</v>
      </c>
      <c r="F74" s="191">
        <v>0.14606465640477201</v>
      </c>
      <c r="G74" s="186">
        <v>0.76445703574906299</v>
      </c>
      <c r="H74" s="191">
        <v>0.148141450197838</v>
      </c>
      <c r="I74" s="186">
        <v>0.74931973167485499</v>
      </c>
      <c r="J74" s="191">
        <v>0.14821181957368701</v>
      </c>
      <c r="K74" s="186">
        <v>0.73605910371649796</v>
      </c>
      <c r="L74" s="202">
        <v>0.14647796583054901</v>
      </c>
    </row>
    <row r="75" spans="1:12" ht="13" customHeight="1" x14ac:dyDescent="0.2">
      <c r="A75" s="82" t="s">
        <v>365</v>
      </c>
      <c r="B75" s="119">
        <v>1</v>
      </c>
      <c r="C75" s="186">
        <v>1.14027659336757</v>
      </c>
      <c r="D75" s="191">
        <v>0.30303090263724097</v>
      </c>
      <c r="E75" s="186">
        <v>1.10609000475385</v>
      </c>
      <c r="F75" s="191">
        <v>0.29674578462541401</v>
      </c>
      <c r="G75" s="186">
        <v>1.11322248045239</v>
      </c>
      <c r="H75" s="191">
        <v>0.30320638571030001</v>
      </c>
      <c r="I75" s="186">
        <v>1.1228115277461601</v>
      </c>
      <c r="J75" s="191">
        <v>0.31067128655147203</v>
      </c>
      <c r="K75" s="186">
        <v>1.1118627062295201</v>
      </c>
      <c r="L75" s="202">
        <v>0.30974928240287702</v>
      </c>
    </row>
    <row r="76" spans="1:12" ht="13" customHeight="1" x14ac:dyDescent="0.2">
      <c r="A76" s="82" t="s">
        <v>370</v>
      </c>
      <c r="B76" s="119">
        <v>1</v>
      </c>
      <c r="C76" s="186">
        <v>1.5438084108055401</v>
      </c>
      <c r="D76" s="191">
        <v>0.15959839710342</v>
      </c>
      <c r="E76" s="186">
        <v>1.4383763329977</v>
      </c>
      <c r="F76" s="191">
        <v>0.14801098326405701</v>
      </c>
      <c r="G76" s="186">
        <v>1.4532991192050599</v>
      </c>
      <c r="H76" s="191">
        <v>0.15065837750406399</v>
      </c>
      <c r="I76" s="186">
        <v>1.4462166258153499</v>
      </c>
      <c r="J76" s="191">
        <v>0.1504105690385</v>
      </c>
      <c r="K76" s="186">
        <v>1.46763938457976</v>
      </c>
      <c r="L76" s="202">
        <v>0.15309423887038101</v>
      </c>
    </row>
    <row r="77" spans="1:12" ht="13" customHeight="1" x14ac:dyDescent="0.2">
      <c r="A77" s="82" t="s">
        <v>372</v>
      </c>
      <c r="B77" s="119">
        <v>1</v>
      </c>
      <c r="C77" s="186">
        <v>0.66918550214977501</v>
      </c>
      <c r="D77" s="191">
        <v>0.11569115924876799</v>
      </c>
      <c r="E77" s="186">
        <v>0.56470405494546905</v>
      </c>
      <c r="F77" s="191">
        <v>9.6795496814426896E-2</v>
      </c>
      <c r="G77" s="186">
        <v>0.56775393746800595</v>
      </c>
      <c r="H77" s="191">
        <v>9.7098184501044904E-2</v>
      </c>
      <c r="I77" s="186">
        <v>0.57673811628743199</v>
      </c>
      <c r="J77" s="191">
        <v>9.6813411265847804E-2</v>
      </c>
      <c r="K77" s="186">
        <v>0.55694927096806701</v>
      </c>
      <c r="L77" s="202">
        <v>9.2981688018295094E-2</v>
      </c>
    </row>
    <row r="78" spans="1:12" ht="13" customHeight="1" x14ac:dyDescent="0.2">
      <c r="A78" s="82" t="s">
        <v>428</v>
      </c>
      <c r="B78" s="119">
        <v>1</v>
      </c>
      <c r="C78" s="186">
        <v>1.2178071509603201</v>
      </c>
      <c r="D78" s="191">
        <v>0.161582161091261</v>
      </c>
      <c r="E78" s="186">
        <v>1.38478295424655</v>
      </c>
      <c r="F78" s="191">
        <v>0.17839714402218201</v>
      </c>
      <c r="G78" s="186">
        <v>1.0957165395425501</v>
      </c>
      <c r="H78" s="191">
        <v>0.15835131480332501</v>
      </c>
      <c r="I78" s="186">
        <v>1.0814631492</v>
      </c>
      <c r="J78" s="191">
        <v>0.15584514312394801</v>
      </c>
      <c r="K78" s="186">
        <v>1.0267828100349801</v>
      </c>
      <c r="L78" s="202">
        <v>0.1475503200662</v>
      </c>
    </row>
    <row r="79" spans="1:12" ht="13" customHeight="1" x14ac:dyDescent="0.2">
      <c r="A79" s="82" t="s">
        <v>378</v>
      </c>
      <c r="B79" s="119">
        <v>1</v>
      </c>
      <c r="C79" s="186">
        <v>1.64592899833673</v>
      </c>
      <c r="D79" s="191">
        <v>0.27421964250589098</v>
      </c>
      <c r="E79" s="186">
        <v>1.79230530170467</v>
      </c>
      <c r="F79" s="191">
        <v>0.287466729692965</v>
      </c>
      <c r="G79" s="186">
        <v>1.8488178306806</v>
      </c>
      <c r="H79" s="191">
        <v>0.29407519967726398</v>
      </c>
      <c r="I79" s="186">
        <v>1.9395925930571301</v>
      </c>
      <c r="J79" s="191">
        <v>0.312323807543743</v>
      </c>
      <c r="K79" s="186">
        <v>1.7469343103991199</v>
      </c>
      <c r="L79" s="202">
        <v>0.28210893682972499</v>
      </c>
    </row>
    <row r="80" spans="1:12" ht="13" customHeight="1" x14ac:dyDescent="0.2">
      <c r="A80" s="82" t="s">
        <v>382</v>
      </c>
      <c r="B80" s="119">
        <v>1</v>
      </c>
      <c r="C80" s="186">
        <v>1.09511459237929</v>
      </c>
      <c r="D80" s="191">
        <v>0.16977770000172501</v>
      </c>
      <c r="E80" s="186">
        <v>0.99530598638902501</v>
      </c>
      <c r="F80" s="191">
        <v>0.15606333214434401</v>
      </c>
      <c r="G80" s="186">
        <v>0.99365335640836705</v>
      </c>
      <c r="H80" s="191">
        <v>0.15802628016725601</v>
      </c>
      <c r="I80" s="186">
        <v>0.99234155661477796</v>
      </c>
      <c r="J80" s="191">
        <v>0.157684886160676</v>
      </c>
      <c r="K80" s="186">
        <v>0.99824544356522604</v>
      </c>
      <c r="L80" s="202">
        <v>0.16207295073163999</v>
      </c>
    </row>
    <row r="81" spans="1:12" ht="13" customHeight="1" x14ac:dyDescent="0.2">
      <c r="A81" s="82" t="s">
        <v>384</v>
      </c>
      <c r="B81" s="119">
        <v>1</v>
      </c>
      <c r="C81" s="186">
        <v>1.43083236317466</v>
      </c>
      <c r="D81" s="191">
        <v>0.14327374087171199</v>
      </c>
      <c r="E81" s="186">
        <v>1.41979628976559</v>
      </c>
      <c r="F81" s="191">
        <v>0.14694920500581499</v>
      </c>
      <c r="G81" s="186">
        <v>1.4424166753138301</v>
      </c>
      <c r="H81" s="191">
        <v>0.15304192084711299</v>
      </c>
      <c r="I81" s="186">
        <v>1.4256349165667299</v>
      </c>
      <c r="J81" s="191">
        <v>0.15202483368990499</v>
      </c>
      <c r="K81" s="186">
        <v>1.4156725794918601</v>
      </c>
      <c r="L81" s="202">
        <v>0.15167048215103901</v>
      </c>
    </row>
    <row r="82" spans="1:12" ht="13" customHeight="1" x14ac:dyDescent="0.2">
      <c r="A82" s="82" t="s">
        <v>386</v>
      </c>
      <c r="B82" s="119">
        <v>1</v>
      </c>
      <c r="C82" s="186">
        <v>0.80192344923828396</v>
      </c>
      <c r="D82" s="191">
        <v>9.9790233183993604E-2</v>
      </c>
      <c r="E82" s="186">
        <v>0.87402576594819903</v>
      </c>
      <c r="F82" s="191">
        <v>0.107016394555094</v>
      </c>
      <c r="G82" s="186">
        <v>0.92711073756893603</v>
      </c>
      <c r="H82" s="191">
        <v>0.118674884791588</v>
      </c>
      <c r="I82" s="186">
        <v>0.95139369403142704</v>
      </c>
      <c r="J82" s="191">
        <v>0.123478667679423</v>
      </c>
      <c r="K82" s="186">
        <v>0.93804597519584099</v>
      </c>
      <c r="L82" s="202">
        <v>0.122981614733326</v>
      </c>
    </row>
    <row r="83" spans="1:12" ht="13" customHeight="1" x14ac:dyDescent="0.2">
      <c r="A83" s="82" t="s">
        <v>387</v>
      </c>
      <c r="B83" s="119">
        <v>1</v>
      </c>
      <c r="C83" s="186">
        <v>0.74117481279673503</v>
      </c>
      <c r="D83" s="191">
        <v>0.14161038685602101</v>
      </c>
      <c r="E83" s="186">
        <v>0.74970774185093103</v>
      </c>
      <c r="F83" s="191">
        <v>0.14555640518503801</v>
      </c>
      <c r="G83" s="186">
        <v>0.71652670171849497</v>
      </c>
      <c r="H83" s="191">
        <v>0.14081097150406799</v>
      </c>
      <c r="I83" s="186">
        <v>0.71652289506417999</v>
      </c>
      <c r="J83" s="191">
        <v>0.14252796071785601</v>
      </c>
      <c r="K83" s="186">
        <v>0.69778712861218395</v>
      </c>
      <c r="L83" s="202">
        <v>0.13846247004288401</v>
      </c>
    </row>
    <row r="84" spans="1:12" ht="13" customHeight="1" x14ac:dyDescent="0.2">
      <c r="A84" s="5" t="s">
        <v>436</v>
      </c>
      <c r="B84" s="120">
        <v>1</v>
      </c>
      <c r="C84" s="190">
        <v>1.1170768913629401</v>
      </c>
      <c r="D84" s="195">
        <v>5.2397156422823499E-2</v>
      </c>
      <c r="E84" s="190">
        <v>1.1209639374726501</v>
      </c>
      <c r="F84" s="195">
        <v>5.2509797602069599E-2</v>
      </c>
      <c r="G84" s="190">
        <v>1.11138254064581</v>
      </c>
      <c r="H84" s="195">
        <v>5.2828868959813299E-2</v>
      </c>
      <c r="I84" s="190">
        <v>1.1117163455044501</v>
      </c>
      <c r="J84" s="195">
        <v>5.3690837454318699E-2</v>
      </c>
      <c r="K84" s="190">
        <v>1.08692955168498</v>
      </c>
      <c r="L84" s="203">
        <v>5.2384060868506999E-2</v>
      </c>
    </row>
    <row r="85" spans="1:12" ht="13" customHeight="1" x14ac:dyDescent="0.2">
      <c r="A85" s="82" t="s">
        <v>93</v>
      </c>
      <c r="B85" s="119">
        <v>1</v>
      </c>
      <c r="C85" s="186">
        <v>1.00306650532847</v>
      </c>
      <c r="D85" s="191">
        <v>0.19434878251364901</v>
      </c>
      <c r="E85" s="186">
        <v>0.94319644549830095</v>
      </c>
      <c r="F85" s="191">
        <v>0.18611919160540499</v>
      </c>
      <c r="G85" s="186">
        <v>0.93558060636795504</v>
      </c>
      <c r="H85" s="191">
        <v>0.17747642957993401</v>
      </c>
      <c r="I85" s="186">
        <v>0.91001324685674201</v>
      </c>
      <c r="J85" s="191">
        <v>0.17476049236764801</v>
      </c>
      <c r="K85" s="186">
        <v>0.90962365053543104</v>
      </c>
      <c r="L85" s="202">
        <v>0.176451040085673</v>
      </c>
    </row>
    <row r="86" spans="1:12" ht="13" customHeight="1" x14ac:dyDescent="0.2">
      <c r="A86" s="82" t="s">
        <v>392</v>
      </c>
      <c r="B86" s="119">
        <v>1</v>
      </c>
      <c r="C86" s="186">
        <v>1.54940949803881</v>
      </c>
      <c r="D86" s="191">
        <v>0.51718002271026997</v>
      </c>
      <c r="E86" s="186">
        <v>1.40552700195409</v>
      </c>
      <c r="F86" s="191">
        <v>0.50240432596049001</v>
      </c>
      <c r="G86" s="186">
        <v>1.3828733935553399</v>
      </c>
      <c r="H86" s="191">
        <v>0.52059674663723099</v>
      </c>
      <c r="I86" s="186">
        <v>1.4173396111753001</v>
      </c>
      <c r="J86" s="191">
        <v>0.54970289083643697</v>
      </c>
      <c r="K86" s="186">
        <v>1.4157702671767101</v>
      </c>
      <c r="L86" s="202">
        <v>0.55385458509788099</v>
      </c>
    </row>
    <row r="87" spans="1:12" ht="13" customHeight="1" x14ac:dyDescent="0.2">
      <c r="A87" s="4" t="s">
        <v>393</v>
      </c>
      <c r="B87" s="121">
        <v>1</v>
      </c>
      <c r="C87" s="196">
        <v>0.87326309526905199</v>
      </c>
      <c r="D87" s="197">
        <v>0.24547421751232801</v>
      </c>
      <c r="E87" s="196">
        <v>0.83188003809447597</v>
      </c>
      <c r="F87" s="197">
        <v>0.24340989291307</v>
      </c>
      <c r="G87" s="196">
        <v>0.79363032362767305</v>
      </c>
      <c r="H87" s="197">
        <v>0.23792934918010999</v>
      </c>
      <c r="I87" s="196">
        <v>0.76345574873952304</v>
      </c>
      <c r="J87" s="197">
        <v>0.23257122396124999</v>
      </c>
      <c r="K87" s="196">
        <v>0.75201509387465604</v>
      </c>
      <c r="L87" s="207">
        <v>0.228850643026346</v>
      </c>
    </row>
    <row r="88" spans="1:12" ht="13" customHeight="1" x14ac:dyDescent="0.2">
      <c r="A88" s="82"/>
      <c r="B88" s="122"/>
      <c r="C88" s="186" t="s">
        <v>1884</v>
      </c>
      <c r="D88" s="191" t="s">
        <v>1885</v>
      </c>
      <c r="E88" s="186" t="s">
        <v>1886</v>
      </c>
      <c r="F88" s="191" t="s">
        <v>1887</v>
      </c>
      <c r="G88" s="186" t="s">
        <v>1888</v>
      </c>
      <c r="H88" s="191" t="s">
        <v>1889</v>
      </c>
      <c r="I88" s="186" t="s">
        <v>1890</v>
      </c>
      <c r="J88" s="191" t="s">
        <v>1891</v>
      </c>
      <c r="K88" s="186" t="s">
        <v>1892</v>
      </c>
      <c r="L88" s="202" t="s">
        <v>1893</v>
      </c>
    </row>
    <row r="89" spans="1:12" ht="13" customHeight="1" x14ac:dyDescent="0.2">
      <c r="A89" s="82" t="s">
        <v>359</v>
      </c>
      <c r="B89" s="122">
        <v>3</v>
      </c>
      <c r="C89" s="186">
        <v>0.56087779326396003</v>
      </c>
      <c r="D89" s="191">
        <v>7.5970888593335201E-2</v>
      </c>
      <c r="E89" s="186">
        <v>0.58555550855076699</v>
      </c>
      <c r="F89" s="191">
        <v>7.9862822499160005E-2</v>
      </c>
      <c r="G89" s="186">
        <v>0.58431368465200895</v>
      </c>
      <c r="H89" s="191">
        <v>8.1368987298933701E-2</v>
      </c>
      <c r="I89" s="186">
        <v>0.57560267451317104</v>
      </c>
      <c r="J89" s="191">
        <v>8.0949301028771195E-2</v>
      </c>
      <c r="K89" s="186">
        <v>0.56174574005559497</v>
      </c>
      <c r="L89" s="202">
        <v>8.1043072204232597E-2</v>
      </c>
    </row>
    <row r="90" spans="1:12" ht="13" customHeight="1" x14ac:dyDescent="0.2">
      <c r="A90" s="82" t="s">
        <v>362</v>
      </c>
      <c r="B90" s="122">
        <v>3</v>
      </c>
      <c r="C90" s="186">
        <v>1.09059814855482</v>
      </c>
      <c r="D90" s="191">
        <v>0.15469172616080501</v>
      </c>
      <c r="E90" s="186">
        <v>1.0190940348322</v>
      </c>
      <c r="F90" s="191">
        <v>0.13818481241959599</v>
      </c>
      <c r="G90" s="186">
        <v>0.99663040801946901</v>
      </c>
      <c r="H90" s="191">
        <v>0.12924259577617001</v>
      </c>
      <c r="I90" s="186">
        <v>0.95612259996000304</v>
      </c>
      <c r="J90" s="191">
        <v>0.12122652592472299</v>
      </c>
      <c r="K90" s="186">
        <v>0.93825291999203297</v>
      </c>
      <c r="L90" s="202">
        <v>0.120159905787521</v>
      </c>
    </row>
    <row r="91" spans="1:12" ht="13" customHeight="1" x14ac:dyDescent="0.2">
      <c r="A91" s="82" t="s">
        <v>84</v>
      </c>
      <c r="B91" s="122">
        <v>3</v>
      </c>
      <c r="C91" s="186">
        <v>0.95372658627810503</v>
      </c>
      <c r="D91" s="191">
        <v>0.11918769957733601</v>
      </c>
      <c r="E91" s="186">
        <v>0.95613553862981504</v>
      </c>
      <c r="F91" s="191">
        <v>0.125712751082592</v>
      </c>
      <c r="G91" s="186">
        <v>0.95525724385052702</v>
      </c>
      <c r="H91" s="191">
        <v>0.123146123797027</v>
      </c>
      <c r="I91" s="186">
        <v>0.95042686361057305</v>
      </c>
      <c r="J91" s="191">
        <v>0.122850756571414</v>
      </c>
      <c r="K91" s="186">
        <v>0.949104564103457</v>
      </c>
      <c r="L91" s="202">
        <v>0.122787138930589</v>
      </c>
    </row>
    <row r="92" spans="1:12" ht="13" customHeight="1" x14ac:dyDescent="0.2">
      <c r="A92" s="82" t="s">
        <v>376</v>
      </c>
      <c r="B92" s="122">
        <v>3</v>
      </c>
      <c r="C92" s="186">
        <v>1.1743857439842</v>
      </c>
      <c r="D92" s="191">
        <v>0.157370573551527</v>
      </c>
      <c r="E92" s="186">
        <v>1.19000048460865</v>
      </c>
      <c r="F92" s="191">
        <v>0.16158442040769899</v>
      </c>
      <c r="G92" s="186">
        <v>1.2050158303985601</v>
      </c>
      <c r="H92" s="191">
        <v>0.16283214566713</v>
      </c>
      <c r="I92" s="186">
        <v>1.1942765476006401</v>
      </c>
      <c r="J92" s="191">
        <v>0.16278302359473601</v>
      </c>
      <c r="K92" s="186">
        <v>1.1856607255493401</v>
      </c>
      <c r="L92" s="202">
        <v>0.164295168939358</v>
      </c>
    </row>
    <row r="93" spans="1:12" ht="13" customHeight="1" x14ac:dyDescent="0.2">
      <c r="A93" s="82" t="s">
        <v>378</v>
      </c>
      <c r="B93" s="122">
        <v>3</v>
      </c>
      <c r="C93" s="186">
        <v>1.5960345514418299</v>
      </c>
      <c r="D93" s="191">
        <v>0.20901427230098599</v>
      </c>
      <c r="E93" s="186">
        <v>1.4143255853530201</v>
      </c>
      <c r="F93" s="191">
        <v>0.19206572758823701</v>
      </c>
      <c r="G93" s="186">
        <v>1.47324803262513</v>
      </c>
      <c r="H93" s="191">
        <v>0.20935589724585801</v>
      </c>
      <c r="I93" s="186">
        <v>1.38861618185999</v>
      </c>
      <c r="J93" s="191">
        <v>0.19344132434866701</v>
      </c>
      <c r="K93" s="186">
        <v>1.24003989244756</v>
      </c>
      <c r="L93" s="202">
        <v>0.17531828685989201</v>
      </c>
    </row>
    <row r="94" spans="1:12" ht="13" customHeight="1" x14ac:dyDescent="0.2">
      <c r="A94" s="82" t="s">
        <v>382</v>
      </c>
      <c r="B94" s="122">
        <v>3</v>
      </c>
      <c r="C94" s="186">
        <v>0.883816362692875</v>
      </c>
      <c r="D94" s="191">
        <v>0.110391068495301</v>
      </c>
      <c r="E94" s="186">
        <v>0.82338193027602102</v>
      </c>
      <c r="F94" s="191">
        <v>0.10247173699473</v>
      </c>
      <c r="G94" s="186">
        <v>0.81900856892688401</v>
      </c>
      <c r="H94" s="191">
        <v>0.10265153670357099</v>
      </c>
      <c r="I94" s="186">
        <v>0.82402788755332601</v>
      </c>
      <c r="J94" s="191">
        <v>0.104061407840779</v>
      </c>
      <c r="K94" s="186">
        <v>0.80832773424112803</v>
      </c>
      <c r="L94" s="202">
        <v>0.103737013596928</v>
      </c>
    </row>
    <row r="95" spans="1:12" ht="13" customHeight="1" x14ac:dyDescent="0.2">
      <c r="A95" s="82" t="s">
        <v>386</v>
      </c>
      <c r="B95" s="122">
        <v>3</v>
      </c>
      <c r="C95" s="186">
        <v>0.79720258043225301</v>
      </c>
      <c r="D95" s="191">
        <v>7.2697043343753001E-2</v>
      </c>
      <c r="E95" s="186">
        <v>0.85240814375519203</v>
      </c>
      <c r="F95" s="191">
        <v>8.1450911765874795E-2</v>
      </c>
      <c r="G95" s="186">
        <v>0.88423785757658502</v>
      </c>
      <c r="H95" s="191">
        <v>8.6257953748109406E-2</v>
      </c>
      <c r="I95" s="186">
        <v>0.85749442439988499</v>
      </c>
      <c r="J95" s="191">
        <v>8.5915409165533405E-2</v>
      </c>
      <c r="K95" s="186">
        <v>0.83303536690490898</v>
      </c>
      <c r="L95" s="202">
        <v>8.3587593969989493E-2</v>
      </c>
    </row>
    <row r="96" spans="1:12" ht="13" customHeight="1" x14ac:dyDescent="0.2">
      <c r="A96" s="82" t="s">
        <v>387</v>
      </c>
      <c r="B96" s="122">
        <v>3</v>
      </c>
      <c r="C96" s="186">
        <v>0.85912765698456495</v>
      </c>
      <c r="D96" s="191">
        <v>0.12751426129374899</v>
      </c>
      <c r="E96" s="186">
        <v>0.88760165128351298</v>
      </c>
      <c r="F96" s="191">
        <v>0.13415511152036699</v>
      </c>
      <c r="G96" s="186">
        <v>0.94700498006040401</v>
      </c>
      <c r="H96" s="191">
        <v>0.13917980304038</v>
      </c>
      <c r="I96" s="186">
        <v>0.95518073913087598</v>
      </c>
      <c r="J96" s="191">
        <v>0.135259967682477</v>
      </c>
      <c r="K96" s="186">
        <v>0.89645342715694998</v>
      </c>
      <c r="L96" s="202">
        <v>0.12853554550084401</v>
      </c>
    </row>
    <row r="97" spans="1:12" ht="13" customHeight="1" x14ac:dyDescent="0.2">
      <c r="A97" s="6" t="s">
        <v>437</v>
      </c>
      <c r="B97" s="124">
        <v>3</v>
      </c>
      <c r="C97" s="200">
        <v>0.98947117795407502</v>
      </c>
      <c r="D97" s="201">
        <v>4.7777186661758897E-2</v>
      </c>
      <c r="E97" s="200">
        <v>0.96606285966114702</v>
      </c>
      <c r="F97" s="201">
        <v>4.6671705674360998E-2</v>
      </c>
      <c r="G97" s="200">
        <v>0.98308957576369604</v>
      </c>
      <c r="H97" s="201">
        <v>4.77922780740066E-2</v>
      </c>
      <c r="I97" s="200">
        <v>0.96271848982855801</v>
      </c>
      <c r="J97" s="201">
        <v>4.6227075406822297E-2</v>
      </c>
      <c r="K97" s="200">
        <v>0.92657754630637101</v>
      </c>
      <c r="L97" s="209">
        <v>4.4735701024727903E-2</v>
      </c>
    </row>
    <row r="99" spans="1:12" x14ac:dyDescent="0.2">
      <c r="A99" s="177" t="s">
        <v>545</v>
      </c>
    </row>
    <row r="100" spans="1:12" x14ac:dyDescent="0.2">
      <c r="A100" s="177" t="s">
        <v>603</v>
      </c>
    </row>
    <row r="101" spans="1:12" x14ac:dyDescent="0.2">
      <c r="A101" s="177" t="s">
        <v>474</v>
      </c>
    </row>
    <row r="102" spans="1:12" x14ac:dyDescent="0.2">
      <c r="A102" s="177" t="s">
        <v>604</v>
      </c>
    </row>
    <row r="103" spans="1:12" x14ac:dyDescent="0.2">
      <c r="A103" s="177" t="s">
        <v>548</v>
      </c>
    </row>
    <row r="104" spans="1:12" x14ac:dyDescent="0.2">
      <c r="A104" s="177" t="s">
        <v>636</v>
      </c>
    </row>
    <row r="105" spans="1:12" x14ac:dyDescent="0.2">
      <c r="A105" s="177" t="s">
        <v>398</v>
      </c>
    </row>
    <row r="106" spans="1:12" x14ac:dyDescent="0.2">
      <c r="A106" s="177" t="s">
        <v>400</v>
      </c>
    </row>
    <row r="107" spans="1:12" x14ac:dyDescent="0.2">
      <c r="A107" s="177" t="s">
        <v>401</v>
      </c>
    </row>
    <row r="108" spans="1:12" x14ac:dyDescent="0.2">
      <c r="A108" s="177" t="s">
        <v>402</v>
      </c>
    </row>
    <row r="109" spans="1:12" x14ac:dyDescent="0.2">
      <c r="A109" s="160" t="str">
        <f>HYPERLINK("https://oecdcode.org/disclaimers/cyprus.html", "Information on data for Cyprus: https://oecdcode.org/disclaimers/cyprus.html")</f>
        <v>Information on data for Cyprus: https://oecdcode.org/disclaimers/cyprus.html</v>
      </c>
    </row>
    <row r="110" spans="1:12" x14ac:dyDescent="0.2">
      <c r="A110" s="177" t="s">
        <v>440</v>
      </c>
    </row>
  </sheetData>
  <mergeCells count="7">
    <mergeCell ref="K9:L9"/>
    <mergeCell ref="C8:L8"/>
    <mergeCell ref="B8:B10"/>
    <mergeCell ref="C9:D9"/>
    <mergeCell ref="E9:F9"/>
    <mergeCell ref="G9:H9"/>
    <mergeCell ref="I9:J9"/>
  </mergeCells>
  <conditionalFormatting sqref="C1:C200">
    <cfRule type="expression" dxfId="67" priority="5">
      <formula>ABS(LN(C1)/(D1/C1))&gt;1.95996398454005</formula>
    </cfRule>
  </conditionalFormatting>
  <conditionalFormatting sqref="E1:E200">
    <cfRule type="expression" dxfId="66" priority="4">
      <formula>ABS(LN(E1)/(F1/E1))&gt;1.95996398454005</formula>
    </cfRule>
  </conditionalFormatting>
  <conditionalFormatting sqref="G1:G200">
    <cfRule type="expression" dxfId="65" priority="3">
      <formula>ABS(LN(G1)/(H1/G1))&gt;1.95996398454005</formula>
    </cfRule>
  </conditionalFormatting>
  <conditionalFormatting sqref="I1:I200">
    <cfRule type="expression" dxfId="64" priority="2">
      <formula>ABS(LN(I1)/(J1/I1))&gt;1.95996398454005</formula>
    </cfRule>
  </conditionalFormatting>
  <conditionalFormatting sqref="K1:K200">
    <cfRule type="expression" dxfId="63" priority="1">
      <formula>ABS(LN(K1)/(L1/K1))&gt;1.95996398454005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8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8" x14ac:dyDescent="0.2">
      <c r="A1" s="36" t="s">
        <v>311</v>
      </c>
    </row>
    <row r="2" spans="1:8" x14ac:dyDescent="0.2">
      <c r="A2" s="46" t="s">
        <v>312</v>
      </c>
    </row>
    <row r="3" spans="1:8" x14ac:dyDescent="0.2">
      <c r="A3" s="58" t="s">
        <v>341</v>
      </c>
    </row>
    <row r="4" spans="1:8" x14ac:dyDescent="0.2">
      <c r="A4" s="161" t="str">
        <f>HYPERLINK("#'TOC'!A1", "Back to TOC")</f>
        <v>Back to TOC</v>
      </c>
    </row>
    <row r="7" spans="1:8" ht="16" customHeight="1" x14ac:dyDescent="0.2">
      <c r="B7" s="235" t="s">
        <v>342</v>
      </c>
      <c r="C7" s="238" t="s">
        <v>632</v>
      </c>
      <c r="D7" s="238"/>
      <c r="E7" s="238"/>
      <c r="F7" s="238"/>
      <c r="G7" s="238"/>
      <c r="H7" s="239"/>
    </row>
    <row r="8" spans="1:8" ht="32" customHeight="1" x14ac:dyDescent="0.2">
      <c r="B8" s="236"/>
      <c r="C8" s="240" t="s">
        <v>344</v>
      </c>
      <c r="D8" s="240"/>
      <c r="E8" s="240" t="s">
        <v>347</v>
      </c>
      <c r="F8" s="240"/>
      <c r="G8" s="240" t="s">
        <v>348</v>
      </c>
      <c r="H8" s="242"/>
    </row>
    <row r="9" spans="1:8" ht="15" customHeight="1" x14ac:dyDescent="0.2">
      <c r="B9" s="236"/>
      <c r="C9" s="241"/>
      <c r="D9" s="241"/>
      <c r="E9" s="241"/>
      <c r="F9" s="241"/>
      <c r="G9" s="240"/>
      <c r="H9" s="242"/>
    </row>
    <row r="10" spans="1:8" ht="16" customHeight="1" x14ac:dyDescent="0.2">
      <c r="B10" s="237"/>
      <c r="C10" s="135" t="s">
        <v>346</v>
      </c>
      <c r="D10" s="135" t="s">
        <v>345</v>
      </c>
      <c r="E10" s="135" t="s">
        <v>346</v>
      </c>
      <c r="F10" s="135" t="s">
        <v>345</v>
      </c>
      <c r="G10" s="135" t="s">
        <v>349</v>
      </c>
      <c r="H10" s="162" t="s">
        <v>345</v>
      </c>
    </row>
    <row r="11" spans="1:8" ht="13" customHeight="1" x14ac:dyDescent="0.2">
      <c r="A11" s="136"/>
      <c r="B11" s="107"/>
      <c r="C11" s="108" t="s">
        <v>1894</v>
      </c>
      <c r="D11" s="109" t="s">
        <v>1895</v>
      </c>
      <c r="E11" s="108" t="s">
        <v>1856</v>
      </c>
      <c r="F11" s="109" t="s">
        <v>1857</v>
      </c>
      <c r="G11" s="108" t="s">
        <v>1896</v>
      </c>
      <c r="H11" s="126" t="s">
        <v>1897</v>
      </c>
    </row>
    <row r="12" spans="1:8" ht="13" customHeight="1" x14ac:dyDescent="0.2">
      <c r="A12" s="82" t="s">
        <v>350</v>
      </c>
      <c r="B12" s="110">
        <v>2</v>
      </c>
      <c r="C12" s="7">
        <v>67.037931425284896</v>
      </c>
      <c r="D12" s="10">
        <v>1.0370046601090801</v>
      </c>
      <c r="E12" s="7">
        <v>54.501838217595498</v>
      </c>
      <c r="F12" s="10">
        <v>1.7782662865851999</v>
      </c>
      <c r="G12" s="7">
        <v>-12.5360932076895</v>
      </c>
      <c r="H12" s="123">
        <v>2.0585455183438301</v>
      </c>
    </row>
    <row r="13" spans="1:8" ht="13" customHeight="1" x14ac:dyDescent="0.2">
      <c r="A13" s="82" t="s">
        <v>351</v>
      </c>
      <c r="B13" s="110">
        <v>2</v>
      </c>
      <c r="C13" s="7">
        <v>69.886703526910907</v>
      </c>
      <c r="D13" s="10">
        <v>0.83941432782643099</v>
      </c>
      <c r="E13" s="7">
        <v>71.886445623404995</v>
      </c>
      <c r="F13" s="10">
        <v>0.91257377123401895</v>
      </c>
      <c r="G13" s="7">
        <v>1.999742096494</v>
      </c>
      <c r="H13" s="123">
        <v>1.23992229663982</v>
      </c>
    </row>
    <row r="14" spans="1:8" ht="13" customHeight="1" x14ac:dyDescent="0.2">
      <c r="A14" s="82" t="s">
        <v>352</v>
      </c>
      <c r="B14" s="110">
        <v>2</v>
      </c>
      <c r="C14" s="7">
        <v>64.585159104447101</v>
      </c>
      <c r="D14" s="10">
        <v>0.87314350981380795</v>
      </c>
      <c r="E14" s="7">
        <v>69.225426543728602</v>
      </c>
      <c r="F14" s="10">
        <v>0.93513493326461095</v>
      </c>
      <c r="G14" s="7">
        <v>4.6402674392815602</v>
      </c>
      <c r="H14" s="123">
        <v>1.27939709712887</v>
      </c>
    </row>
    <row r="15" spans="1:8" ht="13" customHeight="1" x14ac:dyDescent="0.2">
      <c r="A15" s="111" t="s">
        <v>353</v>
      </c>
      <c r="B15" s="110">
        <v>2</v>
      </c>
      <c r="C15" s="7">
        <v>73.138672023504299</v>
      </c>
      <c r="D15" s="10">
        <v>1.0081857890627499</v>
      </c>
      <c r="E15" s="7">
        <v>71.170012738330897</v>
      </c>
      <c r="F15" s="10">
        <v>1.1165558282707</v>
      </c>
      <c r="G15" s="7">
        <v>-1.96865928517337</v>
      </c>
      <c r="H15" s="123">
        <v>1.5043721291334</v>
      </c>
    </row>
    <row r="16" spans="1:8" ht="13" customHeight="1" x14ac:dyDescent="0.2">
      <c r="A16" s="111" t="s">
        <v>354</v>
      </c>
      <c r="B16" s="110">
        <v>2</v>
      </c>
      <c r="C16" s="7">
        <v>54.833567855294703</v>
      </c>
      <c r="D16" s="10">
        <v>1.45105998871026</v>
      </c>
      <c r="E16" s="7">
        <v>66.105684583522802</v>
      </c>
      <c r="F16" s="10">
        <v>1.6706322608925299</v>
      </c>
      <c r="G16" s="7">
        <v>11.272116728227999</v>
      </c>
      <c r="H16" s="123">
        <v>2.2128233643855801</v>
      </c>
    </row>
    <row r="17" spans="1:8" ht="13" customHeight="1" x14ac:dyDescent="0.2">
      <c r="A17" s="82" t="s">
        <v>355</v>
      </c>
      <c r="B17" s="110">
        <v>2</v>
      </c>
      <c r="C17" s="7">
        <v>17.8915172446873</v>
      </c>
      <c r="D17" s="10">
        <v>1.2594029026834599</v>
      </c>
      <c r="E17" s="7">
        <v>22.3286662212941</v>
      </c>
      <c r="F17" s="10">
        <v>1.6278091935749901</v>
      </c>
      <c r="G17" s="7">
        <v>4.4371489766068501</v>
      </c>
      <c r="H17" s="123">
        <v>2.0581201233102999</v>
      </c>
    </row>
    <row r="18" spans="1:8" ht="13" customHeight="1" x14ac:dyDescent="0.2">
      <c r="A18" s="82" t="s">
        <v>356</v>
      </c>
      <c r="B18" s="110">
        <v>2</v>
      </c>
      <c r="C18" s="7">
        <v>29.470141452451202</v>
      </c>
      <c r="D18" s="10">
        <v>1.39349831145688</v>
      </c>
      <c r="E18" s="7">
        <v>64.639485844192393</v>
      </c>
      <c r="F18" s="10">
        <v>1.5164469948264001</v>
      </c>
      <c r="G18" s="7">
        <v>35.169344391741198</v>
      </c>
      <c r="H18" s="123">
        <v>2.0594778542512202</v>
      </c>
    </row>
    <row r="19" spans="1:8" ht="13" customHeight="1" x14ac:dyDescent="0.2">
      <c r="A19" s="82" t="s">
        <v>357</v>
      </c>
      <c r="B19" s="110">
        <v>2</v>
      </c>
      <c r="C19" s="7">
        <v>37.9254537016349</v>
      </c>
      <c r="D19" s="10">
        <v>1.3752875637214199</v>
      </c>
      <c r="E19" s="7">
        <v>45.713958659857703</v>
      </c>
      <c r="F19" s="10">
        <v>2.2600546330402702</v>
      </c>
      <c r="G19" s="7">
        <v>7.7885049582227799</v>
      </c>
      <c r="H19" s="123">
        <v>2.64561199484233</v>
      </c>
    </row>
    <row r="20" spans="1:8" ht="13" customHeight="1" x14ac:dyDescent="0.2">
      <c r="A20" s="82" t="s">
        <v>358</v>
      </c>
      <c r="B20" s="110">
        <v>2</v>
      </c>
      <c r="C20" s="7">
        <v>35.608813772203099</v>
      </c>
      <c r="D20" s="10">
        <v>1.92602255962363</v>
      </c>
      <c r="E20" s="7">
        <v>63.112099373829501</v>
      </c>
      <c r="F20" s="10">
        <v>1.6581144501960701</v>
      </c>
      <c r="G20" s="7">
        <v>27.503285601626398</v>
      </c>
      <c r="H20" s="123">
        <v>2.5414378666668598</v>
      </c>
    </row>
    <row r="21" spans="1:8" ht="13" customHeight="1" x14ac:dyDescent="0.2">
      <c r="A21" s="82" t="s">
        <v>359</v>
      </c>
      <c r="B21" s="110">
        <v>2</v>
      </c>
      <c r="C21" s="7">
        <v>25.0199634155822</v>
      </c>
      <c r="D21" s="10">
        <v>1.28161246536537</v>
      </c>
      <c r="E21" s="7">
        <v>22.465067463520398</v>
      </c>
      <c r="F21" s="10">
        <v>1.21464336783297</v>
      </c>
      <c r="G21" s="7">
        <v>-2.55489595206183</v>
      </c>
      <c r="H21" s="123">
        <v>1.76575451929211</v>
      </c>
    </row>
    <row r="22" spans="1:8" ht="13" customHeight="1" x14ac:dyDescent="0.2">
      <c r="A22" s="82" t="s">
        <v>360</v>
      </c>
      <c r="B22" s="110">
        <v>2</v>
      </c>
      <c r="C22" s="7">
        <v>58.470757870314102</v>
      </c>
      <c r="D22" s="10">
        <v>2.33126505025984</v>
      </c>
      <c r="E22" s="7">
        <v>72.9813891784802</v>
      </c>
      <c r="F22" s="10">
        <v>1.2276049241275999</v>
      </c>
      <c r="G22" s="7">
        <v>14.510631308166101</v>
      </c>
      <c r="H22" s="123">
        <v>2.6347315962551798</v>
      </c>
    </row>
    <row r="23" spans="1:8" ht="13" customHeight="1" x14ac:dyDescent="0.2">
      <c r="A23" s="82" t="s">
        <v>361</v>
      </c>
      <c r="B23" s="110">
        <v>2</v>
      </c>
      <c r="C23" s="7">
        <v>27.96141478549</v>
      </c>
      <c r="D23" s="10">
        <v>1.00943477116862</v>
      </c>
      <c r="E23" s="7">
        <v>46.836198712468402</v>
      </c>
      <c r="F23" s="10">
        <v>0.97260037935462795</v>
      </c>
      <c r="G23" s="7">
        <v>18.874783926978299</v>
      </c>
      <c r="H23" s="123">
        <v>1.4017524942603099</v>
      </c>
    </row>
    <row r="24" spans="1:8" ht="13" customHeight="1" x14ac:dyDescent="0.2">
      <c r="A24" s="82" t="s">
        <v>362</v>
      </c>
      <c r="B24" s="110">
        <v>2</v>
      </c>
      <c r="C24" s="7">
        <v>67.955318252736205</v>
      </c>
      <c r="D24" s="10">
        <v>1.34089332222571</v>
      </c>
      <c r="E24" s="7">
        <v>69.457025382850404</v>
      </c>
      <c r="F24" s="10">
        <v>1.2196261157975901</v>
      </c>
      <c r="G24" s="7">
        <v>1.50170713011418</v>
      </c>
      <c r="H24" s="123">
        <v>1.81259007056891</v>
      </c>
    </row>
    <row r="25" spans="1:8" ht="13" customHeight="1" x14ac:dyDescent="0.2">
      <c r="A25" s="82" t="s">
        <v>363</v>
      </c>
      <c r="B25" s="110">
        <v>2</v>
      </c>
      <c r="C25" s="7">
        <v>39.1383067922809</v>
      </c>
      <c r="D25" s="10">
        <v>1.2020810398781001</v>
      </c>
      <c r="E25" s="7">
        <v>29.987415173999199</v>
      </c>
      <c r="F25" s="10">
        <v>1.1318413361711199</v>
      </c>
      <c r="G25" s="7">
        <v>-9.1508916182816495</v>
      </c>
      <c r="H25" s="123">
        <v>1.6510795367577</v>
      </c>
    </row>
    <row r="26" spans="1:8" ht="13" customHeight="1" x14ac:dyDescent="0.2">
      <c r="A26" s="82" t="s">
        <v>364</v>
      </c>
      <c r="B26" s="110">
        <v>2</v>
      </c>
      <c r="C26" s="7">
        <v>45.3017450996402</v>
      </c>
      <c r="D26" s="10">
        <v>1.3070491256413199</v>
      </c>
      <c r="E26" s="7">
        <v>49.313049267639997</v>
      </c>
      <c r="F26" s="10">
        <v>1.36424437287256</v>
      </c>
      <c r="G26" s="7">
        <v>4.0113041679997696</v>
      </c>
      <c r="H26" s="123">
        <v>1.8893226632193301</v>
      </c>
    </row>
    <row r="27" spans="1:8" ht="13" customHeight="1" x14ac:dyDescent="0.2">
      <c r="A27" s="82" t="s">
        <v>365</v>
      </c>
      <c r="B27" s="110">
        <v>2</v>
      </c>
      <c r="C27" s="7">
        <v>28.730931189019799</v>
      </c>
      <c r="D27" s="10">
        <v>1.1603582992738299</v>
      </c>
      <c r="E27" s="7">
        <v>26.627678026266398</v>
      </c>
      <c r="F27" s="10">
        <v>1.21261524704808</v>
      </c>
      <c r="G27" s="7">
        <v>-2.1032531627533402</v>
      </c>
      <c r="H27" s="123">
        <v>1.6783525017311201</v>
      </c>
    </row>
    <row r="28" spans="1:8" ht="13" customHeight="1" x14ac:dyDescent="0.2">
      <c r="A28" s="82" t="s">
        <v>366</v>
      </c>
      <c r="B28" s="110">
        <v>2</v>
      </c>
      <c r="C28" s="7">
        <v>27.546755328818801</v>
      </c>
      <c r="D28" s="10">
        <v>1.3130979471542801</v>
      </c>
      <c r="E28" s="7">
        <v>25.6157203274675</v>
      </c>
      <c r="F28" s="10">
        <v>1.17354835966198</v>
      </c>
      <c r="G28" s="7">
        <v>-1.93103500135127</v>
      </c>
      <c r="H28" s="123">
        <v>1.76109113088622</v>
      </c>
    </row>
    <row r="29" spans="1:8" ht="13" customHeight="1" x14ac:dyDescent="0.2">
      <c r="A29" s="82" t="s">
        <v>367</v>
      </c>
      <c r="B29" s="110">
        <v>2</v>
      </c>
      <c r="C29" s="7">
        <v>6.2331918132327599</v>
      </c>
      <c r="D29" s="10">
        <v>0.70321265309038605</v>
      </c>
      <c r="E29" s="7">
        <v>19.315466081313701</v>
      </c>
      <c r="F29" s="10">
        <v>1.4604147120747399</v>
      </c>
      <c r="G29" s="7">
        <v>13.0822742680809</v>
      </c>
      <c r="H29" s="123">
        <v>1.62090072697583</v>
      </c>
    </row>
    <row r="30" spans="1:8" ht="13" customHeight="1" x14ac:dyDescent="0.2">
      <c r="A30" s="82" t="s">
        <v>368</v>
      </c>
      <c r="B30" s="110">
        <v>2</v>
      </c>
      <c r="C30" s="7">
        <v>29.510222902685801</v>
      </c>
      <c r="D30" s="10">
        <v>1.24466131091605</v>
      </c>
      <c r="E30" s="7">
        <v>33.9366230474646</v>
      </c>
      <c r="F30" s="10">
        <v>1.5269285688918099</v>
      </c>
      <c r="G30" s="7">
        <v>4.4264001447787997</v>
      </c>
      <c r="H30" s="123">
        <v>1.96994736817745</v>
      </c>
    </row>
    <row r="31" spans="1:8" ht="13" customHeight="1" x14ac:dyDescent="0.2">
      <c r="A31" s="82" t="s">
        <v>369</v>
      </c>
      <c r="B31" s="110">
        <v>2</v>
      </c>
      <c r="C31" s="7">
        <v>20.753625611244299</v>
      </c>
      <c r="D31" s="10">
        <v>0.75535666106618504</v>
      </c>
      <c r="E31" s="7">
        <v>22.644237704292902</v>
      </c>
      <c r="F31" s="10">
        <v>0.91664249803397302</v>
      </c>
      <c r="G31" s="7">
        <v>1.8906120930485499</v>
      </c>
      <c r="H31" s="123">
        <v>1.18776982392171</v>
      </c>
    </row>
    <row r="32" spans="1:8" ht="13" customHeight="1" x14ac:dyDescent="0.2">
      <c r="A32" s="82" t="s">
        <v>370</v>
      </c>
      <c r="B32" s="110">
        <v>2</v>
      </c>
      <c r="C32" s="7">
        <v>41.760953311051303</v>
      </c>
      <c r="D32" s="10">
        <v>1.0664400131678999</v>
      </c>
      <c r="E32" s="7">
        <v>28.6441794175437</v>
      </c>
      <c r="F32" s="10">
        <v>0.99687069782286397</v>
      </c>
      <c r="G32" s="7">
        <v>-13.116773893507601</v>
      </c>
      <c r="H32" s="123">
        <v>1.45981008691658</v>
      </c>
    </row>
    <row r="33" spans="1:8" ht="13" customHeight="1" x14ac:dyDescent="0.2">
      <c r="A33" s="82" t="s">
        <v>371</v>
      </c>
      <c r="B33" s="110">
        <v>2</v>
      </c>
      <c r="C33" s="7">
        <v>39.017313586851103</v>
      </c>
      <c r="D33" s="10">
        <v>1.3115936189857</v>
      </c>
      <c r="E33" s="7">
        <v>70.756392184850498</v>
      </c>
      <c r="F33" s="10">
        <v>1.0077732183019901</v>
      </c>
      <c r="G33" s="7">
        <v>31.739078597999399</v>
      </c>
      <c r="H33" s="123">
        <v>1.65405099101895</v>
      </c>
    </row>
    <row r="34" spans="1:8" ht="13" customHeight="1" x14ac:dyDescent="0.2">
      <c r="A34" s="82" t="s">
        <v>372</v>
      </c>
      <c r="B34" s="110">
        <v>2</v>
      </c>
      <c r="C34" s="7">
        <v>48.825501066222301</v>
      </c>
      <c r="D34" s="10">
        <v>1.18013352061897</v>
      </c>
      <c r="E34" s="7">
        <v>28.647862046184301</v>
      </c>
      <c r="F34" s="10">
        <v>1.1207811101876199</v>
      </c>
      <c r="G34" s="7">
        <v>-20.177639020038001</v>
      </c>
      <c r="H34" s="123">
        <v>1.6275335398823301</v>
      </c>
    </row>
    <row r="35" spans="1:8" ht="13" customHeight="1" x14ac:dyDescent="0.2">
      <c r="A35" s="82" t="s">
        <v>373</v>
      </c>
      <c r="B35" s="110">
        <v>2</v>
      </c>
      <c r="C35" s="7">
        <v>22.021018433068001</v>
      </c>
      <c r="D35" s="10">
        <v>1.3444543893434799</v>
      </c>
      <c r="E35" s="7">
        <v>38.941951866976098</v>
      </c>
      <c r="F35" s="10">
        <v>1.51194194535978</v>
      </c>
      <c r="G35" s="7">
        <v>16.9209334339081</v>
      </c>
      <c r="H35" s="123">
        <v>2.02324641385158</v>
      </c>
    </row>
    <row r="36" spans="1:8" ht="13" customHeight="1" x14ac:dyDescent="0.2">
      <c r="A36" s="82" t="s">
        <v>374</v>
      </c>
      <c r="B36" s="110">
        <v>2</v>
      </c>
      <c r="C36" s="7">
        <v>11.093093233603099</v>
      </c>
      <c r="D36" s="10">
        <v>0.85495855131578002</v>
      </c>
      <c r="E36" s="7">
        <v>28.366905985454</v>
      </c>
      <c r="F36" s="10">
        <v>1.1774529267765199</v>
      </c>
      <c r="G36" s="7">
        <v>17.273812751850901</v>
      </c>
      <c r="H36" s="123">
        <v>1.4551115143666999</v>
      </c>
    </row>
    <row r="37" spans="1:8" ht="13" customHeight="1" x14ac:dyDescent="0.2">
      <c r="A37" s="82" t="s">
        <v>375</v>
      </c>
      <c r="B37" s="110">
        <v>2</v>
      </c>
      <c r="C37" s="7">
        <v>17.9021732711435</v>
      </c>
      <c r="D37" s="10">
        <v>1.67883106434551</v>
      </c>
      <c r="E37" s="7">
        <v>8.9412339922809494</v>
      </c>
      <c r="F37" s="10">
        <v>0.83458955264217505</v>
      </c>
      <c r="G37" s="7">
        <v>-8.9609392788625808</v>
      </c>
      <c r="H37" s="123">
        <v>1.8748369166386001</v>
      </c>
    </row>
    <row r="38" spans="1:8" ht="13" customHeight="1" x14ac:dyDescent="0.2">
      <c r="A38" s="82" t="s">
        <v>376</v>
      </c>
      <c r="B38" s="110">
        <v>2</v>
      </c>
      <c r="C38" s="7">
        <v>9.4481916667795893</v>
      </c>
      <c r="D38" s="10">
        <v>0.52751250985343001</v>
      </c>
      <c r="E38" s="7">
        <v>13.3631179481697</v>
      </c>
      <c r="F38" s="10">
        <v>0.94036778594557302</v>
      </c>
      <c r="G38" s="7">
        <v>3.91492628139014</v>
      </c>
      <c r="H38" s="123">
        <v>1.0782212300340099</v>
      </c>
    </row>
    <row r="39" spans="1:8" ht="13" customHeight="1" x14ac:dyDescent="0.2">
      <c r="A39" s="82" t="s">
        <v>377</v>
      </c>
      <c r="B39" s="110">
        <v>2</v>
      </c>
      <c r="C39" s="7">
        <v>23.2800975683502</v>
      </c>
      <c r="D39" s="10">
        <v>1.09590073213279</v>
      </c>
      <c r="E39" s="7">
        <v>57.1593885544427</v>
      </c>
      <c r="F39" s="10">
        <v>1.2040252946838299</v>
      </c>
      <c r="G39" s="7">
        <v>33.879290986092499</v>
      </c>
      <c r="H39" s="123">
        <v>1.6280894707993401</v>
      </c>
    </row>
    <row r="40" spans="1:8" ht="13" customHeight="1" x14ac:dyDescent="0.2">
      <c r="A40" s="82" t="s">
        <v>378</v>
      </c>
      <c r="B40" s="110">
        <v>2</v>
      </c>
      <c r="C40" s="7">
        <v>58.924934930979902</v>
      </c>
      <c r="D40" s="10">
        <v>1.4049646660359101</v>
      </c>
      <c r="E40" s="7">
        <v>72.281926566663699</v>
      </c>
      <c r="F40" s="10">
        <v>1.1506547901948001</v>
      </c>
      <c r="G40" s="7">
        <v>13.3569916356838</v>
      </c>
      <c r="H40" s="123">
        <v>1.8160209687686999</v>
      </c>
    </row>
    <row r="41" spans="1:8" ht="13" customHeight="1" x14ac:dyDescent="0.2">
      <c r="A41" s="82" t="s">
        <v>379</v>
      </c>
      <c r="B41" s="110">
        <v>2</v>
      </c>
      <c r="C41" s="7">
        <v>36.888142248454997</v>
      </c>
      <c r="D41" s="10">
        <v>1.18263334338783</v>
      </c>
      <c r="E41" s="7">
        <v>58.585055349759898</v>
      </c>
      <c r="F41" s="10">
        <v>1.4012547255362</v>
      </c>
      <c r="G41" s="7">
        <v>21.696913101305</v>
      </c>
      <c r="H41" s="123">
        <v>1.83361294463423</v>
      </c>
    </row>
    <row r="42" spans="1:8" ht="13" customHeight="1" x14ac:dyDescent="0.2">
      <c r="A42" s="82" t="s">
        <v>380</v>
      </c>
      <c r="B42" s="110">
        <v>2</v>
      </c>
      <c r="C42" s="7">
        <v>71.976858310471599</v>
      </c>
      <c r="D42" s="10">
        <v>0.828650854895431</v>
      </c>
      <c r="E42" s="7">
        <v>55.056825396497999</v>
      </c>
      <c r="F42" s="10">
        <v>1.53785029601141</v>
      </c>
      <c r="G42" s="7">
        <v>-16.9200329139736</v>
      </c>
      <c r="H42" s="123">
        <v>1.74689603933987</v>
      </c>
    </row>
    <row r="43" spans="1:8" ht="13" customHeight="1" x14ac:dyDescent="0.2">
      <c r="A43" s="82" t="s">
        <v>381</v>
      </c>
      <c r="B43" s="110">
        <v>2</v>
      </c>
      <c r="C43" s="7">
        <v>17.921388932676098</v>
      </c>
      <c r="D43" s="10">
        <v>0.82433688658364601</v>
      </c>
      <c r="E43" s="7">
        <v>27.319810721018602</v>
      </c>
      <c r="F43" s="10">
        <v>1.08943230530378</v>
      </c>
      <c r="G43" s="7">
        <v>9.3984217883424606</v>
      </c>
      <c r="H43" s="123">
        <v>1.36616033115514</v>
      </c>
    </row>
    <row r="44" spans="1:8" ht="13" customHeight="1" x14ac:dyDescent="0.2">
      <c r="A44" s="82" t="s">
        <v>382</v>
      </c>
      <c r="B44" s="110">
        <v>2</v>
      </c>
      <c r="C44" s="7">
        <v>31.823202749677801</v>
      </c>
      <c r="D44" s="10">
        <v>1.3495385697003699</v>
      </c>
      <c r="E44" s="7">
        <v>32.711726334948501</v>
      </c>
      <c r="F44" s="10">
        <v>1.2056459928397101</v>
      </c>
      <c r="G44" s="7">
        <v>0.88852358527064701</v>
      </c>
      <c r="H44" s="123">
        <v>1.80965096390419</v>
      </c>
    </row>
    <row r="45" spans="1:8" ht="13" customHeight="1" x14ac:dyDescent="0.2">
      <c r="A45" s="82" t="s">
        <v>383</v>
      </c>
      <c r="B45" s="110">
        <v>2</v>
      </c>
      <c r="C45" s="7">
        <v>29.576343471980699</v>
      </c>
      <c r="D45" s="10">
        <v>1.86470621698275</v>
      </c>
      <c r="E45" s="7">
        <v>26.449881096672101</v>
      </c>
      <c r="F45" s="10">
        <v>1.4189121886549001</v>
      </c>
      <c r="G45" s="7">
        <v>-3.1264623753086398</v>
      </c>
      <c r="H45" s="123">
        <v>2.3431690239433398</v>
      </c>
    </row>
    <row r="46" spans="1:8" ht="13" customHeight="1" x14ac:dyDescent="0.2">
      <c r="A46" s="82" t="s">
        <v>384</v>
      </c>
      <c r="B46" s="110">
        <v>2</v>
      </c>
      <c r="C46" s="7">
        <v>50.190577572251698</v>
      </c>
      <c r="D46" s="10">
        <v>0.99365827236312099</v>
      </c>
      <c r="E46" s="7">
        <v>54.163021518521901</v>
      </c>
      <c r="F46" s="10">
        <v>1.0462475387695001</v>
      </c>
      <c r="G46" s="7">
        <v>3.9724439462702299</v>
      </c>
      <c r="H46" s="123">
        <v>1.44291048738891</v>
      </c>
    </row>
    <row r="47" spans="1:8" ht="13" customHeight="1" x14ac:dyDescent="0.2">
      <c r="A47" s="82" t="s">
        <v>385</v>
      </c>
      <c r="B47" s="110">
        <v>2</v>
      </c>
      <c r="C47" s="7">
        <v>34.773899175298098</v>
      </c>
      <c r="D47" s="10">
        <v>1.14942716307607</v>
      </c>
      <c r="E47" s="7">
        <v>40.131675218017897</v>
      </c>
      <c r="F47" s="10">
        <v>1.5274057022326999</v>
      </c>
      <c r="G47" s="7">
        <v>5.3577760427197596</v>
      </c>
      <c r="H47" s="123">
        <v>1.9115833705151499</v>
      </c>
    </row>
    <row r="48" spans="1:8" ht="13" customHeight="1" x14ac:dyDescent="0.2">
      <c r="A48" s="82" t="s">
        <v>386</v>
      </c>
      <c r="B48" s="110">
        <v>2</v>
      </c>
      <c r="C48" s="7">
        <v>32.078349051783</v>
      </c>
      <c r="D48" s="10">
        <v>0.97808968305446198</v>
      </c>
      <c r="E48" s="7">
        <v>21.343385411818002</v>
      </c>
      <c r="F48" s="10">
        <v>1.0222349948482801</v>
      </c>
      <c r="G48" s="7">
        <v>-10.734963639965001</v>
      </c>
      <c r="H48" s="123">
        <v>1.4147875504081999</v>
      </c>
    </row>
    <row r="49" spans="1:8" ht="13" customHeight="1" x14ac:dyDescent="0.2">
      <c r="A49" s="82" t="s">
        <v>387</v>
      </c>
      <c r="B49" s="110">
        <v>2</v>
      </c>
      <c r="C49" s="7">
        <v>50.4570972803103</v>
      </c>
      <c r="D49" s="10">
        <v>0.72907690370132405</v>
      </c>
      <c r="E49" s="7">
        <v>54.351626543419599</v>
      </c>
      <c r="F49" s="10">
        <v>2.1722384571081399</v>
      </c>
      <c r="G49" s="7">
        <v>3.89452926310928</v>
      </c>
      <c r="H49" s="123">
        <v>2.2913256089107601</v>
      </c>
    </row>
    <row r="50" spans="1:8" ht="13" customHeight="1" x14ac:dyDescent="0.2">
      <c r="A50" s="82" t="s">
        <v>388</v>
      </c>
      <c r="B50" s="110">
        <v>2</v>
      </c>
      <c r="C50" s="7">
        <v>40.987489331699102</v>
      </c>
      <c r="D50" s="10">
        <v>2.1043172557112499</v>
      </c>
      <c r="E50" s="7">
        <v>38.875205615348598</v>
      </c>
      <c r="F50" s="10">
        <v>2.6330463560696602</v>
      </c>
      <c r="G50" s="7">
        <v>-2.1122837163504702</v>
      </c>
      <c r="H50" s="123">
        <v>3.3706207478587502</v>
      </c>
    </row>
    <row r="51" spans="1:8" ht="13" customHeight="1" x14ac:dyDescent="0.2">
      <c r="A51" s="82" t="s">
        <v>389</v>
      </c>
      <c r="B51" s="110">
        <v>2</v>
      </c>
      <c r="C51" s="7">
        <v>52.420659521043298</v>
      </c>
      <c r="D51" s="10">
        <v>1.78642992946651</v>
      </c>
      <c r="E51" s="7">
        <v>58.157700034023797</v>
      </c>
      <c r="F51" s="10">
        <v>1.4775645193304801</v>
      </c>
      <c r="G51" s="7">
        <v>5.7370405129805198</v>
      </c>
      <c r="H51" s="123">
        <v>2.3183030004031</v>
      </c>
    </row>
    <row r="52" spans="1:8" ht="13" customHeight="1" x14ac:dyDescent="0.2">
      <c r="A52" s="112" t="s">
        <v>390</v>
      </c>
      <c r="B52" s="113">
        <v>2</v>
      </c>
      <c r="C52" s="34">
        <v>36.363969513189602</v>
      </c>
      <c r="D52" s="35">
        <v>0.237788210371249</v>
      </c>
      <c r="E52" s="34">
        <v>39.2272809690472</v>
      </c>
      <c r="F52" s="35">
        <v>0.275120526350568</v>
      </c>
      <c r="G52" s="34">
        <v>2.8633114558576298</v>
      </c>
      <c r="H52" s="127">
        <v>0.36364067018277102</v>
      </c>
    </row>
    <row r="53" spans="1:8" ht="13" customHeight="1" x14ac:dyDescent="0.2">
      <c r="A53" s="82" t="s">
        <v>391</v>
      </c>
      <c r="B53" s="110">
        <v>2</v>
      </c>
      <c r="C53" s="7">
        <v>76.064373468326394</v>
      </c>
      <c r="D53" s="10">
        <v>2.2125671505138902</v>
      </c>
      <c r="E53" s="7">
        <v>49.887516703061401</v>
      </c>
      <c r="F53" s="10">
        <v>2.2419418170229699</v>
      </c>
      <c r="G53" s="7">
        <v>-26.1768567652651</v>
      </c>
      <c r="H53" s="123">
        <v>3.1498819829398998</v>
      </c>
    </row>
    <row r="54" spans="1:8" ht="13" customHeight="1" x14ac:dyDescent="0.2">
      <c r="A54" s="82" t="s">
        <v>392</v>
      </c>
      <c r="B54" s="110">
        <v>2</v>
      </c>
      <c r="C54" s="7">
        <v>58.002213410327002</v>
      </c>
      <c r="D54" s="10">
        <v>1.8749346878155499</v>
      </c>
      <c r="E54" s="7">
        <v>74.068911741185701</v>
      </c>
      <c r="F54" s="10">
        <v>1.9340252741699699</v>
      </c>
      <c r="G54" s="7">
        <v>16.0666983308586</v>
      </c>
      <c r="H54" s="123">
        <v>2.6936655034918902</v>
      </c>
    </row>
    <row r="55" spans="1:8" ht="13" customHeight="1" x14ac:dyDescent="0.2">
      <c r="A55" s="82" t="s">
        <v>393</v>
      </c>
      <c r="B55" s="110">
        <v>2</v>
      </c>
      <c r="C55" s="7">
        <v>35.799798279951702</v>
      </c>
      <c r="D55" s="10">
        <v>1.6969402454117799</v>
      </c>
      <c r="E55" s="7">
        <v>51.455131806588199</v>
      </c>
      <c r="F55" s="10">
        <v>2.5187049977906502</v>
      </c>
      <c r="G55" s="7">
        <v>15.6553335266365</v>
      </c>
      <c r="H55" s="123">
        <v>3.0370184494655001</v>
      </c>
    </row>
    <row r="56" spans="1:8" ht="13" customHeight="1" x14ac:dyDescent="0.2">
      <c r="A56" s="4" t="s">
        <v>394</v>
      </c>
      <c r="B56" s="118">
        <v>2</v>
      </c>
      <c r="C56" s="169">
        <v>47.587507781255397</v>
      </c>
      <c r="D56" s="170">
        <v>1.18081024246893</v>
      </c>
      <c r="E56" s="169">
        <v>34.057406400472203</v>
      </c>
      <c r="F56" s="170">
        <v>2.25373986477218</v>
      </c>
      <c r="G56" s="169">
        <v>-13.530101380783201</v>
      </c>
      <c r="H56" s="176">
        <v>2.5443380684930301</v>
      </c>
    </row>
    <row r="57" spans="1:8" ht="13" customHeight="1" x14ac:dyDescent="0.2">
      <c r="A57" s="172"/>
      <c r="B57" s="163"/>
      <c r="C57" s="164" t="s">
        <v>1894</v>
      </c>
      <c r="D57" s="165" t="s">
        <v>1895</v>
      </c>
      <c r="E57" s="164" t="s">
        <v>1856</v>
      </c>
      <c r="F57" s="165" t="s">
        <v>1857</v>
      </c>
      <c r="G57" s="164" t="s">
        <v>1896</v>
      </c>
      <c r="H57" s="174" t="s">
        <v>1897</v>
      </c>
    </row>
    <row r="58" spans="1:8" ht="13" customHeight="1" x14ac:dyDescent="0.2">
      <c r="A58" s="82" t="s">
        <v>365</v>
      </c>
      <c r="B58" s="119">
        <v>1</v>
      </c>
      <c r="C58" s="7">
        <v>19.408869914285098</v>
      </c>
      <c r="D58" s="10">
        <v>1.5064935860156901</v>
      </c>
      <c r="E58" s="7">
        <v>21.558538273137898</v>
      </c>
      <c r="F58" s="10">
        <v>1.4459779168669999</v>
      </c>
      <c r="G58" s="7">
        <v>2.1496683588528001</v>
      </c>
      <c r="H58" s="123">
        <v>2.0881511106175799</v>
      </c>
    </row>
    <row r="59" spans="1:8" ht="13" customHeight="1" x14ac:dyDescent="0.2">
      <c r="A59" s="82" t="s">
        <v>370</v>
      </c>
      <c r="B59" s="119">
        <v>1</v>
      </c>
      <c r="C59" s="7">
        <v>46.078476596936497</v>
      </c>
      <c r="D59" s="10">
        <v>0.92053248784765795</v>
      </c>
      <c r="E59" s="7">
        <v>31.2649080838389</v>
      </c>
      <c r="F59" s="10">
        <v>1.1329677877004201</v>
      </c>
      <c r="G59" s="7">
        <v>-14.8135685130976</v>
      </c>
      <c r="H59" s="123">
        <v>1.45979315971468</v>
      </c>
    </row>
    <row r="60" spans="1:8" ht="13" customHeight="1" x14ac:dyDescent="0.2">
      <c r="A60" s="82" t="s">
        <v>372</v>
      </c>
      <c r="B60" s="119">
        <v>1</v>
      </c>
      <c r="C60" s="7">
        <v>49.876730355758902</v>
      </c>
      <c r="D60" s="10">
        <v>1.0518937106366</v>
      </c>
      <c r="E60" s="7">
        <v>20.8426543585629</v>
      </c>
      <c r="F60" s="10">
        <v>1.3077032786154501</v>
      </c>
      <c r="G60" s="7">
        <v>-29.034075997195899</v>
      </c>
      <c r="H60" s="123">
        <v>1.6782634606575999</v>
      </c>
    </row>
    <row r="61" spans="1:8" ht="13" customHeight="1" x14ac:dyDescent="0.2">
      <c r="A61" s="82" t="s">
        <v>384</v>
      </c>
      <c r="B61" s="119">
        <v>1</v>
      </c>
      <c r="C61" s="7">
        <v>48.182081673991902</v>
      </c>
      <c r="D61" s="10">
        <v>0.94842982027744804</v>
      </c>
      <c r="E61" s="7">
        <v>45.194069497808101</v>
      </c>
      <c r="F61" s="10">
        <v>1.15584932647563</v>
      </c>
      <c r="G61" s="7">
        <v>-2.9880121761837701</v>
      </c>
      <c r="H61" s="123">
        <v>1.49516112493125</v>
      </c>
    </row>
    <row r="62" spans="1:8" ht="13" customHeight="1" x14ac:dyDescent="0.2">
      <c r="A62" s="82" t="s">
        <v>386</v>
      </c>
      <c r="B62" s="119">
        <v>1</v>
      </c>
      <c r="C62" s="7">
        <v>27.289054688115201</v>
      </c>
      <c r="D62" s="10">
        <v>1.32268312469572</v>
      </c>
      <c r="E62" s="7">
        <v>21.113539371457801</v>
      </c>
      <c r="F62" s="10">
        <v>0.99633211663010601</v>
      </c>
      <c r="G62" s="7">
        <v>-6.17551531665739</v>
      </c>
      <c r="H62" s="123">
        <v>1.6559493757308701</v>
      </c>
    </row>
    <row r="63" spans="1:8" ht="13" customHeight="1" x14ac:dyDescent="0.2">
      <c r="A63" s="173" t="s">
        <v>387</v>
      </c>
      <c r="B63" s="166">
        <v>1</v>
      </c>
      <c r="C63" s="167">
        <v>50.342874279174701</v>
      </c>
      <c r="D63" s="168">
        <v>0.66804359727024398</v>
      </c>
      <c r="E63" s="167">
        <v>48.083364005611799</v>
      </c>
      <c r="F63" s="168">
        <v>1.86570061803221</v>
      </c>
      <c r="G63" s="167">
        <v>-2.25951027356296</v>
      </c>
      <c r="H63" s="175">
        <v>1.9816965065265499</v>
      </c>
    </row>
    <row r="64" spans="1:8" ht="13" customHeight="1" x14ac:dyDescent="0.2">
      <c r="A64" s="82" t="s">
        <v>395</v>
      </c>
      <c r="B64" s="119">
        <v>1</v>
      </c>
      <c r="C64" s="7">
        <v>63.004879762410503</v>
      </c>
      <c r="D64" s="10">
        <v>0.92845009727896799</v>
      </c>
      <c r="E64" s="7">
        <v>55.115844215182896</v>
      </c>
      <c r="F64" s="10">
        <v>1.40082274799499</v>
      </c>
      <c r="G64" s="7">
        <v>-7.8890355472275902</v>
      </c>
      <c r="H64" s="123">
        <v>1.6805725079381599</v>
      </c>
    </row>
    <row r="65" spans="1:8" ht="13" customHeight="1" x14ac:dyDescent="0.2">
      <c r="A65" s="82" t="s">
        <v>396</v>
      </c>
      <c r="B65" s="119">
        <v>1</v>
      </c>
      <c r="C65" s="7">
        <v>75.128636087839595</v>
      </c>
      <c r="D65" s="10">
        <v>1.0096280151105901</v>
      </c>
      <c r="E65" s="7">
        <v>72.030688911377297</v>
      </c>
      <c r="F65" s="10">
        <v>1.4379773920190499</v>
      </c>
      <c r="G65" s="7">
        <v>-3.0979471764622399</v>
      </c>
      <c r="H65" s="123">
        <v>1.75702239850665</v>
      </c>
    </row>
    <row r="66" spans="1:8" ht="13" customHeight="1" x14ac:dyDescent="0.2">
      <c r="A66" s="4" t="s">
        <v>397</v>
      </c>
      <c r="B66" s="121">
        <v>1</v>
      </c>
      <c r="C66" s="169">
        <v>25.386798753147399</v>
      </c>
      <c r="D66" s="170">
        <v>1.3522464770239699</v>
      </c>
      <c r="E66" s="169">
        <v>83.755972607756206</v>
      </c>
      <c r="F66" s="170">
        <v>1.6637294969643199</v>
      </c>
      <c r="G66" s="169">
        <v>58.369173854608697</v>
      </c>
      <c r="H66" s="176">
        <v>2.1439604412611901</v>
      </c>
    </row>
    <row r="67" spans="1:8" ht="13" customHeight="1" x14ac:dyDescent="0.2">
      <c r="A67" s="82"/>
      <c r="B67" s="122"/>
      <c r="C67" s="7" t="s">
        <v>1894</v>
      </c>
      <c r="D67" s="10" t="s">
        <v>1895</v>
      </c>
      <c r="E67" s="7" t="s">
        <v>1856</v>
      </c>
      <c r="F67" s="10" t="s">
        <v>1857</v>
      </c>
      <c r="G67" s="7" t="s">
        <v>1896</v>
      </c>
      <c r="H67" s="123" t="s">
        <v>1897</v>
      </c>
    </row>
    <row r="68" spans="1:8" ht="13" customHeight="1" x14ac:dyDescent="0.2">
      <c r="A68" s="82" t="s">
        <v>359</v>
      </c>
      <c r="B68" s="122">
        <v>3</v>
      </c>
      <c r="C68" s="7">
        <v>24.129066990985901</v>
      </c>
      <c r="D68" s="10">
        <v>1.1284216636551601</v>
      </c>
      <c r="E68" s="7">
        <v>25.758260615375299</v>
      </c>
      <c r="F68" s="10">
        <v>1.14307488276516</v>
      </c>
      <c r="G68" s="7">
        <v>1.6291936243894001</v>
      </c>
      <c r="H68" s="123">
        <v>1.60622403126552</v>
      </c>
    </row>
    <row r="69" spans="1:8" ht="13" customHeight="1" x14ac:dyDescent="0.2">
      <c r="A69" s="82" t="s">
        <v>362</v>
      </c>
      <c r="B69" s="122">
        <v>3</v>
      </c>
      <c r="C69" s="7">
        <v>67.247402649474594</v>
      </c>
      <c r="D69" s="10">
        <v>1.99439687634351</v>
      </c>
      <c r="E69" s="7">
        <v>67.720205313422895</v>
      </c>
      <c r="F69" s="10">
        <v>1.86364928268416</v>
      </c>
      <c r="G69" s="7">
        <v>0.47280266394830101</v>
      </c>
      <c r="H69" s="123">
        <v>2.7296167403534701</v>
      </c>
    </row>
    <row r="70" spans="1:8" ht="13" customHeight="1" x14ac:dyDescent="0.2">
      <c r="A70" s="82" t="s">
        <v>376</v>
      </c>
      <c r="B70" s="122">
        <v>3</v>
      </c>
      <c r="C70" s="7">
        <v>11.1122878371781</v>
      </c>
      <c r="D70" s="10">
        <v>0.60186242351803698</v>
      </c>
      <c r="E70" s="7">
        <v>13.590535682831201</v>
      </c>
      <c r="F70" s="10">
        <v>0.82989647897840901</v>
      </c>
      <c r="G70" s="7">
        <v>2.4782478456530699</v>
      </c>
      <c r="H70" s="123">
        <v>1.0251665926393501</v>
      </c>
    </row>
    <row r="71" spans="1:8" ht="13" customHeight="1" x14ac:dyDescent="0.2">
      <c r="A71" s="82" t="s">
        <v>382</v>
      </c>
      <c r="B71" s="122">
        <v>3</v>
      </c>
      <c r="C71" s="7">
        <v>27.207031321255901</v>
      </c>
      <c r="D71" s="10">
        <v>1.1172165785446699</v>
      </c>
      <c r="E71" s="7">
        <v>34.256376682815798</v>
      </c>
      <c r="F71" s="10">
        <v>1.09858437903641</v>
      </c>
      <c r="G71" s="7">
        <v>7.0493453615598298</v>
      </c>
      <c r="H71" s="123">
        <v>1.56686327458329</v>
      </c>
    </row>
    <row r="72" spans="1:8" ht="13" customHeight="1" x14ac:dyDescent="0.2">
      <c r="A72" s="82" t="s">
        <v>386</v>
      </c>
      <c r="B72" s="122">
        <v>3</v>
      </c>
      <c r="C72" s="7">
        <v>30.391836278599701</v>
      </c>
      <c r="D72" s="10">
        <v>0.92371424033277705</v>
      </c>
      <c r="E72" s="7">
        <v>22.487346412487799</v>
      </c>
      <c r="F72" s="10">
        <v>0.89638894630335897</v>
      </c>
      <c r="G72" s="7">
        <v>-7.9044898661119802</v>
      </c>
      <c r="H72" s="123">
        <v>1.2871523378560901</v>
      </c>
    </row>
    <row r="73" spans="1:8" ht="13" customHeight="1" x14ac:dyDescent="0.2">
      <c r="A73" s="4" t="s">
        <v>387</v>
      </c>
      <c r="B73" s="171">
        <v>3</v>
      </c>
      <c r="C73" s="169">
        <v>51.648675149348399</v>
      </c>
      <c r="D73" s="170">
        <v>0.74592353263296796</v>
      </c>
      <c r="E73" s="169">
        <v>52.481279055551902</v>
      </c>
      <c r="F73" s="170">
        <v>1.97326113504891</v>
      </c>
      <c r="G73" s="169">
        <v>0.83260390620358704</v>
      </c>
      <c r="H73" s="176">
        <v>2.1095405716956899</v>
      </c>
    </row>
    <row r="75" spans="1:8" x14ac:dyDescent="0.2">
      <c r="A75" s="177" t="s">
        <v>398</v>
      </c>
    </row>
    <row r="76" spans="1:8" x14ac:dyDescent="0.2">
      <c r="A76" s="177" t="s">
        <v>399</v>
      </c>
    </row>
    <row r="77" spans="1:8" x14ac:dyDescent="0.2">
      <c r="A77" s="177" t="s">
        <v>400</v>
      </c>
    </row>
    <row r="78" spans="1:8" x14ac:dyDescent="0.2">
      <c r="A78" s="177" t="s">
        <v>401</v>
      </c>
    </row>
    <row r="79" spans="1:8" x14ac:dyDescent="0.2">
      <c r="A79" s="177" t="s">
        <v>402</v>
      </c>
    </row>
    <row r="80" spans="1:8" x14ac:dyDescent="0.2">
      <c r="A80" s="160" t="str">
        <f>HYPERLINK("https://oecdcode.org/disclaimers/cyprus.html", "Information on data for Cyprus: https://oecdcode.org/disclaimers/cyprus.html")</f>
        <v>Information on data for Cyprus: https://oecdcode.org/disclaimers/cyprus.html</v>
      </c>
    </row>
    <row r="81" spans="1:1" x14ac:dyDescent="0.2">
      <c r="A81" s="177" t="s">
        <v>403</v>
      </c>
    </row>
  </sheetData>
  <mergeCells count="5">
    <mergeCell ref="B7:B10"/>
    <mergeCell ref="C7:H7"/>
    <mergeCell ref="C8:D9"/>
    <mergeCell ref="E8:F9"/>
    <mergeCell ref="G8:H9"/>
  </mergeCells>
  <conditionalFormatting sqref="G1:G200">
    <cfRule type="expression" dxfId="62"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313</v>
      </c>
    </row>
    <row r="2" spans="1:26" x14ac:dyDescent="0.2">
      <c r="A2" s="46" t="s">
        <v>314</v>
      </c>
    </row>
    <row r="3" spans="1:26" x14ac:dyDescent="0.2">
      <c r="A3" s="58" t="s">
        <v>441</v>
      </c>
    </row>
    <row r="4" spans="1:26" x14ac:dyDescent="0.2">
      <c r="A4" s="161" t="str">
        <f>HYPERLINK("#'TOC'!A1", "Back to TOC")</f>
        <v>Back to TOC</v>
      </c>
    </row>
    <row r="8" spans="1:26" ht="15" customHeight="1" x14ac:dyDescent="0.2">
      <c r="B8" s="235" t="s">
        <v>342</v>
      </c>
      <c r="C8" s="238" t="s">
        <v>637</v>
      </c>
      <c r="D8" s="238"/>
      <c r="E8" s="238"/>
      <c r="F8" s="238"/>
      <c r="G8" s="238" t="s">
        <v>637</v>
      </c>
      <c r="H8" s="238"/>
      <c r="I8" s="238"/>
      <c r="J8" s="238"/>
      <c r="K8" s="238" t="s">
        <v>637</v>
      </c>
      <c r="L8" s="238"/>
      <c r="M8" s="238"/>
      <c r="N8" s="238"/>
      <c r="O8" s="238" t="s">
        <v>637</v>
      </c>
      <c r="P8" s="238"/>
      <c r="Q8" s="238"/>
      <c r="R8" s="238"/>
      <c r="S8" s="238" t="s">
        <v>637</v>
      </c>
      <c r="T8" s="238"/>
      <c r="U8" s="238"/>
      <c r="V8" s="238"/>
      <c r="W8" s="238" t="s">
        <v>637</v>
      </c>
      <c r="X8" s="238"/>
      <c r="Y8" s="238"/>
      <c r="Z8" s="239"/>
    </row>
    <row r="9" spans="1:26" ht="90" customHeight="1" x14ac:dyDescent="0.2">
      <c r="B9" s="236"/>
      <c r="C9" s="241" t="s">
        <v>540</v>
      </c>
      <c r="D9" s="241"/>
      <c r="E9" s="241"/>
      <c r="F9" s="241"/>
      <c r="G9" s="241" t="s">
        <v>541</v>
      </c>
      <c r="H9" s="241"/>
      <c r="I9" s="241"/>
      <c r="J9" s="241"/>
      <c r="K9" s="241" t="s">
        <v>542</v>
      </c>
      <c r="L9" s="241"/>
      <c r="M9" s="241"/>
      <c r="N9" s="241"/>
      <c r="O9" s="241" t="s">
        <v>620</v>
      </c>
      <c r="P9" s="241"/>
      <c r="Q9" s="241"/>
      <c r="R9" s="241"/>
      <c r="S9" s="241" t="s">
        <v>621</v>
      </c>
      <c r="T9" s="241"/>
      <c r="U9" s="241"/>
      <c r="V9" s="241"/>
      <c r="W9" s="241" t="s">
        <v>638</v>
      </c>
      <c r="X9" s="241"/>
      <c r="Y9" s="241"/>
      <c r="Z9" s="256"/>
    </row>
    <row r="10" spans="1:26" ht="15" customHeight="1" x14ac:dyDescent="0.2">
      <c r="B10" s="237"/>
      <c r="C10" s="135" t="s">
        <v>617</v>
      </c>
      <c r="D10" s="135" t="s">
        <v>345</v>
      </c>
      <c r="E10" s="135" t="s">
        <v>618</v>
      </c>
      <c r="F10" s="135" t="s">
        <v>345</v>
      </c>
      <c r="G10" s="135" t="s">
        <v>617</v>
      </c>
      <c r="H10" s="135" t="s">
        <v>345</v>
      </c>
      <c r="I10" s="135" t="s">
        <v>618</v>
      </c>
      <c r="J10" s="135" t="s">
        <v>345</v>
      </c>
      <c r="K10" s="135" t="s">
        <v>617</v>
      </c>
      <c r="L10" s="135" t="s">
        <v>345</v>
      </c>
      <c r="M10" s="135" t="s">
        <v>618</v>
      </c>
      <c r="N10" s="135" t="s">
        <v>345</v>
      </c>
      <c r="O10" s="135" t="s">
        <v>617</v>
      </c>
      <c r="P10" s="135" t="s">
        <v>345</v>
      </c>
      <c r="Q10" s="135" t="s">
        <v>618</v>
      </c>
      <c r="R10" s="135" t="s">
        <v>345</v>
      </c>
      <c r="S10" s="135" t="s">
        <v>617</v>
      </c>
      <c r="T10" s="135" t="s">
        <v>345</v>
      </c>
      <c r="U10" s="135" t="s">
        <v>618</v>
      </c>
      <c r="V10" s="135" t="s">
        <v>345</v>
      </c>
      <c r="W10" s="135" t="s">
        <v>617</v>
      </c>
      <c r="X10" s="135" t="s">
        <v>345</v>
      </c>
      <c r="Y10" s="135" t="s">
        <v>618</v>
      </c>
      <c r="Z10" s="162" t="s">
        <v>345</v>
      </c>
    </row>
    <row r="11" spans="1:26" ht="13" customHeight="1" x14ac:dyDescent="0.2">
      <c r="A11" s="136"/>
      <c r="B11" s="107"/>
      <c r="C11" s="198" t="s">
        <v>1898</v>
      </c>
      <c r="D11" s="199" t="s">
        <v>1899</v>
      </c>
      <c r="E11" s="198" t="s">
        <v>1822</v>
      </c>
      <c r="F11" s="199" t="s">
        <v>1823</v>
      </c>
      <c r="G11" s="198" t="s">
        <v>1900</v>
      </c>
      <c r="H11" s="199" t="s">
        <v>1901</v>
      </c>
      <c r="I11" s="198" t="s">
        <v>1826</v>
      </c>
      <c r="J11" s="199" t="s">
        <v>1827</v>
      </c>
      <c r="K11" s="198" t="s">
        <v>1902</v>
      </c>
      <c r="L11" s="199" t="s">
        <v>1903</v>
      </c>
      <c r="M11" s="198" t="s">
        <v>1830</v>
      </c>
      <c r="N11" s="199" t="s">
        <v>1831</v>
      </c>
      <c r="O11" s="198" t="s">
        <v>1904</v>
      </c>
      <c r="P11" s="199" t="s">
        <v>1905</v>
      </c>
      <c r="Q11" s="198" t="s">
        <v>1834</v>
      </c>
      <c r="R11" s="199" t="s">
        <v>1835</v>
      </c>
      <c r="S11" s="198" t="s">
        <v>1906</v>
      </c>
      <c r="T11" s="199" t="s">
        <v>1907</v>
      </c>
      <c r="U11" s="198" t="s">
        <v>1838</v>
      </c>
      <c r="V11" s="199" t="s">
        <v>1839</v>
      </c>
      <c r="W11" s="198" t="s">
        <v>1908</v>
      </c>
      <c r="X11" s="199" t="s">
        <v>1909</v>
      </c>
      <c r="Y11" s="198" t="s">
        <v>1842</v>
      </c>
      <c r="Z11" s="208" t="s">
        <v>1843</v>
      </c>
    </row>
    <row r="12" spans="1:26" ht="13" customHeight="1" x14ac:dyDescent="0.2">
      <c r="A12" s="82" t="s">
        <v>422</v>
      </c>
      <c r="B12" s="110">
        <v>2</v>
      </c>
      <c r="C12" s="186">
        <v>0.98009400730347296</v>
      </c>
      <c r="D12" s="191">
        <v>8.6646232763070902E-2</v>
      </c>
      <c r="E12" s="186">
        <v>6.7212908908416003</v>
      </c>
      <c r="F12" s="191">
        <v>1.1762136404342001</v>
      </c>
      <c r="G12" s="186">
        <v>0.97723496584323499</v>
      </c>
      <c r="H12" s="191">
        <v>8.9089874387026202E-2</v>
      </c>
      <c r="I12" s="186">
        <v>8.2505653834492101</v>
      </c>
      <c r="J12" s="191">
        <v>1.2269353250089501</v>
      </c>
      <c r="K12" s="186">
        <v>1.0117740786601599</v>
      </c>
      <c r="L12" s="191">
        <v>9.1241237802598602E-2</v>
      </c>
      <c r="M12" s="186">
        <v>10.1595711615424</v>
      </c>
      <c r="N12" s="191">
        <v>1.3256257629266399</v>
      </c>
      <c r="O12" s="186">
        <v>0.69348453890942996</v>
      </c>
      <c r="P12" s="191">
        <v>7.9030329936260094E-2</v>
      </c>
      <c r="Q12" s="186">
        <v>28.928950197581699</v>
      </c>
      <c r="R12" s="191">
        <v>1.8945222237310699</v>
      </c>
      <c r="S12" s="186">
        <v>0.68577192612263904</v>
      </c>
      <c r="T12" s="191">
        <v>8.03279950409133E-2</v>
      </c>
      <c r="U12" s="186">
        <v>29.037546843210201</v>
      </c>
      <c r="V12" s="191">
        <v>1.8915085606341999</v>
      </c>
      <c r="W12" s="186">
        <v>0.51820493754237096</v>
      </c>
      <c r="X12" s="191">
        <v>8.1550003084575495E-2</v>
      </c>
      <c r="Y12" s="186">
        <v>30.913570119652199</v>
      </c>
      <c r="Z12" s="202">
        <v>1.9706832752994801</v>
      </c>
    </row>
    <row r="13" spans="1:26" ht="13" customHeight="1" x14ac:dyDescent="0.2">
      <c r="A13" s="82" t="s">
        <v>350</v>
      </c>
      <c r="B13" s="110">
        <v>2</v>
      </c>
      <c r="C13" s="186">
        <v>0.97418296518733205</v>
      </c>
      <c r="D13" s="191">
        <v>0.10883717384741801</v>
      </c>
      <c r="E13" s="186">
        <v>5.8484660750816397</v>
      </c>
      <c r="F13" s="191">
        <v>1.2226561570027701</v>
      </c>
      <c r="G13" s="186">
        <v>0.95436130816429299</v>
      </c>
      <c r="H13" s="191">
        <v>0.109957287705962</v>
      </c>
      <c r="I13" s="186">
        <v>7.0226994707541701</v>
      </c>
      <c r="J13" s="191">
        <v>1.3742931580747699</v>
      </c>
      <c r="K13" s="186">
        <v>0.92785515830234799</v>
      </c>
      <c r="L13" s="191">
        <v>0.107465113586851</v>
      </c>
      <c r="M13" s="186">
        <v>8.5420225383190207</v>
      </c>
      <c r="N13" s="191">
        <v>1.5220389786794899</v>
      </c>
      <c r="O13" s="186">
        <v>0.75413249004571004</v>
      </c>
      <c r="P13" s="191">
        <v>9.4894341693107995E-2</v>
      </c>
      <c r="Q13" s="186">
        <v>29.2591599957996</v>
      </c>
      <c r="R13" s="191">
        <v>2.1768360700335898</v>
      </c>
      <c r="S13" s="186">
        <v>0.741636839762286</v>
      </c>
      <c r="T13" s="191">
        <v>9.4538996707968406E-2</v>
      </c>
      <c r="U13" s="186">
        <v>29.7880947610833</v>
      </c>
      <c r="V13" s="191">
        <v>2.2188247568893802</v>
      </c>
      <c r="W13" s="186">
        <v>0.47926209681422499</v>
      </c>
      <c r="X13" s="191">
        <v>9.7120218656180896E-2</v>
      </c>
      <c r="Y13" s="186">
        <v>34.359114850593699</v>
      </c>
      <c r="Z13" s="202">
        <v>2.3076235159398002</v>
      </c>
    </row>
    <row r="14" spans="1:26" ht="13" customHeight="1" x14ac:dyDescent="0.2">
      <c r="A14" s="82" t="s">
        <v>351</v>
      </c>
      <c r="B14" s="110">
        <v>2</v>
      </c>
      <c r="C14" s="186">
        <v>0.98676706212931897</v>
      </c>
      <c r="D14" s="191">
        <v>9.9464595574263098E-2</v>
      </c>
      <c r="E14" s="186">
        <v>4.9422451795314402</v>
      </c>
      <c r="F14" s="191">
        <v>0.92629004190425701</v>
      </c>
      <c r="G14" s="186">
        <v>0.98085303111350897</v>
      </c>
      <c r="H14" s="191">
        <v>0.108112282114133</v>
      </c>
      <c r="I14" s="186">
        <v>5.08899440681689</v>
      </c>
      <c r="J14" s="191">
        <v>0.90474408691868102</v>
      </c>
      <c r="K14" s="186">
        <v>0.97089875518681301</v>
      </c>
      <c r="L14" s="191">
        <v>0.104380965058784</v>
      </c>
      <c r="M14" s="186">
        <v>7.0121862286452803</v>
      </c>
      <c r="N14" s="191">
        <v>1.2422602023250899</v>
      </c>
      <c r="O14" s="186">
        <v>0.79483337581181202</v>
      </c>
      <c r="P14" s="191">
        <v>8.9373287462713294E-2</v>
      </c>
      <c r="Q14" s="186">
        <v>30.027592012256498</v>
      </c>
      <c r="R14" s="191">
        <v>1.8486909102268601</v>
      </c>
      <c r="S14" s="186">
        <v>0.79310806617870899</v>
      </c>
      <c r="T14" s="191">
        <v>8.9533290557729003E-2</v>
      </c>
      <c r="U14" s="186">
        <v>30.096696954069099</v>
      </c>
      <c r="V14" s="191">
        <v>1.8631841164231699</v>
      </c>
      <c r="W14" s="186">
        <v>0.53424919791896097</v>
      </c>
      <c r="X14" s="191">
        <v>8.1447565641238701E-2</v>
      </c>
      <c r="Y14" s="186">
        <v>33.860544432547201</v>
      </c>
      <c r="Z14" s="202">
        <v>1.8925426170492301</v>
      </c>
    </row>
    <row r="15" spans="1:26" ht="13" customHeight="1" x14ac:dyDescent="0.2">
      <c r="A15" s="82" t="s">
        <v>423</v>
      </c>
      <c r="B15" s="110">
        <v>2</v>
      </c>
      <c r="C15" s="186">
        <v>0.89393118921338</v>
      </c>
      <c r="D15" s="191">
        <v>9.9915514132569105E-2</v>
      </c>
      <c r="E15" s="186">
        <v>5.2254864564379204</v>
      </c>
      <c r="F15" s="191">
        <v>1.1313405731820501</v>
      </c>
      <c r="G15" s="186">
        <v>0.90014520249915597</v>
      </c>
      <c r="H15" s="191">
        <v>9.9819686519021594E-2</v>
      </c>
      <c r="I15" s="186">
        <v>5.4133055630529299</v>
      </c>
      <c r="J15" s="191">
        <v>1.14545876519379</v>
      </c>
      <c r="K15" s="186">
        <v>0.88960547950683999</v>
      </c>
      <c r="L15" s="191">
        <v>0.100428828612723</v>
      </c>
      <c r="M15" s="186">
        <v>5.7929509126486298</v>
      </c>
      <c r="N15" s="191">
        <v>1.1380365889175601</v>
      </c>
      <c r="O15" s="186">
        <v>0.56935126671304703</v>
      </c>
      <c r="P15" s="191">
        <v>8.9882522887042196E-2</v>
      </c>
      <c r="Q15" s="186">
        <v>30.351825098721299</v>
      </c>
      <c r="R15" s="191">
        <v>1.7904844885056801</v>
      </c>
      <c r="S15" s="186">
        <v>0.56807241416107801</v>
      </c>
      <c r="T15" s="191">
        <v>8.9622382056478295E-2</v>
      </c>
      <c r="U15" s="186">
        <v>30.367932185457601</v>
      </c>
      <c r="V15" s="191">
        <v>1.78375359706871</v>
      </c>
      <c r="W15" s="186">
        <v>0.33847787007937002</v>
      </c>
      <c r="X15" s="191">
        <v>9.7470603448274906E-2</v>
      </c>
      <c r="Y15" s="186">
        <v>31.383879190190701</v>
      </c>
      <c r="Z15" s="202">
        <v>1.7788521175655101</v>
      </c>
    </row>
    <row r="16" spans="1:26" ht="13" customHeight="1" x14ac:dyDescent="0.2">
      <c r="A16" s="82" t="s">
        <v>424</v>
      </c>
      <c r="B16" s="110">
        <v>2</v>
      </c>
      <c r="C16" s="186">
        <v>1.7232900591390601</v>
      </c>
      <c r="D16" s="191">
        <v>9.9159408377964095E-2</v>
      </c>
      <c r="E16" s="186">
        <v>15.8468731277736</v>
      </c>
      <c r="F16" s="191">
        <v>1.5505206450414799</v>
      </c>
      <c r="G16" s="186">
        <v>1.6388196670028401</v>
      </c>
      <c r="H16" s="191">
        <v>0.103766890128308</v>
      </c>
      <c r="I16" s="186">
        <v>17.5835560460702</v>
      </c>
      <c r="J16" s="191">
        <v>1.5945409077313999</v>
      </c>
      <c r="K16" s="186">
        <v>1.6069846648533399</v>
      </c>
      <c r="L16" s="191">
        <v>0.10365672801457899</v>
      </c>
      <c r="M16" s="186">
        <v>18.921672653085398</v>
      </c>
      <c r="N16" s="191">
        <v>1.54934744271337</v>
      </c>
      <c r="O16" s="186">
        <v>1.0656104044546399</v>
      </c>
      <c r="P16" s="191">
        <v>8.2141586860290203E-2</v>
      </c>
      <c r="Q16" s="186">
        <v>45.189094284231402</v>
      </c>
      <c r="R16" s="191">
        <v>1.6111712016741799</v>
      </c>
      <c r="S16" s="186">
        <v>1.0639643648697801</v>
      </c>
      <c r="T16" s="191">
        <v>8.2510336562279796E-2</v>
      </c>
      <c r="U16" s="186">
        <v>45.196650642161899</v>
      </c>
      <c r="V16" s="191">
        <v>1.60601785754241</v>
      </c>
      <c r="W16" s="186">
        <v>0.72950997642477899</v>
      </c>
      <c r="X16" s="191">
        <v>9.3059939906072198E-2</v>
      </c>
      <c r="Y16" s="186">
        <v>47.7105196807385</v>
      </c>
      <c r="Z16" s="202">
        <v>1.62064606882719</v>
      </c>
    </row>
    <row r="17" spans="1:26" ht="13" customHeight="1" x14ac:dyDescent="0.2">
      <c r="A17" s="82" t="s">
        <v>352</v>
      </c>
      <c r="B17" s="110">
        <v>2</v>
      </c>
      <c r="C17" s="186">
        <v>0.88831650742848101</v>
      </c>
      <c r="D17" s="191">
        <v>7.4977486858606807E-2</v>
      </c>
      <c r="E17" s="186">
        <v>4.4635542208093497</v>
      </c>
      <c r="F17" s="191">
        <v>0.72639528965628797</v>
      </c>
      <c r="G17" s="186">
        <v>0.91846750884600503</v>
      </c>
      <c r="H17" s="191">
        <v>7.6221857016870107E-2</v>
      </c>
      <c r="I17" s="186">
        <v>5.8329837538162002</v>
      </c>
      <c r="J17" s="191">
        <v>0.88571028121795603</v>
      </c>
      <c r="K17" s="186">
        <v>0.89482780000417494</v>
      </c>
      <c r="L17" s="191">
        <v>8.0943000408867496E-2</v>
      </c>
      <c r="M17" s="186">
        <v>7.7885349323063497</v>
      </c>
      <c r="N17" s="191">
        <v>1.0753218201424299</v>
      </c>
      <c r="O17" s="186">
        <v>0.76390450699816803</v>
      </c>
      <c r="P17" s="191">
        <v>7.4876061238359298E-2</v>
      </c>
      <c r="Q17" s="186">
        <v>30.112428577648402</v>
      </c>
      <c r="R17" s="191">
        <v>1.7669300147951901</v>
      </c>
      <c r="S17" s="186">
        <v>0.772868280543343</v>
      </c>
      <c r="T17" s="191">
        <v>7.5176593081780402E-2</v>
      </c>
      <c r="U17" s="186">
        <v>30.590432382629501</v>
      </c>
      <c r="V17" s="191">
        <v>1.7101869366481199</v>
      </c>
      <c r="W17" s="186">
        <v>0.58602996023503695</v>
      </c>
      <c r="X17" s="191">
        <v>7.9967447235276407E-2</v>
      </c>
      <c r="Y17" s="186">
        <v>33.355325707293701</v>
      </c>
      <c r="Z17" s="202">
        <v>1.76857818743607</v>
      </c>
    </row>
    <row r="18" spans="1:26" ht="13" customHeight="1" x14ac:dyDescent="0.2">
      <c r="A18" s="111" t="s">
        <v>353</v>
      </c>
      <c r="B18" s="110">
        <v>2</v>
      </c>
      <c r="C18" s="186">
        <v>0.79797222059388895</v>
      </c>
      <c r="D18" s="191">
        <v>0.10913898380604101</v>
      </c>
      <c r="E18" s="186">
        <v>3.7159975391328199</v>
      </c>
      <c r="F18" s="191">
        <v>0.98578808017575403</v>
      </c>
      <c r="G18" s="186">
        <v>0.82078653415803804</v>
      </c>
      <c r="H18" s="191">
        <v>0.11058160804429699</v>
      </c>
      <c r="I18" s="186">
        <v>5.0511819547175199</v>
      </c>
      <c r="J18" s="191">
        <v>1.11306030024484</v>
      </c>
      <c r="K18" s="186">
        <v>0.79274024146239697</v>
      </c>
      <c r="L18" s="191">
        <v>0.111812087393542</v>
      </c>
      <c r="M18" s="186">
        <v>6.92226935152748</v>
      </c>
      <c r="N18" s="191">
        <v>1.55875628414166</v>
      </c>
      <c r="O18" s="186">
        <v>0.645228284724223</v>
      </c>
      <c r="P18" s="191">
        <v>0.103128937617969</v>
      </c>
      <c r="Q18" s="186">
        <v>27.940822169310099</v>
      </c>
      <c r="R18" s="191">
        <v>2.4511525854020801</v>
      </c>
      <c r="S18" s="186">
        <v>0.66123578980219</v>
      </c>
      <c r="T18" s="191">
        <v>0.10449834877469</v>
      </c>
      <c r="U18" s="186">
        <v>28.9718465527096</v>
      </c>
      <c r="V18" s="191">
        <v>2.3323944701753199</v>
      </c>
      <c r="W18" s="186">
        <v>0.46604793729725902</v>
      </c>
      <c r="X18" s="191">
        <v>0.113852571016167</v>
      </c>
      <c r="Y18" s="186">
        <v>31.600963428971301</v>
      </c>
      <c r="Z18" s="202">
        <v>2.3605838440271598</v>
      </c>
    </row>
    <row r="19" spans="1:26" ht="13" customHeight="1" x14ac:dyDescent="0.2">
      <c r="A19" s="111" t="s">
        <v>354</v>
      </c>
      <c r="B19" s="110">
        <v>2</v>
      </c>
      <c r="C19" s="186">
        <v>1.01097655936696</v>
      </c>
      <c r="D19" s="191">
        <v>0.119900148413739</v>
      </c>
      <c r="E19" s="186">
        <v>5.5494440338410698</v>
      </c>
      <c r="F19" s="191">
        <v>1.2948537440819301</v>
      </c>
      <c r="G19" s="186">
        <v>1.05065044418936</v>
      </c>
      <c r="H19" s="191">
        <v>0.12867848034110499</v>
      </c>
      <c r="I19" s="186">
        <v>7.3025682116793602</v>
      </c>
      <c r="J19" s="191">
        <v>1.8175809434636001</v>
      </c>
      <c r="K19" s="186">
        <v>1.04568652052788</v>
      </c>
      <c r="L19" s="191">
        <v>0.13336987144863199</v>
      </c>
      <c r="M19" s="186">
        <v>9.1837486876884107</v>
      </c>
      <c r="N19" s="191">
        <v>2.2656887615399399</v>
      </c>
      <c r="O19" s="186">
        <v>0.95412524288839595</v>
      </c>
      <c r="P19" s="191">
        <v>0.108537869652752</v>
      </c>
      <c r="Q19" s="186">
        <v>33.721262836936504</v>
      </c>
      <c r="R19" s="191">
        <v>2.6862201015515099</v>
      </c>
      <c r="S19" s="186">
        <v>0.95583328105879095</v>
      </c>
      <c r="T19" s="191">
        <v>0.107936160342615</v>
      </c>
      <c r="U19" s="186">
        <v>33.853315327805298</v>
      </c>
      <c r="V19" s="191">
        <v>2.6583385407972502</v>
      </c>
      <c r="W19" s="186">
        <v>0.74207492061418001</v>
      </c>
      <c r="X19" s="191">
        <v>0.103912498419342</v>
      </c>
      <c r="Y19" s="186">
        <v>38.163844537215198</v>
      </c>
      <c r="Z19" s="202">
        <v>2.8316266805519898</v>
      </c>
    </row>
    <row r="20" spans="1:26" ht="13" customHeight="1" x14ac:dyDescent="0.2">
      <c r="A20" s="82" t="s">
        <v>355</v>
      </c>
      <c r="B20" s="110">
        <v>2</v>
      </c>
      <c r="C20" s="186">
        <v>1.00572198220704</v>
      </c>
      <c r="D20" s="191">
        <v>0.13038095961391399</v>
      </c>
      <c r="E20" s="186">
        <v>4.7066712944797198</v>
      </c>
      <c r="F20" s="191">
        <v>1.2244963562273099</v>
      </c>
      <c r="G20" s="186">
        <v>0.99578718804078503</v>
      </c>
      <c r="H20" s="191">
        <v>0.130891629840683</v>
      </c>
      <c r="I20" s="186">
        <v>6.5264066381635697</v>
      </c>
      <c r="J20" s="191">
        <v>1.17838788666858</v>
      </c>
      <c r="K20" s="186">
        <v>0.917355888384353</v>
      </c>
      <c r="L20" s="191">
        <v>0.13503690187178399</v>
      </c>
      <c r="M20" s="186">
        <v>8.0889395499855805</v>
      </c>
      <c r="N20" s="191">
        <v>1.57903241850411</v>
      </c>
      <c r="O20" s="186">
        <v>0.71611355083615003</v>
      </c>
      <c r="P20" s="191">
        <v>0.122559954696514</v>
      </c>
      <c r="Q20" s="186">
        <v>28.747741324623401</v>
      </c>
      <c r="R20" s="191">
        <v>2.0938235988681</v>
      </c>
      <c r="S20" s="186">
        <v>0.70278739468085405</v>
      </c>
      <c r="T20" s="191">
        <v>0.121679870614552</v>
      </c>
      <c r="U20" s="186">
        <v>29.222308201097199</v>
      </c>
      <c r="V20" s="191">
        <v>2.04016974416662</v>
      </c>
      <c r="W20" s="186">
        <v>0.26755443132809897</v>
      </c>
      <c r="X20" s="191">
        <v>0.135409997337857</v>
      </c>
      <c r="Y20" s="186">
        <v>33.270873814488098</v>
      </c>
      <c r="Z20" s="202">
        <v>2.1515324536802001</v>
      </c>
    </row>
    <row r="21" spans="1:26" ht="13" customHeight="1" x14ac:dyDescent="0.2">
      <c r="A21" s="82" t="s">
        <v>356</v>
      </c>
      <c r="B21" s="110">
        <v>2</v>
      </c>
      <c r="C21" s="186">
        <v>0.89999486549236596</v>
      </c>
      <c r="D21" s="191">
        <v>0.10736645325672201</v>
      </c>
      <c r="E21" s="186">
        <v>5.4580689713053001</v>
      </c>
      <c r="F21" s="191">
        <v>1.2343265898804701</v>
      </c>
      <c r="G21" s="186">
        <v>0.89946533247676896</v>
      </c>
      <c r="H21" s="191">
        <v>0.108104628759656</v>
      </c>
      <c r="I21" s="186">
        <v>5.7724747038077497</v>
      </c>
      <c r="J21" s="191">
        <v>1.21932909653869</v>
      </c>
      <c r="K21" s="186">
        <v>0.93629121583445596</v>
      </c>
      <c r="L21" s="191">
        <v>0.110031789517643</v>
      </c>
      <c r="M21" s="186">
        <v>6.8692712678442902</v>
      </c>
      <c r="N21" s="191">
        <v>1.50747594756239</v>
      </c>
      <c r="O21" s="186">
        <v>0.65665509560269297</v>
      </c>
      <c r="P21" s="191">
        <v>8.4247674174764295E-2</v>
      </c>
      <c r="Q21" s="186">
        <v>37.389941683259003</v>
      </c>
      <c r="R21" s="191">
        <v>2.0676558008235002</v>
      </c>
      <c r="S21" s="186">
        <v>0.64771295816712604</v>
      </c>
      <c r="T21" s="191">
        <v>8.3785779391927606E-2</v>
      </c>
      <c r="U21" s="186">
        <v>37.623438672683001</v>
      </c>
      <c r="V21" s="191">
        <v>2.0625146602835698</v>
      </c>
      <c r="W21" s="186">
        <v>0.52643348248324795</v>
      </c>
      <c r="X21" s="191">
        <v>8.4589732061623304E-2</v>
      </c>
      <c r="Y21" s="186">
        <v>40.053086858328101</v>
      </c>
      <c r="Z21" s="202">
        <v>2.0068765053023498</v>
      </c>
    </row>
    <row r="22" spans="1:26" ht="13" customHeight="1" x14ac:dyDescent="0.2">
      <c r="A22" s="82" t="s">
        <v>357</v>
      </c>
      <c r="B22" s="110">
        <v>2</v>
      </c>
      <c r="C22" s="186">
        <v>1.0621413317499899</v>
      </c>
      <c r="D22" s="191">
        <v>0.170202734558384</v>
      </c>
      <c r="E22" s="186">
        <v>6.9685094195657502</v>
      </c>
      <c r="F22" s="191">
        <v>2.2645388344531199</v>
      </c>
      <c r="G22" s="186">
        <v>1.0573919134030001</v>
      </c>
      <c r="H22" s="191">
        <v>0.16534640147240601</v>
      </c>
      <c r="I22" s="186">
        <v>8.6148140074089401</v>
      </c>
      <c r="J22" s="191">
        <v>2.8407415559923899</v>
      </c>
      <c r="K22" s="186">
        <v>1.01904438764712</v>
      </c>
      <c r="L22" s="191">
        <v>0.16166266695158901</v>
      </c>
      <c r="M22" s="186">
        <v>10.045333756653999</v>
      </c>
      <c r="N22" s="191">
        <v>3.1260550839549799</v>
      </c>
      <c r="O22" s="186">
        <v>0.83418906357041001</v>
      </c>
      <c r="P22" s="191">
        <v>0.156622913169185</v>
      </c>
      <c r="Q22" s="186">
        <v>28.4857009847216</v>
      </c>
      <c r="R22" s="191">
        <v>3.9255924500622199</v>
      </c>
      <c r="S22" s="186">
        <v>0.84861354785508902</v>
      </c>
      <c r="T22" s="191">
        <v>0.15267002034567501</v>
      </c>
      <c r="U22" s="186">
        <v>28.774292065182699</v>
      </c>
      <c r="V22" s="191">
        <v>4.0000535615279702</v>
      </c>
      <c r="W22" s="186">
        <v>0.41824684508563897</v>
      </c>
      <c r="X22" s="191">
        <v>0.20836173422875401</v>
      </c>
      <c r="Y22" s="186">
        <v>33.214149155084797</v>
      </c>
      <c r="Z22" s="202">
        <v>3.5838499830003099</v>
      </c>
    </row>
    <row r="23" spans="1:26" ht="13" customHeight="1" x14ac:dyDescent="0.2">
      <c r="A23" s="82" t="s">
        <v>358</v>
      </c>
      <c r="B23" s="110">
        <v>2</v>
      </c>
      <c r="C23" s="186">
        <v>0.64121382296271501</v>
      </c>
      <c r="D23" s="191">
        <v>0.119937866850212</v>
      </c>
      <c r="E23" s="186">
        <v>2.9400674269464</v>
      </c>
      <c r="F23" s="191">
        <v>1.07701879171894</v>
      </c>
      <c r="G23" s="186">
        <v>0.64862658207097701</v>
      </c>
      <c r="H23" s="191">
        <v>0.115107425802759</v>
      </c>
      <c r="I23" s="186">
        <v>8.4641179036878</v>
      </c>
      <c r="J23" s="191">
        <v>1.69998244934525</v>
      </c>
      <c r="K23" s="186">
        <v>0.64147399258104598</v>
      </c>
      <c r="L23" s="191">
        <v>0.111931295899523</v>
      </c>
      <c r="M23" s="186">
        <v>9.4072364858909605</v>
      </c>
      <c r="N23" s="191">
        <v>1.8641411228448601</v>
      </c>
      <c r="O23" s="186">
        <v>0.52359123944295005</v>
      </c>
      <c r="P23" s="191">
        <v>8.7664065939496397E-2</v>
      </c>
      <c r="Q23" s="186">
        <v>36.810024372386899</v>
      </c>
      <c r="R23" s="191">
        <v>2.8389107055410499</v>
      </c>
      <c r="S23" s="186">
        <v>0.52150547858180596</v>
      </c>
      <c r="T23" s="191">
        <v>8.8036846672296304E-2</v>
      </c>
      <c r="U23" s="186">
        <v>36.827178372803097</v>
      </c>
      <c r="V23" s="191">
        <v>2.8398215044766202</v>
      </c>
      <c r="W23" s="186">
        <v>0.38251087083093799</v>
      </c>
      <c r="X23" s="191">
        <v>9.32712813191965E-2</v>
      </c>
      <c r="Y23" s="186">
        <v>38.072278943363401</v>
      </c>
      <c r="Z23" s="202">
        <v>2.8488109944036202</v>
      </c>
    </row>
    <row r="24" spans="1:26" ht="13" customHeight="1" x14ac:dyDescent="0.2">
      <c r="A24" s="82" t="s">
        <v>425</v>
      </c>
      <c r="B24" s="110">
        <v>2</v>
      </c>
      <c r="C24" s="186">
        <v>0.85623075021625605</v>
      </c>
      <c r="D24" s="191">
        <v>0.122105634059073</v>
      </c>
      <c r="E24" s="186">
        <v>4.4739415555567996</v>
      </c>
      <c r="F24" s="191">
        <v>1.26180766725228</v>
      </c>
      <c r="G24" s="186">
        <v>0.84631998651909601</v>
      </c>
      <c r="H24" s="191">
        <v>0.11965450490035701</v>
      </c>
      <c r="I24" s="186">
        <v>5.81938715699438</v>
      </c>
      <c r="J24" s="191">
        <v>1.31981559419813</v>
      </c>
      <c r="K24" s="186">
        <v>0.82455210420018699</v>
      </c>
      <c r="L24" s="191">
        <v>0.11685227436178899</v>
      </c>
      <c r="M24" s="186">
        <v>6.9116833318041202</v>
      </c>
      <c r="N24" s="191">
        <v>1.5738192961300099</v>
      </c>
      <c r="O24" s="186">
        <v>0.70322712745561899</v>
      </c>
      <c r="P24" s="191">
        <v>8.8859971052953596E-2</v>
      </c>
      <c r="Q24" s="186">
        <v>27.9548840270974</v>
      </c>
      <c r="R24" s="191">
        <v>2.4880958809837499</v>
      </c>
      <c r="S24" s="186">
        <v>0.70538308334375599</v>
      </c>
      <c r="T24" s="191">
        <v>8.8438609119060096E-2</v>
      </c>
      <c r="U24" s="186">
        <v>27.9732818211092</v>
      </c>
      <c r="V24" s="191">
        <v>2.50498153092978</v>
      </c>
      <c r="W24" s="186">
        <v>0.49501527633832498</v>
      </c>
      <c r="X24" s="191">
        <v>8.7664110245516097E-2</v>
      </c>
      <c r="Y24" s="186">
        <v>31.959003841337001</v>
      </c>
      <c r="Z24" s="202">
        <v>2.5603347189456702</v>
      </c>
    </row>
    <row r="25" spans="1:26" ht="13" customHeight="1" x14ac:dyDescent="0.2">
      <c r="A25" s="82" t="s">
        <v>359</v>
      </c>
      <c r="B25" s="110">
        <v>2</v>
      </c>
      <c r="C25" s="186">
        <v>1.0747936744405899</v>
      </c>
      <c r="D25" s="191">
        <v>0.152817886035406</v>
      </c>
      <c r="E25" s="186">
        <v>5.1659270766215801</v>
      </c>
      <c r="F25" s="191">
        <v>1.4004219657349899</v>
      </c>
      <c r="G25" s="186">
        <v>1.0477990266411299</v>
      </c>
      <c r="H25" s="191">
        <v>0.15661257290369399</v>
      </c>
      <c r="I25" s="186">
        <v>5.8097653211564104</v>
      </c>
      <c r="J25" s="191">
        <v>1.37984021247586</v>
      </c>
      <c r="K25" s="186">
        <v>1.08103913819141</v>
      </c>
      <c r="L25" s="191">
        <v>0.14997122777213201</v>
      </c>
      <c r="M25" s="186">
        <v>6.5857716019295696</v>
      </c>
      <c r="N25" s="191">
        <v>1.4277222049439</v>
      </c>
      <c r="O25" s="186">
        <v>0.90277595871050298</v>
      </c>
      <c r="P25" s="191">
        <v>0.117364073336129</v>
      </c>
      <c r="Q25" s="186">
        <v>26.547783991333699</v>
      </c>
      <c r="R25" s="191">
        <v>2.3020504900677401</v>
      </c>
      <c r="S25" s="186">
        <v>0.878752525193641</v>
      </c>
      <c r="T25" s="191">
        <v>0.11914108210869601</v>
      </c>
      <c r="U25" s="186">
        <v>27.065075684969699</v>
      </c>
      <c r="V25" s="191">
        <v>2.2759773442765798</v>
      </c>
      <c r="W25" s="186">
        <v>0.47047122716046302</v>
      </c>
      <c r="X25" s="191">
        <v>0.13149952032531401</v>
      </c>
      <c r="Y25" s="186">
        <v>31.1114261797102</v>
      </c>
      <c r="Z25" s="202">
        <v>2.0573102336506501</v>
      </c>
    </row>
    <row r="26" spans="1:26" ht="13" customHeight="1" x14ac:dyDescent="0.2">
      <c r="A26" s="82" t="s">
        <v>360</v>
      </c>
      <c r="B26" s="110">
        <v>2</v>
      </c>
      <c r="C26" s="186">
        <v>0.64550090314436304</v>
      </c>
      <c r="D26" s="191">
        <v>0.139733660772551</v>
      </c>
      <c r="E26" s="186">
        <v>2.27002306934425</v>
      </c>
      <c r="F26" s="191">
        <v>0.99626095691107797</v>
      </c>
      <c r="G26" s="186">
        <v>0.72346977285623804</v>
      </c>
      <c r="H26" s="191">
        <v>0.14482816246244101</v>
      </c>
      <c r="I26" s="186">
        <v>2.9287121001513801</v>
      </c>
      <c r="J26" s="191">
        <v>1.16250581979506</v>
      </c>
      <c r="K26" s="186">
        <v>1.0561131397516501</v>
      </c>
      <c r="L26" s="191">
        <v>0.166782173831973</v>
      </c>
      <c r="M26" s="186">
        <v>6.2206111094672396</v>
      </c>
      <c r="N26" s="191">
        <v>1.8156547220408501</v>
      </c>
      <c r="O26" s="186">
        <v>0.77833097650538696</v>
      </c>
      <c r="P26" s="191">
        <v>0.150801494781446</v>
      </c>
      <c r="Q26" s="186">
        <v>31.281607310304501</v>
      </c>
      <c r="R26" s="191">
        <v>2.8407304141714702</v>
      </c>
      <c r="S26" s="186">
        <v>0.76718861880740896</v>
      </c>
      <c r="T26" s="191">
        <v>0.15022655540966201</v>
      </c>
      <c r="U26" s="186">
        <v>31.352760655569501</v>
      </c>
      <c r="V26" s="191">
        <v>2.8840168458206601</v>
      </c>
      <c r="W26" s="186">
        <v>0.476436515195031</v>
      </c>
      <c r="X26" s="191">
        <v>0.153280706883762</v>
      </c>
      <c r="Y26" s="186">
        <v>33.621199995602097</v>
      </c>
      <c r="Z26" s="202">
        <v>2.8082294497167402</v>
      </c>
    </row>
    <row r="27" spans="1:26" ht="13" customHeight="1" x14ac:dyDescent="0.2">
      <c r="A27" s="82" t="s">
        <v>361</v>
      </c>
      <c r="B27" s="110">
        <v>2</v>
      </c>
      <c r="C27" s="186">
        <v>0.84281942300770696</v>
      </c>
      <c r="D27" s="191">
        <v>5.7296926907331999E-2</v>
      </c>
      <c r="E27" s="186">
        <v>5.76521425557622</v>
      </c>
      <c r="F27" s="191">
        <v>0.76350400611902802</v>
      </c>
      <c r="G27" s="186">
        <v>0.83419150807910902</v>
      </c>
      <c r="H27" s="191">
        <v>5.6707123730874602E-2</v>
      </c>
      <c r="I27" s="186">
        <v>6.03116843099754</v>
      </c>
      <c r="J27" s="191">
        <v>0.804658919529604</v>
      </c>
      <c r="K27" s="186">
        <v>0.82892589192885902</v>
      </c>
      <c r="L27" s="191">
        <v>5.5669706529316201E-2</v>
      </c>
      <c r="M27" s="186">
        <v>6.6010067552149101</v>
      </c>
      <c r="N27" s="191">
        <v>0.84977574887551899</v>
      </c>
      <c r="O27" s="186">
        <v>0.70957417891696795</v>
      </c>
      <c r="P27" s="191">
        <v>5.1659100322284497E-2</v>
      </c>
      <c r="Q27" s="186">
        <v>29.996350770780801</v>
      </c>
      <c r="R27" s="191">
        <v>1.42912885028963</v>
      </c>
      <c r="S27" s="186">
        <v>0.70964516352567097</v>
      </c>
      <c r="T27" s="191">
        <v>5.1968801091739097E-2</v>
      </c>
      <c r="U27" s="186">
        <v>30.017021081801101</v>
      </c>
      <c r="V27" s="191">
        <v>1.43001208268479</v>
      </c>
      <c r="W27" s="186">
        <v>0.47914491881444699</v>
      </c>
      <c r="X27" s="191">
        <v>4.6230151227088102E-2</v>
      </c>
      <c r="Y27" s="186">
        <v>35.3013312344101</v>
      </c>
      <c r="Z27" s="202">
        <v>1.3736678413615</v>
      </c>
    </row>
    <row r="28" spans="1:26" ht="13" customHeight="1" x14ac:dyDescent="0.2">
      <c r="A28" s="82" t="s">
        <v>362</v>
      </c>
      <c r="B28" s="110">
        <v>2</v>
      </c>
      <c r="C28" s="186">
        <v>0.63805468980986102</v>
      </c>
      <c r="D28" s="191">
        <v>0.15906371798475499</v>
      </c>
      <c r="E28" s="186">
        <v>2.1553069871869801</v>
      </c>
      <c r="F28" s="191">
        <v>1.00867449559917</v>
      </c>
      <c r="G28" s="186">
        <v>0.63895135778244505</v>
      </c>
      <c r="H28" s="191">
        <v>0.16000615714576399</v>
      </c>
      <c r="I28" s="186">
        <v>2.21780072873098</v>
      </c>
      <c r="J28" s="191">
        <v>0.99203843502429701</v>
      </c>
      <c r="K28" s="186">
        <v>0.79315620398603104</v>
      </c>
      <c r="L28" s="191">
        <v>0.13929001397106899</v>
      </c>
      <c r="M28" s="186">
        <v>7.7562518377789598</v>
      </c>
      <c r="N28" s="191">
        <v>1.65287626904233</v>
      </c>
      <c r="O28" s="186">
        <v>0.591938837866685</v>
      </c>
      <c r="P28" s="191">
        <v>0.12708987739469901</v>
      </c>
      <c r="Q28" s="186">
        <v>30.667438964301599</v>
      </c>
      <c r="R28" s="191">
        <v>2.9278162364888098</v>
      </c>
      <c r="S28" s="186">
        <v>0.59177372314263099</v>
      </c>
      <c r="T28" s="191">
        <v>0.124189364971974</v>
      </c>
      <c r="U28" s="186">
        <v>31.037571725168199</v>
      </c>
      <c r="V28" s="191">
        <v>2.8512572489895698</v>
      </c>
      <c r="W28" s="186">
        <v>0.43996279255425202</v>
      </c>
      <c r="X28" s="191">
        <v>0.120193049140387</v>
      </c>
      <c r="Y28" s="186">
        <v>35.7953209840515</v>
      </c>
      <c r="Z28" s="202">
        <v>2.66660620398891</v>
      </c>
    </row>
    <row r="29" spans="1:26" ht="13" customHeight="1" x14ac:dyDescent="0.2">
      <c r="A29" s="82" t="s">
        <v>363</v>
      </c>
      <c r="B29" s="110">
        <v>2</v>
      </c>
      <c r="C29" s="186">
        <v>0.86405318627349503</v>
      </c>
      <c r="D29" s="191">
        <v>8.5122471856254101E-2</v>
      </c>
      <c r="E29" s="186">
        <v>5.4514495501212901</v>
      </c>
      <c r="F29" s="191">
        <v>1.0815263172894201</v>
      </c>
      <c r="G29" s="186">
        <v>0.89060965744104004</v>
      </c>
      <c r="H29" s="191">
        <v>8.7815447667976096E-2</v>
      </c>
      <c r="I29" s="186">
        <v>6.6075405727165997</v>
      </c>
      <c r="J29" s="191">
        <v>1.2517823508174499</v>
      </c>
      <c r="K29" s="186">
        <v>0.89371454412426998</v>
      </c>
      <c r="L29" s="191">
        <v>8.7633259935833999E-2</v>
      </c>
      <c r="M29" s="186">
        <v>7.1423902567665802</v>
      </c>
      <c r="N29" s="191">
        <v>1.3786285789819099</v>
      </c>
      <c r="O29" s="186">
        <v>0.72556396902758802</v>
      </c>
      <c r="P29" s="191">
        <v>7.6415172742095805E-2</v>
      </c>
      <c r="Q29" s="186">
        <v>32.4314572473629</v>
      </c>
      <c r="R29" s="191">
        <v>1.8347256029351899</v>
      </c>
      <c r="S29" s="186">
        <v>0.720781215041019</v>
      </c>
      <c r="T29" s="191">
        <v>7.7642630003790902E-2</v>
      </c>
      <c r="U29" s="186">
        <v>32.523266193557099</v>
      </c>
      <c r="V29" s="191">
        <v>1.83578150110725</v>
      </c>
      <c r="W29" s="186">
        <v>0.53681932088705198</v>
      </c>
      <c r="X29" s="191">
        <v>7.9909363012755294E-2</v>
      </c>
      <c r="Y29" s="186">
        <v>38.809084212744096</v>
      </c>
      <c r="Z29" s="202">
        <v>1.86342975039518</v>
      </c>
    </row>
    <row r="30" spans="1:26" ht="13" customHeight="1" x14ac:dyDescent="0.2">
      <c r="A30" s="82" t="s">
        <v>364</v>
      </c>
      <c r="B30" s="110">
        <v>2</v>
      </c>
      <c r="C30" s="186">
        <v>0.748200287613078</v>
      </c>
      <c r="D30" s="191">
        <v>8.7574765808753396E-2</v>
      </c>
      <c r="E30" s="186">
        <v>3.6312157653033799</v>
      </c>
      <c r="F30" s="191">
        <v>0.82446632276485399</v>
      </c>
      <c r="G30" s="186">
        <v>0.749535221762897</v>
      </c>
      <c r="H30" s="191">
        <v>8.8966384956175495E-2</v>
      </c>
      <c r="I30" s="186">
        <v>4.11477721360502</v>
      </c>
      <c r="J30" s="191">
        <v>0.88387666395366704</v>
      </c>
      <c r="K30" s="186">
        <v>0.73964431837871303</v>
      </c>
      <c r="L30" s="191">
        <v>8.89740649841647E-2</v>
      </c>
      <c r="M30" s="186">
        <v>4.46128631908124</v>
      </c>
      <c r="N30" s="191">
        <v>1.0199479140474099</v>
      </c>
      <c r="O30" s="186">
        <v>0.59452619270545704</v>
      </c>
      <c r="P30" s="191">
        <v>7.5822222875761999E-2</v>
      </c>
      <c r="Q30" s="186">
        <v>34.222384454502397</v>
      </c>
      <c r="R30" s="191">
        <v>1.84364856272513</v>
      </c>
      <c r="S30" s="186">
        <v>0.59823020685810901</v>
      </c>
      <c r="T30" s="191">
        <v>7.7155671526401098E-2</v>
      </c>
      <c r="U30" s="186">
        <v>34.415819794325103</v>
      </c>
      <c r="V30" s="191">
        <v>1.85644419010471</v>
      </c>
      <c r="W30" s="186">
        <v>0.44054984294695199</v>
      </c>
      <c r="X30" s="191">
        <v>7.6784383552630994E-2</v>
      </c>
      <c r="Y30" s="186">
        <v>36.076154739310802</v>
      </c>
      <c r="Z30" s="202">
        <v>1.81476483861327</v>
      </c>
    </row>
    <row r="31" spans="1:26" ht="13" customHeight="1" x14ac:dyDescent="0.2">
      <c r="A31" s="82" t="s">
        <v>365</v>
      </c>
      <c r="B31" s="110">
        <v>2</v>
      </c>
      <c r="C31" s="186">
        <v>1.0122465417248101</v>
      </c>
      <c r="D31" s="191">
        <v>0.131515929795324</v>
      </c>
      <c r="E31" s="186">
        <v>5.19190652643249</v>
      </c>
      <c r="F31" s="191">
        <v>1.3067052292597401</v>
      </c>
      <c r="G31" s="186">
        <v>1.0202997719724001</v>
      </c>
      <c r="H31" s="191">
        <v>0.13421244030266699</v>
      </c>
      <c r="I31" s="186">
        <v>5.5597570556774398</v>
      </c>
      <c r="J31" s="191">
        <v>1.40406917511125</v>
      </c>
      <c r="K31" s="186">
        <v>1.0416982011395699</v>
      </c>
      <c r="L31" s="191">
        <v>0.13246298370446</v>
      </c>
      <c r="M31" s="186">
        <v>8.9455222871162494</v>
      </c>
      <c r="N31" s="191">
        <v>1.8320846722016599</v>
      </c>
      <c r="O31" s="186">
        <v>0.89704916939245805</v>
      </c>
      <c r="P31" s="191">
        <v>9.9694447204847894E-2</v>
      </c>
      <c r="Q31" s="186">
        <v>33.619486044990602</v>
      </c>
      <c r="R31" s="191">
        <v>2.38573049115237</v>
      </c>
      <c r="S31" s="186">
        <v>0.89275383653240503</v>
      </c>
      <c r="T31" s="191">
        <v>0.10057851198683</v>
      </c>
      <c r="U31" s="186">
        <v>33.698084941526098</v>
      </c>
      <c r="V31" s="191">
        <v>2.3787449458457899</v>
      </c>
      <c r="W31" s="186">
        <v>0.672484239939804</v>
      </c>
      <c r="X31" s="191">
        <v>0.103202800985119</v>
      </c>
      <c r="Y31" s="186">
        <v>36.361500910674998</v>
      </c>
      <c r="Z31" s="202">
        <v>2.4422992756571298</v>
      </c>
    </row>
    <row r="32" spans="1:26" ht="13" customHeight="1" x14ac:dyDescent="0.2">
      <c r="A32" s="82" t="s">
        <v>366</v>
      </c>
      <c r="B32" s="110">
        <v>2</v>
      </c>
      <c r="C32" s="186">
        <v>1.0590302758343499</v>
      </c>
      <c r="D32" s="191">
        <v>0.10809182117482399</v>
      </c>
      <c r="E32" s="186">
        <v>5.96672795455778</v>
      </c>
      <c r="F32" s="191">
        <v>1.1387334581250299</v>
      </c>
      <c r="G32" s="186">
        <v>1.0671483721309301</v>
      </c>
      <c r="H32" s="191">
        <v>0.107928243195343</v>
      </c>
      <c r="I32" s="186">
        <v>6.4592065046184501</v>
      </c>
      <c r="J32" s="191">
        <v>1.1790068557159199</v>
      </c>
      <c r="K32" s="186">
        <v>1.1237213485492099</v>
      </c>
      <c r="L32" s="191">
        <v>0.110219178354815</v>
      </c>
      <c r="M32" s="186">
        <v>7.2271708531357897</v>
      </c>
      <c r="N32" s="191">
        <v>1.26127160847169</v>
      </c>
      <c r="O32" s="186">
        <v>0.80049854222711703</v>
      </c>
      <c r="P32" s="191">
        <v>9.8867310281538501E-2</v>
      </c>
      <c r="Q32" s="186">
        <v>30.570724712942901</v>
      </c>
      <c r="R32" s="191">
        <v>1.61151903646837</v>
      </c>
      <c r="S32" s="186">
        <v>0.79725374619392997</v>
      </c>
      <c r="T32" s="191">
        <v>9.7857610175493201E-2</v>
      </c>
      <c r="U32" s="186">
        <v>30.6995137490057</v>
      </c>
      <c r="V32" s="191">
        <v>1.6271888577824101</v>
      </c>
      <c r="W32" s="186">
        <v>0.53701514278210105</v>
      </c>
      <c r="X32" s="191">
        <v>9.3328513459596599E-2</v>
      </c>
      <c r="Y32" s="186">
        <v>35.009030425889399</v>
      </c>
      <c r="Z32" s="202">
        <v>1.6480735437502501</v>
      </c>
    </row>
    <row r="33" spans="1:26" ht="13" customHeight="1" x14ac:dyDescent="0.2">
      <c r="A33" s="82" t="s">
        <v>367</v>
      </c>
      <c r="B33" s="110">
        <v>2</v>
      </c>
      <c r="C33" s="186">
        <v>0.50240351972669395</v>
      </c>
      <c r="D33" s="191">
        <v>0.21370996657500199</v>
      </c>
      <c r="E33" s="186">
        <v>1.0757693617590001</v>
      </c>
      <c r="F33" s="191">
        <v>0.921347619990463</v>
      </c>
      <c r="G33" s="186">
        <v>0.54028561265847996</v>
      </c>
      <c r="H33" s="191">
        <v>0.216017923274685</v>
      </c>
      <c r="I33" s="186">
        <v>2.1525529275101301</v>
      </c>
      <c r="J33" s="191">
        <v>1.4782947557667701</v>
      </c>
      <c r="K33" s="186">
        <v>0.54746791149419505</v>
      </c>
      <c r="L33" s="191">
        <v>0.219162645073463</v>
      </c>
      <c r="M33" s="186">
        <v>2.89278817077808</v>
      </c>
      <c r="N33" s="191">
        <v>1.7507820029611001</v>
      </c>
      <c r="O33" s="186">
        <v>0.45024696953758803</v>
      </c>
      <c r="P33" s="191">
        <v>0.18936405070411599</v>
      </c>
      <c r="Q33" s="186">
        <v>21.795715680417199</v>
      </c>
      <c r="R33" s="191">
        <v>3.0952832062135802</v>
      </c>
      <c r="S33" s="186">
        <v>0.45253747269418598</v>
      </c>
      <c r="T33" s="191">
        <v>0.18972676580023801</v>
      </c>
      <c r="U33" s="186">
        <v>21.865080083958599</v>
      </c>
      <c r="V33" s="191">
        <v>3.1661997553285</v>
      </c>
      <c r="W33" s="186">
        <v>0.20959190619044901</v>
      </c>
      <c r="X33" s="191">
        <v>0.18694331099026701</v>
      </c>
      <c r="Y33" s="186">
        <v>27.476105801717601</v>
      </c>
      <c r="Z33" s="202">
        <v>3.3084472137721801</v>
      </c>
    </row>
    <row r="34" spans="1:26" ht="13" customHeight="1" x14ac:dyDescent="0.2">
      <c r="A34" s="82" t="s">
        <v>368</v>
      </c>
      <c r="B34" s="110">
        <v>2</v>
      </c>
      <c r="C34" s="186">
        <v>0.90531181777097602</v>
      </c>
      <c r="D34" s="191">
        <v>0.16095117967213099</v>
      </c>
      <c r="E34" s="186">
        <v>4.7096261291694201</v>
      </c>
      <c r="F34" s="191">
        <v>1.54335600893859</v>
      </c>
      <c r="G34" s="186">
        <v>0.95660504244115097</v>
      </c>
      <c r="H34" s="191">
        <v>0.15972598548432701</v>
      </c>
      <c r="I34" s="186">
        <v>5.3268460547151397</v>
      </c>
      <c r="J34" s="191">
        <v>1.7589372865111299</v>
      </c>
      <c r="K34" s="186">
        <v>0.99389588977487298</v>
      </c>
      <c r="L34" s="191">
        <v>0.159863970724586</v>
      </c>
      <c r="M34" s="186">
        <v>6.32816176595591</v>
      </c>
      <c r="N34" s="191">
        <v>2.08675767606054</v>
      </c>
      <c r="O34" s="186">
        <v>0.78949656535502599</v>
      </c>
      <c r="P34" s="191">
        <v>0.132800542399614</v>
      </c>
      <c r="Q34" s="186">
        <v>32.278226290720802</v>
      </c>
      <c r="R34" s="191">
        <v>2.9308567232119001</v>
      </c>
      <c r="S34" s="186">
        <v>0.78823038156838399</v>
      </c>
      <c r="T34" s="191">
        <v>0.131403610833459</v>
      </c>
      <c r="U34" s="186">
        <v>33.007270568267799</v>
      </c>
      <c r="V34" s="191">
        <v>2.88812985994175</v>
      </c>
      <c r="W34" s="186">
        <v>0.48453042152308701</v>
      </c>
      <c r="X34" s="191">
        <v>0.122667565058589</v>
      </c>
      <c r="Y34" s="186">
        <v>36.693034816000598</v>
      </c>
      <c r="Z34" s="202">
        <v>2.7299028141627502</v>
      </c>
    </row>
    <row r="35" spans="1:26" ht="13" customHeight="1" x14ac:dyDescent="0.2">
      <c r="A35" s="82" t="s">
        <v>369</v>
      </c>
      <c r="B35" s="110">
        <v>2</v>
      </c>
      <c r="C35" s="186">
        <v>0.60177838231338798</v>
      </c>
      <c r="D35" s="191">
        <v>9.9829269925932093E-2</v>
      </c>
      <c r="E35" s="186">
        <v>2.0476797838262102</v>
      </c>
      <c r="F35" s="191">
        <v>0.65136812279061496</v>
      </c>
      <c r="G35" s="186">
        <v>0.60249868220292102</v>
      </c>
      <c r="H35" s="191">
        <v>0.101457494355773</v>
      </c>
      <c r="I35" s="186">
        <v>2.1515452663963499</v>
      </c>
      <c r="J35" s="191">
        <v>0.648324645279585</v>
      </c>
      <c r="K35" s="186">
        <v>0.57316611989300503</v>
      </c>
      <c r="L35" s="191">
        <v>0.100260091337013</v>
      </c>
      <c r="M35" s="186">
        <v>2.87787089281262</v>
      </c>
      <c r="N35" s="191">
        <v>0.75831270589621902</v>
      </c>
      <c r="O35" s="186">
        <v>0.53739397527644905</v>
      </c>
      <c r="P35" s="191">
        <v>8.8232146470612394E-2</v>
      </c>
      <c r="Q35" s="186">
        <v>24.5054301302665</v>
      </c>
      <c r="R35" s="191">
        <v>1.6776823769304099</v>
      </c>
      <c r="S35" s="186">
        <v>0.53845569231077595</v>
      </c>
      <c r="T35" s="191">
        <v>9.03709821990972E-2</v>
      </c>
      <c r="U35" s="186">
        <v>24.5126752431642</v>
      </c>
      <c r="V35" s="191">
        <v>1.68822794601538</v>
      </c>
      <c r="W35" s="186">
        <v>0.375956660764171</v>
      </c>
      <c r="X35" s="191">
        <v>8.83469539058237E-2</v>
      </c>
      <c r="Y35" s="186">
        <v>27.117150445779899</v>
      </c>
      <c r="Z35" s="202">
        <v>1.5250530166254499</v>
      </c>
    </row>
    <row r="36" spans="1:26" ht="13" customHeight="1" x14ac:dyDescent="0.2">
      <c r="A36" s="82" t="s">
        <v>370</v>
      </c>
      <c r="B36" s="110">
        <v>2</v>
      </c>
      <c r="C36" s="186">
        <v>0.73994979208842204</v>
      </c>
      <c r="D36" s="191">
        <v>9.3061123968528295E-2</v>
      </c>
      <c r="E36" s="186">
        <v>2.9140622541140799</v>
      </c>
      <c r="F36" s="191">
        <v>0.75430937173476598</v>
      </c>
      <c r="G36" s="186">
        <v>0.69301414837195696</v>
      </c>
      <c r="H36" s="191">
        <v>9.1168581823032405E-2</v>
      </c>
      <c r="I36" s="186">
        <v>4.4706804282977899</v>
      </c>
      <c r="J36" s="191">
        <v>0.92549663036763197</v>
      </c>
      <c r="K36" s="186">
        <v>0.65629287537855596</v>
      </c>
      <c r="L36" s="191">
        <v>8.8851264594237298E-2</v>
      </c>
      <c r="M36" s="186">
        <v>6.0389452474284697</v>
      </c>
      <c r="N36" s="191">
        <v>1.21248880787921</v>
      </c>
      <c r="O36" s="186">
        <v>0.63665979864664701</v>
      </c>
      <c r="P36" s="191">
        <v>8.4901632642771202E-2</v>
      </c>
      <c r="Q36" s="186">
        <v>22.490433686783199</v>
      </c>
      <c r="R36" s="191">
        <v>1.8679993382135001</v>
      </c>
      <c r="S36" s="186">
        <v>0.62814560166960998</v>
      </c>
      <c r="T36" s="191">
        <v>8.5006635514788001E-2</v>
      </c>
      <c r="U36" s="186">
        <v>23.286136171098601</v>
      </c>
      <c r="V36" s="191">
        <v>1.8164862687478001</v>
      </c>
      <c r="W36" s="186">
        <v>0.343311901550793</v>
      </c>
      <c r="X36" s="191">
        <v>0.10109902460492801</v>
      </c>
      <c r="Y36" s="186">
        <v>25.623592305192101</v>
      </c>
      <c r="Z36" s="202">
        <v>1.78804889521945</v>
      </c>
    </row>
    <row r="37" spans="1:26" ht="13" customHeight="1" x14ac:dyDescent="0.2">
      <c r="A37" s="82" t="s">
        <v>371</v>
      </c>
      <c r="B37" s="110">
        <v>2</v>
      </c>
      <c r="C37" s="186">
        <v>0.983133594707855</v>
      </c>
      <c r="D37" s="191">
        <v>6.5974292493481801E-2</v>
      </c>
      <c r="E37" s="186">
        <v>6.52933528226386</v>
      </c>
      <c r="F37" s="191">
        <v>0.83905622620083598</v>
      </c>
      <c r="G37" s="186">
        <v>0.93963067551616897</v>
      </c>
      <c r="H37" s="191">
        <v>6.4792090270498703E-2</v>
      </c>
      <c r="I37" s="186">
        <v>8.2090766518800802</v>
      </c>
      <c r="J37" s="191">
        <v>0.99001333939485703</v>
      </c>
      <c r="K37" s="186">
        <v>0.93891501008684297</v>
      </c>
      <c r="L37" s="191">
        <v>6.4323168831082994E-2</v>
      </c>
      <c r="M37" s="186">
        <v>8.6770475811678907</v>
      </c>
      <c r="N37" s="191">
        <v>1.0196255363331601</v>
      </c>
      <c r="O37" s="186">
        <v>0.59996826666899505</v>
      </c>
      <c r="P37" s="191">
        <v>6.2077990081130303E-2</v>
      </c>
      <c r="Q37" s="186">
        <v>36.978032387401399</v>
      </c>
      <c r="R37" s="191">
        <v>1.5478796823682699</v>
      </c>
      <c r="S37" s="186">
        <v>0.59673047995781303</v>
      </c>
      <c r="T37" s="191">
        <v>5.9956655083213697E-2</v>
      </c>
      <c r="U37" s="186">
        <v>37.137880237482896</v>
      </c>
      <c r="V37" s="191">
        <v>1.53786352426676</v>
      </c>
      <c r="W37" s="186">
        <v>0.35320813668179402</v>
      </c>
      <c r="X37" s="191">
        <v>7.1397609547492899E-2</v>
      </c>
      <c r="Y37" s="186">
        <v>38.444111412587603</v>
      </c>
      <c r="Z37" s="202">
        <v>1.52593002852985</v>
      </c>
    </row>
    <row r="38" spans="1:26" ht="13" customHeight="1" x14ac:dyDescent="0.2">
      <c r="A38" s="82" t="s">
        <v>372</v>
      </c>
      <c r="B38" s="110">
        <v>2</v>
      </c>
      <c r="C38" s="186">
        <v>1.12267944101624</v>
      </c>
      <c r="D38" s="191">
        <v>0.11702449876101401</v>
      </c>
      <c r="E38" s="186">
        <v>5.8747777705451698</v>
      </c>
      <c r="F38" s="191">
        <v>1.22666558038239</v>
      </c>
      <c r="G38" s="186">
        <v>1.1372087264645501</v>
      </c>
      <c r="H38" s="191">
        <v>0.114694322803573</v>
      </c>
      <c r="I38" s="186">
        <v>8.2059200131555095</v>
      </c>
      <c r="J38" s="191">
        <v>1.3269891402666301</v>
      </c>
      <c r="K38" s="186">
        <v>1.1461319466961399</v>
      </c>
      <c r="L38" s="191">
        <v>0.11177384383201899</v>
      </c>
      <c r="M38" s="186">
        <v>8.3025765036384094</v>
      </c>
      <c r="N38" s="191">
        <v>1.3436175690798</v>
      </c>
      <c r="O38" s="186">
        <v>0.96974386828031001</v>
      </c>
      <c r="P38" s="191">
        <v>9.33849044207333E-2</v>
      </c>
      <c r="Q38" s="186">
        <v>33.0516085854604</v>
      </c>
      <c r="R38" s="191">
        <v>1.81906124442234</v>
      </c>
      <c r="S38" s="186">
        <v>0.91502763042146196</v>
      </c>
      <c r="T38" s="191">
        <v>0.103585919668101</v>
      </c>
      <c r="U38" s="186">
        <v>33.327031863238801</v>
      </c>
      <c r="V38" s="191">
        <v>1.82988089450422</v>
      </c>
      <c r="W38" s="186">
        <v>0.50249148027642099</v>
      </c>
      <c r="X38" s="191">
        <v>0.106501224608945</v>
      </c>
      <c r="Y38" s="186">
        <v>37.678131801468901</v>
      </c>
      <c r="Z38" s="202">
        <v>2.01036381309236</v>
      </c>
    </row>
    <row r="39" spans="1:26" ht="13" customHeight="1" x14ac:dyDescent="0.2">
      <c r="A39" s="82" t="s">
        <v>426</v>
      </c>
      <c r="B39" s="110">
        <v>2</v>
      </c>
      <c r="C39" s="186">
        <v>0.80600206251334505</v>
      </c>
      <c r="D39" s="191">
        <v>0.103951550598108</v>
      </c>
      <c r="E39" s="186">
        <v>4.2783064146802801</v>
      </c>
      <c r="F39" s="191">
        <v>1.1091085535626599</v>
      </c>
      <c r="G39" s="186">
        <v>0.76797054529831899</v>
      </c>
      <c r="H39" s="191">
        <v>0.10579647274285101</v>
      </c>
      <c r="I39" s="186">
        <v>6.3064938006658098</v>
      </c>
      <c r="J39" s="191">
        <v>1.31919004987471</v>
      </c>
      <c r="K39" s="186">
        <v>0.77314415790388502</v>
      </c>
      <c r="L39" s="191">
        <v>0.11032057224309801</v>
      </c>
      <c r="M39" s="186">
        <v>6.3932796520291904</v>
      </c>
      <c r="N39" s="191">
        <v>1.3769042200470301</v>
      </c>
      <c r="O39" s="186">
        <v>0.495285204926661</v>
      </c>
      <c r="P39" s="191">
        <v>8.0954372715117504E-2</v>
      </c>
      <c r="Q39" s="186">
        <v>36.381096024337303</v>
      </c>
      <c r="R39" s="191">
        <v>2.0997273551333899</v>
      </c>
      <c r="S39" s="186">
        <v>0.51783318397091005</v>
      </c>
      <c r="T39" s="191">
        <v>7.9200658208513006E-2</v>
      </c>
      <c r="U39" s="186">
        <v>36.627156381716603</v>
      </c>
      <c r="V39" s="191">
        <v>2.0886862714019898</v>
      </c>
      <c r="W39" s="186">
        <v>0.31377435615827198</v>
      </c>
      <c r="X39" s="191">
        <v>8.3119284853796105E-2</v>
      </c>
      <c r="Y39" s="186">
        <v>37.929987025026897</v>
      </c>
      <c r="Z39" s="202">
        <v>2.1046313670652399</v>
      </c>
    </row>
    <row r="40" spans="1:26" ht="13" customHeight="1" x14ac:dyDescent="0.2">
      <c r="A40" s="82" t="s">
        <v>373</v>
      </c>
      <c r="B40" s="110">
        <v>2</v>
      </c>
      <c r="C40" s="186">
        <v>0.62937937576815395</v>
      </c>
      <c r="D40" s="191">
        <v>8.5644676726771604E-2</v>
      </c>
      <c r="E40" s="186">
        <v>3.4442967166053902</v>
      </c>
      <c r="F40" s="191">
        <v>0.94917305875285796</v>
      </c>
      <c r="G40" s="186">
        <v>0.65956219483554301</v>
      </c>
      <c r="H40" s="191">
        <v>8.3977241985094403E-2</v>
      </c>
      <c r="I40" s="186">
        <v>4.0474282662590504</v>
      </c>
      <c r="J40" s="191">
        <v>0.97060889657584504</v>
      </c>
      <c r="K40" s="186">
        <v>0.66864666478594603</v>
      </c>
      <c r="L40" s="191">
        <v>8.1726708386582206E-2</v>
      </c>
      <c r="M40" s="186">
        <v>6.3295986417530399</v>
      </c>
      <c r="N40" s="191">
        <v>1.37609010490485</v>
      </c>
      <c r="O40" s="186">
        <v>0.56782655063952503</v>
      </c>
      <c r="P40" s="191">
        <v>7.7254702544685597E-2</v>
      </c>
      <c r="Q40" s="186">
        <v>24.460497418656399</v>
      </c>
      <c r="R40" s="191">
        <v>1.8559751625232701</v>
      </c>
      <c r="S40" s="186">
        <v>0.570082428443625</v>
      </c>
      <c r="T40" s="191">
        <v>7.6716755605155201E-2</v>
      </c>
      <c r="U40" s="186">
        <v>24.5367314932437</v>
      </c>
      <c r="V40" s="191">
        <v>1.8691087251169201</v>
      </c>
      <c r="W40" s="186">
        <v>0.39894009838264</v>
      </c>
      <c r="X40" s="191">
        <v>7.4821498343607004E-2</v>
      </c>
      <c r="Y40" s="186">
        <v>28.425506034266299</v>
      </c>
      <c r="Z40" s="202">
        <v>1.8207334834642801</v>
      </c>
    </row>
    <row r="41" spans="1:26" ht="13" customHeight="1" x14ac:dyDescent="0.2">
      <c r="A41" s="82" t="s">
        <v>374</v>
      </c>
      <c r="B41" s="110">
        <v>2</v>
      </c>
      <c r="C41" s="186">
        <v>0.90710729737975904</v>
      </c>
      <c r="D41" s="191">
        <v>0.118230065813357</v>
      </c>
      <c r="E41" s="186">
        <v>4.6967991877046398</v>
      </c>
      <c r="F41" s="191">
        <v>1.27849551648339</v>
      </c>
      <c r="G41" s="186">
        <v>0.91579231447190401</v>
      </c>
      <c r="H41" s="191">
        <v>0.11858375550615601</v>
      </c>
      <c r="I41" s="186">
        <v>5.1073962049372996</v>
      </c>
      <c r="J41" s="191">
        <v>1.41174568272627</v>
      </c>
      <c r="K41" s="186">
        <v>0.96338776224968103</v>
      </c>
      <c r="L41" s="191">
        <v>0.10868854912553701</v>
      </c>
      <c r="M41" s="186">
        <v>6.7632415466434299</v>
      </c>
      <c r="N41" s="191">
        <v>1.33176640961437</v>
      </c>
      <c r="O41" s="186">
        <v>0.75376662125945604</v>
      </c>
      <c r="P41" s="191">
        <v>0.10066029371981899</v>
      </c>
      <c r="Q41" s="186">
        <v>31.791346411094501</v>
      </c>
      <c r="R41" s="191">
        <v>2.0293103371518599</v>
      </c>
      <c r="S41" s="186">
        <v>0.75840352046385395</v>
      </c>
      <c r="T41" s="191">
        <v>0.10031738303533699</v>
      </c>
      <c r="U41" s="186">
        <v>31.913108744065301</v>
      </c>
      <c r="V41" s="191">
        <v>2.0646609586982998</v>
      </c>
      <c r="W41" s="186">
        <v>0.62041944206670396</v>
      </c>
      <c r="X41" s="191">
        <v>9.5546671055023E-2</v>
      </c>
      <c r="Y41" s="186">
        <v>37.5263590133139</v>
      </c>
      <c r="Z41" s="202">
        <v>1.85918459746458</v>
      </c>
    </row>
    <row r="42" spans="1:26" ht="13" customHeight="1" x14ac:dyDescent="0.2">
      <c r="A42" s="82" t="s">
        <v>375</v>
      </c>
      <c r="B42" s="110">
        <v>2</v>
      </c>
      <c r="C42" s="186">
        <v>1.14408198120416</v>
      </c>
      <c r="D42" s="191">
        <v>0.228489554499993</v>
      </c>
      <c r="E42" s="186">
        <v>2.6040704383948801</v>
      </c>
      <c r="F42" s="191">
        <v>1.0597570331065</v>
      </c>
      <c r="G42" s="186">
        <v>1.15113492028869</v>
      </c>
      <c r="H42" s="191">
        <v>0.227475292016072</v>
      </c>
      <c r="I42" s="186">
        <v>4.3048010332273101</v>
      </c>
      <c r="J42" s="191">
        <v>1.3090134770548001</v>
      </c>
      <c r="K42" s="186">
        <v>1.0558679165526199</v>
      </c>
      <c r="L42" s="191">
        <v>0.22956731513508599</v>
      </c>
      <c r="M42" s="186">
        <v>6.7065165343610298</v>
      </c>
      <c r="N42" s="191">
        <v>1.5564695420310699</v>
      </c>
      <c r="O42" s="186">
        <v>0.831822106744595</v>
      </c>
      <c r="P42" s="191">
        <v>0.19337939750789401</v>
      </c>
      <c r="Q42" s="186">
        <v>29.3984957235736</v>
      </c>
      <c r="R42" s="191">
        <v>2.4320134640166602</v>
      </c>
      <c r="S42" s="186">
        <v>0.82884999907884904</v>
      </c>
      <c r="T42" s="191">
        <v>0.194962897186435</v>
      </c>
      <c r="U42" s="186">
        <v>29.414518720438799</v>
      </c>
      <c r="V42" s="191">
        <v>2.45207648554373</v>
      </c>
      <c r="W42" s="186">
        <v>0.49907048115553398</v>
      </c>
      <c r="X42" s="191">
        <v>0.18796954319642201</v>
      </c>
      <c r="Y42" s="186">
        <v>33.025444339053102</v>
      </c>
      <c r="Z42" s="202">
        <v>2.4482010812592399</v>
      </c>
    </row>
    <row r="43" spans="1:26" ht="13" customHeight="1" x14ac:dyDescent="0.2">
      <c r="A43" s="82" t="s">
        <v>427</v>
      </c>
      <c r="B43" s="110">
        <v>2</v>
      </c>
      <c r="C43" s="186">
        <v>1.1615677712093899</v>
      </c>
      <c r="D43" s="191">
        <v>0.148671993780739</v>
      </c>
      <c r="E43" s="186">
        <v>6.1470125641037496</v>
      </c>
      <c r="F43" s="191">
        <v>1.6049197018953101</v>
      </c>
      <c r="G43" s="186">
        <v>1.1442662302556801</v>
      </c>
      <c r="H43" s="191">
        <v>0.147474682075069</v>
      </c>
      <c r="I43" s="186">
        <v>6.90789252484511</v>
      </c>
      <c r="J43" s="191">
        <v>1.7671183432734501</v>
      </c>
      <c r="K43" s="186">
        <v>1.1471199299919099</v>
      </c>
      <c r="L43" s="191">
        <v>0.150663140210895</v>
      </c>
      <c r="M43" s="186">
        <v>7.5371152472148202</v>
      </c>
      <c r="N43" s="191">
        <v>1.8475649829269201</v>
      </c>
      <c r="O43" s="186">
        <v>1.0996472160095401</v>
      </c>
      <c r="P43" s="191">
        <v>0.12114006817353901</v>
      </c>
      <c r="Q43" s="186">
        <v>28.718963513257499</v>
      </c>
      <c r="R43" s="191">
        <v>3.0951510354739802</v>
      </c>
      <c r="S43" s="186">
        <v>1.0508488354296099</v>
      </c>
      <c r="T43" s="191">
        <v>0.118685146478458</v>
      </c>
      <c r="U43" s="186">
        <v>30.012032110028098</v>
      </c>
      <c r="V43" s="191">
        <v>3.03489597474266</v>
      </c>
      <c r="W43" s="186">
        <v>0.70823072591791203</v>
      </c>
      <c r="X43" s="191">
        <v>0.12831879819073999</v>
      </c>
      <c r="Y43" s="186">
        <v>33.730774811266897</v>
      </c>
      <c r="Z43" s="202">
        <v>3.3323225518575401</v>
      </c>
    </row>
    <row r="44" spans="1:26" ht="13" customHeight="1" x14ac:dyDescent="0.2">
      <c r="A44" s="82" t="s">
        <v>428</v>
      </c>
      <c r="B44" s="110">
        <v>2</v>
      </c>
      <c r="C44" s="186">
        <v>1.49757405017873</v>
      </c>
      <c r="D44" s="191">
        <v>0.13846030547777</v>
      </c>
      <c r="E44" s="186">
        <v>10.7765641444211</v>
      </c>
      <c r="F44" s="191">
        <v>1.95425555514177</v>
      </c>
      <c r="G44" s="186">
        <v>1.4444943915786299</v>
      </c>
      <c r="H44" s="191">
        <v>0.14519001403041801</v>
      </c>
      <c r="I44" s="186">
        <v>11.861686047093</v>
      </c>
      <c r="J44" s="191">
        <v>1.8741571820057501</v>
      </c>
      <c r="K44" s="186">
        <v>1.2872200794034201</v>
      </c>
      <c r="L44" s="191">
        <v>0.14148672541941601</v>
      </c>
      <c r="M44" s="186">
        <v>13.380294516084</v>
      </c>
      <c r="N44" s="191">
        <v>2.23715666537796</v>
      </c>
      <c r="O44" s="186">
        <v>0.88038391978930197</v>
      </c>
      <c r="P44" s="191">
        <v>0.122478914199056</v>
      </c>
      <c r="Q44" s="186">
        <v>39.858864119608697</v>
      </c>
      <c r="R44" s="191">
        <v>2.0616442313654302</v>
      </c>
      <c r="S44" s="186">
        <v>0.86426116168510603</v>
      </c>
      <c r="T44" s="191">
        <v>0.12743802435038601</v>
      </c>
      <c r="U44" s="186">
        <v>39.933204314998797</v>
      </c>
      <c r="V44" s="191">
        <v>2.0741316067551701</v>
      </c>
      <c r="W44" s="186">
        <v>0.57777009881626096</v>
      </c>
      <c r="X44" s="191">
        <v>0.124210254926261</v>
      </c>
      <c r="Y44" s="186">
        <v>42.791981029857503</v>
      </c>
      <c r="Z44" s="202">
        <v>1.9845968888643599</v>
      </c>
    </row>
    <row r="45" spans="1:26" ht="13" customHeight="1" x14ac:dyDescent="0.2">
      <c r="A45" s="82" t="s">
        <v>429</v>
      </c>
      <c r="B45" s="110">
        <v>2</v>
      </c>
      <c r="C45" s="186">
        <v>1.13597869325585</v>
      </c>
      <c r="D45" s="191">
        <v>9.8222040357700796E-2</v>
      </c>
      <c r="E45" s="186">
        <v>6.7345419807437503</v>
      </c>
      <c r="F45" s="191">
        <v>1.1211651289253299</v>
      </c>
      <c r="G45" s="186">
        <v>1.1023622055262601</v>
      </c>
      <c r="H45" s="191">
        <v>9.7099042890928605E-2</v>
      </c>
      <c r="I45" s="186">
        <v>7.5458165078033099</v>
      </c>
      <c r="J45" s="191">
        <v>1.31087053608653</v>
      </c>
      <c r="K45" s="186">
        <v>1.0630085320211899</v>
      </c>
      <c r="L45" s="191">
        <v>9.9506677314708997E-2</v>
      </c>
      <c r="M45" s="186">
        <v>7.9442965633021299</v>
      </c>
      <c r="N45" s="191">
        <v>1.3744090947885499</v>
      </c>
      <c r="O45" s="186">
        <v>0.76836475794831605</v>
      </c>
      <c r="P45" s="191">
        <v>9.0254745290547098E-2</v>
      </c>
      <c r="Q45" s="186">
        <v>32.740744432270901</v>
      </c>
      <c r="R45" s="191">
        <v>1.8251975392505999</v>
      </c>
      <c r="S45" s="186">
        <v>0.75612197292781003</v>
      </c>
      <c r="T45" s="191">
        <v>8.9584877369882798E-2</v>
      </c>
      <c r="U45" s="186">
        <v>32.823001051472701</v>
      </c>
      <c r="V45" s="191">
        <v>1.8183790350059299</v>
      </c>
      <c r="W45" s="186">
        <v>0.38946803530166302</v>
      </c>
      <c r="X45" s="191">
        <v>0.10392519392806999</v>
      </c>
      <c r="Y45" s="186">
        <v>35.245325714725197</v>
      </c>
      <c r="Z45" s="202">
        <v>1.78345408644188</v>
      </c>
    </row>
    <row r="46" spans="1:26" ht="13" customHeight="1" x14ac:dyDescent="0.2">
      <c r="A46" s="82" t="s">
        <v>430</v>
      </c>
      <c r="B46" s="110">
        <v>2</v>
      </c>
      <c r="C46" s="186">
        <v>0.91026839432775497</v>
      </c>
      <c r="D46" s="191">
        <v>0.130186408494645</v>
      </c>
      <c r="E46" s="186">
        <v>3.81316471086244</v>
      </c>
      <c r="F46" s="191">
        <v>1.0823767452437001</v>
      </c>
      <c r="G46" s="186">
        <v>0.95141869327636597</v>
      </c>
      <c r="H46" s="191">
        <v>0.124456421657113</v>
      </c>
      <c r="I46" s="186">
        <v>5.4840152823732602</v>
      </c>
      <c r="J46" s="191">
        <v>1.24996558256367</v>
      </c>
      <c r="K46" s="186">
        <v>0.92986388999580905</v>
      </c>
      <c r="L46" s="191">
        <v>0.124595665068141</v>
      </c>
      <c r="M46" s="186">
        <v>6.0077084235650799</v>
      </c>
      <c r="N46" s="191">
        <v>1.3198806350735801</v>
      </c>
      <c r="O46" s="186">
        <v>0.79348020279033404</v>
      </c>
      <c r="P46" s="191">
        <v>8.0650832040455506E-2</v>
      </c>
      <c r="Q46" s="186">
        <v>35.324283597127398</v>
      </c>
      <c r="R46" s="191">
        <v>2.03886987765594</v>
      </c>
      <c r="S46" s="186">
        <v>0.76941174715975003</v>
      </c>
      <c r="T46" s="191">
        <v>8.4715191960851199E-2</v>
      </c>
      <c r="U46" s="186">
        <v>35.5968068507566</v>
      </c>
      <c r="V46" s="191">
        <v>1.9669373144528199</v>
      </c>
      <c r="W46" s="186">
        <v>0.62656960858440003</v>
      </c>
      <c r="X46" s="191">
        <v>8.7504509220700397E-2</v>
      </c>
      <c r="Y46" s="186">
        <v>39.451014162552298</v>
      </c>
      <c r="Z46" s="202">
        <v>1.7782379237310599</v>
      </c>
    </row>
    <row r="47" spans="1:26" ht="13" customHeight="1" x14ac:dyDescent="0.2">
      <c r="A47" s="82" t="s">
        <v>376</v>
      </c>
      <c r="B47" s="110">
        <v>2</v>
      </c>
      <c r="C47" s="186">
        <v>0.83623932812661805</v>
      </c>
      <c r="D47" s="191">
        <v>0.12770802285246299</v>
      </c>
      <c r="E47" s="186">
        <v>2.3681070375552098</v>
      </c>
      <c r="F47" s="191">
        <v>0.72799894280296595</v>
      </c>
      <c r="G47" s="186">
        <v>0.85478499973712796</v>
      </c>
      <c r="H47" s="191">
        <v>0.131213208802586</v>
      </c>
      <c r="I47" s="186">
        <v>3.2367186032610702</v>
      </c>
      <c r="J47" s="191">
        <v>0.92875142576587499</v>
      </c>
      <c r="K47" s="186">
        <v>0.85889087954324095</v>
      </c>
      <c r="L47" s="191">
        <v>0.13094835463799101</v>
      </c>
      <c r="M47" s="186">
        <v>3.8725445699890702</v>
      </c>
      <c r="N47" s="191">
        <v>1.05347419121393</v>
      </c>
      <c r="O47" s="186">
        <v>0.78075576039482197</v>
      </c>
      <c r="P47" s="191">
        <v>0.122703603376805</v>
      </c>
      <c r="Q47" s="186">
        <v>24.6772530137061</v>
      </c>
      <c r="R47" s="191">
        <v>1.67834491545507</v>
      </c>
      <c r="S47" s="186">
        <v>0.77645301314066195</v>
      </c>
      <c r="T47" s="191">
        <v>0.12373587157603699</v>
      </c>
      <c r="U47" s="186">
        <v>24.6990443780265</v>
      </c>
      <c r="V47" s="191">
        <v>1.6690341296554101</v>
      </c>
      <c r="W47" s="186">
        <v>0.423229731972454</v>
      </c>
      <c r="X47" s="191">
        <v>0.11903743644989</v>
      </c>
      <c r="Y47" s="186">
        <v>29.361947542498701</v>
      </c>
      <c r="Z47" s="202">
        <v>1.6626679777051701</v>
      </c>
    </row>
    <row r="48" spans="1:26" ht="13" customHeight="1" x14ac:dyDescent="0.2">
      <c r="A48" s="82" t="s">
        <v>377</v>
      </c>
      <c r="B48" s="110">
        <v>2</v>
      </c>
      <c r="C48" s="186">
        <v>0.90742894779747896</v>
      </c>
      <c r="D48" s="191">
        <v>9.2248355162716594E-2</v>
      </c>
      <c r="E48" s="186">
        <v>5.8034793490426004</v>
      </c>
      <c r="F48" s="191">
        <v>1.0989800504157801</v>
      </c>
      <c r="G48" s="186">
        <v>0.89601184977487702</v>
      </c>
      <c r="H48" s="191">
        <v>9.1454951650128305E-2</v>
      </c>
      <c r="I48" s="186">
        <v>6.0427600118548703</v>
      </c>
      <c r="J48" s="191">
        <v>1.1836898208623401</v>
      </c>
      <c r="K48" s="186">
        <v>0.905747201338857</v>
      </c>
      <c r="L48" s="191">
        <v>9.4895135777949002E-2</v>
      </c>
      <c r="M48" s="186">
        <v>6.9253006849823198</v>
      </c>
      <c r="N48" s="191">
        <v>1.3698831970442999</v>
      </c>
      <c r="O48" s="186">
        <v>0.762847253948022</v>
      </c>
      <c r="P48" s="191">
        <v>8.3863485614341898E-2</v>
      </c>
      <c r="Q48" s="186">
        <v>32.414460345485402</v>
      </c>
      <c r="R48" s="191">
        <v>2.0518546652379901</v>
      </c>
      <c r="S48" s="186">
        <v>0.75390318274472201</v>
      </c>
      <c r="T48" s="191">
        <v>8.3942042944779305E-2</v>
      </c>
      <c r="U48" s="186">
        <v>32.570613158199997</v>
      </c>
      <c r="V48" s="191">
        <v>2.03492895906914</v>
      </c>
      <c r="W48" s="186">
        <v>0.54184249945806395</v>
      </c>
      <c r="X48" s="191">
        <v>8.1229018367706296E-2</v>
      </c>
      <c r="Y48" s="186">
        <v>34.817499380882502</v>
      </c>
      <c r="Z48" s="202">
        <v>2.0708680356619902</v>
      </c>
    </row>
    <row r="49" spans="1:26" ht="13" customHeight="1" x14ac:dyDescent="0.2">
      <c r="A49" s="82" t="s">
        <v>378</v>
      </c>
      <c r="B49" s="110">
        <v>2</v>
      </c>
      <c r="C49" s="186">
        <v>1.4083193821262601</v>
      </c>
      <c r="D49" s="191">
        <v>0.132837332469396</v>
      </c>
      <c r="E49" s="186">
        <v>9.5576226274656904</v>
      </c>
      <c r="F49" s="191">
        <v>1.69451695185872</v>
      </c>
      <c r="G49" s="186">
        <v>1.37035092790104</v>
      </c>
      <c r="H49" s="191">
        <v>0.13388935800796201</v>
      </c>
      <c r="I49" s="186">
        <v>10.290321702006199</v>
      </c>
      <c r="J49" s="191">
        <v>1.81298772893058</v>
      </c>
      <c r="K49" s="186">
        <v>1.37377249885779</v>
      </c>
      <c r="L49" s="191">
        <v>0.136467054435397</v>
      </c>
      <c r="M49" s="186">
        <v>12.2110802164354</v>
      </c>
      <c r="N49" s="191">
        <v>1.92999140955159</v>
      </c>
      <c r="O49" s="186">
        <v>0.65622560082536696</v>
      </c>
      <c r="P49" s="191">
        <v>0.10827151381144801</v>
      </c>
      <c r="Q49" s="186">
        <v>47.922896043838598</v>
      </c>
      <c r="R49" s="191">
        <v>2.73977317883132</v>
      </c>
      <c r="S49" s="186">
        <v>0.665911382332385</v>
      </c>
      <c r="T49" s="191">
        <v>0.108017561161147</v>
      </c>
      <c r="U49" s="186">
        <v>48.051850052674602</v>
      </c>
      <c r="V49" s="191">
        <v>2.7349804548277001</v>
      </c>
      <c r="W49" s="186">
        <v>0.41856129187021202</v>
      </c>
      <c r="X49" s="191">
        <v>0.11613450788175</v>
      </c>
      <c r="Y49" s="186">
        <v>49.233668428190697</v>
      </c>
      <c r="Z49" s="202">
        <v>2.6377943461075501</v>
      </c>
    </row>
    <row r="50" spans="1:26" ht="13" customHeight="1" x14ac:dyDescent="0.2">
      <c r="A50" s="82" t="s">
        <v>431</v>
      </c>
      <c r="B50" s="110">
        <v>2</v>
      </c>
      <c r="C50" s="186">
        <v>1.2972089133782201</v>
      </c>
      <c r="D50" s="191">
        <v>0.101866679991822</v>
      </c>
      <c r="E50" s="186">
        <v>5.9101683026137097</v>
      </c>
      <c r="F50" s="191">
        <v>0.92026479806516603</v>
      </c>
      <c r="G50" s="186">
        <v>1.25208957198371</v>
      </c>
      <c r="H50" s="191">
        <v>0.106648774629759</v>
      </c>
      <c r="I50" s="186">
        <v>6.72221689290014</v>
      </c>
      <c r="J50" s="191">
        <v>0.94522472494376897</v>
      </c>
      <c r="K50" s="186">
        <v>1.27205974512137</v>
      </c>
      <c r="L50" s="191">
        <v>0.10797317185024</v>
      </c>
      <c r="M50" s="186">
        <v>7.0156038448895597</v>
      </c>
      <c r="N50" s="191">
        <v>1.0142747308376301</v>
      </c>
      <c r="O50" s="186">
        <v>0.99543910494028098</v>
      </c>
      <c r="P50" s="191">
        <v>9.5228182322475804E-2</v>
      </c>
      <c r="Q50" s="186">
        <v>34.602796047812902</v>
      </c>
      <c r="R50" s="191">
        <v>1.7351169383885201</v>
      </c>
      <c r="S50" s="186">
        <v>0.95603503842597903</v>
      </c>
      <c r="T50" s="191">
        <v>9.3367433375968298E-2</v>
      </c>
      <c r="U50" s="186">
        <v>35.217980567756101</v>
      </c>
      <c r="V50" s="191">
        <v>1.72147290957239</v>
      </c>
      <c r="W50" s="186">
        <v>0.49373701259348102</v>
      </c>
      <c r="X50" s="191">
        <v>0.100082321744886</v>
      </c>
      <c r="Y50" s="186">
        <v>39.4156062916976</v>
      </c>
      <c r="Z50" s="202">
        <v>1.64890266234344</v>
      </c>
    </row>
    <row r="51" spans="1:26" ht="13" customHeight="1" x14ac:dyDescent="0.2">
      <c r="A51" s="82" t="s">
        <v>379</v>
      </c>
      <c r="B51" s="110">
        <v>2</v>
      </c>
      <c r="C51" s="186">
        <v>1.5405664745141501</v>
      </c>
      <c r="D51" s="191">
        <v>6.5914345125384299E-2</v>
      </c>
      <c r="E51" s="186">
        <v>15.355257892081701</v>
      </c>
      <c r="F51" s="191">
        <v>1.1362592956650599</v>
      </c>
      <c r="G51" s="186">
        <v>1.5315890508762899</v>
      </c>
      <c r="H51" s="191">
        <v>6.6266888246918607E-2</v>
      </c>
      <c r="I51" s="186">
        <v>15.8391586394218</v>
      </c>
      <c r="J51" s="191">
        <v>1.1635661305841101</v>
      </c>
      <c r="K51" s="186">
        <v>1.5192216331675701</v>
      </c>
      <c r="L51" s="191">
        <v>6.5774979247812698E-2</v>
      </c>
      <c r="M51" s="186">
        <v>16.5290923515301</v>
      </c>
      <c r="N51" s="191">
        <v>1.1777436503899199</v>
      </c>
      <c r="O51" s="186">
        <v>1.03528142631455</v>
      </c>
      <c r="P51" s="191">
        <v>5.86153977290177E-2</v>
      </c>
      <c r="Q51" s="186">
        <v>42.893660776906103</v>
      </c>
      <c r="R51" s="191">
        <v>1.6064655535928301</v>
      </c>
      <c r="S51" s="186">
        <v>1.0343712937181699</v>
      </c>
      <c r="T51" s="191">
        <v>5.8574128882252503E-2</v>
      </c>
      <c r="U51" s="186">
        <v>42.925672700628198</v>
      </c>
      <c r="V51" s="191">
        <v>1.6002385285735099</v>
      </c>
      <c r="W51" s="186">
        <v>0.67561652784631898</v>
      </c>
      <c r="X51" s="191">
        <v>6.8950618314731593E-2</v>
      </c>
      <c r="Y51" s="186">
        <v>44.542451879474797</v>
      </c>
      <c r="Z51" s="202">
        <v>1.5996747748562199</v>
      </c>
    </row>
    <row r="52" spans="1:26" ht="13" customHeight="1" x14ac:dyDescent="0.2">
      <c r="A52" s="82" t="s">
        <v>380</v>
      </c>
      <c r="B52" s="110">
        <v>2</v>
      </c>
      <c r="C52" s="186">
        <v>0.82460907136318795</v>
      </c>
      <c r="D52" s="191">
        <v>0.104896012993115</v>
      </c>
      <c r="E52" s="186">
        <v>5.2609938011915602</v>
      </c>
      <c r="F52" s="191">
        <v>1.22574822870518</v>
      </c>
      <c r="G52" s="186">
        <v>0.79589945100499404</v>
      </c>
      <c r="H52" s="191">
        <v>0.110743254905808</v>
      </c>
      <c r="I52" s="186">
        <v>5.5378051188771504</v>
      </c>
      <c r="J52" s="191">
        <v>1.08685757300957</v>
      </c>
      <c r="K52" s="186">
        <v>0.83695934352198897</v>
      </c>
      <c r="L52" s="191">
        <v>9.32806868735018E-2</v>
      </c>
      <c r="M52" s="186">
        <v>7.5313611459527898</v>
      </c>
      <c r="N52" s="191">
        <v>1.45708278741236</v>
      </c>
      <c r="O52" s="186">
        <v>0.75975902985969401</v>
      </c>
      <c r="P52" s="191">
        <v>8.0473580398622194E-2</v>
      </c>
      <c r="Q52" s="186">
        <v>29.1988873210733</v>
      </c>
      <c r="R52" s="191">
        <v>2.21201690598595</v>
      </c>
      <c r="S52" s="186">
        <v>0.76383538964706599</v>
      </c>
      <c r="T52" s="191">
        <v>8.3513564162498499E-2</v>
      </c>
      <c r="U52" s="186">
        <v>29.216336652380701</v>
      </c>
      <c r="V52" s="191">
        <v>2.1868547523580402</v>
      </c>
      <c r="W52" s="186">
        <v>0.38078852533218699</v>
      </c>
      <c r="X52" s="191">
        <v>7.8954281121837805E-2</v>
      </c>
      <c r="Y52" s="186">
        <v>35.978459980111801</v>
      </c>
      <c r="Z52" s="202">
        <v>2.1574053883292899</v>
      </c>
    </row>
    <row r="53" spans="1:26" ht="13" customHeight="1" x14ac:dyDescent="0.2">
      <c r="A53" s="82" t="s">
        <v>381</v>
      </c>
      <c r="B53" s="110">
        <v>2</v>
      </c>
      <c r="C53" s="186">
        <v>0.91208725263573998</v>
      </c>
      <c r="D53" s="191">
        <v>9.1596827135152895E-2</v>
      </c>
      <c r="E53" s="186">
        <v>5.0127466052828602</v>
      </c>
      <c r="F53" s="191">
        <v>0.97956933562110904</v>
      </c>
      <c r="G53" s="186">
        <v>0.90657501412638697</v>
      </c>
      <c r="H53" s="191">
        <v>9.1285104898799097E-2</v>
      </c>
      <c r="I53" s="186">
        <v>5.7563112271094701</v>
      </c>
      <c r="J53" s="191">
        <v>1.0554448296985399</v>
      </c>
      <c r="K53" s="186">
        <v>0.91044709897176201</v>
      </c>
      <c r="L53" s="191">
        <v>9.4925068897573003E-2</v>
      </c>
      <c r="M53" s="186">
        <v>6.6534886359607199</v>
      </c>
      <c r="N53" s="191">
        <v>1.2852902485903299</v>
      </c>
      <c r="O53" s="186">
        <v>0.79227254142847903</v>
      </c>
      <c r="P53" s="191">
        <v>7.8330665758166801E-2</v>
      </c>
      <c r="Q53" s="186">
        <v>30.6070386342587</v>
      </c>
      <c r="R53" s="191">
        <v>1.52138944783289</v>
      </c>
      <c r="S53" s="186">
        <v>0.79970056242347198</v>
      </c>
      <c r="T53" s="191">
        <v>7.7421714754003806E-2</v>
      </c>
      <c r="U53" s="186">
        <v>30.645573159586299</v>
      </c>
      <c r="V53" s="191">
        <v>1.52353842940618</v>
      </c>
      <c r="W53" s="186">
        <v>0.58116541792805798</v>
      </c>
      <c r="X53" s="191">
        <v>7.8008507524739396E-2</v>
      </c>
      <c r="Y53" s="186">
        <v>36.670181183152899</v>
      </c>
      <c r="Z53" s="202">
        <v>1.5896156155800001</v>
      </c>
    </row>
    <row r="54" spans="1:26" ht="13" customHeight="1" x14ac:dyDescent="0.2">
      <c r="A54" s="82" t="s">
        <v>382</v>
      </c>
      <c r="B54" s="110">
        <v>2</v>
      </c>
      <c r="C54" s="186">
        <v>0.71466797446970098</v>
      </c>
      <c r="D54" s="191">
        <v>0.124927642157961</v>
      </c>
      <c r="E54" s="186">
        <v>2.9841117336562299</v>
      </c>
      <c r="F54" s="191">
        <v>0.98418500441354395</v>
      </c>
      <c r="G54" s="186">
        <v>0.68486192852211103</v>
      </c>
      <c r="H54" s="191">
        <v>0.118563912191534</v>
      </c>
      <c r="I54" s="186">
        <v>3.6089698656305602</v>
      </c>
      <c r="J54" s="191">
        <v>1.12946308578568</v>
      </c>
      <c r="K54" s="186">
        <v>0.69568656410585294</v>
      </c>
      <c r="L54" s="191">
        <v>0.12187082974617899</v>
      </c>
      <c r="M54" s="186">
        <v>3.9236408704243799</v>
      </c>
      <c r="N54" s="191">
        <v>1.19443443870296</v>
      </c>
      <c r="O54" s="186">
        <v>0.51515469892718302</v>
      </c>
      <c r="P54" s="191">
        <v>0.1020919359619</v>
      </c>
      <c r="Q54" s="186">
        <v>27.086042722885999</v>
      </c>
      <c r="R54" s="191">
        <v>2.34938075094799</v>
      </c>
      <c r="S54" s="186">
        <v>0.52255571298270098</v>
      </c>
      <c r="T54" s="191">
        <v>0.101575894099141</v>
      </c>
      <c r="U54" s="186">
        <v>27.8004989370407</v>
      </c>
      <c r="V54" s="191">
        <v>2.4099100768066202</v>
      </c>
      <c r="W54" s="186">
        <v>0.226942449372705</v>
      </c>
      <c r="X54" s="191">
        <v>0.10574738740723801</v>
      </c>
      <c r="Y54" s="186">
        <v>34.941341319803797</v>
      </c>
      <c r="Z54" s="202">
        <v>2.1805818126538399</v>
      </c>
    </row>
    <row r="55" spans="1:26" ht="13" customHeight="1" x14ac:dyDescent="0.2">
      <c r="A55" s="82" t="s">
        <v>383</v>
      </c>
      <c r="B55" s="110">
        <v>2</v>
      </c>
      <c r="C55" s="186">
        <v>1.4080860657021901</v>
      </c>
      <c r="D55" s="191">
        <v>0.13183636324944001</v>
      </c>
      <c r="E55" s="186">
        <v>8.3058691569332304</v>
      </c>
      <c r="F55" s="191">
        <v>1.52808029627805</v>
      </c>
      <c r="G55" s="186">
        <v>1.39621806471614</v>
      </c>
      <c r="H55" s="191">
        <v>0.12874631378459001</v>
      </c>
      <c r="I55" s="186">
        <v>9.3274645392621593</v>
      </c>
      <c r="J55" s="191">
        <v>1.64156001240454</v>
      </c>
      <c r="K55" s="186">
        <v>1.39669246794844</v>
      </c>
      <c r="L55" s="191">
        <v>0.12290205560485799</v>
      </c>
      <c r="M55" s="186">
        <v>10.9040845095015</v>
      </c>
      <c r="N55" s="191">
        <v>1.77768243976743</v>
      </c>
      <c r="O55" s="186">
        <v>1.27926857662083</v>
      </c>
      <c r="P55" s="191">
        <v>0.113798627181962</v>
      </c>
      <c r="Q55" s="186">
        <v>24.825989440196199</v>
      </c>
      <c r="R55" s="191">
        <v>2.57634440317476</v>
      </c>
      <c r="S55" s="186">
        <v>1.2547344100916</v>
      </c>
      <c r="T55" s="191">
        <v>0.114077665017623</v>
      </c>
      <c r="U55" s="186">
        <v>25.270382951620199</v>
      </c>
      <c r="V55" s="191">
        <v>2.5573078252346799</v>
      </c>
      <c r="W55" s="186">
        <v>0.90949934608455696</v>
      </c>
      <c r="X55" s="191">
        <v>0.119388306178524</v>
      </c>
      <c r="Y55" s="186">
        <v>27.939364925863401</v>
      </c>
      <c r="Z55" s="202">
        <v>2.6672036709083899</v>
      </c>
    </row>
    <row r="56" spans="1:26" ht="13" customHeight="1" x14ac:dyDescent="0.2">
      <c r="A56" s="82" t="s">
        <v>384</v>
      </c>
      <c r="B56" s="110">
        <v>2</v>
      </c>
      <c r="C56" s="186">
        <v>0.718467284148812</v>
      </c>
      <c r="D56" s="191">
        <v>8.0464271152446601E-2</v>
      </c>
      <c r="E56" s="186">
        <v>3.4145413864224801</v>
      </c>
      <c r="F56" s="191">
        <v>0.75228344137400305</v>
      </c>
      <c r="G56" s="186">
        <v>0.70013834684861698</v>
      </c>
      <c r="H56" s="191">
        <v>7.9514892008294397E-2</v>
      </c>
      <c r="I56" s="186">
        <v>4.54038791417653</v>
      </c>
      <c r="J56" s="191">
        <v>0.86239587388206296</v>
      </c>
      <c r="K56" s="186">
        <v>0.73057613680567901</v>
      </c>
      <c r="L56" s="191">
        <v>7.7436016279656905E-2</v>
      </c>
      <c r="M56" s="186">
        <v>5.2004230639002103</v>
      </c>
      <c r="N56" s="191">
        <v>0.93143504691337398</v>
      </c>
      <c r="O56" s="186">
        <v>0.61343175710697895</v>
      </c>
      <c r="P56" s="191">
        <v>6.2682211593574705E-2</v>
      </c>
      <c r="Q56" s="186">
        <v>34.588764454724597</v>
      </c>
      <c r="R56" s="191">
        <v>1.6199930681101899</v>
      </c>
      <c r="S56" s="186">
        <v>0.61025239896720596</v>
      </c>
      <c r="T56" s="191">
        <v>6.28432386332652E-2</v>
      </c>
      <c r="U56" s="186">
        <v>34.651396149830703</v>
      </c>
      <c r="V56" s="191">
        <v>1.62704510363861</v>
      </c>
      <c r="W56" s="186">
        <v>0.37054235044352302</v>
      </c>
      <c r="X56" s="191">
        <v>6.46715683778082E-2</v>
      </c>
      <c r="Y56" s="186">
        <v>37.069951419153902</v>
      </c>
      <c r="Z56" s="202">
        <v>1.48684396097575</v>
      </c>
    </row>
    <row r="57" spans="1:26" ht="13" customHeight="1" x14ac:dyDescent="0.2">
      <c r="A57" s="82" t="s">
        <v>385</v>
      </c>
      <c r="B57" s="110">
        <v>2</v>
      </c>
      <c r="C57" s="186">
        <v>0.81539309647898195</v>
      </c>
      <c r="D57" s="191">
        <v>0.145996574307659</v>
      </c>
      <c r="E57" s="186">
        <v>3.9519198688127601</v>
      </c>
      <c r="F57" s="191">
        <v>1.3842662051355401</v>
      </c>
      <c r="G57" s="186">
        <v>0.84839455749966097</v>
      </c>
      <c r="H57" s="191">
        <v>0.14434571715733699</v>
      </c>
      <c r="I57" s="186">
        <v>5.17319959616934</v>
      </c>
      <c r="J57" s="191">
        <v>1.28098680279836</v>
      </c>
      <c r="K57" s="186">
        <v>0.80474910677566602</v>
      </c>
      <c r="L57" s="191">
        <v>0.13811301888077099</v>
      </c>
      <c r="M57" s="186">
        <v>6.4021711164779402</v>
      </c>
      <c r="N57" s="191">
        <v>1.6116228024480801</v>
      </c>
      <c r="O57" s="186">
        <v>0.67697964587042103</v>
      </c>
      <c r="P57" s="191">
        <v>0.113342062543643</v>
      </c>
      <c r="Q57" s="186">
        <v>31.4321560793793</v>
      </c>
      <c r="R57" s="191">
        <v>2.3847918509386399</v>
      </c>
      <c r="S57" s="186">
        <v>0.68351008091680399</v>
      </c>
      <c r="T57" s="191">
        <v>0.110152181454042</v>
      </c>
      <c r="U57" s="186">
        <v>31.636253397452101</v>
      </c>
      <c r="V57" s="191">
        <v>2.33891528195351</v>
      </c>
      <c r="W57" s="186">
        <v>0.47366803680496999</v>
      </c>
      <c r="X57" s="191">
        <v>0.10912052982590301</v>
      </c>
      <c r="Y57" s="186">
        <v>36.843814744393001</v>
      </c>
      <c r="Z57" s="202">
        <v>2.15632615358198</v>
      </c>
    </row>
    <row r="58" spans="1:26" ht="13" customHeight="1" x14ac:dyDescent="0.2">
      <c r="A58" s="82" t="s">
        <v>386</v>
      </c>
      <c r="B58" s="110">
        <v>2</v>
      </c>
      <c r="C58" s="186">
        <v>1.09058186281741</v>
      </c>
      <c r="D58" s="191">
        <v>0.12537035959600101</v>
      </c>
      <c r="E58" s="186">
        <v>4.5616362569763202</v>
      </c>
      <c r="F58" s="191">
        <v>0.99010118867720698</v>
      </c>
      <c r="G58" s="186">
        <v>1.0771485642802601</v>
      </c>
      <c r="H58" s="191">
        <v>0.12291531374436999</v>
      </c>
      <c r="I58" s="186">
        <v>5.0647184894284498</v>
      </c>
      <c r="J58" s="191">
        <v>1.0732212300524799</v>
      </c>
      <c r="K58" s="186">
        <v>1.0719581319779099</v>
      </c>
      <c r="L58" s="191">
        <v>0.123615936574944</v>
      </c>
      <c r="M58" s="186">
        <v>5.5117810514654</v>
      </c>
      <c r="N58" s="191">
        <v>1.30640441493034</v>
      </c>
      <c r="O58" s="186">
        <v>0.91220910063277405</v>
      </c>
      <c r="P58" s="191">
        <v>0.104655454153019</v>
      </c>
      <c r="Q58" s="186">
        <v>26.310287815269799</v>
      </c>
      <c r="R58" s="191">
        <v>1.5689904468652101</v>
      </c>
      <c r="S58" s="186">
        <v>0.90812388445486203</v>
      </c>
      <c r="T58" s="191">
        <v>0.103652433043935</v>
      </c>
      <c r="U58" s="186">
        <v>26.355898295185401</v>
      </c>
      <c r="V58" s="191">
        <v>1.59831459624342</v>
      </c>
      <c r="W58" s="186">
        <v>0.57039169895660002</v>
      </c>
      <c r="X58" s="191">
        <v>0.101638774565186</v>
      </c>
      <c r="Y58" s="186">
        <v>29.3200371141481</v>
      </c>
      <c r="Z58" s="202">
        <v>1.60313145582173</v>
      </c>
    </row>
    <row r="59" spans="1:26" ht="13" customHeight="1" x14ac:dyDescent="0.2">
      <c r="A59" s="82" t="s">
        <v>387</v>
      </c>
      <c r="B59" s="110">
        <v>2</v>
      </c>
      <c r="C59" s="186">
        <v>1.25831270899873</v>
      </c>
      <c r="D59" s="191">
        <v>0.115549258877563</v>
      </c>
      <c r="E59" s="186">
        <v>9.7217453090563808</v>
      </c>
      <c r="F59" s="191">
        <v>1.5831989712204</v>
      </c>
      <c r="G59" s="186">
        <v>1.2364867699477999</v>
      </c>
      <c r="H59" s="191">
        <v>0.114878102413522</v>
      </c>
      <c r="I59" s="186">
        <v>10.1785859833783</v>
      </c>
      <c r="J59" s="191">
        <v>1.63574591593151</v>
      </c>
      <c r="K59" s="186">
        <v>1.2769367785253101</v>
      </c>
      <c r="L59" s="191">
        <v>0.117215993890812</v>
      </c>
      <c r="M59" s="186">
        <v>11.313232146921001</v>
      </c>
      <c r="N59" s="191">
        <v>1.6509436382717899</v>
      </c>
      <c r="O59" s="186">
        <v>0.99382966968092201</v>
      </c>
      <c r="P59" s="191">
        <v>9.6303202555170095E-2</v>
      </c>
      <c r="Q59" s="186">
        <v>30.825210458118299</v>
      </c>
      <c r="R59" s="191">
        <v>2.2565135231862099</v>
      </c>
      <c r="S59" s="186">
        <v>0.99758003575069598</v>
      </c>
      <c r="T59" s="191">
        <v>9.4819714836362298E-2</v>
      </c>
      <c r="U59" s="186">
        <v>31.2950664512482</v>
      </c>
      <c r="V59" s="191">
        <v>2.2829642372726</v>
      </c>
      <c r="W59" s="186">
        <v>0.58328444381843603</v>
      </c>
      <c r="X59" s="191">
        <v>9.8909457824618893E-2</v>
      </c>
      <c r="Y59" s="186">
        <v>36.318997202429301</v>
      </c>
      <c r="Z59" s="202">
        <v>1.99700902848182</v>
      </c>
    </row>
    <row r="60" spans="1:26" ht="13" customHeight="1" x14ac:dyDescent="0.2">
      <c r="A60" s="82" t="s">
        <v>388</v>
      </c>
      <c r="B60" s="110">
        <v>2</v>
      </c>
      <c r="C60" s="186">
        <v>1.23284258176416</v>
      </c>
      <c r="D60" s="191">
        <v>0.19309937169684299</v>
      </c>
      <c r="E60" s="186">
        <v>7.7981412859612496</v>
      </c>
      <c r="F60" s="191">
        <v>2.50190942072039</v>
      </c>
      <c r="G60" s="186">
        <v>1.2496195745433401</v>
      </c>
      <c r="H60" s="191">
        <v>0.19762745432673301</v>
      </c>
      <c r="I60" s="186">
        <v>10.3676656537013</v>
      </c>
      <c r="J60" s="191">
        <v>2.4381334468826101</v>
      </c>
      <c r="K60" s="186">
        <v>1.0362556613059799</v>
      </c>
      <c r="L60" s="191">
        <v>0.179134403124456</v>
      </c>
      <c r="M60" s="186">
        <v>16.866596379326701</v>
      </c>
      <c r="N60" s="191">
        <v>4.1960269929443603</v>
      </c>
      <c r="O60" s="186">
        <v>0.89754472449604705</v>
      </c>
      <c r="P60" s="191">
        <v>0.14885222342034399</v>
      </c>
      <c r="Q60" s="186">
        <v>39.034026007390203</v>
      </c>
      <c r="R60" s="191">
        <v>4.2303178316052001</v>
      </c>
      <c r="S60" s="186">
        <v>0.94582177497131303</v>
      </c>
      <c r="T60" s="191">
        <v>0.15096495755276301</v>
      </c>
      <c r="U60" s="186">
        <v>39.571217813424703</v>
      </c>
      <c r="V60" s="191">
        <v>4.06512366696409</v>
      </c>
      <c r="W60" s="186">
        <v>0.79005799356284501</v>
      </c>
      <c r="X60" s="191">
        <v>0.14517820590637801</v>
      </c>
      <c r="Y60" s="186">
        <v>42.30795071739</v>
      </c>
      <c r="Z60" s="202">
        <v>3.5638114187154502</v>
      </c>
    </row>
    <row r="61" spans="1:26" ht="13" customHeight="1" x14ac:dyDescent="0.2">
      <c r="A61" s="82" t="s">
        <v>432</v>
      </c>
      <c r="B61" s="110">
        <v>2</v>
      </c>
      <c r="C61" s="186">
        <v>1.4410197733378201</v>
      </c>
      <c r="D61" s="191">
        <v>9.0510437905352098E-2</v>
      </c>
      <c r="E61" s="186">
        <v>10.074501920189199</v>
      </c>
      <c r="F61" s="191">
        <v>1.1490295985959</v>
      </c>
      <c r="G61" s="186">
        <v>1.3903748583437601</v>
      </c>
      <c r="H61" s="191">
        <v>8.4835992685225403E-2</v>
      </c>
      <c r="I61" s="186">
        <v>11.332178550838</v>
      </c>
      <c r="J61" s="191">
        <v>1.36540981879597</v>
      </c>
      <c r="K61" s="186">
        <v>1.37728506788349</v>
      </c>
      <c r="L61" s="191">
        <v>8.6503533390412099E-2</v>
      </c>
      <c r="M61" s="186">
        <v>12.0670754822023</v>
      </c>
      <c r="N61" s="191">
        <v>1.4298227806850501</v>
      </c>
      <c r="O61" s="186">
        <v>0.79012292437626697</v>
      </c>
      <c r="P61" s="191">
        <v>7.4062887609701297E-2</v>
      </c>
      <c r="Q61" s="186">
        <v>36.500504403667897</v>
      </c>
      <c r="R61" s="191">
        <v>1.9661917890215399</v>
      </c>
      <c r="S61" s="186">
        <v>0.76945366275198002</v>
      </c>
      <c r="T61" s="191">
        <v>7.35260959937383E-2</v>
      </c>
      <c r="U61" s="186">
        <v>36.850046481682199</v>
      </c>
      <c r="V61" s="191">
        <v>1.9801752617500801</v>
      </c>
      <c r="W61" s="186">
        <v>0.56588263003845096</v>
      </c>
      <c r="X61" s="191">
        <v>8.0763650711615606E-2</v>
      </c>
      <c r="Y61" s="186">
        <v>37.611366142449498</v>
      </c>
      <c r="Z61" s="202">
        <v>1.9702537015731401</v>
      </c>
    </row>
    <row r="62" spans="1:26" ht="13" customHeight="1" x14ac:dyDescent="0.2">
      <c r="A62" s="82" t="s">
        <v>389</v>
      </c>
      <c r="B62" s="110">
        <v>2</v>
      </c>
      <c r="C62" s="186">
        <v>0.65068616698514503</v>
      </c>
      <c r="D62" s="191">
        <v>6.9414126569581999E-2</v>
      </c>
      <c r="E62" s="186">
        <v>3.8235525136445401</v>
      </c>
      <c r="F62" s="191">
        <v>0.78626958765249599</v>
      </c>
      <c r="G62" s="186">
        <v>0.67114693838112804</v>
      </c>
      <c r="H62" s="191">
        <v>7.2339601035429302E-2</v>
      </c>
      <c r="I62" s="186">
        <v>3.9397581960205499</v>
      </c>
      <c r="J62" s="191">
        <v>0.80688219623994395</v>
      </c>
      <c r="K62" s="186">
        <v>0.67825951198812395</v>
      </c>
      <c r="L62" s="191">
        <v>6.9582128068771301E-2</v>
      </c>
      <c r="M62" s="186">
        <v>5.0795080121366096</v>
      </c>
      <c r="N62" s="191">
        <v>1.1135685327381699</v>
      </c>
      <c r="O62" s="186">
        <v>0.40528367502534401</v>
      </c>
      <c r="P62" s="191">
        <v>5.4825892781234099E-2</v>
      </c>
      <c r="Q62" s="186">
        <v>40.704325858104298</v>
      </c>
      <c r="R62" s="191">
        <v>2.1329934871036702</v>
      </c>
      <c r="S62" s="186">
        <v>0.40602121460972301</v>
      </c>
      <c r="T62" s="191">
        <v>5.4704778923652199E-2</v>
      </c>
      <c r="U62" s="186">
        <v>40.733641082877803</v>
      </c>
      <c r="V62" s="191">
        <v>2.1402204407848902</v>
      </c>
      <c r="W62" s="186">
        <v>0.154047445088802</v>
      </c>
      <c r="X62" s="191">
        <v>6.7366694208840602E-2</v>
      </c>
      <c r="Y62" s="186">
        <v>42.077922966026797</v>
      </c>
      <c r="Z62" s="202">
        <v>1.99968994429861</v>
      </c>
    </row>
    <row r="63" spans="1:26" ht="13" customHeight="1" x14ac:dyDescent="0.2">
      <c r="A63" s="112" t="s">
        <v>433</v>
      </c>
      <c r="B63" s="113">
        <v>2</v>
      </c>
      <c r="C63" s="187">
        <v>0.85971904610259997</v>
      </c>
      <c r="D63" s="192">
        <v>2.40417097839822E-2</v>
      </c>
      <c r="E63" s="187">
        <v>4.3135550002193703</v>
      </c>
      <c r="F63" s="192">
        <v>0.23079384703309599</v>
      </c>
      <c r="G63" s="187">
        <v>0.86609868961355896</v>
      </c>
      <c r="H63" s="192">
        <v>2.4004772760895299E-2</v>
      </c>
      <c r="I63" s="187">
        <v>5.4269482592202101</v>
      </c>
      <c r="J63" s="192">
        <v>0.25947705532749399</v>
      </c>
      <c r="K63" s="187">
        <v>0.86247886465861601</v>
      </c>
      <c r="L63" s="192">
        <v>2.3441926308926501E-2</v>
      </c>
      <c r="M63" s="187">
        <v>6.8819319430678902</v>
      </c>
      <c r="N63" s="192">
        <v>0.32230505006990301</v>
      </c>
      <c r="O63" s="187">
        <v>0.71777746200381398</v>
      </c>
      <c r="P63" s="192">
        <v>2.0087160904966501E-2</v>
      </c>
      <c r="Q63" s="187">
        <v>30.132990470108599</v>
      </c>
      <c r="R63" s="192">
        <v>0.44664662682531298</v>
      </c>
      <c r="S63" s="187">
        <v>0.71704685519064504</v>
      </c>
      <c r="T63" s="192">
        <v>2.01174177790314E-2</v>
      </c>
      <c r="U63" s="187">
        <v>30.364665814466701</v>
      </c>
      <c r="V63" s="192">
        <v>0.445305151424635</v>
      </c>
      <c r="W63" s="187">
        <v>0.48144813716768697</v>
      </c>
      <c r="X63" s="192">
        <v>2.0660189296493901E-2</v>
      </c>
      <c r="Y63" s="187">
        <v>34.395516957708601</v>
      </c>
      <c r="Z63" s="204">
        <v>0.42884368589134397</v>
      </c>
    </row>
    <row r="64" spans="1:26" ht="13" customHeight="1" x14ac:dyDescent="0.2">
      <c r="A64" s="114" t="s">
        <v>434</v>
      </c>
      <c r="B64" s="115">
        <v>2</v>
      </c>
      <c r="C64" s="188">
        <v>0.83813023368495199</v>
      </c>
      <c r="D64" s="193">
        <v>3.5710279673353898E-2</v>
      </c>
      <c r="E64" s="188">
        <v>4.0300369057227003</v>
      </c>
      <c r="F64" s="193">
        <v>0.31691264272574099</v>
      </c>
      <c r="G64" s="188">
        <v>0.84416489244799897</v>
      </c>
      <c r="H64" s="193">
        <v>3.5538757782057798E-2</v>
      </c>
      <c r="I64" s="188">
        <v>4.7534517468744504</v>
      </c>
      <c r="J64" s="193">
        <v>0.34848877993497901</v>
      </c>
      <c r="K64" s="188">
        <v>0.85097236876620197</v>
      </c>
      <c r="L64" s="193">
        <v>3.5192270854789702E-2</v>
      </c>
      <c r="M64" s="188">
        <v>6.0552575933158703</v>
      </c>
      <c r="N64" s="193">
        <v>0.40909266679499601</v>
      </c>
      <c r="O64" s="188">
        <v>0.71982466496406206</v>
      </c>
      <c r="P64" s="193">
        <v>2.7113997926880198E-2</v>
      </c>
      <c r="Q64" s="188">
        <v>31.4768579604279</v>
      </c>
      <c r="R64" s="193">
        <v>0.62730546175297097</v>
      </c>
      <c r="S64" s="188">
        <v>0.71455896037286704</v>
      </c>
      <c r="T64" s="193">
        <v>2.7619284219912998E-2</v>
      </c>
      <c r="U64" s="188">
        <v>31.6081730399892</v>
      </c>
      <c r="V64" s="193">
        <v>0.62207271405779896</v>
      </c>
      <c r="W64" s="188">
        <v>0.507789542989589</v>
      </c>
      <c r="X64" s="193">
        <v>2.78889263399098E-2</v>
      </c>
      <c r="Y64" s="188">
        <v>34.928887247449097</v>
      </c>
      <c r="Z64" s="205">
        <v>0.594737253609811</v>
      </c>
    </row>
    <row r="65" spans="1:26" ht="13" customHeight="1" x14ac:dyDescent="0.2">
      <c r="A65" s="116" t="s">
        <v>435</v>
      </c>
      <c r="B65" s="117">
        <v>2</v>
      </c>
      <c r="C65" s="189">
        <v>0.97755748128536801</v>
      </c>
      <c r="D65" s="194">
        <v>1.7484507594096001E-2</v>
      </c>
      <c r="E65" s="189">
        <v>5.5661907671337403</v>
      </c>
      <c r="F65" s="194">
        <v>0.176838462358128</v>
      </c>
      <c r="G65" s="189">
        <v>0.97260024951672897</v>
      </c>
      <c r="H65" s="194">
        <v>1.7543626933695398E-2</v>
      </c>
      <c r="I65" s="189">
        <v>6.5950694888749197</v>
      </c>
      <c r="J65" s="194">
        <v>0.192922454962106</v>
      </c>
      <c r="K65" s="189">
        <v>0.97323066990362495</v>
      </c>
      <c r="L65" s="194">
        <v>1.73831567847034E-2</v>
      </c>
      <c r="M65" s="189">
        <v>7.9319559022050399</v>
      </c>
      <c r="N65" s="194">
        <v>0.22931607895459699</v>
      </c>
      <c r="O65" s="189">
        <v>0.75746616325537797</v>
      </c>
      <c r="P65" s="194">
        <v>1.48283174792518E-2</v>
      </c>
      <c r="Q65" s="189">
        <v>31.9590329281355</v>
      </c>
      <c r="R65" s="194">
        <v>0.32208513099163599</v>
      </c>
      <c r="S65" s="189">
        <v>0.75287768439331304</v>
      </c>
      <c r="T65" s="194">
        <v>1.48487535696687E-2</v>
      </c>
      <c r="U65" s="189">
        <v>32.199817812060303</v>
      </c>
      <c r="V65" s="194">
        <v>0.321097319753266</v>
      </c>
      <c r="W65" s="189">
        <v>0.48757081020209903</v>
      </c>
      <c r="X65" s="194">
        <v>1.53872563957857E-2</v>
      </c>
      <c r="Y65" s="189">
        <v>35.6295199025814</v>
      </c>
      <c r="Z65" s="206">
        <v>0.31328661855623402</v>
      </c>
    </row>
    <row r="66" spans="1:26" ht="13" customHeight="1" x14ac:dyDescent="0.2">
      <c r="A66" s="82" t="s">
        <v>391</v>
      </c>
      <c r="B66" s="110">
        <v>2</v>
      </c>
      <c r="C66" s="186">
        <v>1.18111923254909</v>
      </c>
      <c r="D66" s="191">
        <v>0.19876910046454399</v>
      </c>
      <c r="E66" s="186">
        <v>7.5791482965742798</v>
      </c>
      <c r="F66" s="191">
        <v>2.4212168914973602</v>
      </c>
      <c r="G66" s="186">
        <v>1.17421646676739</v>
      </c>
      <c r="H66" s="191">
        <v>0.19975590705350099</v>
      </c>
      <c r="I66" s="186">
        <v>8.5670178838236808</v>
      </c>
      <c r="J66" s="191">
        <v>3.1509444921077199</v>
      </c>
      <c r="K66" s="186">
        <v>1.0356181864104299</v>
      </c>
      <c r="L66" s="191">
        <v>0.23206263364874499</v>
      </c>
      <c r="M66" s="186">
        <v>11.3818222030458</v>
      </c>
      <c r="N66" s="191">
        <v>2.8420454384821499</v>
      </c>
      <c r="O66" s="186">
        <v>0.69333459727668001</v>
      </c>
      <c r="P66" s="191">
        <v>0.191017263729992</v>
      </c>
      <c r="Q66" s="186">
        <v>41.056692508977399</v>
      </c>
      <c r="R66" s="191">
        <v>4.5831830574168002</v>
      </c>
      <c r="S66" s="186">
        <v>0.67438623023458799</v>
      </c>
      <c r="T66" s="191">
        <v>0.190909139888949</v>
      </c>
      <c r="U66" s="186">
        <v>42.474940810825203</v>
      </c>
      <c r="V66" s="191">
        <v>4.58165734639537</v>
      </c>
      <c r="W66" s="186">
        <v>0.402438814769984</v>
      </c>
      <c r="X66" s="191">
        <v>0.18996889387033999</v>
      </c>
      <c r="Y66" s="186">
        <v>45.745382277193698</v>
      </c>
      <c r="Z66" s="202">
        <v>4.3400704546115998</v>
      </c>
    </row>
    <row r="67" spans="1:26" ht="13" customHeight="1" x14ac:dyDescent="0.2">
      <c r="A67" s="82" t="s">
        <v>392</v>
      </c>
      <c r="B67" s="110">
        <v>2</v>
      </c>
      <c r="C67" s="186">
        <v>0.763949150792535</v>
      </c>
      <c r="D67" s="191">
        <v>0.191203107962028</v>
      </c>
      <c r="E67" s="186">
        <v>3.0305902265747902</v>
      </c>
      <c r="F67" s="191">
        <v>1.36699585623276</v>
      </c>
      <c r="G67" s="186">
        <v>0.81200551689043499</v>
      </c>
      <c r="H67" s="191">
        <v>0.193258426483565</v>
      </c>
      <c r="I67" s="186">
        <v>4.7565516276939297</v>
      </c>
      <c r="J67" s="191">
        <v>1.8603066314327801</v>
      </c>
      <c r="K67" s="186">
        <v>0.830928386914909</v>
      </c>
      <c r="L67" s="191">
        <v>0.19236643943909401</v>
      </c>
      <c r="M67" s="186">
        <v>6.0571100256614097</v>
      </c>
      <c r="N67" s="191">
        <v>2.1664910036116898</v>
      </c>
      <c r="O67" s="186">
        <v>0.76247622275365601</v>
      </c>
      <c r="P67" s="191">
        <v>0.18004838533612999</v>
      </c>
      <c r="Q67" s="186">
        <v>32.712488971927598</v>
      </c>
      <c r="R67" s="191">
        <v>3.62550081067798</v>
      </c>
      <c r="S67" s="186">
        <v>0.72840739004296695</v>
      </c>
      <c r="T67" s="191">
        <v>0.172323029243726</v>
      </c>
      <c r="U67" s="186">
        <v>33.317223515703198</v>
      </c>
      <c r="V67" s="191">
        <v>3.5657224842839099</v>
      </c>
      <c r="W67" s="186">
        <v>0.552071335303432</v>
      </c>
      <c r="X67" s="191">
        <v>0.19246008590431801</v>
      </c>
      <c r="Y67" s="186">
        <v>34.728098636117402</v>
      </c>
      <c r="Z67" s="202">
        <v>3.3533064749595201</v>
      </c>
    </row>
    <row r="68" spans="1:26" ht="13" customHeight="1" x14ac:dyDescent="0.2">
      <c r="A68" s="82" t="s">
        <v>393</v>
      </c>
      <c r="B68" s="110">
        <v>2</v>
      </c>
      <c r="C68" s="186">
        <v>0.51430055778678896</v>
      </c>
      <c r="D68" s="191">
        <v>0.24563913120301301</v>
      </c>
      <c r="E68" s="186">
        <v>1.6933084102885301</v>
      </c>
      <c r="F68" s="191">
        <v>1.7105294396680799</v>
      </c>
      <c r="G68" s="186">
        <v>0.478849019089576</v>
      </c>
      <c r="H68" s="191">
        <v>0.26511695244115602</v>
      </c>
      <c r="I68" s="186">
        <v>2.50383335682917</v>
      </c>
      <c r="J68" s="191">
        <v>1.74000197234723</v>
      </c>
      <c r="K68" s="186">
        <v>0.42434666658468601</v>
      </c>
      <c r="L68" s="191">
        <v>0.26450097537610501</v>
      </c>
      <c r="M68" s="186">
        <v>5.7102262749784503</v>
      </c>
      <c r="N68" s="191">
        <v>2.5267363163822201</v>
      </c>
      <c r="O68" s="186">
        <v>0.30909126730838798</v>
      </c>
      <c r="P68" s="191">
        <v>0.22248719602050401</v>
      </c>
      <c r="Q68" s="186">
        <v>27.8577012065522</v>
      </c>
      <c r="R68" s="191">
        <v>3.38015503522869</v>
      </c>
      <c r="S68" s="186">
        <v>0.30625598107162499</v>
      </c>
      <c r="T68" s="191">
        <v>0.226492611657341</v>
      </c>
      <c r="U68" s="186">
        <v>28.085368623046001</v>
      </c>
      <c r="V68" s="191">
        <v>3.4587865966655902</v>
      </c>
      <c r="W68" s="186">
        <v>3.4442440370174598E-3</v>
      </c>
      <c r="X68" s="191">
        <v>0.191224711671451</v>
      </c>
      <c r="Y68" s="186">
        <v>35.5565789468574</v>
      </c>
      <c r="Z68" s="202">
        <v>3.7399851108626998</v>
      </c>
    </row>
    <row r="69" spans="1:26" ht="13" customHeight="1" x14ac:dyDescent="0.2">
      <c r="A69" s="4" t="s">
        <v>394</v>
      </c>
      <c r="B69" s="118">
        <v>2</v>
      </c>
      <c r="C69" s="196">
        <v>0.76426435825304695</v>
      </c>
      <c r="D69" s="197">
        <v>0.17524582220072599</v>
      </c>
      <c r="E69" s="196">
        <v>3.3586971636265401</v>
      </c>
      <c r="F69" s="197">
        <v>1.5376648989163699</v>
      </c>
      <c r="G69" s="196">
        <v>0.772697048196063</v>
      </c>
      <c r="H69" s="197">
        <v>0.17496867594191001</v>
      </c>
      <c r="I69" s="196">
        <v>4.0673492155665496</v>
      </c>
      <c r="J69" s="197">
        <v>1.79371834860437</v>
      </c>
      <c r="K69" s="196">
        <v>0.74785475574286098</v>
      </c>
      <c r="L69" s="197">
        <v>0.16870202743937601</v>
      </c>
      <c r="M69" s="196">
        <v>5.3787645109294902</v>
      </c>
      <c r="N69" s="197">
        <v>2.57751677857821</v>
      </c>
      <c r="O69" s="196">
        <v>0.71883443313287998</v>
      </c>
      <c r="P69" s="197">
        <v>0.15598130464902599</v>
      </c>
      <c r="Q69" s="196">
        <v>21.077532357614199</v>
      </c>
      <c r="R69" s="197">
        <v>3.5206672366522098</v>
      </c>
      <c r="S69" s="196">
        <v>0.70361408001575598</v>
      </c>
      <c r="T69" s="197">
        <v>0.15737536977481401</v>
      </c>
      <c r="U69" s="196">
        <v>22.3315769897868</v>
      </c>
      <c r="V69" s="197">
        <v>3.5214525352362598</v>
      </c>
      <c r="W69" s="196">
        <v>0.52627748814666497</v>
      </c>
      <c r="X69" s="197">
        <v>0.17208308623322599</v>
      </c>
      <c r="Y69" s="196">
        <v>29.652890818900499</v>
      </c>
      <c r="Z69" s="207">
        <v>3.7482731567607299</v>
      </c>
    </row>
    <row r="70" spans="1:26" ht="13" customHeight="1" x14ac:dyDescent="0.2">
      <c r="A70" s="82"/>
      <c r="B70" s="119"/>
      <c r="C70" s="186" t="s">
        <v>1898</v>
      </c>
      <c r="D70" s="191" t="s">
        <v>1899</v>
      </c>
      <c r="E70" s="186" t="s">
        <v>1822</v>
      </c>
      <c r="F70" s="191" t="s">
        <v>1823</v>
      </c>
      <c r="G70" s="186" t="s">
        <v>1900</v>
      </c>
      <c r="H70" s="191" t="s">
        <v>1901</v>
      </c>
      <c r="I70" s="186" t="s">
        <v>1826</v>
      </c>
      <c r="J70" s="191" t="s">
        <v>1827</v>
      </c>
      <c r="K70" s="186" t="s">
        <v>1902</v>
      </c>
      <c r="L70" s="191" t="s">
        <v>1903</v>
      </c>
      <c r="M70" s="186" t="s">
        <v>1830</v>
      </c>
      <c r="N70" s="191" t="s">
        <v>1831</v>
      </c>
      <c r="O70" s="186" t="s">
        <v>1904</v>
      </c>
      <c r="P70" s="191" t="s">
        <v>1905</v>
      </c>
      <c r="Q70" s="186" t="s">
        <v>1834</v>
      </c>
      <c r="R70" s="191" t="s">
        <v>1835</v>
      </c>
      <c r="S70" s="186" t="s">
        <v>1906</v>
      </c>
      <c r="T70" s="191" t="s">
        <v>1907</v>
      </c>
      <c r="U70" s="186" t="s">
        <v>1838</v>
      </c>
      <c r="V70" s="191" t="s">
        <v>1839</v>
      </c>
      <c r="W70" s="186" t="s">
        <v>1908</v>
      </c>
      <c r="X70" s="191" t="s">
        <v>1909</v>
      </c>
      <c r="Y70" s="186" t="s">
        <v>1842</v>
      </c>
      <c r="Z70" s="202" t="s">
        <v>1843</v>
      </c>
    </row>
    <row r="71" spans="1:26" ht="13" customHeight="1" x14ac:dyDescent="0.2">
      <c r="A71" s="82" t="s">
        <v>350</v>
      </c>
      <c r="B71" s="119">
        <v>1</v>
      </c>
      <c r="C71" s="186">
        <v>0.87467123475571895</v>
      </c>
      <c r="D71" s="191">
        <v>0.124825554387342</v>
      </c>
      <c r="E71" s="186">
        <v>4.9826975389989299</v>
      </c>
      <c r="F71" s="191">
        <v>1.3315525851207399</v>
      </c>
      <c r="G71" s="186">
        <v>0.88447545431013097</v>
      </c>
      <c r="H71" s="191">
        <v>0.12702203220661401</v>
      </c>
      <c r="I71" s="186">
        <v>6.0957388098024401</v>
      </c>
      <c r="J71" s="191">
        <v>1.4392558238849</v>
      </c>
      <c r="K71" s="186">
        <v>0.88914806171122196</v>
      </c>
      <c r="L71" s="191">
        <v>0.12501364833393999</v>
      </c>
      <c r="M71" s="186">
        <v>6.6591682114657802</v>
      </c>
      <c r="N71" s="191">
        <v>1.585404798386</v>
      </c>
      <c r="O71" s="186">
        <v>0.69622648977936796</v>
      </c>
      <c r="P71" s="191">
        <v>0.102102265866391</v>
      </c>
      <c r="Q71" s="186">
        <v>32.204423680828903</v>
      </c>
      <c r="R71" s="191">
        <v>2.3623040762718999</v>
      </c>
      <c r="S71" s="186">
        <v>0.70056147355169096</v>
      </c>
      <c r="T71" s="191">
        <v>9.7317638951205002E-2</v>
      </c>
      <c r="U71" s="186">
        <v>34.036482434166103</v>
      </c>
      <c r="V71" s="191">
        <v>2.4200061367831398</v>
      </c>
      <c r="W71" s="186">
        <v>0.42000437855190098</v>
      </c>
      <c r="X71" s="191">
        <v>9.8094095333844195E-2</v>
      </c>
      <c r="Y71" s="186">
        <v>38.026007321668502</v>
      </c>
      <c r="Z71" s="202">
        <v>2.5514418515360302</v>
      </c>
    </row>
    <row r="72" spans="1:26" ht="13" customHeight="1" x14ac:dyDescent="0.2">
      <c r="A72" s="82" t="s">
        <v>352</v>
      </c>
      <c r="B72" s="119">
        <v>1</v>
      </c>
      <c r="C72" s="186">
        <v>0.68075520967980396</v>
      </c>
      <c r="D72" s="191">
        <v>8.5469456689944601E-2</v>
      </c>
      <c r="E72" s="186">
        <v>3.0063713374863399</v>
      </c>
      <c r="F72" s="191">
        <v>0.734624013068918</v>
      </c>
      <c r="G72" s="186">
        <v>0.70622643197436397</v>
      </c>
      <c r="H72" s="191">
        <v>8.4229210350100003E-2</v>
      </c>
      <c r="I72" s="186">
        <v>3.55537438428567</v>
      </c>
      <c r="J72" s="191">
        <v>0.74901192003333705</v>
      </c>
      <c r="K72" s="186">
        <v>0.66620193569698705</v>
      </c>
      <c r="L72" s="191">
        <v>8.2891603597086402E-2</v>
      </c>
      <c r="M72" s="186">
        <v>4.87909436572044</v>
      </c>
      <c r="N72" s="191">
        <v>1.06832100718335</v>
      </c>
      <c r="O72" s="186">
        <v>0.57646025074845098</v>
      </c>
      <c r="P72" s="191">
        <v>7.6309595272406994E-2</v>
      </c>
      <c r="Q72" s="186">
        <v>25.441282741112101</v>
      </c>
      <c r="R72" s="191">
        <v>1.7454487142206401</v>
      </c>
      <c r="S72" s="186">
        <v>0.58458930195401704</v>
      </c>
      <c r="T72" s="191">
        <v>7.7016836992765902E-2</v>
      </c>
      <c r="U72" s="186">
        <v>25.752143669762599</v>
      </c>
      <c r="V72" s="191">
        <v>1.77433483677393</v>
      </c>
      <c r="W72" s="186">
        <v>0.44622213628191398</v>
      </c>
      <c r="X72" s="191">
        <v>8.0201746553352798E-2</v>
      </c>
      <c r="Y72" s="186">
        <v>27.382345091852802</v>
      </c>
      <c r="Z72" s="202">
        <v>1.7233573463504099</v>
      </c>
    </row>
    <row r="73" spans="1:26" ht="13" customHeight="1" x14ac:dyDescent="0.2">
      <c r="A73" s="111" t="s">
        <v>354</v>
      </c>
      <c r="B73" s="119">
        <v>1</v>
      </c>
      <c r="C73" s="186">
        <v>0.819939376628668</v>
      </c>
      <c r="D73" s="191">
        <v>0.114048059699997</v>
      </c>
      <c r="E73" s="186">
        <v>4.7637582895179698</v>
      </c>
      <c r="F73" s="191">
        <v>1.28507276599062</v>
      </c>
      <c r="G73" s="186">
        <v>0.81804050662961603</v>
      </c>
      <c r="H73" s="191">
        <v>0.11441436139511101</v>
      </c>
      <c r="I73" s="186">
        <v>4.8661963156030099</v>
      </c>
      <c r="J73" s="191">
        <v>1.3609850827746099</v>
      </c>
      <c r="K73" s="186">
        <v>0.79737631006738596</v>
      </c>
      <c r="L73" s="191">
        <v>0.109538590840551</v>
      </c>
      <c r="M73" s="186">
        <v>7.0936339623749003</v>
      </c>
      <c r="N73" s="191">
        <v>2.0316770557536601</v>
      </c>
      <c r="O73" s="186">
        <v>0.63075858729232803</v>
      </c>
      <c r="P73" s="191">
        <v>0.105938045421861</v>
      </c>
      <c r="Q73" s="186">
        <v>26.118471879426401</v>
      </c>
      <c r="R73" s="191">
        <v>2.67823734072048</v>
      </c>
      <c r="S73" s="186">
        <v>0.64004599059220502</v>
      </c>
      <c r="T73" s="191">
        <v>0.10766338231497</v>
      </c>
      <c r="U73" s="186">
        <v>26.6061102160056</v>
      </c>
      <c r="V73" s="191">
        <v>2.76351272270447</v>
      </c>
      <c r="W73" s="186">
        <v>0.44506927200171198</v>
      </c>
      <c r="X73" s="191">
        <v>0.10756726598171</v>
      </c>
      <c r="Y73" s="186">
        <v>30.367936728517499</v>
      </c>
      <c r="Z73" s="202">
        <v>2.8630036823593201</v>
      </c>
    </row>
    <row r="74" spans="1:26" ht="13" customHeight="1" x14ac:dyDescent="0.2">
      <c r="A74" s="82" t="s">
        <v>355</v>
      </c>
      <c r="B74" s="119">
        <v>1</v>
      </c>
      <c r="C74" s="186">
        <v>1.0760904421695301</v>
      </c>
      <c r="D74" s="191">
        <v>0.13328200998346701</v>
      </c>
      <c r="E74" s="186">
        <v>6.6118486936936698</v>
      </c>
      <c r="F74" s="191">
        <v>1.55779287222618</v>
      </c>
      <c r="G74" s="186">
        <v>1.1372296905549</v>
      </c>
      <c r="H74" s="191">
        <v>0.13078159933120201</v>
      </c>
      <c r="I74" s="186">
        <v>9.2635825147127999</v>
      </c>
      <c r="J74" s="191">
        <v>1.7283513596959801</v>
      </c>
      <c r="K74" s="186">
        <v>1.09330406299797</v>
      </c>
      <c r="L74" s="191">
        <v>0.12770134543828801</v>
      </c>
      <c r="M74" s="186">
        <v>9.8497132595208807</v>
      </c>
      <c r="N74" s="191">
        <v>1.93143652049991</v>
      </c>
      <c r="O74" s="186">
        <v>0.85270761341474999</v>
      </c>
      <c r="P74" s="191">
        <v>0.118725557680342</v>
      </c>
      <c r="Q74" s="186">
        <v>28.783297352255399</v>
      </c>
      <c r="R74" s="191">
        <v>2.73832863375823</v>
      </c>
      <c r="S74" s="186">
        <v>0.851894293758229</v>
      </c>
      <c r="T74" s="191">
        <v>0.117135926038413</v>
      </c>
      <c r="U74" s="186">
        <v>28.9806738047292</v>
      </c>
      <c r="V74" s="191">
        <v>2.6463959364241698</v>
      </c>
      <c r="W74" s="186">
        <v>0.49353105412485498</v>
      </c>
      <c r="X74" s="191">
        <v>0.108741916256445</v>
      </c>
      <c r="Y74" s="186">
        <v>33.025538497985998</v>
      </c>
      <c r="Z74" s="202">
        <v>2.6685268105672901</v>
      </c>
    </row>
    <row r="75" spans="1:26" ht="13" customHeight="1" x14ac:dyDescent="0.2">
      <c r="A75" s="82" t="s">
        <v>365</v>
      </c>
      <c r="B75" s="119">
        <v>1</v>
      </c>
      <c r="C75" s="186">
        <v>0.705360139622908</v>
      </c>
      <c r="D75" s="191">
        <v>0.14116227903328399</v>
      </c>
      <c r="E75" s="186">
        <v>2.6532596374844402</v>
      </c>
      <c r="F75" s="191">
        <v>1.0482913285930899</v>
      </c>
      <c r="G75" s="186">
        <v>0.72798355979389595</v>
      </c>
      <c r="H75" s="191">
        <v>0.13933869154943501</v>
      </c>
      <c r="I75" s="186">
        <v>3.35509896569793</v>
      </c>
      <c r="J75" s="191">
        <v>1.2539004864872101</v>
      </c>
      <c r="K75" s="186">
        <v>0.72547151126600196</v>
      </c>
      <c r="L75" s="191">
        <v>0.138956110963982</v>
      </c>
      <c r="M75" s="186">
        <v>4.8974030940294098</v>
      </c>
      <c r="N75" s="191">
        <v>1.7676381854243699</v>
      </c>
      <c r="O75" s="186">
        <v>0.53306514923922799</v>
      </c>
      <c r="P75" s="191">
        <v>0.127754875096106</v>
      </c>
      <c r="Q75" s="186">
        <v>30.091789454099001</v>
      </c>
      <c r="R75" s="191">
        <v>2.8886955305041102</v>
      </c>
      <c r="S75" s="186">
        <v>0.51892730849731095</v>
      </c>
      <c r="T75" s="191">
        <v>0.12865747381308201</v>
      </c>
      <c r="U75" s="186">
        <v>31.066588590118101</v>
      </c>
      <c r="V75" s="191">
        <v>2.8589467798661699</v>
      </c>
      <c r="W75" s="186">
        <v>0.36108825204323203</v>
      </c>
      <c r="X75" s="191">
        <v>0.13435735796908899</v>
      </c>
      <c r="Y75" s="186">
        <v>33.559643458835097</v>
      </c>
      <c r="Z75" s="202">
        <v>2.87592057909804</v>
      </c>
    </row>
    <row r="76" spans="1:26" ht="13" customHeight="1" x14ac:dyDescent="0.2">
      <c r="A76" s="82" t="s">
        <v>370</v>
      </c>
      <c r="B76" s="119">
        <v>1</v>
      </c>
      <c r="C76" s="186">
        <v>0.756517740599847</v>
      </c>
      <c r="D76" s="191">
        <v>8.9072654756271893E-2</v>
      </c>
      <c r="E76" s="186">
        <v>3.6430366430316199</v>
      </c>
      <c r="F76" s="191">
        <v>0.81068242370800903</v>
      </c>
      <c r="G76" s="186">
        <v>0.74766968330788997</v>
      </c>
      <c r="H76" s="191">
        <v>8.8509313539705606E-2</v>
      </c>
      <c r="I76" s="186">
        <v>5.05583126384973</v>
      </c>
      <c r="J76" s="191">
        <v>0.96796482598762801</v>
      </c>
      <c r="K76" s="186">
        <v>0.73901909338773397</v>
      </c>
      <c r="L76" s="191">
        <v>9.0068592627464E-2</v>
      </c>
      <c r="M76" s="186">
        <v>5.2387518693691</v>
      </c>
      <c r="N76" s="191">
        <v>1.01141727117613</v>
      </c>
      <c r="O76" s="186">
        <v>0.64179716372455897</v>
      </c>
      <c r="P76" s="191">
        <v>7.92300827094016E-2</v>
      </c>
      <c r="Q76" s="186">
        <v>26.097176473453299</v>
      </c>
      <c r="R76" s="191">
        <v>2.4158293638805302</v>
      </c>
      <c r="S76" s="186">
        <v>0.63735022389474905</v>
      </c>
      <c r="T76" s="191">
        <v>7.7198125691558206E-2</v>
      </c>
      <c r="U76" s="186">
        <v>26.778935399147802</v>
      </c>
      <c r="V76" s="191">
        <v>2.4344002088502998</v>
      </c>
      <c r="W76" s="186">
        <v>0.444943738554545</v>
      </c>
      <c r="X76" s="191">
        <v>8.7083210132371205E-2</v>
      </c>
      <c r="Y76" s="186">
        <v>27.802667899333901</v>
      </c>
      <c r="Z76" s="202">
        <v>2.4251192471168901</v>
      </c>
    </row>
    <row r="77" spans="1:26" ht="13" customHeight="1" x14ac:dyDescent="0.2">
      <c r="A77" s="82" t="s">
        <v>372</v>
      </c>
      <c r="B77" s="119">
        <v>1</v>
      </c>
      <c r="C77" s="186">
        <v>1.6366305646572701</v>
      </c>
      <c r="D77" s="191">
        <v>0.12869675264466901</v>
      </c>
      <c r="E77" s="186">
        <v>9.8678977765989995</v>
      </c>
      <c r="F77" s="191">
        <v>1.46413180185949</v>
      </c>
      <c r="G77" s="186">
        <v>1.51628453766286</v>
      </c>
      <c r="H77" s="191">
        <v>0.13877139958756701</v>
      </c>
      <c r="I77" s="186">
        <v>10.6790414208009</v>
      </c>
      <c r="J77" s="191">
        <v>1.4287759967045399</v>
      </c>
      <c r="K77" s="186">
        <v>1.5070123105629101</v>
      </c>
      <c r="L77" s="191">
        <v>0.14140437054548699</v>
      </c>
      <c r="M77" s="186">
        <v>11.6592770618686</v>
      </c>
      <c r="N77" s="191">
        <v>1.49371147926134</v>
      </c>
      <c r="O77" s="186">
        <v>1.1594339467802399</v>
      </c>
      <c r="P77" s="191">
        <v>0.117153320681764</v>
      </c>
      <c r="Q77" s="186">
        <v>37.016350743236899</v>
      </c>
      <c r="R77" s="191">
        <v>1.98846364973214</v>
      </c>
      <c r="S77" s="186">
        <v>1.0981659518179601</v>
      </c>
      <c r="T77" s="191">
        <v>0.120571579816954</v>
      </c>
      <c r="U77" s="186">
        <v>37.731142235613802</v>
      </c>
      <c r="V77" s="191">
        <v>1.94233694595662</v>
      </c>
      <c r="W77" s="186">
        <v>0.76045915675083497</v>
      </c>
      <c r="X77" s="191">
        <v>0.107360878285577</v>
      </c>
      <c r="Y77" s="186">
        <v>40.721047344923399</v>
      </c>
      <c r="Z77" s="202">
        <v>1.8682278765482501</v>
      </c>
    </row>
    <row r="78" spans="1:26" ht="13" customHeight="1" x14ac:dyDescent="0.2">
      <c r="A78" s="82" t="s">
        <v>428</v>
      </c>
      <c r="B78" s="119">
        <v>1</v>
      </c>
      <c r="C78" s="186">
        <v>1.3404878274895899</v>
      </c>
      <c r="D78" s="191">
        <v>0.121792279432102</v>
      </c>
      <c r="E78" s="186">
        <v>8.8066463631957692</v>
      </c>
      <c r="F78" s="191">
        <v>1.5760318158570901</v>
      </c>
      <c r="G78" s="186">
        <v>1.32490598482305</v>
      </c>
      <c r="H78" s="191">
        <v>0.117882862245919</v>
      </c>
      <c r="I78" s="186">
        <v>10.8407421335923</v>
      </c>
      <c r="J78" s="191">
        <v>1.7964412504079299</v>
      </c>
      <c r="K78" s="186">
        <v>1.21307413206863</v>
      </c>
      <c r="L78" s="191">
        <v>0.113476281840461</v>
      </c>
      <c r="M78" s="186">
        <v>13.224396715791601</v>
      </c>
      <c r="N78" s="191">
        <v>2.0234009473044399</v>
      </c>
      <c r="O78" s="186">
        <v>0.81755741017419203</v>
      </c>
      <c r="P78" s="191">
        <v>9.8932438120373598E-2</v>
      </c>
      <c r="Q78" s="186">
        <v>42.339721993132898</v>
      </c>
      <c r="R78" s="191">
        <v>2.07475780165213</v>
      </c>
      <c r="S78" s="186">
        <v>0.814555936147073</v>
      </c>
      <c r="T78" s="191">
        <v>9.8525275332152801E-2</v>
      </c>
      <c r="U78" s="186">
        <v>42.387325486016699</v>
      </c>
      <c r="V78" s="191">
        <v>2.0808660979074798</v>
      </c>
      <c r="W78" s="186">
        <v>0.58238244349483104</v>
      </c>
      <c r="X78" s="191">
        <v>0.101668177773583</v>
      </c>
      <c r="Y78" s="186">
        <v>43.777969537402498</v>
      </c>
      <c r="Z78" s="202">
        <v>2.02372200806896</v>
      </c>
    </row>
    <row r="79" spans="1:26" ht="13" customHeight="1" x14ac:dyDescent="0.2">
      <c r="A79" s="82" t="s">
        <v>378</v>
      </c>
      <c r="B79" s="119">
        <v>1</v>
      </c>
      <c r="C79" s="186">
        <v>1.3105178896309899</v>
      </c>
      <c r="D79" s="191">
        <v>0.123777973008572</v>
      </c>
      <c r="E79" s="186">
        <v>8.8530449914795994</v>
      </c>
      <c r="F79" s="191">
        <v>1.5377736340366801</v>
      </c>
      <c r="G79" s="186">
        <v>1.2348197936265599</v>
      </c>
      <c r="H79" s="191">
        <v>0.125647538015149</v>
      </c>
      <c r="I79" s="186">
        <v>9.7991262640154204</v>
      </c>
      <c r="J79" s="191">
        <v>1.6488687683364101</v>
      </c>
      <c r="K79" s="186">
        <v>1.2945795980930499</v>
      </c>
      <c r="L79" s="191">
        <v>0.12920211789907801</v>
      </c>
      <c r="M79" s="186">
        <v>11.2027367958874</v>
      </c>
      <c r="N79" s="191">
        <v>1.80140447860067</v>
      </c>
      <c r="O79" s="186">
        <v>0.76103538733503595</v>
      </c>
      <c r="P79" s="191">
        <v>9.9526540381747505E-2</v>
      </c>
      <c r="Q79" s="186">
        <v>41.492072865636104</v>
      </c>
      <c r="R79" s="191">
        <v>2.5793111799703898</v>
      </c>
      <c r="S79" s="186">
        <v>0.76556861547316202</v>
      </c>
      <c r="T79" s="191">
        <v>0.101565377913371</v>
      </c>
      <c r="U79" s="186">
        <v>41.510456991043803</v>
      </c>
      <c r="V79" s="191">
        <v>2.5846034609524899</v>
      </c>
      <c r="W79" s="186">
        <v>0.55667037205653003</v>
      </c>
      <c r="X79" s="191">
        <v>0.11734168701507799</v>
      </c>
      <c r="Y79" s="186">
        <v>42.632385667707503</v>
      </c>
      <c r="Z79" s="202">
        <v>2.59069645628675</v>
      </c>
    </row>
    <row r="80" spans="1:26" ht="13" customHeight="1" x14ac:dyDescent="0.2">
      <c r="A80" s="82" t="s">
        <v>382</v>
      </c>
      <c r="B80" s="119">
        <v>1</v>
      </c>
      <c r="C80" s="186">
        <v>0.90169466932421305</v>
      </c>
      <c r="D80" s="191">
        <v>0.106534867400138</v>
      </c>
      <c r="E80" s="186">
        <v>5.0932122769025403</v>
      </c>
      <c r="F80" s="191">
        <v>1.1222935251460699</v>
      </c>
      <c r="G80" s="186">
        <v>0.82960412650731297</v>
      </c>
      <c r="H80" s="191">
        <v>0.11067935006337599</v>
      </c>
      <c r="I80" s="186">
        <v>6.14796951618208</v>
      </c>
      <c r="J80" s="191">
        <v>1.1151937978545401</v>
      </c>
      <c r="K80" s="186">
        <v>0.823379319983364</v>
      </c>
      <c r="L80" s="191">
        <v>0.111197067615755</v>
      </c>
      <c r="M80" s="186">
        <v>6.5489765310090702</v>
      </c>
      <c r="N80" s="191">
        <v>1.1663977963596099</v>
      </c>
      <c r="O80" s="186">
        <v>0.65687488104459602</v>
      </c>
      <c r="P80" s="191">
        <v>8.3881621987907995E-2</v>
      </c>
      <c r="Q80" s="186">
        <v>31.713708411752702</v>
      </c>
      <c r="R80" s="191">
        <v>2.2388027329362399</v>
      </c>
      <c r="S80" s="186">
        <v>0.65789499619696001</v>
      </c>
      <c r="T80" s="191">
        <v>8.3931991196392899E-2</v>
      </c>
      <c r="U80" s="186">
        <v>31.9746826082247</v>
      </c>
      <c r="V80" s="191">
        <v>2.27520267210528</v>
      </c>
      <c r="W80" s="186">
        <v>0.41682129558659398</v>
      </c>
      <c r="X80" s="191">
        <v>7.6772832653089096E-2</v>
      </c>
      <c r="Y80" s="186">
        <v>37.888800493180497</v>
      </c>
      <c r="Z80" s="202">
        <v>2.30080696868152</v>
      </c>
    </row>
    <row r="81" spans="1:26" ht="13" customHeight="1" x14ac:dyDescent="0.2">
      <c r="A81" s="82" t="s">
        <v>384</v>
      </c>
      <c r="B81" s="119">
        <v>1</v>
      </c>
      <c r="C81" s="186">
        <v>0.74387774856835698</v>
      </c>
      <c r="D81" s="191">
        <v>8.5754195396916602E-2</v>
      </c>
      <c r="E81" s="186">
        <v>4.18780424074746</v>
      </c>
      <c r="F81" s="191">
        <v>0.95050239518384805</v>
      </c>
      <c r="G81" s="186">
        <v>0.74006318143317895</v>
      </c>
      <c r="H81" s="191">
        <v>8.5741855497381197E-2</v>
      </c>
      <c r="I81" s="186">
        <v>4.4402809712006199</v>
      </c>
      <c r="J81" s="191">
        <v>0.96970283746563601</v>
      </c>
      <c r="K81" s="186">
        <v>0.71205966184016301</v>
      </c>
      <c r="L81" s="191">
        <v>8.46570582150106E-2</v>
      </c>
      <c r="M81" s="186">
        <v>4.8255575443554797</v>
      </c>
      <c r="N81" s="191">
        <v>1.1355799895555401</v>
      </c>
      <c r="O81" s="186">
        <v>0.57999069857475105</v>
      </c>
      <c r="P81" s="191">
        <v>8.0778116923636595E-2</v>
      </c>
      <c r="Q81" s="186">
        <v>32.886571741763198</v>
      </c>
      <c r="R81" s="191">
        <v>2.1505560927343002</v>
      </c>
      <c r="S81" s="186">
        <v>0.56974205027286595</v>
      </c>
      <c r="T81" s="191">
        <v>8.2357238764912896E-2</v>
      </c>
      <c r="U81" s="186">
        <v>33.010236897248099</v>
      </c>
      <c r="V81" s="191">
        <v>2.1625982519471099</v>
      </c>
      <c r="W81" s="186">
        <v>0.375617865810149</v>
      </c>
      <c r="X81" s="191">
        <v>8.8434645580806798E-2</v>
      </c>
      <c r="Y81" s="186">
        <v>34.588574884495102</v>
      </c>
      <c r="Z81" s="202">
        <v>2.0958484972222902</v>
      </c>
    </row>
    <row r="82" spans="1:26" ht="13" customHeight="1" x14ac:dyDescent="0.2">
      <c r="A82" s="82" t="s">
        <v>386</v>
      </c>
      <c r="B82" s="119">
        <v>1</v>
      </c>
      <c r="C82" s="186">
        <v>1.1161963076822199</v>
      </c>
      <c r="D82" s="191">
        <v>0.109267261260068</v>
      </c>
      <c r="E82" s="186">
        <v>5.2755594876119698</v>
      </c>
      <c r="F82" s="191">
        <v>1.0548714598248501</v>
      </c>
      <c r="G82" s="186">
        <v>1.06204964777463</v>
      </c>
      <c r="H82" s="191">
        <v>0.110221649157885</v>
      </c>
      <c r="I82" s="186">
        <v>7.5419884551263303</v>
      </c>
      <c r="J82" s="191">
        <v>1.26180914894981</v>
      </c>
      <c r="K82" s="186">
        <v>1.02674542317326</v>
      </c>
      <c r="L82" s="191">
        <v>0.109659025170092</v>
      </c>
      <c r="M82" s="186">
        <v>8.7371831169985992</v>
      </c>
      <c r="N82" s="191">
        <v>1.3758385921762899</v>
      </c>
      <c r="O82" s="186">
        <v>0.87756355739724101</v>
      </c>
      <c r="P82" s="191">
        <v>9.9780769870713798E-2</v>
      </c>
      <c r="Q82" s="186">
        <v>25.410852640955099</v>
      </c>
      <c r="R82" s="191">
        <v>2.12931032654804</v>
      </c>
      <c r="S82" s="186">
        <v>0.87318801527117096</v>
      </c>
      <c r="T82" s="191">
        <v>9.9726868759407797E-2</v>
      </c>
      <c r="U82" s="186">
        <v>25.416370607720498</v>
      </c>
      <c r="V82" s="191">
        <v>2.1309305700618402</v>
      </c>
      <c r="W82" s="186">
        <v>0.65377775166725105</v>
      </c>
      <c r="X82" s="191">
        <v>0.107599050940435</v>
      </c>
      <c r="Y82" s="186">
        <v>26.5244713573715</v>
      </c>
      <c r="Z82" s="202">
        <v>2.2195619303244301</v>
      </c>
    </row>
    <row r="83" spans="1:26" ht="13" customHeight="1" x14ac:dyDescent="0.2">
      <c r="A83" s="82" t="s">
        <v>387</v>
      </c>
      <c r="B83" s="119">
        <v>1</v>
      </c>
      <c r="C83" s="186">
        <v>1.1733211882754699</v>
      </c>
      <c r="D83" s="191">
        <v>9.6248848833977996E-2</v>
      </c>
      <c r="E83" s="186">
        <v>10.1388897640589</v>
      </c>
      <c r="F83" s="191">
        <v>1.5357394017905801</v>
      </c>
      <c r="G83" s="186">
        <v>1.1662555695603101</v>
      </c>
      <c r="H83" s="191">
        <v>9.6442964546923499E-2</v>
      </c>
      <c r="I83" s="186">
        <v>11.191572415472701</v>
      </c>
      <c r="J83" s="191">
        <v>1.66329539674022</v>
      </c>
      <c r="K83" s="186">
        <v>1.1968176997131501</v>
      </c>
      <c r="L83" s="191">
        <v>9.4438003911748197E-2</v>
      </c>
      <c r="M83" s="186">
        <v>12.3008753534866</v>
      </c>
      <c r="N83" s="191">
        <v>1.7170471394703</v>
      </c>
      <c r="O83" s="186">
        <v>0.97416553658887695</v>
      </c>
      <c r="P83" s="191">
        <v>8.8575682528834201E-2</v>
      </c>
      <c r="Q83" s="186">
        <v>31.580873825508299</v>
      </c>
      <c r="R83" s="191">
        <v>2.0732402384794999</v>
      </c>
      <c r="S83" s="186">
        <v>0.977043138146101</v>
      </c>
      <c r="T83" s="191">
        <v>8.9663123576742401E-2</v>
      </c>
      <c r="U83" s="186">
        <v>32.152352228913898</v>
      </c>
      <c r="V83" s="191">
        <v>2.1156086778977401</v>
      </c>
      <c r="W83" s="186">
        <v>0.67516539812096099</v>
      </c>
      <c r="X83" s="191">
        <v>8.7058753246378295E-2</v>
      </c>
      <c r="Y83" s="186">
        <v>35.230126418413903</v>
      </c>
      <c r="Z83" s="202">
        <v>2.0349781175341901</v>
      </c>
    </row>
    <row r="84" spans="1:26" ht="13" customHeight="1" x14ac:dyDescent="0.2">
      <c r="A84" s="5" t="s">
        <v>436</v>
      </c>
      <c r="B84" s="120">
        <v>1</v>
      </c>
      <c r="C84" s="190">
        <v>1.0263434135379901</v>
      </c>
      <c r="D84" s="195">
        <v>3.2822661489577902E-2</v>
      </c>
      <c r="E84" s="190">
        <v>6.0933557292741796</v>
      </c>
      <c r="F84" s="195">
        <v>0.36440683247782402</v>
      </c>
      <c r="G84" s="190">
        <v>1.00646397177742</v>
      </c>
      <c r="H84" s="195">
        <v>3.3079761440681303E-2</v>
      </c>
      <c r="I84" s="190">
        <v>7.33052892622824</v>
      </c>
      <c r="J84" s="195">
        <v>0.39667858766171299</v>
      </c>
      <c r="K84" s="190">
        <v>0.99056773420787003</v>
      </c>
      <c r="L84" s="195">
        <v>3.29423643942146E-2</v>
      </c>
      <c r="M84" s="190">
        <v>8.3352611599585806</v>
      </c>
      <c r="N84" s="195">
        <v>0.44561417314358598</v>
      </c>
      <c r="O84" s="190">
        <v>0.76057317373344102</v>
      </c>
      <c r="P84" s="195">
        <v>2.85923993811215E-2</v>
      </c>
      <c r="Q84" s="190">
        <v>32.088176826977801</v>
      </c>
      <c r="R84" s="195">
        <v>0.66503539680065604</v>
      </c>
      <c r="S84" s="190">
        <v>0.75412344208177395</v>
      </c>
      <c r="T84" s="195">
        <v>2.8626900363086301E-2</v>
      </c>
      <c r="U84" s="190">
        <v>32.566449246058802</v>
      </c>
      <c r="V84" s="195">
        <v>0.66542009227178101</v>
      </c>
      <c r="W84" s="190">
        <v>0.51555698692030005</v>
      </c>
      <c r="X84" s="195">
        <v>2.9109270417491399E-2</v>
      </c>
      <c r="Y84" s="190">
        <v>35.0966314977642</v>
      </c>
      <c r="Z84" s="203">
        <v>0.66564657877815303</v>
      </c>
    </row>
    <row r="85" spans="1:26" ht="13" customHeight="1" x14ac:dyDescent="0.2">
      <c r="A85" s="82" t="s">
        <v>93</v>
      </c>
      <c r="B85" s="119">
        <v>1</v>
      </c>
      <c r="C85" s="186">
        <v>0.50535411565500299</v>
      </c>
      <c r="D85" s="191">
        <v>0.118384937438369</v>
      </c>
      <c r="E85" s="186">
        <v>1.6049873061987801</v>
      </c>
      <c r="F85" s="191">
        <v>0.75149654228491702</v>
      </c>
      <c r="G85" s="186">
        <v>0.56197103223513101</v>
      </c>
      <c r="H85" s="191">
        <v>0.11511746893609801</v>
      </c>
      <c r="I85" s="186">
        <v>2.6837269855497801</v>
      </c>
      <c r="J85" s="191">
        <v>0.95490422167545896</v>
      </c>
      <c r="K85" s="186">
        <v>0.54001022234893703</v>
      </c>
      <c r="L85" s="191">
        <v>0.118230882985073</v>
      </c>
      <c r="M85" s="186">
        <v>4.1702262020301202</v>
      </c>
      <c r="N85" s="191">
        <v>1.4997659525857601</v>
      </c>
      <c r="O85" s="186">
        <v>0.50815895335861205</v>
      </c>
      <c r="P85" s="191">
        <v>0.10731824273068501</v>
      </c>
      <c r="Q85" s="186">
        <v>25.253680256510901</v>
      </c>
      <c r="R85" s="191">
        <v>2.5636470210744098</v>
      </c>
      <c r="S85" s="186">
        <v>0.51755861616146104</v>
      </c>
      <c r="T85" s="191">
        <v>0.107423326733759</v>
      </c>
      <c r="U85" s="186">
        <v>25.699521007454798</v>
      </c>
      <c r="V85" s="191">
        <v>2.5006284657762001</v>
      </c>
      <c r="W85" s="186">
        <v>0.37662348754229102</v>
      </c>
      <c r="X85" s="191">
        <v>0.114554997974572</v>
      </c>
      <c r="Y85" s="186">
        <v>27.081512380406298</v>
      </c>
      <c r="Z85" s="202">
        <v>2.3801643605972198</v>
      </c>
    </row>
    <row r="86" spans="1:26" ht="13" customHeight="1" x14ac:dyDescent="0.2">
      <c r="A86" s="82" t="s">
        <v>392</v>
      </c>
      <c r="B86" s="119">
        <v>1</v>
      </c>
      <c r="C86" s="186">
        <v>0.51907702982861503</v>
      </c>
      <c r="D86" s="191">
        <v>0.18369878759174099</v>
      </c>
      <c r="E86" s="186">
        <v>1.1692024161771299</v>
      </c>
      <c r="F86" s="191">
        <v>0.91181257749717903</v>
      </c>
      <c r="G86" s="186">
        <v>0.53478020341995502</v>
      </c>
      <c r="H86" s="191">
        <v>0.178222565988267</v>
      </c>
      <c r="I86" s="186">
        <v>1.7435535105203801</v>
      </c>
      <c r="J86" s="191">
        <v>1.1677805022875301</v>
      </c>
      <c r="K86" s="186">
        <v>0.53778417547309898</v>
      </c>
      <c r="L86" s="191">
        <v>0.18100291849729899</v>
      </c>
      <c r="M86" s="186">
        <v>2.27738004197295</v>
      </c>
      <c r="N86" s="191">
        <v>1.3975964173667801</v>
      </c>
      <c r="O86" s="186">
        <v>0.58762353421337199</v>
      </c>
      <c r="P86" s="191">
        <v>0.15192426663592301</v>
      </c>
      <c r="Q86" s="186">
        <v>30.562474773962599</v>
      </c>
      <c r="R86" s="191">
        <v>3.79292594437654</v>
      </c>
      <c r="S86" s="186">
        <v>0.571594279199372</v>
      </c>
      <c r="T86" s="191">
        <v>0.15532423544891899</v>
      </c>
      <c r="U86" s="186">
        <v>30.891415226142701</v>
      </c>
      <c r="V86" s="191">
        <v>3.8323653044185302</v>
      </c>
      <c r="W86" s="186">
        <v>0.53104839464175302</v>
      </c>
      <c r="X86" s="191">
        <v>0.15215743014329999</v>
      </c>
      <c r="Y86" s="186">
        <v>31.064956701207201</v>
      </c>
      <c r="Z86" s="202">
        <v>3.8360467666650799</v>
      </c>
    </row>
    <row r="87" spans="1:26" ht="13" customHeight="1" x14ac:dyDescent="0.2">
      <c r="A87" s="4" t="s">
        <v>393</v>
      </c>
      <c r="B87" s="121">
        <v>1</v>
      </c>
      <c r="C87" s="196">
        <v>0.654790910528814</v>
      </c>
      <c r="D87" s="197">
        <v>0.12966161406816101</v>
      </c>
      <c r="E87" s="196">
        <v>3.6956289087785099</v>
      </c>
      <c r="F87" s="197">
        <v>1.4647879363510401</v>
      </c>
      <c r="G87" s="196">
        <v>0.57960394346073596</v>
      </c>
      <c r="H87" s="197">
        <v>0.127649973854113</v>
      </c>
      <c r="I87" s="196">
        <v>4.8894995436306896</v>
      </c>
      <c r="J87" s="197">
        <v>1.8954703220089899</v>
      </c>
      <c r="K87" s="196">
        <v>0.552224695680397</v>
      </c>
      <c r="L87" s="197">
        <v>0.120535622546178</v>
      </c>
      <c r="M87" s="196">
        <v>5.6967550689637898</v>
      </c>
      <c r="N87" s="197">
        <v>2.2666350528880601</v>
      </c>
      <c r="O87" s="196">
        <v>0.54900784966813498</v>
      </c>
      <c r="P87" s="197">
        <v>0.116358238585589</v>
      </c>
      <c r="Q87" s="196">
        <v>26.694530655973502</v>
      </c>
      <c r="R87" s="197">
        <v>3.3943487141245798</v>
      </c>
      <c r="S87" s="196">
        <v>0.54801030195973499</v>
      </c>
      <c r="T87" s="197">
        <v>0.11566454594855199</v>
      </c>
      <c r="U87" s="196">
        <v>27.172127825090499</v>
      </c>
      <c r="V87" s="197">
        <v>3.3778579602533099</v>
      </c>
      <c r="W87" s="196">
        <v>0.31285904560365602</v>
      </c>
      <c r="X87" s="197">
        <v>0.12248168211475299</v>
      </c>
      <c r="Y87" s="196">
        <v>32.1008214752759</v>
      </c>
      <c r="Z87" s="207">
        <v>3.45923032637713</v>
      </c>
    </row>
    <row r="88" spans="1:26" ht="13" customHeight="1" x14ac:dyDescent="0.2">
      <c r="A88" s="82"/>
      <c r="B88" s="122"/>
      <c r="C88" s="186" t="s">
        <v>1898</v>
      </c>
      <c r="D88" s="191" t="s">
        <v>1899</v>
      </c>
      <c r="E88" s="186" t="s">
        <v>1822</v>
      </c>
      <c r="F88" s="191" t="s">
        <v>1823</v>
      </c>
      <c r="G88" s="186" t="s">
        <v>1900</v>
      </c>
      <c r="H88" s="191" t="s">
        <v>1901</v>
      </c>
      <c r="I88" s="186" t="s">
        <v>1826</v>
      </c>
      <c r="J88" s="191" t="s">
        <v>1827</v>
      </c>
      <c r="K88" s="186" t="s">
        <v>1902</v>
      </c>
      <c r="L88" s="191" t="s">
        <v>1903</v>
      </c>
      <c r="M88" s="186" t="s">
        <v>1830</v>
      </c>
      <c r="N88" s="191" t="s">
        <v>1831</v>
      </c>
      <c r="O88" s="186" t="s">
        <v>1904</v>
      </c>
      <c r="P88" s="191" t="s">
        <v>1905</v>
      </c>
      <c r="Q88" s="186" t="s">
        <v>1834</v>
      </c>
      <c r="R88" s="191" t="s">
        <v>1835</v>
      </c>
      <c r="S88" s="186" t="s">
        <v>1906</v>
      </c>
      <c r="T88" s="191" t="s">
        <v>1907</v>
      </c>
      <c r="U88" s="186" t="s">
        <v>1838</v>
      </c>
      <c r="V88" s="191" t="s">
        <v>1839</v>
      </c>
      <c r="W88" s="186" t="s">
        <v>1908</v>
      </c>
      <c r="X88" s="191" t="s">
        <v>1909</v>
      </c>
      <c r="Y88" s="186" t="s">
        <v>1842</v>
      </c>
      <c r="Z88" s="202" t="s">
        <v>1843</v>
      </c>
    </row>
    <row r="89" spans="1:26" ht="13" customHeight="1" x14ac:dyDescent="0.2">
      <c r="A89" s="82" t="s">
        <v>359</v>
      </c>
      <c r="B89" s="122">
        <v>3</v>
      </c>
      <c r="C89" s="186">
        <v>0.92289927358565504</v>
      </c>
      <c r="D89" s="191">
        <v>0.133700527758077</v>
      </c>
      <c r="E89" s="186">
        <v>4.0537652049546802</v>
      </c>
      <c r="F89" s="191">
        <v>1.1038910955330601</v>
      </c>
      <c r="G89" s="186">
        <v>0.89452652306340896</v>
      </c>
      <c r="H89" s="191">
        <v>0.133844260152268</v>
      </c>
      <c r="I89" s="186">
        <v>4.8441969830592599</v>
      </c>
      <c r="J89" s="191">
        <v>1.2014241413657301</v>
      </c>
      <c r="K89" s="186">
        <v>0.92474431462570394</v>
      </c>
      <c r="L89" s="191">
        <v>0.12734636023089499</v>
      </c>
      <c r="M89" s="186">
        <v>5.8212872269415197</v>
      </c>
      <c r="N89" s="191">
        <v>1.2853278921940601</v>
      </c>
      <c r="O89" s="186">
        <v>0.76847438629691101</v>
      </c>
      <c r="P89" s="191">
        <v>0.107082763347164</v>
      </c>
      <c r="Q89" s="186">
        <v>30.8374645783998</v>
      </c>
      <c r="R89" s="191">
        <v>2.3396450484345599</v>
      </c>
      <c r="S89" s="186">
        <v>0.77122228402206505</v>
      </c>
      <c r="T89" s="191">
        <v>0.10757833318497199</v>
      </c>
      <c r="U89" s="186">
        <v>30.912651359634101</v>
      </c>
      <c r="V89" s="191">
        <v>2.3503814161118699</v>
      </c>
      <c r="W89" s="186">
        <v>0.38595944139452998</v>
      </c>
      <c r="X89" s="191">
        <v>0.104017845392919</v>
      </c>
      <c r="Y89" s="186">
        <v>35.507950841409901</v>
      </c>
      <c r="Z89" s="202">
        <v>2.4452903564435</v>
      </c>
    </row>
    <row r="90" spans="1:26" ht="13" customHeight="1" x14ac:dyDescent="0.2">
      <c r="A90" s="82" t="s">
        <v>362</v>
      </c>
      <c r="B90" s="122">
        <v>3</v>
      </c>
      <c r="C90" s="186">
        <v>0.83731340892541795</v>
      </c>
      <c r="D90" s="191">
        <v>0.125488311374571</v>
      </c>
      <c r="E90" s="186">
        <v>3.8011754682054599</v>
      </c>
      <c r="F90" s="191">
        <v>1.2864989127030499</v>
      </c>
      <c r="G90" s="186">
        <v>0.83352424391843105</v>
      </c>
      <c r="H90" s="191">
        <v>0.13463718698359201</v>
      </c>
      <c r="I90" s="186">
        <v>4.2282593365324797</v>
      </c>
      <c r="J90" s="191">
        <v>1.37015720344917</v>
      </c>
      <c r="K90" s="186">
        <v>0.81931532828514497</v>
      </c>
      <c r="L90" s="191">
        <v>0.1115287088306</v>
      </c>
      <c r="M90" s="186">
        <v>6.9553414569806096</v>
      </c>
      <c r="N90" s="191">
        <v>2.29329072698639</v>
      </c>
      <c r="O90" s="186">
        <v>0.76183588516356804</v>
      </c>
      <c r="P90" s="191">
        <v>0.122324405533622</v>
      </c>
      <c r="Q90" s="186">
        <v>29.876329723948299</v>
      </c>
      <c r="R90" s="191">
        <v>3.5497883802947801</v>
      </c>
      <c r="S90" s="186">
        <v>0.75786855289995103</v>
      </c>
      <c r="T90" s="191">
        <v>0.12291022219542</v>
      </c>
      <c r="U90" s="186">
        <v>30.027854945779701</v>
      </c>
      <c r="V90" s="191">
        <v>3.5925485902639398</v>
      </c>
      <c r="W90" s="186">
        <v>0.55512099411798899</v>
      </c>
      <c r="X90" s="191">
        <v>0.121453803482545</v>
      </c>
      <c r="Y90" s="186">
        <v>36.497508138776098</v>
      </c>
      <c r="Z90" s="202">
        <v>2.7816430970863202</v>
      </c>
    </row>
    <row r="91" spans="1:26" ht="13" customHeight="1" x14ac:dyDescent="0.2">
      <c r="A91" s="82" t="s">
        <v>84</v>
      </c>
      <c r="B91" s="122">
        <v>3</v>
      </c>
      <c r="C91" s="186">
        <v>0.75801361582434601</v>
      </c>
      <c r="D91" s="191">
        <v>0.122654075431542</v>
      </c>
      <c r="E91" s="186">
        <v>2.9745200525517101</v>
      </c>
      <c r="F91" s="191">
        <v>0.90706790094443901</v>
      </c>
      <c r="G91" s="186">
        <v>0.82224311330356503</v>
      </c>
      <c r="H91" s="191">
        <v>0.124930509955928</v>
      </c>
      <c r="I91" s="186">
        <v>5.0252150326018903</v>
      </c>
      <c r="J91" s="191">
        <v>0.957063125467005</v>
      </c>
      <c r="K91" s="186">
        <v>0.80081246171954701</v>
      </c>
      <c r="L91" s="191">
        <v>0.12712821299301</v>
      </c>
      <c r="M91" s="186">
        <v>6.2304296362065399</v>
      </c>
      <c r="N91" s="191">
        <v>1.1842127032057601</v>
      </c>
      <c r="O91" s="186">
        <v>0.63541046461524198</v>
      </c>
      <c r="P91" s="191">
        <v>0.11957045227717999</v>
      </c>
      <c r="Q91" s="186">
        <v>26.7726948340752</v>
      </c>
      <c r="R91" s="191">
        <v>2.76916121562641</v>
      </c>
      <c r="S91" s="186">
        <v>0.63924114477341398</v>
      </c>
      <c r="T91" s="191">
        <v>0.11834976672511099</v>
      </c>
      <c r="U91" s="186">
        <v>27.166007906279901</v>
      </c>
      <c r="V91" s="191">
        <v>2.7220344253714699</v>
      </c>
      <c r="W91" s="186">
        <v>0.461014362413245</v>
      </c>
      <c r="X91" s="191">
        <v>0.13008785245297999</v>
      </c>
      <c r="Y91" s="186">
        <v>29.342433802060199</v>
      </c>
      <c r="Z91" s="202">
        <v>2.8199875941897798</v>
      </c>
    </row>
    <row r="92" spans="1:26" ht="13" customHeight="1" x14ac:dyDescent="0.2">
      <c r="A92" s="82" t="s">
        <v>376</v>
      </c>
      <c r="B92" s="122">
        <v>3</v>
      </c>
      <c r="C92" s="186">
        <v>0.90275823465010496</v>
      </c>
      <c r="D92" s="191">
        <v>0.119481734775431</v>
      </c>
      <c r="E92" s="186">
        <v>2.6956911558001599</v>
      </c>
      <c r="F92" s="191">
        <v>0.718176750733723</v>
      </c>
      <c r="G92" s="186">
        <v>0.90073564608851397</v>
      </c>
      <c r="H92" s="191">
        <v>0.12128785270584699</v>
      </c>
      <c r="I92" s="186">
        <v>3.8603374965188402</v>
      </c>
      <c r="J92" s="191">
        <v>0.87888621007596301</v>
      </c>
      <c r="K92" s="186">
        <v>0.89940691546552098</v>
      </c>
      <c r="L92" s="191">
        <v>0.12279826573737</v>
      </c>
      <c r="M92" s="186">
        <v>4.1817244233602802</v>
      </c>
      <c r="N92" s="191">
        <v>0.99851739552652496</v>
      </c>
      <c r="O92" s="186">
        <v>0.75989437238173896</v>
      </c>
      <c r="P92" s="191">
        <v>0.105642315321237</v>
      </c>
      <c r="Q92" s="186">
        <v>25.3930424570855</v>
      </c>
      <c r="R92" s="191">
        <v>1.9529758586347099</v>
      </c>
      <c r="S92" s="186">
        <v>0.75389172239077196</v>
      </c>
      <c r="T92" s="191">
        <v>0.104310593198453</v>
      </c>
      <c r="U92" s="186">
        <v>25.595062751846498</v>
      </c>
      <c r="V92" s="191">
        <v>1.9630236313003</v>
      </c>
      <c r="W92" s="186">
        <v>0.38916626694902401</v>
      </c>
      <c r="X92" s="191">
        <v>9.6450682603863594E-2</v>
      </c>
      <c r="Y92" s="186">
        <v>30.077612738325701</v>
      </c>
      <c r="Z92" s="202">
        <v>1.8473654358426601</v>
      </c>
    </row>
    <row r="93" spans="1:26" ht="13" customHeight="1" x14ac:dyDescent="0.2">
      <c r="A93" s="82" t="s">
        <v>378</v>
      </c>
      <c r="B93" s="122">
        <v>3</v>
      </c>
      <c r="C93" s="186">
        <v>1.39132223958281</v>
      </c>
      <c r="D93" s="191">
        <v>0.12693077651701801</v>
      </c>
      <c r="E93" s="186">
        <v>9.5134187716375802</v>
      </c>
      <c r="F93" s="191">
        <v>1.57872255944843</v>
      </c>
      <c r="G93" s="186">
        <v>1.3446434513224901</v>
      </c>
      <c r="H93" s="191">
        <v>0.12536131373144799</v>
      </c>
      <c r="I93" s="186">
        <v>10.331796201218999</v>
      </c>
      <c r="J93" s="191">
        <v>1.65846345162932</v>
      </c>
      <c r="K93" s="186">
        <v>1.3792063770498699</v>
      </c>
      <c r="L93" s="191">
        <v>0.12706009591554401</v>
      </c>
      <c r="M93" s="186">
        <v>11.2401747300396</v>
      </c>
      <c r="N93" s="191">
        <v>1.7234588679395799</v>
      </c>
      <c r="O93" s="186">
        <v>0.90676959554590497</v>
      </c>
      <c r="P93" s="191">
        <v>0.105707136748278</v>
      </c>
      <c r="Q93" s="186">
        <v>41.102741632486897</v>
      </c>
      <c r="R93" s="191">
        <v>2.5154732356192899</v>
      </c>
      <c r="S93" s="186">
        <v>0.90345126047421398</v>
      </c>
      <c r="T93" s="191">
        <v>0.10740469693332499</v>
      </c>
      <c r="U93" s="186">
        <v>41.156197050027401</v>
      </c>
      <c r="V93" s="191">
        <v>2.5269823110270599</v>
      </c>
      <c r="W93" s="186">
        <v>0.58201146428522299</v>
      </c>
      <c r="X93" s="191">
        <v>0.103370801538025</v>
      </c>
      <c r="Y93" s="186">
        <v>43.105444099765698</v>
      </c>
      <c r="Z93" s="202">
        <v>2.4938399098925998</v>
      </c>
    </row>
    <row r="94" spans="1:26" ht="13" customHeight="1" x14ac:dyDescent="0.2">
      <c r="A94" s="82" t="s">
        <v>382</v>
      </c>
      <c r="B94" s="122">
        <v>3</v>
      </c>
      <c r="C94" s="186">
        <v>0.75067643539477702</v>
      </c>
      <c r="D94" s="191">
        <v>0.120246305219949</v>
      </c>
      <c r="E94" s="186">
        <v>3.31722183495887</v>
      </c>
      <c r="F94" s="191">
        <v>0.99924445417878305</v>
      </c>
      <c r="G94" s="186">
        <v>0.812759614777258</v>
      </c>
      <c r="H94" s="191">
        <v>0.117739629724835</v>
      </c>
      <c r="I94" s="186">
        <v>4.8560691161781602</v>
      </c>
      <c r="J94" s="191">
        <v>1.2027132015494899</v>
      </c>
      <c r="K94" s="186">
        <v>0.83550275111942196</v>
      </c>
      <c r="L94" s="191">
        <v>0.118402249219855</v>
      </c>
      <c r="M94" s="186">
        <v>5.7720379653930696</v>
      </c>
      <c r="N94" s="191">
        <v>1.19804169649223</v>
      </c>
      <c r="O94" s="186">
        <v>0.71649651228351896</v>
      </c>
      <c r="P94" s="191">
        <v>9.6100309841085002E-2</v>
      </c>
      <c r="Q94" s="186">
        <v>35.603659209052303</v>
      </c>
      <c r="R94" s="191">
        <v>2.1651252465621802</v>
      </c>
      <c r="S94" s="186">
        <v>0.71111829550918804</v>
      </c>
      <c r="T94" s="191">
        <v>9.6061665886149297E-2</v>
      </c>
      <c r="U94" s="186">
        <v>36.123349611229102</v>
      </c>
      <c r="V94" s="191">
        <v>2.14928264980492</v>
      </c>
      <c r="W94" s="186">
        <v>0.44116343140367797</v>
      </c>
      <c r="X94" s="191">
        <v>9.1792905316018997E-2</v>
      </c>
      <c r="Y94" s="186">
        <v>41.874497701924199</v>
      </c>
      <c r="Z94" s="202">
        <v>2.0783043693796599</v>
      </c>
    </row>
    <row r="95" spans="1:26" ht="13" customHeight="1" x14ac:dyDescent="0.2">
      <c r="A95" s="82" t="s">
        <v>386</v>
      </c>
      <c r="B95" s="122">
        <v>3</v>
      </c>
      <c r="C95" s="186">
        <v>1.06278757238553</v>
      </c>
      <c r="D95" s="191">
        <v>7.4588961157754E-2</v>
      </c>
      <c r="E95" s="186">
        <v>4.7369521217839603</v>
      </c>
      <c r="F95" s="191">
        <v>0.67400499432124505</v>
      </c>
      <c r="G95" s="186">
        <v>1.04162129016716</v>
      </c>
      <c r="H95" s="191">
        <v>7.4344753050155296E-2</v>
      </c>
      <c r="I95" s="186">
        <v>5.9726738380852602</v>
      </c>
      <c r="J95" s="191">
        <v>0.84958979525834599</v>
      </c>
      <c r="K95" s="186">
        <v>1.0407006070729401</v>
      </c>
      <c r="L95" s="191">
        <v>7.4512875948192295E-2</v>
      </c>
      <c r="M95" s="186">
        <v>6.6034688291896897</v>
      </c>
      <c r="N95" s="191">
        <v>0.94406790420412601</v>
      </c>
      <c r="O95" s="186">
        <v>0.83033068282250999</v>
      </c>
      <c r="P95" s="191">
        <v>7.0252848701378906E-2</v>
      </c>
      <c r="Q95" s="186">
        <v>27.460447330536901</v>
      </c>
      <c r="R95" s="191">
        <v>1.4754396554925699</v>
      </c>
      <c r="S95" s="186">
        <v>0.82998708201008498</v>
      </c>
      <c r="T95" s="191">
        <v>7.1565951205838099E-2</v>
      </c>
      <c r="U95" s="186">
        <v>27.463270648342998</v>
      </c>
      <c r="V95" s="191">
        <v>1.4786508600116</v>
      </c>
      <c r="W95" s="186">
        <v>0.51927586658303604</v>
      </c>
      <c r="X95" s="191">
        <v>8.0548093869524898E-2</v>
      </c>
      <c r="Y95" s="186">
        <v>29.830768097452601</v>
      </c>
      <c r="Z95" s="202">
        <v>1.48567051589203</v>
      </c>
    </row>
    <row r="96" spans="1:26" ht="13" customHeight="1" x14ac:dyDescent="0.2">
      <c r="A96" s="82" t="s">
        <v>387</v>
      </c>
      <c r="B96" s="122">
        <v>3</v>
      </c>
      <c r="C96" s="186">
        <v>1.2385067475626099</v>
      </c>
      <c r="D96" s="191">
        <v>0.15007377217700699</v>
      </c>
      <c r="E96" s="186">
        <v>9.5969885340067496</v>
      </c>
      <c r="F96" s="191">
        <v>2.1184314458962099</v>
      </c>
      <c r="G96" s="186">
        <v>1.2758696868357999</v>
      </c>
      <c r="H96" s="191">
        <v>0.14225844783729599</v>
      </c>
      <c r="I96" s="186">
        <v>11.0338626038876</v>
      </c>
      <c r="J96" s="191">
        <v>1.8831812532149399</v>
      </c>
      <c r="K96" s="186">
        <v>1.30581790342187</v>
      </c>
      <c r="L96" s="191">
        <v>0.13739226041170799</v>
      </c>
      <c r="M96" s="186">
        <v>12.060957048535</v>
      </c>
      <c r="N96" s="191">
        <v>1.8332653947766999</v>
      </c>
      <c r="O96" s="186">
        <v>1.0243992048572901</v>
      </c>
      <c r="P96" s="191">
        <v>0.10116698771530699</v>
      </c>
      <c r="Q96" s="186">
        <v>33.423278251132601</v>
      </c>
      <c r="R96" s="191">
        <v>2.4259019614377699</v>
      </c>
      <c r="S96" s="186">
        <v>1.0250297294774</v>
      </c>
      <c r="T96" s="191">
        <v>0.101160929261255</v>
      </c>
      <c r="U96" s="186">
        <v>33.552564733131</v>
      </c>
      <c r="V96" s="191">
        <v>2.4905943014059599</v>
      </c>
      <c r="W96" s="186">
        <v>0.66794400660009901</v>
      </c>
      <c r="X96" s="191">
        <v>9.8658772430416403E-2</v>
      </c>
      <c r="Y96" s="186">
        <v>37.415560162343503</v>
      </c>
      <c r="Z96" s="202">
        <v>2.50326001682122</v>
      </c>
    </row>
    <row r="97" spans="1:26" ht="13" customHeight="1" x14ac:dyDescent="0.2">
      <c r="A97" s="6" t="s">
        <v>437</v>
      </c>
      <c r="B97" s="124">
        <v>3</v>
      </c>
      <c r="C97" s="200">
        <v>0.98303469098890695</v>
      </c>
      <c r="D97" s="201">
        <v>4.3588864107496302E-2</v>
      </c>
      <c r="E97" s="200">
        <v>5.0862166429873996</v>
      </c>
      <c r="F97" s="201">
        <v>0.44449926089034197</v>
      </c>
      <c r="G97" s="200">
        <v>0.99074044618457902</v>
      </c>
      <c r="H97" s="201">
        <v>4.3607360563790401E-2</v>
      </c>
      <c r="I97" s="200">
        <v>6.2690513260103096</v>
      </c>
      <c r="J97" s="201">
        <v>0.45884290687706702</v>
      </c>
      <c r="K97" s="200">
        <v>1.000688332345</v>
      </c>
      <c r="L97" s="201">
        <v>4.2295261898844201E-2</v>
      </c>
      <c r="M97" s="200">
        <v>7.3581776645807997</v>
      </c>
      <c r="N97" s="201">
        <v>0.52986418448481398</v>
      </c>
      <c r="O97" s="200">
        <v>0.80045138799583604</v>
      </c>
      <c r="P97" s="201">
        <v>3.6968496027136699E-2</v>
      </c>
      <c r="Q97" s="200">
        <v>31.3087072520897</v>
      </c>
      <c r="R97" s="201">
        <v>0.87173139924955201</v>
      </c>
      <c r="S97" s="200">
        <v>0.79897625894463598</v>
      </c>
      <c r="T97" s="201">
        <v>3.7014823716621598E-2</v>
      </c>
      <c r="U97" s="200">
        <v>31.4996198757838</v>
      </c>
      <c r="V97" s="201">
        <v>0.87578674642403098</v>
      </c>
      <c r="W97" s="200">
        <v>0.500206979218353</v>
      </c>
      <c r="X97" s="201">
        <v>3.6897097394222901E-2</v>
      </c>
      <c r="Y97" s="200">
        <v>35.456471947757201</v>
      </c>
      <c r="Z97" s="209">
        <v>0.83004316974872205</v>
      </c>
    </row>
    <row r="99" spans="1:26" x14ac:dyDescent="0.2">
      <c r="A99" s="177" t="s">
        <v>623</v>
      </c>
    </row>
    <row r="100" spans="1:26" x14ac:dyDescent="0.2">
      <c r="A100" s="177" t="s">
        <v>624</v>
      </c>
    </row>
    <row r="101" spans="1:26" x14ac:dyDescent="0.2">
      <c r="A101" s="177" t="s">
        <v>625</v>
      </c>
    </row>
    <row r="102" spans="1:26" x14ac:dyDescent="0.2">
      <c r="A102" s="177" t="s">
        <v>547</v>
      </c>
    </row>
    <row r="103" spans="1:26" x14ac:dyDescent="0.2">
      <c r="A103" s="177" t="s">
        <v>626</v>
      </c>
    </row>
    <row r="104" spans="1:26" x14ac:dyDescent="0.2">
      <c r="A104" s="177" t="s">
        <v>627</v>
      </c>
    </row>
    <row r="105" spans="1:26" x14ac:dyDescent="0.2">
      <c r="A105" s="177" t="s">
        <v>639</v>
      </c>
    </row>
    <row r="106" spans="1:26" x14ac:dyDescent="0.2">
      <c r="A106" s="177" t="s">
        <v>398</v>
      </c>
    </row>
    <row r="107" spans="1:26" x14ac:dyDescent="0.2">
      <c r="A107" s="177" t="s">
        <v>400</v>
      </c>
    </row>
    <row r="108" spans="1:26" x14ac:dyDescent="0.2">
      <c r="A108" s="177" t="s">
        <v>401</v>
      </c>
    </row>
    <row r="109" spans="1:26" x14ac:dyDescent="0.2">
      <c r="A109" s="177" t="s">
        <v>402</v>
      </c>
    </row>
    <row r="110" spans="1:26" x14ac:dyDescent="0.2">
      <c r="A110" s="160" t="str">
        <f>HYPERLINK("https://oecdcode.org/disclaimers/cyprus.html", "Information on data for Cyprus: https://oecdcode.org/disclaimers/cyprus.html")</f>
        <v>Information on data for Cyprus: https://oecdcode.org/disclaimers/cyprus.html</v>
      </c>
    </row>
    <row r="111" spans="1:26" x14ac:dyDescent="0.2">
      <c r="A111" s="177" t="s">
        <v>440</v>
      </c>
    </row>
  </sheetData>
  <mergeCells count="8">
    <mergeCell ref="S9:V9"/>
    <mergeCell ref="W9:Z9"/>
    <mergeCell ref="C8:Z8"/>
    <mergeCell ref="B8:B10"/>
    <mergeCell ref="C9:F9"/>
    <mergeCell ref="G9:J9"/>
    <mergeCell ref="K9:N9"/>
    <mergeCell ref="O9:R9"/>
  </mergeCells>
  <conditionalFormatting sqref="C1:C200">
    <cfRule type="expression" dxfId="61" priority="6">
      <formula>ABS(C1/D1)&gt;1.95996398454005</formula>
    </cfRule>
  </conditionalFormatting>
  <conditionalFormatting sqref="G1:G200">
    <cfRule type="expression" dxfId="60" priority="5">
      <formula>ABS(G1/H1)&gt;1.95996398454005</formula>
    </cfRule>
  </conditionalFormatting>
  <conditionalFormatting sqref="K1:K200">
    <cfRule type="expression" dxfId="59" priority="4">
      <formula>ABS(K1/L1)&gt;1.95996398454005</formula>
    </cfRule>
  </conditionalFormatting>
  <conditionalFormatting sqref="O1:O200">
    <cfRule type="expression" dxfId="58" priority="3">
      <formula>ABS(O1/P1)&gt;1.95996398454005</formula>
    </cfRule>
  </conditionalFormatting>
  <conditionalFormatting sqref="S1:S200">
    <cfRule type="expression" dxfId="57" priority="2">
      <formula>ABS(S1/T1)&gt;1.95996398454005</formula>
    </cfRule>
  </conditionalFormatting>
  <conditionalFormatting sqref="W1:W200">
    <cfRule type="expression" dxfId="56" priority="1">
      <formula>ABS(W1/X1)&gt;1.95996398454005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05"/>
  <sheetViews>
    <sheetView showGridLines="0" topLeftCell="A37" zoomScale="80" workbookViewId="0">
      <selection activeCell="A2" sqref="A2"/>
    </sheetView>
  </sheetViews>
  <sheetFormatPr baseColWidth="10" defaultColWidth="10.83203125" defaultRowHeight="15" x14ac:dyDescent="0.2"/>
  <cols>
    <col min="1" max="1" width="30.6640625" customWidth="1"/>
    <col min="2" max="2" width="8.6640625" customWidth="1"/>
  </cols>
  <sheetData>
    <row r="1" spans="1:30" x14ac:dyDescent="0.2">
      <c r="A1" s="36" t="s">
        <v>201</v>
      </c>
    </row>
    <row r="2" spans="1:30" x14ac:dyDescent="0.2">
      <c r="A2" s="46" t="s">
        <v>202</v>
      </c>
    </row>
    <row r="3" spans="1:30" x14ac:dyDescent="0.2">
      <c r="A3" s="58" t="s">
        <v>341</v>
      </c>
    </row>
    <row r="4" spans="1:30" x14ac:dyDescent="0.2">
      <c r="A4" s="161" t="str">
        <f>HYPERLINK("#'TOC'!A1", "Back to TOC")</f>
        <v>Back to TOC</v>
      </c>
    </row>
    <row r="7" spans="1:30" ht="16" customHeight="1" x14ac:dyDescent="0.2">
      <c r="B7" s="235" t="s">
        <v>342</v>
      </c>
      <c r="C7" s="238" t="s">
        <v>438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9"/>
    </row>
    <row r="8" spans="1:30" ht="32" customHeight="1" x14ac:dyDescent="0.2">
      <c r="B8" s="236"/>
      <c r="C8" s="240" t="s">
        <v>406</v>
      </c>
      <c r="D8" s="240"/>
      <c r="E8" s="240" t="s">
        <v>407</v>
      </c>
      <c r="F8" s="240"/>
      <c r="G8" s="240"/>
      <c r="H8" s="240"/>
      <c r="I8" s="240"/>
      <c r="J8" s="240"/>
      <c r="K8" s="240" t="s">
        <v>411</v>
      </c>
      <c r="L8" s="240"/>
      <c r="M8" s="240"/>
      <c r="N8" s="240"/>
      <c r="O8" s="240"/>
      <c r="P8" s="240"/>
      <c r="Q8" s="240"/>
      <c r="R8" s="240"/>
      <c r="S8" s="240" t="s">
        <v>416</v>
      </c>
      <c r="T8" s="240"/>
      <c r="U8" s="240"/>
      <c r="V8" s="240"/>
      <c r="W8" s="240"/>
      <c r="X8" s="240"/>
      <c r="Y8" s="240"/>
      <c r="Z8" s="240"/>
      <c r="AA8" s="223" t="s">
        <v>420</v>
      </c>
      <c r="AB8" s="223"/>
      <c r="AC8" s="223" t="s">
        <v>421</v>
      </c>
      <c r="AD8" s="254"/>
    </row>
    <row r="9" spans="1:30" ht="32" customHeight="1" x14ac:dyDescent="0.2">
      <c r="B9" s="236"/>
      <c r="C9" s="240"/>
      <c r="D9" s="240"/>
      <c r="E9" s="241" t="s">
        <v>408</v>
      </c>
      <c r="F9" s="241"/>
      <c r="G9" s="241" t="s">
        <v>409</v>
      </c>
      <c r="H9" s="241"/>
      <c r="I9" s="241" t="s">
        <v>410</v>
      </c>
      <c r="J9" s="241"/>
      <c r="K9" s="241" t="s">
        <v>412</v>
      </c>
      <c r="L9" s="241"/>
      <c r="M9" s="241" t="s">
        <v>413</v>
      </c>
      <c r="N9" s="241"/>
      <c r="O9" s="241" t="s">
        <v>414</v>
      </c>
      <c r="P9" s="241"/>
      <c r="Q9" s="241" t="s">
        <v>415</v>
      </c>
      <c r="R9" s="241"/>
      <c r="S9" s="241" t="s">
        <v>417</v>
      </c>
      <c r="T9" s="241"/>
      <c r="U9" s="241" t="s">
        <v>418</v>
      </c>
      <c r="V9" s="241"/>
      <c r="W9" s="241" t="s">
        <v>419</v>
      </c>
      <c r="X9" s="241"/>
      <c r="Y9" s="241" t="s">
        <v>88</v>
      </c>
      <c r="Z9" s="241"/>
      <c r="AA9" s="253" t="s">
        <v>406</v>
      </c>
      <c r="AB9" s="253"/>
      <c r="AC9" s="253" t="s">
        <v>406</v>
      </c>
      <c r="AD9" s="255"/>
    </row>
    <row r="10" spans="1:30"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349</v>
      </c>
      <c r="AB10" s="135" t="s">
        <v>345</v>
      </c>
      <c r="AC10" s="135" t="s">
        <v>349</v>
      </c>
      <c r="AD10" s="162" t="s">
        <v>345</v>
      </c>
    </row>
    <row r="11" spans="1:30" ht="13" customHeight="1" x14ac:dyDescent="0.2">
      <c r="A11" s="136"/>
      <c r="B11" s="107"/>
      <c r="C11" s="108" t="s">
        <v>672</v>
      </c>
      <c r="D11" s="109" t="s">
        <v>673</v>
      </c>
      <c r="E11" s="108" t="s">
        <v>799</v>
      </c>
      <c r="F11" s="109" t="s">
        <v>800</v>
      </c>
      <c r="G11" s="108" t="s">
        <v>801</v>
      </c>
      <c r="H11" s="109" t="s">
        <v>802</v>
      </c>
      <c r="I11" s="108" t="s">
        <v>803</v>
      </c>
      <c r="J11" s="109" t="s">
        <v>804</v>
      </c>
      <c r="K11" s="108" t="s">
        <v>805</v>
      </c>
      <c r="L11" s="109" t="s">
        <v>806</v>
      </c>
      <c r="M11" s="108" t="s">
        <v>807</v>
      </c>
      <c r="N11" s="109" t="s">
        <v>808</v>
      </c>
      <c r="O11" s="108" t="s">
        <v>809</v>
      </c>
      <c r="P11" s="109" t="s">
        <v>810</v>
      </c>
      <c r="Q11" s="108" t="s">
        <v>811</v>
      </c>
      <c r="R11" s="109" t="s">
        <v>812</v>
      </c>
      <c r="S11" s="108" t="s">
        <v>813</v>
      </c>
      <c r="T11" s="109" t="s">
        <v>814</v>
      </c>
      <c r="U11" s="108" t="s">
        <v>815</v>
      </c>
      <c r="V11" s="109" t="s">
        <v>816</v>
      </c>
      <c r="W11" s="108" t="s">
        <v>817</v>
      </c>
      <c r="X11" s="109" t="s">
        <v>818</v>
      </c>
      <c r="Y11" s="108" t="s">
        <v>819</v>
      </c>
      <c r="Z11" s="109" t="s">
        <v>820</v>
      </c>
      <c r="AA11" s="179" t="s">
        <v>684</v>
      </c>
      <c r="AB11" s="179" t="s">
        <v>685</v>
      </c>
      <c r="AC11" s="179" t="s">
        <v>692</v>
      </c>
      <c r="AD11" s="184" t="s">
        <v>693</v>
      </c>
    </row>
    <row r="12" spans="1:30" ht="13" customHeight="1" x14ac:dyDescent="0.2">
      <c r="A12" s="82" t="s">
        <v>422</v>
      </c>
      <c r="B12" s="110">
        <v>2</v>
      </c>
      <c r="C12" s="7">
        <v>10.386815445052701</v>
      </c>
      <c r="D12" s="10">
        <v>1.0397194281398301</v>
      </c>
      <c r="E12" s="7">
        <v>8.72720378047525</v>
      </c>
      <c r="F12" s="10">
        <v>0.99835288967368396</v>
      </c>
      <c r="G12" s="7">
        <v>15.633386774913699</v>
      </c>
      <c r="H12" s="10">
        <v>2.5003156242012201</v>
      </c>
      <c r="I12" s="7">
        <v>6.9061829944384696</v>
      </c>
      <c r="J12" s="10">
        <v>2.5669693005232102</v>
      </c>
      <c r="K12" s="7">
        <v>11.1803094081846</v>
      </c>
      <c r="L12" s="10">
        <v>3.6986298865795102</v>
      </c>
      <c r="M12" s="7">
        <v>7.0284586741963002</v>
      </c>
      <c r="N12" s="10">
        <v>0.99292009760326405</v>
      </c>
      <c r="O12" s="7">
        <v>19.7794371735204</v>
      </c>
      <c r="P12" s="10">
        <v>2.42593559354837</v>
      </c>
      <c r="Q12" s="7">
        <v>8.5991277653357905</v>
      </c>
      <c r="R12" s="10">
        <v>4.1915657594695901</v>
      </c>
      <c r="S12" s="7">
        <v>8.7436383271996601</v>
      </c>
      <c r="T12" s="10">
        <v>2.2667695387459901</v>
      </c>
      <c r="U12" s="7">
        <v>10.4967105347715</v>
      </c>
      <c r="V12" s="10">
        <v>2.2346516408503199</v>
      </c>
      <c r="W12" s="7">
        <v>11.026347244477201</v>
      </c>
      <c r="X12" s="10">
        <v>1.26213196695301</v>
      </c>
      <c r="Y12" s="7">
        <v>2.2827089172775401</v>
      </c>
      <c r="Z12" s="10">
        <v>2.3821061405439501</v>
      </c>
      <c r="AA12" s="65"/>
      <c r="AB12" s="65"/>
      <c r="AC12" s="65"/>
      <c r="AD12" s="182"/>
    </row>
    <row r="13" spans="1:30" ht="13" customHeight="1" x14ac:dyDescent="0.2">
      <c r="A13" s="82" t="s">
        <v>350</v>
      </c>
      <c r="B13" s="110">
        <v>2</v>
      </c>
      <c r="C13" s="7">
        <v>19.854008685608399</v>
      </c>
      <c r="D13" s="10">
        <v>1.3211404266798199</v>
      </c>
      <c r="E13" s="7">
        <v>19.990012210006</v>
      </c>
      <c r="F13" s="10">
        <v>1.74858341406338</v>
      </c>
      <c r="G13" s="7">
        <v>19.072926202467599</v>
      </c>
      <c r="H13" s="10">
        <v>1.95587363981708</v>
      </c>
      <c r="I13" s="7">
        <v>-0.917086007538369</v>
      </c>
      <c r="J13" s="10">
        <v>2.5603992223772298</v>
      </c>
      <c r="K13" s="7">
        <v>19.624779528402001</v>
      </c>
      <c r="L13" s="10">
        <v>2.5678710002685201</v>
      </c>
      <c r="M13" s="7">
        <v>20.131615237534898</v>
      </c>
      <c r="N13" s="10">
        <v>1.5741421197088501</v>
      </c>
      <c r="O13" s="7">
        <v>19.953754568461498</v>
      </c>
      <c r="P13" s="10">
        <v>3.4790794806241001</v>
      </c>
      <c r="Q13" s="7">
        <v>0.32897504005950001</v>
      </c>
      <c r="R13" s="10">
        <v>4.3052813880435101</v>
      </c>
      <c r="S13" s="7">
        <v>19.231535321505401</v>
      </c>
      <c r="T13" s="10">
        <v>2.4579202304277699</v>
      </c>
      <c r="U13" s="7">
        <v>23.856939903322601</v>
      </c>
      <c r="V13" s="10">
        <v>2.9284806568237598</v>
      </c>
      <c r="W13" s="7">
        <v>18.949791925033502</v>
      </c>
      <c r="X13" s="10">
        <v>1.66668814419407</v>
      </c>
      <c r="Y13" s="7">
        <v>-0.281743396471896</v>
      </c>
      <c r="Z13" s="10">
        <v>2.9619577112167499</v>
      </c>
      <c r="AA13" s="65"/>
      <c r="AB13" s="65"/>
      <c r="AC13" s="65"/>
      <c r="AD13" s="182"/>
    </row>
    <row r="14" spans="1:30" ht="13" customHeight="1" x14ac:dyDescent="0.2">
      <c r="A14" s="82" t="s">
        <v>351</v>
      </c>
      <c r="B14" s="110">
        <v>2</v>
      </c>
      <c r="C14" s="7">
        <v>7.2589920081939203</v>
      </c>
      <c r="D14" s="10">
        <v>0.76863933708287702</v>
      </c>
      <c r="E14" s="7">
        <v>6.8710636825184901</v>
      </c>
      <c r="F14" s="10">
        <v>0.89922534109042895</v>
      </c>
      <c r="G14" s="7">
        <v>8.1632367063207294</v>
      </c>
      <c r="H14" s="10">
        <v>1.1158322998680701</v>
      </c>
      <c r="I14" s="7">
        <v>1.29217302380224</v>
      </c>
      <c r="J14" s="10">
        <v>1.2974370696817601</v>
      </c>
      <c r="K14" s="7">
        <v>8.7217296781546008</v>
      </c>
      <c r="L14" s="10">
        <v>2.6952214871309801</v>
      </c>
      <c r="M14" s="7">
        <v>6.1850397722653403</v>
      </c>
      <c r="N14" s="10">
        <v>0.653567550615202</v>
      </c>
      <c r="O14" s="7">
        <v>9.1893037787230405</v>
      </c>
      <c r="P14" s="10">
        <v>1.49584632710948</v>
      </c>
      <c r="Q14" s="7">
        <v>0.46757410056843102</v>
      </c>
      <c r="R14" s="10">
        <v>2.9271140564141702</v>
      </c>
      <c r="S14" s="7">
        <v>8.4456890968253902</v>
      </c>
      <c r="T14" s="10">
        <v>1.8974501503460499</v>
      </c>
      <c r="U14" s="7">
        <v>5.2541715235910704</v>
      </c>
      <c r="V14" s="10">
        <v>0.86238450638856201</v>
      </c>
      <c r="W14" s="7">
        <v>7.4097733148150597</v>
      </c>
      <c r="X14" s="10">
        <v>0.89373574239027898</v>
      </c>
      <c r="Y14" s="7">
        <v>-1.03591578201033</v>
      </c>
      <c r="Z14" s="10">
        <v>2.08639728122618</v>
      </c>
      <c r="AA14" s="65"/>
      <c r="AB14" s="65"/>
      <c r="AC14" s="65"/>
      <c r="AD14" s="182"/>
    </row>
    <row r="15" spans="1:30" ht="13" customHeight="1" x14ac:dyDescent="0.2">
      <c r="A15" s="82" t="s">
        <v>423</v>
      </c>
      <c r="B15" s="110">
        <v>2</v>
      </c>
      <c r="C15" s="7">
        <v>11.1565923933367</v>
      </c>
      <c r="D15" s="10">
        <v>1.00898449442322</v>
      </c>
      <c r="E15" s="7">
        <v>10.1893350454617</v>
      </c>
      <c r="F15" s="10">
        <v>0.99733835151179595</v>
      </c>
      <c r="G15" s="7">
        <v>14.622038389848599</v>
      </c>
      <c r="H15" s="10">
        <v>2.84047750386258</v>
      </c>
      <c r="I15" s="7">
        <v>4.4327033443869004</v>
      </c>
      <c r="J15" s="10">
        <v>2.97884192990667</v>
      </c>
      <c r="K15" s="7">
        <v>9.6899113766445204</v>
      </c>
      <c r="L15" s="10">
        <v>2.2848337578893498</v>
      </c>
      <c r="M15" s="7">
        <v>4.0444862162289299</v>
      </c>
      <c r="N15" s="10">
        <v>0.75546088293920199</v>
      </c>
      <c r="O15" s="7">
        <v>29.667587544064101</v>
      </c>
      <c r="P15" s="10">
        <v>2.93167537667546</v>
      </c>
      <c r="Q15" s="7">
        <v>19.977676167419599</v>
      </c>
      <c r="R15" s="10">
        <v>3.5576434566684298</v>
      </c>
      <c r="S15" s="7">
        <v>6.6940793669733702</v>
      </c>
      <c r="T15" s="10">
        <v>1.80232660299527</v>
      </c>
      <c r="U15" s="7">
        <v>8.0671314707008897</v>
      </c>
      <c r="V15" s="10">
        <v>2.26682636931135</v>
      </c>
      <c r="W15" s="7">
        <v>13.598331881550299</v>
      </c>
      <c r="X15" s="10">
        <v>1.3437911723562099</v>
      </c>
      <c r="Y15" s="7">
        <v>6.9042525145769202</v>
      </c>
      <c r="Z15" s="10">
        <v>2.1989102337150599</v>
      </c>
      <c r="AA15" s="65"/>
      <c r="AB15" s="65"/>
      <c r="AC15" s="65"/>
      <c r="AD15" s="182"/>
    </row>
    <row r="16" spans="1:30" ht="13" customHeight="1" x14ac:dyDescent="0.2">
      <c r="A16" s="82" t="s">
        <v>424</v>
      </c>
      <c r="B16" s="110">
        <v>2</v>
      </c>
      <c r="C16" s="7">
        <v>21.3183652078521</v>
      </c>
      <c r="D16" s="10">
        <v>1.42032309615411</v>
      </c>
      <c r="E16" s="7">
        <v>23.950599002273702</v>
      </c>
      <c r="F16" s="10">
        <v>2.0388794333316</v>
      </c>
      <c r="G16" s="7">
        <v>18.5830073573966</v>
      </c>
      <c r="H16" s="10">
        <v>2.0215092080529198</v>
      </c>
      <c r="I16" s="7">
        <v>-5.3675916448771304</v>
      </c>
      <c r="J16" s="10">
        <v>2.91749992471996</v>
      </c>
      <c r="K16" s="7">
        <v>24.862596029257901</v>
      </c>
      <c r="L16" s="10">
        <v>3.54483310436482</v>
      </c>
      <c r="M16" s="7">
        <v>22.719326296761398</v>
      </c>
      <c r="N16" s="10">
        <v>1.6855808454700201</v>
      </c>
      <c r="O16" s="7">
        <v>10.4638108030785</v>
      </c>
      <c r="P16" s="10">
        <v>2.5164988931794698</v>
      </c>
      <c r="Q16" s="7">
        <v>-14.3987852261795</v>
      </c>
      <c r="R16" s="10">
        <v>4.4843895408669798</v>
      </c>
      <c r="S16" s="7">
        <v>24.1410529860939</v>
      </c>
      <c r="T16" s="10">
        <v>3.1754554921723699</v>
      </c>
      <c r="U16" s="7">
        <v>31.106565853029501</v>
      </c>
      <c r="V16" s="10">
        <v>3.7914920903342701</v>
      </c>
      <c r="W16" s="7">
        <v>15.462476374985799</v>
      </c>
      <c r="X16" s="10">
        <v>1.69027287305792</v>
      </c>
      <c r="Y16" s="7">
        <v>-8.6785766111080296</v>
      </c>
      <c r="Z16" s="10">
        <v>3.5530488067405002</v>
      </c>
      <c r="AA16" s="65"/>
      <c r="AB16" s="65"/>
      <c r="AC16" s="65"/>
      <c r="AD16" s="182"/>
    </row>
    <row r="17" spans="1:30" ht="13" customHeight="1" x14ac:dyDescent="0.2">
      <c r="A17" s="82" t="s">
        <v>352</v>
      </c>
      <c r="B17" s="110">
        <v>2</v>
      </c>
      <c r="C17" s="7">
        <v>9.6041666108170407</v>
      </c>
      <c r="D17" s="10">
        <v>0.71050368245137596</v>
      </c>
      <c r="E17" s="7">
        <v>8.6222741044629903</v>
      </c>
      <c r="F17" s="10">
        <v>0.76007962411163699</v>
      </c>
      <c r="G17" s="7">
        <v>11.6566932250017</v>
      </c>
      <c r="H17" s="10">
        <v>1.47697186509484</v>
      </c>
      <c r="I17" s="7">
        <v>3.0344191205387498</v>
      </c>
      <c r="J17" s="10">
        <v>1.6384839806445499</v>
      </c>
      <c r="K17" s="7">
        <v>8.3380968823833701</v>
      </c>
      <c r="L17" s="10">
        <v>1.3217801060602199</v>
      </c>
      <c r="M17" s="7">
        <v>9.2067425882656604</v>
      </c>
      <c r="N17" s="10">
        <v>0.789516567682922</v>
      </c>
      <c r="O17" s="7">
        <v>13.7845152693379</v>
      </c>
      <c r="P17" s="10">
        <v>2.5568919070894398</v>
      </c>
      <c r="Q17" s="7">
        <v>5.4464183869545204</v>
      </c>
      <c r="R17" s="10">
        <v>3.12980485899917</v>
      </c>
      <c r="S17" s="7">
        <v>9.4397681894761405</v>
      </c>
      <c r="T17" s="10">
        <v>1.33185283464481</v>
      </c>
      <c r="U17" s="7">
        <v>9.3522441170060802</v>
      </c>
      <c r="V17" s="10">
        <v>1.5286704666323001</v>
      </c>
      <c r="W17" s="7">
        <v>9.7045123547321008</v>
      </c>
      <c r="X17" s="10">
        <v>0.91138546904094797</v>
      </c>
      <c r="Y17" s="7">
        <v>0.26474416525595501</v>
      </c>
      <c r="Z17" s="10">
        <v>1.5583351618630099</v>
      </c>
      <c r="AA17" s="65"/>
      <c r="AB17" s="65"/>
      <c r="AC17" s="65"/>
      <c r="AD17" s="182"/>
    </row>
    <row r="18" spans="1:30" ht="13" customHeight="1" x14ac:dyDescent="0.2">
      <c r="A18" s="111" t="s">
        <v>353</v>
      </c>
      <c r="B18" s="110">
        <v>2</v>
      </c>
      <c r="C18" s="7">
        <v>7.9835316335658399</v>
      </c>
      <c r="D18" s="10">
        <v>0.84246921196041202</v>
      </c>
      <c r="E18" s="7">
        <v>6.4763816926348703</v>
      </c>
      <c r="F18" s="10">
        <v>0.90451299656128004</v>
      </c>
      <c r="G18" s="7">
        <v>10.902848879768699</v>
      </c>
      <c r="H18" s="10">
        <v>1.75385148375175</v>
      </c>
      <c r="I18" s="7">
        <v>4.4264671871338104</v>
      </c>
      <c r="J18" s="10">
        <v>1.97413861366035</v>
      </c>
      <c r="K18" s="7">
        <v>7.3326556823901496</v>
      </c>
      <c r="L18" s="10">
        <v>1.6650509748261499</v>
      </c>
      <c r="M18" s="7">
        <v>7.2134160356042099</v>
      </c>
      <c r="N18" s="10">
        <v>0.944621171834788</v>
      </c>
      <c r="O18" s="7">
        <v>13.020076004162499</v>
      </c>
      <c r="P18" s="10">
        <v>2.99028830429884</v>
      </c>
      <c r="Q18" s="7">
        <v>5.6874203217723496</v>
      </c>
      <c r="R18" s="10">
        <v>3.7726154148163298</v>
      </c>
      <c r="S18" s="7">
        <v>7.7770293265599504</v>
      </c>
      <c r="T18" s="10">
        <v>1.60998732767478</v>
      </c>
      <c r="U18" s="7">
        <v>8.9364424715826605</v>
      </c>
      <c r="V18" s="10">
        <v>2.1084474630576699</v>
      </c>
      <c r="W18" s="7">
        <v>7.7424812323758898</v>
      </c>
      <c r="X18" s="10">
        <v>1.06496240216933</v>
      </c>
      <c r="Y18" s="7">
        <v>-3.4548094184058797E-2</v>
      </c>
      <c r="Z18" s="10">
        <v>1.90729736207</v>
      </c>
      <c r="AA18" s="65"/>
      <c r="AB18" s="65"/>
      <c r="AC18" s="65"/>
      <c r="AD18" s="182"/>
    </row>
    <row r="19" spans="1:30" ht="13" customHeight="1" x14ac:dyDescent="0.2">
      <c r="A19" s="111" t="s">
        <v>354</v>
      </c>
      <c r="B19" s="110">
        <v>2</v>
      </c>
      <c r="C19" s="7">
        <v>12.6990230631824</v>
      </c>
      <c r="D19" s="10">
        <v>1.1789394674570699</v>
      </c>
      <c r="E19" s="7">
        <v>12.4711106693731</v>
      </c>
      <c r="F19" s="10">
        <v>1.3177971203187</v>
      </c>
      <c r="G19" s="7">
        <v>13.3171912142996</v>
      </c>
      <c r="H19" s="10">
        <v>2.4938354674816101</v>
      </c>
      <c r="I19" s="7">
        <v>0.84608054492648499</v>
      </c>
      <c r="J19" s="10">
        <v>2.8170962031127602</v>
      </c>
      <c r="K19" s="7">
        <v>10.505764639895499</v>
      </c>
      <c r="L19" s="10">
        <v>2.0951132817270302</v>
      </c>
      <c r="M19" s="7">
        <v>12.873143944995499</v>
      </c>
      <c r="N19" s="10">
        <v>1.28740725914258</v>
      </c>
      <c r="O19" s="7">
        <v>15.2112871823959</v>
      </c>
      <c r="P19" s="10">
        <v>4.1863366662208499</v>
      </c>
      <c r="Q19" s="7">
        <v>4.7055225425004501</v>
      </c>
      <c r="R19" s="10">
        <v>4.9176554910880697</v>
      </c>
      <c r="S19" s="7">
        <v>13.178812582042299</v>
      </c>
      <c r="T19" s="10">
        <v>2.0719597608065401</v>
      </c>
      <c r="U19" s="7">
        <v>10.036787715866501</v>
      </c>
      <c r="V19" s="10">
        <v>2.1373159883043802</v>
      </c>
      <c r="W19" s="7">
        <v>13.353923756315501</v>
      </c>
      <c r="X19" s="10">
        <v>1.5829762378649399</v>
      </c>
      <c r="Y19" s="7">
        <v>0.175111174273196</v>
      </c>
      <c r="Z19" s="10">
        <v>2.5203123141396899</v>
      </c>
      <c r="AA19" s="65"/>
      <c r="AB19" s="65"/>
      <c r="AC19" s="65"/>
      <c r="AD19" s="182"/>
    </row>
    <row r="20" spans="1:30" ht="13" customHeight="1" x14ac:dyDescent="0.2">
      <c r="A20" s="82" t="s">
        <v>355</v>
      </c>
      <c r="B20" s="110">
        <v>2</v>
      </c>
      <c r="C20" s="7">
        <v>14.755181791117501</v>
      </c>
      <c r="D20" s="10">
        <v>1.45058781654686</v>
      </c>
      <c r="E20" s="7">
        <v>16.908819294688399</v>
      </c>
      <c r="F20" s="10">
        <v>1.90890670662761</v>
      </c>
      <c r="G20" s="7">
        <v>11.363118243028801</v>
      </c>
      <c r="H20" s="10">
        <v>2.1847488806038302</v>
      </c>
      <c r="I20" s="7">
        <v>-5.5457010516595604</v>
      </c>
      <c r="J20" s="10">
        <v>2.8927980985251001</v>
      </c>
      <c r="K20" s="7">
        <v>15.1200278810828</v>
      </c>
      <c r="L20" s="10">
        <v>3.49025042288913</v>
      </c>
      <c r="M20" s="7">
        <v>14.4481556799747</v>
      </c>
      <c r="N20" s="10">
        <v>1.6964883840979901</v>
      </c>
      <c r="O20" s="7">
        <v>15.957038290530001</v>
      </c>
      <c r="P20" s="10">
        <v>4.4792624634418701</v>
      </c>
      <c r="Q20" s="7">
        <v>0.83701040944711702</v>
      </c>
      <c r="R20" s="10">
        <v>5.8048604238590897</v>
      </c>
      <c r="S20" s="7">
        <v>19.190187662550201</v>
      </c>
      <c r="T20" s="10">
        <v>3.14117465843524</v>
      </c>
      <c r="U20" s="7">
        <v>12.005284411640901</v>
      </c>
      <c r="V20" s="10">
        <v>2.9363793212905298</v>
      </c>
      <c r="W20" s="7">
        <v>13.2621861516121</v>
      </c>
      <c r="X20" s="10">
        <v>2.0238818003722399</v>
      </c>
      <c r="Y20" s="7">
        <v>-5.9280015109381399</v>
      </c>
      <c r="Z20" s="10">
        <v>3.8114615402197498</v>
      </c>
      <c r="AA20" s="65"/>
      <c r="AB20" s="65"/>
      <c r="AC20" s="65"/>
      <c r="AD20" s="182"/>
    </row>
    <row r="21" spans="1:30" ht="13" customHeight="1" x14ac:dyDescent="0.2">
      <c r="A21" s="82" t="s">
        <v>356</v>
      </c>
      <c r="B21" s="110">
        <v>2</v>
      </c>
      <c r="C21" s="7">
        <v>10.603990534141801</v>
      </c>
      <c r="D21" s="10">
        <v>1.07744052415555</v>
      </c>
      <c r="E21" s="7">
        <v>11.2564824500417</v>
      </c>
      <c r="F21" s="10">
        <v>1.3000960797833101</v>
      </c>
      <c r="G21" s="7">
        <v>8.2573286466735301</v>
      </c>
      <c r="H21" s="10">
        <v>1.8857477315603699</v>
      </c>
      <c r="I21" s="7">
        <v>-2.9991538033682099</v>
      </c>
      <c r="J21" s="10">
        <v>2.3476201426677599</v>
      </c>
      <c r="K21" s="7">
        <v>10.833025261934401</v>
      </c>
      <c r="L21" s="10">
        <v>2.9082216733055199</v>
      </c>
      <c r="M21" s="7">
        <v>5.9019237525961703</v>
      </c>
      <c r="N21" s="10">
        <v>1.0386444981632801</v>
      </c>
      <c r="O21" s="7">
        <v>20.7937630020452</v>
      </c>
      <c r="P21" s="10">
        <v>2.4906327668178401</v>
      </c>
      <c r="Q21" s="7">
        <v>9.9607377401108206</v>
      </c>
      <c r="R21" s="10">
        <v>3.44697070011871</v>
      </c>
      <c r="S21" s="7">
        <v>6.0284850967901598</v>
      </c>
      <c r="T21" s="10">
        <v>1.18709712528336</v>
      </c>
      <c r="U21" s="7">
        <v>9.2411341587964397</v>
      </c>
      <c r="V21" s="10">
        <v>2.7930846085998802</v>
      </c>
      <c r="W21" s="7">
        <v>13.094215531741201</v>
      </c>
      <c r="X21" s="10">
        <v>1.52576807185607</v>
      </c>
      <c r="Y21" s="7">
        <v>7.0657304349509902</v>
      </c>
      <c r="Z21" s="10">
        <v>1.8536469213995601</v>
      </c>
      <c r="AA21" s="65"/>
      <c r="AB21" s="65"/>
      <c r="AC21" s="65"/>
      <c r="AD21" s="182"/>
    </row>
    <row r="22" spans="1:30" ht="13" customHeight="1" x14ac:dyDescent="0.2">
      <c r="A22" s="82" t="s">
        <v>357</v>
      </c>
      <c r="B22" s="110">
        <v>2</v>
      </c>
      <c r="C22" s="7">
        <v>23.284915892761401</v>
      </c>
      <c r="D22" s="10">
        <v>1.9013080707510901</v>
      </c>
      <c r="E22" s="7">
        <v>25.6146184528492</v>
      </c>
      <c r="F22" s="10">
        <v>2.5553691597162702</v>
      </c>
      <c r="G22" s="7">
        <v>20.375857007287301</v>
      </c>
      <c r="H22" s="10">
        <v>3.1577903656667199</v>
      </c>
      <c r="I22" s="7">
        <v>-5.2387614455618499</v>
      </c>
      <c r="J22" s="10">
        <v>4.2317292820021102</v>
      </c>
      <c r="K22" s="7">
        <v>27.571789167364599</v>
      </c>
      <c r="L22" s="10">
        <v>6.0548837675634202</v>
      </c>
      <c r="M22" s="7">
        <v>20.775541360909902</v>
      </c>
      <c r="N22" s="10">
        <v>2.3318584831632201</v>
      </c>
      <c r="O22" s="7">
        <v>29.815978914949</v>
      </c>
      <c r="P22" s="10">
        <v>7.5382662303590404</v>
      </c>
      <c r="Q22" s="7">
        <v>2.2441897475843402</v>
      </c>
      <c r="R22" s="10">
        <v>11.000828693684101</v>
      </c>
      <c r="S22" s="7">
        <v>24.842359956610501</v>
      </c>
      <c r="T22" s="10">
        <v>4.9802870823970196</v>
      </c>
      <c r="U22" s="7">
        <v>17.7651373334275</v>
      </c>
      <c r="V22" s="10">
        <v>3.7055550081028801</v>
      </c>
      <c r="W22" s="7">
        <v>26.723579159873498</v>
      </c>
      <c r="X22" s="10">
        <v>3.1669803267457501</v>
      </c>
      <c r="Y22" s="7">
        <v>1.8812192032630299</v>
      </c>
      <c r="Z22" s="10">
        <v>6.5357867573122403</v>
      </c>
      <c r="AA22" s="65"/>
      <c r="AB22" s="65"/>
      <c r="AC22" s="65"/>
      <c r="AD22" s="182"/>
    </row>
    <row r="23" spans="1:30" ht="13" customHeight="1" x14ac:dyDescent="0.2">
      <c r="A23" s="82" t="s">
        <v>358</v>
      </c>
      <c r="B23" s="110">
        <v>2</v>
      </c>
      <c r="C23" s="7">
        <v>12.6408300355502</v>
      </c>
      <c r="D23" s="10">
        <v>2.1270396242286802</v>
      </c>
      <c r="E23" s="7">
        <v>13.639832392302001</v>
      </c>
      <c r="F23" s="10">
        <v>3.0975199590045199</v>
      </c>
      <c r="G23" s="7">
        <v>11.663221439825801</v>
      </c>
      <c r="H23" s="10">
        <v>2.3556731133316502</v>
      </c>
      <c r="I23" s="7">
        <v>-1.9766109524761699</v>
      </c>
      <c r="J23" s="10">
        <v>3.5283828291422799</v>
      </c>
      <c r="K23" s="7">
        <v>21.090660183963401</v>
      </c>
      <c r="L23" s="10">
        <v>6.1325924268603096</v>
      </c>
      <c r="M23" s="7">
        <v>6.6427274516357304</v>
      </c>
      <c r="N23" s="10">
        <v>1.4608925626142999</v>
      </c>
      <c r="O23" s="7">
        <v>27.377814446915501</v>
      </c>
      <c r="P23" s="10">
        <v>7.8264615109016002</v>
      </c>
      <c r="Q23" s="7">
        <v>6.2871542629521402</v>
      </c>
      <c r="R23" s="10">
        <v>9.6786749758705799</v>
      </c>
      <c r="S23" s="7">
        <v>15.9142130529107</v>
      </c>
      <c r="T23" s="10">
        <v>4.5959491085811299</v>
      </c>
      <c r="U23" s="7">
        <v>8.0141087683354097</v>
      </c>
      <c r="V23" s="10">
        <v>2.9616041150142101</v>
      </c>
      <c r="W23" s="7">
        <v>12.8692034862329</v>
      </c>
      <c r="X23" s="10">
        <v>2.6330808789382498</v>
      </c>
      <c r="Y23" s="7">
        <v>-3.0450095666777499</v>
      </c>
      <c r="Z23" s="10">
        <v>4.83139513856396</v>
      </c>
      <c r="AA23" s="65"/>
      <c r="AB23" s="65"/>
      <c r="AC23" s="65"/>
      <c r="AD23" s="182"/>
    </row>
    <row r="24" spans="1:30" ht="13" customHeight="1" x14ac:dyDescent="0.2">
      <c r="A24" s="82" t="s">
        <v>425</v>
      </c>
      <c r="B24" s="110">
        <v>2</v>
      </c>
      <c r="C24" s="7">
        <v>17.500477305090499</v>
      </c>
      <c r="D24" s="10">
        <v>1.43101283369934</v>
      </c>
      <c r="E24" s="7">
        <v>17.136280175546201</v>
      </c>
      <c r="F24" s="10">
        <v>1.90377162369136</v>
      </c>
      <c r="G24" s="7">
        <v>17.789482259433399</v>
      </c>
      <c r="H24" s="10">
        <v>2.1833768227869701</v>
      </c>
      <c r="I24" s="7">
        <v>0.65320208388723</v>
      </c>
      <c r="J24" s="10">
        <v>2.8592370019617199</v>
      </c>
      <c r="K24" s="7">
        <v>16.005221377791798</v>
      </c>
      <c r="L24" s="10">
        <v>4.0957477962351998</v>
      </c>
      <c r="M24" s="7">
        <v>17.037429870662201</v>
      </c>
      <c r="N24" s="10">
        <v>1.51163046272354</v>
      </c>
      <c r="O24" s="7">
        <v>29.249049197964101</v>
      </c>
      <c r="P24" s="10">
        <v>7.4736034805381504</v>
      </c>
      <c r="Q24" s="7">
        <v>13.243827820172299</v>
      </c>
      <c r="R24" s="10">
        <v>8.7900518747327503</v>
      </c>
      <c r="S24" s="7">
        <v>16.925809703219901</v>
      </c>
      <c r="T24" s="10">
        <v>3.7615724899802299</v>
      </c>
      <c r="U24" s="7">
        <v>12.6125490450285</v>
      </c>
      <c r="V24" s="10">
        <v>2.7152771623763399</v>
      </c>
      <c r="W24" s="7">
        <v>19.6430734660313</v>
      </c>
      <c r="X24" s="10">
        <v>1.9041519164395999</v>
      </c>
      <c r="Y24" s="7">
        <v>2.7172637628113701</v>
      </c>
      <c r="Z24" s="10">
        <v>4.1390975971155104</v>
      </c>
      <c r="AA24" s="65"/>
      <c r="AB24" s="65"/>
      <c r="AC24" s="65"/>
      <c r="AD24" s="182"/>
    </row>
    <row r="25" spans="1:30" ht="13" customHeight="1" x14ac:dyDescent="0.2">
      <c r="A25" s="82" t="s">
        <v>359</v>
      </c>
      <c r="B25" s="110">
        <v>2</v>
      </c>
      <c r="C25" s="7">
        <v>21.0925685424364</v>
      </c>
      <c r="D25" s="10">
        <v>1.27174278483639</v>
      </c>
      <c r="E25" s="7">
        <v>21.3399777849298</v>
      </c>
      <c r="F25" s="10">
        <v>1.41986686357863</v>
      </c>
      <c r="G25" s="7">
        <v>20.123167945573901</v>
      </c>
      <c r="H25" s="10">
        <v>2.8730395126567601</v>
      </c>
      <c r="I25" s="7">
        <v>-1.2168098393559099</v>
      </c>
      <c r="J25" s="10">
        <v>3.1956176990596199</v>
      </c>
      <c r="K25" s="7">
        <v>26.388477713390799</v>
      </c>
      <c r="L25" s="10">
        <v>4.5091142336043699</v>
      </c>
      <c r="M25" s="7">
        <v>19.3938529462331</v>
      </c>
      <c r="N25" s="10">
        <v>1.4708702629102199</v>
      </c>
      <c r="O25" s="7">
        <v>26.128346835258402</v>
      </c>
      <c r="P25" s="10">
        <v>3.1339476678956899</v>
      </c>
      <c r="Q25" s="7">
        <v>-0.26013087813239699</v>
      </c>
      <c r="R25" s="10">
        <v>6.1211100003993204</v>
      </c>
      <c r="S25" s="7">
        <v>20.640377961215599</v>
      </c>
      <c r="T25" s="10">
        <v>2.54530959717271</v>
      </c>
      <c r="U25" s="7">
        <v>20.6847934062083</v>
      </c>
      <c r="V25" s="10">
        <v>3.1008772216929898</v>
      </c>
      <c r="W25" s="7">
        <v>21.586549069445098</v>
      </c>
      <c r="X25" s="10">
        <v>1.54783142408493</v>
      </c>
      <c r="Y25" s="7">
        <v>0.946171108229517</v>
      </c>
      <c r="Z25" s="10">
        <v>2.9359590680031098</v>
      </c>
      <c r="AA25" s="65"/>
      <c r="AB25" s="65"/>
      <c r="AC25" s="65"/>
      <c r="AD25" s="182"/>
    </row>
    <row r="26" spans="1:30" ht="13" customHeight="1" x14ac:dyDescent="0.2">
      <c r="A26" s="82" t="s">
        <v>360</v>
      </c>
      <c r="B26" s="110">
        <v>2</v>
      </c>
      <c r="C26" s="7">
        <v>9.9120998120759705</v>
      </c>
      <c r="D26" s="10">
        <v>1.20177455618963</v>
      </c>
      <c r="E26" s="7">
        <v>8.8273681628798002</v>
      </c>
      <c r="F26" s="10">
        <v>1.27842132787177</v>
      </c>
      <c r="G26" s="7">
        <v>12.616705253137299</v>
      </c>
      <c r="H26" s="10">
        <v>2.9811008706211002</v>
      </c>
      <c r="I26" s="7">
        <v>3.7893370902574799</v>
      </c>
      <c r="J26" s="10">
        <v>3.28509096945761</v>
      </c>
      <c r="K26" s="7">
        <v>9.8732070591742893</v>
      </c>
      <c r="L26" s="10">
        <v>5.2195861141437199</v>
      </c>
      <c r="M26" s="7">
        <v>4.7760585186929596</v>
      </c>
      <c r="N26" s="10">
        <v>0.98086113963858401</v>
      </c>
      <c r="O26" s="7">
        <v>26.2120238362679</v>
      </c>
      <c r="P26" s="10">
        <v>3.79654575914171</v>
      </c>
      <c r="Q26" s="7">
        <v>16.338816777093601</v>
      </c>
      <c r="R26" s="10">
        <v>6.8157174643310796</v>
      </c>
      <c r="S26" s="7">
        <v>7.1504713396721096</v>
      </c>
      <c r="T26" s="10">
        <v>2.1179112916815299</v>
      </c>
      <c r="U26" s="7">
        <v>6.5397624291790901</v>
      </c>
      <c r="V26" s="10">
        <v>2.0514321156639599</v>
      </c>
      <c r="W26" s="7">
        <v>11.564035811138099</v>
      </c>
      <c r="X26" s="10">
        <v>1.88418880144151</v>
      </c>
      <c r="Y26" s="7">
        <v>4.4135644714659596</v>
      </c>
      <c r="Z26" s="10">
        <v>2.8980040349924798</v>
      </c>
      <c r="AA26" s="65"/>
      <c r="AB26" s="65"/>
      <c r="AC26" s="65"/>
      <c r="AD26" s="182"/>
    </row>
    <row r="27" spans="1:30" ht="13" customHeight="1" x14ac:dyDescent="0.2">
      <c r="A27" s="82" t="s">
        <v>361</v>
      </c>
      <c r="B27" s="110">
        <v>2</v>
      </c>
      <c r="C27" s="7">
        <v>14.2664543700813</v>
      </c>
      <c r="D27" s="10">
        <v>0.75705500313392105</v>
      </c>
      <c r="E27" s="7">
        <v>13.0366535861321</v>
      </c>
      <c r="F27" s="10">
        <v>0.83863696050672198</v>
      </c>
      <c r="G27" s="7">
        <v>17.429476251214201</v>
      </c>
      <c r="H27" s="10">
        <v>1.4987258148327001</v>
      </c>
      <c r="I27" s="7">
        <v>4.3928226650820799</v>
      </c>
      <c r="J27" s="10">
        <v>1.65665161461845</v>
      </c>
      <c r="K27" s="7">
        <v>19.332944049147599</v>
      </c>
      <c r="L27" s="10">
        <v>2.2185569780338499</v>
      </c>
      <c r="M27" s="7">
        <v>12.4606014819464</v>
      </c>
      <c r="N27" s="10">
        <v>0.92624532483218602</v>
      </c>
      <c r="O27" s="7">
        <v>16.9636649033515</v>
      </c>
      <c r="P27" s="10">
        <v>1.6239233167601499</v>
      </c>
      <c r="Q27" s="7">
        <v>-2.3692791457960398</v>
      </c>
      <c r="R27" s="10">
        <v>2.8182966391126998</v>
      </c>
      <c r="S27" s="7">
        <v>18.821422139104001</v>
      </c>
      <c r="T27" s="10">
        <v>1.7322846077215299</v>
      </c>
      <c r="U27" s="7">
        <v>13.9114400627536</v>
      </c>
      <c r="V27" s="10">
        <v>1.5973647942967899</v>
      </c>
      <c r="W27" s="7">
        <v>11.462340718860901</v>
      </c>
      <c r="X27" s="10">
        <v>0.81851487256738698</v>
      </c>
      <c r="Y27" s="7">
        <v>-7.3590814202430499</v>
      </c>
      <c r="Z27" s="10">
        <v>1.83836939237659</v>
      </c>
      <c r="AA27" s="65"/>
      <c r="AB27" s="65"/>
      <c r="AC27" s="65"/>
      <c r="AD27" s="182"/>
    </row>
    <row r="28" spans="1:30" ht="13" customHeight="1" x14ac:dyDescent="0.2">
      <c r="A28" s="82" t="s">
        <v>362</v>
      </c>
      <c r="B28" s="110">
        <v>2</v>
      </c>
      <c r="C28" s="7">
        <v>17.973670358806501</v>
      </c>
      <c r="D28" s="10">
        <v>1.2393647585476</v>
      </c>
      <c r="E28" s="7">
        <v>17.424371700104199</v>
      </c>
      <c r="F28" s="10">
        <v>1.72324285037518</v>
      </c>
      <c r="G28" s="7">
        <v>18.631442353327699</v>
      </c>
      <c r="H28" s="10">
        <v>1.7424364341818299</v>
      </c>
      <c r="I28" s="7">
        <v>1.20707065322354</v>
      </c>
      <c r="J28" s="10">
        <v>2.4497613184795801</v>
      </c>
      <c r="K28" s="7">
        <v>18.123253644457002</v>
      </c>
      <c r="L28" s="10">
        <v>3.9063629807087699</v>
      </c>
      <c r="M28" s="7">
        <v>20.179793062611601</v>
      </c>
      <c r="N28" s="10">
        <v>1.5975570264404999</v>
      </c>
      <c r="O28" s="7">
        <v>12.5329366768017</v>
      </c>
      <c r="P28" s="10">
        <v>2.1488269654721002</v>
      </c>
      <c r="Q28" s="7">
        <v>-5.5903169676553004</v>
      </c>
      <c r="R28" s="10">
        <v>4.4689800787264602</v>
      </c>
      <c r="S28" s="7">
        <v>21.0742869013486</v>
      </c>
      <c r="T28" s="10">
        <v>2.7671010987887601</v>
      </c>
      <c r="U28" s="7">
        <v>20.351824388520701</v>
      </c>
      <c r="V28" s="10">
        <v>2.73481247178327</v>
      </c>
      <c r="W28" s="7">
        <v>16.286597425403201</v>
      </c>
      <c r="X28" s="10">
        <v>1.52537103733913</v>
      </c>
      <c r="Y28" s="7">
        <v>-4.7876894759454096</v>
      </c>
      <c r="Z28" s="10">
        <v>3.01449460786186</v>
      </c>
      <c r="AA28" s="65"/>
      <c r="AB28" s="65"/>
      <c r="AC28" s="65"/>
      <c r="AD28" s="182"/>
    </row>
    <row r="29" spans="1:30" ht="13" customHeight="1" x14ac:dyDescent="0.2">
      <c r="A29" s="82" t="s">
        <v>363</v>
      </c>
      <c r="B29" s="110">
        <v>2</v>
      </c>
      <c r="C29" s="7">
        <v>31.170529080566901</v>
      </c>
      <c r="D29" s="10">
        <v>1.51553520168711</v>
      </c>
      <c r="E29" s="7">
        <v>30.393567107726302</v>
      </c>
      <c r="F29" s="10">
        <v>1.79755695880916</v>
      </c>
      <c r="G29" s="7">
        <v>34.308511161431703</v>
      </c>
      <c r="H29" s="10">
        <v>3.33790615753714</v>
      </c>
      <c r="I29" s="7">
        <v>3.9149440537054101</v>
      </c>
      <c r="J29" s="10">
        <v>3.9655888529479602</v>
      </c>
      <c r="K29" s="7">
        <v>47.7317473966569</v>
      </c>
      <c r="L29" s="10">
        <v>5.2095446293277501</v>
      </c>
      <c r="M29" s="7">
        <v>33.042851959317296</v>
      </c>
      <c r="N29" s="10">
        <v>1.8404362104382199</v>
      </c>
      <c r="O29" s="7">
        <v>22.631550811795201</v>
      </c>
      <c r="P29" s="10">
        <v>1.921416948806</v>
      </c>
      <c r="Q29" s="7">
        <v>-25.100196584861699</v>
      </c>
      <c r="R29" s="10">
        <v>4.9647990186156603</v>
      </c>
      <c r="S29" s="7">
        <v>44.524757920868304</v>
      </c>
      <c r="T29" s="10">
        <v>3.5340636550642199</v>
      </c>
      <c r="U29" s="7">
        <v>45.546356191026803</v>
      </c>
      <c r="V29" s="10">
        <v>2.80309034151019</v>
      </c>
      <c r="W29" s="7">
        <v>21.8380093455552</v>
      </c>
      <c r="X29" s="10">
        <v>1.68057525506913</v>
      </c>
      <c r="Y29" s="7">
        <v>-22.6867485753131</v>
      </c>
      <c r="Z29" s="10">
        <v>3.6031680713073202</v>
      </c>
      <c r="AA29" s="65"/>
      <c r="AB29" s="65"/>
      <c r="AC29" s="65"/>
      <c r="AD29" s="182"/>
    </row>
    <row r="30" spans="1:30" ht="13" customHeight="1" x14ac:dyDescent="0.2">
      <c r="A30" s="82" t="s">
        <v>364</v>
      </c>
      <c r="B30" s="110">
        <v>2</v>
      </c>
      <c r="C30" s="7">
        <v>19.026694645451201</v>
      </c>
      <c r="D30" s="10">
        <v>0.89760489947535405</v>
      </c>
      <c r="E30" s="7">
        <v>17.911413311876402</v>
      </c>
      <c r="F30" s="10">
        <v>0.91942702209481697</v>
      </c>
      <c r="G30" s="7">
        <v>21.0031026245981</v>
      </c>
      <c r="H30" s="10">
        <v>1.75317205531597</v>
      </c>
      <c r="I30" s="7">
        <v>3.0916893127217202</v>
      </c>
      <c r="J30" s="10">
        <v>1.8063336626500901</v>
      </c>
      <c r="K30" s="7">
        <v>23.568082190908701</v>
      </c>
      <c r="L30" s="10">
        <v>3.07911042663665</v>
      </c>
      <c r="M30" s="7">
        <v>17.520288265858799</v>
      </c>
      <c r="N30" s="10">
        <v>0.93842820275202499</v>
      </c>
      <c r="O30" s="7">
        <v>20.5189905819214</v>
      </c>
      <c r="P30" s="10">
        <v>1.7786822464415299</v>
      </c>
      <c r="Q30" s="7">
        <v>-3.04909160898724</v>
      </c>
      <c r="R30" s="10">
        <v>3.5071247539575299</v>
      </c>
      <c r="S30" s="7">
        <v>20.436337058625401</v>
      </c>
      <c r="T30" s="10">
        <v>1.9214631904207999</v>
      </c>
      <c r="U30" s="7">
        <v>17.4523030337125</v>
      </c>
      <c r="V30" s="10">
        <v>2.07843225628404</v>
      </c>
      <c r="W30" s="7">
        <v>18.784409879371101</v>
      </c>
      <c r="X30" s="10">
        <v>1.2144014903889999</v>
      </c>
      <c r="Y30" s="7">
        <v>-1.65192717925429</v>
      </c>
      <c r="Z30" s="10">
        <v>2.3577170506309502</v>
      </c>
      <c r="AA30" s="65"/>
      <c r="AB30" s="65"/>
      <c r="AC30" s="65"/>
      <c r="AD30" s="182"/>
    </row>
    <row r="31" spans="1:30" ht="13" customHeight="1" x14ac:dyDescent="0.2">
      <c r="A31" s="82" t="s">
        <v>365</v>
      </c>
      <c r="B31" s="110">
        <v>2</v>
      </c>
      <c r="C31" s="7">
        <v>12.6978598734547</v>
      </c>
      <c r="D31" s="10">
        <v>1.0350801102256599</v>
      </c>
      <c r="E31" s="7">
        <v>11.8102511700426</v>
      </c>
      <c r="F31" s="10">
        <v>1.1747671508434201</v>
      </c>
      <c r="G31" s="7">
        <v>13.968043136273501</v>
      </c>
      <c r="H31" s="10">
        <v>1.73383382997869</v>
      </c>
      <c r="I31" s="7">
        <v>2.15779196623087</v>
      </c>
      <c r="J31" s="10">
        <v>1.9340871056812201</v>
      </c>
      <c r="K31" s="7">
        <v>13.166349119482399</v>
      </c>
      <c r="L31" s="10">
        <v>3.1322578841921001</v>
      </c>
      <c r="M31" s="7">
        <v>9.94004184472597</v>
      </c>
      <c r="N31" s="10">
        <v>1.1484447578241299</v>
      </c>
      <c r="O31" s="7">
        <v>17.420540533714199</v>
      </c>
      <c r="P31" s="10">
        <v>2.1382520680707402</v>
      </c>
      <c r="Q31" s="7">
        <v>4.2541914142318698</v>
      </c>
      <c r="R31" s="10">
        <v>3.5393589693192902</v>
      </c>
      <c r="S31" s="7">
        <v>14.5050999420764</v>
      </c>
      <c r="T31" s="10">
        <v>2.9394199390276201</v>
      </c>
      <c r="U31" s="7">
        <v>10.655680727801</v>
      </c>
      <c r="V31" s="10">
        <v>2.06347417191621</v>
      </c>
      <c r="W31" s="7">
        <v>12.6645964143735</v>
      </c>
      <c r="X31" s="10">
        <v>1.2935640698437101</v>
      </c>
      <c r="Y31" s="7">
        <v>-1.84050352770291</v>
      </c>
      <c r="Z31" s="10">
        <v>3.0940769818887501</v>
      </c>
      <c r="AA31" s="65"/>
      <c r="AB31" s="65"/>
      <c r="AC31" s="65"/>
      <c r="AD31" s="182"/>
    </row>
    <row r="32" spans="1:30" ht="13" customHeight="1" x14ac:dyDescent="0.2">
      <c r="A32" s="82" t="s">
        <v>366</v>
      </c>
      <c r="B32" s="110">
        <v>2</v>
      </c>
      <c r="C32" s="7">
        <v>16.264044291151102</v>
      </c>
      <c r="D32" s="10">
        <v>1.04571902902034</v>
      </c>
      <c r="E32" s="7">
        <v>16.449463877362302</v>
      </c>
      <c r="F32" s="10">
        <v>1.17170496612565</v>
      </c>
      <c r="G32" s="7">
        <v>15.685996718978499</v>
      </c>
      <c r="H32" s="10">
        <v>2.2272232367440599</v>
      </c>
      <c r="I32" s="7">
        <v>-0.76346715838370305</v>
      </c>
      <c r="J32" s="10">
        <v>2.4845078980593298</v>
      </c>
      <c r="K32" s="7">
        <v>21.898651895973199</v>
      </c>
      <c r="L32" s="10">
        <v>4.5004214500459101</v>
      </c>
      <c r="M32" s="7">
        <v>11.1160264808683</v>
      </c>
      <c r="N32" s="10">
        <v>1.2304889987682199</v>
      </c>
      <c r="O32" s="7">
        <v>23.577908934568601</v>
      </c>
      <c r="P32" s="10">
        <v>1.9106586796582501</v>
      </c>
      <c r="Q32" s="7">
        <v>1.6792570385953101</v>
      </c>
      <c r="R32" s="10">
        <v>5.1045431335144196</v>
      </c>
      <c r="S32" s="7">
        <v>20.304578644989501</v>
      </c>
      <c r="T32" s="10">
        <v>2.9407815463523499</v>
      </c>
      <c r="U32" s="7">
        <v>14.3198185351196</v>
      </c>
      <c r="V32" s="10">
        <v>2.5099343880588401</v>
      </c>
      <c r="W32" s="7">
        <v>15.500789646895701</v>
      </c>
      <c r="X32" s="10">
        <v>1.19451424764048</v>
      </c>
      <c r="Y32" s="7">
        <v>-4.8037889980937702</v>
      </c>
      <c r="Z32" s="10">
        <v>3.1907052338042998</v>
      </c>
      <c r="AA32" s="65"/>
      <c r="AB32" s="65"/>
      <c r="AC32" s="65"/>
      <c r="AD32" s="182"/>
    </row>
    <row r="33" spans="1:30" ht="13" customHeight="1" x14ac:dyDescent="0.2">
      <c r="A33" s="82" t="s">
        <v>367</v>
      </c>
      <c r="B33" s="110">
        <v>2</v>
      </c>
      <c r="C33" s="7">
        <v>27.3829991267711</v>
      </c>
      <c r="D33" s="10">
        <v>1.8468832300801701</v>
      </c>
      <c r="E33" s="7">
        <v>28.959258970967401</v>
      </c>
      <c r="F33" s="10">
        <v>2.0831482052099002</v>
      </c>
      <c r="G33" s="7">
        <v>22.9036408595572</v>
      </c>
      <c r="H33" s="10">
        <v>2.9486714035079502</v>
      </c>
      <c r="I33" s="7">
        <v>-6.0556181114101904</v>
      </c>
      <c r="J33" s="10">
        <v>3.2837948607314602</v>
      </c>
      <c r="K33" s="7">
        <v>27.1669291256386</v>
      </c>
      <c r="L33" s="10">
        <v>6.8539873079367002</v>
      </c>
      <c r="M33" s="7">
        <v>25.9533615911227</v>
      </c>
      <c r="N33" s="10">
        <v>2.3279292692714901</v>
      </c>
      <c r="O33" s="7">
        <v>30.354027577284999</v>
      </c>
      <c r="P33" s="10">
        <v>3.6811167438613701</v>
      </c>
      <c r="Q33" s="7">
        <v>3.1870984516464298</v>
      </c>
      <c r="R33" s="10">
        <v>8.1830267651534605</v>
      </c>
      <c r="S33" s="7">
        <v>27.7264613666302</v>
      </c>
      <c r="T33" s="10">
        <v>3.3187214614866898</v>
      </c>
      <c r="U33" s="7">
        <v>25.4389743347893</v>
      </c>
      <c r="V33" s="10">
        <v>4.11104127104349</v>
      </c>
      <c r="W33" s="7">
        <v>28.466844665823999</v>
      </c>
      <c r="X33" s="10">
        <v>2.76285953981697</v>
      </c>
      <c r="Y33" s="7">
        <v>0.74038329919380197</v>
      </c>
      <c r="Z33" s="10">
        <v>4.3348769490554098</v>
      </c>
      <c r="AA33" s="65"/>
      <c r="AB33" s="65"/>
      <c r="AC33" s="65"/>
      <c r="AD33" s="182"/>
    </row>
    <row r="34" spans="1:30" ht="13" customHeight="1" x14ac:dyDescent="0.2">
      <c r="A34" s="82" t="s">
        <v>368</v>
      </c>
      <c r="B34" s="110">
        <v>2</v>
      </c>
      <c r="C34" s="7">
        <v>15.540570261944501</v>
      </c>
      <c r="D34" s="10">
        <v>1.1983923842192801</v>
      </c>
      <c r="E34" s="7">
        <v>15.641669344016</v>
      </c>
      <c r="F34" s="10">
        <v>1.3844857207758801</v>
      </c>
      <c r="G34" s="7">
        <v>14.8880294476008</v>
      </c>
      <c r="H34" s="10">
        <v>2.9211007830612998</v>
      </c>
      <c r="I34" s="7">
        <v>-0.75363989641513396</v>
      </c>
      <c r="J34" s="10">
        <v>3.3802642988128402</v>
      </c>
      <c r="K34" s="7">
        <v>18.3677740319945</v>
      </c>
      <c r="L34" s="10">
        <v>4.6748032913055999</v>
      </c>
      <c r="M34" s="7">
        <v>11.7672421916121</v>
      </c>
      <c r="N34" s="10">
        <v>1.3748283640094501</v>
      </c>
      <c r="O34" s="7">
        <v>24.6557923422525</v>
      </c>
      <c r="P34" s="10">
        <v>3.1707595847455798</v>
      </c>
      <c r="Q34" s="7">
        <v>6.2880183102580496</v>
      </c>
      <c r="R34" s="10">
        <v>6.0846917842155799</v>
      </c>
      <c r="S34" s="7">
        <v>15.2085711227821</v>
      </c>
      <c r="T34" s="10">
        <v>3.0687577154674699</v>
      </c>
      <c r="U34" s="7">
        <v>16.081360231782</v>
      </c>
      <c r="V34" s="10">
        <v>3.2465927003581201</v>
      </c>
      <c r="W34" s="7">
        <v>16.168335605528998</v>
      </c>
      <c r="X34" s="10">
        <v>1.6283233860059201</v>
      </c>
      <c r="Y34" s="7">
        <v>0.95976448274689796</v>
      </c>
      <c r="Z34" s="10">
        <v>3.47304816605708</v>
      </c>
      <c r="AA34" s="65"/>
      <c r="AB34" s="65"/>
      <c r="AC34" s="65"/>
      <c r="AD34" s="182"/>
    </row>
    <row r="35" spans="1:30" ht="13" customHeight="1" x14ac:dyDescent="0.2">
      <c r="A35" s="82" t="s">
        <v>369</v>
      </c>
      <c r="B35" s="110">
        <v>2</v>
      </c>
      <c r="C35" s="7">
        <v>7.1090522153668596</v>
      </c>
      <c r="D35" s="10">
        <v>0.744806219825493</v>
      </c>
      <c r="E35" s="7">
        <v>7.1706488923831699</v>
      </c>
      <c r="F35" s="10">
        <v>0.80111184785008904</v>
      </c>
      <c r="G35" s="7">
        <v>6.9319804719079299</v>
      </c>
      <c r="H35" s="10">
        <v>1.76385737397979</v>
      </c>
      <c r="I35" s="7">
        <v>-0.238668420475245</v>
      </c>
      <c r="J35" s="10">
        <v>1.9130242425914901</v>
      </c>
      <c r="K35" s="7">
        <v>6.2285520411325299</v>
      </c>
      <c r="L35" s="10">
        <v>2.8032019122483098</v>
      </c>
      <c r="M35" s="7">
        <v>3.76358496678814</v>
      </c>
      <c r="N35" s="10">
        <v>0.81669878375117899</v>
      </c>
      <c r="O35" s="7">
        <v>13.029437238251999</v>
      </c>
      <c r="P35" s="10">
        <v>1.48435799833488</v>
      </c>
      <c r="Q35" s="7">
        <v>6.8008851971194897</v>
      </c>
      <c r="R35" s="10">
        <v>3.1840773688937398</v>
      </c>
      <c r="S35" s="7">
        <v>6.5385414672384599</v>
      </c>
      <c r="T35" s="10">
        <v>1.7520345703768001</v>
      </c>
      <c r="U35" s="7">
        <v>3.15150273357205</v>
      </c>
      <c r="V35" s="10">
        <v>0.87361333913273498</v>
      </c>
      <c r="W35" s="7">
        <v>9.2125337485581493</v>
      </c>
      <c r="X35" s="10">
        <v>1.10953573447483</v>
      </c>
      <c r="Y35" s="7">
        <v>2.6739922813196899</v>
      </c>
      <c r="Z35" s="10">
        <v>2.0754449396101302</v>
      </c>
      <c r="AA35" s="65"/>
      <c r="AB35" s="65"/>
      <c r="AC35" s="65"/>
      <c r="AD35" s="182"/>
    </row>
    <row r="36" spans="1:30" ht="13" customHeight="1" x14ac:dyDescent="0.2">
      <c r="A36" s="82" t="s">
        <v>370</v>
      </c>
      <c r="B36" s="110">
        <v>2</v>
      </c>
      <c r="C36" s="7">
        <v>7.9792729472525696</v>
      </c>
      <c r="D36" s="10">
        <v>0.80075950363763304</v>
      </c>
      <c r="E36" s="7">
        <v>9.2824018676733004</v>
      </c>
      <c r="F36" s="10">
        <v>1.43721102745614</v>
      </c>
      <c r="G36" s="7">
        <v>7.3482039211870998</v>
      </c>
      <c r="H36" s="10">
        <v>0.955014017536987</v>
      </c>
      <c r="I36" s="7">
        <v>-1.9341979464862</v>
      </c>
      <c r="J36" s="10">
        <v>1.72250194716676</v>
      </c>
      <c r="K36" s="7">
        <v>9.25615007749726</v>
      </c>
      <c r="L36" s="10">
        <v>1.8254922334727299</v>
      </c>
      <c r="M36" s="7">
        <v>3.4842433189464601</v>
      </c>
      <c r="N36" s="10">
        <v>0.67766229777501796</v>
      </c>
      <c r="O36" s="7">
        <v>20.8466212325519</v>
      </c>
      <c r="P36" s="10">
        <v>3.15334315564838</v>
      </c>
      <c r="Q36" s="7">
        <v>11.590471155054599</v>
      </c>
      <c r="R36" s="10">
        <v>3.8246812727574899</v>
      </c>
      <c r="S36" s="7">
        <v>9.7193834007433608</v>
      </c>
      <c r="T36" s="10">
        <v>1.9056588009536199</v>
      </c>
      <c r="U36" s="7">
        <v>5.2178783630875101</v>
      </c>
      <c r="V36" s="10">
        <v>1.5391914092908301</v>
      </c>
      <c r="W36" s="7">
        <v>8.3548876311315894</v>
      </c>
      <c r="X36" s="10">
        <v>1.1817844705239</v>
      </c>
      <c r="Y36" s="7">
        <v>-1.3644957696117599</v>
      </c>
      <c r="Z36" s="10">
        <v>2.4586038416279399</v>
      </c>
      <c r="AA36" s="65"/>
      <c r="AB36" s="65"/>
      <c r="AC36" s="65"/>
      <c r="AD36" s="182"/>
    </row>
    <row r="37" spans="1:30" ht="13" customHeight="1" x14ac:dyDescent="0.2">
      <c r="A37" s="82" t="s">
        <v>371</v>
      </c>
      <c r="B37" s="110">
        <v>2</v>
      </c>
      <c r="C37" s="7">
        <v>19.962125112495102</v>
      </c>
      <c r="D37" s="10">
        <v>1.28865860835725</v>
      </c>
      <c r="E37" s="7">
        <v>19.483506293918499</v>
      </c>
      <c r="F37" s="10">
        <v>1.41476080066711</v>
      </c>
      <c r="G37" s="7">
        <v>21.824288995376801</v>
      </c>
      <c r="H37" s="10">
        <v>2.2976935783537402</v>
      </c>
      <c r="I37" s="7">
        <v>2.3407827014583402</v>
      </c>
      <c r="J37" s="10">
        <v>2.4711801642603799</v>
      </c>
      <c r="K37" s="7">
        <v>27.910981196892301</v>
      </c>
      <c r="L37" s="10">
        <v>2.9061096559917101</v>
      </c>
      <c r="M37" s="7">
        <v>11.695900225838599</v>
      </c>
      <c r="N37" s="10">
        <v>1.2245959245061599</v>
      </c>
      <c r="O37" s="7">
        <v>38.916373105505699</v>
      </c>
      <c r="P37" s="10">
        <v>3.64617477435019</v>
      </c>
      <c r="Q37" s="7">
        <v>11.0053919086135</v>
      </c>
      <c r="R37" s="10">
        <v>4.4756634660644803</v>
      </c>
      <c r="S37" s="7">
        <v>23.616305885552801</v>
      </c>
      <c r="T37" s="10">
        <v>2.45848119352687</v>
      </c>
      <c r="U37" s="7">
        <v>16.0300029201073</v>
      </c>
      <c r="V37" s="10">
        <v>2.3309436634919201</v>
      </c>
      <c r="W37" s="7">
        <v>18.874488518410001</v>
      </c>
      <c r="X37" s="10">
        <v>1.6389685158534999</v>
      </c>
      <c r="Y37" s="7">
        <v>-4.7418173671427697</v>
      </c>
      <c r="Z37" s="10">
        <v>2.6865013370197102</v>
      </c>
      <c r="AA37" s="65"/>
      <c r="AB37" s="65"/>
      <c r="AC37" s="65"/>
      <c r="AD37" s="182"/>
    </row>
    <row r="38" spans="1:30" ht="13" customHeight="1" x14ac:dyDescent="0.2">
      <c r="A38" s="82" t="s">
        <v>372</v>
      </c>
      <c r="B38" s="110">
        <v>2</v>
      </c>
      <c r="C38" s="7">
        <v>5.8608237494975004</v>
      </c>
      <c r="D38" s="10">
        <v>0.60757766110796096</v>
      </c>
      <c r="E38" s="7">
        <v>6.5416621019838201</v>
      </c>
      <c r="F38" s="10">
        <v>0.72860986256655202</v>
      </c>
      <c r="G38" s="7">
        <v>4.4513222156669503</v>
      </c>
      <c r="H38" s="10">
        <v>1.0745173106985799</v>
      </c>
      <c r="I38" s="7">
        <v>-2.0903398863168801</v>
      </c>
      <c r="J38" s="10">
        <v>1.2989125292328201</v>
      </c>
      <c r="K38" s="7">
        <v>3.39704950397801</v>
      </c>
      <c r="L38" s="10">
        <v>1.5365749199185099</v>
      </c>
      <c r="M38" s="7">
        <v>4.1742644750743096</v>
      </c>
      <c r="N38" s="10">
        <v>0.55656029159848297</v>
      </c>
      <c r="O38" s="7">
        <v>20.3949056749133</v>
      </c>
      <c r="P38" s="10">
        <v>3.5995893236267702</v>
      </c>
      <c r="Q38" s="7">
        <v>16.9978561709353</v>
      </c>
      <c r="R38" s="10">
        <v>3.8916524891380502</v>
      </c>
      <c r="S38" s="7">
        <v>4.7086093739161701</v>
      </c>
      <c r="T38" s="10">
        <v>1.0455848488270101</v>
      </c>
      <c r="U38" s="7">
        <v>4.6010961663362799</v>
      </c>
      <c r="V38" s="10">
        <v>1.2481286205097799</v>
      </c>
      <c r="W38" s="7">
        <v>7.3536502831669699</v>
      </c>
      <c r="X38" s="10">
        <v>1.0094054802204999</v>
      </c>
      <c r="Y38" s="7">
        <v>2.6450409092507998</v>
      </c>
      <c r="Z38" s="10">
        <v>1.49377153725081</v>
      </c>
      <c r="AA38" s="65"/>
      <c r="AB38" s="65"/>
      <c r="AC38" s="65"/>
      <c r="AD38" s="182"/>
    </row>
    <row r="39" spans="1:30" ht="13" customHeight="1" x14ac:dyDescent="0.2">
      <c r="A39" s="82" t="s">
        <v>426</v>
      </c>
      <c r="B39" s="110">
        <v>2</v>
      </c>
      <c r="C39" s="7">
        <v>16.388304711313999</v>
      </c>
      <c r="D39" s="10">
        <v>1.4821091995065001</v>
      </c>
      <c r="E39" s="7">
        <v>14.7341485048726</v>
      </c>
      <c r="F39" s="10">
        <v>1.7496367556057399</v>
      </c>
      <c r="G39" s="7">
        <v>18.368328574031</v>
      </c>
      <c r="H39" s="10">
        <v>2.3104072133859299</v>
      </c>
      <c r="I39" s="7">
        <v>3.6341800691583601</v>
      </c>
      <c r="J39" s="10">
        <v>2.8108529917368799</v>
      </c>
      <c r="K39" s="7">
        <v>24.5034088454662</v>
      </c>
      <c r="L39" s="10">
        <v>4.7855839510158296</v>
      </c>
      <c r="M39" s="7">
        <v>10.0671983721065</v>
      </c>
      <c r="N39" s="10">
        <v>1.38101719079106</v>
      </c>
      <c r="O39" s="7">
        <v>27.872713741224</v>
      </c>
      <c r="P39" s="10">
        <v>3.6749937563220998</v>
      </c>
      <c r="Q39" s="7">
        <v>3.36930489575778</v>
      </c>
      <c r="R39" s="10">
        <v>6.4756902317294802</v>
      </c>
      <c r="S39" s="7">
        <v>15.0649252539811</v>
      </c>
      <c r="T39" s="10">
        <v>3.5846168148250799</v>
      </c>
      <c r="U39" s="7">
        <v>11.672521085276401</v>
      </c>
      <c r="V39" s="10">
        <v>2.9528441481991199</v>
      </c>
      <c r="W39" s="7">
        <v>17.180655888674099</v>
      </c>
      <c r="X39" s="10">
        <v>2.0669888520111299</v>
      </c>
      <c r="Y39" s="7">
        <v>2.11573063469302</v>
      </c>
      <c r="Z39" s="10">
        <v>4.2108101898981296</v>
      </c>
      <c r="AA39" s="65"/>
      <c r="AB39" s="65"/>
      <c r="AC39" s="65"/>
      <c r="AD39" s="182"/>
    </row>
    <row r="40" spans="1:30" ht="13" customHeight="1" x14ac:dyDescent="0.2">
      <c r="A40" s="82" t="s">
        <v>373</v>
      </c>
      <c r="B40" s="110">
        <v>2</v>
      </c>
      <c r="C40" s="7">
        <v>33.651306254140501</v>
      </c>
      <c r="D40" s="10">
        <v>1.6715878119419301</v>
      </c>
      <c r="E40" s="7">
        <v>32.852593632219403</v>
      </c>
      <c r="F40" s="10">
        <v>1.69520758228871</v>
      </c>
      <c r="G40" s="7">
        <v>38.296832439379301</v>
      </c>
      <c r="H40" s="10">
        <v>3.3949150722525898</v>
      </c>
      <c r="I40" s="7">
        <v>5.4442388071599304</v>
      </c>
      <c r="J40" s="10">
        <v>3.2820097108755699</v>
      </c>
      <c r="K40" s="7">
        <v>53.323277552690101</v>
      </c>
      <c r="L40" s="10">
        <v>4.4740543710589096</v>
      </c>
      <c r="M40" s="7">
        <v>33.161323976520102</v>
      </c>
      <c r="N40" s="10">
        <v>2.2014573611296999</v>
      </c>
      <c r="O40" s="7">
        <v>29.439977754525501</v>
      </c>
      <c r="P40" s="10">
        <v>2.2512352324988498</v>
      </c>
      <c r="Q40" s="7">
        <v>-23.8832997981646</v>
      </c>
      <c r="R40" s="10">
        <v>4.4902534385858104</v>
      </c>
      <c r="S40" s="7">
        <v>50.4006606378301</v>
      </c>
      <c r="T40" s="10">
        <v>4.1050859143539604</v>
      </c>
      <c r="U40" s="7">
        <v>31.706494630108299</v>
      </c>
      <c r="V40" s="10">
        <v>3.23066051067579</v>
      </c>
      <c r="W40" s="7">
        <v>30.087789992538099</v>
      </c>
      <c r="X40" s="10">
        <v>1.8767606427171399</v>
      </c>
      <c r="Y40" s="7">
        <v>-20.312870645292001</v>
      </c>
      <c r="Z40" s="10">
        <v>4.4236582902018498</v>
      </c>
      <c r="AA40" s="65"/>
      <c r="AB40" s="65"/>
      <c r="AC40" s="65"/>
      <c r="AD40" s="182"/>
    </row>
    <row r="41" spans="1:30" ht="13" customHeight="1" x14ac:dyDescent="0.2">
      <c r="A41" s="82" t="s">
        <v>374</v>
      </c>
      <c r="B41" s="110">
        <v>2</v>
      </c>
      <c r="C41" s="7">
        <v>35.333655729565599</v>
      </c>
      <c r="D41" s="10">
        <v>1.4770783510405801</v>
      </c>
      <c r="E41" s="7">
        <v>36.6084694164079</v>
      </c>
      <c r="F41" s="10">
        <v>1.56109388309177</v>
      </c>
      <c r="G41" s="7">
        <v>28.098519399935199</v>
      </c>
      <c r="H41" s="10">
        <v>3.3535772177848799</v>
      </c>
      <c r="I41" s="7">
        <v>-8.5099500164727608</v>
      </c>
      <c r="J41" s="10">
        <v>3.5621635588827201</v>
      </c>
      <c r="K41" s="7">
        <v>52.3228518363007</v>
      </c>
      <c r="L41" s="10">
        <v>6.8387970592217302</v>
      </c>
      <c r="M41" s="7">
        <v>28.0208151190465</v>
      </c>
      <c r="N41" s="10">
        <v>1.7566605543571701</v>
      </c>
      <c r="O41" s="7">
        <v>41.940344510903103</v>
      </c>
      <c r="P41" s="10">
        <v>2.16456214486821</v>
      </c>
      <c r="Q41" s="7">
        <v>-10.3825073253975</v>
      </c>
      <c r="R41" s="10">
        <v>7.2361773144422097</v>
      </c>
      <c r="S41" s="7">
        <v>42.096585985333803</v>
      </c>
      <c r="T41" s="10">
        <v>4.5213587254465404</v>
      </c>
      <c r="U41" s="7">
        <v>31.678875738904601</v>
      </c>
      <c r="V41" s="10">
        <v>5.49893048124299</v>
      </c>
      <c r="W41" s="7">
        <v>34.940968572474503</v>
      </c>
      <c r="X41" s="10">
        <v>1.6793205229019701</v>
      </c>
      <c r="Y41" s="7">
        <v>-7.1556174128593</v>
      </c>
      <c r="Z41" s="10">
        <v>4.9773723123543299</v>
      </c>
      <c r="AA41" s="65"/>
      <c r="AB41" s="65"/>
      <c r="AC41" s="65"/>
      <c r="AD41" s="182"/>
    </row>
    <row r="42" spans="1:30" ht="13" customHeight="1" x14ac:dyDescent="0.2">
      <c r="A42" s="82" t="s">
        <v>375</v>
      </c>
      <c r="B42" s="110">
        <v>2</v>
      </c>
      <c r="C42" s="7">
        <v>23.5076922134851</v>
      </c>
      <c r="D42" s="10">
        <v>1.42275667730137</v>
      </c>
      <c r="E42" s="7">
        <v>20.904221089247201</v>
      </c>
      <c r="F42" s="10">
        <v>1.65674851365358</v>
      </c>
      <c r="G42" s="7">
        <v>29.175315562326599</v>
      </c>
      <c r="H42" s="10">
        <v>2.53331215831478</v>
      </c>
      <c r="I42" s="7">
        <v>8.2710944730793496</v>
      </c>
      <c r="J42" s="10">
        <v>2.9870573014524999</v>
      </c>
      <c r="K42" s="7">
        <v>27.717024435266499</v>
      </c>
      <c r="L42" s="10">
        <v>3.2843676924756702</v>
      </c>
      <c r="M42" s="7">
        <v>23.257905122932101</v>
      </c>
      <c r="N42" s="10">
        <v>1.64196897717819</v>
      </c>
      <c r="O42" s="7">
        <v>19.728339357551899</v>
      </c>
      <c r="P42" s="10">
        <v>4.6648545400394203</v>
      </c>
      <c r="Q42" s="7">
        <v>-7.98868507771454</v>
      </c>
      <c r="R42" s="10">
        <v>5.63425409881535</v>
      </c>
      <c r="S42" s="7">
        <v>23.024642094974901</v>
      </c>
      <c r="T42" s="10">
        <v>2.9354138456847201</v>
      </c>
      <c r="U42" s="7">
        <v>21.5742676885632</v>
      </c>
      <c r="V42" s="10">
        <v>3.2442204617784398</v>
      </c>
      <c r="W42" s="7">
        <v>23.220256421782899</v>
      </c>
      <c r="X42" s="10">
        <v>2.0639962751462599</v>
      </c>
      <c r="Y42" s="7">
        <v>0.195614326807966</v>
      </c>
      <c r="Z42" s="10">
        <v>3.6748617245272399</v>
      </c>
      <c r="AA42" s="65"/>
      <c r="AB42" s="65"/>
      <c r="AC42" s="65"/>
      <c r="AD42" s="182"/>
    </row>
    <row r="43" spans="1:30" ht="13" customHeight="1" x14ac:dyDescent="0.2">
      <c r="A43" s="82" t="s">
        <v>427</v>
      </c>
      <c r="B43" s="110">
        <v>2</v>
      </c>
      <c r="C43" s="7">
        <v>19.6462860993832</v>
      </c>
      <c r="D43" s="10">
        <v>1.94506075652553</v>
      </c>
      <c r="E43" s="7">
        <v>19.8584318585578</v>
      </c>
      <c r="F43" s="10">
        <v>2.1439643633398902</v>
      </c>
      <c r="G43" s="7">
        <v>19.565653400191302</v>
      </c>
      <c r="H43" s="10">
        <v>4.2669649082020298</v>
      </c>
      <c r="I43" s="7">
        <v>-0.29277845836650201</v>
      </c>
      <c r="J43" s="10">
        <v>4.6994801052614896</v>
      </c>
      <c r="K43" s="7" t="s">
        <v>706</v>
      </c>
      <c r="L43" s="10" t="s">
        <v>706</v>
      </c>
      <c r="M43" s="7">
        <v>16.509619059574501</v>
      </c>
      <c r="N43" s="10">
        <v>2.0868604972589</v>
      </c>
      <c r="O43" s="7">
        <v>29.5876721145539</v>
      </c>
      <c r="P43" s="10">
        <v>4.7158254151489301</v>
      </c>
      <c r="Q43" s="7" t="s">
        <v>706</v>
      </c>
      <c r="R43" s="10" t="s">
        <v>706</v>
      </c>
      <c r="S43" s="7">
        <v>15.658309594531</v>
      </c>
      <c r="T43" s="10">
        <v>4.2355024493795996</v>
      </c>
      <c r="U43" s="7">
        <v>12.689023072368601</v>
      </c>
      <c r="V43" s="10">
        <v>3.8744761216129802</v>
      </c>
      <c r="W43" s="7">
        <v>23.447021615498901</v>
      </c>
      <c r="X43" s="10">
        <v>2.6185616437963199</v>
      </c>
      <c r="Y43" s="7">
        <v>7.7887120209678899</v>
      </c>
      <c r="Z43" s="10">
        <v>5.0462744026750004</v>
      </c>
      <c r="AA43" s="65"/>
      <c r="AB43" s="65"/>
      <c r="AC43" s="65"/>
      <c r="AD43" s="182"/>
    </row>
    <row r="44" spans="1:30" ht="13" customHeight="1" x14ac:dyDescent="0.2">
      <c r="A44" s="82" t="s">
        <v>428</v>
      </c>
      <c r="B44" s="110">
        <v>2</v>
      </c>
      <c r="C44" s="7">
        <v>19.6986046299767</v>
      </c>
      <c r="D44" s="10">
        <v>1.5321892129597801</v>
      </c>
      <c r="E44" s="7">
        <v>15.584955020882701</v>
      </c>
      <c r="F44" s="10">
        <v>2.2380450543901</v>
      </c>
      <c r="G44" s="7">
        <v>23.064369677899499</v>
      </c>
      <c r="H44" s="10">
        <v>2.3268800542312298</v>
      </c>
      <c r="I44" s="7">
        <v>7.4794146570168296</v>
      </c>
      <c r="J44" s="10">
        <v>3.4172375744350498</v>
      </c>
      <c r="K44" s="7">
        <v>14.416637047318799</v>
      </c>
      <c r="L44" s="10">
        <v>2.5853381208497801</v>
      </c>
      <c r="M44" s="7">
        <v>16.527767940822802</v>
      </c>
      <c r="N44" s="10">
        <v>1.56103167339674</v>
      </c>
      <c r="O44" s="7">
        <v>51.4022020158326</v>
      </c>
      <c r="P44" s="10">
        <v>5.9073873590918096</v>
      </c>
      <c r="Q44" s="7">
        <v>36.985564968513799</v>
      </c>
      <c r="R44" s="10">
        <v>6.3281678500254301</v>
      </c>
      <c r="S44" s="7">
        <v>12.604535900541601</v>
      </c>
      <c r="T44" s="10">
        <v>2.2880048113065401</v>
      </c>
      <c r="U44" s="7">
        <v>16.436983983887199</v>
      </c>
      <c r="V44" s="10">
        <v>2.0683855026717799</v>
      </c>
      <c r="W44" s="7">
        <v>29.5199668748512</v>
      </c>
      <c r="X44" s="10">
        <v>3.17877531300535</v>
      </c>
      <c r="Y44" s="7">
        <v>16.915430974309601</v>
      </c>
      <c r="Z44" s="10">
        <v>3.93710790249391</v>
      </c>
      <c r="AA44" s="65"/>
      <c r="AB44" s="65"/>
      <c r="AC44" s="65"/>
      <c r="AD44" s="182"/>
    </row>
    <row r="45" spans="1:30" ht="13" customHeight="1" x14ac:dyDescent="0.2">
      <c r="A45" s="82" t="s">
        <v>429</v>
      </c>
      <c r="B45" s="110">
        <v>2</v>
      </c>
      <c r="C45" s="7">
        <v>20.5333814427491</v>
      </c>
      <c r="D45" s="10">
        <v>1.33071892516172</v>
      </c>
      <c r="E45" s="7">
        <v>17.2083656895032</v>
      </c>
      <c r="F45" s="10">
        <v>1.7286635600356199</v>
      </c>
      <c r="G45" s="7">
        <v>27.5185288429753</v>
      </c>
      <c r="H45" s="10">
        <v>2.4473439180466201</v>
      </c>
      <c r="I45" s="7">
        <v>10.310163153472001</v>
      </c>
      <c r="J45" s="10">
        <v>3.1362260472149499</v>
      </c>
      <c r="K45" s="7">
        <v>14.2641888525142</v>
      </c>
      <c r="L45" s="10">
        <v>3.16308111616312</v>
      </c>
      <c r="M45" s="7">
        <v>15.937211645220801</v>
      </c>
      <c r="N45" s="10">
        <v>1.47097642291438</v>
      </c>
      <c r="O45" s="7">
        <v>46.550045335554202</v>
      </c>
      <c r="P45" s="10">
        <v>3.6920110062279101</v>
      </c>
      <c r="Q45" s="7">
        <v>32.28585648304</v>
      </c>
      <c r="R45" s="10">
        <v>4.8976072392711103</v>
      </c>
      <c r="S45" s="7">
        <v>12.9444210215061</v>
      </c>
      <c r="T45" s="10">
        <v>1.8880888344084601</v>
      </c>
      <c r="U45" s="7">
        <v>18.2460126633801</v>
      </c>
      <c r="V45" s="10">
        <v>3.7727637790706798</v>
      </c>
      <c r="W45" s="7">
        <v>24.9909628715656</v>
      </c>
      <c r="X45" s="10">
        <v>2.0151229323006299</v>
      </c>
      <c r="Y45" s="7">
        <v>12.046541850059601</v>
      </c>
      <c r="Z45" s="10">
        <v>2.5052609702356698</v>
      </c>
      <c r="AA45" s="65"/>
      <c r="AB45" s="65"/>
      <c r="AC45" s="65"/>
      <c r="AD45" s="182"/>
    </row>
    <row r="46" spans="1:30" ht="13" customHeight="1" x14ac:dyDescent="0.2">
      <c r="A46" s="82" t="s">
        <v>430</v>
      </c>
      <c r="B46" s="110">
        <v>2</v>
      </c>
      <c r="C46" s="7">
        <v>18.1540031455662</v>
      </c>
      <c r="D46" s="10">
        <v>1.2359152091366301</v>
      </c>
      <c r="E46" s="7">
        <v>17.4712610221587</v>
      </c>
      <c r="F46" s="10">
        <v>1.41285132326806</v>
      </c>
      <c r="G46" s="7">
        <v>20.2334357401771</v>
      </c>
      <c r="H46" s="10">
        <v>2.6042576671210398</v>
      </c>
      <c r="I46" s="7">
        <v>2.7621747180184499</v>
      </c>
      <c r="J46" s="10">
        <v>2.9801511659587501</v>
      </c>
      <c r="K46" s="7">
        <v>29.3696057172256</v>
      </c>
      <c r="L46" s="10">
        <v>8.8912581934060206</v>
      </c>
      <c r="M46" s="7">
        <v>15.083856655800099</v>
      </c>
      <c r="N46" s="10">
        <v>1.5497656249752101</v>
      </c>
      <c r="O46" s="7">
        <v>26.759452447365899</v>
      </c>
      <c r="P46" s="10">
        <v>3.3891429730491902</v>
      </c>
      <c r="Q46" s="7">
        <v>-2.6101532698597101</v>
      </c>
      <c r="R46" s="10">
        <v>9.7850574421540895</v>
      </c>
      <c r="S46" s="7">
        <v>12.548400117978399</v>
      </c>
      <c r="T46" s="10">
        <v>3.1372552840298602</v>
      </c>
      <c r="U46" s="7">
        <v>18.235574797201402</v>
      </c>
      <c r="V46" s="10">
        <v>3.2917239833965701</v>
      </c>
      <c r="W46" s="7">
        <v>18.9232981516829</v>
      </c>
      <c r="X46" s="10">
        <v>1.50758727455205</v>
      </c>
      <c r="Y46" s="7">
        <v>6.3748980337044596</v>
      </c>
      <c r="Z46" s="10">
        <v>3.4484291813176999</v>
      </c>
      <c r="AA46" s="65"/>
      <c r="AB46" s="65"/>
      <c r="AC46" s="65"/>
      <c r="AD46" s="182"/>
    </row>
    <row r="47" spans="1:30" ht="13" customHeight="1" x14ac:dyDescent="0.2">
      <c r="A47" s="82" t="s">
        <v>376</v>
      </c>
      <c r="B47" s="110">
        <v>2</v>
      </c>
      <c r="C47" s="7">
        <v>5.9322440504188299</v>
      </c>
      <c r="D47" s="10">
        <v>0.627182996574147</v>
      </c>
      <c r="E47" s="7">
        <v>4.8705402841779204</v>
      </c>
      <c r="F47" s="10">
        <v>0.70773568414837695</v>
      </c>
      <c r="G47" s="7">
        <v>9.1689998210078407</v>
      </c>
      <c r="H47" s="10">
        <v>1.7199645555873599</v>
      </c>
      <c r="I47" s="7">
        <v>4.2984595368299203</v>
      </c>
      <c r="J47" s="10">
        <v>1.95649076375808</v>
      </c>
      <c r="K47" s="7">
        <v>28.7156826119935</v>
      </c>
      <c r="L47" s="10">
        <v>9.1342475774799894</v>
      </c>
      <c r="M47" s="7">
        <v>4.0201289169055503</v>
      </c>
      <c r="N47" s="10">
        <v>0.79288157346536303</v>
      </c>
      <c r="O47" s="7">
        <v>6.0806275475854799</v>
      </c>
      <c r="P47" s="10">
        <v>0.83048217621980602</v>
      </c>
      <c r="Q47" s="7">
        <v>-22.6350550644081</v>
      </c>
      <c r="R47" s="10">
        <v>9.2894040680434191</v>
      </c>
      <c r="S47" s="7">
        <v>13.2322451817802</v>
      </c>
      <c r="T47" s="10">
        <v>3.14078257032511</v>
      </c>
      <c r="U47" s="7">
        <v>5.6336955395997999</v>
      </c>
      <c r="V47" s="10">
        <v>2.4881236034222098</v>
      </c>
      <c r="W47" s="7">
        <v>5.0310090449402001</v>
      </c>
      <c r="X47" s="10">
        <v>0.64254674857512195</v>
      </c>
      <c r="Y47" s="7">
        <v>-8.2012361368400004</v>
      </c>
      <c r="Z47" s="10">
        <v>3.27598418694375</v>
      </c>
      <c r="AA47" s="65"/>
      <c r="AB47" s="65"/>
      <c r="AC47" s="65"/>
      <c r="AD47" s="182"/>
    </row>
    <row r="48" spans="1:30" ht="13" customHeight="1" x14ac:dyDescent="0.2">
      <c r="A48" s="82" t="s">
        <v>377</v>
      </c>
      <c r="B48" s="110">
        <v>2</v>
      </c>
      <c r="C48" s="7">
        <v>9.9839271300239396</v>
      </c>
      <c r="D48" s="10">
        <v>1.0144594962722</v>
      </c>
      <c r="E48" s="7">
        <v>8.6205478105175608</v>
      </c>
      <c r="F48" s="10">
        <v>1.0061196407469699</v>
      </c>
      <c r="G48" s="7">
        <v>14.7164653959174</v>
      </c>
      <c r="H48" s="10">
        <v>2.7421261902041301</v>
      </c>
      <c r="I48" s="7">
        <v>6.0959175853998397</v>
      </c>
      <c r="J48" s="10">
        <v>2.8752838527820899</v>
      </c>
      <c r="K48" s="7">
        <v>12.286631545544401</v>
      </c>
      <c r="L48" s="10">
        <v>2.8810004840400598</v>
      </c>
      <c r="M48" s="7">
        <v>7.6749630364304497</v>
      </c>
      <c r="N48" s="10">
        <v>1.0338713268831801</v>
      </c>
      <c r="O48" s="7">
        <v>16.161694754889599</v>
      </c>
      <c r="P48" s="10">
        <v>2.8656325317361002</v>
      </c>
      <c r="Q48" s="7">
        <v>3.8750632093451798</v>
      </c>
      <c r="R48" s="10">
        <v>4.0646169771384404</v>
      </c>
      <c r="S48" s="7">
        <v>13.180203483427899</v>
      </c>
      <c r="T48" s="10">
        <v>2.54586144485179</v>
      </c>
      <c r="U48" s="7">
        <v>11.5185304796744</v>
      </c>
      <c r="V48" s="10">
        <v>2.55834483329014</v>
      </c>
      <c r="W48" s="7">
        <v>8.9493802622732996</v>
      </c>
      <c r="X48" s="10">
        <v>1.26547347174112</v>
      </c>
      <c r="Y48" s="7">
        <v>-4.2308232211545702</v>
      </c>
      <c r="Z48" s="10">
        <v>2.8578913803947001</v>
      </c>
      <c r="AA48" s="65"/>
      <c r="AB48" s="65"/>
      <c r="AC48" s="65"/>
      <c r="AD48" s="182"/>
    </row>
    <row r="49" spans="1:30" ht="13" customHeight="1" x14ac:dyDescent="0.2">
      <c r="A49" s="82" t="s">
        <v>378</v>
      </c>
      <c r="B49" s="110">
        <v>2</v>
      </c>
      <c r="C49" s="7">
        <v>7.7857199490552196</v>
      </c>
      <c r="D49" s="10">
        <v>0.86003146800121399</v>
      </c>
      <c r="E49" s="7">
        <v>9.0914365972410707</v>
      </c>
      <c r="F49" s="10">
        <v>1.14162878648791</v>
      </c>
      <c r="G49" s="7">
        <v>6.4227934242178399</v>
      </c>
      <c r="H49" s="10">
        <v>1.2665909019108601</v>
      </c>
      <c r="I49" s="7">
        <v>-2.6686431730232298</v>
      </c>
      <c r="J49" s="10">
        <v>1.67404666540799</v>
      </c>
      <c r="K49" s="7">
        <v>26.369740942110401</v>
      </c>
      <c r="L49" s="10">
        <v>5.7026417894538097</v>
      </c>
      <c r="M49" s="7">
        <v>5.9391769739411799</v>
      </c>
      <c r="N49" s="10">
        <v>0.79345544577280203</v>
      </c>
      <c r="O49" s="7">
        <v>13.987783709731399</v>
      </c>
      <c r="P49" s="10">
        <v>4.3124265852707104</v>
      </c>
      <c r="Q49" s="7">
        <v>-12.3819572323789</v>
      </c>
      <c r="R49" s="10">
        <v>7.2180603092515296</v>
      </c>
      <c r="S49" s="7">
        <v>15.999532606395301</v>
      </c>
      <c r="T49" s="10">
        <v>3.3000889010321202</v>
      </c>
      <c r="U49" s="7">
        <v>4.5248094597295001</v>
      </c>
      <c r="V49" s="10">
        <v>1.8909336469456199</v>
      </c>
      <c r="W49" s="7">
        <v>6.7208180868016001</v>
      </c>
      <c r="X49" s="10">
        <v>1.03774420007716</v>
      </c>
      <c r="Y49" s="7">
        <v>-9.2787145195937093</v>
      </c>
      <c r="Z49" s="10">
        <v>3.5368649471806499</v>
      </c>
      <c r="AA49" s="65"/>
      <c r="AB49" s="65"/>
      <c r="AC49" s="65"/>
      <c r="AD49" s="182"/>
    </row>
    <row r="50" spans="1:30" ht="13" customHeight="1" x14ac:dyDescent="0.2">
      <c r="A50" s="82" t="s">
        <v>431</v>
      </c>
      <c r="B50" s="110">
        <v>2</v>
      </c>
      <c r="C50" s="7">
        <v>24.736705265914502</v>
      </c>
      <c r="D50" s="10">
        <v>1.28749737073269</v>
      </c>
      <c r="E50" s="7">
        <v>25.730255917673201</v>
      </c>
      <c r="F50" s="10">
        <v>1.5348666463906899</v>
      </c>
      <c r="G50" s="7">
        <v>21.5760330390458</v>
      </c>
      <c r="H50" s="10">
        <v>2.1053651551414201</v>
      </c>
      <c r="I50" s="7">
        <v>-4.1542228786273903</v>
      </c>
      <c r="J50" s="10">
        <v>2.5426881812928102</v>
      </c>
      <c r="K50" s="7">
        <v>26.692990216469699</v>
      </c>
      <c r="L50" s="10">
        <v>4.5189044239698299</v>
      </c>
      <c r="M50" s="7">
        <v>22.072070283237501</v>
      </c>
      <c r="N50" s="10">
        <v>1.4547981715698199</v>
      </c>
      <c r="O50" s="7">
        <v>30.6773140306281</v>
      </c>
      <c r="P50" s="10">
        <v>2.3088231117016802</v>
      </c>
      <c r="Q50" s="7">
        <v>3.9843238141584001</v>
      </c>
      <c r="R50" s="10">
        <v>5.1015245080788798</v>
      </c>
      <c r="S50" s="7">
        <v>23.136134505363099</v>
      </c>
      <c r="T50" s="10">
        <v>2.5431447932220701</v>
      </c>
      <c r="U50" s="7">
        <v>12.9550842786874</v>
      </c>
      <c r="V50" s="10">
        <v>2.26894308576076</v>
      </c>
      <c r="W50" s="7">
        <v>28.188378008903999</v>
      </c>
      <c r="X50" s="10">
        <v>1.68564833557394</v>
      </c>
      <c r="Y50" s="7">
        <v>5.0522435035409599</v>
      </c>
      <c r="Z50" s="10">
        <v>3.02052993445032</v>
      </c>
      <c r="AA50" s="65"/>
      <c r="AB50" s="65"/>
      <c r="AC50" s="65"/>
      <c r="AD50" s="182"/>
    </row>
    <row r="51" spans="1:30" ht="13" customHeight="1" x14ac:dyDescent="0.2">
      <c r="A51" s="82" t="s">
        <v>379</v>
      </c>
      <c r="B51" s="110">
        <v>2</v>
      </c>
      <c r="C51" s="7">
        <v>9.5088949293481306</v>
      </c>
      <c r="D51" s="10">
        <v>0.74614142936977201</v>
      </c>
      <c r="E51" s="7">
        <v>9.4231890529719795</v>
      </c>
      <c r="F51" s="10">
        <v>0.90913037360790205</v>
      </c>
      <c r="G51" s="7">
        <v>9.8681866192328105</v>
      </c>
      <c r="H51" s="10">
        <v>1.3670178942433</v>
      </c>
      <c r="I51" s="7">
        <v>0.44499756626083098</v>
      </c>
      <c r="J51" s="10">
        <v>1.6668871034908099</v>
      </c>
      <c r="K51" s="7">
        <v>6.4884863957190602</v>
      </c>
      <c r="L51" s="10">
        <v>1.20390594695667</v>
      </c>
      <c r="M51" s="7">
        <v>4.9169534052237296</v>
      </c>
      <c r="N51" s="10">
        <v>0.72206680659422995</v>
      </c>
      <c r="O51" s="7">
        <v>52.711883473277702</v>
      </c>
      <c r="P51" s="10">
        <v>3.7378434764181501</v>
      </c>
      <c r="Q51" s="7">
        <v>46.223397077558701</v>
      </c>
      <c r="R51" s="10">
        <v>3.92591577877785</v>
      </c>
      <c r="S51" s="7">
        <v>6.6415776269908804</v>
      </c>
      <c r="T51" s="10">
        <v>1.32089438856379</v>
      </c>
      <c r="U51" s="7">
        <v>3.5822579589277201</v>
      </c>
      <c r="V51" s="10">
        <v>0.95717507677921798</v>
      </c>
      <c r="W51" s="7">
        <v>13.0083655235929</v>
      </c>
      <c r="X51" s="10">
        <v>1.15404587427686</v>
      </c>
      <c r="Y51" s="7">
        <v>6.3667878966020597</v>
      </c>
      <c r="Z51" s="10">
        <v>1.7303222226869399</v>
      </c>
      <c r="AA51" s="65"/>
      <c r="AB51" s="65"/>
      <c r="AC51" s="65"/>
      <c r="AD51" s="182"/>
    </row>
    <row r="52" spans="1:30" ht="13" customHeight="1" x14ac:dyDescent="0.2">
      <c r="A52" s="82" t="s">
        <v>380</v>
      </c>
      <c r="B52" s="110">
        <v>2</v>
      </c>
      <c r="C52" s="7">
        <v>24.9698391029055</v>
      </c>
      <c r="D52" s="10">
        <v>1.2824346887747899</v>
      </c>
      <c r="E52" s="7">
        <v>27.071686721586602</v>
      </c>
      <c r="F52" s="10">
        <v>1.9780176595944401</v>
      </c>
      <c r="G52" s="7">
        <v>21.384235769193001</v>
      </c>
      <c r="H52" s="10">
        <v>2.2129310541792799</v>
      </c>
      <c r="I52" s="7">
        <v>-5.6874509523935703</v>
      </c>
      <c r="J52" s="10">
        <v>3.3725653744300401</v>
      </c>
      <c r="K52" s="7">
        <v>38.280743785157703</v>
      </c>
      <c r="L52" s="10">
        <v>3.49844691269473</v>
      </c>
      <c r="M52" s="7">
        <v>23.311696516151699</v>
      </c>
      <c r="N52" s="10">
        <v>1.6612491664155999</v>
      </c>
      <c r="O52" s="7">
        <v>16.0936721691548</v>
      </c>
      <c r="P52" s="10">
        <v>3.3911194353048599</v>
      </c>
      <c r="Q52" s="7">
        <v>-22.1870716160029</v>
      </c>
      <c r="R52" s="10">
        <v>5.1087432724854098</v>
      </c>
      <c r="S52" s="7">
        <v>39.667879633839398</v>
      </c>
      <c r="T52" s="10">
        <v>2.6609505123128798</v>
      </c>
      <c r="U52" s="7">
        <v>35.9441680535434</v>
      </c>
      <c r="V52" s="10">
        <v>3.3469509472809502</v>
      </c>
      <c r="W52" s="7">
        <v>16.905363629620702</v>
      </c>
      <c r="X52" s="10">
        <v>1.5196087440170101</v>
      </c>
      <c r="Y52" s="7">
        <v>-22.7625160042187</v>
      </c>
      <c r="Z52" s="10">
        <v>3.02771099961473</v>
      </c>
      <c r="AA52" s="65"/>
      <c r="AB52" s="65"/>
      <c r="AC52" s="65"/>
      <c r="AD52" s="182"/>
    </row>
    <row r="53" spans="1:30" ht="13" customHeight="1" x14ac:dyDescent="0.2">
      <c r="A53" s="82" t="s">
        <v>381</v>
      </c>
      <c r="B53" s="110">
        <v>2</v>
      </c>
      <c r="C53" s="7">
        <v>19.595780970329098</v>
      </c>
      <c r="D53" s="10">
        <v>1.0794431478348501</v>
      </c>
      <c r="E53" s="7">
        <v>18.8052622828164</v>
      </c>
      <c r="F53" s="10">
        <v>1.1895993030466101</v>
      </c>
      <c r="G53" s="7">
        <v>22.881370266436399</v>
      </c>
      <c r="H53" s="10">
        <v>2.26910340426027</v>
      </c>
      <c r="I53" s="7">
        <v>4.07610798362004</v>
      </c>
      <c r="J53" s="10">
        <v>2.5022366012509698</v>
      </c>
      <c r="K53" s="7">
        <v>17.050877657542198</v>
      </c>
      <c r="L53" s="10">
        <v>3.3593492501775399</v>
      </c>
      <c r="M53" s="7">
        <v>18.091791807042799</v>
      </c>
      <c r="N53" s="10">
        <v>1.23057093344543</v>
      </c>
      <c r="O53" s="7">
        <v>26.712455457385602</v>
      </c>
      <c r="P53" s="10">
        <v>2.6595193609356702</v>
      </c>
      <c r="Q53" s="7">
        <v>9.6615777998434602</v>
      </c>
      <c r="R53" s="10">
        <v>4.4899551789013303</v>
      </c>
      <c r="S53" s="7">
        <v>21.3315623435583</v>
      </c>
      <c r="T53" s="10">
        <v>2.4122822474862402</v>
      </c>
      <c r="U53" s="7">
        <v>19.5531323331615</v>
      </c>
      <c r="V53" s="10">
        <v>2.5486743528333098</v>
      </c>
      <c r="W53" s="7">
        <v>19.1112620698295</v>
      </c>
      <c r="X53" s="10">
        <v>1.29164864397158</v>
      </c>
      <c r="Y53" s="7">
        <v>-2.2203002737288799</v>
      </c>
      <c r="Z53" s="10">
        <v>2.7302188135449699</v>
      </c>
      <c r="AA53" s="65"/>
      <c r="AB53" s="65"/>
      <c r="AC53" s="65"/>
      <c r="AD53" s="182"/>
    </row>
    <row r="54" spans="1:30" s="293" customFormat="1" ht="13" customHeight="1" x14ac:dyDescent="0.2">
      <c r="A54" s="287" t="s">
        <v>382</v>
      </c>
      <c r="B54" s="288">
        <v>2</v>
      </c>
      <c r="C54" s="289">
        <v>20.571942227154398</v>
      </c>
      <c r="D54" s="290">
        <v>1.1848685102493799</v>
      </c>
      <c r="E54" s="289">
        <v>20.948990475253002</v>
      </c>
      <c r="F54" s="290">
        <v>1.3742619858984899</v>
      </c>
      <c r="G54" s="289">
        <v>18.9676410607007</v>
      </c>
      <c r="H54" s="290">
        <v>2.68174977048495</v>
      </c>
      <c r="I54" s="289">
        <v>-1.9813494145522701</v>
      </c>
      <c r="J54" s="290">
        <v>3.0914582208810102</v>
      </c>
      <c r="K54" s="289">
        <v>16.294705239140601</v>
      </c>
      <c r="L54" s="290">
        <v>3.3200756349882101</v>
      </c>
      <c r="M54" s="289">
        <v>18.113902653558899</v>
      </c>
      <c r="N54" s="290">
        <v>1.45010608346301</v>
      </c>
      <c r="O54" s="289">
        <v>31.543237386106998</v>
      </c>
      <c r="P54" s="290">
        <v>3.5702912443986299</v>
      </c>
      <c r="Q54" s="289">
        <v>15.248532146966401</v>
      </c>
      <c r="R54" s="290">
        <v>4.2548844679651898</v>
      </c>
      <c r="S54" s="289">
        <v>19.049228612504201</v>
      </c>
      <c r="T54" s="290">
        <v>2.6488030334546</v>
      </c>
      <c r="U54" s="289">
        <v>15.9581063390048</v>
      </c>
      <c r="V54" s="290">
        <v>2.4131781116412401</v>
      </c>
      <c r="W54" s="289">
        <v>22.179333652649099</v>
      </c>
      <c r="X54" s="290">
        <v>1.6757984569864799</v>
      </c>
      <c r="Y54" s="289">
        <v>3.1301050401449202</v>
      </c>
      <c r="Z54" s="290">
        <v>3.0243537545558499</v>
      </c>
      <c r="AA54" s="291"/>
      <c r="AB54" s="291"/>
      <c r="AC54" s="291"/>
      <c r="AD54" s="292"/>
    </row>
    <row r="55" spans="1:30" ht="13" customHeight="1" x14ac:dyDescent="0.2">
      <c r="A55" s="82" t="s">
        <v>383</v>
      </c>
      <c r="B55" s="110">
        <v>2</v>
      </c>
      <c r="C55" s="7">
        <v>18.656373183653599</v>
      </c>
      <c r="D55" s="10">
        <v>1.5922402652262899</v>
      </c>
      <c r="E55" s="7">
        <v>21.074162718278501</v>
      </c>
      <c r="F55" s="10">
        <v>2.1327546159232802</v>
      </c>
      <c r="G55" s="7">
        <v>15.291439192775201</v>
      </c>
      <c r="H55" s="10">
        <v>2.3551362165341199</v>
      </c>
      <c r="I55" s="7">
        <v>-5.78272352550339</v>
      </c>
      <c r="J55" s="10">
        <v>3.1818799344940101</v>
      </c>
      <c r="K55" s="7">
        <v>18.946118252441401</v>
      </c>
      <c r="L55" s="10">
        <v>2.6156268288578901</v>
      </c>
      <c r="M55" s="7">
        <v>15.289527154603901</v>
      </c>
      <c r="N55" s="10">
        <v>2.0196880571367699</v>
      </c>
      <c r="O55" s="7">
        <v>31.166261137314699</v>
      </c>
      <c r="P55" s="10">
        <v>5.2675734863832702</v>
      </c>
      <c r="Q55" s="7">
        <v>12.220142884873299</v>
      </c>
      <c r="R55" s="10">
        <v>6.0882562062138499</v>
      </c>
      <c r="S55" s="7">
        <v>17.534930832443401</v>
      </c>
      <c r="T55" s="10">
        <v>2.1335421430766899</v>
      </c>
      <c r="U55" s="7">
        <v>13.714585294341701</v>
      </c>
      <c r="V55" s="10">
        <v>2.3396130362107601</v>
      </c>
      <c r="W55" s="7">
        <v>23.739751097331901</v>
      </c>
      <c r="X55" s="10">
        <v>3.4039271535163</v>
      </c>
      <c r="Y55" s="7">
        <v>6.20482026488851</v>
      </c>
      <c r="Z55" s="10">
        <v>4.0465751711868503</v>
      </c>
      <c r="AA55" s="65"/>
      <c r="AB55" s="65"/>
      <c r="AC55" s="65"/>
      <c r="AD55" s="182"/>
    </row>
    <row r="56" spans="1:30" ht="13" customHeight="1" x14ac:dyDescent="0.2">
      <c r="A56" s="82" t="s">
        <v>384</v>
      </c>
      <c r="B56" s="110">
        <v>2</v>
      </c>
      <c r="C56" s="7">
        <v>7.7509457377706603</v>
      </c>
      <c r="D56" s="10">
        <v>0.65342149255007198</v>
      </c>
      <c r="E56" s="7">
        <v>7.1276243377171102</v>
      </c>
      <c r="F56" s="10">
        <v>0.799526490278061</v>
      </c>
      <c r="G56" s="7">
        <v>8.2493606939115605</v>
      </c>
      <c r="H56" s="10">
        <v>1.0397735287859</v>
      </c>
      <c r="I56" s="7">
        <v>1.12173635619445</v>
      </c>
      <c r="J56" s="10">
        <v>1.3036381010101099</v>
      </c>
      <c r="K56" s="7">
        <v>4.2455885620626796</v>
      </c>
      <c r="L56" s="10">
        <v>1.0657127551208101</v>
      </c>
      <c r="M56" s="7">
        <v>6.0847077696644103</v>
      </c>
      <c r="N56" s="10">
        <v>0.69362365464212905</v>
      </c>
      <c r="O56" s="7">
        <v>14.141248120016099</v>
      </c>
      <c r="P56" s="10">
        <v>1.74330746021674</v>
      </c>
      <c r="Q56" s="7">
        <v>9.8956595579534206</v>
      </c>
      <c r="R56" s="10">
        <v>1.99120416336851</v>
      </c>
      <c r="S56" s="7">
        <v>5.4045999360144998</v>
      </c>
      <c r="T56" s="10">
        <v>0.93057630679298997</v>
      </c>
      <c r="U56" s="7">
        <v>3.7192631085993502</v>
      </c>
      <c r="V56" s="10">
        <v>0.89511243812777697</v>
      </c>
      <c r="W56" s="7">
        <v>10.9351447900831</v>
      </c>
      <c r="X56" s="10">
        <v>1.14556389639593</v>
      </c>
      <c r="Y56" s="7">
        <v>5.5305448540686504</v>
      </c>
      <c r="Z56" s="10">
        <v>1.53706926851618</v>
      </c>
      <c r="AA56" s="65"/>
      <c r="AB56" s="65"/>
      <c r="AC56" s="65"/>
      <c r="AD56" s="182"/>
    </row>
    <row r="57" spans="1:30" ht="13" customHeight="1" x14ac:dyDescent="0.2">
      <c r="A57" s="82" t="s">
        <v>385</v>
      </c>
      <c r="B57" s="110">
        <v>2</v>
      </c>
      <c r="C57" s="7">
        <v>18.684383367861798</v>
      </c>
      <c r="D57" s="10">
        <v>1.4271482495191901</v>
      </c>
      <c r="E57" s="7">
        <v>18.394607040816801</v>
      </c>
      <c r="F57" s="10">
        <v>1.5480429732111001</v>
      </c>
      <c r="G57" s="7">
        <v>19.3479574715167</v>
      </c>
      <c r="H57" s="10">
        <v>2.6232317120366599</v>
      </c>
      <c r="I57" s="7">
        <v>0.95335043069992798</v>
      </c>
      <c r="J57" s="10">
        <v>2.9212460151786499</v>
      </c>
      <c r="K57" s="7">
        <v>6.6834603018803103</v>
      </c>
      <c r="L57" s="10">
        <v>2.9154153180972102</v>
      </c>
      <c r="M57" s="7">
        <v>19.8784996603457</v>
      </c>
      <c r="N57" s="10">
        <v>1.97268602366045</v>
      </c>
      <c r="O57" s="7">
        <v>19.041775440658501</v>
      </c>
      <c r="P57" s="10">
        <v>2.1834798069530099</v>
      </c>
      <c r="Q57" s="7">
        <v>12.358315138778201</v>
      </c>
      <c r="R57" s="10">
        <v>3.4142335064662799</v>
      </c>
      <c r="S57" s="7">
        <v>5.4051433662698303</v>
      </c>
      <c r="T57" s="10">
        <v>1.6182216441948001</v>
      </c>
      <c r="U57" s="7">
        <v>22.5140665595715</v>
      </c>
      <c r="V57" s="10">
        <v>3.5048874248622401</v>
      </c>
      <c r="W57" s="7">
        <v>21.610988391491599</v>
      </c>
      <c r="X57" s="10">
        <v>1.9376787155148101</v>
      </c>
      <c r="Y57" s="7">
        <v>16.205845025221802</v>
      </c>
      <c r="Z57" s="10">
        <v>2.6031872144294699</v>
      </c>
      <c r="AA57" s="65"/>
      <c r="AB57" s="65"/>
      <c r="AC57" s="65"/>
      <c r="AD57" s="182"/>
    </row>
    <row r="58" spans="1:30" ht="13" customHeight="1" x14ac:dyDescent="0.2">
      <c r="A58" s="82" t="s">
        <v>386</v>
      </c>
      <c r="B58" s="110">
        <v>2</v>
      </c>
      <c r="C58" s="7">
        <v>8.6573136471760392</v>
      </c>
      <c r="D58" s="10">
        <v>0.65473107716613999</v>
      </c>
      <c r="E58" s="7">
        <v>9.9760019751890106</v>
      </c>
      <c r="F58" s="10">
        <v>0.86764905690260896</v>
      </c>
      <c r="G58" s="7">
        <v>6.7274716931849898</v>
      </c>
      <c r="H58" s="10">
        <v>0.96052322756859498</v>
      </c>
      <c r="I58" s="7">
        <v>-3.2485302820040198</v>
      </c>
      <c r="J58" s="10">
        <v>1.2837380836888499</v>
      </c>
      <c r="K58" s="7">
        <v>10.8277230094929</v>
      </c>
      <c r="L58" s="10">
        <v>1.8867609796678599</v>
      </c>
      <c r="M58" s="7">
        <v>7.3402544480568404</v>
      </c>
      <c r="N58" s="10">
        <v>0.69115708386214803</v>
      </c>
      <c r="O58" s="7">
        <v>34.434301779684603</v>
      </c>
      <c r="P58" s="10">
        <v>6.1076453081214499</v>
      </c>
      <c r="Q58" s="7">
        <v>23.6065787701917</v>
      </c>
      <c r="R58" s="10">
        <v>6.4008570006357397</v>
      </c>
      <c r="S58" s="7">
        <v>7.9459656260740701</v>
      </c>
      <c r="T58" s="10">
        <v>1.4466274434862301</v>
      </c>
      <c r="U58" s="7">
        <v>6.3798398300185104</v>
      </c>
      <c r="V58" s="10">
        <v>0.96724901039959199</v>
      </c>
      <c r="W58" s="7">
        <v>10.008107551238201</v>
      </c>
      <c r="X58" s="10">
        <v>0.96484061985173197</v>
      </c>
      <c r="Y58" s="7">
        <v>2.06214192516416</v>
      </c>
      <c r="Z58" s="10">
        <v>1.69101669963892</v>
      </c>
      <c r="AA58" s="65"/>
      <c r="AB58" s="65"/>
      <c r="AC58" s="65"/>
      <c r="AD58" s="182"/>
    </row>
    <row r="59" spans="1:30" ht="13" customHeight="1" x14ac:dyDescent="0.2">
      <c r="A59" s="82" t="s">
        <v>387</v>
      </c>
      <c r="B59" s="110">
        <v>2</v>
      </c>
      <c r="C59" s="7">
        <v>19.153768776201801</v>
      </c>
      <c r="D59" s="10">
        <v>2.3275016206961601</v>
      </c>
      <c r="E59" s="7">
        <v>20.875321031073501</v>
      </c>
      <c r="F59" s="10">
        <v>2.9361114758097902</v>
      </c>
      <c r="G59" s="7">
        <v>15.2499707801848</v>
      </c>
      <c r="H59" s="10">
        <v>2.25233398535247</v>
      </c>
      <c r="I59" s="7">
        <v>-5.6253502508887401</v>
      </c>
      <c r="J59" s="10">
        <v>3.2123337681279001</v>
      </c>
      <c r="K59" s="7">
        <v>31.1613841014243</v>
      </c>
      <c r="L59" s="10">
        <v>5.0766362601399297</v>
      </c>
      <c r="M59" s="7">
        <v>15.300024104678201</v>
      </c>
      <c r="N59" s="10">
        <v>2.1393616629450398</v>
      </c>
      <c r="O59" s="7">
        <v>25.341544250682201</v>
      </c>
      <c r="P59" s="10">
        <v>5.6193118950170504</v>
      </c>
      <c r="Q59" s="7">
        <v>-5.8198398507420803</v>
      </c>
      <c r="R59" s="10">
        <v>7.0786028022464702</v>
      </c>
      <c r="S59" s="7">
        <v>25.764629299721001</v>
      </c>
      <c r="T59" s="10">
        <v>4.1355073433308096</v>
      </c>
      <c r="U59" s="7">
        <v>17.7804087756843</v>
      </c>
      <c r="V59" s="10">
        <v>3.6709712855369099</v>
      </c>
      <c r="W59" s="7">
        <v>15.8786163603341</v>
      </c>
      <c r="X59" s="10">
        <v>2.3887560507508301</v>
      </c>
      <c r="Y59" s="7">
        <v>-9.8860129393869496</v>
      </c>
      <c r="Z59" s="10">
        <v>3.4083657022811402</v>
      </c>
      <c r="AA59" s="65"/>
      <c r="AB59" s="65"/>
      <c r="AC59" s="65"/>
      <c r="AD59" s="182"/>
    </row>
    <row r="60" spans="1:30" ht="13" customHeight="1" x14ac:dyDescent="0.2">
      <c r="A60" s="82" t="s">
        <v>388</v>
      </c>
      <c r="B60" s="110">
        <v>2</v>
      </c>
      <c r="C60" s="7">
        <v>14.8896795815029</v>
      </c>
      <c r="D60" s="10">
        <v>1.5557900951021699</v>
      </c>
      <c r="E60" s="7">
        <v>17.355790871040298</v>
      </c>
      <c r="F60" s="10">
        <v>2.1607210495562201</v>
      </c>
      <c r="G60" s="7">
        <v>10.1028656532726</v>
      </c>
      <c r="H60" s="10">
        <v>2.40463236291549</v>
      </c>
      <c r="I60" s="7">
        <v>-7.2529252177677197</v>
      </c>
      <c r="J60" s="10">
        <v>3.43602217894645</v>
      </c>
      <c r="K60" s="7">
        <v>25.9706472668692</v>
      </c>
      <c r="L60" s="10">
        <v>5.1990075960684203</v>
      </c>
      <c r="M60" s="7">
        <v>11.7126153799228</v>
      </c>
      <c r="N60" s="10">
        <v>2.3251407427829398</v>
      </c>
      <c r="O60" s="7">
        <v>14.948891383547</v>
      </c>
      <c r="P60" s="10">
        <v>3.0439421875776298</v>
      </c>
      <c r="Q60" s="7">
        <v>-11.0217558833222</v>
      </c>
      <c r="R60" s="10">
        <v>6.43471965722149</v>
      </c>
      <c r="S60" s="7">
        <v>15.6164537804751</v>
      </c>
      <c r="T60" s="10">
        <v>3.0577525737928699</v>
      </c>
      <c r="U60" s="7">
        <v>18.0678032189509</v>
      </c>
      <c r="V60" s="10">
        <v>3.2424723763193799</v>
      </c>
      <c r="W60" s="7">
        <v>12.7586152366092</v>
      </c>
      <c r="X60" s="10">
        <v>3.1918055225116801</v>
      </c>
      <c r="Y60" s="7">
        <v>-2.8578385438659102</v>
      </c>
      <c r="Z60" s="10">
        <v>4.5197639449826701</v>
      </c>
      <c r="AA60" s="65"/>
      <c r="AB60" s="65"/>
      <c r="AC60" s="65"/>
      <c r="AD60" s="182"/>
    </row>
    <row r="61" spans="1:30" ht="13" customHeight="1" x14ac:dyDescent="0.2">
      <c r="A61" s="82" t="s">
        <v>432</v>
      </c>
      <c r="B61" s="110">
        <v>2</v>
      </c>
      <c r="C61" s="7">
        <v>19.537717472468501</v>
      </c>
      <c r="D61" s="10">
        <v>1.6357276843853099</v>
      </c>
      <c r="E61" s="7">
        <v>16.520153321316599</v>
      </c>
      <c r="F61" s="10">
        <v>1.70404180833853</v>
      </c>
      <c r="G61" s="7">
        <v>24.987020964280902</v>
      </c>
      <c r="H61" s="10">
        <v>3.0245796281461099</v>
      </c>
      <c r="I61" s="7">
        <v>8.4668676429643295</v>
      </c>
      <c r="J61" s="10">
        <v>3.1670814264193998</v>
      </c>
      <c r="K61" s="7">
        <v>21.913143328392898</v>
      </c>
      <c r="L61" s="10">
        <v>2.9632363071095198</v>
      </c>
      <c r="M61" s="7">
        <v>10.648837756885399</v>
      </c>
      <c r="N61" s="10">
        <v>1.3911027171647501</v>
      </c>
      <c r="O61" s="7">
        <v>49.466114518324801</v>
      </c>
      <c r="P61" s="10">
        <v>4.8869880808192203</v>
      </c>
      <c r="Q61" s="7">
        <v>27.552971189931899</v>
      </c>
      <c r="R61" s="10">
        <v>5.7594547908253197</v>
      </c>
      <c r="S61" s="7">
        <v>19.379213883283299</v>
      </c>
      <c r="T61" s="10">
        <v>2.8661343012018401</v>
      </c>
      <c r="U61" s="7">
        <v>16.3769099212676</v>
      </c>
      <c r="V61" s="10">
        <v>2.7724842957628502</v>
      </c>
      <c r="W61" s="7">
        <v>20.764530691126701</v>
      </c>
      <c r="X61" s="10">
        <v>2.23909605110472</v>
      </c>
      <c r="Y61" s="7">
        <v>1.38531680784338</v>
      </c>
      <c r="Z61" s="10">
        <v>3.6010318665380101</v>
      </c>
      <c r="AA61" s="65"/>
      <c r="AB61" s="65"/>
      <c r="AC61" s="65"/>
      <c r="AD61" s="182"/>
    </row>
    <row r="62" spans="1:30" ht="13" customHeight="1" x14ac:dyDescent="0.2">
      <c r="A62" s="82" t="s">
        <v>389</v>
      </c>
      <c r="B62" s="110">
        <v>2</v>
      </c>
      <c r="C62" s="7">
        <v>5.9318096131434901</v>
      </c>
      <c r="D62" s="10">
        <v>0.62045239455276702</v>
      </c>
      <c r="E62" s="7">
        <v>6.3705835721173596</v>
      </c>
      <c r="F62" s="10">
        <v>0.70355168812084201</v>
      </c>
      <c r="G62" s="7">
        <v>4.4918659394438096</v>
      </c>
      <c r="H62" s="10">
        <v>1.0073886030838399</v>
      </c>
      <c r="I62" s="7">
        <v>-1.87871763267356</v>
      </c>
      <c r="J62" s="10">
        <v>1.1846192165618601</v>
      </c>
      <c r="K62" s="7">
        <v>2.39193689458964</v>
      </c>
      <c r="L62" s="10">
        <v>1.2586257746026701</v>
      </c>
      <c r="M62" s="7">
        <v>2.5477964201677099</v>
      </c>
      <c r="N62" s="10">
        <v>0.48000006112425597</v>
      </c>
      <c r="O62" s="7">
        <v>48.532239789056398</v>
      </c>
      <c r="P62" s="10">
        <v>4.5105966020383397</v>
      </c>
      <c r="Q62" s="7">
        <v>46.1403028944667</v>
      </c>
      <c r="R62" s="10">
        <v>4.5997409040425596</v>
      </c>
      <c r="S62" s="7">
        <v>1.85877587336266</v>
      </c>
      <c r="T62" s="10">
        <v>1.00459366529425</v>
      </c>
      <c r="U62" s="7">
        <v>4.0697522939600903</v>
      </c>
      <c r="V62" s="10">
        <v>1.45487917177249</v>
      </c>
      <c r="W62" s="7">
        <v>6.6708631713841697</v>
      </c>
      <c r="X62" s="10">
        <v>0.74648408698114999</v>
      </c>
      <c r="Y62" s="7">
        <v>4.8120872980215097</v>
      </c>
      <c r="Z62" s="10">
        <v>1.1617242772410901</v>
      </c>
      <c r="AA62" s="65"/>
      <c r="AB62" s="65"/>
      <c r="AC62" s="65"/>
      <c r="AD62" s="182"/>
    </row>
    <row r="63" spans="1:30" ht="13" customHeight="1" x14ac:dyDescent="0.2">
      <c r="A63" s="112" t="s">
        <v>433</v>
      </c>
      <c r="B63" s="113">
        <v>2</v>
      </c>
      <c r="C63" s="34">
        <v>16.616170969253801</v>
      </c>
      <c r="D63" s="35">
        <v>0.238869461315695</v>
      </c>
      <c r="E63" s="34">
        <v>16.700243862435102</v>
      </c>
      <c r="F63" s="35">
        <v>0.29573658618031201</v>
      </c>
      <c r="G63" s="34">
        <v>16.605393342281602</v>
      </c>
      <c r="H63" s="35">
        <v>0.43339628058636698</v>
      </c>
      <c r="I63" s="34">
        <v>-9.4850520153553802E-2</v>
      </c>
      <c r="J63" s="35">
        <v>0.51493828431635502</v>
      </c>
      <c r="K63" s="34">
        <v>20.533117764819401</v>
      </c>
      <c r="L63" s="35">
        <v>0.88246769819827098</v>
      </c>
      <c r="M63" s="34">
        <v>14.6255293447041</v>
      </c>
      <c r="N63" s="35">
        <v>0.28079350150467902</v>
      </c>
      <c r="O63" s="34">
        <v>22.123670537464299</v>
      </c>
      <c r="P63" s="35">
        <v>0.70465736973936799</v>
      </c>
      <c r="Q63" s="34">
        <v>1.59055277264493</v>
      </c>
      <c r="R63" s="35">
        <v>1.1517448997990201</v>
      </c>
      <c r="S63" s="34">
        <v>18.199935935062602</v>
      </c>
      <c r="T63" s="35">
        <v>0.55999213782726498</v>
      </c>
      <c r="U63" s="34">
        <v>15.8159347242346</v>
      </c>
      <c r="V63" s="35">
        <v>0.52506942689659097</v>
      </c>
      <c r="W63" s="34">
        <v>16.554794315737901</v>
      </c>
      <c r="X63" s="35">
        <v>0.32922044762513403</v>
      </c>
      <c r="Y63" s="34">
        <v>-1.64514161932462</v>
      </c>
      <c r="Z63" s="35">
        <v>0.650987745005848</v>
      </c>
      <c r="AA63" s="65"/>
      <c r="AB63" s="65"/>
      <c r="AC63" s="65"/>
      <c r="AD63" s="182"/>
    </row>
    <row r="64" spans="1:30" ht="13" customHeight="1" x14ac:dyDescent="0.2">
      <c r="A64" s="114" t="s">
        <v>434</v>
      </c>
      <c r="B64" s="115">
        <v>2</v>
      </c>
      <c r="C64" s="38">
        <v>12.804344946403599</v>
      </c>
      <c r="D64" s="39">
        <v>0.30755051431979102</v>
      </c>
      <c r="E64" s="38">
        <v>12.2321004198679</v>
      </c>
      <c r="F64" s="39">
        <v>0.35040205169899302</v>
      </c>
      <c r="G64" s="38">
        <v>13.9827403891265</v>
      </c>
      <c r="H64" s="39">
        <v>0.60037049777954599</v>
      </c>
      <c r="I64" s="38">
        <v>1.7506399692586101</v>
      </c>
      <c r="J64" s="39">
        <v>0.67921806134736695</v>
      </c>
      <c r="K64" s="38">
        <v>15.3706138903837</v>
      </c>
      <c r="L64" s="39">
        <v>1.5039168702591399</v>
      </c>
      <c r="M64" s="38">
        <v>10.494089577834201</v>
      </c>
      <c r="N64" s="39">
        <v>0.35567709732380998</v>
      </c>
      <c r="O64" s="38">
        <v>17.9447410148546</v>
      </c>
      <c r="P64" s="39">
        <v>0.73444548258661102</v>
      </c>
      <c r="Q64" s="38">
        <v>2.5741271244709401</v>
      </c>
      <c r="R64" s="39">
        <v>1.6893256697627399</v>
      </c>
      <c r="S64" s="38">
        <v>12.6160928011119</v>
      </c>
      <c r="T64" s="39">
        <v>0.77507612411006799</v>
      </c>
      <c r="U64" s="38">
        <v>11.2143801320408</v>
      </c>
      <c r="V64" s="39">
        <v>0.66485700925537805</v>
      </c>
      <c r="W64" s="38">
        <v>13.417017553432499</v>
      </c>
      <c r="X64" s="39">
        <v>0.40824163084862097</v>
      </c>
      <c r="Y64" s="38">
        <v>0.80092475232063298</v>
      </c>
      <c r="Z64" s="39">
        <v>0.86294676623076205</v>
      </c>
      <c r="AA64" s="65"/>
      <c r="AB64" s="65"/>
      <c r="AC64" s="65"/>
      <c r="AD64" s="182"/>
    </row>
    <row r="65" spans="1:30" ht="13" customHeight="1" x14ac:dyDescent="0.2">
      <c r="A65" s="116" t="s">
        <v>435</v>
      </c>
      <c r="B65" s="117">
        <v>2</v>
      </c>
      <c r="C65" s="48">
        <v>16.487007745469</v>
      </c>
      <c r="D65" s="49">
        <v>0.18532461047496801</v>
      </c>
      <c r="E65" s="48">
        <v>16.421578265433801</v>
      </c>
      <c r="F65" s="49">
        <v>0.228417704148729</v>
      </c>
      <c r="G65" s="48">
        <v>16.796915694474801</v>
      </c>
      <c r="H65" s="49">
        <v>0.33444304658548502</v>
      </c>
      <c r="I65" s="48">
        <v>0.37533742904101303</v>
      </c>
      <c r="J65" s="49">
        <v>0.39900659398486799</v>
      </c>
      <c r="K65" s="48">
        <v>19.910107296231299</v>
      </c>
      <c r="L65" s="49">
        <v>0.60528686469606596</v>
      </c>
      <c r="M65" s="48">
        <v>13.773432702234899</v>
      </c>
      <c r="N65" s="49">
        <v>0.20604593745195099</v>
      </c>
      <c r="O65" s="48">
        <v>25.3987135816242</v>
      </c>
      <c r="P65" s="49">
        <v>0.54523999689164204</v>
      </c>
      <c r="Q65" s="48">
        <v>5.4013363159568497</v>
      </c>
      <c r="R65" s="49">
        <v>0.82870353384375595</v>
      </c>
      <c r="S65" s="48">
        <v>17.348215928226502</v>
      </c>
      <c r="T65" s="49">
        <v>0.40153360664786503</v>
      </c>
      <c r="U65" s="48">
        <v>15.1487130152665</v>
      </c>
      <c r="V65" s="49">
        <v>0.39260139207099298</v>
      </c>
      <c r="W65" s="48">
        <v>16.8292450533067</v>
      </c>
      <c r="X65" s="49">
        <v>0.25967705109488898</v>
      </c>
      <c r="Y65" s="48">
        <v>-0.51897087491984295</v>
      </c>
      <c r="Z65" s="49">
        <v>0.47293242024118598</v>
      </c>
      <c r="AA65" s="65"/>
      <c r="AB65" s="65"/>
      <c r="AC65" s="65"/>
      <c r="AD65" s="182"/>
    </row>
    <row r="66" spans="1:30" ht="13" customHeight="1" x14ac:dyDescent="0.2">
      <c r="A66" s="82" t="s">
        <v>391</v>
      </c>
      <c r="B66" s="110">
        <v>2</v>
      </c>
      <c r="C66" s="7">
        <v>13.780970094689099</v>
      </c>
      <c r="D66" s="10">
        <v>1.9489917550290901</v>
      </c>
      <c r="E66" s="7">
        <v>14.0209107671549</v>
      </c>
      <c r="F66" s="10">
        <v>1.9205715626236699</v>
      </c>
      <c r="G66" s="7">
        <v>13.751420488724101</v>
      </c>
      <c r="H66" s="10">
        <v>3.7382059868361699</v>
      </c>
      <c r="I66" s="7">
        <v>-0.26949027843080797</v>
      </c>
      <c r="J66" s="10">
        <v>3.98132604610913</v>
      </c>
      <c r="K66" s="7">
        <v>19.1703270280012</v>
      </c>
      <c r="L66" s="10">
        <v>5.4334284222487499</v>
      </c>
      <c r="M66" s="7">
        <v>11.3081844032411</v>
      </c>
      <c r="N66" s="10">
        <v>1.8290515468580399</v>
      </c>
      <c r="O66" s="7">
        <v>21.981933804022301</v>
      </c>
      <c r="P66" s="10">
        <v>6.9285266350189403</v>
      </c>
      <c r="Q66" s="7">
        <v>2.8116067760210801</v>
      </c>
      <c r="R66" s="10">
        <v>7.8460425556499001</v>
      </c>
      <c r="S66" s="7">
        <v>16.288464623809102</v>
      </c>
      <c r="T66" s="10">
        <v>5.3841733981080901</v>
      </c>
      <c r="U66" s="7">
        <v>10.7797575122101</v>
      </c>
      <c r="V66" s="10">
        <v>2.7139787057048799</v>
      </c>
      <c r="W66" s="7">
        <v>13.882953339508299</v>
      </c>
      <c r="X66" s="10">
        <v>2.0569337045523799</v>
      </c>
      <c r="Y66" s="7">
        <v>-2.4055112843008</v>
      </c>
      <c r="Z66" s="10">
        <v>5.2742879205999502</v>
      </c>
      <c r="AA66" s="65"/>
      <c r="AB66" s="65"/>
      <c r="AC66" s="65"/>
      <c r="AD66" s="182"/>
    </row>
    <row r="67" spans="1:30" ht="13" customHeight="1" x14ac:dyDescent="0.2">
      <c r="A67" s="82" t="s">
        <v>392</v>
      </c>
      <c r="B67" s="110">
        <v>2</v>
      </c>
      <c r="C67" s="7">
        <v>11.120143084535</v>
      </c>
      <c r="D67" s="10">
        <v>1.63822293283857</v>
      </c>
      <c r="E67" s="7">
        <v>13.6389123407101</v>
      </c>
      <c r="F67" s="10">
        <v>2.4092902238651699</v>
      </c>
      <c r="G67" s="7">
        <v>7.7577950820220201</v>
      </c>
      <c r="H67" s="10">
        <v>1.73330476889005</v>
      </c>
      <c r="I67" s="7">
        <v>-5.8811172586881098</v>
      </c>
      <c r="J67" s="10">
        <v>2.9469221724058499</v>
      </c>
      <c r="K67" s="7">
        <v>9.2819466970100404</v>
      </c>
      <c r="L67" s="10">
        <v>3.5359749126602802</v>
      </c>
      <c r="M67" s="7">
        <v>9.6560913415274605</v>
      </c>
      <c r="N67" s="10">
        <v>1.8539813322604</v>
      </c>
      <c r="O67" s="7">
        <v>17.780924875107502</v>
      </c>
      <c r="P67" s="10">
        <v>4.5368204394507901</v>
      </c>
      <c r="Q67" s="7">
        <v>8.4989781780974205</v>
      </c>
      <c r="R67" s="10">
        <v>5.4739958556579502</v>
      </c>
      <c r="S67" s="7">
        <v>9.2113791532822695</v>
      </c>
      <c r="T67" s="10">
        <v>2.6581847922541799</v>
      </c>
      <c r="U67" s="7">
        <v>8.9206582882246206</v>
      </c>
      <c r="V67" s="10">
        <v>2.5405667066142499</v>
      </c>
      <c r="W67" s="7">
        <v>13.087301335640101</v>
      </c>
      <c r="X67" s="10">
        <v>2.7083950026149202</v>
      </c>
      <c r="Y67" s="7">
        <v>3.8759221823578001</v>
      </c>
      <c r="Z67" s="10">
        <v>3.7782008010917099</v>
      </c>
      <c r="AA67" s="65"/>
      <c r="AB67" s="65"/>
      <c r="AC67" s="65"/>
      <c r="AD67" s="182"/>
    </row>
    <row r="68" spans="1:30" ht="13" customHeight="1" x14ac:dyDescent="0.2">
      <c r="A68" s="82" t="s">
        <v>393</v>
      </c>
      <c r="B68" s="110">
        <v>2</v>
      </c>
      <c r="C68" s="7">
        <v>23.7379562634931</v>
      </c>
      <c r="D68" s="10">
        <v>2.2124108312818098</v>
      </c>
      <c r="E68" s="7">
        <v>23.185460953580499</v>
      </c>
      <c r="F68" s="10">
        <v>2.7587202072596502</v>
      </c>
      <c r="G68" s="7">
        <v>24.498302552162301</v>
      </c>
      <c r="H68" s="10">
        <v>5.7166174885045802</v>
      </c>
      <c r="I68" s="7">
        <v>1.31284159858185</v>
      </c>
      <c r="J68" s="10">
        <v>7.0562132218204701</v>
      </c>
      <c r="K68" s="7">
        <v>20.031081182295701</v>
      </c>
      <c r="L68" s="10">
        <v>4.7733137797843996</v>
      </c>
      <c r="M68" s="7">
        <v>24.926352503704202</v>
      </c>
      <c r="N68" s="10">
        <v>2.71126019167624</v>
      </c>
      <c r="O68" s="7">
        <v>22.534304095545099</v>
      </c>
      <c r="P68" s="10">
        <v>4.8156553627944199</v>
      </c>
      <c r="Q68" s="7">
        <v>2.5032229132493899</v>
      </c>
      <c r="R68" s="10">
        <v>6.8724568959871704</v>
      </c>
      <c r="S68" s="7">
        <v>19.009157587622301</v>
      </c>
      <c r="T68" s="10">
        <v>3.9674633670769701</v>
      </c>
      <c r="U68" s="7">
        <v>37.111659890798101</v>
      </c>
      <c r="V68" s="10">
        <v>6.69700756680058</v>
      </c>
      <c r="W68" s="7">
        <v>21.344108690309099</v>
      </c>
      <c r="X68" s="10">
        <v>2.5233455510976501</v>
      </c>
      <c r="Y68" s="7">
        <v>2.33495110268679</v>
      </c>
      <c r="Z68" s="10">
        <v>4.9287141789452296</v>
      </c>
      <c r="AA68" s="65"/>
      <c r="AB68" s="65"/>
      <c r="AC68" s="65"/>
      <c r="AD68" s="182"/>
    </row>
    <row r="69" spans="1:30" ht="13" customHeight="1" x14ac:dyDescent="0.2">
      <c r="A69" s="4" t="s">
        <v>394</v>
      </c>
      <c r="B69" s="118">
        <v>2</v>
      </c>
      <c r="C69" s="169">
        <v>22.7551682327443</v>
      </c>
      <c r="D69" s="170">
        <v>1.84219716953456</v>
      </c>
      <c r="E69" s="169">
        <v>21.8814752648825</v>
      </c>
      <c r="F69" s="170">
        <v>2.2017913099224402</v>
      </c>
      <c r="G69" s="169">
        <v>24.154112279985899</v>
      </c>
      <c r="H69" s="170">
        <v>3.0134468976537998</v>
      </c>
      <c r="I69" s="169">
        <v>2.2726370151034798</v>
      </c>
      <c r="J69" s="170">
        <v>3.61660767924747</v>
      </c>
      <c r="K69" s="169">
        <v>26.833598864566799</v>
      </c>
      <c r="L69" s="170">
        <v>4.3445475863918102</v>
      </c>
      <c r="M69" s="169">
        <v>23.822370181291401</v>
      </c>
      <c r="N69" s="170">
        <v>2.4400160718543802</v>
      </c>
      <c r="O69" s="169">
        <v>16.4183651878907</v>
      </c>
      <c r="P69" s="170">
        <v>3.6484859298166001</v>
      </c>
      <c r="Q69" s="169">
        <v>-10.415233676675999</v>
      </c>
      <c r="R69" s="170">
        <v>6.0547490711518002</v>
      </c>
      <c r="S69" s="169">
        <v>23.664969241223101</v>
      </c>
      <c r="T69" s="170">
        <v>3.8318795886566499</v>
      </c>
      <c r="U69" s="169">
        <v>25.045925587814398</v>
      </c>
      <c r="V69" s="170">
        <v>3.6848865184425499</v>
      </c>
      <c r="W69" s="169">
        <v>21.806143011083499</v>
      </c>
      <c r="X69" s="170">
        <v>2.2841278511002798</v>
      </c>
      <c r="Y69" s="169">
        <v>-1.85882623013952</v>
      </c>
      <c r="Z69" s="170">
        <v>4.5734375418730098</v>
      </c>
      <c r="AA69" s="178"/>
      <c r="AB69" s="178"/>
      <c r="AC69" s="178"/>
      <c r="AD69" s="183"/>
    </row>
    <row r="70" spans="1:30" ht="13" customHeight="1" x14ac:dyDescent="0.2">
      <c r="A70" s="82"/>
      <c r="B70" s="119"/>
      <c r="C70" s="7" t="s">
        <v>672</v>
      </c>
      <c r="D70" s="10" t="s">
        <v>673</v>
      </c>
      <c r="E70" s="7" t="s">
        <v>799</v>
      </c>
      <c r="F70" s="10" t="s">
        <v>800</v>
      </c>
      <c r="G70" s="7" t="s">
        <v>801</v>
      </c>
      <c r="H70" s="10" t="s">
        <v>802</v>
      </c>
      <c r="I70" s="7" t="s">
        <v>803</v>
      </c>
      <c r="J70" s="10" t="s">
        <v>804</v>
      </c>
      <c r="K70" s="7" t="s">
        <v>805</v>
      </c>
      <c r="L70" s="10" t="s">
        <v>806</v>
      </c>
      <c r="M70" s="7" t="s">
        <v>807</v>
      </c>
      <c r="N70" s="10" t="s">
        <v>808</v>
      </c>
      <c r="O70" s="7" t="s">
        <v>809</v>
      </c>
      <c r="P70" s="10" t="s">
        <v>810</v>
      </c>
      <c r="Q70" s="7" t="s">
        <v>811</v>
      </c>
      <c r="R70" s="10" t="s">
        <v>812</v>
      </c>
      <c r="S70" s="7" t="s">
        <v>813</v>
      </c>
      <c r="T70" s="10" t="s">
        <v>814</v>
      </c>
      <c r="U70" s="7" t="s">
        <v>815</v>
      </c>
      <c r="V70" s="10" t="s">
        <v>816</v>
      </c>
      <c r="W70" s="7" t="s">
        <v>817</v>
      </c>
      <c r="X70" s="10" t="s">
        <v>818</v>
      </c>
      <c r="Y70" s="7" t="s">
        <v>819</v>
      </c>
      <c r="Z70" s="10" t="s">
        <v>820</v>
      </c>
      <c r="AA70" s="7" t="s">
        <v>684</v>
      </c>
      <c r="AB70" s="10" t="s">
        <v>685</v>
      </c>
      <c r="AC70" s="65" t="s">
        <v>692</v>
      </c>
      <c r="AD70" s="182" t="s">
        <v>693</v>
      </c>
    </row>
    <row r="71" spans="1:30" ht="13" customHeight="1" x14ac:dyDescent="0.2">
      <c r="A71" s="82" t="s">
        <v>350</v>
      </c>
      <c r="B71" s="119">
        <v>1</v>
      </c>
      <c r="C71" s="7">
        <v>17.981317690733899</v>
      </c>
      <c r="D71" s="10">
        <v>1.2175046421973299</v>
      </c>
      <c r="E71" s="7">
        <v>18.511139839708299</v>
      </c>
      <c r="F71" s="10">
        <v>1.3322946348051199</v>
      </c>
      <c r="G71" s="7">
        <v>15.395576990185299</v>
      </c>
      <c r="H71" s="10">
        <v>3.1863066893774499</v>
      </c>
      <c r="I71" s="7">
        <v>-3.11556284952308</v>
      </c>
      <c r="J71" s="10">
        <v>3.4759028423465299</v>
      </c>
      <c r="K71" s="7">
        <v>19.126467131820199</v>
      </c>
      <c r="L71" s="10">
        <v>2.7770741674052899</v>
      </c>
      <c r="M71" s="7">
        <v>18.615276616895802</v>
      </c>
      <c r="N71" s="10">
        <v>1.4600619999673601</v>
      </c>
      <c r="O71" s="7">
        <v>13.654448338928701</v>
      </c>
      <c r="P71" s="10">
        <v>3.4301092830564501</v>
      </c>
      <c r="Q71" s="7">
        <v>-5.4720187928915101</v>
      </c>
      <c r="R71" s="10">
        <v>4.4253911430582198</v>
      </c>
      <c r="S71" s="7">
        <v>13.111268345068799</v>
      </c>
      <c r="T71" s="10">
        <v>2.3024041714177601</v>
      </c>
      <c r="U71" s="7">
        <v>20.8779189319377</v>
      </c>
      <c r="V71" s="10">
        <v>2.6538428347180698</v>
      </c>
      <c r="W71" s="7">
        <v>19.334224036346001</v>
      </c>
      <c r="X71" s="10">
        <v>2.1606219620061702</v>
      </c>
      <c r="Y71" s="7">
        <v>6.2229556912772104</v>
      </c>
      <c r="Z71" s="10">
        <v>3.1626180252220699</v>
      </c>
      <c r="AA71" s="7">
        <v>-1.8726909948744199</v>
      </c>
      <c r="AB71" s="10">
        <v>1.7965883169996899</v>
      </c>
      <c r="AC71" s="65"/>
      <c r="AD71" s="182"/>
    </row>
    <row r="72" spans="1:30" ht="13" customHeight="1" x14ac:dyDescent="0.2">
      <c r="A72" s="82" t="s">
        <v>352</v>
      </c>
      <c r="B72" s="119">
        <v>1</v>
      </c>
      <c r="C72" s="7">
        <v>10.277110739881</v>
      </c>
      <c r="D72" s="10">
        <v>0.73153534821507604</v>
      </c>
      <c r="E72" s="7">
        <v>9.3516510769349299</v>
      </c>
      <c r="F72" s="10">
        <v>0.750950676680472</v>
      </c>
      <c r="G72" s="7">
        <v>16.31899586095</v>
      </c>
      <c r="H72" s="10">
        <v>2.2782364342433401</v>
      </c>
      <c r="I72" s="7">
        <v>6.9673447840150198</v>
      </c>
      <c r="J72" s="10">
        <v>2.3599859944945401</v>
      </c>
      <c r="K72" s="7">
        <v>7.6976994036983797</v>
      </c>
      <c r="L72" s="10">
        <v>1.14304228123979</v>
      </c>
      <c r="M72" s="7">
        <v>9.8937269634521297</v>
      </c>
      <c r="N72" s="10">
        <v>0.84925409431522503</v>
      </c>
      <c r="O72" s="7">
        <v>16.9402552451504</v>
      </c>
      <c r="P72" s="10">
        <v>3.1576033962340002</v>
      </c>
      <c r="Q72" s="7">
        <v>9.2425558414520097</v>
      </c>
      <c r="R72" s="10">
        <v>3.4482193673842199</v>
      </c>
      <c r="S72" s="7">
        <v>7.6255347076933599</v>
      </c>
      <c r="T72" s="10">
        <v>1.2075484079419001</v>
      </c>
      <c r="U72" s="7">
        <v>9.5978534607854797</v>
      </c>
      <c r="V72" s="10">
        <v>1.8245225314536</v>
      </c>
      <c r="W72" s="7">
        <v>11.2668486113737</v>
      </c>
      <c r="X72" s="10">
        <v>1.1182758299384901</v>
      </c>
      <c r="Y72" s="7">
        <v>3.6413139036803299</v>
      </c>
      <c r="Z72" s="10">
        <v>1.7161679313940901</v>
      </c>
      <c r="AA72" s="7">
        <v>0.67294412906398204</v>
      </c>
      <c r="AB72" s="10">
        <v>1.0197840204990101</v>
      </c>
      <c r="AC72" s="65"/>
      <c r="AD72" s="182"/>
    </row>
    <row r="73" spans="1:30" ht="13" customHeight="1" x14ac:dyDescent="0.2">
      <c r="A73" s="111" t="s">
        <v>354</v>
      </c>
      <c r="B73" s="119">
        <v>1</v>
      </c>
      <c r="C73" s="7">
        <v>13.352950142376701</v>
      </c>
      <c r="D73" s="10">
        <v>1.1461778192580301</v>
      </c>
      <c r="E73" s="7">
        <v>12.4687482421793</v>
      </c>
      <c r="F73" s="10">
        <v>1.2241957416578</v>
      </c>
      <c r="G73" s="7">
        <v>18.7749218696116</v>
      </c>
      <c r="H73" s="10">
        <v>3.78543953527653</v>
      </c>
      <c r="I73" s="7">
        <v>6.3061736274322504</v>
      </c>
      <c r="J73" s="10">
        <v>4.0196157713724601</v>
      </c>
      <c r="K73" s="7">
        <v>12.113537747279301</v>
      </c>
      <c r="L73" s="10">
        <v>2.1988761134562198</v>
      </c>
      <c r="M73" s="7">
        <v>12.6599015576952</v>
      </c>
      <c r="N73" s="10">
        <v>1.38451531170297</v>
      </c>
      <c r="O73" s="7">
        <v>19.3376020477839</v>
      </c>
      <c r="P73" s="10">
        <v>4.2025581140434802</v>
      </c>
      <c r="Q73" s="7">
        <v>7.2240643005045699</v>
      </c>
      <c r="R73" s="10">
        <v>5.02873644467165</v>
      </c>
      <c r="S73" s="7">
        <v>11.571693931620899</v>
      </c>
      <c r="T73" s="10">
        <v>2.1193456293496999</v>
      </c>
      <c r="U73" s="7">
        <v>15.7371907168327</v>
      </c>
      <c r="V73" s="10">
        <v>3.6964053217828301</v>
      </c>
      <c r="W73" s="7">
        <v>13.1015471120685</v>
      </c>
      <c r="X73" s="10">
        <v>1.7084717441000701</v>
      </c>
      <c r="Y73" s="7">
        <v>1.52985318044767</v>
      </c>
      <c r="Z73" s="10">
        <v>2.7221544304481098</v>
      </c>
      <c r="AA73" s="7">
        <v>0.65392707919427595</v>
      </c>
      <c r="AB73" s="10">
        <v>1.6442694004593801</v>
      </c>
      <c r="AC73" s="65"/>
      <c r="AD73" s="182"/>
    </row>
    <row r="74" spans="1:30" ht="13" customHeight="1" x14ac:dyDescent="0.2">
      <c r="A74" s="82" t="s">
        <v>355</v>
      </c>
      <c r="B74" s="119">
        <v>1</v>
      </c>
      <c r="C74" s="7">
        <v>16.041886466693398</v>
      </c>
      <c r="D74" s="10">
        <v>1.8150003977610001</v>
      </c>
      <c r="E74" s="7">
        <v>15.939063772912199</v>
      </c>
      <c r="F74" s="10">
        <v>1.92085082269126</v>
      </c>
      <c r="G74" s="7">
        <v>16.5184353868557</v>
      </c>
      <c r="H74" s="10">
        <v>4.1031153187673297</v>
      </c>
      <c r="I74" s="7">
        <v>0.57937161394346104</v>
      </c>
      <c r="J74" s="10">
        <v>4.3321782956730299</v>
      </c>
      <c r="K74" s="7">
        <v>17.933630346505598</v>
      </c>
      <c r="L74" s="10">
        <v>5.1825365656937201</v>
      </c>
      <c r="M74" s="7">
        <v>13.353113164661499</v>
      </c>
      <c r="N74" s="10">
        <v>1.92155958062569</v>
      </c>
      <c r="O74" s="7">
        <v>25.183882155782101</v>
      </c>
      <c r="P74" s="10">
        <v>4.9103727040336098</v>
      </c>
      <c r="Q74" s="7">
        <v>7.2502518092764801</v>
      </c>
      <c r="R74" s="10">
        <v>6.4718867461817897</v>
      </c>
      <c r="S74" s="7">
        <v>15.9701188180914</v>
      </c>
      <c r="T74" s="10">
        <v>3.7152304242546501</v>
      </c>
      <c r="U74" s="7">
        <v>18.235506700207999</v>
      </c>
      <c r="V74" s="10">
        <v>3.7523920232579799</v>
      </c>
      <c r="W74" s="7">
        <v>14.4238165630411</v>
      </c>
      <c r="X74" s="10">
        <v>2.2012691675325802</v>
      </c>
      <c r="Y74" s="7">
        <v>-1.54630225505034</v>
      </c>
      <c r="Z74" s="10">
        <v>3.97371771452117</v>
      </c>
      <c r="AA74" s="7">
        <v>1.28670467557583</v>
      </c>
      <c r="AB74" s="10">
        <v>2.32345248657828</v>
      </c>
      <c r="AC74" s="65"/>
      <c r="AD74" s="182"/>
    </row>
    <row r="75" spans="1:30" ht="13" customHeight="1" x14ac:dyDescent="0.2">
      <c r="A75" s="82" t="s">
        <v>365</v>
      </c>
      <c r="B75" s="119">
        <v>1</v>
      </c>
      <c r="C75" s="7">
        <v>13.0496158796036</v>
      </c>
      <c r="D75" s="10">
        <v>1.31294874179007</v>
      </c>
      <c r="E75" s="7">
        <v>12.4252487685701</v>
      </c>
      <c r="F75" s="10">
        <v>1.34198981032378</v>
      </c>
      <c r="G75" s="7">
        <v>17.5597786202561</v>
      </c>
      <c r="H75" s="10">
        <v>4.1065896120632699</v>
      </c>
      <c r="I75" s="7">
        <v>5.1345298516859801</v>
      </c>
      <c r="J75" s="10">
        <v>4.2377138031979698</v>
      </c>
      <c r="K75" s="7">
        <v>12.824926794534299</v>
      </c>
      <c r="L75" s="10">
        <v>4.5930714836211601</v>
      </c>
      <c r="M75" s="7">
        <v>12.5527105152433</v>
      </c>
      <c r="N75" s="10">
        <v>1.45790066261605</v>
      </c>
      <c r="O75" s="7">
        <v>14.8803700742318</v>
      </c>
      <c r="P75" s="10">
        <v>2.80810893232547</v>
      </c>
      <c r="Q75" s="7">
        <v>2.05544327969749</v>
      </c>
      <c r="R75" s="10">
        <v>5.0362804866747997</v>
      </c>
      <c r="S75" s="7">
        <v>9.50853600884105</v>
      </c>
      <c r="T75" s="10">
        <v>3.2966285776559401</v>
      </c>
      <c r="U75" s="7">
        <v>10.188882067212599</v>
      </c>
      <c r="V75" s="10">
        <v>2.74053514226858</v>
      </c>
      <c r="W75" s="7">
        <v>14.159088630879801</v>
      </c>
      <c r="X75" s="10">
        <v>1.5420443820398499</v>
      </c>
      <c r="Y75" s="7">
        <v>4.6505526220387496</v>
      </c>
      <c r="Z75" s="10">
        <v>3.2412269356325498</v>
      </c>
      <c r="AA75" s="7">
        <v>0.35175600614882901</v>
      </c>
      <c r="AB75" s="10">
        <v>1.6718927098210901</v>
      </c>
      <c r="AC75" s="65"/>
      <c r="AD75" s="182"/>
    </row>
    <row r="76" spans="1:30" ht="13" customHeight="1" x14ac:dyDescent="0.2">
      <c r="A76" s="82" t="s">
        <v>370</v>
      </c>
      <c r="B76" s="119">
        <v>1</v>
      </c>
      <c r="C76" s="7">
        <v>10.399957125183001</v>
      </c>
      <c r="D76" s="10">
        <v>1.11244954468553</v>
      </c>
      <c r="E76" s="7">
        <v>13.3074003755818</v>
      </c>
      <c r="F76" s="10">
        <v>1.5236546019253301</v>
      </c>
      <c r="G76" s="7">
        <v>7.0053809562067997</v>
      </c>
      <c r="H76" s="10">
        <v>1.28459313270696</v>
      </c>
      <c r="I76" s="7">
        <v>-6.3020194193750401</v>
      </c>
      <c r="J76" s="10">
        <v>1.7730362287711601</v>
      </c>
      <c r="K76" s="7">
        <v>11.725834969995599</v>
      </c>
      <c r="L76" s="10">
        <v>2.0867440451496599</v>
      </c>
      <c r="M76" s="7">
        <v>4.1446904319817799</v>
      </c>
      <c r="N76" s="10">
        <v>0.88339982557543595</v>
      </c>
      <c r="O76" s="7">
        <v>27.774233951573901</v>
      </c>
      <c r="P76" s="10">
        <v>3.73620887861374</v>
      </c>
      <c r="Q76" s="7">
        <v>16.048398981578298</v>
      </c>
      <c r="R76" s="10">
        <v>4.30848667692071</v>
      </c>
      <c r="S76" s="7">
        <v>10.362162380129501</v>
      </c>
      <c r="T76" s="10">
        <v>1.8426943616454301</v>
      </c>
      <c r="U76" s="7">
        <v>7.43625377084836</v>
      </c>
      <c r="V76" s="10">
        <v>2.119743074644</v>
      </c>
      <c r="W76" s="7">
        <v>11.584555049618301</v>
      </c>
      <c r="X76" s="10">
        <v>1.5493739568440701</v>
      </c>
      <c r="Y76" s="7">
        <v>1.2223926694887799</v>
      </c>
      <c r="Z76" s="10">
        <v>2.3707757439337001</v>
      </c>
      <c r="AA76" s="7">
        <v>2.4206841779304602</v>
      </c>
      <c r="AB76" s="10">
        <v>1.37067858089963</v>
      </c>
      <c r="AC76" s="65"/>
      <c r="AD76" s="182"/>
    </row>
    <row r="77" spans="1:30" ht="13" customHeight="1" x14ac:dyDescent="0.2">
      <c r="A77" s="82" t="s">
        <v>372</v>
      </c>
      <c r="B77" s="119">
        <v>1</v>
      </c>
      <c r="C77" s="7">
        <v>5.2188370385024196</v>
      </c>
      <c r="D77" s="10">
        <v>0.74384724253920598</v>
      </c>
      <c r="E77" s="7">
        <v>6.0759154007516898</v>
      </c>
      <c r="F77" s="10">
        <v>1.0289496485421501</v>
      </c>
      <c r="G77" s="7">
        <v>2.96556831477261</v>
      </c>
      <c r="H77" s="10">
        <v>0.72655682200309302</v>
      </c>
      <c r="I77" s="7">
        <v>-3.1103470859790798</v>
      </c>
      <c r="J77" s="10">
        <v>1.3521365248663599</v>
      </c>
      <c r="K77" s="7">
        <v>4.16052127711888</v>
      </c>
      <c r="L77" s="10">
        <v>1.43916047502527</v>
      </c>
      <c r="M77" s="7">
        <v>2.4872704430034198</v>
      </c>
      <c r="N77" s="10">
        <v>0.57148401924735104</v>
      </c>
      <c r="O77" s="7">
        <v>19.3733739045345</v>
      </c>
      <c r="P77" s="10">
        <v>3.24213548107475</v>
      </c>
      <c r="Q77" s="7">
        <v>15.2128526274157</v>
      </c>
      <c r="R77" s="10">
        <v>3.3482946704732899</v>
      </c>
      <c r="S77" s="7">
        <v>5.0713389427403097</v>
      </c>
      <c r="T77" s="10">
        <v>1.60300453929899</v>
      </c>
      <c r="U77" s="7">
        <v>2.5773178318706602</v>
      </c>
      <c r="V77" s="10">
        <v>1.0457953130223401</v>
      </c>
      <c r="W77" s="7">
        <v>6.0356616303064898</v>
      </c>
      <c r="X77" s="10">
        <v>0.94620061325737803</v>
      </c>
      <c r="Y77" s="7">
        <v>0.964322687566184</v>
      </c>
      <c r="Z77" s="10">
        <v>1.7969908398314201</v>
      </c>
      <c r="AA77" s="7">
        <v>-0.64198671099508398</v>
      </c>
      <c r="AB77" s="10">
        <v>0.96044746577342799</v>
      </c>
      <c r="AC77" s="65"/>
      <c r="AD77" s="182"/>
    </row>
    <row r="78" spans="1:30" ht="13" customHeight="1" x14ac:dyDescent="0.2">
      <c r="A78" s="82" t="s">
        <v>428</v>
      </c>
      <c r="B78" s="119">
        <v>1</v>
      </c>
      <c r="C78" s="7">
        <v>16.504944329049099</v>
      </c>
      <c r="D78" s="10">
        <v>1.8442789546267699</v>
      </c>
      <c r="E78" s="7">
        <v>14.9411762302272</v>
      </c>
      <c r="F78" s="10">
        <v>2.11679829814585</v>
      </c>
      <c r="G78" s="7">
        <v>19.219210900920199</v>
      </c>
      <c r="H78" s="10">
        <v>3.1371748976843201</v>
      </c>
      <c r="I78" s="7">
        <v>4.2780346706930699</v>
      </c>
      <c r="J78" s="10">
        <v>3.5905692363155399</v>
      </c>
      <c r="K78" s="7">
        <v>9.0592750618728903</v>
      </c>
      <c r="L78" s="10">
        <v>2.6529593689066902</v>
      </c>
      <c r="M78" s="7">
        <v>16.020325589672201</v>
      </c>
      <c r="N78" s="10">
        <v>2.1788290434853099</v>
      </c>
      <c r="O78" s="7">
        <v>36.346939682283796</v>
      </c>
      <c r="P78" s="10">
        <v>5.3253896735483401</v>
      </c>
      <c r="Q78" s="7">
        <v>27.287664620410901</v>
      </c>
      <c r="R78" s="10">
        <v>5.8247284504532297</v>
      </c>
      <c r="S78" s="7">
        <v>9.4679793222673307</v>
      </c>
      <c r="T78" s="10">
        <v>2.1393645574655902</v>
      </c>
      <c r="U78" s="7">
        <v>16.2548715860705</v>
      </c>
      <c r="V78" s="10">
        <v>2.9953344272790901</v>
      </c>
      <c r="W78" s="7">
        <v>23.361698214684299</v>
      </c>
      <c r="X78" s="10">
        <v>2.7151468232840199</v>
      </c>
      <c r="Y78" s="7">
        <v>13.893718892417001</v>
      </c>
      <c r="Z78" s="10">
        <v>2.9931227659508699</v>
      </c>
      <c r="AA78" s="7">
        <v>-3.1936603009275499</v>
      </c>
      <c r="AB78" s="10">
        <v>2.3977007000018902</v>
      </c>
      <c r="AC78" s="65"/>
      <c r="AD78" s="182"/>
    </row>
    <row r="79" spans="1:30" ht="13" customHeight="1" x14ac:dyDescent="0.2">
      <c r="A79" s="82" t="s">
        <v>378</v>
      </c>
      <c r="B79" s="119">
        <v>1</v>
      </c>
      <c r="C79" s="7">
        <v>8.6903768301727897</v>
      </c>
      <c r="D79" s="10">
        <v>0.93129881756426403</v>
      </c>
      <c r="E79" s="7">
        <v>9.9905209175419394</v>
      </c>
      <c r="F79" s="10">
        <v>1.28480651260564</v>
      </c>
      <c r="G79" s="7">
        <v>6.9081299200491602</v>
      </c>
      <c r="H79" s="10">
        <v>1.3687687677414599</v>
      </c>
      <c r="I79" s="7">
        <v>-3.0823909974927801</v>
      </c>
      <c r="J79" s="10">
        <v>1.88630191140349</v>
      </c>
      <c r="K79" s="7">
        <v>27.623514352947002</v>
      </c>
      <c r="L79" s="10">
        <v>6.2725686735971999</v>
      </c>
      <c r="M79" s="7">
        <v>5.8563683823682897</v>
      </c>
      <c r="N79" s="10">
        <v>0.81474506402869296</v>
      </c>
      <c r="O79" s="7">
        <v>21.556103234459702</v>
      </c>
      <c r="P79" s="10">
        <v>4.6647682406224904</v>
      </c>
      <c r="Q79" s="7">
        <v>-6.0674111184873203</v>
      </c>
      <c r="R79" s="10">
        <v>7.6574375971482498</v>
      </c>
      <c r="S79" s="7">
        <v>16.957701253416602</v>
      </c>
      <c r="T79" s="10">
        <v>3.1271422658974499</v>
      </c>
      <c r="U79" s="7">
        <v>8.16240288005209</v>
      </c>
      <c r="V79" s="10">
        <v>1.9775682278671101</v>
      </c>
      <c r="W79" s="7">
        <v>6.2766102261151104</v>
      </c>
      <c r="X79" s="10">
        <v>1.0864607492184599</v>
      </c>
      <c r="Y79" s="7">
        <v>-10.6810910273015</v>
      </c>
      <c r="Z79" s="10">
        <v>3.2366388127726302</v>
      </c>
      <c r="AA79" s="7">
        <v>0.90465688111756704</v>
      </c>
      <c r="AB79" s="10">
        <v>1.2676638409093</v>
      </c>
      <c r="AC79" s="65"/>
      <c r="AD79" s="182"/>
    </row>
    <row r="80" spans="1:30" s="293" customFormat="1" ht="13" customHeight="1" x14ac:dyDescent="0.2">
      <c r="A80" s="287" t="s">
        <v>382</v>
      </c>
      <c r="B80" s="288">
        <v>1</v>
      </c>
      <c r="C80" s="289">
        <v>17.778524730859999</v>
      </c>
      <c r="D80" s="290">
        <v>1.1741958896434099</v>
      </c>
      <c r="E80" s="289">
        <v>18.175993440721101</v>
      </c>
      <c r="F80" s="290">
        <v>1.3174374517818801</v>
      </c>
      <c r="G80" s="289">
        <v>14.899063835265901</v>
      </c>
      <c r="H80" s="290">
        <v>2.4504895433605198</v>
      </c>
      <c r="I80" s="289">
        <v>-3.27692960545517</v>
      </c>
      <c r="J80" s="290">
        <v>2.9118059178387599</v>
      </c>
      <c r="K80" s="289">
        <v>13.616039165863899</v>
      </c>
      <c r="L80" s="290">
        <v>3.06287084394596</v>
      </c>
      <c r="M80" s="289">
        <v>17.5354315244752</v>
      </c>
      <c r="N80" s="290">
        <v>1.42208957590392</v>
      </c>
      <c r="O80" s="289">
        <v>20.921602237424398</v>
      </c>
      <c r="P80" s="290">
        <v>2.4176454267109801</v>
      </c>
      <c r="Q80" s="289">
        <v>7.3055630715604796</v>
      </c>
      <c r="R80" s="290">
        <v>4.0021240803389997</v>
      </c>
      <c r="S80" s="289">
        <v>15.311887513559499</v>
      </c>
      <c r="T80" s="290">
        <v>2.0554578001974302</v>
      </c>
      <c r="U80" s="289">
        <v>15.766137335565199</v>
      </c>
      <c r="V80" s="290">
        <v>2.5059364619739002</v>
      </c>
      <c r="W80" s="289">
        <v>19.721934810431801</v>
      </c>
      <c r="X80" s="290">
        <v>1.6002241758083799</v>
      </c>
      <c r="Y80" s="289">
        <v>4.4100472968723698</v>
      </c>
      <c r="Z80" s="290">
        <v>2.5437309538925499</v>
      </c>
      <c r="AA80" s="289">
        <v>-2.7934174962943898</v>
      </c>
      <c r="AB80" s="290">
        <v>1.6681275052693301</v>
      </c>
      <c r="AC80" s="291"/>
      <c r="AD80" s="292"/>
    </row>
    <row r="81" spans="1:30" ht="13" customHeight="1" x14ac:dyDescent="0.2">
      <c r="A81" s="82" t="s">
        <v>384</v>
      </c>
      <c r="B81" s="119">
        <v>1</v>
      </c>
      <c r="C81" s="7">
        <v>4.2899646362356503</v>
      </c>
      <c r="D81" s="10">
        <v>0.51488965427145095</v>
      </c>
      <c r="E81" s="7">
        <v>4.0389472631561096</v>
      </c>
      <c r="F81" s="10">
        <v>0.54503777495806205</v>
      </c>
      <c r="G81" s="7">
        <v>4.4162205018838003</v>
      </c>
      <c r="H81" s="10">
        <v>1.0599605787144999</v>
      </c>
      <c r="I81" s="7">
        <v>0.37727323872769603</v>
      </c>
      <c r="J81" s="10">
        <v>1.1178773663046999</v>
      </c>
      <c r="K81" s="7">
        <v>1.6875750840683199</v>
      </c>
      <c r="L81" s="10">
        <v>0.85868602731585897</v>
      </c>
      <c r="M81" s="7">
        <v>2.7404030414024398</v>
      </c>
      <c r="N81" s="10">
        <v>0.499463290012304</v>
      </c>
      <c r="O81" s="7">
        <v>14.6080589819439</v>
      </c>
      <c r="P81" s="10">
        <v>2.28736585281528</v>
      </c>
      <c r="Q81" s="7">
        <v>12.9204838978756</v>
      </c>
      <c r="R81" s="10">
        <v>2.60770508362494</v>
      </c>
      <c r="S81" s="7">
        <v>2.8908973307318999</v>
      </c>
      <c r="T81" s="10">
        <v>0.98438496397317099</v>
      </c>
      <c r="U81" s="7">
        <v>1.2394942694037501</v>
      </c>
      <c r="V81" s="10">
        <v>0.486509545059857</v>
      </c>
      <c r="W81" s="7">
        <v>5.9230975449401297</v>
      </c>
      <c r="X81" s="10">
        <v>0.80163995851026004</v>
      </c>
      <c r="Y81" s="7">
        <v>3.0322002142082298</v>
      </c>
      <c r="Z81" s="10">
        <v>1.2154571609225</v>
      </c>
      <c r="AA81" s="7">
        <v>-3.4609811015349998</v>
      </c>
      <c r="AB81" s="10">
        <v>0.83190804960773101</v>
      </c>
      <c r="AC81" s="65"/>
      <c r="AD81" s="182"/>
    </row>
    <row r="82" spans="1:30" ht="13" customHeight="1" x14ac:dyDescent="0.2">
      <c r="A82" s="82" t="s">
        <v>386</v>
      </c>
      <c r="B82" s="119">
        <v>1</v>
      </c>
      <c r="C82" s="7">
        <v>14.409371344341199</v>
      </c>
      <c r="D82" s="10">
        <v>1.16088269589811</v>
      </c>
      <c r="E82" s="7">
        <v>14.2032036391966</v>
      </c>
      <c r="F82" s="10">
        <v>1.30710289637976</v>
      </c>
      <c r="G82" s="7">
        <v>14.8031864241636</v>
      </c>
      <c r="H82" s="10">
        <v>2.1769226598464102</v>
      </c>
      <c r="I82" s="7">
        <v>0.59998278496700397</v>
      </c>
      <c r="J82" s="10">
        <v>2.4573957569995502</v>
      </c>
      <c r="K82" s="7">
        <v>12.343401168222501</v>
      </c>
      <c r="L82" s="10">
        <v>2.7752025180010498</v>
      </c>
      <c r="M82" s="7">
        <v>11.247308618043199</v>
      </c>
      <c r="N82" s="10">
        <v>0.97999794747459001</v>
      </c>
      <c r="O82" s="7">
        <v>45.274699939101602</v>
      </c>
      <c r="P82" s="10">
        <v>5.5742900889213898</v>
      </c>
      <c r="Q82" s="7">
        <v>32.931298770879103</v>
      </c>
      <c r="R82" s="10">
        <v>5.9376207221847803</v>
      </c>
      <c r="S82" s="7">
        <v>8.16906613781358</v>
      </c>
      <c r="T82" s="10">
        <v>2.2567121890902699</v>
      </c>
      <c r="U82" s="7">
        <v>13.2852277206888</v>
      </c>
      <c r="V82" s="10">
        <v>2.6851242989353499</v>
      </c>
      <c r="W82" s="7">
        <v>16.381911891892202</v>
      </c>
      <c r="X82" s="10">
        <v>1.48920618287561</v>
      </c>
      <c r="Y82" s="7">
        <v>8.2128457540786695</v>
      </c>
      <c r="Z82" s="10">
        <v>2.6181696459262298</v>
      </c>
      <c r="AA82" s="7">
        <v>5.75205769716516</v>
      </c>
      <c r="AB82" s="10">
        <v>1.33278708616297</v>
      </c>
      <c r="AC82" s="65"/>
      <c r="AD82" s="182"/>
    </row>
    <row r="83" spans="1:30" ht="13" customHeight="1" x14ac:dyDescent="0.2">
      <c r="A83" s="82" t="s">
        <v>387</v>
      </c>
      <c r="B83" s="119">
        <v>1</v>
      </c>
      <c r="C83" s="7">
        <v>19.249233138616098</v>
      </c>
      <c r="D83" s="10">
        <v>1.5636270134556201</v>
      </c>
      <c r="E83" s="7">
        <v>20.119837061004599</v>
      </c>
      <c r="F83" s="10">
        <v>1.64583902683033</v>
      </c>
      <c r="G83" s="7">
        <v>13.73354552186</v>
      </c>
      <c r="H83" s="10">
        <v>2.9883880102630398</v>
      </c>
      <c r="I83" s="7">
        <v>-6.3862915391446498</v>
      </c>
      <c r="J83" s="10">
        <v>3.13187178853501</v>
      </c>
      <c r="K83" s="7">
        <v>25.051936752470802</v>
      </c>
      <c r="L83" s="10">
        <v>3.31754117911218</v>
      </c>
      <c r="M83" s="7">
        <v>16.819184648697199</v>
      </c>
      <c r="N83" s="10">
        <v>1.7509262524618301</v>
      </c>
      <c r="O83" s="7">
        <v>24.910483081842401</v>
      </c>
      <c r="P83" s="10">
        <v>4.7090602468327702</v>
      </c>
      <c r="Q83" s="7">
        <v>-0.14145367062835801</v>
      </c>
      <c r="R83" s="10">
        <v>5.8510305634790196</v>
      </c>
      <c r="S83" s="7">
        <v>26.3981831317173</v>
      </c>
      <c r="T83" s="10">
        <v>3.31037312422347</v>
      </c>
      <c r="U83" s="7">
        <v>16.1404843828211</v>
      </c>
      <c r="V83" s="10">
        <v>2.3641897647526799</v>
      </c>
      <c r="W83" s="7">
        <v>16.892251905723398</v>
      </c>
      <c r="X83" s="10">
        <v>2.4086735710412701</v>
      </c>
      <c r="Y83" s="7">
        <v>-9.5059312259939297</v>
      </c>
      <c r="Z83" s="10">
        <v>3.9231595419809402</v>
      </c>
      <c r="AA83" s="7">
        <v>9.5464362414247703E-2</v>
      </c>
      <c r="AB83" s="10">
        <v>2.80396027638613</v>
      </c>
      <c r="AC83" s="65"/>
      <c r="AD83" s="182"/>
    </row>
    <row r="84" spans="1:30" ht="13" customHeight="1" x14ac:dyDescent="0.2">
      <c r="A84" s="5" t="s">
        <v>436</v>
      </c>
      <c r="B84" s="120">
        <v>1</v>
      </c>
      <c r="C84" s="87">
        <v>12.8242616624894</v>
      </c>
      <c r="D84" s="88">
        <v>0.35873507359439699</v>
      </c>
      <c r="E84" s="87">
        <v>13.0900081488589</v>
      </c>
      <c r="F84" s="88">
        <v>0.40647003170680401</v>
      </c>
      <c r="G84" s="87">
        <v>12.478591102780801</v>
      </c>
      <c r="H84" s="88">
        <v>0.76255179395075101</v>
      </c>
      <c r="I84" s="87">
        <v>-0.61141704607812997</v>
      </c>
      <c r="J84" s="88">
        <v>0.83904440037258399</v>
      </c>
      <c r="K84" s="87">
        <v>13.570901792426501</v>
      </c>
      <c r="L84" s="88">
        <v>0.98110276761134896</v>
      </c>
      <c r="M84" s="87">
        <v>10.938817494991399</v>
      </c>
      <c r="N84" s="88">
        <v>0.38628316954992797</v>
      </c>
      <c r="O84" s="87">
        <v>23.452037568938099</v>
      </c>
      <c r="P84" s="88">
        <v>1.15665013287818</v>
      </c>
      <c r="Q84" s="87">
        <v>9.8811357765115702</v>
      </c>
      <c r="R84" s="88">
        <v>1.4751852777812</v>
      </c>
      <c r="S84" s="87">
        <v>11.7370561576725</v>
      </c>
      <c r="T84" s="88">
        <v>0.71198188465184098</v>
      </c>
      <c r="U84" s="87">
        <v>11.646862578122001</v>
      </c>
      <c r="V84" s="88">
        <v>0.69596176869134596</v>
      </c>
      <c r="W84" s="87">
        <v>13.780141592946</v>
      </c>
      <c r="X84" s="88">
        <v>0.50147959463142699</v>
      </c>
      <c r="Y84" s="87">
        <v>2.04308543527348</v>
      </c>
      <c r="Z84" s="88">
        <v>0.82378544617106997</v>
      </c>
      <c r="AA84" s="87">
        <v>-0.16418679356385399</v>
      </c>
      <c r="AB84" s="88">
        <v>0.45098060228087</v>
      </c>
      <c r="AC84" s="65"/>
      <c r="AD84" s="182"/>
    </row>
    <row r="85" spans="1:30" ht="13" customHeight="1" x14ac:dyDescent="0.2">
      <c r="A85" s="82" t="s">
        <v>93</v>
      </c>
      <c r="B85" s="119">
        <v>1</v>
      </c>
      <c r="C85" s="7">
        <v>8.5453941653753294</v>
      </c>
      <c r="D85" s="10">
        <v>0.83846601245678098</v>
      </c>
      <c r="E85" s="7">
        <v>7.6210802359171401</v>
      </c>
      <c r="F85" s="10">
        <v>0.82386600269874199</v>
      </c>
      <c r="G85" s="7">
        <v>14.832851323521901</v>
      </c>
      <c r="H85" s="10">
        <v>2.9530721375659001</v>
      </c>
      <c r="I85" s="7">
        <v>7.21177108760478</v>
      </c>
      <c r="J85" s="10">
        <v>2.9929841070041898</v>
      </c>
      <c r="K85" s="7">
        <v>5.6952297412906399</v>
      </c>
      <c r="L85" s="10">
        <v>1.3351890935945001</v>
      </c>
      <c r="M85" s="7">
        <v>8.2054124798297305</v>
      </c>
      <c r="N85" s="10">
        <v>1.10901919600633</v>
      </c>
      <c r="O85" s="7">
        <v>15.653308507193399</v>
      </c>
      <c r="P85" s="10">
        <v>3.8157612740311002</v>
      </c>
      <c r="Q85" s="7">
        <v>9.95807876590281</v>
      </c>
      <c r="R85" s="10">
        <v>4.0848386325047104</v>
      </c>
      <c r="S85" s="7">
        <v>5.6946962932789704</v>
      </c>
      <c r="T85" s="10">
        <v>1.4223845525908201</v>
      </c>
      <c r="U85" s="7">
        <v>6.5610051959179199</v>
      </c>
      <c r="V85" s="10">
        <v>1.9817260281607301</v>
      </c>
      <c r="W85" s="7">
        <v>10.146717066860299</v>
      </c>
      <c r="X85" s="10">
        <v>1.25618254468907</v>
      </c>
      <c r="Y85" s="7">
        <v>4.4520207735813102</v>
      </c>
      <c r="Z85" s="10">
        <v>2.05419151652853</v>
      </c>
      <c r="AA85" s="7">
        <v>0.56186253180948698</v>
      </c>
      <c r="AB85" s="10">
        <v>1.1886040666035</v>
      </c>
      <c r="AC85" s="65"/>
      <c r="AD85" s="182"/>
    </row>
    <row r="86" spans="1:30" ht="13" customHeight="1" x14ac:dyDescent="0.2">
      <c r="A86" s="82" t="s">
        <v>392</v>
      </c>
      <c r="B86" s="119">
        <v>1</v>
      </c>
      <c r="C86" s="7">
        <v>10.9815890136984</v>
      </c>
      <c r="D86" s="10">
        <v>1.33163048213312</v>
      </c>
      <c r="E86" s="7">
        <v>10.251367553003799</v>
      </c>
      <c r="F86" s="10">
        <v>1.2642121743333801</v>
      </c>
      <c r="G86" s="7">
        <v>14.6950391452995</v>
      </c>
      <c r="H86" s="10">
        <v>3.6670996494193102</v>
      </c>
      <c r="I86" s="7">
        <v>4.44367159229569</v>
      </c>
      <c r="J86" s="10">
        <v>3.6499707352951298</v>
      </c>
      <c r="K86" s="7">
        <v>11.4293001296308</v>
      </c>
      <c r="L86" s="10">
        <v>2.8194211287158302</v>
      </c>
      <c r="M86" s="7">
        <v>12.0233133393412</v>
      </c>
      <c r="N86" s="10">
        <v>1.6992144898660799</v>
      </c>
      <c r="O86" s="7">
        <v>6.8455083310128702</v>
      </c>
      <c r="P86" s="10">
        <v>2.4575558959755099</v>
      </c>
      <c r="Q86" s="7">
        <v>-4.5837917986179004</v>
      </c>
      <c r="R86" s="10">
        <v>4.2337906850182101</v>
      </c>
      <c r="S86" s="7">
        <v>9.3881970307863103</v>
      </c>
      <c r="T86" s="10">
        <v>2.3160396306778401</v>
      </c>
      <c r="U86" s="7">
        <v>11.345212660085901</v>
      </c>
      <c r="V86" s="10">
        <v>3.2495581748896898</v>
      </c>
      <c r="W86" s="7">
        <v>12.0323459708275</v>
      </c>
      <c r="X86" s="10">
        <v>1.7998897384111501</v>
      </c>
      <c r="Y86" s="7">
        <v>2.6441489400412399</v>
      </c>
      <c r="Z86" s="10">
        <v>2.8449776844093799</v>
      </c>
      <c r="AA86" s="7">
        <v>-0.13855407083655899</v>
      </c>
      <c r="AB86" s="10">
        <v>2.11116416193159</v>
      </c>
      <c r="AC86" s="65"/>
      <c r="AD86" s="182"/>
    </row>
    <row r="87" spans="1:30" ht="13" customHeight="1" x14ac:dyDescent="0.2">
      <c r="A87" s="4" t="s">
        <v>393</v>
      </c>
      <c r="B87" s="121">
        <v>1</v>
      </c>
      <c r="C87" s="169">
        <v>20.512200701514601</v>
      </c>
      <c r="D87" s="170">
        <v>1.6930031082582</v>
      </c>
      <c r="E87" s="169">
        <v>19.649159478850901</v>
      </c>
      <c r="F87" s="170">
        <v>1.9783175173113801</v>
      </c>
      <c r="G87" s="169">
        <v>26.900786872243199</v>
      </c>
      <c r="H87" s="170">
        <v>5.7388490380440604</v>
      </c>
      <c r="I87" s="169">
        <v>7.2516273933923197</v>
      </c>
      <c r="J87" s="170">
        <v>6.5190306534807601</v>
      </c>
      <c r="K87" s="169">
        <v>19.884108678680501</v>
      </c>
      <c r="L87" s="170">
        <v>4.6931904680815801</v>
      </c>
      <c r="M87" s="169">
        <v>21.340476221252899</v>
      </c>
      <c r="N87" s="170">
        <v>2.2884060705365599</v>
      </c>
      <c r="O87" s="169">
        <v>19.510764153551399</v>
      </c>
      <c r="P87" s="170">
        <v>4.0799468775232404</v>
      </c>
      <c r="Q87" s="169">
        <v>-0.37334452512910199</v>
      </c>
      <c r="R87" s="170">
        <v>7.1434824903353702</v>
      </c>
      <c r="S87" s="169">
        <v>20.998668480468599</v>
      </c>
      <c r="T87" s="170">
        <v>3.7837301688094902</v>
      </c>
      <c r="U87" s="169">
        <v>19.2848656097316</v>
      </c>
      <c r="V87" s="170">
        <v>3.5464779920821501</v>
      </c>
      <c r="W87" s="169">
        <v>20.774825620741201</v>
      </c>
      <c r="X87" s="170">
        <v>2.6120564097507799</v>
      </c>
      <c r="Y87" s="169">
        <v>-0.223842859727334</v>
      </c>
      <c r="Z87" s="170">
        <v>4.7497869802710397</v>
      </c>
      <c r="AA87" s="169">
        <v>-3.2257555619785001</v>
      </c>
      <c r="AB87" s="170">
        <v>2.7858609460891999</v>
      </c>
      <c r="AC87" s="178"/>
      <c r="AD87" s="183"/>
    </row>
    <row r="88" spans="1:30" ht="13" customHeight="1" x14ac:dyDescent="0.2">
      <c r="A88" s="82"/>
      <c r="B88" s="122"/>
      <c r="C88" s="7" t="s">
        <v>672</v>
      </c>
      <c r="D88" s="10" t="s">
        <v>673</v>
      </c>
      <c r="E88" s="7" t="s">
        <v>799</v>
      </c>
      <c r="F88" s="10" t="s">
        <v>800</v>
      </c>
      <c r="G88" s="7" t="s">
        <v>801</v>
      </c>
      <c r="H88" s="10" t="s">
        <v>802</v>
      </c>
      <c r="I88" s="7" t="s">
        <v>803</v>
      </c>
      <c r="J88" s="10" t="s">
        <v>804</v>
      </c>
      <c r="K88" s="7" t="s">
        <v>805</v>
      </c>
      <c r="L88" s="10" t="s">
        <v>806</v>
      </c>
      <c r="M88" s="7" t="s">
        <v>807</v>
      </c>
      <c r="N88" s="10" t="s">
        <v>808</v>
      </c>
      <c r="O88" s="7" t="s">
        <v>809</v>
      </c>
      <c r="P88" s="10" t="s">
        <v>810</v>
      </c>
      <c r="Q88" s="7" t="s">
        <v>811</v>
      </c>
      <c r="R88" s="10" t="s">
        <v>812</v>
      </c>
      <c r="S88" s="7" t="s">
        <v>813</v>
      </c>
      <c r="T88" s="10" t="s">
        <v>814</v>
      </c>
      <c r="U88" s="7" t="s">
        <v>815</v>
      </c>
      <c r="V88" s="10" t="s">
        <v>816</v>
      </c>
      <c r="W88" s="7" t="s">
        <v>817</v>
      </c>
      <c r="X88" s="10" t="s">
        <v>818</v>
      </c>
      <c r="Y88" s="7" t="s">
        <v>819</v>
      </c>
      <c r="Z88" s="10" t="s">
        <v>820</v>
      </c>
      <c r="AA88" s="65" t="s">
        <v>684</v>
      </c>
      <c r="AB88" s="65" t="s">
        <v>685</v>
      </c>
      <c r="AC88" s="7" t="s">
        <v>692</v>
      </c>
      <c r="AD88" s="123" t="s">
        <v>693</v>
      </c>
    </row>
    <row r="89" spans="1:30" ht="13" customHeight="1" x14ac:dyDescent="0.2">
      <c r="A89" s="82" t="s">
        <v>359</v>
      </c>
      <c r="B89" s="122">
        <v>3</v>
      </c>
      <c r="C89" s="7">
        <v>18.555241197212901</v>
      </c>
      <c r="D89" s="10">
        <v>1.18406712238844</v>
      </c>
      <c r="E89" s="7">
        <v>18.699942749832299</v>
      </c>
      <c r="F89" s="10">
        <v>1.40197557634689</v>
      </c>
      <c r="G89" s="7">
        <v>18.073319543684601</v>
      </c>
      <c r="H89" s="10">
        <v>1.91572038768974</v>
      </c>
      <c r="I89" s="7">
        <v>-0.62662320614772704</v>
      </c>
      <c r="J89" s="10">
        <v>2.2399574140748699</v>
      </c>
      <c r="K89" s="7">
        <v>24.961198884967601</v>
      </c>
      <c r="L89" s="10">
        <v>4.1821463648956501</v>
      </c>
      <c r="M89" s="7">
        <v>16.7365768032058</v>
      </c>
      <c r="N89" s="10">
        <v>1.5227950574950799</v>
      </c>
      <c r="O89" s="7">
        <v>21.371662649437301</v>
      </c>
      <c r="P89" s="10">
        <v>2.1815557095403602</v>
      </c>
      <c r="Q89" s="7">
        <v>-3.5895362355303</v>
      </c>
      <c r="R89" s="10">
        <v>4.5474220157332503</v>
      </c>
      <c r="S89" s="7">
        <v>20.611171560295801</v>
      </c>
      <c r="T89" s="10">
        <v>2.29750872321724</v>
      </c>
      <c r="U89" s="7">
        <v>12.356088550461401</v>
      </c>
      <c r="V89" s="10">
        <v>2.5751357775657699</v>
      </c>
      <c r="W89" s="7">
        <v>20.280574513940198</v>
      </c>
      <c r="X89" s="10">
        <v>1.5267274598620999</v>
      </c>
      <c r="Y89" s="7">
        <v>-0.33059704635557502</v>
      </c>
      <c r="Z89" s="10">
        <v>2.7757804124963501</v>
      </c>
      <c r="AA89" s="65"/>
      <c r="AB89" s="65"/>
      <c r="AC89" s="7">
        <v>-2.5373273452234999</v>
      </c>
      <c r="AD89" s="123">
        <v>1.7376261568889599</v>
      </c>
    </row>
    <row r="90" spans="1:30" ht="13" customHeight="1" x14ac:dyDescent="0.2">
      <c r="A90" s="82" t="s">
        <v>362</v>
      </c>
      <c r="B90" s="122">
        <v>3</v>
      </c>
      <c r="C90" s="7">
        <v>15.3878184560257</v>
      </c>
      <c r="D90" s="10">
        <v>1.15871380749682</v>
      </c>
      <c r="E90" s="7">
        <v>15.9072165925118</v>
      </c>
      <c r="F90" s="10">
        <v>1.6064934981927901</v>
      </c>
      <c r="G90" s="7">
        <v>14.386350699646099</v>
      </c>
      <c r="H90" s="10">
        <v>1.5986334208872901</v>
      </c>
      <c r="I90" s="7">
        <v>-1.52086589286567</v>
      </c>
      <c r="J90" s="10">
        <v>2.19871736035478</v>
      </c>
      <c r="K90" s="7">
        <v>23.809094390326401</v>
      </c>
      <c r="L90" s="10">
        <v>8.28380604734188</v>
      </c>
      <c r="M90" s="7">
        <v>13.7011617071228</v>
      </c>
      <c r="N90" s="10">
        <v>1.34337430637705</v>
      </c>
      <c r="O90" s="7">
        <v>17.441723579677799</v>
      </c>
      <c r="P90" s="10">
        <v>3.4081925909741</v>
      </c>
      <c r="Q90" s="7">
        <v>-6.36737081064864</v>
      </c>
      <c r="R90" s="10">
        <v>9.5390339831563793</v>
      </c>
      <c r="S90" s="7">
        <v>17.6535268940092</v>
      </c>
      <c r="T90" s="10">
        <v>3.33337391004406</v>
      </c>
      <c r="U90" s="7">
        <v>15.1245149938062</v>
      </c>
      <c r="V90" s="10">
        <v>2.2711349649163299</v>
      </c>
      <c r="W90" s="7">
        <v>13.997457956060201</v>
      </c>
      <c r="X90" s="10">
        <v>1.67097283422932</v>
      </c>
      <c r="Y90" s="7">
        <v>-3.6560689379490601</v>
      </c>
      <c r="Z90" s="10">
        <v>3.99494382564197</v>
      </c>
      <c r="AA90" s="65"/>
      <c r="AB90" s="65"/>
      <c r="AC90" s="7">
        <v>-2.58585190278087</v>
      </c>
      <c r="AD90" s="123">
        <v>1.69665632713686</v>
      </c>
    </row>
    <row r="91" spans="1:30" ht="13" customHeight="1" x14ac:dyDescent="0.2">
      <c r="A91" s="82" t="s">
        <v>84</v>
      </c>
      <c r="B91" s="122">
        <v>3</v>
      </c>
      <c r="C91" s="7">
        <v>11.5038219994206</v>
      </c>
      <c r="D91" s="10">
        <v>0.97759385133454901</v>
      </c>
      <c r="E91" s="7">
        <v>10.3806061716462</v>
      </c>
      <c r="F91" s="10">
        <v>1.06735023327616</v>
      </c>
      <c r="G91" s="7">
        <v>13.6433607033032</v>
      </c>
      <c r="H91" s="10">
        <v>1.69336471014053</v>
      </c>
      <c r="I91" s="7">
        <v>3.26275453165694</v>
      </c>
      <c r="J91" s="10">
        <v>1.85309026211835</v>
      </c>
      <c r="K91" s="7">
        <v>15.0562449612697</v>
      </c>
      <c r="L91" s="10">
        <v>2.4335252523430801</v>
      </c>
      <c r="M91" s="7">
        <v>10.360402676366901</v>
      </c>
      <c r="N91" s="10">
        <v>1.06686689007721</v>
      </c>
      <c r="O91" s="7">
        <v>11.7478305981227</v>
      </c>
      <c r="P91" s="10">
        <v>2.3271742314484398</v>
      </c>
      <c r="Q91" s="7">
        <v>-3.3084143631469698</v>
      </c>
      <c r="R91" s="10">
        <v>3.2245012359696501</v>
      </c>
      <c r="S91" s="7">
        <v>13.820221667401199</v>
      </c>
      <c r="T91" s="10">
        <v>1.82311690672851</v>
      </c>
      <c r="U91" s="7">
        <v>13.691580826522401</v>
      </c>
      <c r="V91" s="10">
        <v>2.8459471917005699</v>
      </c>
      <c r="W91" s="7">
        <v>9.6767355460502191</v>
      </c>
      <c r="X91" s="10">
        <v>1.26015564920963</v>
      </c>
      <c r="Y91" s="7">
        <v>-4.1434861213510104</v>
      </c>
      <c r="Z91" s="10">
        <v>1.9952027903423399</v>
      </c>
      <c r="AA91" s="65"/>
      <c r="AB91" s="65"/>
      <c r="AC91" s="7">
        <v>3.5202903658547502</v>
      </c>
      <c r="AD91" s="123">
        <v>1.29052086820334</v>
      </c>
    </row>
    <row r="92" spans="1:30" ht="13" customHeight="1" x14ac:dyDescent="0.2">
      <c r="A92" s="82" t="s">
        <v>376</v>
      </c>
      <c r="B92" s="122">
        <v>3</v>
      </c>
      <c r="C92" s="7">
        <v>5.5659233649497102</v>
      </c>
      <c r="D92" s="10">
        <v>0.74175304545814402</v>
      </c>
      <c r="E92" s="7">
        <v>5.03608431463089</v>
      </c>
      <c r="F92" s="10">
        <v>0.88892893569864595</v>
      </c>
      <c r="G92" s="7">
        <v>6.5811216241395796</v>
      </c>
      <c r="H92" s="10">
        <v>1.22798321906716</v>
      </c>
      <c r="I92" s="7">
        <v>1.54503730950868</v>
      </c>
      <c r="J92" s="10">
        <v>1.5001281357576399</v>
      </c>
      <c r="K92" s="7">
        <v>13.6828359306687</v>
      </c>
      <c r="L92" s="10">
        <v>5.4151323525521802</v>
      </c>
      <c r="M92" s="7">
        <v>5.6963737084550603</v>
      </c>
      <c r="N92" s="10">
        <v>1.2347711822776499</v>
      </c>
      <c r="O92" s="7">
        <v>5.0481095967453902</v>
      </c>
      <c r="P92" s="10">
        <v>0.85765225337858797</v>
      </c>
      <c r="Q92" s="7">
        <v>-8.6347263339233002</v>
      </c>
      <c r="R92" s="10">
        <v>5.4698219494468399</v>
      </c>
      <c r="S92" s="7">
        <v>14.7819605853176</v>
      </c>
      <c r="T92" s="10">
        <v>2.9968518249960998</v>
      </c>
      <c r="U92" s="7">
        <v>2.4132588376671502</v>
      </c>
      <c r="V92" s="10">
        <v>1.4941817555013399</v>
      </c>
      <c r="W92" s="7">
        <v>4.5842416163015596</v>
      </c>
      <c r="X92" s="10">
        <v>0.73023163311841899</v>
      </c>
      <c r="Y92" s="7">
        <v>-10.197718969016</v>
      </c>
      <c r="Z92" s="10">
        <v>2.9918268133836898</v>
      </c>
      <c r="AA92" s="65"/>
      <c r="AB92" s="65"/>
      <c r="AC92" s="7">
        <v>-0.366320685469122</v>
      </c>
      <c r="AD92" s="123">
        <v>0.97136815453161596</v>
      </c>
    </row>
    <row r="93" spans="1:30" ht="13" customHeight="1" x14ac:dyDescent="0.2">
      <c r="A93" s="82" t="s">
        <v>378</v>
      </c>
      <c r="B93" s="122">
        <v>3</v>
      </c>
      <c r="C93" s="7">
        <v>7.9400304097463499</v>
      </c>
      <c r="D93" s="10">
        <v>0.77682655932699696</v>
      </c>
      <c r="E93" s="7">
        <v>10.143953285249101</v>
      </c>
      <c r="F93" s="10">
        <v>1.1821813821156999</v>
      </c>
      <c r="G93" s="7">
        <v>5.1064167517808396</v>
      </c>
      <c r="H93" s="10">
        <v>0.942835924003815</v>
      </c>
      <c r="I93" s="7">
        <v>-5.0375365334682201</v>
      </c>
      <c r="J93" s="10">
        <v>1.5001431968612799</v>
      </c>
      <c r="K93" s="7">
        <v>12.325507108582499</v>
      </c>
      <c r="L93" s="10">
        <v>4.1045129960334501</v>
      </c>
      <c r="M93" s="7">
        <v>6.6553926912040904</v>
      </c>
      <c r="N93" s="10">
        <v>0.78540753248026196</v>
      </c>
      <c r="O93" s="7">
        <v>17.823124483359699</v>
      </c>
      <c r="P93" s="10">
        <v>4.0307091765388101</v>
      </c>
      <c r="Q93" s="7">
        <v>5.4976173747771497</v>
      </c>
      <c r="R93" s="10">
        <v>5.7922951893330499</v>
      </c>
      <c r="S93" s="7">
        <v>10.095619828825299</v>
      </c>
      <c r="T93" s="10">
        <v>2.01621968581453</v>
      </c>
      <c r="U93" s="7">
        <v>5.3933898737703103</v>
      </c>
      <c r="V93" s="10">
        <v>1.5360377797692299</v>
      </c>
      <c r="W93" s="7">
        <v>7.7770141991820303</v>
      </c>
      <c r="X93" s="10">
        <v>0.90919011500406599</v>
      </c>
      <c r="Y93" s="7">
        <v>-2.31860562964326</v>
      </c>
      <c r="Z93" s="10">
        <v>2.1916661528887702</v>
      </c>
      <c r="AA93" s="65"/>
      <c r="AB93" s="65"/>
      <c r="AC93" s="7">
        <v>0.154310460691129</v>
      </c>
      <c r="AD93" s="123">
        <v>1.1589277929310999</v>
      </c>
    </row>
    <row r="94" spans="1:30" s="293" customFormat="1" ht="13" customHeight="1" x14ac:dyDescent="0.2">
      <c r="A94" s="287" t="s">
        <v>382</v>
      </c>
      <c r="B94" s="288">
        <v>3</v>
      </c>
      <c r="C94" s="289">
        <v>17.1247919533714</v>
      </c>
      <c r="D94" s="290">
        <v>1.2411900662945301</v>
      </c>
      <c r="E94" s="289">
        <v>18.096159667073699</v>
      </c>
      <c r="F94" s="290">
        <v>1.46405644104897</v>
      </c>
      <c r="G94" s="289">
        <v>14.6878888294675</v>
      </c>
      <c r="H94" s="290">
        <v>2.21864288441094</v>
      </c>
      <c r="I94" s="289">
        <v>-3.4082708376061501</v>
      </c>
      <c r="J94" s="290">
        <v>2.6455800007791002</v>
      </c>
      <c r="K94" s="289">
        <v>17.439835614797399</v>
      </c>
      <c r="L94" s="290">
        <v>4.2520764725285396</v>
      </c>
      <c r="M94" s="289">
        <v>15.141616844125799</v>
      </c>
      <c r="N94" s="290">
        <v>1.56567100665265</v>
      </c>
      <c r="O94" s="289">
        <v>20.203171867098099</v>
      </c>
      <c r="P94" s="290">
        <v>2.2933013424040101</v>
      </c>
      <c r="Q94" s="289">
        <v>2.7633362523007801</v>
      </c>
      <c r="R94" s="290">
        <v>4.6970390679300902</v>
      </c>
      <c r="S94" s="289">
        <v>15.557143077459401</v>
      </c>
      <c r="T94" s="290">
        <v>2.41582982293267</v>
      </c>
      <c r="U94" s="289">
        <v>11.702770693964901</v>
      </c>
      <c r="V94" s="290">
        <v>2.7809141213259898</v>
      </c>
      <c r="W94" s="289">
        <v>19.1455319794443</v>
      </c>
      <c r="X94" s="290">
        <v>1.6041982428724699</v>
      </c>
      <c r="Y94" s="289">
        <v>3.58838890198495</v>
      </c>
      <c r="Z94" s="290">
        <v>2.6549714961649098</v>
      </c>
      <c r="AA94" s="291"/>
      <c r="AB94" s="291"/>
      <c r="AC94" s="289">
        <v>-3.4471502737830102</v>
      </c>
      <c r="AD94" s="294">
        <v>1.7159446865353301</v>
      </c>
    </row>
    <row r="95" spans="1:30" ht="13" customHeight="1" x14ac:dyDescent="0.2">
      <c r="A95" s="82" t="s">
        <v>386</v>
      </c>
      <c r="B95" s="122">
        <v>3</v>
      </c>
      <c r="C95" s="7">
        <v>10.773452833040601</v>
      </c>
      <c r="D95" s="10">
        <v>0.85170935227115097</v>
      </c>
      <c r="E95" s="7">
        <v>10.7103540391069</v>
      </c>
      <c r="F95" s="10">
        <v>1.13119437980014</v>
      </c>
      <c r="G95" s="7">
        <v>10.845805138832199</v>
      </c>
      <c r="H95" s="10">
        <v>1.10708490861703</v>
      </c>
      <c r="I95" s="7">
        <v>0.135451099725305</v>
      </c>
      <c r="J95" s="10">
        <v>1.4327575756054001</v>
      </c>
      <c r="K95" s="7">
        <v>12.269805241425701</v>
      </c>
      <c r="L95" s="10">
        <v>2.7727788738802501</v>
      </c>
      <c r="M95" s="7">
        <v>8.6214286986876001</v>
      </c>
      <c r="N95" s="10">
        <v>0.92313690377450996</v>
      </c>
      <c r="O95" s="7">
        <v>32.038441793991097</v>
      </c>
      <c r="P95" s="10">
        <v>4.2246180516973997</v>
      </c>
      <c r="Q95" s="7">
        <v>19.7686365525654</v>
      </c>
      <c r="R95" s="10">
        <v>4.9997276100723003</v>
      </c>
      <c r="S95" s="7">
        <v>7.9407367813608998</v>
      </c>
      <c r="T95" s="10">
        <v>1.83447980034587</v>
      </c>
      <c r="U95" s="7">
        <v>10.8507429127958</v>
      </c>
      <c r="V95" s="10">
        <v>1.55964494877466</v>
      </c>
      <c r="W95" s="7">
        <v>11.660874049367999</v>
      </c>
      <c r="X95" s="10">
        <v>1.09902430264411</v>
      </c>
      <c r="Y95" s="7">
        <v>3.7201372680070599</v>
      </c>
      <c r="Z95" s="10">
        <v>2.1732298109372299</v>
      </c>
      <c r="AA95" s="65"/>
      <c r="AB95" s="65"/>
      <c r="AC95" s="7">
        <v>2.1161391858645802</v>
      </c>
      <c r="AD95" s="123">
        <v>1.07428190162232</v>
      </c>
    </row>
    <row r="96" spans="1:30" ht="13" customHeight="1" x14ac:dyDescent="0.2">
      <c r="A96" s="82" t="s">
        <v>387</v>
      </c>
      <c r="B96" s="122">
        <v>3</v>
      </c>
      <c r="C96" s="7">
        <v>15.500902077063399</v>
      </c>
      <c r="D96" s="10">
        <v>1.6430937218744099</v>
      </c>
      <c r="E96" s="7">
        <v>16.5910647772963</v>
      </c>
      <c r="F96" s="10">
        <v>1.8494641633651701</v>
      </c>
      <c r="G96" s="7">
        <v>14.009932586579399</v>
      </c>
      <c r="H96" s="10">
        <v>2.7065091766785598</v>
      </c>
      <c r="I96" s="7">
        <v>-2.58113219071693</v>
      </c>
      <c r="J96" s="10">
        <v>3.0055962470284898</v>
      </c>
      <c r="K96" s="7">
        <v>18.9294629687348</v>
      </c>
      <c r="L96" s="10">
        <v>4.4092298644830201</v>
      </c>
      <c r="M96" s="7">
        <v>13.238843516573599</v>
      </c>
      <c r="N96" s="10">
        <v>2.1413210916951999</v>
      </c>
      <c r="O96" s="7">
        <v>22.510111081107599</v>
      </c>
      <c r="P96" s="10">
        <v>7.0509886060006899</v>
      </c>
      <c r="Q96" s="7">
        <v>3.58064811237276</v>
      </c>
      <c r="R96" s="10">
        <v>8.5263816528191505</v>
      </c>
      <c r="S96" s="7">
        <v>18.369889008840499</v>
      </c>
      <c r="T96" s="10">
        <v>3.1500894225484499</v>
      </c>
      <c r="U96" s="7">
        <v>14.7100112246876</v>
      </c>
      <c r="V96" s="10">
        <v>2.4806215573200601</v>
      </c>
      <c r="W96" s="7">
        <v>14.1984049980974</v>
      </c>
      <c r="X96" s="10">
        <v>2.1364908063753401</v>
      </c>
      <c r="Y96" s="7">
        <v>-4.1714840107431304</v>
      </c>
      <c r="Z96" s="10">
        <v>3.30577759803352</v>
      </c>
      <c r="AA96" s="65"/>
      <c r="AB96" s="65"/>
      <c r="AC96" s="7">
        <v>-3.6528666991384098</v>
      </c>
      <c r="AD96" s="123">
        <v>2.8490385699752001</v>
      </c>
    </row>
    <row r="97" spans="1:30" ht="13" customHeight="1" x14ac:dyDescent="0.2">
      <c r="A97" s="6" t="s">
        <v>437</v>
      </c>
      <c r="B97" s="124">
        <v>3</v>
      </c>
      <c r="C97" s="180">
        <v>12.793997786353801</v>
      </c>
      <c r="D97" s="181">
        <v>0.391704967900185</v>
      </c>
      <c r="E97" s="180">
        <v>13.1956726996684</v>
      </c>
      <c r="F97" s="181">
        <v>0.47953298486762203</v>
      </c>
      <c r="G97" s="180">
        <v>12.1667744846792</v>
      </c>
      <c r="H97" s="181">
        <v>0.62453964286354602</v>
      </c>
      <c r="I97" s="180">
        <v>-1.0288982149892201</v>
      </c>
      <c r="J97" s="181">
        <v>0.74866570282008604</v>
      </c>
      <c r="K97" s="180">
        <v>17.309248137596601</v>
      </c>
      <c r="L97" s="181">
        <v>1.6928816332152401</v>
      </c>
      <c r="M97" s="180">
        <v>11.2689745807177</v>
      </c>
      <c r="N97" s="181">
        <v>0.48881317689331699</v>
      </c>
      <c r="O97" s="180">
        <v>18.523021956192501</v>
      </c>
      <c r="P97" s="181">
        <v>1.3204873322697199</v>
      </c>
      <c r="Q97" s="180">
        <v>1.21377381859586</v>
      </c>
      <c r="R97" s="181">
        <v>2.1840969834911599</v>
      </c>
      <c r="S97" s="180">
        <v>14.8537836754387</v>
      </c>
      <c r="T97" s="181">
        <v>0.90038671497974598</v>
      </c>
      <c r="U97" s="180">
        <v>10.7802947392095</v>
      </c>
      <c r="V97" s="181">
        <v>0.79843835788734896</v>
      </c>
      <c r="W97" s="180">
        <v>12.6651043573055</v>
      </c>
      <c r="X97" s="181">
        <v>0.50647068490646696</v>
      </c>
      <c r="Y97" s="180">
        <v>-2.1886793181332602</v>
      </c>
      <c r="Z97" s="181">
        <v>1.0007790905267699</v>
      </c>
      <c r="AA97" s="178"/>
      <c r="AB97" s="178"/>
      <c r="AC97" s="180">
        <v>-0.84984711174805705</v>
      </c>
      <c r="AD97" s="185">
        <v>0.58717637004168699</v>
      </c>
    </row>
    <row r="99" spans="1:30" x14ac:dyDescent="0.2">
      <c r="A99" s="177" t="s">
        <v>439</v>
      </c>
    </row>
    <row r="100" spans="1:30" x14ac:dyDescent="0.2">
      <c r="A100" s="177" t="s">
        <v>398</v>
      </c>
    </row>
    <row r="101" spans="1:30" x14ac:dyDescent="0.2">
      <c r="A101" s="177" t="s">
        <v>400</v>
      </c>
    </row>
    <row r="102" spans="1:30" x14ac:dyDescent="0.2">
      <c r="A102" s="177" t="s">
        <v>401</v>
      </c>
    </row>
    <row r="103" spans="1:30" x14ac:dyDescent="0.2">
      <c r="A103" s="177" t="s">
        <v>402</v>
      </c>
    </row>
    <row r="104" spans="1:30" x14ac:dyDescent="0.2">
      <c r="A104" s="160" t="str">
        <f>HYPERLINK("https://oecdcode.org/disclaimers/cyprus.html", "Information on data for Cyprus: https://oecdcode.org/disclaimers/cyprus.html")</f>
        <v>Information on data for Cyprus: https://oecdcode.org/disclaimers/cyprus.html</v>
      </c>
    </row>
    <row r="105" spans="1:30" x14ac:dyDescent="0.2">
      <c r="A105" s="177" t="s">
        <v>440</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636" priority="5">
      <formula>ABS(I1/J1)&gt;1.95996398454005</formula>
    </cfRule>
  </conditionalFormatting>
  <conditionalFormatting sqref="Q1:Q200">
    <cfRule type="expression" dxfId="635" priority="4">
      <formula>ABS(Q1/R1)&gt;1.95996398454005</formula>
    </cfRule>
  </conditionalFormatting>
  <conditionalFormatting sqref="Y1:Y200">
    <cfRule type="expression" dxfId="634" priority="3">
      <formula>ABS(Y1/Z1)&gt;1.95996398454005</formula>
    </cfRule>
  </conditionalFormatting>
  <conditionalFormatting sqref="AA1:AA200">
    <cfRule type="expression" dxfId="633" priority="2">
      <formula>ABS(AA1/AB1)&gt;1.95996398454005</formula>
    </cfRule>
  </conditionalFormatting>
  <conditionalFormatting sqref="AC1:AC200">
    <cfRule type="expression" dxfId="632"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106"/>
  <sheetViews>
    <sheetView showGridLines="0" zoomScale="80" workbookViewId="0">
      <selection activeCell="A4" sqref="A4"/>
    </sheetView>
  </sheetViews>
  <sheetFormatPr baseColWidth="10" defaultColWidth="10.83203125" defaultRowHeight="15" x14ac:dyDescent="0.2"/>
  <cols>
    <col min="1" max="1" width="30.6640625" customWidth="1"/>
    <col min="2" max="2" width="8.6640625" customWidth="1"/>
  </cols>
  <sheetData>
    <row r="1" spans="1:18" x14ac:dyDescent="0.2">
      <c r="A1" s="36" t="s">
        <v>315</v>
      </c>
    </row>
    <row r="2" spans="1:18" x14ac:dyDescent="0.2">
      <c r="A2" s="46" t="s">
        <v>316</v>
      </c>
    </row>
    <row r="3" spans="1:18" x14ac:dyDescent="0.2">
      <c r="A3" s="58" t="s">
        <v>341</v>
      </c>
    </row>
    <row r="4" spans="1:18" x14ac:dyDescent="0.2">
      <c r="A4" s="161" t="str">
        <f>HYPERLINK("#'TOC'!A1", "Back to TOC")</f>
        <v>Back to TOC</v>
      </c>
    </row>
    <row r="7" spans="1:18" ht="16" customHeight="1" x14ac:dyDescent="0.2">
      <c r="B7" s="235" t="s">
        <v>342</v>
      </c>
      <c r="C7" s="238" t="s">
        <v>651</v>
      </c>
      <c r="D7" s="238"/>
      <c r="E7" s="238"/>
      <c r="F7" s="238"/>
      <c r="G7" s="238"/>
      <c r="H7" s="238"/>
      <c r="I7" s="238"/>
      <c r="J7" s="238"/>
      <c r="K7" s="238"/>
      <c r="L7" s="238"/>
      <c r="M7" s="238"/>
      <c r="N7" s="238"/>
      <c r="O7" s="238"/>
      <c r="P7" s="238"/>
      <c r="Q7" s="238"/>
      <c r="R7" s="239"/>
    </row>
    <row r="8" spans="1:18" ht="32" customHeight="1" x14ac:dyDescent="0.2">
      <c r="B8" s="236"/>
      <c r="C8" s="240" t="s">
        <v>640</v>
      </c>
      <c r="D8" s="240"/>
      <c r="E8" s="240" t="s">
        <v>642</v>
      </c>
      <c r="F8" s="240"/>
      <c r="G8" s="240" t="s">
        <v>644</v>
      </c>
      <c r="H8" s="240"/>
      <c r="I8" s="240" t="s">
        <v>646</v>
      </c>
      <c r="J8" s="240"/>
      <c r="K8" s="240" t="s">
        <v>648</v>
      </c>
      <c r="L8" s="240"/>
      <c r="M8" s="240" t="s">
        <v>650</v>
      </c>
      <c r="N8" s="240"/>
      <c r="O8" s="223" t="s">
        <v>420</v>
      </c>
      <c r="P8" s="223"/>
      <c r="Q8" s="223" t="s">
        <v>421</v>
      </c>
      <c r="R8" s="254"/>
    </row>
    <row r="9" spans="1:18" ht="16" customHeight="1" x14ac:dyDescent="0.2">
      <c r="B9" s="236"/>
      <c r="C9" s="241"/>
      <c r="D9" s="241"/>
      <c r="E9" s="241"/>
      <c r="F9" s="241"/>
      <c r="G9" s="241"/>
      <c r="H9" s="241"/>
      <c r="I9" s="241"/>
      <c r="J9" s="241"/>
      <c r="K9" s="241"/>
      <c r="L9" s="241"/>
      <c r="M9" s="241"/>
      <c r="N9" s="241"/>
      <c r="O9" s="253" t="s">
        <v>640</v>
      </c>
      <c r="P9" s="253"/>
      <c r="Q9" s="253" t="s">
        <v>640</v>
      </c>
      <c r="R9" s="255"/>
    </row>
    <row r="10" spans="1:18" ht="16" customHeight="1" x14ac:dyDescent="0.2">
      <c r="B10" s="237"/>
      <c r="C10" s="135" t="s">
        <v>641</v>
      </c>
      <c r="D10" s="135" t="s">
        <v>345</v>
      </c>
      <c r="E10" s="135" t="s">
        <v>643</v>
      </c>
      <c r="F10" s="135" t="s">
        <v>345</v>
      </c>
      <c r="G10" s="135" t="s">
        <v>645</v>
      </c>
      <c r="H10" s="135" t="s">
        <v>345</v>
      </c>
      <c r="I10" s="135" t="s">
        <v>647</v>
      </c>
      <c r="J10" s="135" t="s">
        <v>345</v>
      </c>
      <c r="K10" s="135" t="s">
        <v>649</v>
      </c>
      <c r="L10" s="135" t="s">
        <v>345</v>
      </c>
      <c r="M10" s="135" t="s">
        <v>617</v>
      </c>
      <c r="N10" s="135" t="s">
        <v>345</v>
      </c>
      <c r="O10" s="135" t="s">
        <v>617</v>
      </c>
      <c r="P10" s="135" t="s">
        <v>345</v>
      </c>
      <c r="Q10" s="135" t="s">
        <v>617</v>
      </c>
      <c r="R10" s="162" t="s">
        <v>345</v>
      </c>
    </row>
    <row r="11" spans="1:18" ht="13" customHeight="1" x14ac:dyDescent="0.2">
      <c r="A11" s="136"/>
      <c r="B11" s="107"/>
      <c r="C11" s="108" t="s">
        <v>1910</v>
      </c>
      <c r="D11" s="109" t="s">
        <v>1911</v>
      </c>
      <c r="E11" s="108" t="s">
        <v>1912</v>
      </c>
      <c r="F11" s="109" t="s">
        <v>1913</v>
      </c>
      <c r="G11" s="108" t="s">
        <v>1914</v>
      </c>
      <c r="H11" s="109" t="s">
        <v>1915</v>
      </c>
      <c r="I11" s="108" t="s">
        <v>1916</v>
      </c>
      <c r="J11" s="109" t="s">
        <v>1917</v>
      </c>
      <c r="K11" s="108" t="s">
        <v>1918</v>
      </c>
      <c r="L11" s="109" t="s">
        <v>1919</v>
      </c>
      <c r="M11" s="108" t="s">
        <v>1920</v>
      </c>
      <c r="N11" s="109" t="s">
        <v>1921</v>
      </c>
      <c r="O11" s="179" t="s">
        <v>1922</v>
      </c>
      <c r="P11" s="179" t="s">
        <v>1923</v>
      </c>
      <c r="Q11" s="179" t="s">
        <v>1924</v>
      </c>
      <c r="R11" s="184" t="s">
        <v>1925</v>
      </c>
    </row>
    <row r="12" spans="1:18" ht="13" customHeight="1" x14ac:dyDescent="0.2">
      <c r="A12" s="82" t="s">
        <v>422</v>
      </c>
      <c r="B12" s="110">
        <v>2</v>
      </c>
      <c r="C12" s="7">
        <v>10.908736125519001</v>
      </c>
      <c r="D12" s="10">
        <v>5.2302215862527E-2</v>
      </c>
      <c r="E12" s="7">
        <v>1.8311220592886099</v>
      </c>
      <c r="F12" s="10">
        <v>2.4497498505907898E-2</v>
      </c>
      <c r="G12" s="7">
        <v>8.5567399999999996</v>
      </c>
      <c r="H12" s="10">
        <v>9.41318380358106E-2</v>
      </c>
      <c r="I12" s="7">
        <v>11.021660000000001</v>
      </c>
      <c r="J12" s="10">
        <v>4.5893567348812697E-2</v>
      </c>
      <c r="K12" s="7">
        <v>13.53317</v>
      </c>
      <c r="L12" s="10">
        <v>0.150688420258492</v>
      </c>
      <c r="M12" s="7">
        <v>4.9764299999999997</v>
      </c>
      <c r="N12" s="10">
        <v>0.172067344176634</v>
      </c>
      <c r="O12" s="65"/>
      <c r="P12" s="65"/>
      <c r="Q12" s="65"/>
      <c r="R12" s="182"/>
    </row>
    <row r="13" spans="1:18" ht="13" customHeight="1" x14ac:dyDescent="0.2">
      <c r="A13" s="82" t="s">
        <v>350</v>
      </c>
      <c r="B13" s="110">
        <v>2</v>
      </c>
      <c r="C13" s="7">
        <v>9.5962180734847298</v>
      </c>
      <c r="D13" s="10">
        <v>8.4849563524621696E-2</v>
      </c>
      <c r="E13" s="7">
        <v>2.0804912709859198</v>
      </c>
      <c r="F13" s="10">
        <v>3.8942155025281297E-2</v>
      </c>
      <c r="G13" s="7">
        <v>6.9418199999999999</v>
      </c>
      <c r="H13" s="10">
        <v>0.108949727232334</v>
      </c>
      <c r="I13" s="7">
        <v>9.3656199999999998</v>
      </c>
      <c r="J13" s="10">
        <v>0</v>
      </c>
      <c r="K13" s="7">
        <v>12.569570000000001</v>
      </c>
      <c r="L13" s="10">
        <v>4.2544744822363603E-2</v>
      </c>
      <c r="M13" s="7">
        <v>5.6277499999999998</v>
      </c>
      <c r="N13" s="10">
        <v>0.110976297649543</v>
      </c>
      <c r="O13" s="65"/>
      <c r="P13" s="65"/>
      <c r="Q13" s="65"/>
      <c r="R13" s="182"/>
    </row>
    <row r="14" spans="1:18" ht="13" customHeight="1" x14ac:dyDescent="0.2">
      <c r="A14" s="82" t="s">
        <v>351</v>
      </c>
      <c r="B14" s="110">
        <v>2</v>
      </c>
      <c r="C14" s="7">
        <v>10.963487904099701</v>
      </c>
      <c r="D14" s="10">
        <v>5.6105736095930503E-2</v>
      </c>
      <c r="E14" s="7">
        <v>2.0452629696050399</v>
      </c>
      <c r="F14" s="10">
        <v>2.8088364409112599E-2</v>
      </c>
      <c r="G14" s="7">
        <v>8.0991099999999996</v>
      </c>
      <c r="H14" s="10">
        <v>9.3884845550280302E-2</v>
      </c>
      <c r="I14" s="7">
        <v>11.325939999999999</v>
      </c>
      <c r="J14" s="10">
        <v>3.2998627365391803E-2</v>
      </c>
      <c r="K14" s="7">
        <v>13.53317</v>
      </c>
      <c r="L14" s="10">
        <v>0</v>
      </c>
      <c r="M14" s="7">
        <v>5.4340599999999997</v>
      </c>
      <c r="N14" s="10">
        <v>9.3884845550280302E-2</v>
      </c>
      <c r="O14" s="65"/>
      <c r="P14" s="65"/>
      <c r="Q14" s="65"/>
      <c r="R14" s="182"/>
    </row>
    <row r="15" spans="1:18" ht="13" customHeight="1" x14ac:dyDescent="0.2">
      <c r="A15" s="82" t="s">
        <v>423</v>
      </c>
      <c r="B15" s="110">
        <v>2</v>
      </c>
      <c r="C15" s="7">
        <v>10.133560715793701</v>
      </c>
      <c r="D15" s="10">
        <v>5.2660913341480001E-2</v>
      </c>
      <c r="E15" s="7">
        <v>1.9301001465593799</v>
      </c>
      <c r="F15" s="10">
        <v>2.7208760804085901E-2</v>
      </c>
      <c r="G15" s="7">
        <v>7.76396</v>
      </c>
      <c r="H15" s="10">
        <v>0.103062105218164</v>
      </c>
      <c r="I15" s="7">
        <v>9.9044100000000004</v>
      </c>
      <c r="J15" s="10">
        <v>9.8543194833534506E-2</v>
      </c>
      <c r="K15" s="7">
        <v>12.913959999999999</v>
      </c>
      <c r="L15" s="10">
        <v>7.6071240531491002E-2</v>
      </c>
      <c r="M15" s="7">
        <v>5.15</v>
      </c>
      <c r="N15" s="10">
        <v>0.131936349350738</v>
      </c>
      <c r="O15" s="65"/>
      <c r="P15" s="65"/>
      <c r="Q15" s="65"/>
      <c r="R15" s="182"/>
    </row>
    <row r="16" spans="1:18" ht="13" customHeight="1" x14ac:dyDescent="0.2">
      <c r="A16" s="82" t="s">
        <v>424</v>
      </c>
      <c r="B16" s="110">
        <v>2</v>
      </c>
      <c r="C16" s="7">
        <v>9.6777338038204199</v>
      </c>
      <c r="D16" s="10">
        <v>5.5152658975297197E-2</v>
      </c>
      <c r="E16" s="7">
        <v>2.2809332786478498</v>
      </c>
      <c r="F16" s="10">
        <v>3.7286827697048303E-2</v>
      </c>
      <c r="G16" s="7">
        <v>6.7239199999999997</v>
      </c>
      <c r="H16" s="10">
        <v>0.15905943274135001</v>
      </c>
      <c r="I16" s="7">
        <v>9.4791500000000006</v>
      </c>
      <c r="J16" s="10">
        <v>0.114061819887288</v>
      </c>
      <c r="K16" s="7">
        <v>13.004569999999999</v>
      </c>
      <c r="L16" s="10">
        <v>9.0396908066592299E-2</v>
      </c>
      <c r="M16" s="7">
        <v>6.2806499999999996</v>
      </c>
      <c r="N16" s="10">
        <v>0.16893545102198099</v>
      </c>
      <c r="O16" s="65"/>
      <c r="P16" s="65"/>
      <c r="Q16" s="65"/>
      <c r="R16" s="182"/>
    </row>
    <row r="17" spans="1:18" ht="13" customHeight="1" x14ac:dyDescent="0.2">
      <c r="A17" s="82" t="s">
        <v>352</v>
      </c>
      <c r="B17" s="110">
        <v>2</v>
      </c>
      <c r="C17" s="7">
        <v>10.187642892727</v>
      </c>
      <c r="D17" s="10">
        <v>8.2275636777481301E-2</v>
      </c>
      <c r="E17" s="7">
        <v>1.9614810541358501</v>
      </c>
      <c r="F17" s="10">
        <v>3.8345117298175802E-2</v>
      </c>
      <c r="G17" s="7">
        <v>7.60039</v>
      </c>
      <c r="H17" s="10">
        <v>0.13101382714813001</v>
      </c>
      <c r="I17" s="7">
        <v>10.187340000000001</v>
      </c>
      <c r="J17" s="10">
        <v>5.9733497135192E-2</v>
      </c>
      <c r="K17" s="7">
        <v>12.798209999999999</v>
      </c>
      <c r="L17" s="10">
        <v>0.23157238410484099</v>
      </c>
      <c r="M17" s="7">
        <v>5.1978200000000001</v>
      </c>
      <c r="N17" s="10">
        <v>0.23416576767751501</v>
      </c>
      <c r="O17" s="65"/>
      <c r="P17" s="65"/>
      <c r="Q17" s="65"/>
      <c r="R17" s="182"/>
    </row>
    <row r="18" spans="1:18" ht="13" customHeight="1" x14ac:dyDescent="0.2">
      <c r="A18" s="111" t="s">
        <v>353</v>
      </c>
      <c r="B18" s="110">
        <v>2</v>
      </c>
      <c r="C18" s="7">
        <v>10.3523754003989</v>
      </c>
      <c r="D18" s="10">
        <v>0.11840392727577501</v>
      </c>
      <c r="E18" s="7">
        <v>1.8894262069849399</v>
      </c>
      <c r="F18" s="10">
        <v>5.6221691331207503E-2</v>
      </c>
      <c r="G18" s="7">
        <v>7.82829</v>
      </c>
      <c r="H18" s="10">
        <v>0.19713865830932301</v>
      </c>
      <c r="I18" s="7">
        <v>10.206390000000001</v>
      </c>
      <c r="J18" s="10">
        <v>0.21199589907354299</v>
      </c>
      <c r="K18" s="7">
        <v>13.004569999999999</v>
      </c>
      <c r="L18" s="10">
        <v>8.6200242899889701E-2</v>
      </c>
      <c r="M18" s="7">
        <v>5.1762800000000002</v>
      </c>
      <c r="N18" s="10">
        <v>0.20659164559100601</v>
      </c>
      <c r="O18" s="65"/>
      <c r="P18" s="65"/>
      <c r="Q18" s="65"/>
      <c r="R18" s="182"/>
    </row>
    <row r="19" spans="1:18" ht="13" customHeight="1" x14ac:dyDescent="0.2">
      <c r="A19" s="111" t="s">
        <v>354</v>
      </c>
      <c r="B19" s="110">
        <v>2</v>
      </c>
      <c r="C19" s="7">
        <v>10.017310723146</v>
      </c>
      <c r="D19" s="10">
        <v>0.108720863312381</v>
      </c>
      <c r="E19" s="7">
        <v>2.01921872867924</v>
      </c>
      <c r="F19" s="10">
        <v>4.2516772319466198E-2</v>
      </c>
      <c r="G19" s="7">
        <v>7.2828799999999996</v>
      </c>
      <c r="H19" s="10">
        <v>0.22320143989679</v>
      </c>
      <c r="I19" s="7">
        <v>10.118550000000001</v>
      </c>
      <c r="J19" s="10">
        <v>8.0487830533565799E-2</v>
      </c>
      <c r="K19" s="7">
        <v>12.54476</v>
      </c>
      <c r="L19" s="10">
        <v>6.4346706395899303E-2</v>
      </c>
      <c r="M19" s="7">
        <v>5.2618799999999997</v>
      </c>
      <c r="N19" s="10">
        <v>0.20361824105909601</v>
      </c>
      <c r="O19" s="65"/>
      <c r="P19" s="65"/>
      <c r="Q19" s="65"/>
      <c r="R19" s="182"/>
    </row>
    <row r="20" spans="1:18" ht="13" customHeight="1" x14ac:dyDescent="0.2">
      <c r="A20" s="82" t="s">
        <v>355</v>
      </c>
      <c r="B20" s="110">
        <v>2</v>
      </c>
      <c r="C20" s="7">
        <v>9.9365798023244096</v>
      </c>
      <c r="D20" s="10">
        <v>6.6276823224807199E-2</v>
      </c>
      <c r="E20" s="7">
        <v>1.9038872291000299</v>
      </c>
      <c r="F20" s="10">
        <v>2.6029601750859801E-2</v>
      </c>
      <c r="G20" s="7">
        <v>7.5151500000000002</v>
      </c>
      <c r="H20" s="10">
        <v>0.11175753442162201</v>
      </c>
      <c r="I20" s="7">
        <v>9.7799099999999992</v>
      </c>
      <c r="J20" s="10">
        <v>4.0541289224690497E-2</v>
      </c>
      <c r="K20" s="7">
        <v>12.569570000000001</v>
      </c>
      <c r="L20" s="10">
        <v>4.3132724328519501E-2</v>
      </c>
      <c r="M20" s="7">
        <v>5.0544200000000004</v>
      </c>
      <c r="N20" s="10">
        <v>0.11472950267477</v>
      </c>
      <c r="O20" s="65"/>
      <c r="P20" s="65"/>
      <c r="Q20" s="65"/>
      <c r="R20" s="182"/>
    </row>
    <row r="21" spans="1:18" ht="13" customHeight="1" x14ac:dyDescent="0.2">
      <c r="A21" s="82" t="s">
        <v>356</v>
      </c>
      <c r="B21" s="110">
        <v>2</v>
      </c>
      <c r="C21" s="7">
        <v>10.774575115523101</v>
      </c>
      <c r="D21" s="10">
        <v>5.9756193337238403E-2</v>
      </c>
      <c r="E21" s="7">
        <v>1.9068275068510601</v>
      </c>
      <c r="F21" s="10">
        <v>2.8018912324313801E-2</v>
      </c>
      <c r="G21" s="7">
        <v>8.3677899999999994</v>
      </c>
      <c r="H21" s="10">
        <v>1.3026486402710299E-2</v>
      </c>
      <c r="I21" s="7">
        <v>10.8355</v>
      </c>
      <c r="J21" s="10">
        <v>0.168838728069125</v>
      </c>
      <c r="K21" s="7">
        <v>13.53317</v>
      </c>
      <c r="L21" s="10">
        <v>0</v>
      </c>
      <c r="M21" s="7">
        <v>5.1653799999999999</v>
      </c>
      <c r="N21" s="10">
        <v>1.3026486402710299E-2</v>
      </c>
      <c r="O21" s="65"/>
      <c r="P21" s="65"/>
      <c r="Q21" s="65"/>
      <c r="R21" s="182"/>
    </row>
    <row r="22" spans="1:18" ht="13" customHeight="1" x14ac:dyDescent="0.2">
      <c r="A22" s="82" t="s">
        <v>357</v>
      </c>
      <c r="B22" s="110">
        <v>2</v>
      </c>
      <c r="C22" s="7">
        <v>10.236082369895501</v>
      </c>
      <c r="D22" s="10">
        <v>9.9289328209231906E-2</v>
      </c>
      <c r="E22" s="7">
        <v>2.00523336730389</v>
      </c>
      <c r="F22" s="10">
        <v>6.2850588175761196E-2</v>
      </c>
      <c r="G22" s="7">
        <v>7.6854100000000001</v>
      </c>
      <c r="H22" s="10">
        <v>0.24791817495294699</v>
      </c>
      <c r="I22" s="7">
        <v>10.187340000000001</v>
      </c>
      <c r="J22" s="10">
        <v>8.9190707856816306E-2</v>
      </c>
      <c r="K22" s="7">
        <v>13.004569999999999</v>
      </c>
      <c r="L22" s="10">
        <v>3.1388224734763097E-2</v>
      </c>
      <c r="M22" s="7">
        <v>5.3191600000000001</v>
      </c>
      <c r="N22" s="10">
        <v>0.24817307829013199</v>
      </c>
      <c r="O22" s="65"/>
      <c r="P22" s="65"/>
      <c r="Q22" s="65"/>
      <c r="R22" s="182"/>
    </row>
    <row r="23" spans="1:18" ht="13" customHeight="1" x14ac:dyDescent="0.2">
      <c r="A23" s="82" t="s">
        <v>358</v>
      </c>
      <c r="B23" s="110">
        <v>2</v>
      </c>
      <c r="C23" s="7">
        <v>10.944339346685901</v>
      </c>
      <c r="D23" s="10">
        <v>7.5268380005757904E-2</v>
      </c>
      <c r="E23" s="7">
        <v>1.7949595456337999</v>
      </c>
      <c r="F23" s="10">
        <v>2.8110225415451599E-2</v>
      </c>
      <c r="G23" s="7">
        <v>8.6931899999999995</v>
      </c>
      <c r="H23" s="10">
        <v>6.8984638869824203E-3</v>
      </c>
      <c r="I23" s="7">
        <v>10.9481</v>
      </c>
      <c r="J23" s="10">
        <v>0.12585986488154199</v>
      </c>
      <c r="K23" s="7">
        <v>13.53317</v>
      </c>
      <c r="L23" s="10">
        <v>0</v>
      </c>
      <c r="M23" s="7">
        <v>4.8399799999999997</v>
      </c>
      <c r="N23" s="10">
        <v>6.8984638869824203E-3</v>
      </c>
      <c r="O23" s="65"/>
      <c r="P23" s="65"/>
      <c r="Q23" s="65"/>
      <c r="R23" s="182"/>
    </row>
    <row r="24" spans="1:18" ht="13" customHeight="1" x14ac:dyDescent="0.2">
      <c r="A24" s="82" t="s">
        <v>425</v>
      </c>
      <c r="B24" s="110">
        <v>2</v>
      </c>
      <c r="C24" s="7">
        <v>9.8090290403675908</v>
      </c>
      <c r="D24" s="10">
        <v>7.0901491295751906E-2</v>
      </c>
      <c r="E24" s="7">
        <v>2.0854977375321102</v>
      </c>
      <c r="F24" s="10">
        <v>3.7318409580686003E-2</v>
      </c>
      <c r="G24" s="7">
        <v>7.1518300000000004</v>
      </c>
      <c r="H24" s="10">
        <v>0.104303254081548</v>
      </c>
      <c r="I24" s="7">
        <v>9.7799099999999992</v>
      </c>
      <c r="J24" s="10">
        <v>4.11345322083526E-2</v>
      </c>
      <c r="K24" s="7">
        <v>12.574210000000001</v>
      </c>
      <c r="L24" s="10">
        <v>5.6232381525237997E-2</v>
      </c>
      <c r="M24" s="7">
        <v>5.4223800000000004</v>
      </c>
      <c r="N24" s="10">
        <v>0.107213875557224</v>
      </c>
      <c r="O24" s="65"/>
      <c r="P24" s="65"/>
      <c r="Q24" s="65"/>
      <c r="R24" s="182"/>
    </row>
    <row r="25" spans="1:18" ht="13" customHeight="1" x14ac:dyDescent="0.2">
      <c r="A25" s="82" t="s">
        <v>359</v>
      </c>
      <c r="B25" s="110">
        <v>2</v>
      </c>
      <c r="C25" s="7">
        <v>9.4588015220639399</v>
      </c>
      <c r="D25" s="10">
        <v>5.6967385228518803E-2</v>
      </c>
      <c r="E25" s="7">
        <v>1.97773936829888</v>
      </c>
      <c r="F25" s="10">
        <v>3.6366302334942403E-2</v>
      </c>
      <c r="G25" s="7">
        <v>6.8522400000000001</v>
      </c>
      <c r="H25" s="10">
        <v>9.1202238810239797E-2</v>
      </c>
      <c r="I25" s="7">
        <v>9.3656199999999998</v>
      </c>
      <c r="J25" s="10">
        <v>0</v>
      </c>
      <c r="K25" s="7">
        <v>12.18671</v>
      </c>
      <c r="L25" s="10">
        <v>1.9348957491296202E-2</v>
      </c>
      <c r="M25" s="7">
        <v>5.3344699999999996</v>
      </c>
      <c r="N25" s="10">
        <v>9.4285711961038896E-2</v>
      </c>
      <c r="O25" s="65"/>
      <c r="P25" s="65"/>
      <c r="Q25" s="65"/>
      <c r="R25" s="182"/>
    </row>
    <row r="26" spans="1:18" ht="13" customHeight="1" x14ac:dyDescent="0.2">
      <c r="A26" s="82" t="s">
        <v>360</v>
      </c>
      <c r="B26" s="110">
        <v>2</v>
      </c>
      <c r="C26" s="7">
        <v>9.8983828106235805</v>
      </c>
      <c r="D26" s="10">
        <v>6.3307576978802002E-2</v>
      </c>
      <c r="E26" s="7">
        <v>1.8905527297890301</v>
      </c>
      <c r="F26" s="10">
        <v>4.2503836630717301E-2</v>
      </c>
      <c r="G26" s="7">
        <v>7.7158600000000002</v>
      </c>
      <c r="H26" s="10">
        <v>0.10852371521469401</v>
      </c>
      <c r="I26" s="7">
        <v>9.7042599999999997</v>
      </c>
      <c r="J26" s="10">
        <v>0.165836524999771</v>
      </c>
      <c r="K26" s="7">
        <v>12.6229</v>
      </c>
      <c r="L26" s="10">
        <v>0.10752786137555199</v>
      </c>
      <c r="M26" s="7">
        <v>4.9070400000000003</v>
      </c>
      <c r="N26" s="10">
        <v>0.131819238899335</v>
      </c>
      <c r="O26" s="65"/>
      <c r="P26" s="65"/>
      <c r="Q26" s="65"/>
      <c r="R26" s="182"/>
    </row>
    <row r="27" spans="1:18" ht="13" customHeight="1" x14ac:dyDescent="0.2">
      <c r="A27" s="82" t="s">
        <v>361</v>
      </c>
      <c r="B27" s="110">
        <v>2</v>
      </c>
      <c r="C27" s="7">
        <v>9.9711959183057708</v>
      </c>
      <c r="D27" s="10">
        <v>3.6422659305197398E-2</v>
      </c>
      <c r="E27" s="7">
        <v>1.77239115862034</v>
      </c>
      <c r="F27" s="10">
        <v>1.8841658979809401E-2</v>
      </c>
      <c r="G27" s="7">
        <v>7.8423800000000004</v>
      </c>
      <c r="H27" s="10">
        <v>8.8777337716334101E-2</v>
      </c>
      <c r="I27" s="7">
        <v>9.7566299999999995</v>
      </c>
      <c r="J27" s="10">
        <v>3.1903756267874998E-2</v>
      </c>
      <c r="K27" s="7">
        <v>12.54476</v>
      </c>
      <c r="L27" s="10">
        <v>2.5368506932809801E-2</v>
      </c>
      <c r="M27" s="7">
        <v>4.7023799999999998</v>
      </c>
      <c r="N27" s="10">
        <v>8.5641281237496703E-2</v>
      </c>
      <c r="O27" s="65"/>
      <c r="P27" s="65"/>
      <c r="Q27" s="65"/>
      <c r="R27" s="182"/>
    </row>
    <row r="28" spans="1:18" ht="13" customHeight="1" x14ac:dyDescent="0.2">
      <c r="A28" s="82" t="s">
        <v>362</v>
      </c>
      <c r="B28" s="110">
        <v>2</v>
      </c>
      <c r="C28" s="7">
        <v>10.2522970411323</v>
      </c>
      <c r="D28" s="10">
        <v>7.6499206273528103E-2</v>
      </c>
      <c r="E28" s="7">
        <v>2.0020884645228998</v>
      </c>
      <c r="F28" s="10">
        <v>3.05576399060546E-2</v>
      </c>
      <c r="G28" s="7">
        <v>7.8428899999999997</v>
      </c>
      <c r="H28" s="10">
        <v>0.12779379554579301</v>
      </c>
      <c r="I28" s="7">
        <v>10.118550000000001</v>
      </c>
      <c r="J28" s="10">
        <v>0.11921527272963001</v>
      </c>
      <c r="K28" s="7">
        <v>13.09817</v>
      </c>
      <c r="L28" s="10">
        <v>0.34512035762614801</v>
      </c>
      <c r="M28" s="7">
        <v>5.25528</v>
      </c>
      <c r="N28" s="10">
        <v>0.34349910174555098</v>
      </c>
      <c r="O28" s="65"/>
      <c r="P28" s="65"/>
      <c r="Q28" s="65"/>
      <c r="R28" s="182"/>
    </row>
    <row r="29" spans="1:18" ht="13" customHeight="1" x14ac:dyDescent="0.2">
      <c r="A29" s="82" t="s">
        <v>363</v>
      </c>
      <c r="B29" s="110">
        <v>2</v>
      </c>
      <c r="C29" s="7">
        <v>9.7082639098513503</v>
      </c>
      <c r="D29" s="10">
        <v>4.9155075936144703E-2</v>
      </c>
      <c r="E29" s="7">
        <v>1.6942860526924901</v>
      </c>
      <c r="F29" s="10">
        <v>2.6199217127199401E-2</v>
      </c>
      <c r="G29" s="7">
        <v>7.6852200000000002</v>
      </c>
      <c r="H29" s="10">
        <v>0.11273950026499199</v>
      </c>
      <c r="I29" s="7">
        <v>9.3656199999999998</v>
      </c>
      <c r="J29" s="10">
        <v>3.7657437087512999E-2</v>
      </c>
      <c r="K29" s="7">
        <v>12.17225</v>
      </c>
      <c r="L29" s="10">
        <v>5.6052392634034602E-2</v>
      </c>
      <c r="M29" s="7">
        <v>4.4870299999999999</v>
      </c>
      <c r="N29" s="10">
        <v>0.10247220052287399</v>
      </c>
      <c r="O29" s="65"/>
      <c r="P29" s="65"/>
      <c r="Q29" s="65"/>
      <c r="R29" s="182"/>
    </row>
    <row r="30" spans="1:18" ht="13" customHeight="1" x14ac:dyDescent="0.2">
      <c r="A30" s="82" t="s">
        <v>364</v>
      </c>
      <c r="B30" s="110">
        <v>2</v>
      </c>
      <c r="C30" s="7">
        <v>9.7835520499133803</v>
      </c>
      <c r="D30" s="10">
        <v>4.8238852644143897E-2</v>
      </c>
      <c r="E30" s="7">
        <v>1.9580601553324899</v>
      </c>
      <c r="F30" s="10">
        <v>2.1732463316124499E-2</v>
      </c>
      <c r="G30" s="7">
        <v>7.25535</v>
      </c>
      <c r="H30" s="10">
        <v>0.102183860212854</v>
      </c>
      <c r="I30" s="7">
        <v>9.6955500000000008</v>
      </c>
      <c r="J30" s="10">
        <v>0.22754121292636301</v>
      </c>
      <c r="K30" s="7">
        <v>12.6229</v>
      </c>
      <c r="L30" s="10">
        <v>9.1780840702185298E-2</v>
      </c>
      <c r="M30" s="7">
        <v>5.3675499999999996</v>
      </c>
      <c r="N30" s="10">
        <v>0.11546897221331801</v>
      </c>
      <c r="O30" s="65"/>
      <c r="P30" s="65"/>
      <c r="Q30" s="65"/>
      <c r="R30" s="182"/>
    </row>
    <row r="31" spans="1:18" ht="13" customHeight="1" x14ac:dyDescent="0.2">
      <c r="A31" s="82" t="s">
        <v>365</v>
      </c>
      <c r="B31" s="110">
        <v>2</v>
      </c>
      <c r="C31" s="7">
        <v>9.4434626463156608</v>
      </c>
      <c r="D31" s="10">
        <v>6.8306052260096797E-2</v>
      </c>
      <c r="E31" s="7">
        <v>1.9895437712208199</v>
      </c>
      <c r="F31" s="10">
        <v>3.30285510005318E-2</v>
      </c>
      <c r="G31" s="7">
        <v>6.8522400000000001</v>
      </c>
      <c r="H31" s="10">
        <v>9.7507667021624694E-2</v>
      </c>
      <c r="I31" s="7">
        <v>9.3656199999999998</v>
      </c>
      <c r="J31" s="10">
        <v>4.6918437996165199E-2</v>
      </c>
      <c r="K31" s="7">
        <v>12.143800000000001</v>
      </c>
      <c r="L31" s="10">
        <v>5.24028649980132E-2</v>
      </c>
      <c r="M31" s="7">
        <v>5.2915599999999996</v>
      </c>
      <c r="N31" s="10">
        <v>0.100331385697597</v>
      </c>
      <c r="O31" s="65"/>
      <c r="P31" s="65"/>
      <c r="Q31" s="65"/>
      <c r="R31" s="182"/>
    </row>
    <row r="32" spans="1:18" ht="13" customHeight="1" x14ac:dyDescent="0.2">
      <c r="A32" s="82" t="s">
        <v>366</v>
      </c>
      <c r="B32" s="110">
        <v>2</v>
      </c>
      <c r="C32" s="7">
        <v>10.1091710074069</v>
      </c>
      <c r="D32" s="10">
        <v>5.5943283242351101E-2</v>
      </c>
      <c r="E32" s="7">
        <v>1.8980031178769801</v>
      </c>
      <c r="F32" s="10">
        <v>2.37682372067958E-2</v>
      </c>
      <c r="G32" s="7">
        <v>7.7276100000000003</v>
      </c>
      <c r="H32" s="10">
        <v>0.147460058334452</v>
      </c>
      <c r="I32" s="7">
        <v>10.118550000000001</v>
      </c>
      <c r="J32" s="10">
        <v>5.68821269996121E-2</v>
      </c>
      <c r="K32" s="7">
        <v>12.720409999999999</v>
      </c>
      <c r="L32" s="10">
        <v>0.25852774337002998</v>
      </c>
      <c r="M32" s="7">
        <v>4.9927999999999999</v>
      </c>
      <c r="N32" s="10">
        <v>0.27596285670358001</v>
      </c>
      <c r="O32" s="65"/>
      <c r="P32" s="65"/>
      <c r="Q32" s="65"/>
      <c r="R32" s="182"/>
    </row>
    <row r="33" spans="1:18" ht="13" customHeight="1" x14ac:dyDescent="0.2">
      <c r="A33" s="82" t="s">
        <v>367</v>
      </c>
      <c r="B33" s="110">
        <v>2</v>
      </c>
      <c r="C33" s="7">
        <v>10.4096218498641</v>
      </c>
      <c r="D33" s="10">
        <v>5.8715766618322299E-2</v>
      </c>
      <c r="E33" s="7">
        <v>1.87840910329704</v>
      </c>
      <c r="F33" s="10">
        <v>3.4563231809043603E-2</v>
      </c>
      <c r="G33" s="7">
        <v>8.1534600000000008</v>
      </c>
      <c r="H33" s="10">
        <v>0.15211863348058299</v>
      </c>
      <c r="I33" s="7">
        <v>10.26318</v>
      </c>
      <c r="J33" s="10">
        <v>0.16539330606768801</v>
      </c>
      <c r="K33" s="7">
        <v>13.09817</v>
      </c>
      <c r="L33" s="10">
        <v>0.63261911255351799</v>
      </c>
      <c r="M33" s="7">
        <v>4.9447099999999997</v>
      </c>
      <c r="N33" s="10">
        <v>0.60064733719213503</v>
      </c>
      <c r="O33" s="65"/>
      <c r="P33" s="65"/>
      <c r="Q33" s="65"/>
      <c r="R33" s="182"/>
    </row>
    <row r="34" spans="1:18" ht="13" customHeight="1" x14ac:dyDescent="0.2">
      <c r="A34" s="82" t="s">
        <v>368</v>
      </c>
      <c r="B34" s="110">
        <v>2</v>
      </c>
      <c r="C34" s="7">
        <v>10.4299076761517</v>
      </c>
      <c r="D34" s="10">
        <v>4.9891852909843902E-2</v>
      </c>
      <c r="E34" s="7">
        <v>2.0071943262729399</v>
      </c>
      <c r="F34" s="10">
        <v>3.3654408940649798E-2</v>
      </c>
      <c r="G34" s="7">
        <v>8.01661</v>
      </c>
      <c r="H34" s="10">
        <v>0.108199005947375</v>
      </c>
      <c r="I34" s="7">
        <v>10.2331</v>
      </c>
      <c r="J34" s="10">
        <v>9.15402411401674E-2</v>
      </c>
      <c r="K34" s="7">
        <v>13.53317</v>
      </c>
      <c r="L34" s="10">
        <v>0.18855226816986301</v>
      </c>
      <c r="M34" s="7">
        <v>5.5165600000000001</v>
      </c>
      <c r="N34" s="10">
        <v>0.21047029135723699</v>
      </c>
      <c r="O34" s="65"/>
      <c r="P34" s="65"/>
      <c r="Q34" s="65"/>
      <c r="R34" s="182"/>
    </row>
    <row r="35" spans="1:18" ht="13" customHeight="1" x14ac:dyDescent="0.2">
      <c r="A35" s="82" t="s">
        <v>369</v>
      </c>
      <c r="B35" s="110">
        <v>2</v>
      </c>
      <c r="C35" s="7">
        <v>10.227248664187201</v>
      </c>
      <c r="D35" s="10">
        <v>3.9936554836521199E-2</v>
      </c>
      <c r="E35" s="7">
        <v>1.7350952132297499</v>
      </c>
      <c r="F35" s="10">
        <v>1.9413168807357301E-2</v>
      </c>
      <c r="G35" s="7">
        <v>8.2109500000000004</v>
      </c>
      <c r="H35" s="10">
        <v>9.2408829902775103E-2</v>
      </c>
      <c r="I35" s="7">
        <v>9.9990400000000008</v>
      </c>
      <c r="J35" s="10">
        <v>0.151951122536163</v>
      </c>
      <c r="K35" s="7">
        <v>12.798209999999999</v>
      </c>
      <c r="L35" s="10">
        <v>0.23512652193234099</v>
      </c>
      <c r="M35" s="7">
        <v>4.5872599999999997</v>
      </c>
      <c r="N35" s="10">
        <v>0.21845702801237499</v>
      </c>
      <c r="O35" s="65"/>
      <c r="P35" s="65"/>
      <c r="Q35" s="65"/>
      <c r="R35" s="182"/>
    </row>
    <row r="36" spans="1:18" ht="13" customHeight="1" x14ac:dyDescent="0.2">
      <c r="A36" s="82" t="s">
        <v>370</v>
      </c>
      <c r="B36" s="110">
        <v>2</v>
      </c>
      <c r="C36" s="7">
        <v>8.5787582105204692</v>
      </c>
      <c r="D36" s="10">
        <v>5.3574558659508401E-2</v>
      </c>
      <c r="E36" s="7">
        <v>1.9312857910354599</v>
      </c>
      <c r="F36" s="10">
        <v>2.9058404271169399E-2</v>
      </c>
      <c r="G36" s="7">
        <v>6.2010100000000001</v>
      </c>
      <c r="H36" s="10">
        <v>9.5153643545584005E-2</v>
      </c>
      <c r="I36" s="7">
        <v>8.6517700000000008</v>
      </c>
      <c r="J36" s="10">
        <v>8.9955137374139099E-2</v>
      </c>
      <c r="K36" s="7">
        <v>11.262700000000001</v>
      </c>
      <c r="L36" s="10">
        <v>0.17002244402431199</v>
      </c>
      <c r="M36" s="7">
        <v>5.0616899999999996</v>
      </c>
      <c r="N36" s="10">
        <v>0.17387022808980299</v>
      </c>
      <c r="O36" s="65"/>
      <c r="P36" s="65"/>
      <c r="Q36" s="65"/>
      <c r="R36" s="182"/>
    </row>
    <row r="37" spans="1:18" ht="13" customHeight="1" x14ac:dyDescent="0.2">
      <c r="A37" s="82" t="s">
        <v>371</v>
      </c>
      <c r="B37" s="110">
        <v>2</v>
      </c>
      <c r="C37" s="7">
        <v>10.116709842874499</v>
      </c>
      <c r="D37" s="10">
        <v>3.7677652227955799E-2</v>
      </c>
      <c r="E37" s="7">
        <v>1.7542864552675901</v>
      </c>
      <c r="F37" s="10">
        <v>2.2304115635939498E-2</v>
      </c>
      <c r="G37" s="7">
        <v>8.0770400000000002</v>
      </c>
      <c r="H37" s="10">
        <v>6.2535530124881403E-2</v>
      </c>
      <c r="I37" s="7">
        <v>9.7799099999999992</v>
      </c>
      <c r="J37" s="10">
        <v>6.7454058439804102E-3</v>
      </c>
      <c r="K37" s="7">
        <v>12.6229</v>
      </c>
      <c r="L37" s="10">
        <v>8.7029893025327307E-2</v>
      </c>
      <c r="M37" s="7">
        <v>4.5458600000000002</v>
      </c>
      <c r="N37" s="10">
        <v>9.9843230556707505E-2</v>
      </c>
      <c r="O37" s="65"/>
      <c r="P37" s="65"/>
      <c r="Q37" s="65"/>
      <c r="R37" s="182"/>
    </row>
    <row r="38" spans="1:18" ht="13" customHeight="1" x14ac:dyDescent="0.2">
      <c r="A38" s="82" t="s">
        <v>372</v>
      </c>
      <c r="B38" s="110">
        <v>2</v>
      </c>
      <c r="C38" s="7">
        <v>9.1944615857388197</v>
      </c>
      <c r="D38" s="10">
        <v>6.52731876704465E-2</v>
      </c>
      <c r="E38" s="7">
        <v>2.06825264389248</v>
      </c>
      <c r="F38" s="10">
        <v>3.3233464555065997E-2</v>
      </c>
      <c r="G38" s="7">
        <v>6.5911999999999997</v>
      </c>
      <c r="H38" s="10">
        <v>6.7735195253280506E-2</v>
      </c>
      <c r="I38" s="7">
        <v>9.0648700000000009</v>
      </c>
      <c r="J38" s="10">
        <v>0.121709535057858</v>
      </c>
      <c r="K38" s="7">
        <v>12.18671</v>
      </c>
      <c r="L38" s="10">
        <v>8.5076214772402903E-2</v>
      </c>
      <c r="M38" s="7">
        <v>5.59551</v>
      </c>
      <c r="N38" s="10">
        <v>8.9815413398814894E-2</v>
      </c>
      <c r="O38" s="65"/>
      <c r="P38" s="65"/>
      <c r="Q38" s="65"/>
      <c r="R38" s="182"/>
    </row>
    <row r="39" spans="1:18" ht="13" customHeight="1" x14ac:dyDescent="0.2">
      <c r="A39" s="82" t="s">
        <v>426</v>
      </c>
      <c r="B39" s="110">
        <v>2</v>
      </c>
      <c r="C39" s="7">
        <v>10.774461555316501</v>
      </c>
      <c r="D39" s="10">
        <v>4.3118306351082901E-2</v>
      </c>
      <c r="E39" s="7">
        <v>1.82514824094215</v>
      </c>
      <c r="F39" s="10">
        <v>2.5411410001686899E-2</v>
      </c>
      <c r="G39" s="7">
        <v>8.3677899999999994</v>
      </c>
      <c r="H39" s="10">
        <v>9.6039379090038596E-2</v>
      </c>
      <c r="I39" s="7">
        <v>10.91564</v>
      </c>
      <c r="J39" s="10">
        <v>7.9043773239895601E-2</v>
      </c>
      <c r="K39" s="7">
        <v>13.09817</v>
      </c>
      <c r="L39" s="10">
        <v>0.110749013539625</v>
      </c>
      <c r="M39" s="7">
        <v>4.7303800000000003</v>
      </c>
      <c r="N39" s="10">
        <v>0.166455371844829</v>
      </c>
      <c r="O39" s="65"/>
      <c r="P39" s="65"/>
      <c r="Q39" s="65"/>
      <c r="R39" s="182"/>
    </row>
    <row r="40" spans="1:18" ht="13" customHeight="1" x14ac:dyDescent="0.2">
      <c r="A40" s="82" t="s">
        <v>373</v>
      </c>
      <c r="B40" s="110">
        <v>2</v>
      </c>
      <c r="C40" s="7">
        <v>9.6276980794342801</v>
      </c>
      <c r="D40" s="10">
        <v>3.6158110505934898E-2</v>
      </c>
      <c r="E40" s="7">
        <v>1.63605446458544</v>
      </c>
      <c r="F40" s="10">
        <v>1.8276834823702601E-2</v>
      </c>
      <c r="G40" s="7">
        <v>7.5754999999999999</v>
      </c>
      <c r="H40" s="10">
        <v>0.128266620599437</v>
      </c>
      <c r="I40" s="7">
        <v>9.3656199999999998</v>
      </c>
      <c r="J40" s="10">
        <v>2.0374776268710301E-2</v>
      </c>
      <c r="K40" s="7">
        <v>11.77848</v>
      </c>
      <c r="L40" s="10">
        <v>4.5229867167614499E-2</v>
      </c>
      <c r="M40" s="7">
        <v>4.2029800000000002</v>
      </c>
      <c r="N40" s="10">
        <v>0.13429065976455701</v>
      </c>
      <c r="O40" s="65"/>
      <c r="P40" s="65"/>
      <c r="Q40" s="65"/>
      <c r="R40" s="182"/>
    </row>
    <row r="41" spans="1:18" ht="13" customHeight="1" x14ac:dyDescent="0.2">
      <c r="A41" s="82" t="s">
        <v>374</v>
      </c>
      <c r="B41" s="110">
        <v>2</v>
      </c>
      <c r="C41" s="7">
        <v>9.7137223494733504</v>
      </c>
      <c r="D41" s="10">
        <v>5.29806994731363E-2</v>
      </c>
      <c r="E41" s="7">
        <v>1.86822093350045</v>
      </c>
      <c r="F41" s="10">
        <v>2.4457368959592E-2</v>
      </c>
      <c r="G41" s="7">
        <v>7.4655399999999998</v>
      </c>
      <c r="H41" s="10">
        <v>8.6214555267657506E-2</v>
      </c>
      <c r="I41" s="7">
        <v>9.3656199999999998</v>
      </c>
      <c r="J41" s="10">
        <v>1.11108822331981E-2</v>
      </c>
      <c r="K41" s="7">
        <v>12.512460000000001</v>
      </c>
      <c r="L41" s="10">
        <v>8.8300447133636398E-2</v>
      </c>
      <c r="M41" s="7">
        <v>5.0469200000000001</v>
      </c>
      <c r="N41" s="10">
        <v>9.8392441457665E-2</v>
      </c>
      <c r="O41" s="65"/>
      <c r="P41" s="65"/>
      <c r="Q41" s="65"/>
      <c r="R41" s="182"/>
    </row>
    <row r="42" spans="1:18" ht="13" customHeight="1" x14ac:dyDescent="0.2">
      <c r="A42" s="82" t="s">
        <v>375</v>
      </c>
      <c r="B42" s="110">
        <v>2</v>
      </c>
      <c r="C42" s="7">
        <v>9.4080903628063393</v>
      </c>
      <c r="D42" s="10">
        <v>6.4545958924663402E-2</v>
      </c>
      <c r="E42" s="7">
        <v>2.0186157293378302</v>
      </c>
      <c r="F42" s="10">
        <v>4.3456352776993501E-2</v>
      </c>
      <c r="G42" s="7">
        <v>6.8673000000000002</v>
      </c>
      <c r="H42" s="10">
        <v>0.13371904413358601</v>
      </c>
      <c r="I42" s="7">
        <v>9.3656199999999998</v>
      </c>
      <c r="J42" s="10">
        <v>3.3375440071997599E-4</v>
      </c>
      <c r="K42" s="7">
        <v>12.18671</v>
      </c>
      <c r="L42" s="10">
        <v>4.1023477229508498E-2</v>
      </c>
      <c r="M42" s="7">
        <v>5.3194100000000004</v>
      </c>
      <c r="N42" s="10">
        <v>0.13538033109724601</v>
      </c>
      <c r="O42" s="65"/>
      <c r="P42" s="65"/>
      <c r="Q42" s="65"/>
      <c r="R42" s="182"/>
    </row>
    <row r="43" spans="1:18" ht="13" customHeight="1" x14ac:dyDescent="0.2">
      <c r="A43" s="82" t="s">
        <v>427</v>
      </c>
      <c r="B43" s="110">
        <v>2</v>
      </c>
      <c r="C43" s="7">
        <v>9.89777821998163</v>
      </c>
      <c r="D43" s="10">
        <v>6.5412310118413503E-2</v>
      </c>
      <c r="E43" s="7">
        <v>1.9957099144236099</v>
      </c>
      <c r="F43" s="10">
        <v>3.6107001816527297E-2</v>
      </c>
      <c r="G43" s="7">
        <v>7.4241400000000004</v>
      </c>
      <c r="H43" s="10">
        <v>0.195428157367356</v>
      </c>
      <c r="I43" s="7">
        <v>9.4791500000000006</v>
      </c>
      <c r="J43" s="10">
        <v>0.22635202422775</v>
      </c>
      <c r="K43" s="7">
        <v>12.6724</v>
      </c>
      <c r="L43" s="10">
        <v>0.228844730548902</v>
      </c>
      <c r="M43" s="7">
        <v>5.2482600000000001</v>
      </c>
      <c r="N43" s="10">
        <v>0.270887259072847</v>
      </c>
      <c r="O43" s="65"/>
      <c r="P43" s="65"/>
      <c r="Q43" s="65"/>
      <c r="R43" s="182"/>
    </row>
    <row r="44" spans="1:18" ht="13" customHeight="1" x14ac:dyDescent="0.2">
      <c r="A44" s="82" t="s">
        <v>428</v>
      </c>
      <c r="B44" s="110">
        <v>2</v>
      </c>
      <c r="C44" s="7">
        <v>9.4303307666940697</v>
      </c>
      <c r="D44" s="10">
        <v>3.8123656551947403E-2</v>
      </c>
      <c r="E44" s="7">
        <v>1.9551379140913701</v>
      </c>
      <c r="F44" s="10">
        <v>2.2611036168433199E-2</v>
      </c>
      <c r="G44" s="7">
        <v>6.9230999999999998</v>
      </c>
      <c r="H44" s="10">
        <v>8.6543245860090004E-2</v>
      </c>
      <c r="I44" s="7">
        <v>9.3656199999999998</v>
      </c>
      <c r="J44" s="10">
        <v>0</v>
      </c>
      <c r="K44" s="7">
        <v>12.18671</v>
      </c>
      <c r="L44" s="10">
        <v>4.8296165520670099E-2</v>
      </c>
      <c r="M44" s="7">
        <v>5.2636099999999999</v>
      </c>
      <c r="N44" s="10">
        <v>8.9514996732390995E-2</v>
      </c>
      <c r="O44" s="65"/>
      <c r="P44" s="65"/>
      <c r="Q44" s="65"/>
      <c r="R44" s="182"/>
    </row>
    <row r="45" spans="1:18" ht="13" customHeight="1" x14ac:dyDescent="0.2">
      <c r="A45" s="82" t="s">
        <v>429</v>
      </c>
      <c r="B45" s="110">
        <v>2</v>
      </c>
      <c r="C45" s="7">
        <v>10.0221161353296</v>
      </c>
      <c r="D45" s="10">
        <v>5.4435791897972097E-2</v>
      </c>
      <c r="E45" s="7">
        <v>1.92529238766572</v>
      </c>
      <c r="F45" s="10">
        <v>2.5848814453307001E-2</v>
      </c>
      <c r="G45" s="7">
        <v>7.6285999999999996</v>
      </c>
      <c r="H45" s="10">
        <v>0.145700314152029</v>
      </c>
      <c r="I45" s="7">
        <v>9.7799099999999992</v>
      </c>
      <c r="J45" s="10">
        <v>3.5975226753976797E-2</v>
      </c>
      <c r="K45" s="7">
        <v>12.6637</v>
      </c>
      <c r="L45" s="10">
        <v>0.12666984803022399</v>
      </c>
      <c r="M45" s="7">
        <v>5.0350999999999999</v>
      </c>
      <c r="N45" s="10">
        <v>0.172544030832713</v>
      </c>
      <c r="O45" s="65"/>
      <c r="P45" s="65"/>
      <c r="Q45" s="65"/>
      <c r="R45" s="182"/>
    </row>
    <row r="46" spans="1:18" ht="13" customHeight="1" x14ac:dyDescent="0.2">
      <c r="A46" s="82" t="s">
        <v>430</v>
      </c>
      <c r="B46" s="110">
        <v>2</v>
      </c>
      <c r="C46" s="7">
        <v>9.6002445658531705</v>
      </c>
      <c r="D46" s="10">
        <v>5.4988197096633398E-2</v>
      </c>
      <c r="E46" s="7">
        <v>1.89100019902338</v>
      </c>
      <c r="F46" s="10">
        <v>3.5217415451601099E-2</v>
      </c>
      <c r="G46" s="7">
        <v>7.25535</v>
      </c>
      <c r="H46" s="10">
        <v>9.7021285149187897E-2</v>
      </c>
      <c r="I46" s="7">
        <v>9.3656199999999998</v>
      </c>
      <c r="J46" s="10">
        <v>0</v>
      </c>
      <c r="K46" s="7">
        <v>12.18671</v>
      </c>
      <c r="L46" s="10">
        <v>0.18712455011569201</v>
      </c>
      <c r="M46" s="7">
        <v>4.9313599999999997</v>
      </c>
      <c r="N46" s="10">
        <v>0.20870598460993001</v>
      </c>
      <c r="O46" s="65"/>
      <c r="P46" s="65"/>
      <c r="Q46" s="65"/>
      <c r="R46" s="182"/>
    </row>
    <row r="47" spans="1:18" ht="13" customHeight="1" x14ac:dyDescent="0.2">
      <c r="A47" s="82" t="s">
        <v>376</v>
      </c>
      <c r="B47" s="110">
        <v>2</v>
      </c>
      <c r="C47" s="7">
        <v>9.8809867227432697</v>
      </c>
      <c r="D47" s="10">
        <v>4.4317138100961301E-2</v>
      </c>
      <c r="E47" s="7">
        <v>1.8286118447806601</v>
      </c>
      <c r="F47" s="10">
        <v>2.0095512907556699E-2</v>
      </c>
      <c r="G47" s="7">
        <v>7.7034000000000002</v>
      </c>
      <c r="H47" s="10">
        <v>0.100070087838475</v>
      </c>
      <c r="I47" s="7">
        <v>9.7260200000000001</v>
      </c>
      <c r="J47" s="10">
        <v>7.4898439182669002E-2</v>
      </c>
      <c r="K47" s="7">
        <v>12.52431</v>
      </c>
      <c r="L47" s="10">
        <v>1.7223611816340901E-2</v>
      </c>
      <c r="M47" s="7">
        <v>4.8209099999999996</v>
      </c>
      <c r="N47" s="10">
        <v>9.7882165750457398E-2</v>
      </c>
      <c r="O47" s="65"/>
      <c r="P47" s="65"/>
      <c r="Q47" s="65"/>
      <c r="R47" s="182"/>
    </row>
    <row r="48" spans="1:18" ht="13" customHeight="1" x14ac:dyDescent="0.2">
      <c r="A48" s="82" t="s">
        <v>377</v>
      </c>
      <c r="B48" s="110">
        <v>2</v>
      </c>
      <c r="C48" s="7">
        <v>10.578699535981</v>
      </c>
      <c r="D48" s="10">
        <v>5.6374355471754997E-2</v>
      </c>
      <c r="E48" s="7">
        <v>1.8863380038681601</v>
      </c>
      <c r="F48" s="10">
        <v>2.4172199015624299E-2</v>
      </c>
      <c r="G48" s="7">
        <v>8.3401499999999995</v>
      </c>
      <c r="H48" s="10">
        <v>0.160350225743526</v>
      </c>
      <c r="I48" s="7">
        <v>10.558450000000001</v>
      </c>
      <c r="J48" s="10">
        <v>4.7165281341258102E-2</v>
      </c>
      <c r="K48" s="7">
        <v>13.004569999999999</v>
      </c>
      <c r="L48" s="10">
        <v>0</v>
      </c>
      <c r="M48" s="7">
        <v>4.6644199999999998</v>
      </c>
      <c r="N48" s="10">
        <v>0.160350225743526</v>
      </c>
      <c r="O48" s="65"/>
      <c r="P48" s="65"/>
      <c r="Q48" s="65"/>
      <c r="R48" s="182"/>
    </row>
    <row r="49" spans="1:18" ht="13" customHeight="1" x14ac:dyDescent="0.2">
      <c r="A49" s="82" t="s">
        <v>378</v>
      </c>
      <c r="B49" s="110">
        <v>2</v>
      </c>
      <c r="C49" s="7">
        <v>10.191726842188199</v>
      </c>
      <c r="D49" s="10">
        <v>5.3659547811015E-2</v>
      </c>
      <c r="E49" s="7">
        <v>2.1041512235067099</v>
      </c>
      <c r="F49" s="10">
        <v>3.1768531513466397E-2</v>
      </c>
      <c r="G49" s="7">
        <v>7.4904799999999998</v>
      </c>
      <c r="H49" s="10">
        <v>0.105722104178833</v>
      </c>
      <c r="I49" s="7">
        <v>10.118550000000001</v>
      </c>
      <c r="J49" s="10">
        <v>7.3382971376199105E-2</v>
      </c>
      <c r="K49" s="7">
        <v>13.09817</v>
      </c>
      <c r="L49" s="10">
        <v>0</v>
      </c>
      <c r="M49" s="7">
        <v>5.6076899999999998</v>
      </c>
      <c r="N49" s="10">
        <v>0.105722104178833</v>
      </c>
      <c r="O49" s="65"/>
      <c r="P49" s="65"/>
      <c r="Q49" s="65"/>
      <c r="R49" s="182"/>
    </row>
    <row r="50" spans="1:18" ht="13" customHeight="1" x14ac:dyDescent="0.2">
      <c r="A50" s="82" t="s">
        <v>431</v>
      </c>
      <c r="B50" s="110">
        <v>2</v>
      </c>
      <c r="C50" s="7">
        <v>9.4333091337973407</v>
      </c>
      <c r="D50" s="10">
        <v>4.8285677896335699E-2</v>
      </c>
      <c r="E50" s="7">
        <v>2.0336758395807499</v>
      </c>
      <c r="F50" s="10">
        <v>2.7761921722778599E-2</v>
      </c>
      <c r="G50" s="7">
        <v>6.7468500000000002</v>
      </c>
      <c r="H50" s="10">
        <v>0.10007725463860399</v>
      </c>
      <c r="I50" s="7">
        <v>9.3656199999999998</v>
      </c>
      <c r="J50" s="10">
        <v>0</v>
      </c>
      <c r="K50" s="7">
        <v>12.18671</v>
      </c>
      <c r="L50" s="10">
        <v>1.8493496154053799E-2</v>
      </c>
      <c r="M50" s="7">
        <v>5.4398600000000004</v>
      </c>
      <c r="N50" s="10">
        <v>0.100289242892745</v>
      </c>
      <c r="O50" s="65"/>
      <c r="P50" s="65"/>
      <c r="Q50" s="65"/>
      <c r="R50" s="182"/>
    </row>
    <row r="51" spans="1:18" ht="13" customHeight="1" x14ac:dyDescent="0.2">
      <c r="A51" s="82" t="s">
        <v>379</v>
      </c>
      <c r="B51" s="110">
        <v>2</v>
      </c>
      <c r="C51" s="7">
        <v>9.5438324584825605</v>
      </c>
      <c r="D51" s="10">
        <v>5.0702707583698298E-2</v>
      </c>
      <c r="E51" s="7">
        <v>1.9334283645191901</v>
      </c>
      <c r="F51" s="10">
        <v>2.4831437929021202E-2</v>
      </c>
      <c r="G51" s="7">
        <v>7.2263500000000001</v>
      </c>
      <c r="H51" s="10">
        <v>5.0970732817961398E-2</v>
      </c>
      <c r="I51" s="7">
        <v>9.3656199999999998</v>
      </c>
      <c r="J51" s="10">
        <v>0</v>
      </c>
      <c r="K51" s="7">
        <v>12.6229</v>
      </c>
      <c r="L51" s="10">
        <v>0.17146480092427099</v>
      </c>
      <c r="M51" s="7">
        <v>5.3965500000000004</v>
      </c>
      <c r="N51" s="10">
        <v>0.16108428149264001</v>
      </c>
      <c r="O51" s="65"/>
      <c r="P51" s="65"/>
      <c r="Q51" s="65"/>
      <c r="R51" s="182"/>
    </row>
    <row r="52" spans="1:18" ht="13" customHeight="1" x14ac:dyDescent="0.2">
      <c r="A52" s="82" t="s">
        <v>380</v>
      </c>
      <c r="B52" s="110">
        <v>2</v>
      </c>
      <c r="C52" s="7">
        <v>9.2729723238941695</v>
      </c>
      <c r="D52" s="10">
        <v>3.3244882707964801E-2</v>
      </c>
      <c r="E52" s="7">
        <v>1.7751796337369099</v>
      </c>
      <c r="F52" s="10">
        <v>2.63718815667702E-2</v>
      </c>
      <c r="G52" s="7">
        <v>7.1591199999999997</v>
      </c>
      <c r="H52" s="10">
        <v>6.07968082056944E-2</v>
      </c>
      <c r="I52" s="7">
        <v>9.3656199999999998</v>
      </c>
      <c r="J52" s="10">
        <v>0</v>
      </c>
      <c r="K52" s="7">
        <v>11.74577</v>
      </c>
      <c r="L52" s="10">
        <v>2.42462862310905E-2</v>
      </c>
      <c r="M52" s="7">
        <v>4.5866499999999997</v>
      </c>
      <c r="N52" s="10">
        <v>6.3442911187933104E-2</v>
      </c>
      <c r="O52" s="65"/>
      <c r="P52" s="65"/>
      <c r="Q52" s="65"/>
      <c r="R52" s="182"/>
    </row>
    <row r="53" spans="1:18" ht="13" customHeight="1" x14ac:dyDescent="0.2">
      <c r="A53" s="82" t="s">
        <v>381</v>
      </c>
      <c r="B53" s="110">
        <v>2</v>
      </c>
      <c r="C53" s="7">
        <v>9.7796473495016105</v>
      </c>
      <c r="D53" s="10">
        <v>5.1637378434222898E-2</v>
      </c>
      <c r="E53" s="7">
        <v>1.81132131792701</v>
      </c>
      <c r="F53" s="10">
        <v>2.1420132397150099E-2</v>
      </c>
      <c r="G53" s="7">
        <v>7.60039</v>
      </c>
      <c r="H53" s="10">
        <v>9.2726180078767401E-2</v>
      </c>
      <c r="I53" s="7">
        <v>9.3656199999999998</v>
      </c>
      <c r="J53" s="10">
        <v>1.5033557130632799E-2</v>
      </c>
      <c r="K53" s="7">
        <v>12.52431</v>
      </c>
      <c r="L53" s="10">
        <v>8.8816684468628698E-2</v>
      </c>
      <c r="M53" s="7">
        <v>4.9239199999999999</v>
      </c>
      <c r="N53" s="10">
        <v>0.11061932746134399</v>
      </c>
      <c r="O53" s="65"/>
      <c r="P53" s="65"/>
      <c r="Q53" s="65"/>
      <c r="R53" s="182"/>
    </row>
    <row r="54" spans="1:18" ht="13" customHeight="1" x14ac:dyDescent="0.2">
      <c r="A54" s="82" t="s">
        <v>382</v>
      </c>
      <c r="B54" s="110">
        <v>2</v>
      </c>
      <c r="C54" s="7">
        <v>9.5270353323888202</v>
      </c>
      <c r="D54" s="10">
        <v>5.0861968216390697E-2</v>
      </c>
      <c r="E54" s="7">
        <v>1.94118022764544</v>
      </c>
      <c r="F54" s="10">
        <v>2.9169472506211502E-2</v>
      </c>
      <c r="G54" s="7">
        <v>6.9911399999999997</v>
      </c>
      <c r="H54" s="10">
        <v>8.0292868450442006E-2</v>
      </c>
      <c r="I54" s="7">
        <v>9.3656199999999998</v>
      </c>
      <c r="J54" s="10">
        <v>0</v>
      </c>
      <c r="K54" s="7">
        <v>12.18671</v>
      </c>
      <c r="L54" s="10">
        <v>0.15207816208778999</v>
      </c>
      <c r="M54" s="7">
        <v>5.19557</v>
      </c>
      <c r="N54" s="10">
        <v>0.16006451732973201</v>
      </c>
      <c r="O54" s="65"/>
      <c r="P54" s="65"/>
      <c r="Q54" s="65"/>
      <c r="R54" s="182"/>
    </row>
    <row r="55" spans="1:18" ht="13" customHeight="1" x14ac:dyDescent="0.2">
      <c r="A55" s="82" t="s">
        <v>383</v>
      </c>
      <c r="B55" s="110">
        <v>2</v>
      </c>
      <c r="C55" s="7">
        <v>9.5432930850583499</v>
      </c>
      <c r="D55" s="10">
        <v>8.0600302124044607E-2</v>
      </c>
      <c r="E55" s="7">
        <v>2.1690336238185601</v>
      </c>
      <c r="F55" s="10">
        <v>3.8743152109025999E-2</v>
      </c>
      <c r="G55" s="7">
        <v>6.6273900000000001</v>
      </c>
      <c r="H55" s="10">
        <v>0.141112015774703</v>
      </c>
      <c r="I55" s="7">
        <v>9.4041099999999993</v>
      </c>
      <c r="J55" s="10">
        <v>6.8391735231678297E-2</v>
      </c>
      <c r="K55" s="7">
        <v>12.574210000000001</v>
      </c>
      <c r="L55" s="10">
        <v>1.6473294145373601E-2</v>
      </c>
      <c r="M55" s="7">
        <v>5.9468199999999998</v>
      </c>
      <c r="N55" s="10">
        <v>0.14235357462318901</v>
      </c>
      <c r="O55" s="65"/>
      <c r="P55" s="65"/>
      <c r="Q55" s="65"/>
      <c r="R55" s="182"/>
    </row>
    <row r="56" spans="1:18" ht="13" customHeight="1" x14ac:dyDescent="0.2">
      <c r="A56" s="82" t="s">
        <v>384</v>
      </c>
      <c r="B56" s="110">
        <v>2</v>
      </c>
      <c r="C56" s="7">
        <v>10.522786523749399</v>
      </c>
      <c r="D56" s="10">
        <v>5.6185068449732201E-2</v>
      </c>
      <c r="E56" s="7">
        <v>1.9525734208657299</v>
      </c>
      <c r="F56" s="10">
        <v>2.6669560046265799E-2</v>
      </c>
      <c r="G56" s="7">
        <v>8.0770400000000002</v>
      </c>
      <c r="H56" s="10">
        <v>5.56210038025204E-2</v>
      </c>
      <c r="I56" s="7">
        <v>10.5466</v>
      </c>
      <c r="J56" s="10">
        <v>0.104689012699518</v>
      </c>
      <c r="K56" s="7">
        <v>13.09817</v>
      </c>
      <c r="L56" s="10">
        <v>1.8720000000000101E-2</v>
      </c>
      <c r="M56" s="7">
        <v>5.0211300000000003</v>
      </c>
      <c r="N56" s="10">
        <v>5.46958373553234E-2</v>
      </c>
      <c r="O56" s="65"/>
      <c r="P56" s="65"/>
      <c r="Q56" s="65"/>
      <c r="R56" s="182"/>
    </row>
    <row r="57" spans="1:18" ht="13" customHeight="1" x14ac:dyDescent="0.2">
      <c r="A57" s="82" t="s">
        <v>385</v>
      </c>
      <c r="B57" s="110">
        <v>2</v>
      </c>
      <c r="C57" s="7">
        <v>10.012080624111199</v>
      </c>
      <c r="D57" s="10">
        <v>7.0298627524027393E-2</v>
      </c>
      <c r="E57" s="7">
        <v>2.0199191615126999</v>
      </c>
      <c r="F57" s="10">
        <v>3.2232713768521701E-2</v>
      </c>
      <c r="G57" s="7">
        <v>7.4515000000000002</v>
      </c>
      <c r="H57" s="10">
        <v>0.12720831461818799</v>
      </c>
      <c r="I57" s="7">
        <v>9.8126200000000008</v>
      </c>
      <c r="J57" s="10">
        <v>0.10330736843033</v>
      </c>
      <c r="K57" s="7">
        <v>12.913959999999999</v>
      </c>
      <c r="L57" s="10">
        <v>0.25484484384032502</v>
      </c>
      <c r="M57" s="7">
        <v>5.4624600000000001</v>
      </c>
      <c r="N57" s="10">
        <v>0.26601279520353799</v>
      </c>
      <c r="O57" s="65"/>
      <c r="P57" s="65"/>
      <c r="Q57" s="65"/>
      <c r="R57" s="182"/>
    </row>
    <row r="58" spans="1:18" ht="13" customHeight="1" x14ac:dyDescent="0.2">
      <c r="A58" s="82" t="s">
        <v>386</v>
      </c>
      <c r="B58" s="110">
        <v>2</v>
      </c>
      <c r="C58" s="7">
        <v>9.3097407485323007</v>
      </c>
      <c r="D58" s="10">
        <v>6.08847206637625E-2</v>
      </c>
      <c r="E58" s="7">
        <v>2.0738743247673002</v>
      </c>
      <c r="F58" s="10">
        <v>2.36781416505541E-2</v>
      </c>
      <c r="G58" s="7">
        <v>6.6791600000000004</v>
      </c>
      <c r="H58" s="10">
        <v>0.111720512959796</v>
      </c>
      <c r="I58" s="7">
        <v>9.2555399999999999</v>
      </c>
      <c r="J58" s="10">
        <v>0.15054962590455001</v>
      </c>
      <c r="K58" s="7">
        <v>12.38903</v>
      </c>
      <c r="L58" s="10">
        <v>0.13507064649286299</v>
      </c>
      <c r="M58" s="7">
        <v>5.7098699999999996</v>
      </c>
      <c r="N58" s="10">
        <v>0.12619314006712101</v>
      </c>
      <c r="O58" s="65"/>
      <c r="P58" s="65"/>
      <c r="Q58" s="65"/>
      <c r="R58" s="182"/>
    </row>
    <row r="59" spans="1:18" ht="13" customHeight="1" x14ac:dyDescent="0.2">
      <c r="A59" s="82" t="s">
        <v>387</v>
      </c>
      <c r="B59" s="110">
        <v>2</v>
      </c>
      <c r="C59" s="7">
        <v>10.188212260555799</v>
      </c>
      <c r="D59" s="10">
        <v>9.1076682202516704E-2</v>
      </c>
      <c r="E59" s="7">
        <v>2.1498439185290201</v>
      </c>
      <c r="F59" s="10">
        <v>3.9502548576693899E-2</v>
      </c>
      <c r="G59" s="7">
        <v>7.5552999999999999</v>
      </c>
      <c r="H59" s="10">
        <v>0.15555637189134999</v>
      </c>
      <c r="I59" s="7">
        <v>9.9200900000000001</v>
      </c>
      <c r="J59" s="10">
        <v>0.219763470922718</v>
      </c>
      <c r="K59" s="7">
        <v>13.53317</v>
      </c>
      <c r="L59" s="10">
        <v>0.153543475224446</v>
      </c>
      <c r="M59" s="7">
        <v>5.9778700000000002</v>
      </c>
      <c r="N59" s="10">
        <v>0.212099986694955</v>
      </c>
      <c r="O59" s="65"/>
      <c r="P59" s="65"/>
      <c r="Q59" s="65"/>
      <c r="R59" s="182"/>
    </row>
    <row r="60" spans="1:18" ht="13" customHeight="1" x14ac:dyDescent="0.2">
      <c r="A60" s="82" t="s">
        <v>388</v>
      </c>
      <c r="B60" s="110">
        <v>2</v>
      </c>
      <c r="C60" s="7">
        <v>9.8845074276056994</v>
      </c>
      <c r="D60" s="10">
        <v>0.111286772250828</v>
      </c>
      <c r="E60" s="7">
        <v>2.1214343876575299</v>
      </c>
      <c r="F60" s="10">
        <v>4.7575497716919303E-2</v>
      </c>
      <c r="G60" s="7">
        <v>7.0851600000000001</v>
      </c>
      <c r="H60" s="10">
        <v>0.123224582190405</v>
      </c>
      <c r="I60" s="7">
        <v>9.7042599999999997</v>
      </c>
      <c r="J60" s="10">
        <v>0.20211526277844499</v>
      </c>
      <c r="K60" s="7">
        <v>13.004569999999999</v>
      </c>
      <c r="L60" s="10">
        <v>0.16809490864389701</v>
      </c>
      <c r="M60" s="7">
        <v>5.9194100000000001</v>
      </c>
      <c r="N60" s="10">
        <v>0.174723395342467</v>
      </c>
      <c r="O60" s="65"/>
      <c r="P60" s="65"/>
      <c r="Q60" s="65"/>
      <c r="R60" s="182"/>
    </row>
    <row r="61" spans="1:18" ht="13" customHeight="1" x14ac:dyDescent="0.2">
      <c r="A61" s="82" t="s">
        <v>432</v>
      </c>
      <c r="B61" s="110">
        <v>2</v>
      </c>
      <c r="C61" s="7">
        <v>10.7639535539228</v>
      </c>
      <c r="D61" s="10">
        <v>5.1060572593358097E-2</v>
      </c>
      <c r="E61" s="7">
        <v>2.0141564068545001</v>
      </c>
      <c r="F61" s="10">
        <v>2.4982229993921998E-2</v>
      </c>
      <c r="G61" s="7">
        <v>8.21692</v>
      </c>
      <c r="H61" s="10">
        <v>0.14458915310630999</v>
      </c>
      <c r="I61" s="7">
        <v>10.911339999999999</v>
      </c>
      <c r="J61" s="10">
        <v>8.9156676182997899E-2</v>
      </c>
      <c r="K61" s="7">
        <v>13.53317</v>
      </c>
      <c r="L61" s="10">
        <v>0</v>
      </c>
      <c r="M61" s="7">
        <v>5.3162500000000001</v>
      </c>
      <c r="N61" s="10">
        <v>0.14458915310630999</v>
      </c>
      <c r="O61" s="65"/>
      <c r="P61" s="65"/>
      <c r="Q61" s="65"/>
      <c r="R61" s="182"/>
    </row>
    <row r="62" spans="1:18" ht="13" customHeight="1" x14ac:dyDescent="0.2">
      <c r="A62" s="82" t="s">
        <v>389</v>
      </c>
      <c r="B62" s="110">
        <v>2</v>
      </c>
      <c r="C62" s="7">
        <v>10.032873556939901</v>
      </c>
      <c r="D62" s="10">
        <v>4.1759781948592298E-2</v>
      </c>
      <c r="E62" s="7">
        <v>1.64234027433333</v>
      </c>
      <c r="F62" s="10">
        <v>2.2033694309527001E-2</v>
      </c>
      <c r="G62" s="7">
        <v>8.3584599999999991</v>
      </c>
      <c r="H62" s="10">
        <v>1.5147761814868E-2</v>
      </c>
      <c r="I62" s="7">
        <v>9.3873800000000003</v>
      </c>
      <c r="J62" s="10">
        <v>8.2177411154160801E-2</v>
      </c>
      <c r="K62" s="7">
        <v>12.574210000000001</v>
      </c>
      <c r="L62" s="10">
        <v>6.0420374742299797E-2</v>
      </c>
      <c r="M62" s="7">
        <v>4.2157499999999999</v>
      </c>
      <c r="N62" s="10">
        <v>5.9523444087181798E-2</v>
      </c>
      <c r="O62" s="65"/>
      <c r="P62" s="65"/>
      <c r="Q62" s="65"/>
      <c r="R62" s="182"/>
    </row>
    <row r="63" spans="1:18" ht="13" customHeight="1" x14ac:dyDescent="0.2">
      <c r="A63" s="112" t="s">
        <v>433</v>
      </c>
      <c r="B63" s="113">
        <v>2</v>
      </c>
      <c r="C63" s="34">
        <v>9.91493295963115</v>
      </c>
      <c r="D63" s="35">
        <v>1.23168555239229E-2</v>
      </c>
      <c r="E63" s="34">
        <v>1.9278417046465199</v>
      </c>
      <c r="F63" s="35">
        <v>6.0999190518906503E-3</v>
      </c>
      <c r="G63" s="34">
        <v>7.4975870370370403</v>
      </c>
      <c r="H63" s="35">
        <v>2.1948422400006499E-2</v>
      </c>
      <c r="I63" s="34">
        <v>9.7888840740740708</v>
      </c>
      <c r="J63" s="35">
        <v>1.9501892282425701E-2</v>
      </c>
      <c r="K63" s="34">
        <v>12.641217037037</v>
      </c>
      <c r="L63" s="35">
        <v>3.65831336531574E-2</v>
      </c>
      <c r="M63" s="34">
        <v>5.1436299999999999</v>
      </c>
      <c r="N63" s="35">
        <v>3.9099825440900897E-2</v>
      </c>
      <c r="O63" s="65"/>
      <c r="P63" s="65"/>
      <c r="Q63" s="65"/>
      <c r="R63" s="182"/>
    </row>
    <row r="64" spans="1:18" ht="13" customHeight="1" x14ac:dyDescent="0.2">
      <c r="A64" s="114" t="s">
        <v>434</v>
      </c>
      <c r="B64" s="115">
        <v>2</v>
      </c>
      <c r="C64" s="38">
        <v>10.034509800220601</v>
      </c>
      <c r="D64" s="39">
        <v>1.7918270594002202E-2</v>
      </c>
      <c r="E64" s="38">
        <v>1.89129436333572</v>
      </c>
      <c r="F64" s="39">
        <v>9.3129248255375396E-3</v>
      </c>
      <c r="G64" s="38">
        <v>7.6831709597719096</v>
      </c>
      <c r="H64" s="39">
        <v>3.0327616336407601E-2</v>
      </c>
      <c r="I64" s="38">
        <v>9.9221644404681708</v>
      </c>
      <c r="J64" s="39">
        <v>3.73784318247814E-2</v>
      </c>
      <c r="K64" s="38">
        <v>12.650097915078</v>
      </c>
      <c r="L64" s="39">
        <v>5.6941812485877798E-2</v>
      </c>
      <c r="M64" s="38">
        <v>4.9669269553061</v>
      </c>
      <c r="N64" s="39">
        <v>5.3667459661726903E-2</v>
      </c>
      <c r="O64" s="65"/>
      <c r="P64" s="65"/>
      <c r="Q64" s="65"/>
      <c r="R64" s="182"/>
    </row>
    <row r="65" spans="1:18" ht="13" customHeight="1" x14ac:dyDescent="0.2">
      <c r="A65" s="116" t="s">
        <v>435</v>
      </c>
      <c r="B65" s="117">
        <v>2</v>
      </c>
      <c r="C65" s="48">
        <v>9.9528554987659597</v>
      </c>
      <c r="D65" s="49">
        <v>8.6994259827004507E-3</v>
      </c>
      <c r="E65" s="48">
        <v>1.9378617607033899</v>
      </c>
      <c r="F65" s="49">
        <v>4.4623476037271301E-3</v>
      </c>
      <c r="G65" s="48">
        <v>7.52937755102041</v>
      </c>
      <c r="H65" s="49">
        <v>1.6391340553562301E-2</v>
      </c>
      <c r="I65" s="48">
        <v>9.8259797959183697</v>
      </c>
      <c r="J65" s="49">
        <v>1.4341626143961001E-2</v>
      </c>
      <c r="K65" s="48">
        <v>12.6934771428571</v>
      </c>
      <c r="L65" s="49">
        <v>2.2133212550732698E-2</v>
      </c>
      <c r="M65" s="48">
        <v>5.1640995918367301</v>
      </c>
      <c r="N65" s="49">
        <v>2.5517822366091E-2</v>
      </c>
      <c r="O65" s="65"/>
      <c r="P65" s="65"/>
      <c r="Q65" s="65"/>
      <c r="R65" s="182"/>
    </row>
    <row r="66" spans="1:18" ht="13" customHeight="1" x14ac:dyDescent="0.2">
      <c r="A66" s="82" t="s">
        <v>391</v>
      </c>
      <c r="B66" s="110">
        <v>2</v>
      </c>
      <c r="C66" s="7">
        <v>9.9722395140974491</v>
      </c>
      <c r="D66" s="10">
        <v>0.124738057836838</v>
      </c>
      <c r="E66" s="7">
        <v>2.1035691574194701</v>
      </c>
      <c r="F66" s="10">
        <v>6.1128874804045802E-2</v>
      </c>
      <c r="G66" s="7">
        <v>7.2077299999999997</v>
      </c>
      <c r="H66" s="10">
        <v>0.28156719482922699</v>
      </c>
      <c r="I66" s="7">
        <v>9.7799099999999992</v>
      </c>
      <c r="J66" s="10">
        <v>0.104341782944322</v>
      </c>
      <c r="K66" s="7">
        <v>13.004569999999999</v>
      </c>
      <c r="L66" s="10">
        <v>7.6579047029849995E-2</v>
      </c>
      <c r="M66" s="7">
        <v>5.7968400000000004</v>
      </c>
      <c r="N66" s="10">
        <v>0.28407935008374002</v>
      </c>
      <c r="O66" s="65"/>
      <c r="P66" s="65"/>
      <c r="Q66" s="65"/>
      <c r="R66" s="182"/>
    </row>
    <row r="67" spans="1:18" ht="13" customHeight="1" x14ac:dyDescent="0.2">
      <c r="A67" s="82" t="s">
        <v>392</v>
      </c>
      <c r="B67" s="110">
        <v>2</v>
      </c>
      <c r="C67" s="7" t="s">
        <v>859</v>
      </c>
      <c r="D67" s="10" t="s">
        <v>859</v>
      </c>
      <c r="E67" s="7" t="s">
        <v>859</v>
      </c>
      <c r="F67" s="10" t="s">
        <v>859</v>
      </c>
      <c r="G67" s="7" t="s">
        <v>859</v>
      </c>
      <c r="H67" s="10" t="s">
        <v>859</v>
      </c>
      <c r="I67" s="7" t="s">
        <v>859</v>
      </c>
      <c r="J67" s="10" t="s">
        <v>859</v>
      </c>
      <c r="K67" s="7" t="s">
        <v>859</v>
      </c>
      <c r="L67" s="10" t="s">
        <v>859</v>
      </c>
      <c r="M67" s="7" t="s">
        <v>859</v>
      </c>
      <c r="N67" s="10" t="s">
        <v>859</v>
      </c>
      <c r="O67" s="65"/>
      <c r="P67" s="65"/>
      <c r="Q67" s="65"/>
      <c r="R67" s="182"/>
    </row>
    <row r="68" spans="1:18" ht="13" customHeight="1" x14ac:dyDescent="0.2">
      <c r="A68" s="82" t="s">
        <v>393</v>
      </c>
      <c r="B68" s="110">
        <v>2</v>
      </c>
      <c r="C68" s="7">
        <v>9.8771429015557803</v>
      </c>
      <c r="D68" s="10">
        <v>0.10807978690234001</v>
      </c>
      <c r="E68" s="7">
        <v>1.9751442734788001</v>
      </c>
      <c r="F68" s="10">
        <v>5.2415950071850903E-2</v>
      </c>
      <c r="G68" s="7">
        <v>7.5813699999999997</v>
      </c>
      <c r="H68" s="10">
        <v>0.188675446977078</v>
      </c>
      <c r="I68" s="7">
        <v>9.4791500000000006</v>
      </c>
      <c r="J68" s="10">
        <v>0.20592652598439001</v>
      </c>
      <c r="K68" s="7">
        <v>12.60937</v>
      </c>
      <c r="L68" s="10">
        <v>0.240243472793747</v>
      </c>
      <c r="M68" s="7">
        <v>5.0279999999999996</v>
      </c>
      <c r="N68" s="10">
        <v>0.23839317225122</v>
      </c>
      <c r="O68" s="65"/>
      <c r="P68" s="65"/>
      <c r="Q68" s="65"/>
      <c r="R68" s="182"/>
    </row>
    <row r="69" spans="1:18" ht="13" customHeight="1" x14ac:dyDescent="0.2">
      <c r="A69" s="4" t="s">
        <v>394</v>
      </c>
      <c r="B69" s="118">
        <v>2</v>
      </c>
      <c r="C69" s="169">
        <v>9.8020458976945903</v>
      </c>
      <c r="D69" s="170">
        <v>0.105236283865327</v>
      </c>
      <c r="E69" s="169">
        <v>1.94085329738298</v>
      </c>
      <c r="F69" s="170">
        <v>4.0076191669255301E-2</v>
      </c>
      <c r="G69" s="169">
        <v>7.55891</v>
      </c>
      <c r="H69" s="170">
        <v>0.109544155006098</v>
      </c>
      <c r="I69" s="169">
        <v>9.3656199999999998</v>
      </c>
      <c r="J69" s="170">
        <v>0.10067955279996101</v>
      </c>
      <c r="K69" s="169">
        <v>12.54476</v>
      </c>
      <c r="L69" s="170">
        <v>0.31050371233207502</v>
      </c>
      <c r="M69" s="169">
        <v>4.9858500000000001</v>
      </c>
      <c r="N69" s="170">
        <v>0.28263855359805401</v>
      </c>
      <c r="O69" s="178"/>
      <c r="P69" s="178"/>
      <c r="Q69" s="178"/>
      <c r="R69" s="183"/>
    </row>
    <row r="70" spans="1:18" ht="13" customHeight="1" x14ac:dyDescent="0.2">
      <c r="A70" s="82"/>
      <c r="B70" s="119"/>
      <c r="C70" s="7" t="s">
        <v>1910</v>
      </c>
      <c r="D70" s="10" t="s">
        <v>1911</v>
      </c>
      <c r="E70" s="7" t="s">
        <v>1912</v>
      </c>
      <c r="F70" s="10" t="s">
        <v>1913</v>
      </c>
      <c r="G70" s="7" t="s">
        <v>1914</v>
      </c>
      <c r="H70" s="10" t="s">
        <v>1915</v>
      </c>
      <c r="I70" s="7" t="s">
        <v>1916</v>
      </c>
      <c r="J70" s="10" t="s">
        <v>1917</v>
      </c>
      <c r="K70" s="7" t="s">
        <v>1918</v>
      </c>
      <c r="L70" s="10" t="s">
        <v>1919</v>
      </c>
      <c r="M70" s="7" t="s">
        <v>1920</v>
      </c>
      <c r="N70" s="10" t="s">
        <v>1921</v>
      </c>
      <c r="O70" s="7" t="s">
        <v>1922</v>
      </c>
      <c r="P70" s="10" t="s">
        <v>1923</v>
      </c>
      <c r="Q70" s="65" t="s">
        <v>1924</v>
      </c>
      <c r="R70" s="182" t="s">
        <v>1925</v>
      </c>
    </row>
    <row r="71" spans="1:18" ht="13" customHeight="1" x14ac:dyDescent="0.2">
      <c r="A71" s="82" t="s">
        <v>350</v>
      </c>
      <c r="B71" s="119">
        <v>1</v>
      </c>
      <c r="C71" s="7">
        <v>10.108678381335899</v>
      </c>
      <c r="D71" s="10">
        <v>9.0793759447372696E-2</v>
      </c>
      <c r="E71" s="7">
        <v>1.98418296098962</v>
      </c>
      <c r="F71" s="10">
        <v>3.9779700108681502E-2</v>
      </c>
      <c r="G71" s="7">
        <v>7.6650799999999997</v>
      </c>
      <c r="H71" s="10">
        <v>0.16669318650742701</v>
      </c>
      <c r="I71" s="7">
        <v>9.9372799999999994</v>
      </c>
      <c r="J71" s="10">
        <v>0.11406597184085999</v>
      </c>
      <c r="K71" s="7">
        <v>13.05115</v>
      </c>
      <c r="L71" s="10">
        <v>0.11996024419781599</v>
      </c>
      <c r="M71" s="7">
        <v>5.3860700000000001</v>
      </c>
      <c r="N71" s="10">
        <v>0.157806346640431</v>
      </c>
      <c r="O71" s="7">
        <v>0.51246030785117502</v>
      </c>
      <c r="P71" s="10">
        <v>0.124269687313142</v>
      </c>
      <c r="Q71" s="65"/>
      <c r="R71" s="182"/>
    </row>
    <row r="72" spans="1:18" ht="13" customHeight="1" x14ac:dyDescent="0.2">
      <c r="A72" s="82" t="s">
        <v>352</v>
      </c>
      <c r="B72" s="119">
        <v>1</v>
      </c>
      <c r="C72" s="7">
        <v>10.199726383677699</v>
      </c>
      <c r="D72" s="10">
        <v>5.4181082978743501E-2</v>
      </c>
      <c r="E72" s="7">
        <v>1.78050103092137</v>
      </c>
      <c r="F72" s="10">
        <v>3.3352476930977801E-2</v>
      </c>
      <c r="G72" s="7">
        <v>7.94414</v>
      </c>
      <c r="H72" s="10">
        <v>0.14238039818739101</v>
      </c>
      <c r="I72" s="7">
        <v>10.13288</v>
      </c>
      <c r="J72" s="10">
        <v>0.13217971115114399</v>
      </c>
      <c r="K72" s="7">
        <v>12.587389999999999</v>
      </c>
      <c r="L72" s="10">
        <v>1.66123538368292E-2</v>
      </c>
      <c r="M72" s="7">
        <v>4.6432500000000001</v>
      </c>
      <c r="N72" s="10">
        <v>0.147797781607168</v>
      </c>
      <c r="O72" s="7">
        <v>1.20834909506833E-2</v>
      </c>
      <c r="P72" s="10">
        <v>9.8513299406169097E-2</v>
      </c>
      <c r="Q72" s="65"/>
      <c r="R72" s="182"/>
    </row>
    <row r="73" spans="1:18" ht="13" customHeight="1" x14ac:dyDescent="0.2">
      <c r="A73" s="111" t="s">
        <v>354</v>
      </c>
      <c r="B73" s="119">
        <v>1</v>
      </c>
      <c r="C73" s="7">
        <v>10.039060096680201</v>
      </c>
      <c r="D73" s="10">
        <v>5.36557500595728E-2</v>
      </c>
      <c r="E73" s="7">
        <v>1.78095570854254</v>
      </c>
      <c r="F73" s="10">
        <v>3.4012010767243299E-2</v>
      </c>
      <c r="G73" s="7">
        <v>7.6624499999999998</v>
      </c>
      <c r="H73" s="10">
        <v>0.122826801570341</v>
      </c>
      <c r="I73" s="7">
        <v>9.9832999999999998</v>
      </c>
      <c r="J73" s="10">
        <v>4.9820315695507399E-2</v>
      </c>
      <c r="K73" s="7">
        <v>12.587389999999999</v>
      </c>
      <c r="L73" s="10">
        <v>0.21080206054970099</v>
      </c>
      <c r="M73" s="7">
        <v>4.9249400000000003</v>
      </c>
      <c r="N73" s="10">
        <v>0.22620385944541199</v>
      </c>
      <c r="O73" s="7">
        <v>2.1749373534168701E-2</v>
      </c>
      <c r="P73" s="10">
        <v>0.12124011561296399</v>
      </c>
      <c r="Q73" s="65"/>
      <c r="R73" s="182"/>
    </row>
    <row r="74" spans="1:18" ht="13" customHeight="1" x14ac:dyDescent="0.2">
      <c r="A74" s="82" t="s">
        <v>355</v>
      </c>
      <c r="B74" s="119">
        <v>1</v>
      </c>
      <c r="C74" s="7">
        <v>10.4070484854472</v>
      </c>
      <c r="D74" s="10">
        <v>6.8943073423904197E-2</v>
      </c>
      <c r="E74" s="7">
        <v>1.85245422794339</v>
      </c>
      <c r="F74" s="10">
        <v>3.7232690879621E-2</v>
      </c>
      <c r="G74" s="7">
        <v>8.1911799999999992</v>
      </c>
      <c r="H74" s="10">
        <v>0.153654706520822</v>
      </c>
      <c r="I74" s="7">
        <v>10.297890000000001</v>
      </c>
      <c r="J74" s="10">
        <v>6.6841303817325004E-2</v>
      </c>
      <c r="K74" s="7">
        <v>13.05115</v>
      </c>
      <c r="L74" s="10">
        <v>8.2072894965389401E-2</v>
      </c>
      <c r="M74" s="7">
        <v>4.8599699999999997</v>
      </c>
      <c r="N74" s="10">
        <v>0.15276364110612201</v>
      </c>
      <c r="O74" s="7">
        <v>0.470468683122792</v>
      </c>
      <c r="P74" s="10">
        <v>9.5633491361061307E-2</v>
      </c>
      <c r="Q74" s="65"/>
      <c r="R74" s="182"/>
    </row>
    <row r="75" spans="1:18" ht="13" customHeight="1" x14ac:dyDescent="0.2">
      <c r="A75" s="82" t="s">
        <v>365</v>
      </c>
      <c r="B75" s="119">
        <v>1</v>
      </c>
      <c r="C75" s="7">
        <v>9.8129604027950208</v>
      </c>
      <c r="D75" s="10">
        <v>6.4688740288968496E-2</v>
      </c>
      <c r="E75" s="7">
        <v>1.8030524892776001</v>
      </c>
      <c r="F75" s="10">
        <v>3.4034558318722798E-2</v>
      </c>
      <c r="G75" s="7">
        <v>7.6596000000000002</v>
      </c>
      <c r="H75" s="10">
        <v>0.187549485203239</v>
      </c>
      <c r="I75" s="7">
        <v>9.8210300000000004</v>
      </c>
      <c r="J75" s="10">
        <v>0.20140549376816899</v>
      </c>
      <c r="K75" s="7">
        <v>12.219950000000001</v>
      </c>
      <c r="L75" s="10">
        <v>0.14651804859470499</v>
      </c>
      <c r="M75" s="7">
        <v>4.5603499999999997</v>
      </c>
      <c r="N75" s="10">
        <v>0.22172502674258501</v>
      </c>
      <c r="O75" s="7">
        <v>0.36949775647936201</v>
      </c>
      <c r="P75" s="10">
        <v>9.4076298266527802E-2</v>
      </c>
      <c r="Q75" s="65"/>
      <c r="R75" s="182"/>
    </row>
    <row r="76" spans="1:18" ht="13" customHeight="1" x14ac:dyDescent="0.2">
      <c r="A76" s="82" t="s">
        <v>370</v>
      </c>
      <c r="B76" s="119">
        <v>1</v>
      </c>
      <c r="C76" s="7">
        <v>8.9137414212487691</v>
      </c>
      <c r="D76" s="10">
        <v>5.3094731602726201E-2</v>
      </c>
      <c r="E76" s="7">
        <v>1.8401349401992999</v>
      </c>
      <c r="F76" s="10">
        <v>3.3274573140603003E-2</v>
      </c>
      <c r="G76" s="7">
        <v>6.66873</v>
      </c>
      <c r="H76" s="10">
        <v>6.3176171837172904E-2</v>
      </c>
      <c r="I76" s="7">
        <v>8.8478999999999992</v>
      </c>
      <c r="J76" s="10">
        <v>0</v>
      </c>
      <c r="K76" s="7">
        <v>11.392340000000001</v>
      </c>
      <c r="L76" s="10">
        <v>0.17122503418601001</v>
      </c>
      <c r="M76" s="7">
        <v>4.7236099999999999</v>
      </c>
      <c r="N76" s="10">
        <v>0.166593755813356</v>
      </c>
      <c r="O76" s="7">
        <v>0.33498321072830201</v>
      </c>
      <c r="P76" s="10">
        <v>7.54273415912734E-2</v>
      </c>
      <c r="Q76" s="65"/>
      <c r="R76" s="182"/>
    </row>
    <row r="77" spans="1:18" ht="13" customHeight="1" x14ac:dyDescent="0.2">
      <c r="A77" s="82" t="s">
        <v>372</v>
      </c>
      <c r="B77" s="119">
        <v>1</v>
      </c>
      <c r="C77" s="7">
        <v>8.8160264197943405</v>
      </c>
      <c r="D77" s="10">
        <v>5.7063990760940299E-2</v>
      </c>
      <c r="E77" s="7">
        <v>2.1021520917766501</v>
      </c>
      <c r="F77" s="10">
        <v>3.4303312647153701E-2</v>
      </c>
      <c r="G77" s="7">
        <v>6.1326700000000001</v>
      </c>
      <c r="H77" s="10">
        <v>0.12668144506596099</v>
      </c>
      <c r="I77" s="7">
        <v>8.8478999999999992</v>
      </c>
      <c r="J77" s="10">
        <v>6.9612079641394597E-2</v>
      </c>
      <c r="K77" s="7">
        <v>11.8261</v>
      </c>
      <c r="L77" s="10">
        <v>7.3987071897730794E-2</v>
      </c>
      <c r="M77" s="7">
        <v>5.6934300000000002</v>
      </c>
      <c r="N77" s="10">
        <v>0.144586489479481</v>
      </c>
      <c r="O77" s="7">
        <v>-0.37843516594448301</v>
      </c>
      <c r="P77" s="10">
        <v>8.6699988870968206E-2</v>
      </c>
      <c r="Q77" s="65"/>
      <c r="R77" s="182"/>
    </row>
    <row r="78" spans="1:18" ht="13" customHeight="1" x14ac:dyDescent="0.2">
      <c r="A78" s="82" t="s">
        <v>428</v>
      </c>
      <c r="B78" s="119">
        <v>1</v>
      </c>
      <c r="C78" s="7">
        <v>9.5575085281977596</v>
      </c>
      <c r="D78" s="10">
        <v>5.7617474900788897E-2</v>
      </c>
      <c r="E78" s="7">
        <v>1.79375999109276</v>
      </c>
      <c r="F78" s="10">
        <v>2.9240123095713898E-2</v>
      </c>
      <c r="G78" s="7">
        <v>7.3361599999999996</v>
      </c>
      <c r="H78" s="10">
        <v>0.108527005394971</v>
      </c>
      <c r="I78" s="7">
        <v>9.5372299999999992</v>
      </c>
      <c r="J78" s="10">
        <v>1.25027952074722E-2</v>
      </c>
      <c r="K78" s="7">
        <v>11.99028</v>
      </c>
      <c r="L78" s="10">
        <v>0.117874707091895</v>
      </c>
      <c r="M78" s="7">
        <v>4.6541199999999998</v>
      </c>
      <c r="N78" s="10">
        <v>0.134407060796671</v>
      </c>
      <c r="O78" s="7">
        <v>0.12717776150368601</v>
      </c>
      <c r="P78" s="10">
        <v>6.9088252278038401E-2</v>
      </c>
      <c r="Q78" s="65"/>
      <c r="R78" s="182"/>
    </row>
    <row r="79" spans="1:18" ht="13" customHeight="1" x14ac:dyDescent="0.2">
      <c r="A79" s="82" t="s">
        <v>378</v>
      </c>
      <c r="B79" s="119">
        <v>1</v>
      </c>
      <c r="C79" s="7">
        <v>10.7321183548365</v>
      </c>
      <c r="D79" s="10">
        <v>5.7880319218946999E-2</v>
      </c>
      <c r="E79" s="7">
        <v>1.9163720631567001</v>
      </c>
      <c r="F79" s="10">
        <v>2.8563313292637501E-2</v>
      </c>
      <c r="G79" s="7">
        <v>8.3957999999999995</v>
      </c>
      <c r="H79" s="10">
        <v>0.13008138962972399</v>
      </c>
      <c r="I79" s="7">
        <v>10.708819999999999</v>
      </c>
      <c r="J79" s="10">
        <v>7.3222719916702997E-2</v>
      </c>
      <c r="K79" s="7">
        <v>13.561590000000001</v>
      </c>
      <c r="L79" s="10">
        <v>4.90723208743995E-2</v>
      </c>
      <c r="M79" s="7">
        <v>5.1657900000000003</v>
      </c>
      <c r="N79" s="10">
        <v>0.13369688231219201</v>
      </c>
      <c r="O79" s="7">
        <v>0.54039151264826302</v>
      </c>
      <c r="P79" s="10">
        <v>7.8927044947659106E-2</v>
      </c>
      <c r="Q79" s="65"/>
      <c r="R79" s="182"/>
    </row>
    <row r="80" spans="1:18" ht="13" customHeight="1" x14ac:dyDescent="0.2">
      <c r="A80" s="82" t="s">
        <v>382</v>
      </c>
      <c r="B80" s="119">
        <v>1</v>
      </c>
      <c r="C80" s="7">
        <v>10.0430998813566</v>
      </c>
      <c r="D80" s="10">
        <v>4.4199197410080701E-2</v>
      </c>
      <c r="E80" s="7">
        <v>1.89684529646614</v>
      </c>
      <c r="F80" s="10">
        <v>3.02520007037381E-2</v>
      </c>
      <c r="G80" s="7">
        <v>7.6872999999999996</v>
      </c>
      <c r="H80" s="10">
        <v>7.9532904134075197E-2</v>
      </c>
      <c r="I80" s="7">
        <v>9.8672199999999997</v>
      </c>
      <c r="J80" s="10">
        <v>5.2450006062916998E-2</v>
      </c>
      <c r="K80" s="7">
        <v>12.73039</v>
      </c>
      <c r="L80" s="10">
        <v>0.116341128823818</v>
      </c>
      <c r="M80" s="7">
        <v>5.0430900000000003</v>
      </c>
      <c r="N80" s="10">
        <v>0.13789201531633399</v>
      </c>
      <c r="O80" s="7">
        <v>0.51606454896774601</v>
      </c>
      <c r="P80" s="10">
        <v>6.7383298097825506E-2</v>
      </c>
      <c r="Q80" s="65"/>
      <c r="R80" s="182"/>
    </row>
    <row r="81" spans="1:18" ht="13" customHeight="1" x14ac:dyDescent="0.2">
      <c r="A81" s="82" t="s">
        <v>384</v>
      </c>
      <c r="B81" s="119">
        <v>1</v>
      </c>
      <c r="C81" s="7">
        <v>11.082375088142101</v>
      </c>
      <c r="D81" s="10">
        <v>5.4499243661433501E-2</v>
      </c>
      <c r="E81" s="7">
        <v>1.8227168485124201</v>
      </c>
      <c r="F81" s="10">
        <v>2.7462980661829998E-2</v>
      </c>
      <c r="G81" s="7">
        <v>8.7561400000000003</v>
      </c>
      <c r="H81" s="10">
        <v>0.101256045745427</v>
      </c>
      <c r="I81" s="7">
        <v>11.15283</v>
      </c>
      <c r="J81" s="10">
        <v>9.3871113000751905E-2</v>
      </c>
      <c r="K81" s="7">
        <v>13.561590000000001</v>
      </c>
      <c r="L81" s="10">
        <v>0</v>
      </c>
      <c r="M81" s="7">
        <v>4.8054500000000004</v>
      </c>
      <c r="N81" s="10">
        <v>0.101256045745427</v>
      </c>
      <c r="O81" s="7">
        <v>0.55958856439273297</v>
      </c>
      <c r="P81" s="10">
        <v>7.8274705214196605E-2</v>
      </c>
      <c r="Q81" s="65"/>
      <c r="R81" s="182"/>
    </row>
    <row r="82" spans="1:18" ht="13" customHeight="1" x14ac:dyDescent="0.2">
      <c r="A82" s="82" t="s">
        <v>386</v>
      </c>
      <c r="B82" s="119">
        <v>1</v>
      </c>
      <c r="C82" s="7">
        <v>9.6832535782333604</v>
      </c>
      <c r="D82" s="10">
        <v>5.2650182670339697E-2</v>
      </c>
      <c r="E82" s="7">
        <v>2.00613948096432</v>
      </c>
      <c r="F82" s="10">
        <v>2.5955217625494201E-2</v>
      </c>
      <c r="G82" s="7">
        <v>7.20146</v>
      </c>
      <c r="H82" s="10">
        <v>0.100337440389916</v>
      </c>
      <c r="I82" s="7">
        <v>9.5372299999999992</v>
      </c>
      <c r="J82" s="10">
        <v>0</v>
      </c>
      <c r="K82" s="7">
        <v>12.607139999999999</v>
      </c>
      <c r="L82" s="10">
        <v>4.7432287400040699E-2</v>
      </c>
      <c r="M82" s="7">
        <v>5.4056800000000003</v>
      </c>
      <c r="N82" s="10">
        <v>9.3744130312249194E-2</v>
      </c>
      <c r="O82" s="7">
        <v>0.37351282970105998</v>
      </c>
      <c r="P82" s="10">
        <v>8.0492179405980302E-2</v>
      </c>
      <c r="Q82" s="65"/>
      <c r="R82" s="182"/>
    </row>
    <row r="83" spans="1:18" ht="13" customHeight="1" x14ac:dyDescent="0.2">
      <c r="A83" s="82" t="s">
        <v>387</v>
      </c>
      <c r="B83" s="119">
        <v>1</v>
      </c>
      <c r="C83" s="7">
        <v>10.275450636962001</v>
      </c>
      <c r="D83" s="10">
        <v>0.116928981824439</v>
      </c>
      <c r="E83" s="7">
        <v>2.0205447855885099</v>
      </c>
      <c r="F83" s="10">
        <v>4.1523789015743898E-2</v>
      </c>
      <c r="G83" s="7">
        <v>7.7451400000000001</v>
      </c>
      <c r="H83" s="10">
        <v>0.222653805222368</v>
      </c>
      <c r="I83" s="7">
        <v>10.07264</v>
      </c>
      <c r="J83" s="10">
        <v>0.24354884797099799</v>
      </c>
      <c r="K83" s="7">
        <v>13.141529999999999</v>
      </c>
      <c r="L83" s="10">
        <v>8.5934614213365998E-2</v>
      </c>
      <c r="M83" s="7">
        <v>5.3963900000000002</v>
      </c>
      <c r="N83" s="10">
        <v>0.23161104820798201</v>
      </c>
      <c r="O83" s="7">
        <v>8.7238376406189005E-2</v>
      </c>
      <c r="P83" s="10">
        <v>0.148213861806237</v>
      </c>
      <c r="Q83" s="65"/>
      <c r="R83" s="182"/>
    </row>
    <row r="84" spans="1:18" ht="13" customHeight="1" x14ac:dyDescent="0.2">
      <c r="A84" s="5" t="s">
        <v>436</v>
      </c>
      <c r="B84" s="120">
        <v>1</v>
      </c>
      <c r="C84" s="87">
        <v>9.9693322968355993</v>
      </c>
      <c r="D84" s="88">
        <v>1.9406166057268501E-2</v>
      </c>
      <c r="E84" s="87">
        <v>1.9015713505740599</v>
      </c>
      <c r="F84" s="88">
        <v>9.59654743291731E-3</v>
      </c>
      <c r="G84" s="87">
        <v>7.6152833333333296</v>
      </c>
      <c r="H84" s="88">
        <v>4.0121573846110398E-2</v>
      </c>
      <c r="I84" s="87">
        <v>9.8967375000000004</v>
      </c>
      <c r="J84" s="88">
        <v>3.2993792909508803E-2</v>
      </c>
      <c r="K84" s="87">
        <v>12.643383333333301</v>
      </c>
      <c r="L84" s="88">
        <v>2.8520753359030801E-2</v>
      </c>
      <c r="M84" s="87">
        <v>5.0281000000000002</v>
      </c>
      <c r="N84" s="88">
        <v>4.5303239542001897E-2</v>
      </c>
      <c r="O84" s="87">
        <v>0.300093604900457</v>
      </c>
      <c r="P84" s="88">
        <v>2.61866987478164E-2</v>
      </c>
      <c r="Q84" s="65"/>
      <c r="R84" s="182"/>
    </row>
    <row r="85" spans="1:18" ht="13" customHeight="1" x14ac:dyDescent="0.2">
      <c r="A85" s="82" t="s">
        <v>93</v>
      </c>
      <c r="B85" s="119">
        <v>1</v>
      </c>
      <c r="C85" s="7">
        <v>10.347941655521799</v>
      </c>
      <c r="D85" s="10">
        <v>9.2224917349540997E-2</v>
      </c>
      <c r="E85" s="7">
        <v>1.7671754674735101</v>
      </c>
      <c r="F85" s="10">
        <v>5.2873585836208499E-2</v>
      </c>
      <c r="G85" s="7">
        <v>8.1607800000000008</v>
      </c>
      <c r="H85" s="10">
        <v>0.20279313811862601</v>
      </c>
      <c r="I85" s="7">
        <v>10.264290000000001</v>
      </c>
      <c r="J85" s="10">
        <v>9.5595340911573401E-2</v>
      </c>
      <c r="K85" s="7">
        <v>12.635579999999999</v>
      </c>
      <c r="L85" s="10">
        <v>0.154338208062684</v>
      </c>
      <c r="M85" s="7">
        <v>4.4748000000000001</v>
      </c>
      <c r="N85" s="10">
        <v>0.26976785916784202</v>
      </c>
      <c r="O85" s="7">
        <v>-4.4337448771205601E-3</v>
      </c>
      <c r="P85" s="10">
        <v>0.15008306158410001</v>
      </c>
      <c r="Q85" s="65"/>
      <c r="R85" s="182"/>
    </row>
    <row r="86" spans="1:18" ht="13" customHeight="1" x14ac:dyDescent="0.2">
      <c r="A86" s="82" t="s">
        <v>392</v>
      </c>
      <c r="B86" s="119">
        <v>1</v>
      </c>
      <c r="C86" s="7" t="s">
        <v>859</v>
      </c>
      <c r="D86" s="10" t="s">
        <v>859</v>
      </c>
      <c r="E86" s="7" t="s">
        <v>859</v>
      </c>
      <c r="F86" s="10" t="s">
        <v>859</v>
      </c>
      <c r="G86" s="7" t="s">
        <v>859</v>
      </c>
      <c r="H86" s="10" t="s">
        <v>859</v>
      </c>
      <c r="I86" s="7" t="s">
        <v>859</v>
      </c>
      <c r="J86" s="10" t="s">
        <v>859</v>
      </c>
      <c r="K86" s="7" t="s">
        <v>859</v>
      </c>
      <c r="L86" s="10" t="s">
        <v>859</v>
      </c>
      <c r="M86" s="7" t="s">
        <v>859</v>
      </c>
      <c r="N86" s="10" t="s">
        <v>859</v>
      </c>
      <c r="O86" s="7" t="s">
        <v>859</v>
      </c>
      <c r="P86" s="10" t="s">
        <v>859</v>
      </c>
      <c r="Q86" s="65"/>
      <c r="R86" s="182"/>
    </row>
    <row r="87" spans="1:18" ht="13" customHeight="1" x14ac:dyDescent="0.2">
      <c r="A87" s="4" t="s">
        <v>393</v>
      </c>
      <c r="B87" s="121">
        <v>1</v>
      </c>
      <c r="C87" s="169">
        <v>10.4748722790544</v>
      </c>
      <c r="D87" s="170">
        <v>8.0956565559581306E-2</v>
      </c>
      <c r="E87" s="169">
        <v>1.7337148337083399</v>
      </c>
      <c r="F87" s="170">
        <v>4.28419842031025E-2</v>
      </c>
      <c r="G87" s="169">
        <v>8.5469899999999992</v>
      </c>
      <c r="H87" s="170">
        <v>5.6245647938306997E-2</v>
      </c>
      <c r="I87" s="169">
        <v>10.33071</v>
      </c>
      <c r="J87" s="170">
        <v>9.2227677667823596E-2</v>
      </c>
      <c r="K87" s="169">
        <v>12.963660000000001</v>
      </c>
      <c r="L87" s="170">
        <v>0.24013656995968</v>
      </c>
      <c r="M87" s="169">
        <v>4.4166699999999999</v>
      </c>
      <c r="N87" s="170">
        <v>0.23388303707622801</v>
      </c>
      <c r="O87" s="169">
        <v>0.597729377498597</v>
      </c>
      <c r="P87" s="170">
        <v>0.13503779413208</v>
      </c>
      <c r="Q87" s="178"/>
      <c r="R87" s="183"/>
    </row>
    <row r="88" spans="1:18" ht="13" customHeight="1" x14ac:dyDescent="0.2">
      <c r="A88" s="82"/>
      <c r="B88" s="122"/>
      <c r="C88" s="7" t="s">
        <v>1910</v>
      </c>
      <c r="D88" s="10" t="s">
        <v>1911</v>
      </c>
      <c r="E88" s="7" t="s">
        <v>1912</v>
      </c>
      <c r="F88" s="10" t="s">
        <v>1913</v>
      </c>
      <c r="G88" s="7" t="s">
        <v>1914</v>
      </c>
      <c r="H88" s="10" t="s">
        <v>1915</v>
      </c>
      <c r="I88" s="7" t="s">
        <v>1916</v>
      </c>
      <c r="J88" s="10" t="s">
        <v>1917</v>
      </c>
      <c r="K88" s="7" t="s">
        <v>1918</v>
      </c>
      <c r="L88" s="10" t="s">
        <v>1919</v>
      </c>
      <c r="M88" s="7" t="s">
        <v>1920</v>
      </c>
      <c r="N88" s="10" t="s">
        <v>1921</v>
      </c>
      <c r="O88" s="65" t="s">
        <v>1922</v>
      </c>
      <c r="P88" s="65" t="s">
        <v>1923</v>
      </c>
      <c r="Q88" s="7" t="s">
        <v>1924</v>
      </c>
      <c r="R88" s="123" t="s">
        <v>1925</v>
      </c>
    </row>
    <row r="89" spans="1:18" ht="13" customHeight="1" x14ac:dyDescent="0.2">
      <c r="A89" s="82" t="s">
        <v>359</v>
      </c>
      <c r="B89" s="122">
        <v>3</v>
      </c>
      <c r="C89" s="7">
        <v>9.6517263099598107</v>
      </c>
      <c r="D89" s="10">
        <v>4.8718859228019197E-2</v>
      </c>
      <c r="E89" s="7">
        <v>2.0305427964028402</v>
      </c>
      <c r="F89" s="10">
        <v>2.7640606677490701E-2</v>
      </c>
      <c r="G89" s="7">
        <v>7.0033899999999996</v>
      </c>
      <c r="H89" s="10">
        <v>7.9788721032486604E-2</v>
      </c>
      <c r="I89" s="7">
        <v>9.3078199999999995</v>
      </c>
      <c r="J89" s="10">
        <v>0.13935370782293499</v>
      </c>
      <c r="K89" s="7">
        <v>12.501659999999999</v>
      </c>
      <c r="L89" s="10">
        <v>0.26833068881512701</v>
      </c>
      <c r="M89" s="7">
        <v>5.4982699999999998</v>
      </c>
      <c r="N89" s="10">
        <v>0.28273141808437302</v>
      </c>
      <c r="O89" s="65"/>
      <c r="P89" s="65"/>
      <c r="Q89" s="7">
        <v>0.19292478789586701</v>
      </c>
      <c r="R89" s="123">
        <v>7.4958723470013894E-2</v>
      </c>
    </row>
    <row r="90" spans="1:18" ht="13" customHeight="1" x14ac:dyDescent="0.2">
      <c r="A90" s="82" t="s">
        <v>362</v>
      </c>
      <c r="B90" s="122">
        <v>3</v>
      </c>
      <c r="C90" s="7">
        <v>10.3042690343019</v>
      </c>
      <c r="D90" s="10">
        <v>8.0257796907359E-2</v>
      </c>
      <c r="E90" s="7">
        <v>2.0027539210589</v>
      </c>
      <c r="F90" s="10">
        <v>3.34054491744325E-2</v>
      </c>
      <c r="G90" s="7">
        <v>7.76797</v>
      </c>
      <c r="H90" s="10">
        <v>0.15787721833120799</v>
      </c>
      <c r="I90" s="7">
        <v>10.06836</v>
      </c>
      <c r="J90" s="10">
        <v>0.12206696829200001</v>
      </c>
      <c r="K90" s="7">
        <v>13.35078</v>
      </c>
      <c r="L90" s="10">
        <v>0</v>
      </c>
      <c r="M90" s="7">
        <v>5.5828100000000003</v>
      </c>
      <c r="N90" s="10">
        <v>0.15787721833120799</v>
      </c>
      <c r="O90" s="65"/>
      <c r="P90" s="65"/>
      <c r="Q90" s="7">
        <v>5.1971993169674498E-2</v>
      </c>
      <c r="R90" s="123">
        <v>0.1108757977419</v>
      </c>
    </row>
    <row r="91" spans="1:18" ht="13" customHeight="1" x14ac:dyDescent="0.2">
      <c r="A91" s="82" t="s">
        <v>84</v>
      </c>
      <c r="B91" s="122">
        <v>3</v>
      </c>
      <c r="C91" s="7">
        <v>9.9683788423181703</v>
      </c>
      <c r="D91" s="10">
        <v>0.127883956239561</v>
      </c>
      <c r="E91" s="7">
        <v>1.94861400231927</v>
      </c>
      <c r="F91" s="10">
        <v>4.2482121845225103E-2</v>
      </c>
      <c r="G91" s="7">
        <v>7.3995800000000003</v>
      </c>
      <c r="H91" s="10">
        <v>0.22697689193395901</v>
      </c>
      <c r="I91" s="7">
        <v>9.7611000000000008</v>
      </c>
      <c r="J91" s="10">
        <v>0.219273477292626</v>
      </c>
      <c r="K91" s="7">
        <v>12.829330000000001</v>
      </c>
      <c r="L91" s="10">
        <v>8.5266074871545902E-2</v>
      </c>
      <c r="M91" s="7">
        <v>5.4297500000000003</v>
      </c>
      <c r="N91" s="10">
        <v>0.222083178426463</v>
      </c>
      <c r="O91" s="65"/>
      <c r="P91" s="65"/>
      <c r="Q91" s="7">
        <v>-0.38399655808076399</v>
      </c>
      <c r="R91" s="123">
        <v>0.17428079715737199</v>
      </c>
    </row>
    <row r="92" spans="1:18" ht="13" customHeight="1" x14ac:dyDescent="0.2">
      <c r="A92" s="82" t="s">
        <v>376</v>
      </c>
      <c r="B92" s="122">
        <v>3</v>
      </c>
      <c r="C92" s="7">
        <v>9.7842998992221002</v>
      </c>
      <c r="D92" s="10">
        <v>4.7183679719982101E-2</v>
      </c>
      <c r="E92" s="7">
        <v>1.8837567312591801</v>
      </c>
      <c r="F92" s="10">
        <v>2.3874662521774202E-2</v>
      </c>
      <c r="G92" s="7">
        <v>7.4383600000000003</v>
      </c>
      <c r="H92" s="10">
        <v>5.7438645527205602E-2</v>
      </c>
      <c r="I92" s="7">
        <v>9.6483100000000004</v>
      </c>
      <c r="J92" s="10">
        <v>2.7988059882742999E-2</v>
      </c>
      <c r="K92" s="7">
        <v>12.40021</v>
      </c>
      <c r="L92" s="10">
        <v>4.19831733912523E-2</v>
      </c>
      <c r="M92" s="7">
        <v>4.9618500000000001</v>
      </c>
      <c r="N92" s="10">
        <v>5.2455093708808999E-2</v>
      </c>
      <c r="O92" s="65"/>
      <c r="P92" s="65"/>
      <c r="Q92" s="7">
        <v>-9.66868235211642E-2</v>
      </c>
      <c r="R92" s="123">
        <v>6.4732591183865901E-2</v>
      </c>
    </row>
    <row r="93" spans="1:18" ht="13" customHeight="1" x14ac:dyDescent="0.2">
      <c r="A93" s="82" t="s">
        <v>378</v>
      </c>
      <c r="B93" s="122">
        <v>3</v>
      </c>
      <c r="C93" s="7">
        <v>10.3150962280648</v>
      </c>
      <c r="D93" s="10">
        <v>5.6458440401132702E-2</v>
      </c>
      <c r="E93" s="7">
        <v>2.0429697243752498</v>
      </c>
      <c r="F93" s="10">
        <v>2.4024355205613301E-2</v>
      </c>
      <c r="G93" s="7">
        <v>7.8426200000000001</v>
      </c>
      <c r="H93" s="10">
        <v>0.108243273749458</v>
      </c>
      <c r="I93" s="7">
        <v>10.25018</v>
      </c>
      <c r="J93" s="10">
        <v>0.130898135479464</v>
      </c>
      <c r="K93" s="7">
        <v>13.35078</v>
      </c>
      <c r="L93" s="10">
        <v>0.33274778526686</v>
      </c>
      <c r="M93" s="7">
        <v>5.5081600000000002</v>
      </c>
      <c r="N93" s="10">
        <v>0.30356343180297601</v>
      </c>
      <c r="O93" s="65"/>
      <c r="P93" s="65"/>
      <c r="Q93" s="7">
        <v>0.123369385876611</v>
      </c>
      <c r="R93" s="123">
        <v>7.7890323942135797E-2</v>
      </c>
    </row>
    <row r="94" spans="1:18" ht="13" customHeight="1" x14ac:dyDescent="0.2">
      <c r="A94" s="82" t="s">
        <v>382</v>
      </c>
      <c r="B94" s="122">
        <v>3</v>
      </c>
      <c r="C94" s="7">
        <v>9.8132818154407797</v>
      </c>
      <c r="D94" s="10">
        <v>4.4285659129366502E-2</v>
      </c>
      <c r="E94" s="7">
        <v>1.9713194767671001</v>
      </c>
      <c r="F94" s="10">
        <v>2.5376217295335401E-2</v>
      </c>
      <c r="G94" s="7">
        <v>7.3744500000000004</v>
      </c>
      <c r="H94" s="10">
        <v>6.2347170585360302E-2</v>
      </c>
      <c r="I94" s="7">
        <v>9.6253499999999992</v>
      </c>
      <c r="J94" s="10">
        <v>3.4905451551298698E-2</v>
      </c>
      <c r="K94" s="7">
        <v>12.829330000000001</v>
      </c>
      <c r="L94" s="10">
        <v>6.4452834600194395E-2</v>
      </c>
      <c r="M94" s="7">
        <v>5.4548800000000002</v>
      </c>
      <c r="N94" s="10">
        <v>8.5478014483257703E-2</v>
      </c>
      <c r="O94" s="65"/>
      <c r="P94" s="65"/>
      <c r="Q94" s="7">
        <v>0.28624648305195599</v>
      </c>
      <c r="R94" s="123">
        <v>6.7440043115107706E-2</v>
      </c>
    </row>
    <row r="95" spans="1:18" ht="13" customHeight="1" x14ac:dyDescent="0.2">
      <c r="A95" s="82" t="s">
        <v>386</v>
      </c>
      <c r="B95" s="122">
        <v>3</v>
      </c>
      <c r="C95" s="7">
        <v>9.4827952104521493</v>
      </c>
      <c r="D95" s="10">
        <v>6.1499848558539599E-2</v>
      </c>
      <c r="E95" s="7">
        <v>2.0305615549348599</v>
      </c>
      <c r="F95" s="10">
        <v>2.5588435302837002E-2</v>
      </c>
      <c r="G95" s="7">
        <v>6.9776499999999997</v>
      </c>
      <c r="H95" s="10">
        <v>7.6563950838498498E-2</v>
      </c>
      <c r="I95" s="7">
        <v>9.23963</v>
      </c>
      <c r="J95" s="10">
        <v>1.9224268100502599E-2</v>
      </c>
      <c r="K95" s="7">
        <v>12.37575</v>
      </c>
      <c r="L95" s="10">
        <v>4.2748157808260599E-2</v>
      </c>
      <c r="M95" s="7">
        <v>5.3981000000000003</v>
      </c>
      <c r="N95" s="10">
        <v>7.2623122295863804E-2</v>
      </c>
      <c r="O95" s="65"/>
      <c r="P95" s="65"/>
      <c r="Q95" s="7">
        <v>0.17305446191985199</v>
      </c>
      <c r="R95" s="123">
        <v>8.6540051900999504E-2</v>
      </c>
    </row>
    <row r="96" spans="1:18" ht="13" customHeight="1" x14ac:dyDescent="0.2">
      <c r="A96" s="82" t="s">
        <v>387</v>
      </c>
      <c r="B96" s="122">
        <v>3</v>
      </c>
      <c r="C96" s="7">
        <v>9.9764609800436403</v>
      </c>
      <c r="D96" s="10">
        <v>8.0230982925372604E-2</v>
      </c>
      <c r="E96" s="7">
        <v>2.2328207345227402</v>
      </c>
      <c r="F96" s="10">
        <v>6.4381592740025195E-2</v>
      </c>
      <c r="G96" s="7">
        <v>7.3244199999999999</v>
      </c>
      <c r="H96" s="10">
        <v>0.22126545080513599</v>
      </c>
      <c r="I96" s="7">
        <v>9.7370000000000001</v>
      </c>
      <c r="J96" s="10">
        <v>0.16172299660839801</v>
      </c>
      <c r="K96" s="7">
        <v>13.35078</v>
      </c>
      <c r="L96" s="10">
        <v>0.53543710218848395</v>
      </c>
      <c r="M96" s="7">
        <v>6.0263600000000004</v>
      </c>
      <c r="N96" s="10">
        <v>0.490598536736506</v>
      </c>
      <c r="O96" s="65"/>
      <c r="P96" s="65"/>
      <c r="Q96" s="7">
        <v>-0.21175128051219799</v>
      </c>
      <c r="R96" s="123">
        <v>0.121375337948818</v>
      </c>
    </row>
    <row r="97" spans="1:18" ht="13" customHeight="1" x14ac:dyDescent="0.2">
      <c r="A97" s="6" t="s">
        <v>437</v>
      </c>
      <c r="B97" s="124">
        <v>3</v>
      </c>
      <c r="C97" s="180">
        <v>9.9039899253550292</v>
      </c>
      <c r="D97" s="181">
        <v>2.3215563890862701E-2</v>
      </c>
      <c r="E97" s="180">
        <v>2.02781784847441</v>
      </c>
      <c r="F97" s="181">
        <v>1.3148140424758601E-2</v>
      </c>
      <c r="G97" s="180">
        <v>7.3898371428571403</v>
      </c>
      <c r="H97" s="181">
        <v>4.6294282353356003E-2</v>
      </c>
      <c r="I97" s="180">
        <v>9.6966642857142897</v>
      </c>
      <c r="J97" s="181">
        <v>4.0400986213462803E-2</v>
      </c>
      <c r="K97" s="180">
        <v>12.879898571428599</v>
      </c>
      <c r="L97" s="181">
        <v>9.8681046429020897E-2</v>
      </c>
      <c r="M97" s="180">
        <v>5.4900614285714298</v>
      </c>
      <c r="N97" s="181">
        <v>9.6153798774968699E-2</v>
      </c>
      <c r="O97" s="178"/>
      <c r="P97" s="178"/>
      <c r="Q97" s="180">
        <v>1.6891556224979402E-2</v>
      </c>
      <c r="R97" s="185">
        <v>3.6510395050746103E-2</v>
      </c>
    </row>
    <row r="99" spans="1:18" x14ac:dyDescent="0.2">
      <c r="A99" s="177" t="s">
        <v>623</v>
      </c>
    </row>
    <row r="100" spans="1:18" x14ac:dyDescent="0.2">
      <c r="A100" s="177" t="s">
        <v>652</v>
      </c>
    </row>
    <row r="101" spans="1:18" x14ac:dyDescent="0.2">
      <c r="A101" s="177" t="s">
        <v>398</v>
      </c>
    </row>
    <row r="102" spans="1:18" x14ac:dyDescent="0.2">
      <c r="A102" s="177" t="s">
        <v>400</v>
      </c>
    </row>
    <row r="103" spans="1:18" x14ac:dyDescent="0.2">
      <c r="A103" s="177" t="s">
        <v>401</v>
      </c>
    </row>
    <row r="104" spans="1:18" x14ac:dyDescent="0.2">
      <c r="A104" s="177" t="s">
        <v>402</v>
      </c>
    </row>
    <row r="105" spans="1:18" x14ac:dyDescent="0.2">
      <c r="A105" s="160" t="str">
        <f>HYPERLINK("https://oecdcode.org/disclaimers/cyprus.html", "Information on data for Cyprus: https://oecdcode.org/disclaimers/cyprus.html")</f>
        <v>Information on data for Cyprus: https://oecdcode.org/disclaimers/cyprus.html</v>
      </c>
    </row>
    <row r="106" spans="1:18" x14ac:dyDescent="0.2">
      <c r="A106" s="177" t="s">
        <v>440</v>
      </c>
    </row>
  </sheetData>
  <mergeCells count="12">
    <mergeCell ref="B7:B10"/>
    <mergeCell ref="C7:R7"/>
    <mergeCell ref="C8:D9"/>
    <mergeCell ref="E8:F9"/>
    <mergeCell ref="G8:H9"/>
    <mergeCell ref="I8:J9"/>
    <mergeCell ref="K8:L9"/>
    <mergeCell ref="M8:N9"/>
    <mergeCell ref="O8:P8"/>
    <mergeCell ref="O9:P9"/>
    <mergeCell ref="Q8:R8"/>
    <mergeCell ref="Q9:R9"/>
  </mergeCells>
  <conditionalFormatting sqref="O1:O85 O87:O200">
    <cfRule type="expression" dxfId="55" priority="2">
      <formula>ABS(O1/P1)&gt;1.95996398454005</formula>
    </cfRule>
  </conditionalFormatting>
  <conditionalFormatting sqref="Q1:Q200">
    <cfRule type="expression" dxfId="54" priority="1">
      <formula>ABS(Q1/R1)&gt;1.95996398454005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11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14" x14ac:dyDescent="0.2">
      <c r="A1" s="36" t="s">
        <v>317</v>
      </c>
    </row>
    <row r="2" spans="1:14" x14ac:dyDescent="0.2">
      <c r="A2" s="46" t="s">
        <v>318</v>
      </c>
    </row>
    <row r="3" spans="1:14" x14ac:dyDescent="0.2">
      <c r="A3" s="58" t="s">
        <v>441</v>
      </c>
    </row>
    <row r="4" spans="1:14" x14ac:dyDescent="0.2">
      <c r="A4" s="161" t="str">
        <f>HYPERLINK("#'TOC'!A1", "Back to TOC")</f>
        <v>Back to TOC</v>
      </c>
    </row>
    <row r="8" spans="1:14" ht="45" customHeight="1" x14ac:dyDescent="0.2">
      <c r="B8" s="235" t="s">
        <v>342</v>
      </c>
      <c r="C8" s="238" t="s">
        <v>653</v>
      </c>
      <c r="D8" s="238"/>
      <c r="E8" s="238" t="s">
        <v>653</v>
      </c>
      <c r="F8" s="238"/>
      <c r="G8" s="238" t="s">
        <v>653</v>
      </c>
      <c r="H8" s="238"/>
      <c r="I8" s="238" t="s">
        <v>653</v>
      </c>
      <c r="J8" s="238"/>
      <c r="K8" s="238" t="s">
        <v>653</v>
      </c>
      <c r="L8" s="238"/>
      <c r="M8" s="238" t="s">
        <v>653</v>
      </c>
      <c r="N8" s="239"/>
    </row>
    <row r="9" spans="1:14" ht="165" customHeight="1" x14ac:dyDescent="0.2">
      <c r="B9" s="236"/>
      <c r="C9" s="241" t="s">
        <v>469</v>
      </c>
      <c r="D9" s="241"/>
      <c r="E9" s="241" t="s">
        <v>470</v>
      </c>
      <c r="F9" s="241"/>
      <c r="G9" s="241" t="s">
        <v>471</v>
      </c>
      <c r="H9" s="241"/>
      <c r="I9" s="241" t="s">
        <v>551</v>
      </c>
      <c r="J9" s="241"/>
      <c r="K9" s="241" t="s">
        <v>552</v>
      </c>
      <c r="L9" s="241"/>
      <c r="M9" s="241" t="s">
        <v>654</v>
      </c>
      <c r="N9" s="256"/>
    </row>
    <row r="10" spans="1:14" ht="30" customHeight="1" x14ac:dyDescent="0.2">
      <c r="B10" s="237"/>
      <c r="C10" s="135" t="s">
        <v>467</v>
      </c>
      <c r="D10" s="135" t="s">
        <v>345</v>
      </c>
      <c r="E10" s="135" t="s">
        <v>467</v>
      </c>
      <c r="F10" s="135" t="s">
        <v>345</v>
      </c>
      <c r="G10" s="135" t="s">
        <v>467</v>
      </c>
      <c r="H10" s="135" t="s">
        <v>345</v>
      </c>
      <c r="I10" s="135" t="s">
        <v>467</v>
      </c>
      <c r="J10" s="135" t="s">
        <v>345</v>
      </c>
      <c r="K10" s="135" t="s">
        <v>467</v>
      </c>
      <c r="L10" s="135" t="s">
        <v>345</v>
      </c>
      <c r="M10" s="135" t="s">
        <v>467</v>
      </c>
      <c r="N10" s="162" t="s">
        <v>345</v>
      </c>
    </row>
    <row r="11" spans="1:14" ht="13" customHeight="1" x14ac:dyDescent="0.2">
      <c r="A11" s="136"/>
      <c r="B11" s="107"/>
      <c r="C11" s="198" t="s">
        <v>1926</v>
      </c>
      <c r="D11" s="199" t="s">
        <v>1927</v>
      </c>
      <c r="E11" s="198" t="s">
        <v>1928</v>
      </c>
      <c r="F11" s="199" t="s">
        <v>1929</v>
      </c>
      <c r="G11" s="198" t="s">
        <v>1930</v>
      </c>
      <c r="H11" s="199" t="s">
        <v>1931</v>
      </c>
      <c r="I11" s="198" t="s">
        <v>1932</v>
      </c>
      <c r="J11" s="199" t="s">
        <v>1933</v>
      </c>
      <c r="K11" s="198" t="s">
        <v>1934</v>
      </c>
      <c r="L11" s="199" t="s">
        <v>1935</v>
      </c>
      <c r="M11" s="198" t="s">
        <v>1936</v>
      </c>
      <c r="N11" s="208" t="s">
        <v>1937</v>
      </c>
    </row>
    <row r="12" spans="1:14" ht="13" customHeight="1" x14ac:dyDescent="0.2">
      <c r="A12" s="82" t="s">
        <v>422</v>
      </c>
      <c r="B12" s="110">
        <v>2</v>
      </c>
      <c r="C12" s="186">
        <v>0.55902475645245597</v>
      </c>
      <c r="D12" s="191">
        <v>0.13440589251553101</v>
      </c>
      <c r="E12" s="186">
        <v>0.58959917232158399</v>
      </c>
      <c r="F12" s="191">
        <v>0.135930600038807</v>
      </c>
      <c r="G12" s="186">
        <v>0.44082143647579702</v>
      </c>
      <c r="H12" s="191">
        <v>9.26571545715974E-2</v>
      </c>
      <c r="I12" s="186">
        <v>0.52577377170905704</v>
      </c>
      <c r="J12" s="191">
        <v>0.112629208934755</v>
      </c>
      <c r="K12" s="186">
        <v>0.52078571146971897</v>
      </c>
      <c r="L12" s="191">
        <v>0.108848754140003</v>
      </c>
      <c r="M12" s="186">
        <v>0.62034333406919295</v>
      </c>
      <c r="N12" s="202">
        <v>0.14342073769296099</v>
      </c>
    </row>
    <row r="13" spans="1:14" ht="13" customHeight="1" x14ac:dyDescent="0.2">
      <c r="A13" s="82" t="s">
        <v>350</v>
      </c>
      <c r="B13" s="110">
        <v>2</v>
      </c>
      <c r="C13" s="186">
        <v>0.65593756465934705</v>
      </c>
      <c r="D13" s="191">
        <v>0.12877213032580401</v>
      </c>
      <c r="E13" s="186">
        <v>0.65264914509778404</v>
      </c>
      <c r="F13" s="191">
        <v>0.12901414867914801</v>
      </c>
      <c r="G13" s="186">
        <v>0.64361898990974897</v>
      </c>
      <c r="H13" s="191">
        <v>0.12736790608440099</v>
      </c>
      <c r="I13" s="186">
        <v>0.74653182462352896</v>
      </c>
      <c r="J13" s="191">
        <v>0.16239615518398601</v>
      </c>
      <c r="K13" s="186">
        <v>0.75954626187990903</v>
      </c>
      <c r="L13" s="191">
        <v>0.16715281617696601</v>
      </c>
      <c r="M13" s="186">
        <v>0.93256086267287697</v>
      </c>
      <c r="N13" s="202">
        <v>0.223258149738495</v>
      </c>
    </row>
    <row r="14" spans="1:14" ht="13" customHeight="1" x14ac:dyDescent="0.2">
      <c r="A14" s="82" t="s">
        <v>351</v>
      </c>
      <c r="B14" s="110">
        <v>2</v>
      </c>
      <c r="C14" s="186">
        <v>0.51309717236891295</v>
      </c>
      <c r="D14" s="191">
        <v>8.06951766542926E-2</v>
      </c>
      <c r="E14" s="186">
        <v>0.48909401608822201</v>
      </c>
      <c r="F14" s="191">
        <v>8.8758769639912902E-2</v>
      </c>
      <c r="G14" s="186">
        <v>0.52000948030447802</v>
      </c>
      <c r="H14" s="191">
        <v>0.101475102829232</v>
      </c>
      <c r="I14" s="186">
        <v>0.57287437601246405</v>
      </c>
      <c r="J14" s="191">
        <v>0.112444673601954</v>
      </c>
      <c r="K14" s="186">
        <v>0.57078353163825502</v>
      </c>
      <c r="L14" s="191">
        <v>0.11459531556046899</v>
      </c>
      <c r="M14" s="186">
        <v>0.70572090553648803</v>
      </c>
      <c r="N14" s="202">
        <v>0.13351458542987599</v>
      </c>
    </row>
    <row r="15" spans="1:14" ht="13" customHeight="1" x14ac:dyDescent="0.2">
      <c r="A15" s="82" t="s">
        <v>423</v>
      </c>
      <c r="B15" s="110">
        <v>2</v>
      </c>
      <c r="C15" s="186">
        <v>0.60617333380648897</v>
      </c>
      <c r="D15" s="191">
        <v>0.133534332606076</v>
      </c>
      <c r="E15" s="186">
        <v>0.46735808349419999</v>
      </c>
      <c r="F15" s="191">
        <v>9.7133392777989505E-2</v>
      </c>
      <c r="G15" s="186">
        <v>0.45759790403835998</v>
      </c>
      <c r="H15" s="191">
        <v>9.4687027124021994E-2</v>
      </c>
      <c r="I15" s="186">
        <v>0.54737503009006205</v>
      </c>
      <c r="J15" s="191">
        <v>0.112419799007832</v>
      </c>
      <c r="K15" s="186">
        <v>0.52692053266541905</v>
      </c>
      <c r="L15" s="191">
        <v>0.11052049831380199</v>
      </c>
      <c r="M15" s="186">
        <v>0.663086984842581</v>
      </c>
      <c r="N15" s="202">
        <v>0.17411501956483799</v>
      </c>
    </row>
    <row r="16" spans="1:14" ht="13" customHeight="1" x14ac:dyDescent="0.2">
      <c r="A16" s="82" t="s">
        <v>424</v>
      </c>
      <c r="B16" s="110">
        <v>2</v>
      </c>
      <c r="C16" s="186">
        <v>0.26928924215102001</v>
      </c>
      <c r="D16" s="191">
        <v>4.5069012724925597E-2</v>
      </c>
      <c r="E16" s="186">
        <v>0.29362828482120701</v>
      </c>
      <c r="F16" s="191">
        <v>4.9570163855298603E-2</v>
      </c>
      <c r="G16" s="186">
        <v>0.28550639870814898</v>
      </c>
      <c r="H16" s="191">
        <v>4.8529621872893502E-2</v>
      </c>
      <c r="I16" s="186">
        <v>0.37918992754130199</v>
      </c>
      <c r="J16" s="191">
        <v>6.9263530825830796E-2</v>
      </c>
      <c r="K16" s="186">
        <v>0.398157046552368</v>
      </c>
      <c r="L16" s="191">
        <v>7.1805066095503106E-2</v>
      </c>
      <c r="M16" s="186">
        <v>0.47952149529134802</v>
      </c>
      <c r="N16" s="202">
        <v>0.103723376883309</v>
      </c>
    </row>
    <row r="17" spans="1:14" ht="13" customHeight="1" x14ac:dyDescent="0.2">
      <c r="A17" s="82" t="s">
        <v>352</v>
      </c>
      <c r="B17" s="110">
        <v>2</v>
      </c>
      <c r="C17" s="186">
        <v>0.41061075220834697</v>
      </c>
      <c r="D17" s="191">
        <v>7.7095000473840297E-2</v>
      </c>
      <c r="E17" s="186">
        <v>0.41723572060826503</v>
      </c>
      <c r="F17" s="191">
        <v>7.8687038287372002E-2</v>
      </c>
      <c r="G17" s="186">
        <v>0.42384014537147502</v>
      </c>
      <c r="H17" s="191">
        <v>8.3910420194240803E-2</v>
      </c>
      <c r="I17" s="186">
        <v>0.44512887885138902</v>
      </c>
      <c r="J17" s="191">
        <v>8.9249377809553498E-2</v>
      </c>
      <c r="K17" s="186">
        <v>0.43947030085130101</v>
      </c>
      <c r="L17" s="191">
        <v>8.9169469568877002E-2</v>
      </c>
      <c r="M17" s="186">
        <v>0.50287173697415199</v>
      </c>
      <c r="N17" s="202">
        <v>0.101155514548047</v>
      </c>
    </row>
    <row r="18" spans="1:14" ht="13" customHeight="1" x14ac:dyDescent="0.2">
      <c r="A18" s="111" t="s">
        <v>353</v>
      </c>
      <c r="B18" s="110">
        <v>2</v>
      </c>
      <c r="C18" s="186">
        <v>0.34209434888036</v>
      </c>
      <c r="D18" s="191">
        <v>9.8189915046113296E-2</v>
      </c>
      <c r="E18" s="186">
        <v>0.33938600051531798</v>
      </c>
      <c r="F18" s="191">
        <v>9.5463991932612902E-2</v>
      </c>
      <c r="G18" s="186">
        <v>0.35138460377272501</v>
      </c>
      <c r="H18" s="191">
        <v>0.10219551354821101</v>
      </c>
      <c r="I18" s="186">
        <v>0.36829324125229501</v>
      </c>
      <c r="J18" s="191">
        <v>0.10759872787567799</v>
      </c>
      <c r="K18" s="186">
        <v>0.36100217156401099</v>
      </c>
      <c r="L18" s="191">
        <v>0.10548625925428</v>
      </c>
      <c r="M18" s="186">
        <v>0.432866783945486</v>
      </c>
      <c r="N18" s="202">
        <v>0.125171308640042</v>
      </c>
    </row>
    <row r="19" spans="1:14" ht="13" customHeight="1" x14ac:dyDescent="0.2">
      <c r="A19" s="111" t="s">
        <v>354</v>
      </c>
      <c r="B19" s="110">
        <v>2</v>
      </c>
      <c r="C19" s="186">
        <v>0.54309443650240596</v>
      </c>
      <c r="D19" s="191">
        <v>0.121905521064044</v>
      </c>
      <c r="E19" s="186">
        <v>0.52736312056265</v>
      </c>
      <c r="F19" s="191">
        <v>0.11965812816138301</v>
      </c>
      <c r="G19" s="186">
        <v>0.50184380727931699</v>
      </c>
      <c r="H19" s="191">
        <v>0.119223188564063</v>
      </c>
      <c r="I19" s="186">
        <v>0.55059471531116599</v>
      </c>
      <c r="J19" s="191">
        <v>0.14268195882902401</v>
      </c>
      <c r="K19" s="186">
        <v>0.54034309456815799</v>
      </c>
      <c r="L19" s="191">
        <v>0.14004857138391999</v>
      </c>
      <c r="M19" s="186">
        <v>0.61893039626553104</v>
      </c>
      <c r="N19" s="202">
        <v>0.15807340066151501</v>
      </c>
    </row>
    <row r="20" spans="1:14" ht="13" customHeight="1" x14ac:dyDescent="0.2">
      <c r="A20" s="82" t="s">
        <v>355</v>
      </c>
      <c r="B20" s="110">
        <v>2</v>
      </c>
      <c r="C20" s="186">
        <v>0.432566718778505</v>
      </c>
      <c r="D20" s="191">
        <v>0.14890836565231699</v>
      </c>
      <c r="E20" s="186">
        <v>0.43373118740156902</v>
      </c>
      <c r="F20" s="191">
        <v>0.15169516122455401</v>
      </c>
      <c r="G20" s="186">
        <v>0.462563814618001</v>
      </c>
      <c r="H20" s="191">
        <v>0.16068393871511799</v>
      </c>
      <c r="I20" s="186">
        <v>0.54306500251707002</v>
      </c>
      <c r="J20" s="191">
        <v>0.210721338777728</v>
      </c>
      <c r="K20" s="186">
        <v>0.51997516503567698</v>
      </c>
      <c r="L20" s="191">
        <v>0.201238216668643</v>
      </c>
      <c r="M20" s="186">
        <v>0.71593576369145095</v>
      </c>
      <c r="N20" s="202">
        <v>0.300283624875818</v>
      </c>
    </row>
    <row r="21" spans="1:14" ht="13" customHeight="1" x14ac:dyDescent="0.2">
      <c r="A21" s="82" t="s">
        <v>356</v>
      </c>
      <c r="B21" s="110">
        <v>2</v>
      </c>
      <c r="C21" s="186">
        <v>0.39962411615893001</v>
      </c>
      <c r="D21" s="191">
        <v>0.10340333371313</v>
      </c>
      <c r="E21" s="186">
        <v>0.407099096296892</v>
      </c>
      <c r="F21" s="191">
        <v>0.104856592857027</v>
      </c>
      <c r="G21" s="186">
        <v>0.41886818082643901</v>
      </c>
      <c r="H21" s="191">
        <v>0.111580732372348</v>
      </c>
      <c r="I21" s="186">
        <v>0.47897642765775</v>
      </c>
      <c r="J21" s="191">
        <v>0.13405431009178601</v>
      </c>
      <c r="K21" s="186">
        <v>0.46771943850736503</v>
      </c>
      <c r="L21" s="191">
        <v>0.13198566649988999</v>
      </c>
      <c r="M21" s="186">
        <v>0.51685152301854198</v>
      </c>
      <c r="N21" s="202">
        <v>0.14502538496165601</v>
      </c>
    </row>
    <row r="22" spans="1:14" ht="13" customHeight="1" x14ac:dyDescent="0.2">
      <c r="A22" s="82" t="s">
        <v>357</v>
      </c>
      <c r="B22" s="110">
        <v>2</v>
      </c>
      <c r="C22" s="186">
        <v>0.674485481599155</v>
      </c>
      <c r="D22" s="191">
        <v>0.15318742290859999</v>
      </c>
      <c r="E22" s="186">
        <v>0.62954033851566504</v>
      </c>
      <c r="F22" s="191">
        <v>0.16276621101111</v>
      </c>
      <c r="G22" s="186">
        <v>0.58643645534238098</v>
      </c>
      <c r="H22" s="191">
        <v>0.15946909965039699</v>
      </c>
      <c r="I22" s="186">
        <v>0.71366657894930996</v>
      </c>
      <c r="J22" s="191">
        <v>0.19750284464360199</v>
      </c>
      <c r="K22" s="186">
        <v>0.73230457880347899</v>
      </c>
      <c r="L22" s="191">
        <v>0.19597233053482799</v>
      </c>
      <c r="M22" s="186">
        <v>1.0345831836158501</v>
      </c>
      <c r="N22" s="202">
        <v>0.27357267452834499</v>
      </c>
    </row>
    <row r="23" spans="1:14" ht="13" customHeight="1" x14ac:dyDescent="0.2">
      <c r="A23" s="82" t="s">
        <v>358</v>
      </c>
      <c r="B23" s="110">
        <v>2</v>
      </c>
      <c r="C23" s="186">
        <v>0.52602448652089195</v>
      </c>
      <c r="D23" s="191">
        <v>0.14472729790564501</v>
      </c>
      <c r="E23" s="186">
        <v>0.51585811293484796</v>
      </c>
      <c r="F23" s="191">
        <v>0.14929131310750701</v>
      </c>
      <c r="G23" s="186">
        <v>0.54991005760316702</v>
      </c>
      <c r="H23" s="191">
        <v>0.17208034111638301</v>
      </c>
      <c r="I23" s="186">
        <v>0.81604911319461404</v>
      </c>
      <c r="J23" s="191">
        <v>0.27923290351423102</v>
      </c>
      <c r="K23" s="186">
        <v>0.74852200648140899</v>
      </c>
      <c r="L23" s="191">
        <v>0.243304525654576</v>
      </c>
      <c r="M23" s="186">
        <v>0.86168526218013097</v>
      </c>
      <c r="N23" s="202">
        <v>0.28968762287157701</v>
      </c>
    </row>
    <row r="24" spans="1:14" ht="13" customHeight="1" x14ac:dyDescent="0.2">
      <c r="A24" s="82" t="s">
        <v>425</v>
      </c>
      <c r="B24" s="110">
        <v>2</v>
      </c>
      <c r="C24" s="186">
        <v>0.38077800353876501</v>
      </c>
      <c r="D24" s="191">
        <v>0.10685375800507201</v>
      </c>
      <c r="E24" s="186">
        <v>0.36927963273570502</v>
      </c>
      <c r="F24" s="191">
        <v>0.10406443478631799</v>
      </c>
      <c r="G24" s="186">
        <v>0.36105876941007597</v>
      </c>
      <c r="H24" s="191">
        <v>0.10323077447980999</v>
      </c>
      <c r="I24" s="186">
        <v>0.37713131831670899</v>
      </c>
      <c r="J24" s="191">
        <v>0.105062653835423</v>
      </c>
      <c r="K24" s="186">
        <v>0.392662738864821</v>
      </c>
      <c r="L24" s="191">
        <v>0.10386596409542399</v>
      </c>
      <c r="M24" s="186">
        <v>0.40871658135787198</v>
      </c>
      <c r="N24" s="202">
        <v>0.10749527725010399</v>
      </c>
    </row>
    <row r="25" spans="1:14" ht="13" customHeight="1" x14ac:dyDescent="0.2">
      <c r="A25" s="82" t="s">
        <v>359</v>
      </c>
      <c r="B25" s="110">
        <v>2</v>
      </c>
      <c r="C25" s="186">
        <v>0.57732311945347603</v>
      </c>
      <c r="D25" s="191">
        <v>0.119226756941554</v>
      </c>
      <c r="E25" s="186">
        <v>0.583041522215344</v>
      </c>
      <c r="F25" s="191">
        <v>0.12202974764807201</v>
      </c>
      <c r="G25" s="186">
        <v>0.57112552668904104</v>
      </c>
      <c r="H25" s="191">
        <v>0.123315875236991</v>
      </c>
      <c r="I25" s="186">
        <v>0.58335788074469597</v>
      </c>
      <c r="J25" s="191">
        <v>0.13175146832298701</v>
      </c>
      <c r="K25" s="186">
        <v>0.59316107058004996</v>
      </c>
      <c r="L25" s="191">
        <v>0.133691818246713</v>
      </c>
      <c r="M25" s="186">
        <v>0.87192424065091501</v>
      </c>
      <c r="N25" s="202">
        <v>0.21284568160705</v>
      </c>
    </row>
    <row r="26" spans="1:14" ht="13" customHeight="1" x14ac:dyDescent="0.2">
      <c r="A26" s="82" t="s">
        <v>360</v>
      </c>
      <c r="B26" s="110">
        <v>2</v>
      </c>
      <c r="C26" s="186">
        <v>1.03937524682217</v>
      </c>
      <c r="D26" s="191">
        <v>0.26223100451501002</v>
      </c>
      <c r="E26" s="186">
        <v>0.60460530112661803</v>
      </c>
      <c r="F26" s="191">
        <v>0.16467955490930999</v>
      </c>
      <c r="G26" s="186">
        <v>0.76480394562896503</v>
      </c>
      <c r="H26" s="191">
        <v>0.210359808981987</v>
      </c>
      <c r="I26" s="186">
        <v>1.1455662907894999</v>
      </c>
      <c r="J26" s="191">
        <v>0.398299989444932</v>
      </c>
      <c r="K26" s="186">
        <v>1.10239004976813</v>
      </c>
      <c r="L26" s="191">
        <v>0.42521251308402802</v>
      </c>
      <c r="M26" s="186">
        <v>1.4506769492568501</v>
      </c>
      <c r="N26" s="202">
        <v>0.74505859435584298</v>
      </c>
    </row>
    <row r="27" spans="1:14" ht="13" customHeight="1" x14ac:dyDescent="0.2">
      <c r="A27" s="82" t="s">
        <v>361</v>
      </c>
      <c r="B27" s="110">
        <v>2</v>
      </c>
      <c r="C27" s="186">
        <v>0.64900878095665504</v>
      </c>
      <c r="D27" s="191">
        <v>9.1180759018929206E-2</v>
      </c>
      <c r="E27" s="186">
        <v>0.66918388761580505</v>
      </c>
      <c r="F27" s="191">
        <v>9.3589574301570097E-2</v>
      </c>
      <c r="G27" s="186">
        <v>0.66868498823510902</v>
      </c>
      <c r="H27" s="191">
        <v>9.4168321638558594E-2</v>
      </c>
      <c r="I27" s="186">
        <v>0.72051424685041399</v>
      </c>
      <c r="J27" s="191">
        <v>0.102792097021045</v>
      </c>
      <c r="K27" s="186">
        <v>0.70068643850240298</v>
      </c>
      <c r="L27" s="191">
        <v>0.101574101171092</v>
      </c>
      <c r="M27" s="186">
        <v>0.77971272465168895</v>
      </c>
      <c r="N27" s="202">
        <v>0.120109758449961</v>
      </c>
    </row>
    <row r="28" spans="1:14" ht="13" customHeight="1" x14ac:dyDescent="0.2">
      <c r="A28" s="82" t="s">
        <v>362</v>
      </c>
      <c r="B28" s="110">
        <v>2</v>
      </c>
      <c r="C28" s="186">
        <v>0.61009563754185803</v>
      </c>
      <c r="D28" s="191">
        <v>0.10186142562102</v>
      </c>
      <c r="E28" s="186">
        <v>0.62203178918343205</v>
      </c>
      <c r="F28" s="191">
        <v>0.102301632684816</v>
      </c>
      <c r="G28" s="186">
        <v>0.58937042767518499</v>
      </c>
      <c r="H28" s="191">
        <v>9.8553568832120894E-2</v>
      </c>
      <c r="I28" s="186">
        <v>0.66636976370604095</v>
      </c>
      <c r="J28" s="191">
        <v>0.1167598859536</v>
      </c>
      <c r="K28" s="186">
        <v>0.66475886902553405</v>
      </c>
      <c r="L28" s="191">
        <v>0.11668412865031599</v>
      </c>
      <c r="M28" s="186">
        <v>0.70701585098290598</v>
      </c>
      <c r="N28" s="202">
        <v>0.124635544250739</v>
      </c>
    </row>
    <row r="29" spans="1:14" ht="13" customHeight="1" x14ac:dyDescent="0.2">
      <c r="A29" s="82" t="s">
        <v>363</v>
      </c>
      <c r="B29" s="110">
        <v>2</v>
      </c>
      <c r="C29" s="186">
        <v>0.69994960687527497</v>
      </c>
      <c r="D29" s="191">
        <v>0.116478699366419</v>
      </c>
      <c r="E29" s="186">
        <v>0.56611139320246995</v>
      </c>
      <c r="F29" s="191">
        <v>0.108601898608488</v>
      </c>
      <c r="G29" s="186">
        <v>0.54662033795861897</v>
      </c>
      <c r="H29" s="191">
        <v>0.10584787677716601</v>
      </c>
      <c r="I29" s="186">
        <v>0.58395105740513598</v>
      </c>
      <c r="J29" s="191">
        <v>0.114992690311833</v>
      </c>
      <c r="K29" s="186">
        <v>0.55057912159084199</v>
      </c>
      <c r="L29" s="191">
        <v>0.110290175162713</v>
      </c>
      <c r="M29" s="186">
        <v>0.61095754652533296</v>
      </c>
      <c r="N29" s="202">
        <v>0.12300849911947601</v>
      </c>
    </row>
    <row r="30" spans="1:14" ht="13" customHeight="1" x14ac:dyDescent="0.2">
      <c r="A30" s="82" t="s">
        <v>364</v>
      </c>
      <c r="B30" s="110">
        <v>2</v>
      </c>
      <c r="C30" s="186">
        <v>0.679905864766011</v>
      </c>
      <c r="D30" s="191">
        <v>8.4641257821341201E-2</v>
      </c>
      <c r="E30" s="186">
        <v>0.68235229510578099</v>
      </c>
      <c r="F30" s="191">
        <v>8.6207124081594005E-2</v>
      </c>
      <c r="G30" s="186">
        <v>0.68599100517840295</v>
      </c>
      <c r="H30" s="191">
        <v>8.6460814504483202E-2</v>
      </c>
      <c r="I30" s="186">
        <v>0.71713773403120196</v>
      </c>
      <c r="J30" s="191">
        <v>9.7115969792679599E-2</v>
      </c>
      <c r="K30" s="186">
        <v>0.71944411667330199</v>
      </c>
      <c r="L30" s="191">
        <v>9.8835399185883202E-2</v>
      </c>
      <c r="M30" s="186">
        <v>0.79470779114677204</v>
      </c>
      <c r="N30" s="202">
        <v>0.118713945373372</v>
      </c>
    </row>
    <row r="31" spans="1:14" ht="13" customHeight="1" x14ac:dyDescent="0.2">
      <c r="A31" s="82" t="s">
        <v>365</v>
      </c>
      <c r="B31" s="110">
        <v>2</v>
      </c>
      <c r="C31" s="186">
        <v>0.91897374447713998</v>
      </c>
      <c r="D31" s="191">
        <v>0.19565817629364801</v>
      </c>
      <c r="E31" s="186">
        <v>0.94516845690544404</v>
      </c>
      <c r="F31" s="191">
        <v>0.20505309586476</v>
      </c>
      <c r="G31" s="186">
        <v>0.99116114310161196</v>
      </c>
      <c r="H31" s="191">
        <v>0.21512811756033201</v>
      </c>
      <c r="I31" s="186">
        <v>1.1091500496523401</v>
      </c>
      <c r="J31" s="191">
        <v>0.23815625976751101</v>
      </c>
      <c r="K31" s="186">
        <v>1.1447222697665</v>
      </c>
      <c r="L31" s="191">
        <v>0.244607155016863</v>
      </c>
      <c r="M31" s="186">
        <v>1.1938518825403399</v>
      </c>
      <c r="N31" s="202">
        <v>0.26627597583231699</v>
      </c>
    </row>
    <row r="32" spans="1:14" ht="13" customHeight="1" x14ac:dyDescent="0.2">
      <c r="A32" s="82" t="s">
        <v>366</v>
      </c>
      <c r="B32" s="110">
        <v>2</v>
      </c>
      <c r="C32" s="186">
        <v>0.60634200687252804</v>
      </c>
      <c r="D32" s="191">
        <v>0.11196481899605799</v>
      </c>
      <c r="E32" s="186">
        <v>0.62123870533620096</v>
      </c>
      <c r="F32" s="191">
        <v>0.11215517726513299</v>
      </c>
      <c r="G32" s="186">
        <v>0.59334723249087795</v>
      </c>
      <c r="H32" s="191">
        <v>0.11396654222312599</v>
      </c>
      <c r="I32" s="186">
        <v>0.68910911207315595</v>
      </c>
      <c r="J32" s="191">
        <v>0.13964891836189</v>
      </c>
      <c r="K32" s="186">
        <v>0.661417617998725</v>
      </c>
      <c r="L32" s="191">
        <v>0.14094032139715801</v>
      </c>
      <c r="M32" s="186">
        <v>0.74781233994321095</v>
      </c>
      <c r="N32" s="202">
        <v>0.15980857589065101</v>
      </c>
    </row>
    <row r="33" spans="1:14" ht="13" customHeight="1" x14ac:dyDescent="0.2">
      <c r="A33" s="82" t="s">
        <v>367</v>
      </c>
      <c r="B33" s="110">
        <v>2</v>
      </c>
      <c r="C33" s="186">
        <v>0.79100432049741598</v>
      </c>
      <c r="D33" s="191">
        <v>0.23788970001003801</v>
      </c>
      <c r="E33" s="186">
        <v>0.80769061378931895</v>
      </c>
      <c r="F33" s="191">
        <v>0.25468420039010897</v>
      </c>
      <c r="G33" s="186">
        <v>0.84854020063609603</v>
      </c>
      <c r="H33" s="191">
        <v>0.27783517898396298</v>
      </c>
      <c r="I33" s="186">
        <v>0.89077299987761105</v>
      </c>
      <c r="J33" s="191">
        <v>0.30950179449093301</v>
      </c>
      <c r="K33" s="186">
        <v>0.86689883785461896</v>
      </c>
      <c r="L33" s="191">
        <v>0.30598527803814901</v>
      </c>
      <c r="M33" s="186">
        <v>1.0012980389210899</v>
      </c>
      <c r="N33" s="202">
        <v>0.352711063460737</v>
      </c>
    </row>
    <row r="34" spans="1:14" ht="13" customHeight="1" x14ac:dyDescent="0.2">
      <c r="A34" s="82" t="s">
        <v>368</v>
      </c>
      <c r="B34" s="110">
        <v>2</v>
      </c>
      <c r="C34" s="186">
        <v>0.59072566863661402</v>
      </c>
      <c r="D34" s="191">
        <v>0.15235537270951399</v>
      </c>
      <c r="E34" s="186">
        <v>0.59368660286637698</v>
      </c>
      <c r="F34" s="191">
        <v>0.152388253125262</v>
      </c>
      <c r="G34" s="186">
        <v>0.61567097243828794</v>
      </c>
      <c r="H34" s="191">
        <v>0.16052453822430299</v>
      </c>
      <c r="I34" s="186">
        <v>0.64033233659076605</v>
      </c>
      <c r="J34" s="191">
        <v>0.169045808468332</v>
      </c>
      <c r="K34" s="186">
        <v>0.65739593785177597</v>
      </c>
      <c r="L34" s="191">
        <v>0.17720264790264101</v>
      </c>
      <c r="M34" s="186">
        <v>0.71641111284495196</v>
      </c>
      <c r="N34" s="202">
        <v>0.20405763478434699</v>
      </c>
    </row>
    <row r="35" spans="1:14" ht="13" customHeight="1" x14ac:dyDescent="0.2">
      <c r="A35" s="82" t="s">
        <v>369</v>
      </c>
      <c r="B35" s="110">
        <v>2</v>
      </c>
      <c r="C35" s="186">
        <v>0.59111966903156998</v>
      </c>
      <c r="D35" s="191">
        <v>0.219578708981056</v>
      </c>
      <c r="E35" s="186">
        <v>0.822807932226987</v>
      </c>
      <c r="F35" s="191">
        <v>0.301858562632289</v>
      </c>
      <c r="G35" s="186">
        <v>0.81749409259540096</v>
      </c>
      <c r="H35" s="191">
        <v>0.29866792675213</v>
      </c>
      <c r="I35" s="186">
        <v>0.87293772397424796</v>
      </c>
      <c r="J35" s="191">
        <v>0.32875785436751298</v>
      </c>
      <c r="K35" s="186">
        <v>0.78020138888507395</v>
      </c>
      <c r="L35" s="191">
        <v>0.28017706296748901</v>
      </c>
      <c r="M35" s="186">
        <v>0.86519047634865398</v>
      </c>
      <c r="N35" s="202">
        <v>0.315806983395371</v>
      </c>
    </row>
    <row r="36" spans="1:14" ht="13" customHeight="1" x14ac:dyDescent="0.2">
      <c r="A36" s="82" t="s">
        <v>370</v>
      </c>
      <c r="B36" s="110">
        <v>2</v>
      </c>
      <c r="C36" s="186">
        <v>1.15900140242132</v>
      </c>
      <c r="D36" s="191">
        <v>0.23887828580848</v>
      </c>
      <c r="E36" s="186">
        <v>1.0266098228609299</v>
      </c>
      <c r="F36" s="191">
        <v>0.20689130271839501</v>
      </c>
      <c r="G36" s="186">
        <v>1.07044309052193</v>
      </c>
      <c r="H36" s="191">
        <v>0.20518404313584199</v>
      </c>
      <c r="I36" s="186">
        <v>1.0800181194532199</v>
      </c>
      <c r="J36" s="191">
        <v>0.20292713751352201</v>
      </c>
      <c r="K36" s="186">
        <v>1.02883435495432</v>
      </c>
      <c r="L36" s="191">
        <v>0.19841481582305201</v>
      </c>
      <c r="M36" s="186">
        <v>1.0031340788685199</v>
      </c>
      <c r="N36" s="202">
        <v>0.20838115345632399</v>
      </c>
    </row>
    <row r="37" spans="1:14" ht="13" customHeight="1" x14ac:dyDescent="0.2">
      <c r="A37" s="82" t="s">
        <v>371</v>
      </c>
      <c r="B37" s="110">
        <v>2</v>
      </c>
      <c r="C37" s="186">
        <v>0.54706744357500503</v>
      </c>
      <c r="D37" s="191">
        <v>7.4645225530715606E-2</v>
      </c>
      <c r="E37" s="186">
        <v>0.52046593687507903</v>
      </c>
      <c r="F37" s="191">
        <v>7.1229941337818195E-2</v>
      </c>
      <c r="G37" s="186">
        <v>0.535247278259943</v>
      </c>
      <c r="H37" s="191">
        <v>7.1798180566822606E-2</v>
      </c>
      <c r="I37" s="186">
        <v>0.62293271224861402</v>
      </c>
      <c r="J37" s="191">
        <v>8.5115756413989496E-2</v>
      </c>
      <c r="K37" s="186">
        <v>0.62995996664915599</v>
      </c>
      <c r="L37" s="191">
        <v>8.6346657670668001E-2</v>
      </c>
      <c r="M37" s="186">
        <v>0.66704853657813901</v>
      </c>
      <c r="N37" s="202">
        <v>0.112103716703592</v>
      </c>
    </row>
    <row r="38" spans="1:14" ht="13" customHeight="1" x14ac:dyDescent="0.2">
      <c r="A38" s="82" t="s">
        <v>372</v>
      </c>
      <c r="B38" s="110">
        <v>2</v>
      </c>
      <c r="C38" s="186">
        <v>2.4805229168662302</v>
      </c>
      <c r="D38" s="191">
        <v>0.61634532527370101</v>
      </c>
      <c r="E38" s="186">
        <v>1.95352505721397</v>
      </c>
      <c r="F38" s="191">
        <v>0.47979467211809002</v>
      </c>
      <c r="G38" s="186">
        <v>2.0532777655418202</v>
      </c>
      <c r="H38" s="191">
        <v>0.51975581066852705</v>
      </c>
      <c r="I38" s="186">
        <v>2.2223378760300698</v>
      </c>
      <c r="J38" s="191">
        <v>0.59898093160440702</v>
      </c>
      <c r="K38" s="186">
        <v>1.13529059101414</v>
      </c>
      <c r="L38" s="191">
        <v>0.31654753581398398</v>
      </c>
      <c r="M38" s="186">
        <v>1.1333436171207101</v>
      </c>
      <c r="N38" s="202">
        <v>0.29942016571441099</v>
      </c>
    </row>
    <row r="39" spans="1:14" ht="13" customHeight="1" x14ac:dyDescent="0.2">
      <c r="A39" s="82" t="s">
        <v>426</v>
      </c>
      <c r="B39" s="110">
        <v>2</v>
      </c>
      <c r="C39" s="186">
        <v>1.1119187106933599</v>
      </c>
      <c r="D39" s="191">
        <v>0.28747468279024602</v>
      </c>
      <c r="E39" s="186">
        <v>1.1280562422060401</v>
      </c>
      <c r="F39" s="191">
        <v>0.29776596988634402</v>
      </c>
      <c r="G39" s="186">
        <v>1.11885576989488</v>
      </c>
      <c r="H39" s="191">
        <v>0.30469437285619999</v>
      </c>
      <c r="I39" s="186">
        <v>1.3476422520534499</v>
      </c>
      <c r="J39" s="191">
        <v>0.38468340225812397</v>
      </c>
      <c r="K39" s="186">
        <v>1.1853426834947001</v>
      </c>
      <c r="L39" s="191">
        <v>0.35109423613849</v>
      </c>
      <c r="M39" s="186">
        <v>1.46226107145218</v>
      </c>
      <c r="N39" s="202">
        <v>0.44519089503050702</v>
      </c>
    </row>
    <row r="40" spans="1:14" ht="13" customHeight="1" x14ac:dyDescent="0.2">
      <c r="A40" s="82" t="s">
        <v>373</v>
      </c>
      <c r="B40" s="110">
        <v>2</v>
      </c>
      <c r="C40" s="186">
        <v>0.70081403228535299</v>
      </c>
      <c r="D40" s="191">
        <v>9.8364684916112194E-2</v>
      </c>
      <c r="E40" s="186">
        <v>0.642915020619926</v>
      </c>
      <c r="F40" s="191">
        <v>9.37147169682509E-2</v>
      </c>
      <c r="G40" s="186">
        <v>0.62946416065819799</v>
      </c>
      <c r="H40" s="191">
        <v>9.6304519816414497E-2</v>
      </c>
      <c r="I40" s="186">
        <v>0.67948121480395096</v>
      </c>
      <c r="J40" s="191">
        <v>0.108229389488164</v>
      </c>
      <c r="K40" s="186">
        <v>0.68795299744990301</v>
      </c>
      <c r="L40" s="191">
        <v>0.107238606081282</v>
      </c>
      <c r="M40" s="186">
        <v>0.78013111300525595</v>
      </c>
      <c r="N40" s="202">
        <v>0.120426168433744</v>
      </c>
    </row>
    <row r="41" spans="1:14" ht="13" customHeight="1" x14ac:dyDescent="0.2">
      <c r="A41" s="82" t="s">
        <v>374</v>
      </c>
      <c r="B41" s="110">
        <v>2</v>
      </c>
      <c r="C41" s="186">
        <v>0.65830066604886395</v>
      </c>
      <c r="D41" s="191">
        <v>0.10382863218015401</v>
      </c>
      <c r="E41" s="186">
        <v>0.67929776462708502</v>
      </c>
      <c r="F41" s="191">
        <v>0.104318278189262</v>
      </c>
      <c r="G41" s="186">
        <v>0.67704142626794805</v>
      </c>
      <c r="H41" s="191">
        <v>0.104731065166477</v>
      </c>
      <c r="I41" s="186">
        <v>0.72672669517094302</v>
      </c>
      <c r="J41" s="191">
        <v>0.116632826641635</v>
      </c>
      <c r="K41" s="186">
        <v>0.71716137258653301</v>
      </c>
      <c r="L41" s="191">
        <v>0.111497700403746</v>
      </c>
      <c r="M41" s="186">
        <v>0.77370272893802405</v>
      </c>
      <c r="N41" s="202">
        <v>0.122867216251387</v>
      </c>
    </row>
    <row r="42" spans="1:14" ht="13" customHeight="1" x14ac:dyDescent="0.2">
      <c r="A42" s="82" t="s">
        <v>375</v>
      </c>
      <c r="B42" s="110">
        <v>2</v>
      </c>
      <c r="C42" s="186">
        <v>0.66434867455500102</v>
      </c>
      <c r="D42" s="191">
        <v>0.28071741899389302</v>
      </c>
      <c r="E42" s="186">
        <v>0.65049227957695699</v>
      </c>
      <c r="F42" s="191">
        <v>0.277929144830945</v>
      </c>
      <c r="G42" s="186">
        <v>0.67220321585818599</v>
      </c>
      <c r="H42" s="191">
        <v>0.28474014403998499</v>
      </c>
      <c r="I42" s="186">
        <v>0.75057139552442997</v>
      </c>
      <c r="J42" s="191">
        <v>0.32319115707568202</v>
      </c>
      <c r="K42" s="186">
        <v>0.64959486382504295</v>
      </c>
      <c r="L42" s="191">
        <v>0.260897977802656</v>
      </c>
      <c r="M42" s="186">
        <v>0.93028393600790305</v>
      </c>
      <c r="N42" s="202">
        <v>0.37987182400351699</v>
      </c>
    </row>
    <row r="43" spans="1:14" ht="13" customHeight="1" x14ac:dyDescent="0.2">
      <c r="A43" s="82" t="s">
        <v>427</v>
      </c>
      <c r="B43" s="110">
        <v>2</v>
      </c>
      <c r="C43" s="186">
        <v>0.30871825296084299</v>
      </c>
      <c r="D43" s="191">
        <v>0.13201873356487501</v>
      </c>
      <c r="E43" s="186">
        <v>0.34379411170763102</v>
      </c>
      <c r="F43" s="191">
        <v>0.15333011808484201</v>
      </c>
      <c r="G43" s="186">
        <v>0.353495803989132</v>
      </c>
      <c r="H43" s="191">
        <v>0.15626715184192</v>
      </c>
      <c r="I43" s="186">
        <v>0.37389339033459001</v>
      </c>
      <c r="J43" s="191">
        <v>0.16965425592647099</v>
      </c>
      <c r="K43" s="186">
        <v>0.36916410695782698</v>
      </c>
      <c r="L43" s="191">
        <v>0.178439091888589</v>
      </c>
      <c r="M43" s="186">
        <v>0.51096154975205799</v>
      </c>
      <c r="N43" s="202">
        <v>0.26305105730009198</v>
      </c>
    </row>
    <row r="44" spans="1:14" ht="13" customHeight="1" x14ac:dyDescent="0.2">
      <c r="A44" s="82" t="s">
        <v>428</v>
      </c>
      <c r="B44" s="110">
        <v>2</v>
      </c>
      <c r="C44" s="186">
        <v>0.96611058811695805</v>
      </c>
      <c r="D44" s="191">
        <v>0.31376756937408901</v>
      </c>
      <c r="E44" s="186">
        <v>0.673808244289543</v>
      </c>
      <c r="F44" s="191">
        <v>0.19863400745106799</v>
      </c>
      <c r="G44" s="186">
        <v>0.64120191987196595</v>
      </c>
      <c r="H44" s="191">
        <v>0.17866626849223799</v>
      </c>
      <c r="I44" s="186">
        <v>0.80691129119285998</v>
      </c>
      <c r="J44" s="191">
        <v>0.231841596914069</v>
      </c>
      <c r="K44" s="186">
        <v>0.82649658011985705</v>
      </c>
      <c r="L44" s="191">
        <v>0.215495609848117</v>
      </c>
      <c r="M44" s="186">
        <v>0.98809860754548196</v>
      </c>
      <c r="N44" s="202">
        <v>0.27336337960138901</v>
      </c>
    </row>
    <row r="45" spans="1:14" ht="13" customHeight="1" x14ac:dyDescent="0.2">
      <c r="A45" s="82" t="s">
        <v>429</v>
      </c>
      <c r="B45" s="110">
        <v>2</v>
      </c>
      <c r="C45" s="186">
        <v>0.61719274686353698</v>
      </c>
      <c r="D45" s="191">
        <v>0.14663898548469601</v>
      </c>
      <c r="E45" s="186">
        <v>0.65195800986826202</v>
      </c>
      <c r="F45" s="191">
        <v>0.15836295693528599</v>
      </c>
      <c r="G45" s="186">
        <v>0.67541333085136401</v>
      </c>
      <c r="H45" s="191">
        <v>0.17344510666108101</v>
      </c>
      <c r="I45" s="186">
        <v>0.72033254615326603</v>
      </c>
      <c r="J45" s="191">
        <v>0.188882419521684</v>
      </c>
      <c r="K45" s="186">
        <v>0.71028664237109196</v>
      </c>
      <c r="L45" s="191">
        <v>0.18603629536658001</v>
      </c>
      <c r="M45" s="186">
        <v>0.74886711221314795</v>
      </c>
      <c r="N45" s="202">
        <v>0.220285383888979</v>
      </c>
    </row>
    <row r="46" spans="1:14" ht="13" customHeight="1" x14ac:dyDescent="0.2">
      <c r="A46" s="82" t="s">
        <v>430</v>
      </c>
      <c r="B46" s="110">
        <v>2</v>
      </c>
      <c r="C46" s="186">
        <v>0.62261239933387202</v>
      </c>
      <c r="D46" s="191">
        <v>0.157639330467157</v>
      </c>
      <c r="E46" s="186">
        <v>0.64552982948382498</v>
      </c>
      <c r="F46" s="191">
        <v>0.16434027405346499</v>
      </c>
      <c r="G46" s="186">
        <v>0.66368940482504202</v>
      </c>
      <c r="H46" s="191">
        <v>0.168584689932503</v>
      </c>
      <c r="I46" s="186">
        <v>0.66847179404247903</v>
      </c>
      <c r="J46" s="191">
        <v>0.17593478355502501</v>
      </c>
      <c r="K46" s="186">
        <v>0.67571310259322104</v>
      </c>
      <c r="L46" s="191">
        <v>0.17828417463115201</v>
      </c>
      <c r="M46" s="186">
        <v>0.720204445272835</v>
      </c>
      <c r="N46" s="202">
        <v>0.193272597428812</v>
      </c>
    </row>
    <row r="47" spans="1:14" ht="13" customHeight="1" x14ac:dyDescent="0.2">
      <c r="A47" s="82" t="s">
        <v>376</v>
      </c>
      <c r="B47" s="110">
        <v>2</v>
      </c>
      <c r="C47" s="186">
        <v>1.34132213967572</v>
      </c>
      <c r="D47" s="191">
        <v>0.42112549449055298</v>
      </c>
      <c r="E47" s="186">
        <v>1.3546640909427401</v>
      </c>
      <c r="F47" s="191">
        <v>0.44155100589209501</v>
      </c>
      <c r="G47" s="186">
        <v>1.3097424896048699</v>
      </c>
      <c r="H47" s="191">
        <v>0.42971196687437202</v>
      </c>
      <c r="I47" s="186">
        <v>1.3497037892591</v>
      </c>
      <c r="J47" s="191">
        <v>0.44118793915426202</v>
      </c>
      <c r="K47" s="186">
        <v>1.3225484611340601</v>
      </c>
      <c r="L47" s="191">
        <v>0.42492071932067599</v>
      </c>
      <c r="M47" s="186">
        <v>1.6764058315295001</v>
      </c>
      <c r="N47" s="202">
        <v>0.59695520022326898</v>
      </c>
    </row>
    <row r="48" spans="1:14" ht="13" customHeight="1" x14ac:dyDescent="0.2">
      <c r="A48" s="82" t="s">
        <v>377</v>
      </c>
      <c r="B48" s="110">
        <v>2</v>
      </c>
      <c r="C48" s="186">
        <v>1.0126892586759</v>
      </c>
      <c r="D48" s="191">
        <v>0.227739237461797</v>
      </c>
      <c r="E48" s="186">
        <v>0.96417770077424803</v>
      </c>
      <c r="F48" s="191">
        <v>0.21277311955552999</v>
      </c>
      <c r="G48" s="186">
        <v>0.95776459769352995</v>
      </c>
      <c r="H48" s="191">
        <v>0.22414942589155901</v>
      </c>
      <c r="I48" s="186">
        <v>1.0400919479891699</v>
      </c>
      <c r="J48" s="191">
        <v>0.24849311290939</v>
      </c>
      <c r="K48" s="186">
        <v>0.98998641336383397</v>
      </c>
      <c r="L48" s="191">
        <v>0.24936933504279399</v>
      </c>
      <c r="M48" s="186">
        <v>1.2591017776403499</v>
      </c>
      <c r="N48" s="202">
        <v>0.363139166627995</v>
      </c>
    </row>
    <row r="49" spans="1:14" ht="13" customHeight="1" x14ac:dyDescent="0.2">
      <c r="A49" s="82" t="s">
        <v>378</v>
      </c>
      <c r="B49" s="110">
        <v>2</v>
      </c>
      <c r="C49" s="186">
        <v>0.33948510500718598</v>
      </c>
      <c r="D49" s="191">
        <v>0.118849681745788</v>
      </c>
      <c r="E49" s="186">
        <v>0.33599981588091399</v>
      </c>
      <c r="F49" s="191">
        <v>0.11712776797718601</v>
      </c>
      <c r="G49" s="186">
        <v>0.35225230486402898</v>
      </c>
      <c r="H49" s="191">
        <v>0.12673469687059499</v>
      </c>
      <c r="I49" s="186">
        <v>0.56556361768496999</v>
      </c>
      <c r="J49" s="191">
        <v>0.18210959441652699</v>
      </c>
      <c r="K49" s="186">
        <v>0.61030347795782203</v>
      </c>
      <c r="L49" s="191">
        <v>0.19166356534874601</v>
      </c>
      <c r="M49" s="186">
        <v>0.67310340090631404</v>
      </c>
      <c r="N49" s="202">
        <v>0.26189886480795099</v>
      </c>
    </row>
    <row r="50" spans="1:14" ht="13" customHeight="1" x14ac:dyDescent="0.2">
      <c r="A50" s="82" t="s">
        <v>431</v>
      </c>
      <c r="B50" s="110">
        <v>2</v>
      </c>
      <c r="C50" s="186">
        <v>0.44950027054706398</v>
      </c>
      <c r="D50" s="191">
        <v>8.6961653660444393E-2</v>
      </c>
      <c r="E50" s="186">
        <v>0.49365282259929799</v>
      </c>
      <c r="F50" s="191">
        <v>9.3387865148562302E-2</v>
      </c>
      <c r="G50" s="186">
        <v>0.50734815121836896</v>
      </c>
      <c r="H50" s="191">
        <v>9.5418884324278599E-2</v>
      </c>
      <c r="I50" s="186">
        <v>0.58711209562030897</v>
      </c>
      <c r="J50" s="191">
        <v>0.11100441025805401</v>
      </c>
      <c r="K50" s="186">
        <v>0.58632894466527796</v>
      </c>
      <c r="L50" s="191">
        <v>0.110614069543157</v>
      </c>
      <c r="M50" s="186">
        <v>0.76561211513038097</v>
      </c>
      <c r="N50" s="202">
        <v>0.17068013651294001</v>
      </c>
    </row>
    <row r="51" spans="1:14" ht="13" customHeight="1" x14ac:dyDescent="0.2">
      <c r="A51" s="82" t="s">
        <v>379</v>
      </c>
      <c r="B51" s="110">
        <v>2</v>
      </c>
      <c r="C51" s="186">
        <v>0.55446715562452098</v>
      </c>
      <c r="D51" s="191">
        <v>8.9632728023769898E-2</v>
      </c>
      <c r="E51" s="186">
        <v>0.53273174847906901</v>
      </c>
      <c r="F51" s="191">
        <v>8.4466065531529896E-2</v>
      </c>
      <c r="G51" s="186">
        <v>0.49950840143625103</v>
      </c>
      <c r="H51" s="191">
        <v>7.9171343926155893E-2</v>
      </c>
      <c r="I51" s="186">
        <v>0.63778443197309098</v>
      </c>
      <c r="J51" s="191">
        <v>0.109808965314835</v>
      </c>
      <c r="K51" s="186">
        <v>0.64235716412828703</v>
      </c>
      <c r="L51" s="191">
        <v>0.11139098609216901</v>
      </c>
      <c r="M51" s="186">
        <v>0.718562498792917</v>
      </c>
      <c r="N51" s="202">
        <v>0.14211075966827899</v>
      </c>
    </row>
    <row r="52" spans="1:14" ht="13" customHeight="1" x14ac:dyDescent="0.2">
      <c r="A52" s="82" t="s">
        <v>380</v>
      </c>
      <c r="B52" s="110">
        <v>2</v>
      </c>
      <c r="C52" s="186">
        <v>0.49812860542376503</v>
      </c>
      <c r="D52" s="191">
        <v>8.4597726879932694E-2</v>
      </c>
      <c r="E52" s="186">
        <v>0.58623758696503903</v>
      </c>
      <c r="F52" s="191">
        <v>9.8593494855359606E-2</v>
      </c>
      <c r="G52" s="186">
        <v>0.58201854769453099</v>
      </c>
      <c r="H52" s="191">
        <v>0.10302453218892201</v>
      </c>
      <c r="I52" s="186">
        <v>0.63155892241168698</v>
      </c>
      <c r="J52" s="191">
        <v>0.111301531054407</v>
      </c>
      <c r="K52" s="186">
        <v>0.63596194306735898</v>
      </c>
      <c r="L52" s="191">
        <v>0.116470981756992</v>
      </c>
      <c r="M52" s="186">
        <v>0.85983426894465498</v>
      </c>
      <c r="N52" s="202">
        <v>0.16215562875945499</v>
      </c>
    </row>
    <row r="53" spans="1:14" ht="13" customHeight="1" x14ac:dyDescent="0.2">
      <c r="A53" s="82" t="s">
        <v>381</v>
      </c>
      <c r="B53" s="110">
        <v>2</v>
      </c>
      <c r="C53" s="186">
        <v>0.55918938492366099</v>
      </c>
      <c r="D53" s="191">
        <v>8.8988387920998599E-2</v>
      </c>
      <c r="E53" s="186">
        <v>0.55141017304532902</v>
      </c>
      <c r="F53" s="191">
        <v>8.7410182551889801E-2</v>
      </c>
      <c r="G53" s="186">
        <v>0.56783126532870598</v>
      </c>
      <c r="H53" s="191">
        <v>9.0210149794750505E-2</v>
      </c>
      <c r="I53" s="186">
        <v>0.59290583840617705</v>
      </c>
      <c r="J53" s="191">
        <v>9.3513199104169206E-2</v>
      </c>
      <c r="K53" s="186">
        <v>0.55722231150478896</v>
      </c>
      <c r="L53" s="191">
        <v>8.7016292290705996E-2</v>
      </c>
      <c r="M53" s="186">
        <v>0.65997801994612804</v>
      </c>
      <c r="N53" s="202">
        <v>0.10596603663818099</v>
      </c>
    </row>
    <row r="54" spans="1:14" ht="13" customHeight="1" x14ac:dyDescent="0.2">
      <c r="A54" s="82" t="s">
        <v>382</v>
      </c>
      <c r="B54" s="110">
        <v>2</v>
      </c>
      <c r="C54" s="186">
        <v>0.79301286991988895</v>
      </c>
      <c r="D54" s="191">
        <v>0.148239622527406</v>
      </c>
      <c r="E54" s="186">
        <v>0.70156733057896503</v>
      </c>
      <c r="F54" s="191">
        <v>0.12804978079514601</v>
      </c>
      <c r="G54" s="186">
        <v>0.70208404298418703</v>
      </c>
      <c r="H54" s="191">
        <v>0.12664922917843299</v>
      </c>
      <c r="I54" s="186">
        <v>0.76397072723297998</v>
      </c>
      <c r="J54" s="191">
        <v>0.141597935312721</v>
      </c>
      <c r="K54" s="186">
        <v>0.75136375081108198</v>
      </c>
      <c r="L54" s="191">
        <v>0.143201989897008</v>
      </c>
      <c r="M54" s="186">
        <v>1.0329678210922999</v>
      </c>
      <c r="N54" s="202">
        <v>0.20739829345451499</v>
      </c>
    </row>
    <row r="55" spans="1:14" ht="13" customHeight="1" x14ac:dyDescent="0.2">
      <c r="A55" s="82" t="s">
        <v>383</v>
      </c>
      <c r="B55" s="110">
        <v>2</v>
      </c>
      <c r="C55" s="186">
        <v>0.49495166384468597</v>
      </c>
      <c r="D55" s="191">
        <v>0.165959778074109</v>
      </c>
      <c r="E55" s="186">
        <v>0.51342964239618905</v>
      </c>
      <c r="F55" s="191">
        <v>0.17454057961226199</v>
      </c>
      <c r="G55" s="186">
        <v>0.47377268965882402</v>
      </c>
      <c r="H55" s="191">
        <v>0.166891555398087</v>
      </c>
      <c r="I55" s="186">
        <v>0.51899792874303396</v>
      </c>
      <c r="J55" s="191">
        <v>0.197053000994276</v>
      </c>
      <c r="K55" s="186">
        <v>0.506541450961843</v>
      </c>
      <c r="L55" s="191">
        <v>0.192526059988647</v>
      </c>
      <c r="M55" s="186">
        <v>0.56810213903643003</v>
      </c>
      <c r="N55" s="202">
        <v>0.23323118154282399</v>
      </c>
    </row>
    <row r="56" spans="1:14" ht="13" customHeight="1" x14ac:dyDescent="0.2">
      <c r="A56" s="82" t="s">
        <v>384</v>
      </c>
      <c r="B56" s="110">
        <v>2</v>
      </c>
      <c r="C56" s="186">
        <v>0.83396535350390599</v>
      </c>
      <c r="D56" s="191">
        <v>0.16746743436124301</v>
      </c>
      <c r="E56" s="186">
        <v>0.86906352475174498</v>
      </c>
      <c r="F56" s="191">
        <v>0.17485040550991701</v>
      </c>
      <c r="G56" s="186">
        <v>0.86060130192143403</v>
      </c>
      <c r="H56" s="191">
        <v>0.18219972188146799</v>
      </c>
      <c r="I56" s="186">
        <v>0.93843920938616798</v>
      </c>
      <c r="J56" s="191">
        <v>0.21105139528081701</v>
      </c>
      <c r="K56" s="186">
        <v>0.93302215639002695</v>
      </c>
      <c r="L56" s="191">
        <v>0.20960610242056599</v>
      </c>
      <c r="M56" s="186">
        <v>1.10911157507059</v>
      </c>
      <c r="N56" s="202">
        <v>0.26968054158145999</v>
      </c>
    </row>
    <row r="57" spans="1:14" ht="13" customHeight="1" x14ac:dyDescent="0.2">
      <c r="A57" s="82" t="s">
        <v>385</v>
      </c>
      <c r="B57" s="110">
        <v>2</v>
      </c>
      <c r="C57" s="186">
        <v>0.67771206049038801</v>
      </c>
      <c r="D57" s="191">
        <v>0.14865280363942801</v>
      </c>
      <c r="E57" s="186">
        <v>0.68421469946635105</v>
      </c>
      <c r="F57" s="191">
        <v>0.148756572085464</v>
      </c>
      <c r="G57" s="186">
        <v>0.68200111755666404</v>
      </c>
      <c r="H57" s="191">
        <v>0.13554628862034601</v>
      </c>
      <c r="I57" s="186">
        <v>0.73124521583929503</v>
      </c>
      <c r="J57" s="191">
        <v>0.149081173700603</v>
      </c>
      <c r="K57" s="186">
        <v>0.733676669045497</v>
      </c>
      <c r="L57" s="191">
        <v>0.14814436504016401</v>
      </c>
      <c r="M57" s="186">
        <v>0.88019749440327799</v>
      </c>
      <c r="N57" s="202">
        <v>0.19134725245942899</v>
      </c>
    </row>
    <row r="58" spans="1:14" ht="13" customHeight="1" x14ac:dyDescent="0.2">
      <c r="A58" s="82" t="s">
        <v>386</v>
      </c>
      <c r="B58" s="110">
        <v>2</v>
      </c>
      <c r="C58" s="186">
        <v>0.41021470223030199</v>
      </c>
      <c r="D58" s="191">
        <v>0.140982673800127</v>
      </c>
      <c r="E58" s="186">
        <v>0.42283383476271702</v>
      </c>
      <c r="F58" s="191">
        <v>0.147843788299624</v>
      </c>
      <c r="G58" s="186">
        <v>0.457731422109385</v>
      </c>
      <c r="H58" s="191">
        <v>0.16189701206468601</v>
      </c>
      <c r="I58" s="186">
        <v>0.54597591691648195</v>
      </c>
      <c r="J58" s="191">
        <v>0.198026499157058</v>
      </c>
      <c r="K58" s="186">
        <v>0.55095175133899499</v>
      </c>
      <c r="L58" s="191">
        <v>0.20064556790733701</v>
      </c>
      <c r="M58" s="186">
        <v>0.65940536234401903</v>
      </c>
      <c r="N58" s="202">
        <v>0.250054731387229</v>
      </c>
    </row>
    <row r="59" spans="1:14" ht="13" customHeight="1" x14ac:dyDescent="0.2">
      <c r="A59" s="82" t="s">
        <v>387</v>
      </c>
      <c r="B59" s="110">
        <v>2</v>
      </c>
      <c r="C59" s="186">
        <v>0.411767372452845</v>
      </c>
      <c r="D59" s="191">
        <v>0.10512270772132901</v>
      </c>
      <c r="E59" s="186">
        <v>0.42825310025260199</v>
      </c>
      <c r="F59" s="191">
        <v>0.104587367159456</v>
      </c>
      <c r="G59" s="186">
        <v>0.40975182654648201</v>
      </c>
      <c r="H59" s="191">
        <v>0.10515687917839101</v>
      </c>
      <c r="I59" s="186">
        <v>0.500482474955531</v>
      </c>
      <c r="J59" s="191">
        <v>0.14716813975776699</v>
      </c>
      <c r="K59" s="186">
        <v>0.49736030154629501</v>
      </c>
      <c r="L59" s="191">
        <v>0.14384920670253401</v>
      </c>
      <c r="M59" s="186">
        <v>0.58337482423530496</v>
      </c>
      <c r="N59" s="202">
        <v>0.178750813282371</v>
      </c>
    </row>
    <row r="60" spans="1:14" ht="13" customHeight="1" x14ac:dyDescent="0.2">
      <c r="A60" s="82" t="s">
        <v>388</v>
      </c>
      <c r="B60" s="110">
        <v>2</v>
      </c>
      <c r="C60" s="186">
        <v>0.65438892083039202</v>
      </c>
      <c r="D60" s="191">
        <v>0.25010833767360402</v>
      </c>
      <c r="E60" s="186">
        <v>0.69794135256090595</v>
      </c>
      <c r="F60" s="191">
        <v>0.27249731541479599</v>
      </c>
      <c r="G60" s="186">
        <v>0.69602195589320803</v>
      </c>
      <c r="H60" s="191">
        <v>0.221871032928177</v>
      </c>
      <c r="I60" s="186">
        <v>0.73840457709271201</v>
      </c>
      <c r="J60" s="191">
        <v>0.25106886126427103</v>
      </c>
      <c r="K60" s="186">
        <v>0.66441421597160799</v>
      </c>
      <c r="L60" s="191">
        <v>0.20745345004489499</v>
      </c>
      <c r="M60" s="186">
        <v>0.76822179178265104</v>
      </c>
      <c r="N60" s="202">
        <v>0.26505937960800702</v>
      </c>
    </row>
    <row r="61" spans="1:14" ht="13" customHeight="1" x14ac:dyDescent="0.2">
      <c r="A61" s="82" t="s">
        <v>432</v>
      </c>
      <c r="B61" s="110">
        <v>2</v>
      </c>
      <c r="C61" s="186">
        <v>0.431337377487019</v>
      </c>
      <c r="D61" s="191">
        <v>7.4957995282750003E-2</v>
      </c>
      <c r="E61" s="186">
        <v>0.36440068522353602</v>
      </c>
      <c r="F61" s="191">
        <v>6.8236429674827695E-2</v>
      </c>
      <c r="G61" s="186">
        <v>0.36699014459643498</v>
      </c>
      <c r="H61" s="191">
        <v>7.2037268228029402E-2</v>
      </c>
      <c r="I61" s="186">
        <v>0.44069149009272601</v>
      </c>
      <c r="J61" s="191">
        <v>0.10100532451567</v>
      </c>
      <c r="K61" s="186">
        <v>0.44574717158529198</v>
      </c>
      <c r="L61" s="191">
        <v>0.103809357813836</v>
      </c>
      <c r="M61" s="186">
        <v>0.61145739621657802</v>
      </c>
      <c r="N61" s="202">
        <v>0.15401487748332399</v>
      </c>
    </row>
    <row r="62" spans="1:14" ht="13" customHeight="1" x14ac:dyDescent="0.2">
      <c r="A62" s="82" t="s">
        <v>389</v>
      </c>
      <c r="B62" s="110">
        <v>2</v>
      </c>
      <c r="C62" s="186">
        <v>1.02336522426864</v>
      </c>
      <c r="D62" s="191">
        <v>0.231068379980645</v>
      </c>
      <c r="E62" s="186">
        <v>0.54986008929184005</v>
      </c>
      <c r="F62" s="191">
        <v>0.124297337062461</v>
      </c>
      <c r="G62" s="186">
        <v>0.50251106346049701</v>
      </c>
      <c r="H62" s="191">
        <v>0.118873550762156</v>
      </c>
      <c r="I62" s="186">
        <v>0.55304250651379805</v>
      </c>
      <c r="J62" s="191">
        <v>0.125329644222512</v>
      </c>
      <c r="K62" s="186">
        <v>0.54923019402378104</v>
      </c>
      <c r="L62" s="191">
        <v>0.12564806233879</v>
      </c>
      <c r="M62" s="186">
        <v>0.73512753299785705</v>
      </c>
      <c r="N62" s="202">
        <v>0.20321131282148999</v>
      </c>
    </row>
    <row r="63" spans="1:14" ht="13" customHeight="1" x14ac:dyDescent="0.2">
      <c r="A63" s="112" t="s">
        <v>433</v>
      </c>
      <c r="B63" s="113">
        <v>2</v>
      </c>
      <c r="C63" s="187">
        <v>0.74774502255853303</v>
      </c>
      <c r="D63" s="192">
        <v>3.9287027049269702E-2</v>
      </c>
      <c r="E63" s="187">
        <v>0.72716670900469604</v>
      </c>
      <c r="F63" s="192">
        <v>3.7953537254869503E-2</v>
      </c>
      <c r="G63" s="187">
        <v>0.73376606449867798</v>
      </c>
      <c r="H63" s="192">
        <v>3.8573649497549503E-2</v>
      </c>
      <c r="I63" s="187">
        <v>0.79997548473120395</v>
      </c>
      <c r="J63" s="192">
        <v>4.3496194775784799E-2</v>
      </c>
      <c r="K63" s="187">
        <v>0.74620539820230103</v>
      </c>
      <c r="L63" s="192">
        <v>3.7763315283595E-2</v>
      </c>
      <c r="M63" s="187">
        <v>0.85407037687467102</v>
      </c>
      <c r="N63" s="204">
        <v>4.5697994355590202E-2</v>
      </c>
    </row>
    <row r="64" spans="1:14" ht="13" customHeight="1" x14ac:dyDescent="0.2">
      <c r="A64" s="114" t="s">
        <v>434</v>
      </c>
      <c r="B64" s="115">
        <v>2</v>
      </c>
      <c r="C64" s="188">
        <v>0.729595009756837</v>
      </c>
      <c r="D64" s="193">
        <v>5.9464921020983899E-2</v>
      </c>
      <c r="E64" s="188">
        <v>0.771285630393442</v>
      </c>
      <c r="F64" s="193">
        <v>6.7694355557000804E-2</v>
      </c>
      <c r="G64" s="188">
        <v>0.77804740535359895</v>
      </c>
      <c r="H64" s="193">
        <v>6.8960651689211103E-2</v>
      </c>
      <c r="I64" s="188">
        <v>0.83960953847087205</v>
      </c>
      <c r="J64" s="193">
        <v>7.6061467863957302E-2</v>
      </c>
      <c r="K64" s="188">
        <v>0.825800214256593</v>
      </c>
      <c r="L64" s="193">
        <v>7.2671348583896803E-2</v>
      </c>
      <c r="M64" s="188">
        <v>0.93648627461046396</v>
      </c>
      <c r="N64" s="205">
        <v>8.4781897711268303E-2</v>
      </c>
    </row>
    <row r="65" spans="1:14" ht="13" customHeight="1" x14ac:dyDescent="0.2">
      <c r="A65" s="116" t="s">
        <v>435</v>
      </c>
      <c r="B65" s="117">
        <v>2</v>
      </c>
      <c r="C65" s="189">
        <v>0.68374572638366804</v>
      </c>
      <c r="D65" s="194">
        <v>2.7149069434962401E-2</v>
      </c>
      <c r="E65" s="189">
        <v>0.64795677157531495</v>
      </c>
      <c r="F65" s="194">
        <v>2.55028038006011E-2</v>
      </c>
      <c r="G65" s="189">
        <v>0.65023073457843805</v>
      </c>
      <c r="H65" s="194">
        <v>2.59621162943579E-2</v>
      </c>
      <c r="I65" s="189">
        <v>0.73265819229149998</v>
      </c>
      <c r="J65" s="194">
        <v>3.0569168122179299E-2</v>
      </c>
      <c r="K65" s="189">
        <v>0.69614931981139405</v>
      </c>
      <c r="L65" s="194">
        <v>2.7822166936052699E-2</v>
      </c>
      <c r="M65" s="189">
        <v>0.82571504558952402</v>
      </c>
      <c r="N65" s="206">
        <v>3.6907746867370202E-2</v>
      </c>
    </row>
    <row r="66" spans="1:14" ht="13" customHeight="1" x14ac:dyDescent="0.2">
      <c r="A66" s="82" t="s">
        <v>391</v>
      </c>
      <c r="B66" s="110">
        <v>2</v>
      </c>
      <c r="C66" s="186">
        <v>0.260298683362443</v>
      </c>
      <c r="D66" s="191">
        <v>0.10615080524588399</v>
      </c>
      <c r="E66" s="186">
        <v>0.26608288881610898</v>
      </c>
      <c r="F66" s="191">
        <v>0.10543788610462</v>
      </c>
      <c r="G66" s="186">
        <v>0.231340406508528</v>
      </c>
      <c r="H66" s="191">
        <v>0.114296626432372</v>
      </c>
      <c r="I66" s="186">
        <v>0.242236156294239</v>
      </c>
      <c r="J66" s="191">
        <v>0.13013968033095599</v>
      </c>
      <c r="K66" s="186">
        <v>0.25669559995074598</v>
      </c>
      <c r="L66" s="191">
        <v>0.11947136819724501</v>
      </c>
      <c r="M66" s="186">
        <v>0.33514906960174501</v>
      </c>
      <c r="N66" s="202">
        <v>0.13927386941156999</v>
      </c>
    </row>
    <row r="67" spans="1:14" ht="13" customHeight="1" x14ac:dyDescent="0.2">
      <c r="A67" s="82" t="s">
        <v>392</v>
      </c>
      <c r="B67" s="110">
        <v>2</v>
      </c>
      <c r="C67" s="186">
        <v>0.90926316023129405</v>
      </c>
      <c r="D67" s="191">
        <v>0.34652946607934099</v>
      </c>
      <c r="E67" s="186">
        <v>0.84892805496406198</v>
      </c>
      <c r="F67" s="191">
        <v>0.35177239685755701</v>
      </c>
      <c r="G67" s="186">
        <v>0.81616936268347895</v>
      </c>
      <c r="H67" s="191">
        <v>0.341277611205412</v>
      </c>
      <c r="I67" s="186">
        <v>0.948204274374708</v>
      </c>
      <c r="J67" s="191">
        <v>0.37846505488219201</v>
      </c>
      <c r="K67" s="186">
        <v>1.0047895607633399</v>
      </c>
      <c r="L67" s="191">
        <v>0.38523534968319501</v>
      </c>
      <c r="M67" s="186">
        <v>0.87628168641077397</v>
      </c>
      <c r="N67" s="202">
        <v>0.36173731412028398</v>
      </c>
    </row>
    <row r="68" spans="1:14" ht="13" customHeight="1" x14ac:dyDescent="0.2">
      <c r="A68" s="82" t="s">
        <v>393</v>
      </c>
      <c r="B68" s="110">
        <v>2</v>
      </c>
      <c r="C68" s="186">
        <v>0.55480531774006403</v>
      </c>
      <c r="D68" s="191">
        <v>0.17033509891425699</v>
      </c>
      <c r="E68" s="186">
        <v>0.57082096843705699</v>
      </c>
      <c r="F68" s="191">
        <v>0.181586481365448</v>
      </c>
      <c r="G68" s="186">
        <v>0.463160424312904</v>
      </c>
      <c r="H68" s="191">
        <v>0.14883236021479701</v>
      </c>
      <c r="I68" s="186">
        <v>0.48979421748080298</v>
      </c>
      <c r="J68" s="191">
        <v>0.16812405577280101</v>
      </c>
      <c r="K68" s="186">
        <v>0.49578966765235599</v>
      </c>
      <c r="L68" s="191">
        <v>0.16792648080975001</v>
      </c>
      <c r="M68" s="186">
        <v>0.63525876906755097</v>
      </c>
      <c r="N68" s="202">
        <v>0.23380365362151401</v>
      </c>
    </row>
    <row r="69" spans="1:14" ht="13" customHeight="1" x14ac:dyDescent="0.2">
      <c r="A69" s="4" t="s">
        <v>394</v>
      </c>
      <c r="B69" s="118">
        <v>2</v>
      </c>
      <c r="C69" s="196">
        <v>0.69099788883334701</v>
      </c>
      <c r="D69" s="197">
        <v>0.161981022043336</v>
      </c>
      <c r="E69" s="196">
        <v>0.70071675473394002</v>
      </c>
      <c r="F69" s="197">
        <v>0.15898873831570001</v>
      </c>
      <c r="G69" s="196">
        <v>0.70952231217378003</v>
      </c>
      <c r="H69" s="197">
        <v>0.16268722982365499</v>
      </c>
      <c r="I69" s="196">
        <v>0.67192888474426504</v>
      </c>
      <c r="J69" s="197">
        <v>0.179284285652826</v>
      </c>
      <c r="K69" s="196">
        <v>0.677596852821027</v>
      </c>
      <c r="L69" s="197">
        <v>0.18417097202862301</v>
      </c>
      <c r="M69" s="196">
        <v>0.83637366185326001</v>
      </c>
      <c r="N69" s="207">
        <v>0.25107371667068201</v>
      </c>
    </row>
    <row r="70" spans="1:14" ht="13" customHeight="1" x14ac:dyDescent="0.2">
      <c r="A70" s="82"/>
      <c r="B70" s="119"/>
      <c r="C70" s="186" t="s">
        <v>1926</v>
      </c>
      <c r="D70" s="191" t="s">
        <v>1927</v>
      </c>
      <c r="E70" s="186" t="s">
        <v>1928</v>
      </c>
      <c r="F70" s="191" t="s">
        <v>1929</v>
      </c>
      <c r="G70" s="186" t="s">
        <v>1930</v>
      </c>
      <c r="H70" s="191" t="s">
        <v>1931</v>
      </c>
      <c r="I70" s="186" t="s">
        <v>1932</v>
      </c>
      <c r="J70" s="191" t="s">
        <v>1933</v>
      </c>
      <c r="K70" s="186" t="s">
        <v>1934</v>
      </c>
      <c r="L70" s="191" t="s">
        <v>1935</v>
      </c>
      <c r="M70" s="186" t="s">
        <v>1936</v>
      </c>
      <c r="N70" s="202" t="s">
        <v>1937</v>
      </c>
    </row>
    <row r="71" spans="1:14" ht="13" customHeight="1" x14ac:dyDescent="0.2">
      <c r="A71" s="82" t="s">
        <v>350</v>
      </c>
      <c r="B71" s="119">
        <v>1</v>
      </c>
      <c r="C71" s="186">
        <v>0.65435915963070601</v>
      </c>
      <c r="D71" s="191">
        <v>0.134882385084416</v>
      </c>
      <c r="E71" s="186">
        <v>0.64451210254522995</v>
      </c>
      <c r="F71" s="191">
        <v>0.13219976711162701</v>
      </c>
      <c r="G71" s="186">
        <v>0.62964964328063899</v>
      </c>
      <c r="H71" s="191">
        <v>0.12520107739535</v>
      </c>
      <c r="I71" s="186">
        <v>0.70075722281692199</v>
      </c>
      <c r="J71" s="191">
        <v>0.13470733106528199</v>
      </c>
      <c r="K71" s="186">
        <v>0.69095898712639503</v>
      </c>
      <c r="L71" s="191">
        <v>0.129651523888652</v>
      </c>
      <c r="M71" s="186">
        <v>0.80263671776252599</v>
      </c>
      <c r="N71" s="202">
        <v>0.16649389191179201</v>
      </c>
    </row>
    <row r="72" spans="1:14" ht="13" customHeight="1" x14ac:dyDescent="0.2">
      <c r="A72" s="82" t="s">
        <v>352</v>
      </c>
      <c r="B72" s="119">
        <v>1</v>
      </c>
      <c r="C72" s="186">
        <v>0.61045819439748505</v>
      </c>
      <c r="D72" s="191">
        <v>0.100887403383151</v>
      </c>
      <c r="E72" s="186">
        <v>0.54291757269718299</v>
      </c>
      <c r="F72" s="191">
        <v>9.0109625529228396E-2</v>
      </c>
      <c r="G72" s="186">
        <v>0.54769948622995301</v>
      </c>
      <c r="H72" s="191">
        <v>8.9832363092585493E-2</v>
      </c>
      <c r="I72" s="186">
        <v>0.56272721579978702</v>
      </c>
      <c r="J72" s="191">
        <v>9.8923404541797405E-2</v>
      </c>
      <c r="K72" s="186">
        <v>0.54507705575135501</v>
      </c>
      <c r="L72" s="191">
        <v>9.8632906939666004E-2</v>
      </c>
      <c r="M72" s="186">
        <v>0.61959773008421704</v>
      </c>
      <c r="N72" s="202">
        <v>0.116544998212083</v>
      </c>
    </row>
    <row r="73" spans="1:14" ht="13" customHeight="1" x14ac:dyDescent="0.2">
      <c r="A73" s="111" t="s">
        <v>354</v>
      </c>
      <c r="B73" s="119">
        <v>1</v>
      </c>
      <c r="C73" s="186">
        <v>0.43930423492413201</v>
      </c>
      <c r="D73" s="191">
        <v>9.7279897591381906E-2</v>
      </c>
      <c r="E73" s="186">
        <v>0.41129819084451502</v>
      </c>
      <c r="F73" s="191">
        <v>9.3143267882550507E-2</v>
      </c>
      <c r="G73" s="186">
        <v>0.403881011041406</v>
      </c>
      <c r="H73" s="191">
        <v>9.2841392786467095E-2</v>
      </c>
      <c r="I73" s="186">
        <v>0.44562107536727702</v>
      </c>
      <c r="J73" s="191">
        <v>0.105592935102411</v>
      </c>
      <c r="K73" s="186">
        <v>0.447274836517636</v>
      </c>
      <c r="L73" s="191">
        <v>0.10571949805797801</v>
      </c>
      <c r="M73" s="186">
        <v>0.48318450773384403</v>
      </c>
      <c r="N73" s="202">
        <v>0.11915104865616</v>
      </c>
    </row>
    <row r="74" spans="1:14" ht="13" customHeight="1" x14ac:dyDescent="0.2">
      <c r="A74" s="82" t="s">
        <v>355</v>
      </c>
      <c r="B74" s="119">
        <v>1</v>
      </c>
      <c r="C74" s="186">
        <v>0.60521366433202495</v>
      </c>
      <c r="D74" s="191">
        <v>0.17016612191001201</v>
      </c>
      <c r="E74" s="186">
        <v>0.60815930462622103</v>
      </c>
      <c r="F74" s="191">
        <v>0.171928567636287</v>
      </c>
      <c r="G74" s="186">
        <v>0.65852581754358797</v>
      </c>
      <c r="H74" s="191">
        <v>0.17913365674430401</v>
      </c>
      <c r="I74" s="186">
        <v>0.79032144584753194</v>
      </c>
      <c r="J74" s="191">
        <v>0.23792408404408599</v>
      </c>
      <c r="K74" s="186">
        <v>0.72334829595384198</v>
      </c>
      <c r="L74" s="191">
        <v>0.222090802210136</v>
      </c>
      <c r="M74" s="186">
        <v>0.81344323318104095</v>
      </c>
      <c r="N74" s="202">
        <v>0.26457092230101598</v>
      </c>
    </row>
    <row r="75" spans="1:14" ht="13" customHeight="1" x14ac:dyDescent="0.2">
      <c r="A75" s="82" t="s">
        <v>365</v>
      </c>
      <c r="B75" s="119">
        <v>1</v>
      </c>
      <c r="C75" s="186">
        <v>0.84577928161094695</v>
      </c>
      <c r="D75" s="191">
        <v>0.248731277286389</v>
      </c>
      <c r="E75" s="186">
        <v>0.87356473137965096</v>
      </c>
      <c r="F75" s="191">
        <v>0.26685944622931801</v>
      </c>
      <c r="G75" s="186">
        <v>0.88406441517972301</v>
      </c>
      <c r="H75" s="191">
        <v>0.26885773952148201</v>
      </c>
      <c r="I75" s="186">
        <v>1.00845059837262</v>
      </c>
      <c r="J75" s="191">
        <v>0.31924848083993701</v>
      </c>
      <c r="K75" s="186">
        <v>0.98944975294290605</v>
      </c>
      <c r="L75" s="191">
        <v>0.31984034045179199</v>
      </c>
      <c r="M75" s="186">
        <v>1.1558639025044199</v>
      </c>
      <c r="N75" s="202">
        <v>0.395137377133433</v>
      </c>
    </row>
    <row r="76" spans="1:14" ht="13" customHeight="1" x14ac:dyDescent="0.2">
      <c r="A76" s="82" t="s">
        <v>370</v>
      </c>
      <c r="B76" s="119">
        <v>1</v>
      </c>
      <c r="C76" s="186">
        <v>0.58251483604557797</v>
      </c>
      <c r="D76" s="191">
        <v>0.156151034961442</v>
      </c>
      <c r="E76" s="186">
        <v>0.426596171667942</v>
      </c>
      <c r="F76" s="191">
        <v>0.11631804021419601</v>
      </c>
      <c r="G76" s="186">
        <v>0.43954306101278301</v>
      </c>
      <c r="H76" s="191">
        <v>0.120920795098633</v>
      </c>
      <c r="I76" s="186">
        <v>0.42421784330523299</v>
      </c>
      <c r="J76" s="191">
        <v>0.116606377176526</v>
      </c>
      <c r="K76" s="186">
        <v>0.39258060561538999</v>
      </c>
      <c r="L76" s="191">
        <v>0.117483977506789</v>
      </c>
      <c r="M76" s="186">
        <v>0.44286607610428402</v>
      </c>
      <c r="N76" s="202">
        <v>0.132398133695665</v>
      </c>
    </row>
    <row r="77" spans="1:14" ht="13" customHeight="1" x14ac:dyDescent="0.2">
      <c r="A77" s="82" t="s">
        <v>372</v>
      </c>
      <c r="B77" s="119">
        <v>1</v>
      </c>
      <c r="C77" s="186">
        <v>1.3378725571644701</v>
      </c>
      <c r="D77" s="191">
        <v>0.46499464229078402</v>
      </c>
      <c r="E77" s="186">
        <v>0.84468415842340405</v>
      </c>
      <c r="F77" s="191">
        <v>0.31676083320759701</v>
      </c>
      <c r="G77" s="186">
        <v>0.91897386692101501</v>
      </c>
      <c r="H77" s="191">
        <v>0.33268009609736299</v>
      </c>
      <c r="I77" s="186">
        <v>0.98133353121718203</v>
      </c>
      <c r="J77" s="191">
        <v>0.35924587879374797</v>
      </c>
      <c r="K77" s="186">
        <v>0.93162971602927902</v>
      </c>
      <c r="L77" s="191">
        <v>0.36431132290935703</v>
      </c>
      <c r="M77" s="186">
        <v>0.94343342313813805</v>
      </c>
      <c r="N77" s="202">
        <v>0.38301726644455703</v>
      </c>
    </row>
    <row r="78" spans="1:14" ht="13" customHeight="1" x14ac:dyDescent="0.2">
      <c r="A78" s="82" t="s">
        <v>428</v>
      </c>
      <c r="B78" s="119">
        <v>1</v>
      </c>
      <c r="C78" s="186">
        <v>0.56245388538731</v>
      </c>
      <c r="D78" s="191">
        <v>0.157000549394476</v>
      </c>
      <c r="E78" s="186">
        <v>0.39599557845761801</v>
      </c>
      <c r="F78" s="191">
        <v>0.11287613192321</v>
      </c>
      <c r="G78" s="186">
        <v>0.35520429162203698</v>
      </c>
      <c r="H78" s="191">
        <v>0.111514490761924</v>
      </c>
      <c r="I78" s="186">
        <v>0.38952816101480597</v>
      </c>
      <c r="J78" s="191">
        <v>0.12908603300444799</v>
      </c>
      <c r="K78" s="186">
        <v>0.375575880242766</v>
      </c>
      <c r="L78" s="191">
        <v>0.12546361620247001</v>
      </c>
      <c r="M78" s="186">
        <v>0.46768847964885402</v>
      </c>
      <c r="N78" s="202">
        <v>0.162598856465095</v>
      </c>
    </row>
    <row r="79" spans="1:14" ht="13" customHeight="1" x14ac:dyDescent="0.2">
      <c r="A79" s="82" t="s">
        <v>378</v>
      </c>
      <c r="B79" s="119">
        <v>1</v>
      </c>
      <c r="C79" s="186">
        <v>0.431473951378612</v>
      </c>
      <c r="D79" s="191">
        <v>0.126933345908884</v>
      </c>
      <c r="E79" s="186">
        <v>0.39365925899722698</v>
      </c>
      <c r="F79" s="191">
        <v>0.10882548693060499</v>
      </c>
      <c r="G79" s="186">
        <v>0.44670899116046198</v>
      </c>
      <c r="H79" s="191">
        <v>0.12987288372155401</v>
      </c>
      <c r="I79" s="186">
        <v>0.52493685077778096</v>
      </c>
      <c r="J79" s="191">
        <v>0.15872475007320599</v>
      </c>
      <c r="K79" s="186">
        <v>0.57895851732320103</v>
      </c>
      <c r="L79" s="191">
        <v>0.17637634692488699</v>
      </c>
      <c r="M79" s="186">
        <v>0.78129802706900897</v>
      </c>
      <c r="N79" s="202">
        <v>0.235030800080958</v>
      </c>
    </row>
    <row r="80" spans="1:14" ht="13" customHeight="1" x14ac:dyDescent="0.2">
      <c r="A80" s="82" t="s">
        <v>382</v>
      </c>
      <c r="B80" s="119">
        <v>1</v>
      </c>
      <c r="C80" s="186">
        <v>0.63227492437798405</v>
      </c>
      <c r="D80" s="191">
        <v>0.118783221503919</v>
      </c>
      <c r="E80" s="186">
        <v>0.551770716640962</v>
      </c>
      <c r="F80" s="191">
        <v>0.107689167024177</v>
      </c>
      <c r="G80" s="186">
        <v>0.553030684794237</v>
      </c>
      <c r="H80" s="191">
        <v>0.10841090260948601</v>
      </c>
      <c r="I80" s="186">
        <v>0.58060117944843503</v>
      </c>
      <c r="J80" s="191">
        <v>0.120612735207258</v>
      </c>
      <c r="K80" s="186">
        <v>0.57918497098336796</v>
      </c>
      <c r="L80" s="191">
        <v>0.119710636672481</v>
      </c>
      <c r="M80" s="186">
        <v>0.83161695298642602</v>
      </c>
      <c r="N80" s="202">
        <v>0.17668824537188499</v>
      </c>
    </row>
    <row r="81" spans="1:14" ht="13" customHeight="1" x14ac:dyDescent="0.2">
      <c r="A81" s="82" t="s">
        <v>384</v>
      </c>
      <c r="B81" s="119">
        <v>1</v>
      </c>
      <c r="C81" s="186">
        <v>0.63409871418457597</v>
      </c>
      <c r="D81" s="191">
        <v>0.16483149897101201</v>
      </c>
      <c r="E81" s="186">
        <v>0.61451910360341999</v>
      </c>
      <c r="F81" s="191">
        <v>0.16231161836243399</v>
      </c>
      <c r="G81" s="186">
        <v>0.65732789951822501</v>
      </c>
      <c r="H81" s="191">
        <v>0.16784496449415701</v>
      </c>
      <c r="I81" s="186">
        <v>0.73038047422434405</v>
      </c>
      <c r="J81" s="191">
        <v>0.204142323582225</v>
      </c>
      <c r="K81" s="186">
        <v>0.72702695490640201</v>
      </c>
      <c r="L81" s="191">
        <v>0.203733102946697</v>
      </c>
      <c r="M81" s="186">
        <v>0.968263027891477</v>
      </c>
      <c r="N81" s="202">
        <v>0.28209901041904301</v>
      </c>
    </row>
    <row r="82" spans="1:14" ht="13" customHeight="1" x14ac:dyDescent="0.2">
      <c r="A82" s="82" t="s">
        <v>386</v>
      </c>
      <c r="B82" s="119">
        <v>1</v>
      </c>
      <c r="C82" s="186">
        <v>0.78011182980403404</v>
      </c>
      <c r="D82" s="191">
        <v>0.19327856977254801</v>
      </c>
      <c r="E82" s="186">
        <v>0.68488117105632595</v>
      </c>
      <c r="F82" s="191">
        <v>0.183515577773461</v>
      </c>
      <c r="G82" s="186">
        <v>0.70820983388152703</v>
      </c>
      <c r="H82" s="191">
        <v>0.20773815294168499</v>
      </c>
      <c r="I82" s="186">
        <v>0.76354153515323397</v>
      </c>
      <c r="J82" s="191">
        <v>0.241325055591221</v>
      </c>
      <c r="K82" s="186">
        <v>0.76388827878538301</v>
      </c>
      <c r="L82" s="191">
        <v>0.24242512721607101</v>
      </c>
      <c r="M82" s="186">
        <v>0.89967411075025705</v>
      </c>
      <c r="N82" s="202">
        <v>0.31884262974646299</v>
      </c>
    </row>
    <row r="83" spans="1:14" ht="13" customHeight="1" x14ac:dyDescent="0.2">
      <c r="A83" s="82" t="s">
        <v>387</v>
      </c>
      <c r="B83" s="119">
        <v>1</v>
      </c>
      <c r="C83" s="186">
        <v>0.53223755882625701</v>
      </c>
      <c r="D83" s="191">
        <v>8.2572222810170598E-2</v>
      </c>
      <c r="E83" s="186">
        <v>0.53702804331754195</v>
      </c>
      <c r="F83" s="191">
        <v>8.29177407569264E-2</v>
      </c>
      <c r="G83" s="186">
        <v>0.51774219761009199</v>
      </c>
      <c r="H83" s="191">
        <v>7.7803942592639702E-2</v>
      </c>
      <c r="I83" s="186">
        <v>0.58856415919010396</v>
      </c>
      <c r="J83" s="191">
        <v>8.8494287840535105E-2</v>
      </c>
      <c r="K83" s="186">
        <v>0.58318790774032003</v>
      </c>
      <c r="L83" s="191">
        <v>8.7027039873171105E-2</v>
      </c>
      <c r="M83" s="186">
        <v>0.82325168256954895</v>
      </c>
      <c r="N83" s="202">
        <v>0.14570362445002799</v>
      </c>
    </row>
    <row r="84" spans="1:14" ht="13" customHeight="1" x14ac:dyDescent="0.2">
      <c r="A84" s="5" t="s">
        <v>436</v>
      </c>
      <c r="B84" s="120">
        <v>1</v>
      </c>
      <c r="C84" s="190">
        <v>0.68407071309499801</v>
      </c>
      <c r="D84" s="195">
        <v>5.8095547943508602E-2</v>
      </c>
      <c r="E84" s="190">
        <v>0.59319065945106098</v>
      </c>
      <c r="F84" s="195">
        <v>4.8827685702539099E-2</v>
      </c>
      <c r="G84" s="190">
        <v>0.60972334906285697</v>
      </c>
      <c r="H84" s="195">
        <v>5.0816410878801101E-2</v>
      </c>
      <c r="I84" s="190">
        <v>0.67044668476399805</v>
      </c>
      <c r="J84" s="195">
        <v>5.8527136852577398E-2</v>
      </c>
      <c r="K84" s="190">
        <v>0.65673891028338405</v>
      </c>
      <c r="L84" s="195">
        <v>5.8554139077311697E-2</v>
      </c>
      <c r="M84" s="190">
        <v>0.79580278030751594</v>
      </c>
      <c r="N84" s="203">
        <v>7.2025862742721797E-2</v>
      </c>
    </row>
    <row r="85" spans="1:14" ht="13" customHeight="1" x14ac:dyDescent="0.2">
      <c r="A85" s="82" t="s">
        <v>93</v>
      </c>
      <c r="B85" s="119">
        <v>1</v>
      </c>
      <c r="C85" s="186">
        <v>0.86220373893467295</v>
      </c>
      <c r="D85" s="191">
        <v>0.19436039146642001</v>
      </c>
      <c r="E85" s="186">
        <v>0.73418884382067495</v>
      </c>
      <c r="F85" s="191">
        <v>0.15726320580508499</v>
      </c>
      <c r="G85" s="186">
        <v>0.73495837295637201</v>
      </c>
      <c r="H85" s="191">
        <v>0.16058214578643801</v>
      </c>
      <c r="I85" s="186">
        <v>0.71148737327044298</v>
      </c>
      <c r="J85" s="191">
        <v>0.172536563908472</v>
      </c>
      <c r="K85" s="186">
        <v>0.65215928387190303</v>
      </c>
      <c r="L85" s="191">
        <v>0.16761978500066199</v>
      </c>
      <c r="M85" s="186">
        <v>0.81670999603845296</v>
      </c>
      <c r="N85" s="202">
        <v>0.234182373831923</v>
      </c>
    </row>
    <row r="86" spans="1:14" ht="13" customHeight="1" x14ac:dyDescent="0.2">
      <c r="A86" s="82" t="s">
        <v>392</v>
      </c>
      <c r="B86" s="119">
        <v>1</v>
      </c>
      <c r="C86" s="186">
        <v>0.66831321695823498</v>
      </c>
      <c r="D86" s="191">
        <v>0.286753717846991</v>
      </c>
      <c r="E86" s="186">
        <v>0.69665224067000298</v>
      </c>
      <c r="F86" s="191">
        <v>0.319326809637279</v>
      </c>
      <c r="G86" s="186">
        <v>0.72457986247702</v>
      </c>
      <c r="H86" s="191">
        <v>0.32929265302078198</v>
      </c>
      <c r="I86" s="186">
        <v>0.68241113301422396</v>
      </c>
      <c r="J86" s="191">
        <v>0.31551099212380401</v>
      </c>
      <c r="K86" s="186">
        <v>0.66872709792516005</v>
      </c>
      <c r="L86" s="191">
        <v>0.32491773095221599</v>
      </c>
      <c r="M86" s="186">
        <v>0.68776963280285697</v>
      </c>
      <c r="N86" s="202">
        <v>0.324520498760488</v>
      </c>
    </row>
    <row r="87" spans="1:14" ht="13" customHeight="1" x14ac:dyDescent="0.2">
      <c r="A87" s="4" t="s">
        <v>393</v>
      </c>
      <c r="B87" s="121">
        <v>1</v>
      </c>
      <c r="C87" s="196">
        <v>0.67877010710402597</v>
      </c>
      <c r="D87" s="197">
        <v>0.17289040076927001</v>
      </c>
      <c r="E87" s="196">
        <v>0.63764970887225603</v>
      </c>
      <c r="F87" s="197">
        <v>0.16250133944664699</v>
      </c>
      <c r="G87" s="196">
        <v>0.66864329704583902</v>
      </c>
      <c r="H87" s="197">
        <v>0.18962090527112099</v>
      </c>
      <c r="I87" s="196">
        <v>0.675825920895884</v>
      </c>
      <c r="J87" s="197">
        <v>0.20244690540936799</v>
      </c>
      <c r="K87" s="196">
        <v>0.69828068502857199</v>
      </c>
      <c r="L87" s="197">
        <v>0.21062232651514901</v>
      </c>
      <c r="M87" s="196">
        <v>0.70637592306758001</v>
      </c>
      <c r="N87" s="207">
        <v>0.22989590901625701</v>
      </c>
    </row>
    <row r="88" spans="1:14" ht="13" customHeight="1" x14ac:dyDescent="0.2">
      <c r="A88" s="82"/>
      <c r="B88" s="122"/>
      <c r="C88" s="186" t="s">
        <v>1926</v>
      </c>
      <c r="D88" s="191" t="s">
        <v>1927</v>
      </c>
      <c r="E88" s="186" t="s">
        <v>1928</v>
      </c>
      <c r="F88" s="191" t="s">
        <v>1929</v>
      </c>
      <c r="G88" s="186" t="s">
        <v>1930</v>
      </c>
      <c r="H88" s="191" t="s">
        <v>1931</v>
      </c>
      <c r="I88" s="186" t="s">
        <v>1932</v>
      </c>
      <c r="J88" s="191" t="s">
        <v>1933</v>
      </c>
      <c r="K88" s="186" t="s">
        <v>1934</v>
      </c>
      <c r="L88" s="191" t="s">
        <v>1935</v>
      </c>
      <c r="M88" s="186" t="s">
        <v>1936</v>
      </c>
      <c r="N88" s="202" t="s">
        <v>1937</v>
      </c>
    </row>
    <row r="89" spans="1:14" ht="13" customHeight="1" x14ac:dyDescent="0.2">
      <c r="A89" s="82" t="s">
        <v>359</v>
      </c>
      <c r="B89" s="122">
        <v>3</v>
      </c>
      <c r="C89" s="186">
        <v>0.72797821132208496</v>
      </c>
      <c r="D89" s="191">
        <v>0.136220695767653</v>
      </c>
      <c r="E89" s="186">
        <v>0.73890544990930196</v>
      </c>
      <c r="F89" s="191">
        <v>0.13962047620011001</v>
      </c>
      <c r="G89" s="186">
        <v>0.73168488788465502</v>
      </c>
      <c r="H89" s="191">
        <v>0.13818515329272399</v>
      </c>
      <c r="I89" s="186">
        <v>0.81895265065697798</v>
      </c>
      <c r="J89" s="191">
        <v>0.17373642277825899</v>
      </c>
      <c r="K89" s="186">
        <v>0.81705731477627597</v>
      </c>
      <c r="L89" s="191">
        <v>0.17574210482726299</v>
      </c>
      <c r="M89" s="186">
        <v>1.05846272726533</v>
      </c>
      <c r="N89" s="202">
        <v>0.25641255675958502</v>
      </c>
    </row>
    <row r="90" spans="1:14" ht="13" customHeight="1" x14ac:dyDescent="0.2">
      <c r="A90" s="82" t="s">
        <v>362</v>
      </c>
      <c r="B90" s="122">
        <v>3</v>
      </c>
      <c r="C90" s="186">
        <v>0.59329279997253503</v>
      </c>
      <c r="D90" s="191">
        <v>0.11652112005528199</v>
      </c>
      <c r="E90" s="186">
        <v>0.64210638525735397</v>
      </c>
      <c r="F90" s="191">
        <v>0.12958159241068101</v>
      </c>
      <c r="G90" s="186">
        <v>0.62849775952015696</v>
      </c>
      <c r="H90" s="191">
        <v>0.12914213787335799</v>
      </c>
      <c r="I90" s="186">
        <v>0.61221380865887398</v>
      </c>
      <c r="J90" s="191">
        <v>0.130482103879761</v>
      </c>
      <c r="K90" s="186">
        <v>0.59792829944229997</v>
      </c>
      <c r="L90" s="191">
        <v>0.129597646815128</v>
      </c>
      <c r="M90" s="186">
        <v>0.62530033838824195</v>
      </c>
      <c r="N90" s="202">
        <v>0.135361651257671</v>
      </c>
    </row>
    <row r="91" spans="1:14" ht="13" customHeight="1" x14ac:dyDescent="0.2">
      <c r="A91" s="82" t="s">
        <v>84</v>
      </c>
      <c r="B91" s="122">
        <v>3</v>
      </c>
      <c r="C91" s="186">
        <v>0.79150835515821605</v>
      </c>
      <c r="D91" s="191">
        <v>0.158496369686417</v>
      </c>
      <c r="E91" s="186">
        <v>0.82672926174652805</v>
      </c>
      <c r="F91" s="191">
        <v>0.16784681601197399</v>
      </c>
      <c r="G91" s="186">
        <v>0.82550494608848901</v>
      </c>
      <c r="H91" s="191">
        <v>0.171475872133106</v>
      </c>
      <c r="I91" s="186">
        <v>0.97453406521600106</v>
      </c>
      <c r="J91" s="191">
        <v>0.211273129656465</v>
      </c>
      <c r="K91" s="186">
        <v>0.970185111084649</v>
      </c>
      <c r="L91" s="191">
        <v>0.213028143788483</v>
      </c>
      <c r="M91" s="186">
        <v>1.09056617625369</v>
      </c>
      <c r="N91" s="202">
        <v>0.26341565024310798</v>
      </c>
    </row>
    <row r="92" spans="1:14" ht="13" customHeight="1" x14ac:dyDescent="0.2">
      <c r="A92" s="82" t="s">
        <v>376</v>
      </c>
      <c r="B92" s="122">
        <v>3</v>
      </c>
      <c r="C92" s="186">
        <v>1.1069276405005499</v>
      </c>
      <c r="D92" s="191">
        <v>0.35526359336600299</v>
      </c>
      <c r="E92" s="186">
        <v>1.02861046551299</v>
      </c>
      <c r="F92" s="191">
        <v>0.33932305154799802</v>
      </c>
      <c r="G92" s="186">
        <v>0.98677660382098698</v>
      </c>
      <c r="H92" s="191">
        <v>0.33166296461991301</v>
      </c>
      <c r="I92" s="186">
        <v>1.1156140208448999</v>
      </c>
      <c r="J92" s="191">
        <v>0.35880247468412102</v>
      </c>
      <c r="K92" s="186">
        <v>1.0567638301789399</v>
      </c>
      <c r="L92" s="191">
        <v>0.33895354958646901</v>
      </c>
      <c r="M92" s="186">
        <v>1.5247646131992201</v>
      </c>
      <c r="N92" s="202">
        <v>0.52246209526126697</v>
      </c>
    </row>
    <row r="93" spans="1:14" ht="13" customHeight="1" x14ac:dyDescent="0.2">
      <c r="A93" s="82" t="s">
        <v>378</v>
      </c>
      <c r="B93" s="122">
        <v>3</v>
      </c>
      <c r="C93" s="186">
        <v>0.422621374002975</v>
      </c>
      <c r="D93" s="191">
        <v>0.107781763584461</v>
      </c>
      <c r="E93" s="186">
        <v>0.34306225163091802</v>
      </c>
      <c r="F93" s="191">
        <v>9.0014046563223801E-2</v>
      </c>
      <c r="G93" s="186">
        <v>0.37133050884972102</v>
      </c>
      <c r="H93" s="191">
        <v>0.106151582678157</v>
      </c>
      <c r="I93" s="186">
        <v>0.43748285088190703</v>
      </c>
      <c r="J93" s="191">
        <v>0.12662332893914</v>
      </c>
      <c r="K93" s="186">
        <v>0.47366639964481</v>
      </c>
      <c r="L93" s="191">
        <v>0.130211619464289</v>
      </c>
      <c r="M93" s="186">
        <v>0.59898739888887598</v>
      </c>
      <c r="N93" s="202">
        <v>0.168607484228536</v>
      </c>
    </row>
    <row r="94" spans="1:14" ht="13" customHeight="1" x14ac:dyDescent="0.2">
      <c r="A94" s="82" t="s">
        <v>382</v>
      </c>
      <c r="B94" s="122">
        <v>3</v>
      </c>
      <c r="C94" s="186">
        <v>0.74311704418584901</v>
      </c>
      <c r="D94" s="191">
        <v>0.15769258269803299</v>
      </c>
      <c r="E94" s="186">
        <v>0.69844886949557405</v>
      </c>
      <c r="F94" s="191">
        <v>0.14945162301290199</v>
      </c>
      <c r="G94" s="186">
        <v>0.67787488449755395</v>
      </c>
      <c r="H94" s="191">
        <v>0.14640827363488601</v>
      </c>
      <c r="I94" s="186">
        <v>0.73557798768469296</v>
      </c>
      <c r="J94" s="191">
        <v>0.160657998176438</v>
      </c>
      <c r="K94" s="186">
        <v>0.74658072228012495</v>
      </c>
      <c r="L94" s="191">
        <v>0.165720395106599</v>
      </c>
      <c r="M94" s="186">
        <v>0.80776937283349404</v>
      </c>
      <c r="N94" s="202">
        <v>0.186590527648414</v>
      </c>
    </row>
    <row r="95" spans="1:14" ht="13" customHeight="1" x14ac:dyDescent="0.2">
      <c r="A95" s="82" t="s">
        <v>386</v>
      </c>
      <c r="B95" s="122">
        <v>3</v>
      </c>
      <c r="C95" s="186">
        <v>0.55099162926508405</v>
      </c>
      <c r="D95" s="191">
        <v>0.12864320390813599</v>
      </c>
      <c r="E95" s="186">
        <v>0.50495251882640602</v>
      </c>
      <c r="F95" s="191">
        <v>0.117294394480902</v>
      </c>
      <c r="G95" s="186">
        <v>0.50702806968676895</v>
      </c>
      <c r="H95" s="191">
        <v>0.13042116868242001</v>
      </c>
      <c r="I95" s="186">
        <v>0.56306649336662096</v>
      </c>
      <c r="J95" s="191">
        <v>0.14891672999389099</v>
      </c>
      <c r="K95" s="186">
        <v>0.57531422681052602</v>
      </c>
      <c r="L95" s="191">
        <v>0.149738380942842</v>
      </c>
      <c r="M95" s="186">
        <v>0.803844199359803</v>
      </c>
      <c r="N95" s="202">
        <v>0.24075160237618701</v>
      </c>
    </row>
    <row r="96" spans="1:14" ht="13" customHeight="1" x14ac:dyDescent="0.2">
      <c r="A96" s="82" t="s">
        <v>387</v>
      </c>
      <c r="B96" s="122">
        <v>3</v>
      </c>
      <c r="C96" s="186">
        <v>0.91207825920934205</v>
      </c>
      <c r="D96" s="191">
        <v>0.18827275138521701</v>
      </c>
      <c r="E96" s="186">
        <v>0.92413741662372495</v>
      </c>
      <c r="F96" s="191">
        <v>0.19658332121347899</v>
      </c>
      <c r="G96" s="186">
        <v>0.87612204331700205</v>
      </c>
      <c r="H96" s="191">
        <v>0.19386808408957101</v>
      </c>
      <c r="I96" s="186">
        <v>1.1762683898353601</v>
      </c>
      <c r="J96" s="191">
        <v>0.33434556766910001</v>
      </c>
      <c r="K96" s="186">
        <v>1.18383650840385</v>
      </c>
      <c r="L96" s="191">
        <v>0.32686273516263897</v>
      </c>
      <c r="M96" s="186">
        <v>1.5352704533382899</v>
      </c>
      <c r="N96" s="202">
        <v>0.50986390289309302</v>
      </c>
    </row>
    <row r="97" spans="1:14" ht="13" customHeight="1" x14ac:dyDescent="0.2">
      <c r="A97" s="6" t="s">
        <v>437</v>
      </c>
      <c r="B97" s="124">
        <v>3</v>
      </c>
      <c r="C97" s="200">
        <v>0.73106441420207902</v>
      </c>
      <c r="D97" s="201">
        <v>6.5185568208998707E-2</v>
      </c>
      <c r="E97" s="200">
        <v>0.71336907737534905</v>
      </c>
      <c r="F97" s="201">
        <v>6.40360307242967E-2</v>
      </c>
      <c r="G97" s="200">
        <v>0.70060246295816697</v>
      </c>
      <c r="H97" s="201">
        <v>6.4040414675054599E-2</v>
      </c>
      <c r="I97" s="200">
        <v>0.80421378339316696</v>
      </c>
      <c r="J97" s="201">
        <v>7.8699694854147295E-2</v>
      </c>
      <c r="K97" s="200">
        <v>0.80266655157768496</v>
      </c>
      <c r="L97" s="201">
        <v>7.7220310016167498E-2</v>
      </c>
      <c r="M97" s="200">
        <v>1.0056206599408699</v>
      </c>
      <c r="N97" s="209">
        <v>0.11233262993915701</v>
      </c>
    </row>
    <row r="99" spans="1:14" x14ac:dyDescent="0.2">
      <c r="A99" s="177" t="s">
        <v>502</v>
      </c>
    </row>
    <row r="100" spans="1:14" x14ac:dyDescent="0.2">
      <c r="A100" s="177" t="s">
        <v>554</v>
      </c>
    </row>
    <row r="101" spans="1:14" x14ac:dyDescent="0.2">
      <c r="A101" s="177" t="s">
        <v>474</v>
      </c>
    </row>
    <row r="102" spans="1:14" x14ac:dyDescent="0.2">
      <c r="A102" s="177" t="s">
        <v>475</v>
      </c>
    </row>
    <row r="103" spans="1:14" x14ac:dyDescent="0.2">
      <c r="A103" s="177" t="s">
        <v>476</v>
      </c>
    </row>
    <row r="104" spans="1:14" x14ac:dyDescent="0.2">
      <c r="A104" s="177" t="s">
        <v>555</v>
      </c>
    </row>
    <row r="105" spans="1:14" x14ac:dyDescent="0.2">
      <c r="A105" s="177" t="s">
        <v>522</v>
      </c>
    </row>
    <row r="106" spans="1:14" x14ac:dyDescent="0.2">
      <c r="A106" s="177" t="s">
        <v>655</v>
      </c>
    </row>
    <row r="107" spans="1:14" x14ac:dyDescent="0.2">
      <c r="A107" s="177" t="s">
        <v>398</v>
      </c>
    </row>
    <row r="108" spans="1:14" x14ac:dyDescent="0.2">
      <c r="A108" s="177" t="s">
        <v>400</v>
      </c>
    </row>
    <row r="109" spans="1:14" x14ac:dyDescent="0.2">
      <c r="A109" s="177" t="s">
        <v>401</v>
      </c>
    </row>
    <row r="110" spans="1:14" x14ac:dyDescent="0.2">
      <c r="A110" s="177" t="s">
        <v>402</v>
      </c>
    </row>
    <row r="111" spans="1:14" x14ac:dyDescent="0.2">
      <c r="A111" s="160" t="str">
        <f>HYPERLINK("https://oecdcode.org/disclaimers/cyprus.html", "Information on data for Cyprus: https://oecdcode.org/disclaimers/cyprus.html")</f>
        <v>Information on data for Cyprus: https://oecdcode.org/disclaimers/cyprus.html</v>
      </c>
    </row>
    <row r="112" spans="1:14" x14ac:dyDescent="0.2">
      <c r="A112" s="177" t="s">
        <v>440</v>
      </c>
    </row>
  </sheetData>
  <mergeCells count="8">
    <mergeCell ref="K9:L9"/>
    <mergeCell ref="M9:N9"/>
    <mergeCell ref="C8:N8"/>
    <mergeCell ref="B8:B10"/>
    <mergeCell ref="C9:D9"/>
    <mergeCell ref="E9:F9"/>
    <mergeCell ref="G9:H9"/>
    <mergeCell ref="I9:J9"/>
  </mergeCells>
  <conditionalFormatting sqref="C1:C200">
    <cfRule type="expression" dxfId="53" priority="6">
      <formula>ABS(LN(C1)/(D1/C1))&gt;1.95996398454005</formula>
    </cfRule>
  </conditionalFormatting>
  <conditionalFormatting sqref="E1:E200">
    <cfRule type="expression" dxfId="52" priority="5">
      <formula>ABS(LN(E1)/(F1/E1))&gt;1.95996398454005</formula>
    </cfRule>
  </conditionalFormatting>
  <conditionalFormatting sqref="G1:G200">
    <cfRule type="expression" dxfId="51" priority="4">
      <formula>ABS(LN(G1)/(H1/G1))&gt;1.95996398454005</formula>
    </cfRule>
  </conditionalFormatting>
  <conditionalFormatting sqref="I1:I200">
    <cfRule type="expression" dxfId="50" priority="3">
      <formula>ABS(LN(I1)/(J1/I1))&gt;1.95996398454005</formula>
    </cfRule>
  </conditionalFormatting>
  <conditionalFormatting sqref="K1:K200">
    <cfRule type="expression" dxfId="49" priority="2">
      <formula>ABS(LN(K1)/(L1/K1))&gt;1.95996398454005</formula>
    </cfRule>
  </conditionalFormatting>
  <conditionalFormatting sqref="M1:M200">
    <cfRule type="expression" dxfId="48" priority="1">
      <formula>ABS(LN(M1)/(N1/M1))&gt;1.95996398454005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T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6" x14ac:dyDescent="0.2">
      <c r="A1" s="36" t="s">
        <v>319</v>
      </c>
    </row>
    <row r="2" spans="1:46" x14ac:dyDescent="0.2">
      <c r="A2" s="46" t="s">
        <v>320</v>
      </c>
    </row>
    <row r="3" spans="1:46" x14ac:dyDescent="0.2">
      <c r="A3" s="58" t="s">
        <v>441</v>
      </c>
    </row>
    <row r="4" spans="1:46" x14ac:dyDescent="0.2">
      <c r="A4" s="161" t="str">
        <f>HYPERLINK("#'TOC'!A1", "Back to TOC")</f>
        <v>Back to TOC</v>
      </c>
    </row>
    <row r="7" spans="1:46" ht="16" customHeight="1" x14ac:dyDescent="0.2">
      <c r="B7" s="235" t="s">
        <v>342</v>
      </c>
      <c r="C7" s="238" t="s">
        <v>598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9"/>
    </row>
    <row r="8" spans="1:46" ht="32" customHeight="1" x14ac:dyDescent="0.2">
      <c r="B8" s="236"/>
      <c r="C8" s="240" t="s">
        <v>406</v>
      </c>
      <c r="D8" s="240"/>
      <c r="E8" s="240" t="s">
        <v>442</v>
      </c>
      <c r="F8" s="240"/>
      <c r="G8" s="240"/>
      <c r="H8" s="240"/>
      <c r="I8" s="240"/>
      <c r="J8" s="240"/>
      <c r="K8" s="240"/>
      <c r="L8" s="240"/>
      <c r="M8" s="240" t="s">
        <v>447</v>
      </c>
      <c r="N8" s="240"/>
      <c r="O8" s="240"/>
      <c r="P8" s="240"/>
      <c r="Q8" s="240"/>
      <c r="R8" s="240"/>
      <c r="S8" s="240" t="s">
        <v>451</v>
      </c>
      <c r="T8" s="240"/>
      <c r="U8" s="240"/>
      <c r="V8" s="240"/>
      <c r="W8" s="240"/>
      <c r="X8" s="240"/>
      <c r="Y8" s="240"/>
      <c r="Z8" s="240"/>
      <c r="AA8" s="240" t="s">
        <v>455</v>
      </c>
      <c r="AB8" s="240"/>
      <c r="AC8" s="240"/>
      <c r="AD8" s="240"/>
      <c r="AE8" s="240"/>
      <c r="AF8" s="240"/>
      <c r="AG8" s="240"/>
      <c r="AH8" s="240"/>
      <c r="AI8" s="240" t="s">
        <v>459</v>
      </c>
      <c r="AJ8" s="240"/>
      <c r="AK8" s="240"/>
      <c r="AL8" s="240"/>
      <c r="AM8" s="240"/>
      <c r="AN8" s="240"/>
      <c r="AO8" s="240"/>
      <c r="AP8" s="240"/>
      <c r="AQ8" s="223" t="s">
        <v>420</v>
      </c>
      <c r="AR8" s="223"/>
      <c r="AS8" s="223" t="s">
        <v>421</v>
      </c>
      <c r="AT8" s="254"/>
    </row>
    <row r="9" spans="1:46" ht="48" customHeight="1" x14ac:dyDescent="0.2">
      <c r="B9" s="236"/>
      <c r="C9" s="240"/>
      <c r="D9" s="240"/>
      <c r="E9" s="241" t="s">
        <v>443</v>
      </c>
      <c r="F9" s="241"/>
      <c r="G9" s="241" t="s">
        <v>444</v>
      </c>
      <c r="H9" s="241"/>
      <c r="I9" s="241" t="s">
        <v>445</v>
      </c>
      <c r="J9" s="241"/>
      <c r="K9" s="241" t="s">
        <v>446</v>
      </c>
      <c r="L9" s="241"/>
      <c r="M9" s="241" t="s">
        <v>448</v>
      </c>
      <c r="N9" s="241"/>
      <c r="O9" s="241" t="s">
        <v>449</v>
      </c>
      <c r="P9" s="241"/>
      <c r="Q9" s="241" t="s">
        <v>450</v>
      </c>
      <c r="R9" s="241"/>
      <c r="S9" s="241" t="s">
        <v>452</v>
      </c>
      <c r="T9" s="241"/>
      <c r="U9" s="241" t="s">
        <v>453</v>
      </c>
      <c r="V9" s="241"/>
      <c r="W9" s="241" t="s">
        <v>454</v>
      </c>
      <c r="X9" s="241"/>
      <c r="Y9" s="241" t="s">
        <v>415</v>
      </c>
      <c r="Z9" s="241"/>
      <c r="AA9" s="241" t="s">
        <v>456</v>
      </c>
      <c r="AB9" s="241"/>
      <c r="AC9" s="241" t="s">
        <v>457</v>
      </c>
      <c r="AD9" s="241"/>
      <c r="AE9" s="241" t="s">
        <v>458</v>
      </c>
      <c r="AF9" s="241"/>
      <c r="AG9" s="241" t="s">
        <v>415</v>
      </c>
      <c r="AH9" s="241"/>
      <c r="AI9" s="241" t="s">
        <v>452</v>
      </c>
      <c r="AJ9" s="241"/>
      <c r="AK9" s="241" t="s">
        <v>453</v>
      </c>
      <c r="AL9" s="241"/>
      <c r="AM9" s="241" t="s">
        <v>454</v>
      </c>
      <c r="AN9" s="241"/>
      <c r="AO9" s="241" t="s">
        <v>415</v>
      </c>
      <c r="AP9" s="241"/>
      <c r="AQ9" s="253" t="s">
        <v>406</v>
      </c>
      <c r="AR9" s="253"/>
      <c r="AS9" s="253" t="s">
        <v>406</v>
      </c>
      <c r="AT9" s="255"/>
    </row>
    <row r="10" spans="1:4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62" t="s">
        <v>345</v>
      </c>
    </row>
    <row r="11" spans="1:46" ht="13" customHeight="1" x14ac:dyDescent="0.2">
      <c r="A11" s="136"/>
      <c r="B11" s="107"/>
      <c r="C11" s="108" t="s">
        <v>1750</v>
      </c>
      <c r="D11" s="109" t="s">
        <v>1751</v>
      </c>
      <c r="E11" s="108" t="s">
        <v>1938</v>
      </c>
      <c r="F11" s="109" t="s">
        <v>1939</v>
      </c>
      <c r="G11" s="108" t="s">
        <v>1940</v>
      </c>
      <c r="H11" s="109" t="s">
        <v>1941</v>
      </c>
      <c r="I11" s="108" t="s">
        <v>1942</v>
      </c>
      <c r="J11" s="109" t="s">
        <v>1943</v>
      </c>
      <c r="K11" s="108" t="s">
        <v>1944</v>
      </c>
      <c r="L11" s="109" t="s">
        <v>1945</v>
      </c>
      <c r="M11" s="108" t="s">
        <v>1946</v>
      </c>
      <c r="N11" s="109" t="s">
        <v>1947</v>
      </c>
      <c r="O11" s="108" t="s">
        <v>1948</v>
      </c>
      <c r="P11" s="109" t="s">
        <v>1949</v>
      </c>
      <c r="Q11" s="108" t="s">
        <v>1950</v>
      </c>
      <c r="R11" s="109" t="s">
        <v>1951</v>
      </c>
      <c r="S11" s="108" t="s">
        <v>1952</v>
      </c>
      <c r="T11" s="109" t="s">
        <v>1953</v>
      </c>
      <c r="U11" s="108" t="s">
        <v>1954</v>
      </c>
      <c r="V11" s="109" t="s">
        <v>1955</v>
      </c>
      <c r="W11" s="108" t="s">
        <v>1956</v>
      </c>
      <c r="X11" s="109" t="s">
        <v>1957</v>
      </c>
      <c r="Y11" s="108" t="s">
        <v>1958</v>
      </c>
      <c r="Z11" s="109" t="s">
        <v>1959</v>
      </c>
      <c r="AA11" s="108" t="s">
        <v>1960</v>
      </c>
      <c r="AB11" s="109" t="s">
        <v>1961</v>
      </c>
      <c r="AC11" s="108" t="s">
        <v>1962</v>
      </c>
      <c r="AD11" s="109" t="s">
        <v>1963</v>
      </c>
      <c r="AE11" s="108" t="s">
        <v>1964</v>
      </c>
      <c r="AF11" s="109" t="s">
        <v>1965</v>
      </c>
      <c r="AG11" s="108" t="s">
        <v>1966</v>
      </c>
      <c r="AH11" s="109" t="s">
        <v>1967</v>
      </c>
      <c r="AI11" s="108" t="s">
        <v>1968</v>
      </c>
      <c r="AJ11" s="109" t="s">
        <v>1969</v>
      </c>
      <c r="AK11" s="108" t="s">
        <v>1970</v>
      </c>
      <c r="AL11" s="109" t="s">
        <v>1971</v>
      </c>
      <c r="AM11" s="108" t="s">
        <v>1972</v>
      </c>
      <c r="AN11" s="109" t="s">
        <v>1973</v>
      </c>
      <c r="AO11" s="108" t="s">
        <v>1974</v>
      </c>
      <c r="AP11" s="109" t="s">
        <v>1975</v>
      </c>
      <c r="AQ11" s="179" t="s">
        <v>1774</v>
      </c>
      <c r="AR11" s="179" t="s">
        <v>1775</v>
      </c>
      <c r="AS11" s="179" t="s">
        <v>1776</v>
      </c>
      <c r="AT11" s="184" t="s">
        <v>1777</v>
      </c>
    </row>
    <row r="12" spans="1:46" ht="13" customHeight="1" x14ac:dyDescent="0.2">
      <c r="A12" s="82" t="s">
        <v>422</v>
      </c>
      <c r="B12" s="110">
        <v>2</v>
      </c>
      <c r="C12" s="7">
        <v>79.073168215571201</v>
      </c>
      <c r="D12" s="10">
        <v>1.1722443250860499</v>
      </c>
      <c r="E12" s="7">
        <v>79.542232360938399</v>
      </c>
      <c r="F12" s="10">
        <v>2.0753753461220099</v>
      </c>
      <c r="G12" s="7">
        <v>78.653820910061498</v>
      </c>
      <c r="H12" s="10">
        <v>2.2934702214865199</v>
      </c>
      <c r="I12" s="7">
        <v>78.711169622967802</v>
      </c>
      <c r="J12" s="10">
        <v>1.71598089667178</v>
      </c>
      <c r="K12" s="7">
        <v>-0.83106273797056895</v>
      </c>
      <c r="L12" s="10">
        <v>2.68145576663396</v>
      </c>
      <c r="M12" s="7">
        <v>77.445204081885606</v>
      </c>
      <c r="N12" s="10">
        <v>1.2957109125439501</v>
      </c>
      <c r="O12" s="7">
        <v>91.670907878446798</v>
      </c>
      <c r="P12" s="10">
        <v>2.9034607042175802</v>
      </c>
      <c r="Q12" s="7">
        <v>14.2257037965613</v>
      </c>
      <c r="R12" s="10">
        <v>3.2803479542976901</v>
      </c>
      <c r="S12" s="7">
        <v>80.509602525786804</v>
      </c>
      <c r="T12" s="10">
        <v>1.4983811329269201</v>
      </c>
      <c r="U12" s="7">
        <v>77.553109085056704</v>
      </c>
      <c r="V12" s="10">
        <v>2.1070882396511501</v>
      </c>
      <c r="W12" s="7">
        <v>77.5717918458556</v>
      </c>
      <c r="X12" s="10">
        <v>3.63239496752503</v>
      </c>
      <c r="Y12" s="7">
        <v>-2.9378106799312</v>
      </c>
      <c r="Z12" s="10">
        <v>3.78180298522464</v>
      </c>
      <c r="AA12" s="7">
        <v>78.712741382019701</v>
      </c>
      <c r="AB12" s="10">
        <v>1.3684210068495499</v>
      </c>
      <c r="AC12" s="7">
        <v>80.988852386790597</v>
      </c>
      <c r="AD12" s="10">
        <v>2.3964143775378299</v>
      </c>
      <c r="AE12" s="7">
        <v>68.770427592862006</v>
      </c>
      <c r="AF12" s="10">
        <v>8.7876092885796702</v>
      </c>
      <c r="AG12" s="7">
        <v>-9.9423137891577191</v>
      </c>
      <c r="AH12" s="10">
        <v>8.9144602527660393</v>
      </c>
      <c r="AI12" s="7">
        <v>79.623797745416496</v>
      </c>
      <c r="AJ12" s="10">
        <v>1.1251267773578</v>
      </c>
      <c r="AK12" s="7" t="s">
        <v>706</v>
      </c>
      <c r="AL12" s="10" t="s">
        <v>706</v>
      </c>
      <c r="AM12" s="7" t="s">
        <v>706</v>
      </c>
      <c r="AN12" s="10" t="s">
        <v>706</v>
      </c>
      <c r="AO12" s="7" t="s">
        <v>706</v>
      </c>
      <c r="AP12" s="10" t="s">
        <v>706</v>
      </c>
      <c r="AQ12" s="65"/>
      <c r="AR12" s="65"/>
      <c r="AS12" s="65"/>
      <c r="AT12" s="182"/>
    </row>
    <row r="13" spans="1:46" ht="13" customHeight="1" x14ac:dyDescent="0.2">
      <c r="A13" s="82" t="s">
        <v>350</v>
      </c>
      <c r="B13" s="110">
        <v>2</v>
      </c>
      <c r="C13" s="7">
        <v>68.535432933735606</v>
      </c>
      <c r="D13" s="10">
        <v>1.6420356978742701</v>
      </c>
      <c r="E13" s="7" t="s">
        <v>706</v>
      </c>
      <c r="F13" s="10" t="s">
        <v>706</v>
      </c>
      <c r="G13" s="7">
        <v>69.018842964625705</v>
      </c>
      <c r="H13" s="10">
        <v>3.0267129203189702</v>
      </c>
      <c r="I13" s="7">
        <v>66.770042871995798</v>
      </c>
      <c r="J13" s="10">
        <v>1.8466712254333399</v>
      </c>
      <c r="K13" s="7" t="s">
        <v>706</v>
      </c>
      <c r="L13" s="10" t="s">
        <v>706</v>
      </c>
      <c r="M13" s="7">
        <v>67.726955027306801</v>
      </c>
      <c r="N13" s="10">
        <v>2.1751737369025701</v>
      </c>
      <c r="O13" s="7">
        <v>68.966881608113894</v>
      </c>
      <c r="P13" s="10">
        <v>2.6590105918904001</v>
      </c>
      <c r="Q13" s="7">
        <v>1.23992658080712</v>
      </c>
      <c r="R13" s="10">
        <v>3.4579022293816499</v>
      </c>
      <c r="S13" s="7">
        <v>67.720171090015697</v>
      </c>
      <c r="T13" s="10">
        <v>2.5700658459749701</v>
      </c>
      <c r="U13" s="7">
        <v>67.426431618953202</v>
      </c>
      <c r="V13" s="10">
        <v>3.2267261788337702</v>
      </c>
      <c r="W13" s="7">
        <v>68.630972044233999</v>
      </c>
      <c r="X13" s="10">
        <v>2.7365788805809599</v>
      </c>
      <c r="Y13" s="7">
        <v>0.91080095421828799</v>
      </c>
      <c r="Z13" s="10">
        <v>3.7636370604583602</v>
      </c>
      <c r="AA13" s="7">
        <v>62.176494006594702</v>
      </c>
      <c r="AB13" s="10">
        <v>4.65352841006428</v>
      </c>
      <c r="AC13" s="7">
        <v>70.110856208853207</v>
      </c>
      <c r="AD13" s="10">
        <v>2.1085220081515499</v>
      </c>
      <c r="AE13" s="7">
        <v>63.968379649246401</v>
      </c>
      <c r="AF13" s="10">
        <v>3.1749536728151901</v>
      </c>
      <c r="AG13" s="7">
        <v>1.7918856426517</v>
      </c>
      <c r="AH13" s="10">
        <v>5.6323055441190002</v>
      </c>
      <c r="AI13" s="7">
        <v>65.177072781615394</v>
      </c>
      <c r="AJ13" s="10">
        <v>2.9696928339052202</v>
      </c>
      <c r="AK13" s="7">
        <v>69.006422005635898</v>
      </c>
      <c r="AL13" s="10">
        <v>2.08410428069182</v>
      </c>
      <c r="AM13" s="7">
        <v>70.724432090798899</v>
      </c>
      <c r="AN13" s="10">
        <v>5.18281240851422</v>
      </c>
      <c r="AO13" s="7">
        <v>5.54735930918359</v>
      </c>
      <c r="AP13" s="10">
        <v>5.9852553957453596</v>
      </c>
      <c r="AQ13" s="65"/>
      <c r="AR13" s="65"/>
      <c r="AS13" s="65"/>
      <c r="AT13" s="182"/>
    </row>
    <row r="14" spans="1:46" ht="13" customHeight="1" x14ac:dyDescent="0.2">
      <c r="A14" s="82" t="s">
        <v>351</v>
      </c>
      <c r="B14" s="110">
        <v>2</v>
      </c>
      <c r="C14" s="7">
        <v>81.611603368988</v>
      </c>
      <c r="D14" s="10">
        <v>0.81588543209565301</v>
      </c>
      <c r="E14" s="7">
        <v>87.854293860337293</v>
      </c>
      <c r="F14" s="10">
        <v>2.2560731201328199</v>
      </c>
      <c r="G14" s="7">
        <v>83.456289096728497</v>
      </c>
      <c r="H14" s="10">
        <v>1.1950120567243601</v>
      </c>
      <c r="I14" s="7">
        <v>76.453553664533999</v>
      </c>
      <c r="J14" s="10">
        <v>1.1865480159620301</v>
      </c>
      <c r="K14" s="7">
        <v>-11.4007401958033</v>
      </c>
      <c r="L14" s="10">
        <v>2.3885796429422901</v>
      </c>
      <c r="M14" s="7">
        <v>81.816848536638503</v>
      </c>
      <c r="N14" s="10">
        <v>0.88221601329361299</v>
      </c>
      <c r="O14" s="7">
        <v>79.521578389299194</v>
      </c>
      <c r="P14" s="10">
        <v>2.25873833678527</v>
      </c>
      <c r="Q14" s="7">
        <v>-2.29527014733927</v>
      </c>
      <c r="R14" s="10">
        <v>2.4518204235633698</v>
      </c>
      <c r="S14" s="7">
        <v>82.020376756789503</v>
      </c>
      <c r="T14" s="10">
        <v>1.07952558746588</v>
      </c>
      <c r="U14" s="7">
        <v>82.289993927627805</v>
      </c>
      <c r="V14" s="10">
        <v>1.59160052588047</v>
      </c>
      <c r="W14" s="7">
        <v>79.517853758612404</v>
      </c>
      <c r="X14" s="10">
        <v>2.1720620418777101</v>
      </c>
      <c r="Y14" s="7">
        <v>-2.50252299817708</v>
      </c>
      <c r="Z14" s="10">
        <v>2.4495178643020501</v>
      </c>
      <c r="AA14" s="7">
        <v>79.371642070730502</v>
      </c>
      <c r="AB14" s="10">
        <v>2.3586732523642802</v>
      </c>
      <c r="AC14" s="7">
        <v>82.2025221472704</v>
      </c>
      <c r="AD14" s="10">
        <v>1.0334527517076</v>
      </c>
      <c r="AE14" s="7">
        <v>81.379722156517801</v>
      </c>
      <c r="AF14" s="10">
        <v>1.74604746599895</v>
      </c>
      <c r="AG14" s="7">
        <v>2.0080800857873098</v>
      </c>
      <c r="AH14" s="10">
        <v>2.9746354376647299</v>
      </c>
      <c r="AI14" s="7">
        <v>81.442445640974995</v>
      </c>
      <c r="AJ14" s="10">
        <v>0.88012555853836505</v>
      </c>
      <c r="AK14" s="7">
        <v>84.6058840946842</v>
      </c>
      <c r="AL14" s="10">
        <v>2.7450516688388702</v>
      </c>
      <c r="AM14" s="7" t="s">
        <v>562</v>
      </c>
      <c r="AN14" s="10" t="s">
        <v>562</v>
      </c>
      <c r="AO14" s="7" t="s">
        <v>562</v>
      </c>
      <c r="AP14" s="10" t="s">
        <v>562</v>
      </c>
      <c r="AQ14" s="65"/>
      <c r="AR14" s="65"/>
      <c r="AS14" s="65"/>
      <c r="AT14" s="182"/>
    </row>
    <row r="15" spans="1:46" ht="13" customHeight="1" x14ac:dyDescent="0.2">
      <c r="A15" s="82" t="s">
        <v>423</v>
      </c>
      <c r="B15" s="110">
        <v>2</v>
      </c>
      <c r="C15" s="7">
        <v>62.616984685727601</v>
      </c>
      <c r="D15" s="10">
        <v>1.1912905861957099</v>
      </c>
      <c r="E15" s="7">
        <v>61.100889859066399</v>
      </c>
      <c r="F15" s="10">
        <v>1.8676097721939899</v>
      </c>
      <c r="G15" s="7">
        <v>64.066151995496597</v>
      </c>
      <c r="H15" s="10">
        <v>1.99386443483144</v>
      </c>
      <c r="I15" s="7">
        <v>62.915348723477997</v>
      </c>
      <c r="J15" s="10">
        <v>2.0564844538139502</v>
      </c>
      <c r="K15" s="7">
        <v>1.8144588644116599</v>
      </c>
      <c r="L15" s="10">
        <v>2.7171677709986701</v>
      </c>
      <c r="M15" s="7">
        <v>62.157165302757903</v>
      </c>
      <c r="N15" s="10">
        <v>1.1919899871119399</v>
      </c>
      <c r="O15" s="7">
        <v>76.765086491982004</v>
      </c>
      <c r="P15" s="10">
        <v>4.40438496096899</v>
      </c>
      <c r="Q15" s="7">
        <v>14.607921189224101</v>
      </c>
      <c r="R15" s="10">
        <v>4.4326657349987402</v>
      </c>
      <c r="S15" s="7">
        <v>64.422465011615003</v>
      </c>
      <c r="T15" s="10">
        <v>1.6977964885250401</v>
      </c>
      <c r="U15" s="7">
        <v>58.627448799609198</v>
      </c>
      <c r="V15" s="10">
        <v>2.38164337501965</v>
      </c>
      <c r="W15" s="7">
        <v>62.444284316573501</v>
      </c>
      <c r="X15" s="10">
        <v>2.77065797782006</v>
      </c>
      <c r="Y15" s="7">
        <v>-1.97818069504147</v>
      </c>
      <c r="Z15" s="10">
        <v>3.3135597310701699</v>
      </c>
      <c r="AA15" s="7">
        <v>60.958714083409703</v>
      </c>
      <c r="AB15" s="10">
        <v>1.5947500732378299</v>
      </c>
      <c r="AC15" s="7">
        <v>63.920319634534501</v>
      </c>
      <c r="AD15" s="10">
        <v>2.4021646592032702</v>
      </c>
      <c r="AE15" s="7">
        <v>68.212967997281794</v>
      </c>
      <c r="AF15" s="10">
        <v>2.51711794106388</v>
      </c>
      <c r="AG15" s="7">
        <v>7.25425391387214</v>
      </c>
      <c r="AH15" s="10">
        <v>2.9167528426868601</v>
      </c>
      <c r="AI15" s="7">
        <v>62.382854315257603</v>
      </c>
      <c r="AJ15" s="10">
        <v>1.25709793247033</v>
      </c>
      <c r="AK15" s="7" t="s">
        <v>706</v>
      </c>
      <c r="AL15" s="10" t="s">
        <v>706</v>
      </c>
      <c r="AM15" s="7" t="s">
        <v>706</v>
      </c>
      <c r="AN15" s="10" t="s">
        <v>706</v>
      </c>
      <c r="AO15" s="7" t="s">
        <v>706</v>
      </c>
      <c r="AP15" s="10" t="s">
        <v>706</v>
      </c>
      <c r="AQ15" s="65"/>
      <c r="AR15" s="65"/>
      <c r="AS15" s="65"/>
      <c r="AT15" s="182"/>
    </row>
    <row r="16" spans="1:46" ht="13" customHeight="1" x14ac:dyDescent="0.2">
      <c r="A16" s="82" t="s">
        <v>424</v>
      </c>
      <c r="B16" s="110">
        <v>2</v>
      </c>
      <c r="C16" s="7">
        <v>73.493474396871903</v>
      </c>
      <c r="D16" s="10">
        <v>1.1516182700732001</v>
      </c>
      <c r="E16" s="7">
        <v>71.523281385839297</v>
      </c>
      <c r="F16" s="10">
        <v>2.8318668337294399</v>
      </c>
      <c r="G16" s="7">
        <v>73.843110132398095</v>
      </c>
      <c r="H16" s="10">
        <v>1.2259674339181901</v>
      </c>
      <c r="I16" s="7" t="s">
        <v>562</v>
      </c>
      <c r="J16" s="10" t="s">
        <v>562</v>
      </c>
      <c r="K16" s="7" t="s">
        <v>562</v>
      </c>
      <c r="L16" s="10" t="s">
        <v>562</v>
      </c>
      <c r="M16" s="7">
        <v>74.103680521072704</v>
      </c>
      <c r="N16" s="10">
        <v>1.3838180150807999</v>
      </c>
      <c r="O16" s="7">
        <v>72.400103094538494</v>
      </c>
      <c r="P16" s="10">
        <v>1.8121144289787401</v>
      </c>
      <c r="Q16" s="7">
        <v>-1.7035774265341801</v>
      </c>
      <c r="R16" s="10">
        <v>2.1775860592263401</v>
      </c>
      <c r="S16" s="7">
        <v>75.440949568440701</v>
      </c>
      <c r="T16" s="10">
        <v>1.36139864999875</v>
      </c>
      <c r="U16" s="7">
        <v>72.117263679126907</v>
      </c>
      <c r="V16" s="10">
        <v>1.7898179308058899</v>
      </c>
      <c r="W16" s="7">
        <v>72.865896782642196</v>
      </c>
      <c r="X16" s="10">
        <v>2.8051855392600098</v>
      </c>
      <c r="Y16" s="7">
        <v>-2.5750527857985301</v>
      </c>
      <c r="Z16" s="10">
        <v>2.9570786115643202</v>
      </c>
      <c r="AA16" s="7">
        <v>75.124434645018198</v>
      </c>
      <c r="AB16" s="10">
        <v>1.74701877338356</v>
      </c>
      <c r="AC16" s="7">
        <v>72.284729121017804</v>
      </c>
      <c r="AD16" s="10">
        <v>1.6348187528684499</v>
      </c>
      <c r="AE16" s="7">
        <v>75.094736004631301</v>
      </c>
      <c r="AF16" s="10">
        <v>2.9068150404183499</v>
      </c>
      <c r="AG16" s="7">
        <v>-2.9698640386882899E-2</v>
      </c>
      <c r="AH16" s="10">
        <v>3.33515384280417</v>
      </c>
      <c r="AI16" s="7">
        <v>73.906188795546399</v>
      </c>
      <c r="AJ16" s="10">
        <v>1.2570657292886001</v>
      </c>
      <c r="AK16" s="7">
        <v>72.185284305128803</v>
      </c>
      <c r="AL16" s="10">
        <v>2.64683025403464</v>
      </c>
      <c r="AM16" s="7" t="s">
        <v>706</v>
      </c>
      <c r="AN16" s="10" t="s">
        <v>706</v>
      </c>
      <c r="AO16" s="7" t="s">
        <v>706</v>
      </c>
      <c r="AP16" s="10" t="s">
        <v>706</v>
      </c>
      <c r="AQ16" s="65"/>
      <c r="AR16" s="65"/>
      <c r="AS16" s="65"/>
      <c r="AT16" s="182"/>
    </row>
    <row r="17" spans="1:46" ht="13" customHeight="1" x14ac:dyDescent="0.2">
      <c r="A17" s="82" t="s">
        <v>352</v>
      </c>
      <c r="B17" s="110">
        <v>2</v>
      </c>
      <c r="C17" s="7">
        <v>67.710342201060996</v>
      </c>
      <c r="D17" s="10">
        <v>0.95148146801492195</v>
      </c>
      <c r="E17" s="7" t="s">
        <v>706</v>
      </c>
      <c r="F17" s="10" t="s">
        <v>706</v>
      </c>
      <c r="G17" s="7">
        <v>66.517973009199693</v>
      </c>
      <c r="H17" s="10">
        <v>1.08393975038293</v>
      </c>
      <c r="I17" s="7">
        <v>69.339640927617694</v>
      </c>
      <c r="J17" s="10">
        <v>2.3293334805227901</v>
      </c>
      <c r="K17" s="7" t="s">
        <v>706</v>
      </c>
      <c r="L17" s="10" t="s">
        <v>706</v>
      </c>
      <c r="M17" s="7">
        <v>66.3012391078707</v>
      </c>
      <c r="N17" s="10">
        <v>1.70489793539303</v>
      </c>
      <c r="O17" s="7">
        <v>68.000452245075905</v>
      </c>
      <c r="P17" s="10">
        <v>1.20906277728161</v>
      </c>
      <c r="Q17" s="7">
        <v>1.69921313720515</v>
      </c>
      <c r="R17" s="10">
        <v>2.0691485733567001</v>
      </c>
      <c r="S17" s="7">
        <v>69.894527729792301</v>
      </c>
      <c r="T17" s="10">
        <v>1.7484495562851301</v>
      </c>
      <c r="U17" s="7">
        <v>65.5218306035257</v>
      </c>
      <c r="V17" s="10">
        <v>1.6139996675045101</v>
      </c>
      <c r="W17" s="7">
        <v>66.027998946102201</v>
      </c>
      <c r="X17" s="10">
        <v>2.4059045103035199</v>
      </c>
      <c r="Y17" s="7">
        <v>-3.8665287836900299</v>
      </c>
      <c r="Z17" s="10">
        <v>3.02743365225593</v>
      </c>
      <c r="AA17" s="7" t="s">
        <v>706</v>
      </c>
      <c r="AB17" s="10" t="s">
        <v>706</v>
      </c>
      <c r="AC17" s="7">
        <v>69.452900659611103</v>
      </c>
      <c r="AD17" s="10">
        <v>1.21353485393126</v>
      </c>
      <c r="AE17" s="7">
        <v>63.505229167722099</v>
      </c>
      <c r="AF17" s="10">
        <v>1.7203963962515501</v>
      </c>
      <c r="AG17" s="7" t="s">
        <v>706</v>
      </c>
      <c r="AH17" s="10" t="s">
        <v>706</v>
      </c>
      <c r="AI17" s="7">
        <v>68.342587688617201</v>
      </c>
      <c r="AJ17" s="10">
        <v>1.4345110216982999</v>
      </c>
      <c r="AK17" s="7">
        <v>67.096943187040395</v>
      </c>
      <c r="AL17" s="10">
        <v>1.5174281261210001</v>
      </c>
      <c r="AM17" s="7">
        <v>65.065883346492598</v>
      </c>
      <c r="AN17" s="10">
        <v>2.8119598026824102</v>
      </c>
      <c r="AO17" s="7">
        <v>-3.27670434212467</v>
      </c>
      <c r="AP17" s="10">
        <v>3.2037846242961598</v>
      </c>
      <c r="AQ17" s="65"/>
      <c r="AR17" s="65"/>
      <c r="AS17" s="65"/>
      <c r="AT17" s="182"/>
    </row>
    <row r="18" spans="1:46" ht="13" customHeight="1" x14ac:dyDescent="0.2">
      <c r="A18" s="111" t="s">
        <v>353</v>
      </c>
      <c r="B18" s="110">
        <v>2</v>
      </c>
      <c r="C18" s="7">
        <v>62.197926073773701</v>
      </c>
      <c r="D18" s="10">
        <v>1.0475862809968399</v>
      </c>
      <c r="E18" s="7" t="s">
        <v>706</v>
      </c>
      <c r="F18" s="10" t="s">
        <v>706</v>
      </c>
      <c r="G18" s="7">
        <v>61.701169562623299</v>
      </c>
      <c r="H18" s="10">
        <v>1.12907689380716</v>
      </c>
      <c r="I18" s="7">
        <v>60.409207443143799</v>
      </c>
      <c r="J18" s="10">
        <v>3.8086055118919901</v>
      </c>
      <c r="K18" s="7" t="s">
        <v>706</v>
      </c>
      <c r="L18" s="10" t="s">
        <v>706</v>
      </c>
      <c r="M18" s="7">
        <v>57.240658877460604</v>
      </c>
      <c r="N18" s="10">
        <v>1.8745728877319301</v>
      </c>
      <c r="O18" s="7">
        <v>63.351971097179501</v>
      </c>
      <c r="P18" s="10">
        <v>1.34473816854516</v>
      </c>
      <c r="Q18" s="7">
        <v>6.1113122197188501</v>
      </c>
      <c r="R18" s="10">
        <v>2.3823407980797402</v>
      </c>
      <c r="S18" s="7">
        <v>64.184123867778396</v>
      </c>
      <c r="T18" s="10">
        <v>2.0255389451697399</v>
      </c>
      <c r="U18" s="7">
        <v>61.281820831668497</v>
      </c>
      <c r="V18" s="10">
        <v>1.8570095763089001</v>
      </c>
      <c r="W18" s="7">
        <v>58.485671316507002</v>
      </c>
      <c r="X18" s="10">
        <v>2.8243235241512599</v>
      </c>
      <c r="Y18" s="7">
        <v>-5.6984525512714104</v>
      </c>
      <c r="Z18" s="10">
        <v>3.6374493145035398</v>
      </c>
      <c r="AA18" s="7" t="s">
        <v>706</v>
      </c>
      <c r="AB18" s="10" t="s">
        <v>706</v>
      </c>
      <c r="AC18" s="7">
        <v>63.881434636344302</v>
      </c>
      <c r="AD18" s="10">
        <v>1.48626316569505</v>
      </c>
      <c r="AE18" s="7">
        <v>58.083509932026502</v>
      </c>
      <c r="AF18" s="10">
        <v>1.54423800559944</v>
      </c>
      <c r="AG18" s="7" t="s">
        <v>706</v>
      </c>
      <c r="AH18" s="10" t="s">
        <v>706</v>
      </c>
      <c r="AI18" s="7">
        <v>64.618953054155398</v>
      </c>
      <c r="AJ18" s="10">
        <v>1.77279703729101</v>
      </c>
      <c r="AK18" s="7">
        <v>59.6766320043387</v>
      </c>
      <c r="AL18" s="10">
        <v>1.6340808333379999</v>
      </c>
      <c r="AM18" s="7">
        <v>60.194162870981501</v>
      </c>
      <c r="AN18" s="10">
        <v>2.8433411060768901</v>
      </c>
      <c r="AO18" s="7">
        <v>-4.42479018317393</v>
      </c>
      <c r="AP18" s="10">
        <v>3.4788413995741498</v>
      </c>
      <c r="AQ18" s="65"/>
      <c r="AR18" s="65"/>
      <c r="AS18" s="65"/>
      <c r="AT18" s="182"/>
    </row>
    <row r="19" spans="1:46" ht="13" customHeight="1" x14ac:dyDescent="0.2">
      <c r="A19" s="111" t="s">
        <v>354</v>
      </c>
      <c r="B19" s="110">
        <v>2</v>
      </c>
      <c r="C19" s="7">
        <v>76.548591783122106</v>
      </c>
      <c r="D19" s="10">
        <v>1.4620960169897399</v>
      </c>
      <c r="E19" s="7" t="s">
        <v>706</v>
      </c>
      <c r="F19" s="10" t="s">
        <v>706</v>
      </c>
      <c r="G19" s="7">
        <v>77.520568296072398</v>
      </c>
      <c r="H19" s="10">
        <v>1.8497506991069199</v>
      </c>
      <c r="I19" s="7">
        <v>74.840849442938406</v>
      </c>
      <c r="J19" s="10">
        <v>2.70284717351216</v>
      </c>
      <c r="K19" s="7" t="s">
        <v>706</v>
      </c>
      <c r="L19" s="10" t="s">
        <v>706</v>
      </c>
      <c r="M19" s="7">
        <v>75.9676646425972</v>
      </c>
      <c r="N19" s="10">
        <v>2.5757948318537398</v>
      </c>
      <c r="O19" s="7">
        <v>77.565428877689598</v>
      </c>
      <c r="P19" s="10">
        <v>1.95253308178388</v>
      </c>
      <c r="Q19" s="7">
        <v>1.5977642350924</v>
      </c>
      <c r="R19" s="10">
        <v>3.2458080627208501</v>
      </c>
      <c r="S19" s="7">
        <v>79.256936498078403</v>
      </c>
      <c r="T19" s="10">
        <v>2.7954134061363001</v>
      </c>
      <c r="U19" s="7">
        <v>75.971812884582107</v>
      </c>
      <c r="V19" s="10">
        <v>2.2615153339563401</v>
      </c>
      <c r="W19" s="7">
        <v>75.799395292059302</v>
      </c>
      <c r="X19" s="10">
        <v>3.55984907313458</v>
      </c>
      <c r="Y19" s="7">
        <v>-3.45754120601912</v>
      </c>
      <c r="Z19" s="10">
        <v>4.4409028410043199</v>
      </c>
      <c r="AA19" s="7" t="s">
        <v>706</v>
      </c>
      <c r="AB19" s="10" t="s">
        <v>706</v>
      </c>
      <c r="AC19" s="7">
        <v>79.280987284448898</v>
      </c>
      <c r="AD19" s="10">
        <v>1.7769616611944099</v>
      </c>
      <c r="AE19" s="7">
        <v>73.992893145907601</v>
      </c>
      <c r="AF19" s="10">
        <v>3.34888349539608</v>
      </c>
      <c r="AG19" s="7" t="s">
        <v>706</v>
      </c>
      <c r="AH19" s="10" t="s">
        <v>706</v>
      </c>
      <c r="AI19" s="7">
        <v>76.304626475240298</v>
      </c>
      <c r="AJ19" s="10">
        <v>2.1382590095910001</v>
      </c>
      <c r="AK19" s="7">
        <v>77.6567024467317</v>
      </c>
      <c r="AL19" s="10">
        <v>2.11158805400671</v>
      </c>
      <c r="AM19" s="7">
        <v>76.725278990373496</v>
      </c>
      <c r="AN19" s="10">
        <v>4.9744923967045098</v>
      </c>
      <c r="AO19" s="7">
        <v>0.42065251513318502</v>
      </c>
      <c r="AP19" s="10">
        <v>5.5830729168057998</v>
      </c>
      <c r="AQ19" s="65"/>
      <c r="AR19" s="65"/>
      <c r="AS19" s="65"/>
      <c r="AT19" s="182"/>
    </row>
    <row r="20" spans="1:46" ht="13" customHeight="1" x14ac:dyDescent="0.2">
      <c r="A20" s="82" t="s">
        <v>355</v>
      </c>
      <c r="B20" s="110">
        <v>2</v>
      </c>
      <c r="C20" s="7">
        <v>44.347833411641403</v>
      </c>
      <c r="D20" s="10">
        <v>1.8994135327669299</v>
      </c>
      <c r="E20" s="7">
        <v>53.7677129264993</v>
      </c>
      <c r="F20" s="10">
        <v>3.4831593798761</v>
      </c>
      <c r="G20" s="7">
        <v>44.134568704087798</v>
      </c>
      <c r="H20" s="10">
        <v>3.03749796611211</v>
      </c>
      <c r="I20" s="7">
        <v>41.246893794804798</v>
      </c>
      <c r="J20" s="10">
        <v>3.1595216600429099</v>
      </c>
      <c r="K20" s="7">
        <v>-12.5208191316945</v>
      </c>
      <c r="L20" s="10">
        <v>4.6284628193069599</v>
      </c>
      <c r="M20" s="7">
        <v>41.543563120141002</v>
      </c>
      <c r="N20" s="10">
        <v>2.1138455682372301</v>
      </c>
      <c r="O20" s="7">
        <v>54.5041422043004</v>
      </c>
      <c r="P20" s="10">
        <v>4.2300384561180602</v>
      </c>
      <c r="Q20" s="7">
        <v>12.9605790841594</v>
      </c>
      <c r="R20" s="10">
        <v>4.7241215875586802</v>
      </c>
      <c r="S20" s="7">
        <v>48.376874632050999</v>
      </c>
      <c r="T20" s="10">
        <v>2.7858350530661</v>
      </c>
      <c r="U20" s="7">
        <v>43.223881963975003</v>
      </c>
      <c r="V20" s="10">
        <v>5.3222417723825304</v>
      </c>
      <c r="W20" s="7">
        <v>39.810126027133599</v>
      </c>
      <c r="X20" s="10">
        <v>2.9913755572792899</v>
      </c>
      <c r="Y20" s="7">
        <v>-8.5667486049174304</v>
      </c>
      <c r="Z20" s="10">
        <v>4.29515996055442</v>
      </c>
      <c r="AA20" s="7">
        <v>44.048575817645997</v>
      </c>
      <c r="AB20" s="10">
        <v>2.6404230317323298</v>
      </c>
      <c r="AC20" s="7">
        <v>47.3306981658382</v>
      </c>
      <c r="AD20" s="10">
        <v>3.8130429347926502</v>
      </c>
      <c r="AE20" s="7">
        <v>36.289212135074301</v>
      </c>
      <c r="AF20" s="10">
        <v>4.1930543860199396</v>
      </c>
      <c r="AG20" s="7">
        <v>-7.7593636825717196</v>
      </c>
      <c r="AH20" s="10">
        <v>5.22038791143307</v>
      </c>
      <c r="AI20" s="7">
        <v>43.717862180627797</v>
      </c>
      <c r="AJ20" s="10">
        <v>2.32963720471639</v>
      </c>
      <c r="AK20" s="7">
        <v>44.423395784443599</v>
      </c>
      <c r="AL20" s="10">
        <v>4.2297306382309197</v>
      </c>
      <c r="AM20" s="7">
        <v>48.933669703781902</v>
      </c>
      <c r="AN20" s="10">
        <v>9.1205082617587596</v>
      </c>
      <c r="AO20" s="7">
        <v>5.2158075231540799</v>
      </c>
      <c r="AP20" s="10">
        <v>9.4813984701835405</v>
      </c>
      <c r="AQ20" s="65"/>
      <c r="AR20" s="65"/>
      <c r="AS20" s="65"/>
      <c r="AT20" s="182"/>
    </row>
    <row r="21" spans="1:46" ht="13" customHeight="1" x14ac:dyDescent="0.2">
      <c r="A21" s="82" t="s">
        <v>356</v>
      </c>
      <c r="B21" s="110">
        <v>2</v>
      </c>
      <c r="C21" s="7">
        <v>80.906158382082296</v>
      </c>
      <c r="D21" s="10">
        <v>1.1069489980381899</v>
      </c>
      <c r="E21" s="7">
        <v>81.993731873507301</v>
      </c>
      <c r="F21" s="10">
        <v>2.7195327637430502</v>
      </c>
      <c r="G21" s="7">
        <v>79.566708224073395</v>
      </c>
      <c r="H21" s="10">
        <v>1.9535264384690301</v>
      </c>
      <c r="I21" s="7">
        <v>81.165273738868507</v>
      </c>
      <c r="J21" s="10">
        <v>1.38632047634371</v>
      </c>
      <c r="K21" s="7">
        <v>-0.82845813463882201</v>
      </c>
      <c r="L21" s="10">
        <v>3.10377296632667</v>
      </c>
      <c r="M21" s="7">
        <v>81.413370496235402</v>
      </c>
      <c r="N21" s="10">
        <v>1.0568561099674501</v>
      </c>
      <c r="O21" s="7" t="s">
        <v>706</v>
      </c>
      <c r="P21" s="10" t="s">
        <v>706</v>
      </c>
      <c r="Q21" s="7" t="s">
        <v>706</v>
      </c>
      <c r="R21" s="10" t="s">
        <v>706</v>
      </c>
      <c r="S21" s="7">
        <v>81.738149010689796</v>
      </c>
      <c r="T21" s="10">
        <v>1.54701104395327</v>
      </c>
      <c r="U21" s="7">
        <v>78.095276445321403</v>
      </c>
      <c r="V21" s="10">
        <v>2.1571780897777102</v>
      </c>
      <c r="W21" s="7">
        <v>81.883394342413496</v>
      </c>
      <c r="X21" s="10">
        <v>2.8282931066870498</v>
      </c>
      <c r="Y21" s="7">
        <v>0.145245331723757</v>
      </c>
      <c r="Z21" s="10">
        <v>3.2893699033425601</v>
      </c>
      <c r="AA21" s="7">
        <v>80.287400818450493</v>
      </c>
      <c r="AB21" s="10">
        <v>1.75171009853871</v>
      </c>
      <c r="AC21" s="7">
        <v>81.964161802118596</v>
      </c>
      <c r="AD21" s="10">
        <v>1.8128528784925</v>
      </c>
      <c r="AE21" s="7">
        <v>80.037246791895797</v>
      </c>
      <c r="AF21" s="10">
        <v>2.3444255500943099</v>
      </c>
      <c r="AG21" s="7">
        <v>-0.25015402655465402</v>
      </c>
      <c r="AH21" s="10">
        <v>2.8507269785515201</v>
      </c>
      <c r="AI21" s="7">
        <v>80.619954302686693</v>
      </c>
      <c r="AJ21" s="10">
        <v>1.2331769849804901</v>
      </c>
      <c r="AK21" s="7">
        <v>79.956963342842499</v>
      </c>
      <c r="AL21" s="10">
        <v>2.2390531280335999</v>
      </c>
      <c r="AM21" s="7" t="s">
        <v>706</v>
      </c>
      <c r="AN21" s="10" t="s">
        <v>706</v>
      </c>
      <c r="AO21" s="7" t="s">
        <v>706</v>
      </c>
      <c r="AP21" s="10" t="s">
        <v>706</v>
      </c>
      <c r="AQ21" s="65"/>
      <c r="AR21" s="65"/>
      <c r="AS21" s="65"/>
      <c r="AT21" s="182"/>
    </row>
    <row r="22" spans="1:46" ht="13" customHeight="1" x14ac:dyDescent="0.2">
      <c r="A22" s="82" t="s">
        <v>357</v>
      </c>
      <c r="B22" s="110">
        <v>2</v>
      </c>
      <c r="C22" s="7">
        <v>65.289814337065394</v>
      </c>
      <c r="D22" s="10">
        <v>1.80176124239197</v>
      </c>
      <c r="E22" s="7">
        <v>66.650314630494705</v>
      </c>
      <c r="F22" s="10">
        <v>6.6992383666762398</v>
      </c>
      <c r="G22" s="7">
        <v>65.458093274246494</v>
      </c>
      <c r="H22" s="10">
        <v>3.2783331816302299</v>
      </c>
      <c r="I22" s="7">
        <v>65.098617811485994</v>
      </c>
      <c r="J22" s="10">
        <v>2.4596049672773401</v>
      </c>
      <c r="K22" s="7">
        <v>-1.5516968190087499</v>
      </c>
      <c r="L22" s="10">
        <v>6.9847194568002999</v>
      </c>
      <c r="M22" s="7">
        <v>63.412860429375698</v>
      </c>
      <c r="N22" s="10">
        <v>2.4947969451058798</v>
      </c>
      <c r="O22" s="7">
        <v>66.756068273368797</v>
      </c>
      <c r="P22" s="10">
        <v>2.6677463491896698</v>
      </c>
      <c r="Q22" s="7">
        <v>3.3432078439930799</v>
      </c>
      <c r="R22" s="10">
        <v>3.6761647630266099</v>
      </c>
      <c r="S22" s="7">
        <v>65.898639037721594</v>
      </c>
      <c r="T22" s="10">
        <v>2.9768110931041001</v>
      </c>
      <c r="U22" s="7">
        <v>72.765474310672104</v>
      </c>
      <c r="V22" s="10">
        <v>4.9317392312916297</v>
      </c>
      <c r="W22" s="7">
        <v>62.874265442691197</v>
      </c>
      <c r="X22" s="10">
        <v>2.50553426295627</v>
      </c>
      <c r="Y22" s="7">
        <v>-3.0243735950303301</v>
      </c>
      <c r="Z22" s="10">
        <v>3.8412543734356799</v>
      </c>
      <c r="AA22" s="7">
        <v>65.163585186618903</v>
      </c>
      <c r="AB22" s="10">
        <v>2.3904936341152698</v>
      </c>
      <c r="AC22" s="7">
        <v>67.475616450450502</v>
      </c>
      <c r="AD22" s="10">
        <v>3.4805116560672702</v>
      </c>
      <c r="AE22" s="7">
        <v>61.094382642273601</v>
      </c>
      <c r="AF22" s="10">
        <v>4.57389519261105</v>
      </c>
      <c r="AG22" s="7">
        <v>-4.0692025443453597</v>
      </c>
      <c r="AH22" s="10">
        <v>4.9697410631588301</v>
      </c>
      <c r="AI22" s="7">
        <v>69.465425997719507</v>
      </c>
      <c r="AJ22" s="10">
        <v>3.1125719439399901</v>
      </c>
      <c r="AK22" s="7">
        <v>64.592681539344198</v>
      </c>
      <c r="AL22" s="10">
        <v>2.3329084886796299</v>
      </c>
      <c r="AM22" s="7">
        <v>61.059193136751198</v>
      </c>
      <c r="AN22" s="10">
        <v>3.9396001372068801</v>
      </c>
      <c r="AO22" s="7">
        <v>-8.4062328609682506</v>
      </c>
      <c r="AP22" s="10">
        <v>4.8357736782629797</v>
      </c>
      <c r="AQ22" s="65"/>
      <c r="AR22" s="65"/>
      <c r="AS22" s="65"/>
      <c r="AT22" s="182"/>
    </row>
    <row r="23" spans="1:46" ht="13" customHeight="1" x14ac:dyDescent="0.2">
      <c r="A23" s="82" t="s">
        <v>358</v>
      </c>
      <c r="B23" s="110">
        <v>2</v>
      </c>
      <c r="C23" s="7">
        <v>87.207225584692594</v>
      </c>
      <c r="D23" s="10">
        <v>1.06281426335443</v>
      </c>
      <c r="E23" s="7">
        <v>88.245498817942007</v>
      </c>
      <c r="F23" s="10">
        <v>3.1655062976266599</v>
      </c>
      <c r="G23" s="7">
        <v>86.393336192250402</v>
      </c>
      <c r="H23" s="10">
        <v>2.4948912228001099</v>
      </c>
      <c r="I23" s="7">
        <v>87.712705301636106</v>
      </c>
      <c r="J23" s="10">
        <v>1.3692919132622301</v>
      </c>
      <c r="K23" s="7">
        <v>-0.532793516305887</v>
      </c>
      <c r="L23" s="10">
        <v>3.4118217511478401</v>
      </c>
      <c r="M23" s="7">
        <v>88.965276336791007</v>
      </c>
      <c r="N23" s="10">
        <v>1.2809833523201799</v>
      </c>
      <c r="O23" s="7">
        <v>79.509888988656499</v>
      </c>
      <c r="P23" s="10">
        <v>3.3291353373477599</v>
      </c>
      <c r="Q23" s="7">
        <v>-9.4553873481344404</v>
      </c>
      <c r="R23" s="10">
        <v>3.6530335846643198</v>
      </c>
      <c r="S23" s="7">
        <v>88.342997965247804</v>
      </c>
      <c r="T23" s="10">
        <v>2.6570243234547499</v>
      </c>
      <c r="U23" s="7">
        <v>87.573583262132502</v>
      </c>
      <c r="V23" s="10">
        <v>1.6685549863231099</v>
      </c>
      <c r="W23" s="7">
        <v>87.126036606384702</v>
      </c>
      <c r="X23" s="10">
        <v>1.6187521722823801</v>
      </c>
      <c r="Y23" s="7">
        <v>-1.2169613588630901</v>
      </c>
      <c r="Z23" s="10">
        <v>3.2341882913168498</v>
      </c>
      <c r="AA23" s="7">
        <v>87.081240115639204</v>
      </c>
      <c r="AB23" s="10">
        <v>1.69872400998642</v>
      </c>
      <c r="AC23" s="7">
        <v>89.6252634674143</v>
      </c>
      <c r="AD23" s="10">
        <v>1.9280201689916801</v>
      </c>
      <c r="AE23" s="7">
        <v>86.435533612644903</v>
      </c>
      <c r="AF23" s="10">
        <v>2.3799464219754101</v>
      </c>
      <c r="AG23" s="7">
        <v>-0.645706502994287</v>
      </c>
      <c r="AH23" s="10">
        <v>2.9526402894141199</v>
      </c>
      <c r="AI23" s="7">
        <v>86.732002795118206</v>
      </c>
      <c r="AJ23" s="10">
        <v>1.4677286882876901</v>
      </c>
      <c r="AK23" s="7">
        <v>90.0712540561385</v>
      </c>
      <c r="AL23" s="10">
        <v>2.82677350090372</v>
      </c>
      <c r="AM23" s="7">
        <v>90.600435496915793</v>
      </c>
      <c r="AN23" s="10">
        <v>2.3442758186313499</v>
      </c>
      <c r="AO23" s="7">
        <v>3.8684327017976199</v>
      </c>
      <c r="AP23" s="10">
        <v>2.8344636787090902</v>
      </c>
      <c r="AQ23" s="65"/>
      <c r="AR23" s="65"/>
      <c r="AS23" s="65"/>
      <c r="AT23" s="182"/>
    </row>
    <row r="24" spans="1:46" ht="13" customHeight="1" x14ac:dyDescent="0.2">
      <c r="A24" s="82" t="s">
        <v>425</v>
      </c>
      <c r="B24" s="110">
        <v>2</v>
      </c>
      <c r="C24" s="7">
        <v>76.480494392269094</v>
      </c>
      <c r="D24" s="10">
        <v>1.17084697685812</v>
      </c>
      <c r="E24" s="7">
        <v>77.7155330538546</v>
      </c>
      <c r="F24" s="10">
        <v>2.7471409650149599</v>
      </c>
      <c r="G24" s="7">
        <v>77.634532577367395</v>
      </c>
      <c r="H24" s="10">
        <v>1.4352644100537399</v>
      </c>
      <c r="I24" s="7">
        <v>72.149645221256904</v>
      </c>
      <c r="J24" s="10">
        <v>2.8433183972501301</v>
      </c>
      <c r="K24" s="7">
        <v>-5.5658878325976202</v>
      </c>
      <c r="L24" s="10">
        <v>3.9914264282524701</v>
      </c>
      <c r="M24" s="7">
        <v>75.088967983903899</v>
      </c>
      <c r="N24" s="10">
        <v>1.27872902025604</v>
      </c>
      <c r="O24" s="7">
        <v>85.157610370064603</v>
      </c>
      <c r="P24" s="10">
        <v>3.7773509710456601</v>
      </c>
      <c r="Q24" s="7">
        <v>10.0686423861607</v>
      </c>
      <c r="R24" s="10">
        <v>3.9843026876837802</v>
      </c>
      <c r="S24" s="7">
        <v>81.712799918953095</v>
      </c>
      <c r="T24" s="10">
        <v>2.9424149064254799</v>
      </c>
      <c r="U24" s="7">
        <v>72.582978602115105</v>
      </c>
      <c r="V24" s="10">
        <v>3.14684554540296</v>
      </c>
      <c r="W24" s="7">
        <v>76.035360617914904</v>
      </c>
      <c r="X24" s="10">
        <v>1.51646140882344</v>
      </c>
      <c r="Y24" s="7">
        <v>-5.6774393010381896</v>
      </c>
      <c r="Z24" s="10">
        <v>3.29818458905183</v>
      </c>
      <c r="AA24" s="7">
        <v>76.2157035787762</v>
      </c>
      <c r="AB24" s="10">
        <v>1.6073398729414801</v>
      </c>
      <c r="AC24" s="7">
        <v>76.771461245717006</v>
      </c>
      <c r="AD24" s="10">
        <v>2.35972901529794</v>
      </c>
      <c r="AE24" s="7">
        <v>79.288726218418603</v>
      </c>
      <c r="AF24" s="10">
        <v>3.8849469861550698</v>
      </c>
      <c r="AG24" s="7">
        <v>3.0730226396424598</v>
      </c>
      <c r="AH24" s="10">
        <v>4.3018518560714298</v>
      </c>
      <c r="AI24" s="7">
        <v>77.455370432738903</v>
      </c>
      <c r="AJ24" s="10">
        <v>1.6860632393835</v>
      </c>
      <c r="AK24" s="7">
        <v>77.020848473899406</v>
      </c>
      <c r="AL24" s="10">
        <v>2.17900857000937</v>
      </c>
      <c r="AM24" s="7">
        <v>71.462899484548601</v>
      </c>
      <c r="AN24" s="10">
        <v>4.97492353799898</v>
      </c>
      <c r="AO24" s="7">
        <v>-5.9924709481902898</v>
      </c>
      <c r="AP24" s="10">
        <v>5.4863821101985604</v>
      </c>
      <c r="AQ24" s="65"/>
      <c r="AR24" s="65"/>
      <c r="AS24" s="65"/>
      <c r="AT24" s="182"/>
    </row>
    <row r="25" spans="1:46" ht="13" customHeight="1" x14ac:dyDescent="0.2">
      <c r="A25" s="82" t="s">
        <v>359</v>
      </c>
      <c r="B25" s="110">
        <v>2</v>
      </c>
      <c r="C25" s="7">
        <v>51.856742086407102</v>
      </c>
      <c r="D25" s="10">
        <v>1.2783808768365901</v>
      </c>
      <c r="E25" s="7">
        <v>51.568291523577003</v>
      </c>
      <c r="F25" s="10">
        <v>3.37587561477938</v>
      </c>
      <c r="G25" s="7">
        <v>50.950638663513999</v>
      </c>
      <c r="H25" s="10">
        <v>1.62002825724248</v>
      </c>
      <c r="I25" s="7">
        <v>54.391495100987598</v>
      </c>
      <c r="J25" s="10">
        <v>2.44316921362095</v>
      </c>
      <c r="K25" s="7">
        <v>2.8232035774105699</v>
      </c>
      <c r="L25" s="10">
        <v>4.27243671829451</v>
      </c>
      <c r="M25" s="7">
        <v>51.742769368230803</v>
      </c>
      <c r="N25" s="10">
        <v>1.3433694533549001</v>
      </c>
      <c r="O25" s="7" t="s">
        <v>706</v>
      </c>
      <c r="P25" s="10" t="s">
        <v>706</v>
      </c>
      <c r="Q25" s="7" t="s">
        <v>706</v>
      </c>
      <c r="R25" s="10" t="s">
        <v>706</v>
      </c>
      <c r="S25" s="7">
        <v>52.283671782795999</v>
      </c>
      <c r="T25" s="10">
        <v>1.5224787531577499</v>
      </c>
      <c r="U25" s="7">
        <v>51.836312198478304</v>
      </c>
      <c r="V25" s="10">
        <v>2.9668383655802599</v>
      </c>
      <c r="W25" s="7">
        <v>47.603893806793799</v>
      </c>
      <c r="X25" s="10">
        <v>4.7173567161407197</v>
      </c>
      <c r="Y25" s="7">
        <v>-4.6797779760021898</v>
      </c>
      <c r="Z25" s="10">
        <v>4.6932436731670197</v>
      </c>
      <c r="AA25" s="7">
        <v>51.624384004574502</v>
      </c>
      <c r="AB25" s="10">
        <v>2.1022958489286698</v>
      </c>
      <c r="AC25" s="7">
        <v>52.570170041400601</v>
      </c>
      <c r="AD25" s="10">
        <v>1.5750337640538301</v>
      </c>
      <c r="AE25" s="7" t="s">
        <v>706</v>
      </c>
      <c r="AF25" s="10" t="s">
        <v>706</v>
      </c>
      <c r="AG25" s="7" t="s">
        <v>706</v>
      </c>
      <c r="AH25" s="10" t="s">
        <v>706</v>
      </c>
      <c r="AI25" s="7">
        <v>53.0066609217074</v>
      </c>
      <c r="AJ25" s="10">
        <v>1.5073014225127499</v>
      </c>
      <c r="AK25" s="7">
        <v>47.777009580584902</v>
      </c>
      <c r="AL25" s="10">
        <v>2.6889602382932498</v>
      </c>
      <c r="AM25" s="7" t="s">
        <v>706</v>
      </c>
      <c r="AN25" s="10" t="s">
        <v>706</v>
      </c>
      <c r="AO25" s="7" t="s">
        <v>706</v>
      </c>
      <c r="AP25" s="10" t="s">
        <v>706</v>
      </c>
      <c r="AQ25" s="65"/>
      <c r="AR25" s="65"/>
      <c r="AS25" s="65"/>
      <c r="AT25" s="182"/>
    </row>
    <row r="26" spans="1:46" ht="13" customHeight="1" x14ac:dyDescent="0.2">
      <c r="A26" s="82" t="s">
        <v>360</v>
      </c>
      <c r="B26" s="110">
        <v>2</v>
      </c>
      <c r="C26" s="7">
        <v>84.868187759740593</v>
      </c>
      <c r="D26" s="10">
        <v>1.2442898731098799</v>
      </c>
      <c r="E26" s="7">
        <v>83.487344063824196</v>
      </c>
      <c r="F26" s="10">
        <v>3.1697853252419401</v>
      </c>
      <c r="G26" s="7">
        <v>87.8496098410223</v>
      </c>
      <c r="H26" s="10">
        <v>1.43635951533682</v>
      </c>
      <c r="I26" s="7">
        <v>80.8653290639038</v>
      </c>
      <c r="J26" s="10">
        <v>2.3124463144979202</v>
      </c>
      <c r="K26" s="7">
        <v>-2.6220149999203999</v>
      </c>
      <c r="L26" s="10">
        <v>3.8330688448604699</v>
      </c>
      <c r="M26" s="7">
        <v>91.693785069924601</v>
      </c>
      <c r="N26" s="10">
        <v>1.07421570904823</v>
      </c>
      <c r="O26" s="7">
        <v>64.449840622544897</v>
      </c>
      <c r="P26" s="10">
        <v>3.1149290430796901</v>
      </c>
      <c r="Q26" s="7">
        <v>-27.2439444473797</v>
      </c>
      <c r="R26" s="10">
        <v>3.19248692500594</v>
      </c>
      <c r="S26" s="7">
        <v>80.135224663328898</v>
      </c>
      <c r="T26" s="10">
        <v>1.7638505541407901</v>
      </c>
      <c r="U26" s="7">
        <v>91.682767915212395</v>
      </c>
      <c r="V26" s="10">
        <v>1.63131233708865</v>
      </c>
      <c r="W26" s="7">
        <v>88.450190242207498</v>
      </c>
      <c r="X26" s="10">
        <v>2.8670585236407602</v>
      </c>
      <c r="Y26" s="7">
        <v>8.3149655788785406</v>
      </c>
      <c r="Z26" s="10">
        <v>3.2864864669247198</v>
      </c>
      <c r="AA26" s="7">
        <v>84.758343801103905</v>
      </c>
      <c r="AB26" s="10">
        <v>2.7976503169042601</v>
      </c>
      <c r="AC26" s="7">
        <v>85.497537235468798</v>
      </c>
      <c r="AD26" s="10">
        <v>1.5028572845245201</v>
      </c>
      <c r="AE26" s="7">
        <v>82.122721044577006</v>
      </c>
      <c r="AF26" s="10">
        <v>2.42688716637007</v>
      </c>
      <c r="AG26" s="7">
        <v>-2.6356227565269101</v>
      </c>
      <c r="AH26" s="10">
        <v>3.6778196870610902</v>
      </c>
      <c r="AI26" s="7">
        <v>81.347829304321095</v>
      </c>
      <c r="AJ26" s="10">
        <v>1.87220667721595</v>
      </c>
      <c r="AK26" s="7">
        <v>87.560473048233305</v>
      </c>
      <c r="AL26" s="10">
        <v>1.6524590458874999</v>
      </c>
      <c r="AM26" s="7" t="s">
        <v>706</v>
      </c>
      <c r="AN26" s="10" t="s">
        <v>706</v>
      </c>
      <c r="AO26" s="7" t="s">
        <v>706</v>
      </c>
      <c r="AP26" s="10" t="s">
        <v>706</v>
      </c>
      <c r="AQ26" s="65"/>
      <c r="AR26" s="65"/>
      <c r="AS26" s="65"/>
      <c r="AT26" s="182"/>
    </row>
    <row r="27" spans="1:46" ht="13" customHeight="1" x14ac:dyDescent="0.2">
      <c r="A27" s="82" t="s">
        <v>361</v>
      </c>
      <c r="B27" s="110">
        <v>2</v>
      </c>
      <c r="C27" s="7">
        <v>84.351174983499305</v>
      </c>
      <c r="D27" s="10">
        <v>0.729858656282661</v>
      </c>
      <c r="E27" s="7">
        <v>87.709231125280198</v>
      </c>
      <c r="F27" s="10">
        <v>1.3248827098371501</v>
      </c>
      <c r="G27" s="7">
        <v>83.772412091284394</v>
      </c>
      <c r="H27" s="10">
        <v>0.95514835864799497</v>
      </c>
      <c r="I27" s="7">
        <v>82.850685464408897</v>
      </c>
      <c r="J27" s="10">
        <v>1.5573133433456701</v>
      </c>
      <c r="K27" s="7">
        <v>-4.85854566087127</v>
      </c>
      <c r="L27" s="10">
        <v>2.0479989105861902</v>
      </c>
      <c r="M27" s="7">
        <v>84.405748001790997</v>
      </c>
      <c r="N27" s="10">
        <v>0.76159609882240498</v>
      </c>
      <c r="O27" s="7">
        <v>84.079533897842097</v>
      </c>
      <c r="P27" s="10">
        <v>2.9951240423573</v>
      </c>
      <c r="Q27" s="7">
        <v>-0.32621410394891398</v>
      </c>
      <c r="R27" s="10">
        <v>3.1095289373771302</v>
      </c>
      <c r="S27" s="7">
        <v>84.327639563523803</v>
      </c>
      <c r="T27" s="10">
        <v>0.81204376095868502</v>
      </c>
      <c r="U27" s="7">
        <v>84.146850643712099</v>
      </c>
      <c r="V27" s="10">
        <v>1.8230546818989899</v>
      </c>
      <c r="W27" s="7">
        <v>86.135737904952506</v>
      </c>
      <c r="X27" s="10">
        <v>4.9245785373326303</v>
      </c>
      <c r="Y27" s="7">
        <v>1.8080983414287599</v>
      </c>
      <c r="Z27" s="10">
        <v>4.9993151747454201</v>
      </c>
      <c r="AA27" s="7">
        <v>85.200991737297599</v>
      </c>
      <c r="AB27" s="10">
        <v>1.1963786318406699</v>
      </c>
      <c r="AC27" s="7">
        <v>84.235116509431293</v>
      </c>
      <c r="AD27" s="10">
        <v>0.92947515618151699</v>
      </c>
      <c r="AE27" s="7">
        <v>83.107956946432296</v>
      </c>
      <c r="AF27" s="10">
        <v>2.2559867434780498</v>
      </c>
      <c r="AG27" s="7">
        <v>-2.0930347908653002</v>
      </c>
      <c r="AH27" s="10">
        <v>2.3721771026591698</v>
      </c>
      <c r="AI27" s="7">
        <v>84.234659493150204</v>
      </c>
      <c r="AJ27" s="10">
        <v>1.09171972979153</v>
      </c>
      <c r="AK27" s="7">
        <v>84.371438590815202</v>
      </c>
      <c r="AL27" s="10">
        <v>1.0981053279347099</v>
      </c>
      <c r="AM27" s="7">
        <v>86.065499722543805</v>
      </c>
      <c r="AN27" s="10">
        <v>3.3917144811532598</v>
      </c>
      <c r="AO27" s="7">
        <v>1.8308402293935899</v>
      </c>
      <c r="AP27" s="10">
        <v>3.5322044827311099</v>
      </c>
      <c r="AQ27" s="65"/>
      <c r="AR27" s="65"/>
      <c r="AS27" s="65"/>
      <c r="AT27" s="182"/>
    </row>
    <row r="28" spans="1:46" ht="13" customHeight="1" x14ac:dyDescent="0.2">
      <c r="A28" s="82" t="s">
        <v>362</v>
      </c>
      <c r="B28" s="110">
        <v>2</v>
      </c>
      <c r="C28" s="7">
        <v>71.012786337654106</v>
      </c>
      <c r="D28" s="10">
        <v>1.39078578199259</v>
      </c>
      <c r="E28" s="7">
        <v>74.069289414669996</v>
      </c>
      <c r="F28" s="10">
        <v>3.0588604176866299</v>
      </c>
      <c r="G28" s="7">
        <v>70.541653308797095</v>
      </c>
      <c r="H28" s="10">
        <v>1.67893347170082</v>
      </c>
      <c r="I28" s="7">
        <v>68.816910894996894</v>
      </c>
      <c r="J28" s="10">
        <v>4.21809386715044</v>
      </c>
      <c r="K28" s="7">
        <v>-5.2523785196730604</v>
      </c>
      <c r="L28" s="10">
        <v>5.2625141562576196</v>
      </c>
      <c r="M28" s="7">
        <v>66.643712847002803</v>
      </c>
      <c r="N28" s="10">
        <v>1.7064189328502399</v>
      </c>
      <c r="O28" s="7">
        <v>82.938992994486796</v>
      </c>
      <c r="P28" s="10">
        <v>2.67726512513127</v>
      </c>
      <c r="Q28" s="7">
        <v>16.295280147484</v>
      </c>
      <c r="R28" s="10">
        <v>3.1910336657799099</v>
      </c>
      <c r="S28" s="7">
        <v>73.495332122614599</v>
      </c>
      <c r="T28" s="10">
        <v>1.58356025282903</v>
      </c>
      <c r="U28" s="7">
        <v>65.290204403414904</v>
      </c>
      <c r="V28" s="10">
        <v>3.2784989113104399</v>
      </c>
      <c r="W28" s="7">
        <v>70.671258117569806</v>
      </c>
      <c r="X28" s="10">
        <v>4.7396308361476702</v>
      </c>
      <c r="Y28" s="7">
        <v>-2.8240740050447499</v>
      </c>
      <c r="Z28" s="10">
        <v>4.9723476258801904</v>
      </c>
      <c r="AA28" s="7">
        <v>74.812813395908805</v>
      </c>
      <c r="AB28" s="10">
        <v>2.8661146917986899</v>
      </c>
      <c r="AC28" s="7">
        <v>70.423587012457105</v>
      </c>
      <c r="AD28" s="10">
        <v>1.95483535028136</v>
      </c>
      <c r="AE28" s="7">
        <v>69.992847628004498</v>
      </c>
      <c r="AF28" s="10">
        <v>4.90397688883494</v>
      </c>
      <c r="AG28" s="7">
        <v>-4.8199657679043399</v>
      </c>
      <c r="AH28" s="10">
        <v>5.9216165019093898</v>
      </c>
      <c r="AI28" s="7">
        <v>74.286249239029601</v>
      </c>
      <c r="AJ28" s="10">
        <v>2.0608295132913401</v>
      </c>
      <c r="AK28" s="7">
        <v>68.476852647400506</v>
      </c>
      <c r="AL28" s="10">
        <v>2.2965805422189498</v>
      </c>
      <c r="AM28" s="7">
        <v>72.409601409519496</v>
      </c>
      <c r="AN28" s="10">
        <v>8.2647379615878496</v>
      </c>
      <c r="AO28" s="7">
        <v>-1.8766478295101501</v>
      </c>
      <c r="AP28" s="10">
        <v>8.5743151036130101</v>
      </c>
      <c r="AQ28" s="65"/>
      <c r="AR28" s="65"/>
      <c r="AS28" s="65"/>
      <c r="AT28" s="182"/>
    </row>
    <row r="29" spans="1:46" ht="13" customHeight="1" x14ac:dyDescent="0.2">
      <c r="A29" s="82" t="s">
        <v>363</v>
      </c>
      <c r="B29" s="110">
        <v>2</v>
      </c>
      <c r="C29" s="7">
        <v>73.368993734187896</v>
      </c>
      <c r="D29" s="10">
        <v>1.22787966350864</v>
      </c>
      <c r="E29" s="7">
        <v>77.161942745763199</v>
      </c>
      <c r="F29" s="10">
        <v>1.9073777493797399</v>
      </c>
      <c r="G29" s="7">
        <v>71.325776446600599</v>
      </c>
      <c r="H29" s="10">
        <v>1.7375177260738099</v>
      </c>
      <c r="I29" s="7">
        <v>72.330663424125504</v>
      </c>
      <c r="J29" s="10">
        <v>2.51881465940816</v>
      </c>
      <c r="K29" s="7">
        <v>-4.8312793216376804</v>
      </c>
      <c r="L29" s="10">
        <v>3.1579465755213798</v>
      </c>
      <c r="M29" s="7">
        <v>73.180267084982106</v>
      </c>
      <c r="N29" s="10">
        <v>1.28576580862159</v>
      </c>
      <c r="O29" s="7">
        <v>77.392178444975798</v>
      </c>
      <c r="P29" s="10">
        <v>1.8138386121087899</v>
      </c>
      <c r="Q29" s="7">
        <v>4.2119113599936204</v>
      </c>
      <c r="R29" s="10">
        <v>2.29952507192192</v>
      </c>
      <c r="S29" s="7">
        <v>74.287062243032906</v>
      </c>
      <c r="T29" s="10">
        <v>1.3745819164151301</v>
      </c>
      <c r="U29" s="7">
        <v>70.113824719550905</v>
      </c>
      <c r="V29" s="10">
        <v>2.7245858517969301</v>
      </c>
      <c r="W29" s="7">
        <v>73.106416466279896</v>
      </c>
      <c r="X29" s="10">
        <v>3.25136964277231</v>
      </c>
      <c r="Y29" s="7">
        <v>-1.1806457767529499</v>
      </c>
      <c r="Z29" s="10">
        <v>3.5227008209077302</v>
      </c>
      <c r="AA29" s="7">
        <v>73.184078935421297</v>
      </c>
      <c r="AB29" s="10">
        <v>2.3087193013060698</v>
      </c>
      <c r="AC29" s="7">
        <v>73.737281160060704</v>
      </c>
      <c r="AD29" s="10">
        <v>1.46813402045445</v>
      </c>
      <c r="AE29" s="7">
        <v>70.697064213887899</v>
      </c>
      <c r="AF29" s="10">
        <v>2.2132034341412399</v>
      </c>
      <c r="AG29" s="7">
        <v>-2.48701472153336</v>
      </c>
      <c r="AH29" s="10">
        <v>2.7695690058034499</v>
      </c>
      <c r="AI29" s="7">
        <v>72.635456919007396</v>
      </c>
      <c r="AJ29" s="10">
        <v>1.7030321079692301</v>
      </c>
      <c r="AK29" s="7">
        <v>73.264331418411899</v>
      </c>
      <c r="AL29" s="10">
        <v>1.89619212117124</v>
      </c>
      <c r="AM29" s="7">
        <v>75.026648515068899</v>
      </c>
      <c r="AN29" s="10">
        <v>2.91779543204458</v>
      </c>
      <c r="AO29" s="7">
        <v>2.39119159606145</v>
      </c>
      <c r="AP29" s="10">
        <v>3.4108115510175301</v>
      </c>
      <c r="AQ29" s="65"/>
      <c r="AR29" s="65"/>
      <c r="AS29" s="65"/>
      <c r="AT29" s="182"/>
    </row>
    <row r="30" spans="1:46" ht="13" customHeight="1" x14ac:dyDescent="0.2">
      <c r="A30" s="82" t="s">
        <v>364</v>
      </c>
      <c r="B30" s="110">
        <v>2</v>
      </c>
      <c r="C30" s="7">
        <v>68.2689188433921</v>
      </c>
      <c r="D30" s="10">
        <v>1.0515547363352</v>
      </c>
      <c r="E30" s="7">
        <v>74.025885022865396</v>
      </c>
      <c r="F30" s="10">
        <v>5.2159623355828799</v>
      </c>
      <c r="G30" s="7">
        <v>68.584395610609306</v>
      </c>
      <c r="H30" s="10">
        <v>1.3057781963977999</v>
      </c>
      <c r="I30" s="7">
        <v>66.172876495508305</v>
      </c>
      <c r="J30" s="10">
        <v>2.0582438844037498</v>
      </c>
      <c r="K30" s="7">
        <v>-7.8530085273571002</v>
      </c>
      <c r="L30" s="10">
        <v>5.5624965579041996</v>
      </c>
      <c r="M30" s="7">
        <v>67.706787280753204</v>
      </c>
      <c r="N30" s="10">
        <v>1.08353752925665</v>
      </c>
      <c r="O30" s="7">
        <v>76.904986123677403</v>
      </c>
      <c r="P30" s="10">
        <v>2.2582992098728401</v>
      </c>
      <c r="Q30" s="7">
        <v>9.1981988429242296</v>
      </c>
      <c r="R30" s="10">
        <v>2.4657444216086799</v>
      </c>
      <c r="S30" s="7">
        <v>70.370260357616999</v>
      </c>
      <c r="T30" s="10">
        <v>1.3003117095151799</v>
      </c>
      <c r="U30" s="7">
        <v>64.390785567995593</v>
      </c>
      <c r="V30" s="10">
        <v>1.7964541265742699</v>
      </c>
      <c r="W30" s="7">
        <v>67.371700752740495</v>
      </c>
      <c r="X30" s="10">
        <v>3.34799002926195</v>
      </c>
      <c r="Y30" s="7">
        <v>-2.9985596048765002</v>
      </c>
      <c r="Z30" s="10">
        <v>3.5434211688401498</v>
      </c>
      <c r="AA30" s="7">
        <v>73.961956001132606</v>
      </c>
      <c r="AB30" s="10">
        <v>3.1406864500885301</v>
      </c>
      <c r="AC30" s="7">
        <v>68.574651412821297</v>
      </c>
      <c r="AD30" s="10">
        <v>1.13620287924762</v>
      </c>
      <c r="AE30" s="7">
        <v>66.1258033764</v>
      </c>
      <c r="AF30" s="10">
        <v>2.4055625766111199</v>
      </c>
      <c r="AG30" s="7">
        <v>-7.8361526247325797</v>
      </c>
      <c r="AH30" s="10">
        <v>4.0877384160791603</v>
      </c>
      <c r="AI30" s="7">
        <v>70.210851381726101</v>
      </c>
      <c r="AJ30" s="10">
        <v>1.3648885499704899</v>
      </c>
      <c r="AK30" s="7">
        <v>66.630715035606499</v>
      </c>
      <c r="AL30" s="10">
        <v>1.46041147295053</v>
      </c>
      <c r="AM30" s="7" t="s">
        <v>706</v>
      </c>
      <c r="AN30" s="10" t="s">
        <v>706</v>
      </c>
      <c r="AO30" s="7" t="s">
        <v>706</v>
      </c>
      <c r="AP30" s="10" t="s">
        <v>706</v>
      </c>
      <c r="AQ30" s="65"/>
      <c r="AR30" s="65"/>
      <c r="AS30" s="65"/>
      <c r="AT30" s="182"/>
    </row>
    <row r="31" spans="1:46" ht="13" customHeight="1" x14ac:dyDescent="0.2">
      <c r="A31" s="82" t="s">
        <v>365</v>
      </c>
      <c r="B31" s="110">
        <v>2</v>
      </c>
      <c r="C31" s="7">
        <v>58.651753552966198</v>
      </c>
      <c r="D31" s="10">
        <v>1.4721462645774599</v>
      </c>
      <c r="E31" s="7">
        <v>63.815965499142102</v>
      </c>
      <c r="F31" s="10">
        <v>2.6004222894312901</v>
      </c>
      <c r="G31" s="7">
        <v>58.6469693009007</v>
      </c>
      <c r="H31" s="10">
        <v>1.82321229792863</v>
      </c>
      <c r="I31" s="7">
        <v>51.023139259361599</v>
      </c>
      <c r="J31" s="10">
        <v>5.0996128659694699</v>
      </c>
      <c r="K31" s="7">
        <v>-12.792826239780499</v>
      </c>
      <c r="L31" s="10">
        <v>5.6869949206619301</v>
      </c>
      <c r="M31" s="7">
        <v>59.013285630512598</v>
      </c>
      <c r="N31" s="10">
        <v>1.7363717012836499</v>
      </c>
      <c r="O31" s="7">
        <v>55.741315033470499</v>
      </c>
      <c r="P31" s="10">
        <v>3.77246208467594</v>
      </c>
      <c r="Q31" s="7">
        <v>-3.27197059704211</v>
      </c>
      <c r="R31" s="10">
        <v>4.1444675620432196</v>
      </c>
      <c r="S31" s="7">
        <v>58.780240088215599</v>
      </c>
      <c r="T31" s="10">
        <v>1.95447503197907</v>
      </c>
      <c r="U31" s="7">
        <v>59.518636508870898</v>
      </c>
      <c r="V31" s="10">
        <v>2.7516624735452702</v>
      </c>
      <c r="W31" s="7">
        <v>58.363180026194001</v>
      </c>
      <c r="X31" s="10">
        <v>2.96184825203505</v>
      </c>
      <c r="Y31" s="7">
        <v>-0.41706006202162599</v>
      </c>
      <c r="Z31" s="10">
        <v>3.5982260193909901</v>
      </c>
      <c r="AA31" s="7">
        <v>58.316133311839401</v>
      </c>
      <c r="AB31" s="10">
        <v>5.3802726603485</v>
      </c>
      <c r="AC31" s="7">
        <v>59.737930631361799</v>
      </c>
      <c r="AD31" s="10">
        <v>1.85464724015389</v>
      </c>
      <c r="AE31" s="7">
        <v>56.349718710379697</v>
      </c>
      <c r="AF31" s="10">
        <v>3.1988631669867398</v>
      </c>
      <c r="AG31" s="7">
        <v>-1.9664146014596999</v>
      </c>
      <c r="AH31" s="10">
        <v>6.3907493546088698</v>
      </c>
      <c r="AI31" s="7">
        <v>58.856342752059</v>
      </c>
      <c r="AJ31" s="10">
        <v>3.2557031577694402</v>
      </c>
      <c r="AK31" s="7">
        <v>58.821483891334303</v>
      </c>
      <c r="AL31" s="10">
        <v>1.9906903789589401</v>
      </c>
      <c r="AM31" s="7">
        <v>58.912549686015304</v>
      </c>
      <c r="AN31" s="10">
        <v>3.9421957417301901</v>
      </c>
      <c r="AO31" s="7">
        <v>5.6206933956282498E-2</v>
      </c>
      <c r="AP31" s="10">
        <v>5.1077122747638004</v>
      </c>
      <c r="AQ31" s="65"/>
      <c r="AR31" s="65"/>
      <c r="AS31" s="65"/>
      <c r="AT31" s="182"/>
    </row>
    <row r="32" spans="1:46" ht="13" customHeight="1" x14ac:dyDescent="0.2">
      <c r="A32" s="82" t="s">
        <v>366</v>
      </c>
      <c r="B32" s="110">
        <v>2</v>
      </c>
      <c r="C32" s="7">
        <v>55.098597507167703</v>
      </c>
      <c r="D32" s="10">
        <v>1.29443606521744</v>
      </c>
      <c r="E32" s="7">
        <v>62.4350513972106</v>
      </c>
      <c r="F32" s="10">
        <v>3.1837440263209702</v>
      </c>
      <c r="G32" s="7">
        <v>53.803258583406397</v>
      </c>
      <c r="H32" s="10">
        <v>1.5713111704143701</v>
      </c>
      <c r="I32" s="7">
        <v>49.969755980536199</v>
      </c>
      <c r="J32" s="10">
        <v>2.8737279138570599</v>
      </c>
      <c r="K32" s="7">
        <v>-12.465295416674399</v>
      </c>
      <c r="L32" s="10">
        <v>4.2278440164454301</v>
      </c>
      <c r="M32" s="7">
        <v>51.633403620594102</v>
      </c>
      <c r="N32" s="10">
        <v>1.36677707802709</v>
      </c>
      <c r="O32" s="7">
        <v>63.6843631252015</v>
      </c>
      <c r="P32" s="10">
        <v>2.8144269973518199</v>
      </c>
      <c r="Q32" s="7">
        <v>12.050959504607301</v>
      </c>
      <c r="R32" s="10">
        <v>3.0389843448649501</v>
      </c>
      <c r="S32" s="7">
        <v>53.542231307919202</v>
      </c>
      <c r="T32" s="10">
        <v>1.34710385952913</v>
      </c>
      <c r="U32" s="7">
        <v>47.632246480448799</v>
      </c>
      <c r="V32" s="10">
        <v>4.3310403585488597</v>
      </c>
      <c r="W32" s="7">
        <v>67.252679193728198</v>
      </c>
      <c r="X32" s="10">
        <v>4.2524608158632198</v>
      </c>
      <c r="Y32" s="7">
        <v>13.710447885809</v>
      </c>
      <c r="Z32" s="10">
        <v>4.3794944245003604</v>
      </c>
      <c r="AA32" s="7">
        <v>55.643519809325802</v>
      </c>
      <c r="AB32" s="10">
        <v>1.8978690271354901</v>
      </c>
      <c r="AC32" s="7">
        <v>53.2934047392461</v>
      </c>
      <c r="AD32" s="10">
        <v>2.04611398756616</v>
      </c>
      <c r="AE32" s="7">
        <v>50.870659688432497</v>
      </c>
      <c r="AF32" s="10">
        <v>5.19029238288676</v>
      </c>
      <c r="AG32" s="7">
        <v>-4.7728601208933199</v>
      </c>
      <c r="AH32" s="10">
        <v>5.7088540312747904</v>
      </c>
      <c r="AI32" s="7">
        <v>54.3123884145934</v>
      </c>
      <c r="AJ32" s="10">
        <v>1.4087570303952901</v>
      </c>
      <c r="AK32" s="7">
        <v>54.997913321102899</v>
      </c>
      <c r="AL32" s="10">
        <v>3.16893047368348</v>
      </c>
      <c r="AM32" s="7" t="s">
        <v>706</v>
      </c>
      <c r="AN32" s="10" t="s">
        <v>706</v>
      </c>
      <c r="AO32" s="7" t="s">
        <v>706</v>
      </c>
      <c r="AP32" s="10" t="s">
        <v>706</v>
      </c>
      <c r="AQ32" s="65"/>
      <c r="AR32" s="65"/>
      <c r="AS32" s="65"/>
      <c r="AT32" s="182"/>
    </row>
    <row r="33" spans="1:46" ht="13" customHeight="1" x14ac:dyDescent="0.2">
      <c r="A33" s="82" t="s">
        <v>367</v>
      </c>
      <c r="B33" s="110">
        <v>2</v>
      </c>
      <c r="C33" s="7">
        <v>72.188013366862904</v>
      </c>
      <c r="D33" s="10">
        <v>1.6172706676676201</v>
      </c>
      <c r="E33" s="7">
        <v>73.618194449847707</v>
      </c>
      <c r="F33" s="10">
        <v>3.2341552478573101</v>
      </c>
      <c r="G33" s="7">
        <v>69.411437946390905</v>
      </c>
      <c r="H33" s="10">
        <v>2.2763844467863099</v>
      </c>
      <c r="I33" s="7">
        <v>71.711206081044907</v>
      </c>
      <c r="J33" s="10">
        <v>4.9583051129478797</v>
      </c>
      <c r="K33" s="7">
        <v>-1.90698836880279</v>
      </c>
      <c r="L33" s="10">
        <v>5.4062908704393697</v>
      </c>
      <c r="M33" s="7">
        <v>71.074849233815002</v>
      </c>
      <c r="N33" s="10">
        <v>1.9083056626226</v>
      </c>
      <c r="O33" s="7" t="s">
        <v>706</v>
      </c>
      <c r="P33" s="10" t="s">
        <v>706</v>
      </c>
      <c r="Q33" s="7" t="s">
        <v>706</v>
      </c>
      <c r="R33" s="10" t="s">
        <v>706</v>
      </c>
      <c r="S33" s="7">
        <v>69.579509046943301</v>
      </c>
      <c r="T33" s="10">
        <v>2.2356646552844901</v>
      </c>
      <c r="U33" s="7">
        <v>72.188323549504801</v>
      </c>
      <c r="V33" s="10">
        <v>3.54984040409057</v>
      </c>
      <c r="W33" s="7" t="s">
        <v>706</v>
      </c>
      <c r="X33" s="10" t="s">
        <v>706</v>
      </c>
      <c r="Y33" s="7" t="s">
        <v>706</v>
      </c>
      <c r="Z33" s="10" t="s">
        <v>706</v>
      </c>
      <c r="AA33" s="7">
        <v>61.275626939913401</v>
      </c>
      <c r="AB33" s="10">
        <v>10.7175667614446</v>
      </c>
      <c r="AC33" s="7">
        <v>71.209153130161397</v>
      </c>
      <c r="AD33" s="10">
        <v>2.3533310875186801</v>
      </c>
      <c r="AE33" s="7">
        <v>70.357188476833798</v>
      </c>
      <c r="AF33" s="10">
        <v>3.12697729596389</v>
      </c>
      <c r="AG33" s="7">
        <v>9.0815615369203808</v>
      </c>
      <c r="AH33" s="10">
        <v>11.511414480439299</v>
      </c>
      <c r="AI33" s="7">
        <v>70.695510858569506</v>
      </c>
      <c r="AJ33" s="10">
        <v>3.1436083996733202</v>
      </c>
      <c r="AK33" s="7">
        <v>71.533326459805295</v>
      </c>
      <c r="AL33" s="10">
        <v>2.5389634020886498</v>
      </c>
      <c r="AM33" s="7">
        <v>66.666107330955199</v>
      </c>
      <c r="AN33" s="10">
        <v>5.2548782982390803</v>
      </c>
      <c r="AO33" s="7">
        <v>-4.0294035276143498</v>
      </c>
      <c r="AP33" s="10">
        <v>5.9822110345387696</v>
      </c>
      <c r="AQ33" s="65"/>
      <c r="AR33" s="65"/>
      <c r="AS33" s="65"/>
      <c r="AT33" s="182"/>
    </row>
    <row r="34" spans="1:46" ht="13" customHeight="1" x14ac:dyDescent="0.2">
      <c r="A34" s="82" t="s">
        <v>368</v>
      </c>
      <c r="B34" s="110">
        <v>2</v>
      </c>
      <c r="C34" s="7">
        <v>61.219494740464299</v>
      </c>
      <c r="D34" s="10">
        <v>1.3804626005038001</v>
      </c>
      <c r="E34" s="7">
        <v>71.696887450118894</v>
      </c>
      <c r="F34" s="10">
        <v>5.0479029323036402</v>
      </c>
      <c r="G34" s="7">
        <v>62.978946472921997</v>
      </c>
      <c r="H34" s="10">
        <v>1.5278789944261899</v>
      </c>
      <c r="I34" s="7">
        <v>56.003253542564998</v>
      </c>
      <c r="J34" s="10">
        <v>2.25489568332523</v>
      </c>
      <c r="K34" s="7">
        <v>-15.693633907553901</v>
      </c>
      <c r="L34" s="10">
        <v>5.4103079297278702</v>
      </c>
      <c r="M34" s="7">
        <v>60.592099098281402</v>
      </c>
      <c r="N34" s="10">
        <v>1.42819014030022</v>
      </c>
      <c r="O34" s="7" t="s">
        <v>706</v>
      </c>
      <c r="P34" s="10" t="s">
        <v>706</v>
      </c>
      <c r="Q34" s="7" t="s">
        <v>706</v>
      </c>
      <c r="R34" s="10" t="s">
        <v>706</v>
      </c>
      <c r="S34" s="7">
        <v>57.975370757302997</v>
      </c>
      <c r="T34" s="10">
        <v>2.9408162287292301</v>
      </c>
      <c r="U34" s="7">
        <v>61.245877954361099</v>
      </c>
      <c r="V34" s="10">
        <v>2.1023988611708599</v>
      </c>
      <c r="W34" s="7">
        <v>65.012284456686402</v>
      </c>
      <c r="X34" s="10">
        <v>2.7732424411781502</v>
      </c>
      <c r="Y34" s="7">
        <v>7.0369136993833497</v>
      </c>
      <c r="Z34" s="10">
        <v>4.3214619886948498</v>
      </c>
      <c r="AA34" s="7">
        <v>62.263694720634597</v>
      </c>
      <c r="AB34" s="10">
        <v>3.2258568470273401</v>
      </c>
      <c r="AC34" s="7">
        <v>58.519730402169699</v>
      </c>
      <c r="AD34" s="10">
        <v>1.8932697620257</v>
      </c>
      <c r="AE34" s="7">
        <v>67.2166971995794</v>
      </c>
      <c r="AF34" s="10">
        <v>2.25389411206721</v>
      </c>
      <c r="AG34" s="7">
        <v>4.9530024789447804</v>
      </c>
      <c r="AH34" s="10">
        <v>4.0047987706508499</v>
      </c>
      <c r="AI34" s="7">
        <v>59.042813904693404</v>
      </c>
      <c r="AJ34" s="10">
        <v>2.0525536995771501</v>
      </c>
      <c r="AK34" s="7">
        <v>62.946836503172101</v>
      </c>
      <c r="AL34" s="10">
        <v>1.8305159124949899</v>
      </c>
      <c r="AM34" s="7" t="s">
        <v>706</v>
      </c>
      <c r="AN34" s="10" t="s">
        <v>706</v>
      </c>
      <c r="AO34" s="7" t="s">
        <v>706</v>
      </c>
      <c r="AP34" s="10" t="s">
        <v>706</v>
      </c>
      <c r="AQ34" s="65"/>
      <c r="AR34" s="65"/>
      <c r="AS34" s="65"/>
      <c r="AT34" s="182"/>
    </row>
    <row r="35" spans="1:46" ht="13" customHeight="1" x14ac:dyDescent="0.2">
      <c r="A35" s="82" t="s">
        <v>369</v>
      </c>
      <c r="B35" s="110">
        <v>2</v>
      </c>
      <c r="C35" s="7">
        <v>66.716550545009397</v>
      </c>
      <c r="D35" s="10">
        <v>1.00826001836624</v>
      </c>
      <c r="E35" s="7">
        <v>66.965696001871706</v>
      </c>
      <c r="F35" s="10">
        <v>2.6854470699331898</v>
      </c>
      <c r="G35" s="7">
        <v>68.684442467740396</v>
      </c>
      <c r="H35" s="10">
        <v>1.3347706251892999</v>
      </c>
      <c r="I35" s="7">
        <v>60.812350531724903</v>
      </c>
      <c r="J35" s="10">
        <v>2.4519437708924601</v>
      </c>
      <c r="K35" s="7">
        <v>-6.1533454701467596</v>
      </c>
      <c r="L35" s="10">
        <v>3.85439189906596</v>
      </c>
      <c r="M35" s="7">
        <v>66.771061777438504</v>
      </c>
      <c r="N35" s="10">
        <v>1.03091903294464</v>
      </c>
      <c r="O35" s="7" t="s">
        <v>706</v>
      </c>
      <c r="P35" s="10" t="s">
        <v>706</v>
      </c>
      <c r="Q35" s="7" t="s">
        <v>706</v>
      </c>
      <c r="R35" s="10" t="s">
        <v>706</v>
      </c>
      <c r="S35" s="7">
        <v>65.839850699231604</v>
      </c>
      <c r="T35" s="10">
        <v>1.34847993658776</v>
      </c>
      <c r="U35" s="7">
        <v>68.061621026275603</v>
      </c>
      <c r="V35" s="10">
        <v>1.81567331452328</v>
      </c>
      <c r="W35" s="7">
        <v>70.714437585001903</v>
      </c>
      <c r="X35" s="10">
        <v>3.01413436175141</v>
      </c>
      <c r="Y35" s="7">
        <v>4.8745868857702801</v>
      </c>
      <c r="Z35" s="10">
        <v>3.29857801772964</v>
      </c>
      <c r="AA35" s="7">
        <v>62.053087105205499</v>
      </c>
      <c r="AB35" s="10">
        <v>4.2342815000506899</v>
      </c>
      <c r="AC35" s="7">
        <v>66.540387509416206</v>
      </c>
      <c r="AD35" s="10">
        <v>1.2131665946626999</v>
      </c>
      <c r="AE35" s="7">
        <v>71.235577376528198</v>
      </c>
      <c r="AF35" s="10">
        <v>2.21960826183519</v>
      </c>
      <c r="AG35" s="7">
        <v>9.1824902713226795</v>
      </c>
      <c r="AH35" s="10">
        <v>4.7117063251750002</v>
      </c>
      <c r="AI35" s="7">
        <v>67.458186366432102</v>
      </c>
      <c r="AJ35" s="10">
        <v>1.98409924971458</v>
      </c>
      <c r="AK35" s="7">
        <v>65.5484043200412</v>
      </c>
      <c r="AL35" s="10">
        <v>1.40012049592692</v>
      </c>
      <c r="AM35" s="7">
        <v>70.208436461400694</v>
      </c>
      <c r="AN35" s="10">
        <v>2.4409648601429899</v>
      </c>
      <c r="AO35" s="7">
        <v>2.7502500949685502</v>
      </c>
      <c r="AP35" s="10">
        <v>3.1987917189441202</v>
      </c>
      <c r="AQ35" s="65"/>
      <c r="AR35" s="65"/>
      <c r="AS35" s="65"/>
      <c r="AT35" s="182"/>
    </row>
    <row r="36" spans="1:46" ht="13" customHeight="1" x14ac:dyDescent="0.2">
      <c r="A36" s="82" t="s">
        <v>370</v>
      </c>
      <c r="B36" s="110">
        <v>2</v>
      </c>
      <c r="C36" s="7">
        <v>37.339597686193699</v>
      </c>
      <c r="D36" s="10">
        <v>0.86044909251692403</v>
      </c>
      <c r="E36" s="7" t="s">
        <v>706</v>
      </c>
      <c r="F36" s="10" t="s">
        <v>706</v>
      </c>
      <c r="G36" s="7">
        <v>38.129333422655698</v>
      </c>
      <c r="H36" s="10">
        <v>1.7472774760462999</v>
      </c>
      <c r="I36" s="7">
        <v>36.845719612226802</v>
      </c>
      <c r="J36" s="10">
        <v>1.08033437760092</v>
      </c>
      <c r="K36" s="7" t="s">
        <v>706</v>
      </c>
      <c r="L36" s="10" t="s">
        <v>706</v>
      </c>
      <c r="M36" s="7">
        <v>36.993379018908698</v>
      </c>
      <c r="N36" s="10">
        <v>0.90975099261044701</v>
      </c>
      <c r="O36" s="7">
        <v>41.267702587277597</v>
      </c>
      <c r="P36" s="10">
        <v>2.4029224268615299</v>
      </c>
      <c r="Q36" s="7">
        <v>4.27432356836891</v>
      </c>
      <c r="R36" s="10">
        <v>2.5480880515828601</v>
      </c>
      <c r="S36" s="7">
        <v>37.204701552678102</v>
      </c>
      <c r="T36" s="10">
        <v>1.17551488631838</v>
      </c>
      <c r="U36" s="7">
        <v>36.406406669944403</v>
      </c>
      <c r="V36" s="10">
        <v>1.8908343957265601</v>
      </c>
      <c r="W36" s="7">
        <v>42.662852268565501</v>
      </c>
      <c r="X36" s="10">
        <v>3.3473737046864098</v>
      </c>
      <c r="Y36" s="7">
        <v>5.4581507158873404</v>
      </c>
      <c r="Z36" s="10">
        <v>3.57308712055818</v>
      </c>
      <c r="AA36" s="7">
        <v>41.057339024290997</v>
      </c>
      <c r="AB36" s="10">
        <v>1.2385344742141</v>
      </c>
      <c r="AC36" s="7">
        <v>33.847600322128102</v>
      </c>
      <c r="AD36" s="10">
        <v>1.27524719356338</v>
      </c>
      <c r="AE36" s="7" t="s">
        <v>706</v>
      </c>
      <c r="AF36" s="10" t="s">
        <v>706</v>
      </c>
      <c r="AG36" s="7" t="s">
        <v>706</v>
      </c>
      <c r="AH36" s="10" t="s">
        <v>706</v>
      </c>
      <c r="AI36" s="7">
        <v>36.850007710411099</v>
      </c>
      <c r="AJ36" s="10">
        <v>0.93395964347790805</v>
      </c>
      <c r="AK36" s="7">
        <v>37.535546342212299</v>
      </c>
      <c r="AL36" s="10">
        <v>1.7097297825762701</v>
      </c>
      <c r="AM36" s="7" t="s">
        <v>706</v>
      </c>
      <c r="AN36" s="10" t="s">
        <v>706</v>
      </c>
      <c r="AO36" s="7" t="s">
        <v>706</v>
      </c>
      <c r="AP36" s="10" t="s">
        <v>706</v>
      </c>
      <c r="AQ36" s="65"/>
      <c r="AR36" s="65"/>
      <c r="AS36" s="65"/>
      <c r="AT36" s="182"/>
    </row>
    <row r="37" spans="1:46" ht="13" customHeight="1" x14ac:dyDescent="0.2">
      <c r="A37" s="82" t="s">
        <v>371</v>
      </c>
      <c r="B37" s="110">
        <v>2</v>
      </c>
      <c r="C37" s="7">
        <v>71.124137750580402</v>
      </c>
      <c r="D37" s="10">
        <v>0.97672632194791198</v>
      </c>
      <c r="E37" s="7">
        <v>69.477725824761293</v>
      </c>
      <c r="F37" s="10">
        <v>1.7425211397426501</v>
      </c>
      <c r="G37" s="7">
        <v>70.9488547088216</v>
      </c>
      <c r="H37" s="10">
        <v>1.8270585724431001</v>
      </c>
      <c r="I37" s="7">
        <v>74.0487600129497</v>
      </c>
      <c r="J37" s="10">
        <v>2.1730039912769001</v>
      </c>
      <c r="K37" s="7">
        <v>4.5710341881883503</v>
      </c>
      <c r="L37" s="10">
        <v>3.0508645045080298</v>
      </c>
      <c r="M37" s="7">
        <v>71.259516028782798</v>
      </c>
      <c r="N37" s="10">
        <v>0.99378446694515699</v>
      </c>
      <c r="O37" s="7">
        <v>67.766892372401202</v>
      </c>
      <c r="P37" s="10">
        <v>2.9687422101472198</v>
      </c>
      <c r="Q37" s="7">
        <v>-3.4926236563816699</v>
      </c>
      <c r="R37" s="10">
        <v>3.0107349149056102</v>
      </c>
      <c r="S37" s="7">
        <v>71.683422740288805</v>
      </c>
      <c r="T37" s="10">
        <v>1.4228721140698599</v>
      </c>
      <c r="U37" s="7">
        <v>72.018315962909796</v>
      </c>
      <c r="V37" s="10">
        <v>1.6492341546890501</v>
      </c>
      <c r="W37" s="7">
        <v>63.538325554588198</v>
      </c>
      <c r="X37" s="10">
        <v>3.86341632123432</v>
      </c>
      <c r="Y37" s="7">
        <v>-8.1450971857006103</v>
      </c>
      <c r="Z37" s="10">
        <v>3.9549488135228299</v>
      </c>
      <c r="AA37" s="7">
        <v>71.272229539897197</v>
      </c>
      <c r="AB37" s="10">
        <v>1.23113448675646</v>
      </c>
      <c r="AC37" s="7">
        <v>69.178013322102103</v>
      </c>
      <c r="AD37" s="10">
        <v>2.1761582073579802</v>
      </c>
      <c r="AE37" s="7">
        <v>78.790197491128694</v>
      </c>
      <c r="AF37" s="10">
        <v>3.7162282355524101</v>
      </c>
      <c r="AG37" s="7">
        <v>7.5179679512315101</v>
      </c>
      <c r="AH37" s="10">
        <v>3.9957860142242199</v>
      </c>
      <c r="AI37" s="7">
        <v>71.175547067585399</v>
      </c>
      <c r="AJ37" s="10">
        <v>1.1127629127718199</v>
      </c>
      <c r="AK37" s="7">
        <v>69.730737741916002</v>
      </c>
      <c r="AL37" s="10">
        <v>3.56951281213103</v>
      </c>
      <c r="AM37" s="7">
        <v>72.2557363563986</v>
      </c>
      <c r="AN37" s="10">
        <v>3.1544902360734799</v>
      </c>
      <c r="AO37" s="7">
        <v>1.0801892888131901</v>
      </c>
      <c r="AP37" s="10">
        <v>3.4791259499137599</v>
      </c>
      <c r="AQ37" s="65"/>
      <c r="AR37" s="65"/>
      <c r="AS37" s="65"/>
      <c r="AT37" s="182"/>
    </row>
    <row r="38" spans="1:46" ht="13" customHeight="1" x14ac:dyDescent="0.2">
      <c r="A38" s="82" t="s">
        <v>372</v>
      </c>
      <c r="B38" s="110">
        <v>2</v>
      </c>
      <c r="C38" s="7">
        <v>51.532227113231301</v>
      </c>
      <c r="D38" s="10">
        <v>1.3202490363839501</v>
      </c>
      <c r="E38" s="7" t="s">
        <v>706</v>
      </c>
      <c r="F38" s="10" t="s">
        <v>706</v>
      </c>
      <c r="G38" s="7">
        <v>56.740122892971797</v>
      </c>
      <c r="H38" s="10">
        <v>4.7234691073735897</v>
      </c>
      <c r="I38" s="7">
        <v>49.938870520877401</v>
      </c>
      <c r="J38" s="10">
        <v>1.56595441878756</v>
      </c>
      <c r="K38" s="7" t="s">
        <v>706</v>
      </c>
      <c r="L38" s="10" t="s">
        <v>706</v>
      </c>
      <c r="M38" s="7">
        <v>50.996964926701501</v>
      </c>
      <c r="N38" s="10">
        <v>1.4879628651130601</v>
      </c>
      <c r="O38" s="7">
        <v>52.3820403586586</v>
      </c>
      <c r="P38" s="10">
        <v>4.0992811935365596</v>
      </c>
      <c r="Q38" s="7">
        <v>1.3850754319570899</v>
      </c>
      <c r="R38" s="10">
        <v>4.36206159796457</v>
      </c>
      <c r="S38" s="7">
        <v>50.904039167781299</v>
      </c>
      <c r="T38" s="10">
        <v>1.84828068357124</v>
      </c>
      <c r="U38" s="7">
        <v>50.586715139904797</v>
      </c>
      <c r="V38" s="10">
        <v>2.2124254314670901</v>
      </c>
      <c r="W38" s="7" t="s">
        <v>706</v>
      </c>
      <c r="X38" s="10" t="s">
        <v>706</v>
      </c>
      <c r="Y38" s="7" t="s">
        <v>706</v>
      </c>
      <c r="Z38" s="10" t="s">
        <v>706</v>
      </c>
      <c r="AA38" s="7">
        <v>51.153597668621103</v>
      </c>
      <c r="AB38" s="10">
        <v>1.72987253054812</v>
      </c>
      <c r="AC38" s="7">
        <v>50.8295336283214</v>
      </c>
      <c r="AD38" s="10">
        <v>2.5163749996401501</v>
      </c>
      <c r="AE38" s="7" t="s">
        <v>706</v>
      </c>
      <c r="AF38" s="10" t="s">
        <v>706</v>
      </c>
      <c r="AG38" s="7" t="s">
        <v>706</v>
      </c>
      <c r="AH38" s="10" t="s">
        <v>706</v>
      </c>
      <c r="AI38" s="7">
        <v>50.909315767985099</v>
      </c>
      <c r="AJ38" s="10">
        <v>1.37361694938271</v>
      </c>
      <c r="AK38" s="7" t="s">
        <v>706</v>
      </c>
      <c r="AL38" s="10" t="s">
        <v>706</v>
      </c>
      <c r="AM38" s="7" t="s">
        <v>562</v>
      </c>
      <c r="AN38" s="10" t="s">
        <v>562</v>
      </c>
      <c r="AO38" s="7" t="s">
        <v>562</v>
      </c>
      <c r="AP38" s="10" t="s">
        <v>562</v>
      </c>
      <c r="AQ38" s="65"/>
      <c r="AR38" s="65"/>
      <c r="AS38" s="65"/>
      <c r="AT38" s="182"/>
    </row>
    <row r="39" spans="1:46" ht="13" customHeight="1" x14ac:dyDescent="0.2">
      <c r="A39" s="82" t="s">
        <v>426</v>
      </c>
      <c r="B39" s="110">
        <v>2</v>
      </c>
      <c r="C39" s="7">
        <v>58.280848483710002</v>
      </c>
      <c r="D39" s="10">
        <v>1.5204172400455001</v>
      </c>
      <c r="E39" s="7">
        <v>59.598107839648897</v>
      </c>
      <c r="F39" s="10">
        <v>2.1613620286714701</v>
      </c>
      <c r="G39" s="7">
        <v>56.932856850340997</v>
      </c>
      <c r="H39" s="10">
        <v>2.57844654304593</v>
      </c>
      <c r="I39" s="7">
        <v>57.1665831347444</v>
      </c>
      <c r="J39" s="10">
        <v>3.3622687417291801</v>
      </c>
      <c r="K39" s="7">
        <v>-2.4315247049045001</v>
      </c>
      <c r="L39" s="10">
        <v>3.9261078145713202</v>
      </c>
      <c r="M39" s="7">
        <v>58.196328178949003</v>
      </c>
      <c r="N39" s="10">
        <v>1.5630951998011899</v>
      </c>
      <c r="O39" s="7" t="s">
        <v>706</v>
      </c>
      <c r="P39" s="10" t="s">
        <v>706</v>
      </c>
      <c r="Q39" s="7" t="s">
        <v>706</v>
      </c>
      <c r="R39" s="10" t="s">
        <v>706</v>
      </c>
      <c r="S39" s="7">
        <v>58.609639162616098</v>
      </c>
      <c r="T39" s="10">
        <v>1.70926774158407</v>
      </c>
      <c r="U39" s="7">
        <v>54.762924452421998</v>
      </c>
      <c r="V39" s="10">
        <v>3.4661452809233002</v>
      </c>
      <c r="W39" s="7">
        <v>65.859962169450796</v>
      </c>
      <c r="X39" s="10">
        <v>4.9514217037833701</v>
      </c>
      <c r="Y39" s="7">
        <v>7.2503230068346101</v>
      </c>
      <c r="Z39" s="10">
        <v>5.29312597022445</v>
      </c>
      <c r="AA39" s="7">
        <v>57.954362029760297</v>
      </c>
      <c r="AB39" s="10">
        <v>2.0837540353922601</v>
      </c>
      <c r="AC39" s="7">
        <v>59.9794308410805</v>
      </c>
      <c r="AD39" s="10">
        <v>2.29776533915128</v>
      </c>
      <c r="AE39" s="7">
        <v>54.298239415270899</v>
      </c>
      <c r="AF39" s="10">
        <v>4.8405998348318899</v>
      </c>
      <c r="AG39" s="7">
        <v>-3.6561226144893801</v>
      </c>
      <c r="AH39" s="10">
        <v>5.1558915224595996</v>
      </c>
      <c r="AI39" s="7">
        <v>57.778725683883202</v>
      </c>
      <c r="AJ39" s="10">
        <v>1.6015648676693099</v>
      </c>
      <c r="AK39" s="7" t="s">
        <v>706</v>
      </c>
      <c r="AL39" s="10" t="s">
        <v>706</v>
      </c>
      <c r="AM39" s="7" t="s">
        <v>706</v>
      </c>
      <c r="AN39" s="10" t="s">
        <v>706</v>
      </c>
      <c r="AO39" s="7" t="s">
        <v>706</v>
      </c>
      <c r="AP39" s="10" t="s">
        <v>706</v>
      </c>
      <c r="AQ39" s="65"/>
      <c r="AR39" s="65"/>
      <c r="AS39" s="65"/>
      <c r="AT39" s="182"/>
    </row>
    <row r="40" spans="1:46" ht="13" customHeight="1" x14ac:dyDescent="0.2">
      <c r="A40" s="82" t="s">
        <v>373</v>
      </c>
      <c r="B40" s="110">
        <v>2</v>
      </c>
      <c r="C40" s="7">
        <v>81.672836007926307</v>
      </c>
      <c r="D40" s="10">
        <v>0.92896404404250699</v>
      </c>
      <c r="E40" s="7">
        <v>80.5523832648894</v>
      </c>
      <c r="F40" s="10">
        <v>2.4365292790321398</v>
      </c>
      <c r="G40" s="7">
        <v>80.674628019837897</v>
      </c>
      <c r="H40" s="10">
        <v>1.3990380404060101</v>
      </c>
      <c r="I40" s="7">
        <v>84.237512434026598</v>
      </c>
      <c r="J40" s="10">
        <v>1.2109533529383101</v>
      </c>
      <c r="K40" s="7">
        <v>3.6851291691371602</v>
      </c>
      <c r="L40" s="10">
        <v>2.7598311834621501</v>
      </c>
      <c r="M40" s="7">
        <v>81.369692631517395</v>
      </c>
      <c r="N40" s="10">
        <v>0.95140626262319195</v>
      </c>
      <c r="O40" s="7" t="s">
        <v>706</v>
      </c>
      <c r="P40" s="10" t="s">
        <v>706</v>
      </c>
      <c r="Q40" s="7" t="s">
        <v>706</v>
      </c>
      <c r="R40" s="10" t="s">
        <v>706</v>
      </c>
      <c r="S40" s="7">
        <v>81.516269468909002</v>
      </c>
      <c r="T40" s="10">
        <v>1.13064705020346</v>
      </c>
      <c r="U40" s="7">
        <v>82.095601083862803</v>
      </c>
      <c r="V40" s="10">
        <v>2.0110325564146199</v>
      </c>
      <c r="W40" s="7" t="s">
        <v>706</v>
      </c>
      <c r="X40" s="10" t="s">
        <v>706</v>
      </c>
      <c r="Y40" s="7" t="s">
        <v>706</v>
      </c>
      <c r="Z40" s="10" t="s">
        <v>706</v>
      </c>
      <c r="AA40" s="7">
        <v>80.484221932658699</v>
      </c>
      <c r="AB40" s="10">
        <v>3.0613693174832202</v>
      </c>
      <c r="AC40" s="7">
        <v>82.889161518298195</v>
      </c>
      <c r="AD40" s="10">
        <v>1.1715199858593099</v>
      </c>
      <c r="AE40" s="7">
        <v>78.360660643273803</v>
      </c>
      <c r="AF40" s="10">
        <v>1.8024528853994</v>
      </c>
      <c r="AG40" s="7">
        <v>-2.12356128938494</v>
      </c>
      <c r="AH40" s="10">
        <v>3.5218466906638501</v>
      </c>
      <c r="AI40" s="7">
        <v>81.658433712887501</v>
      </c>
      <c r="AJ40" s="10">
        <v>1.2796326407726899</v>
      </c>
      <c r="AK40" s="7">
        <v>80.712335286822807</v>
      </c>
      <c r="AL40" s="10">
        <v>2.00508952719249</v>
      </c>
      <c r="AM40" s="7" t="s">
        <v>706</v>
      </c>
      <c r="AN40" s="10" t="s">
        <v>706</v>
      </c>
      <c r="AO40" s="7" t="s">
        <v>706</v>
      </c>
      <c r="AP40" s="10" t="s">
        <v>706</v>
      </c>
      <c r="AQ40" s="65"/>
      <c r="AR40" s="65"/>
      <c r="AS40" s="65"/>
      <c r="AT40" s="182"/>
    </row>
    <row r="41" spans="1:46" ht="13" customHeight="1" x14ac:dyDescent="0.2">
      <c r="A41" s="82" t="s">
        <v>374</v>
      </c>
      <c r="B41" s="110">
        <v>2</v>
      </c>
      <c r="C41" s="7">
        <v>77.400865862438707</v>
      </c>
      <c r="D41" s="10">
        <v>1.00470898006694</v>
      </c>
      <c r="E41" s="7">
        <v>79.5733685977943</v>
      </c>
      <c r="F41" s="10">
        <v>2.8754240407440799</v>
      </c>
      <c r="G41" s="7">
        <v>75.890203761271096</v>
      </c>
      <c r="H41" s="10">
        <v>1.6031563646556199</v>
      </c>
      <c r="I41" s="7">
        <v>77.887398639951101</v>
      </c>
      <c r="J41" s="10">
        <v>1.28884121531856</v>
      </c>
      <c r="K41" s="7">
        <v>-1.6859699578431699</v>
      </c>
      <c r="L41" s="10">
        <v>3.2142481822626299</v>
      </c>
      <c r="M41" s="7">
        <v>77.218839304857497</v>
      </c>
      <c r="N41" s="10">
        <v>1.05420313196565</v>
      </c>
      <c r="O41" s="7" t="s">
        <v>706</v>
      </c>
      <c r="P41" s="10" t="s">
        <v>706</v>
      </c>
      <c r="Q41" s="7" t="s">
        <v>706</v>
      </c>
      <c r="R41" s="10" t="s">
        <v>706</v>
      </c>
      <c r="S41" s="7">
        <v>76.945160626261597</v>
      </c>
      <c r="T41" s="10">
        <v>1.2594199379508699</v>
      </c>
      <c r="U41" s="7">
        <v>78.381930182652596</v>
      </c>
      <c r="V41" s="10">
        <v>1.7672942025567</v>
      </c>
      <c r="W41" s="7">
        <v>79.729776874359104</v>
      </c>
      <c r="X41" s="10">
        <v>4.5538206890679698</v>
      </c>
      <c r="Y41" s="7">
        <v>2.7846162480974899</v>
      </c>
      <c r="Z41" s="10">
        <v>4.6032057099538601</v>
      </c>
      <c r="AA41" s="7">
        <v>78.055740712963896</v>
      </c>
      <c r="AB41" s="10">
        <v>1.53819235412556</v>
      </c>
      <c r="AC41" s="7">
        <v>76.914538602027093</v>
      </c>
      <c r="AD41" s="10">
        <v>1.2582576348851</v>
      </c>
      <c r="AE41" s="7" t="s">
        <v>706</v>
      </c>
      <c r="AF41" s="10" t="s">
        <v>706</v>
      </c>
      <c r="AG41" s="7" t="s">
        <v>706</v>
      </c>
      <c r="AH41" s="10" t="s">
        <v>706</v>
      </c>
      <c r="AI41" s="7">
        <v>75.887305085530897</v>
      </c>
      <c r="AJ41" s="10">
        <v>1.39195062988467</v>
      </c>
      <c r="AK41" s="7">
        <v>79.875634512167593</v>
      </c>
      <c r="AL41" s="10">
        <v>1.6369419858818599</v>
      </c>
      <c r="AM41" s="7" t="s">
        <v>706</v>
      </c>
      <c r="AN41" s="10" t="s">
        <v>706</v>
      </c>
      <c r="AO41" s="7" t="s">
        <v>706</v>
      </c>
      <c r="AP41" s="10" t="s">
        <v>706</v>
      </c>
      <c r="AQ41" s="65"/>
      <c r="AR41" s="65"/>
      <c r="AS41" s="65"/>
      <c r="AT41" s="182"/>
    </row>
    <row r="42" spans="1:46" ht="13" customHeight="1" x14ac:dyDescent="0.2">
      <c r="A42" s="82" t="s">
        <v>375</v>
      </c>
      <c r="B42" s="110">
        <v>2</v>
      </c>
      <c r="C42" s="7">
        <v>50.396584518865701</v>
      </c>
      <c r="D42" s="10">
        <v>1.4061451072177999</v>
      </c>
      <c r="E42" s="7" t="s">
        <v>706</v>
      </c>
      <c r="F42" s="10" t="s">
        <v>706</v>
      </c>
      <c r="G42" s="7">
        <v>50.002829996932398</v>
      </c>
      <c r="H42" s="10">
        <v>1.46332708433348</v>
      </c>
      <c r="I42" s="7" t="s">
        <v>562</v>
      </c>
      <c r="J42" s="10" t="s">
        <v>562</v>
      </c>
      <c r="K42" s="7" t="s">
        <v>562</v>
      </c>
      <c r="L42" s="10" t="s">
        <v>562</v>
      </c>
      <c r="M42" s="7">
        <v>44.584674338459301</v>
      </c>
      <c r="N42" s="10">
        <v>1.91673581666353</v>
      </c>
      <c r="O42" s="7">
        <v>57.277384535754301</v>
      </c>
      <c r="P42" s="10">
        <v>2.07853996461</v>
      </c>
      <c r="Q42" s="7">
        <v>12.692710197295</v>
      </c>
      <c r="R42" s="10">
        <v>2.8528558972660401</v>
      </c>
      <c r="S42" s="7">
        <v>53.481860131550597</v>
      </c>
      <c r="T42" s="10">
        <v>1.5887364827480901</v>
      </c>
      <c r="U42" s="7">
        <v>43.042119267936201</v>
      </c>
      <c r="V42" s="10">
        <v>2.64973437681373</v>
      </c>
      <c r="W42" s="7" t="s">
        <v>706</v>
      </c>
      <c r="X42" s="10" t="s">
        <v>706</v>
      </c>
      <c r="Y42" s="7" t="s">
        <v>706</v>
      </c>
      <c r="Z42" s="10" t="s">
        <v>706</v>
      </c>
      <c r="AA42" s="7">
        <v>51.7507481914962</v>
      </c>
      <c r="AB42" s="10">
        <v>2.9250636280121798</v>
      </c>
      <c r="AC42" s="7">
        <v>49.658699363140101</v>
      </c>
      <c r="AD42" s="10">
        <v>1.75749655471432</v>
      </c>
      <c r="AE42" s="7" t="s">
        <v>706</v>
      </c>
      <c r="AF42" s="10" t="s">
        <v>706</v>
      </c>
      <c r="AG42" s="7" t="s">
        <v>706</v>
      </c>
      <c r="AH42" s="10" t="s">
        <v>706</v>
      </c>
      <c r="AI42" s="7">
        <v>50.212935451760899</v>
      </c>
      <c r="AJ42" s="10">
        <v>2.2308868524969698</v>
      </c>
      <c r="AK42" s="7">
        <v>49.982919383455901</v>
      </c>
      <c r="AL42" s="10">
        <v>1.9460872143185699</v>
      </c>
      <c r="AM42" s="7" t="s">
        <v>706</v>
      </c>
      <c r="AN42" s="10" t="s">
        <v>706</v>
      </c>
      <c r="AO42" s="7" t="s">
        <v>706</v>
      </c>
      <c r="AP42" s="10" t="s">
        <v>706</v>
      </c>
      <c r="AQ42" s="65"/>
      <c r="AR42" s="65"/>
      <c r="AS42" s="65"/>
      <c r="AT42" s="182"/>
    </row>
    <row r="43" spans="1:46" ht="13" customHeight="1" x14ac:dyDescent="0.2">
      <c r="A43" s="82" t="s">
        <v>427</v>
      </c>
      <c r="B43" s="110">
        <v>2</v>
      </c>
      <c r="C43" s="7">
        <v>63.872533015123999</v>
      </c>
      <c r="D43" s="10">
        <v>1.7536662680069099</v>
      </c>
      <c r="E43" s="7">
        <v>56.978353490112497</v>
      </c>
      <c r="F43" s="10">
        <v>3.3212570828770702</v>
      </c>
      <c r="G43" s="7">
        <v>63.286831236849103</v>
      </c>
      <c r="H43" s="10">
        <v>2.4479345583061698</v>
      </c>
      <c r="I43" s="7" t="s">
        <v>706</v>
      </c>
      <c r="J43" s="10" t="s">
        <v>706</v>
      </c>
      <c r="K43" s="7" t="s">
        <v>706</v>
      </c>
      <c r="L43" s="10" t="s">
        <v>706</v>
      </c>
      <c r="M43" s="7">
        <v>63.457351363211401</v>
      </c>
      <c r="N43" s="10">
        <v>1.88345194910429</v>
      </c>
      <c r="O43" s="7" t="s">
        <v>562</v>
      </c>
      <c r="P43" s="10" t="s">
        <v>562</v>
      </c>
      <c r="Q43" s="7" t="s">
        <v>562</v>
      </c>
      <c r="R43" s="10" t="s">
        <v>562</v>
      </c>
      <c r="S43" s="7">
        <v>63.638438574732497</v>
      </c>
      <c r="T43" s="10">
        <v>2.2688904443437199</v>
      </c>
      <c r="U43" s="7">
        <v>64.807476005634697</v>
      </c>
      <c r="V43" s="10">
        <v>3.3869052474963399</v>
      </c>
      <c r="W43" s="7" t="s">
        <v>706</v>
      </c>
      <c r="X43" s="10" t="s">
        <v>706</v>
      </c>
      <c r="Y43" s="7" t="s">
        <v>706</v>
      </c>
      <c r="Z43" s="10" t="s">
        <v>706</v>
      </c>
      <c r="AA43" s="7">
        <v>55.856670916997899</v>
      </c>
      <c r="AB43" s="10">
        <v>2.8676951039228702</v>
      </c>
      <c r="AC43" s="7">
        <v>70.038708545055201</v>
      </c>
      <c r="AD43" s="10">
        <v>2.5174748813419301</v>
      </c>
      <c r="AE43" s="7" t="s">
        <v>706</v>
      </c>
      <c r="AF43" s="10" t="s">
        <v>706</v>
      </c>
      <c r="AG43" s="7" t="s">
        <v>706</v>
      </c>
      <c r="AH43" s="10" t="s">
        <v>706</v>
      </c>
      <c r="AI43" s="7">
        <v>62.059996496481901</v>
      </c>
      <c r="AJ43" s="10">
        <v>1.9663912494923901</v>
      </c>
      <c r="AK43" s="7" t="s">
        <v>706</v>
      </c>
      <c r="AL43" s="10" t="s">
        <v>706</v>
      </c>
      <c r="AM43" s="7" t="s">
        <v>562</v>
      </c>
      <c r="AN43" s="10" t="s">
        <v>562</v>
      </c>
      <c r="AO43" s="7" t="s">
        <v>562</v>
      </c>
      <c r="AP43" s="10" t="s">
        <v>562</v>
      </c>
      <c r="AQ43" s="65"/>
      <c r="AR43" s="65"/>
      <c r="AS43" s="65"/>
      <c r="AT43" s="182"/>
    </row>
    <row r="44" spans="1:46" ht="13" customHeight="1" x14ac:dyDescent="0.2">
      <c r="A44" s="82" t="s">
        <v>428</v>
      </c>
      <c r="B44" s="110">
        <v>2</v>
      </c>
      <c r="C44" s="7">
        <v>50.196050193510999</v>
      </c>
      <c r="D44" s="10">
        <v>1.3308440292152801</v>
      </c>
      <c r="E44" s="7">
        <v>45.259789856069403</v>
      </c>
      <c r="F44" s="10">
        <v>2.8429884206585601</v>
      </c>
      <c r="G44" s="7">
        <v>43.868792219097301</v>
      </c>
      <c r="H44" s="10">
        <v>1.7720863556678299</v>
      </c>
      <c r="I44" s="7">
        <v>56.177744594894698</v>
      </c>
      <c r="J44" s="10">
        <v>1.89630432560514</v>
      </c>
      <c r="K44" s="7">
        <v>10.9179547388253</v>
      </c>
      <c r="L44" s="10">
        <v>3.42441002038395</v>
      </c>
      <c r="M44" s="7">
        <v>43.377746375213697</v>
      </c>
      <c r="N44" s="10">
        <v>1.06622067816065</v>
      </c>
      <c r="O44" s="7">
        <v>74.739650299081006</v>
      </c>
      <c r="P44" s="10">
        <v>4.9055583863808101</v>
      </c>
      <c r="Q44" s="7">
        <v>31.361903923867299</v>
      </c>
      <c r="R44" s="10">
        <v>4.9591121124106499</v>
      </c>
      <c r="S44" s="7">
        <v>60.108460506123599</v>
      </c>
      <c r="T44" s="10">
        <v>2.8763319995230399</v>
      </c>
      <c r="U44" s="7">
        <v>41.474438612085898</v>
      </c>
      <c r="V44" s="10">
        <v>1.97945919719413</v>
      </c>
      <c r="W44" s="7">
        <v>44.070538902614999</v>
      </c>
      <c r="X44" s="10">
        <v>1.47948862208234</v>
      </c>
      <c r="Y44" s="7">
        <v>-16.0379216035086</v>
      </c>
      <c r="Z44" s="10">
        <v>3.0520081857952102</v>
      </c>
      <c r="AA44" s="7">
        <v>59.940565634207402</v>
      </c>
      <c r="AB44" s="10">
        <v>7.6930380835174503</v>
      </c>
      <c r="AC44" s="7">
        <v>60.069359193443901</v>
      </c>
      <c r="AD44" s="10">
        <v>3.27953464925635</v>
      </c>
      <c r="AE44" s="7">
        <v>45.353528073704602</v>
      </c>
      <c r="AF44" s="10">
        <v>1.5394983773358899</v>
      </c>
      <c r="AG44" s="7">
        <v>-14.5870375605028</v>
      </c>
      <c r="AH44" s="10">
        <v>7.9058922464392598</v>
      </c>
      <c r="AI44" s="7">
        <v>50.268332107808099</v>
      </c>
      <c r="AJ44" s="10">
        <v>1.3290226945405099</v>
      </c>
      <c r="AK44" s="7" t="s">
        <v>706</v>
      </c>
      <c r="AL44" s="10" t="s">
        <v>706</v>
      </c>
      <c r="AM44" s="7" t="s">
        <v>706</v>
      </c>
      <c r="AN44" s="10" t="s">
        <v>706</v>
      </c>
      <c r="AO44" s="7" t="s">
        <v>706</v>
      </c>
      <c r="AP44" s="10" t="s">
        <v>706</v>
      </c>
      <c r="AQ44" s="65"/>
      <c r="AR44" s="65"/>
      <c r="AS44" s="65"/>
      <c r="AT44" s="182"/>
    </row>
    <row r="45" spans="1:46" ht="13" customHeight="1" x14ac:dyDescent="0.2">
      <c r="A45" s="82" t="s">
        <v>429</v>
      </c>
      <c r="B45" s="110">
        <v>2</v>
      </c>
      <c r="C45" s="7">
        <v>55.270723750891101</v>
      </c>
      <c r="D45" s="10">
        <v>1.2735905309704101</v>
      </c>
      <c r="E45" s="7">
        <v>60.015351397051496</v>
      </c>
      <c r="F45" s="10">
        <v>2.17561983384102</v>
      </c>
      <c r="G45" s="7">
        <v>54.550685089110601</v>
      </c>
      <c r="H45" s="10">
        <v>1.8789330651356499</v>
      </c>
      <c r="I45" s="7">
        <v>47.922204247902798</v>
      </c>
      <c r="J45" s="10">
        <v>2.8889329740264502</v>
      </c>
      <c r="K45" s="7">
        <v>-12.093147149148701</v>
      </c>
      <c r="L45" s="10">
        <v>3.6142229632673999</v>
      </c>
      <c r="M45" s="7">
        <v>55.216365335140502</v>
      </c>
      <c r="N45" s="10">
        <v>1.28906917419444</v>
      </c>
      <c r="O45" s="7" t="s">
        <v>562</v>
      </c>
      <c r="P45" s="10" t="s">
        <v>562</v>
      </c>
      <c r="Q45" s="7" t="s">
        <v>562</v>
      </c>
      <c r="R45" s="10" t="s">
        <v>562</v>
      </c>
      <c r="S45" s="7">
        <v>54.848734315515699</v>
      </c>
      <c r="T45" s="10">
        <v>1.61450544372266</v>
      </c>
      <c r="U45" s="7">
        <v>52.4200892741583</v>
      </c>
      <c r="V45" s="10">
        <v>2.6659287870587298</v>
      </c>
      <c r="W45" s="7">
        <v>60.705670740193703</v>
      </c>
      <c r="X45" s="10">
        <v>4.2021595009271104</v>
      </c>
      <c r="Y45" s="7">
        <v>5.8569364246780298</v>
      </c>
      <c r="Z45" s="10">
        <v>4.6921241807687197</v>
      </c>
      <c r="AA45" s="7">
        <v>53.843579640698003</v>
      </c>
      <c r="AB45" s="10">
        <v>1.7900372798538799</v>
      </c>
      <c r="AC45" s="7">
        <v>54.547966143796202</v>
      </c>
      <c r="AD45" s="10">
        <v>2.0141577916719</v>
      </c>
      <c r="AE45" s="7">
        <v>64.113397434810693</v>
      </c>
      <c r="AF45" s="10">
        <v>6.0308077527205999</v>
      </c>
      <c r="AG45" s="7">
        <v>10.269817794112701</v>
      </c>
      <c r="AH45" s="10">
        <v>6.3969396097157603</v>
      </c>
      <c r="AI45" s="7">
        <v>53.607525554284997</v>
      </c>
      <c r="AJ45" s="10">
        <v>1.37807076688932</v>
      </c>
      <c r="AK45" s="7">
        <v>63.091782057942098</v>
      </c>
      <c r="AL45" s="10">
        <v>3.9724560611422501</v>
      </c>
      <c r="AM45" s="7" t="s">
        <v>706</v>
      </c>
      <c r="AN45" s="10" t="s">
        <v>706</v>
      </c>
      <c r="AO45" s="7" t="s">
        <v>706</v>
      </c>
      <c r="AP45" s="10" t="s">
        <v>706</v>
      </c>
      <c r="AQ45" s="65"/>
      <c r="AR45" s="65"/>
      <c r="AS45" s="65"/>
      <c r="AT45" s="182"/>
    </row>
    <row r="46" spans="1:46" ht="13" customHeight="1" x14ac:dyDescent="0.2">
      <c r="A46" s="82" t="s">
        <v>430</v>
      </c>
      <c r="B46" s="110">
        <v>2</v>
      </c>
      <c r="C46" s="7">
        <v>80.343171154616599</v>
      </c>
      <c r="D46" s="10">
        <v>1.15733024034295</v>
      </c>
      <c r="E46" s="7">
        <v>86.676631549834994</v>
      </c>
      <c r="F46" s="10">
        <v>1.504532753526</v>
      </c>
      <c r="G46" s="7">
        <v>76.846517634648194</v>
      </c>
      <c r="H46" s="10">
        <v>2.1359221117601801</v>
      </c>
      <c r="I46" s="7">
        <v>74.696166571254096</v>
      </c>
      <c r="J46" s="10">
        <v>2.3764024043610701</v>
      </c>
      <c r="K46" s="7">
        <v>-11.980464978580899</v>
      </c>
      <c r="L46" s="10">
        <v>2.7727555102355499</v>
      </c>
      <c r="M46" s="7">
        <v>81.078164752124195</v>
      </c>
      <c r="N46" s="10">
        <v>1.17236482056465</v>
      </c>
      <c r="O46" s="7">
        <v>73.757874732567103</v>
      </c>
      <c r="P46" s="10">
        <v>5.2810297449165402</v>
      </c>
      <c r="Q46" s="7">
        <v>-7.3202900195571203</v>
      </c>
      <c r="R46" s="10">
        <v>5.4595446778004098</v>
      </c>
      <c r="S46" s="7">
        <v>79.702340639209496</v>
      </c>
      <c r="T46" s="10">
        <v>1.30386862898621</v>
      </c>
      <c r="U46" s="7">
        <v>82.252486016682596</v>
      </c>
      <c r="V46" s="10">
        <v>2.2303097893368902</v>
      </c>
      <c r="W46" s="7" t="s">
        <v>706</v>
      </c>
      <c r="X46" s="10" t="s">
        <v>706</v>
      </c>
      <c r="Y46" s="7" t="s">
        <v>706</v>
      </c>
      <c r="Z46" s="10" t="s">
        <v>706</v>
      </c>
      <c r="AA46" s="7">
        <v>81.892808460630107</v>
      </c>
      <c r="AB46" s="10">
        <v>2.10072683648698</v>
      </c>
      <c r="AC46" s="7">
        <v>79.653292841929499</v>
      </c>
      <c r="AD46" s="10">
        <v>1.5217860961855301</v>
      </c>
      <c r="AE46" s="7">
        <v>81.417922760663203</v>
      </c>
      <c r="AF46" s="10">
        <v>4.1304462505962896</v>
      </c>
      <c r="AG46" s="7">
        <v>-0.47488569996684799</v>
      </c>
      <c r="AH46" s="10">
        <v>4.4790968814388901</v>
      </c>
      <c r="AI46" s="7">
        <v>80.324835481866998</v>
      </c>
      <c r="AJ46" s="10">
        <v>1.9007277625230401</v>
      </c>
      <c r="AK46" s="7">
        <v>80.735121448864106</v>
      </c>
      <c r="AL46" s="10">
        <v>1.6211202621744201</v>
      </c>
      <c r="AM46" s="7">
        <v>79.437445644219693</v>
      </c>
      <c r="AN46" s="10">
        <v>3.12251197239204</v>
      </c>
      <c r="AO46" s="7">
        <v>-0.887389837647234</v>
      </c>
      <c r="AP46" s="10">
        <v>3.30363616657693</v>
      </c>
      <c r="AQ46" s="65"/>
      <c r="AR46" s="65"/>
      <c r="AS46" s="65"/>
      <c r="AT46" s="182"/>
    </row>
    <row r="47" spans="1:46" ht="13" customHeight="1" x14ac:dyDescent="0.2">
      <c r="A47" s="82" t="s">
        <v>376</v>
      </c>
      <c r="B47" s="110">
        <v>2</v>
      </c>
      <c r="C47" s="7">
        <v>39.104504496231897</v>
      </c>
      <c r="D47" s="10">
        <v>1.25815403433411</v>
      </c>
      <c r="E47" s="7" t="s">
        <v>706</v>
      </c>
      <c r="F47" s="10" t="s">
        <v>706</v>
      </c>
      <c r="G47" s="7">
        <v>37.000409385383499</v>
      </c>
      <c r="H47" s="10">
        <v>1.42334664672617</v>
      </c>
      <c r="I47" s="7">
        <v>47.186112553670398</v>
      </c>
      <c r="J47" s="10">
        <v>2.62914998391784</v>
      </c>
      <c r="K47" s="7" t="s">
        <v>706</v>
      </c>
      <c r="L47" s="10" t="s">
        <v>706</v>
      </c>
      <c r="M47" s="7">
        <v>38.393104268277</v>
      </c>
      <c r="N47" s="10">
        <v>1.25534084249038</v>
      </c>
      <c r="O47" s="7">
        <v>46.346462615791303</v>
      </c>
      <c r="P47" s="10">
        <v>3.8086421854885</v>
      </c>
      <c r="Q47" s="7">
        <v>7.9533583475143699</v>
      </c>
      <c r="R47" s="10">
        <v>3.9104909045369198</v>
      </c>
      <c r="S47" s="7">
        <v>39.085826518522403</v>
      </c>
      <c r="T47" s="10">
        <v>2.4232906335752702</v>
      </c>
      <c r="U47" s="7">
        <v>36.638305449690101</v>
      </c>
      <c r="V47" s="10">
        <v>2.05654397392605</v>
      </c>
      <c r="W47" s="7">
        <v>41.643320335257997</v>
      </c>
      <c r="X47" s="10">
        <v>1.9109298133955801</v>
      </c>
      <c r="Y47" s="7">
        <v>2.5574938167356098</v>
      </c>
      <c r="Z47" s="10">
        <v>3.2711278920117302</v>
      </c>
      <c r="AA47" s="7" t="s">
        <v>706</v>
      </c>
      <c r="AB47" s="10" t="s">
        <v>706</v>
      </c>
      <c r="AC47" s="7">
        <v>39.694622147565497</v>
      </c>
      <c r="AD47" s="10">
        <v>1.5058483448670901</v>
      </c>
      <c r="AE47" s="7">
        <v>38.288916047035698</v>
      </c>
      <c r="AF47" s="10">
        <v>2.1309304000827001</v>
      </c>
      <c r="AG47" s="7" t="s">
        <v>706</v>
      </c>
      <c r="AH47" s="10" t="s">
        <v>706</v>
      </c>
      <c r="AI47" s="7">
        <v>39.189919792169803</v>
      </c>
      <c r="AJ47" s="10">
        <v>1.8455577526966001</v>
      </c>
      <c r="AK47" s="7">
        <v>38.673280791183899</v>
      </c>
      <c r="AL47" s="10">
        <v>1.81584837928947</v>
      </c>
      <c r="AM47" s="7">
        <v>40.717641376435701</v>
      </c>
      <c r="AN47" s="10">
        <v>4.8222533203489197</v>
      </c>
      <c r="AO47" s="7">
        <v>1.5277215842659</v>
      </c>
      <c r="AP47" s="10">
        <v>5.2210932531950096</v>
      </c>
      <c r="AQ47" s="65"/>
      <c r="AR47" s="65"/>
      <c r="AS47" s="65"/>
      <c r="AT47" s="182"/>
    </row>
    <row r="48" spans="1:46" ht="13" customHeight="1" x14ac:dyDescent="0.2">
      <c r="A48" s="82" t="s">
        <v>377</v>
      </c>
      <c r="B48" s="110">
        <v>2</v>
      </c>
      <c r="C48" s="7">
        <v>81.066456027459495</v>
      </c>
      <c r="D48" s="10">
        <v>0.91161593259701801</v>
      </c>
      <c r="E48" s="7">
        <v>81.201728349320803</v>
      </c>
      <c r="F48" s="10">
        <v>2.74230554742971</v>
      </c>
      <c r="G48" s="7">
        <v>82.168129671065898</v>
      </c>
      <c r="H48" s="10">
        <v>1.3823662313157301</v>
      </c>
      <c r="I48" s="7">
        <v>79.563558654554001</v>
      </c>
      <c r="J48" s="10">
        <v>1.7036584346314201</v>
      </c>
      <c r="K48" s="7">
        <v>-1.6381696947668001</v>
      </c>
      <c r="L48" s="10">
        <v>3.3645055729647999</v>
      </c>
      <c r="M48" s="7">
        <v>81.385927862698594</v>
      </c>
      <c r="N48" s="10">
        <v>0.91782660865914201</v>
      </c>
      <c r="O48" s="7" t="s">
        <v>706</v>
      </c>
      <c r="P48" s="10" t="s">
        <v>706</v>
      </c>
      <c r="Q48" s="7" t="s">
        <v>706</v>
      </c>
      <c r="R48" s="10" t="s">
        <v>706</v>
      </c>
      <c r="S48" s="7">
        <v>81.764527863721895</v>
      </c>
      <c r="T48" s="10">
        <v>1.4680819616479199</v>
      </c>
      <c r="U48" s="7">
        <v>80.055150102400802</v>
      </c>
      <c r="V48" s="10">
        <v>2.1242502607927598</v>
      </c>
      <c r="W48" s="7">
        <v>81.192741033514693</v>
      </c>
      <c r="X48" s="10">
        <v>1.9495101078753501</v>
      </c>
      <c r="Y48" s="7">
        <v>-0.57178683020727294</v>
      </c>
      <c r="Z48" s="10">
        <v>2.70422783081457</v>
      </c>
      <c r="AA48" s="7">
        <v>80.437702589525699</v>
      </c>
      <c r="AB48" s="10">
        <v>1.3440613761510001</v>
      </c>
      <c r="AC48" s="7">
        <v>82.730701043182606</v>
      </c>
      <c r="AD48" s="10">
        <v>1.70045164137605</v>
      </c>
      <c r="AE48" s="7">
        <v>80.537100155558093</v>
      </c>
      <c r="AF48" s="10">
        <v>3.7156657328925702</v>
      </c>
      <c r="AG48" s="7">
        <v>9.9397566032393997E-2</v>
      </c>
      <c r="AH48" s="10">
        <v>4.0045076870493901</v>
      </c>
      <c r="AI48" s="7">
        <v>80.969673632547</v>
      </c>
      <c r="AJ48" s="10">
        <v>0.97475106548624402</v>
      </c>
      <c r="AK48" s="7">
        <v>83.978467187731098</v>
      </c>
      <c r="AL48" s="10">
        <v>2.83613441344268</v>
      </c>
      <c r="AM48" s="7" t="s">
        <v>706</v>
      </c>
      <c r="AN48" s="10" t="s">
        <v>706</v>
      </c>
      <c r="AO48" s="7" t="s">
        <v>706</v>
      </c>
      <c r="AP48" s="10" t="s">
        <v>706</v>
      </c>
      <c r="AQ48" s="65"/>
      <c r="AR48" s="65"/>
      <c r="AS48" s="65"/>
      <c r="AT48" s="182"/>
    </row>
    <row r="49" spans="1:46" ht="13" customHeight="1" x14ac:dyDescent="0.2">
      <c r="A49" s="82" t="s">
        <v>378</v>
      </c>
      <c r="B49" s="110">
        <v>2</v>
      </c>
      <c r="C49" s="7">
        <v>76.935943931392401</v>
      </c>
      <c r="D49" s="10">
        <v>1.0127137684761101</v>
      </c>
      <c r="E49" s="7">
        <v>78.762319587896897</v>
      </c>
      <c r="F49" s="10">
        <v>2.5428316347120101</v>
      </c>
      <c r="G49" s="7">
        <v>81.803666563853795</v>
      </c>
      <c r="H49" s="10">
        <v>2.3961828922693602</v>
      </c>
      <c r="I49" s="7">
        <v>74.687952527064198</v>
      </c>
      <c r="J49" s="10">
        <v>1.2554082285485799</v>
      </c>
      <c r="K49" s="7">
        <v>-4.0743670608326701</v>
      </c>
      <c r="L49" s="10">
        <v>2.8989499087584898</v>
      </c>
      <c r="M49" s="7">
        <v>76.495873793324606</v>
      </c>
      <c r="N49" s="10">
        <v>1.07701835458503</v>
      </c>
      <c r="O49" s="7">
        <v>80.359693696643205</v>
      </c>
      <c r="P49" s="10">
        <v>4.75793536558007</v>
      </c>
      <c r="Q49" s="7">
        <v>3.86381990331867</v>
      </c>
      <c r="R49" s="10">
        <v>4.9207118266481604</v>
      </c>
      <c r="S49" s="7">
        <v>76.773691764762901</v>
      </c>
      <c r="T49" s="10">
        <v>1.1570852396768101</v>
      </c>
      <c r="U49" s="7">
        <v>77.540406288315793</v>
      </c>
      <c r="V49" s="10">
        <v>2.6849150646822899</v>
      </c>
      <c r="W49" s="7">
        <v>71.938797219689505</v>
      </c>
      <c r="X49" s="10">
        <v>4.4889389473724197</v>
      </c>
      <c r="Y49" s="7">
        <v>-4.8348945450734</v>
      </c>
      <c r="Z49" s="10">
        <v>4.6655238827732202</v>
      </c>
      <c r="AA49" s="7">
        <v>75.387221793799</v>
      </c>
      <c r="AB49" s="10">
        <v>1.37377210019975</v>
      </c>
      <c r="AC49" s="7">
        <v>78.742450636973004</v>
      </c>
      <c r="AD49" s="10">
        <v>2.1661024254041901</v>
      </c>
      <c r="AE49" s="7">
        <v>77.995526543693202</v>
      </c>
      <c r="AF49" s="10">
        <v>2.9694887550223701</v>
      </c>
      <c r="AG49" s="7">
        <v>2.6083047498942</v>
      </c>
      <c r="AH49" s="10">
        <v>3.2968347690091599</v>
      </c>
      <c r="AI49" s="7">
        <v>76.538031576169502</v>
      </c>
      <c r="AJ49" s="10">
        <v>1.0404262584058099</v>
      </c>
      <c r="AK49" s="7" t="s">
        <v>706</v>
      </c>
      <c r="AL49" s="10" t="s">
        <v>706</v>
      </c>
      <c r="AM49" s="7" t="s">
        <v>706</v>
      </c>
      <c r="AN49" s="10" t="s">
        <v>706</v>
      </c>
      <c r="AO49" s="7" t="s">
        <v>706</v>
      </c>
      <c r="AP49" s="10" t="s">
        <v>706</v>
      </c>
      <c r="AQ49" s="65"/>
      <c r="AR49" s="65"/>
      <c r="AS49" s="65"/>
      <c r="AT49" s="182"/>
    </row>
    <row r="50" spans="1:46" ht="13" customHeight="1" x14ac:dyDescent="0.2">
      <c r="A50" s="82" t="s">
        <v>431</v>
      </c>
      <c r="B50" s="110">
        <v>2</v>
      </c>
      <c r="C50" s="7">
        <v>41.926656198164501</v>
      </c>
      <c r="D50" s="10">
        <v>1.2131925751619099</v>
      </c>
      <c r="E50" s="7">
        <v>46.233758857044599</v>
      </c>
      <c r="F50" s="10">
        <v>2.6443578560841501</v>
      </c>
      <c r="G50" s="7">
        <v>41.024392109037002</v>
      </c>
      <c r="H50" s="10">
        <v>1.8207311233584</v>
      </c>
      <c r="I50" s="7">
        <v>39.499587939555198</v>
      </c>
      <c r="J50" s="10">
        <v>2.2560429059029401</v>
      </c>
      <c r="K50" s="7">
        <v>-6.7341709174893998</v>
      </c>
      <c r="L50" s="10">
        <v>3.4378001308072998</v>
      </c>
      <c r="M50" s="7">
        <v>41.905776486369803</v>
      </c>
      <c r="N50" s="10">
        <v>1.22089521655667</v>
      </c>
      <c r="O50" s="7" t="s">
        <v>562</v>
      </c>
      <c r="P50" s="10" t="s">
        <v>562</v>
      </c>
      <c r="Q50" s="7" t="s">
        <v>562</v>
      </c>
      <c r="R50" s="10" t="s">
        <v>562</v>
      </c>
      <c r="S50" s="7">
        <v>40.307561943677598</v>
      </c>
      <c r="T50" s="10">
        <v>1.37590632707286</v>
      </c>
      <c r="U50" s="7">
        <v>43.742640215294401</v>
      </c>
      <c r="V50" s="10">
        <v>2.64787630154717</v>
      </c>
      <c r="W50" s="7">
        <v>48.433090348634998</v>
      </c>
      <c r="X50" s="10">
        <v>4.9206504324892997</v>
      </c>
      <c r="Y50" s="7">
        <v>8.1255284049573309</v>
      </c>
      <c r="Z50" s="10">
        <v>5.0314925136581801</v>
      </c>
      <c r="AA50" s="7">
        <v>42.511250760818399</v>
      </c>
      <c r="AB50" s="10">
        <v>1.70962922696605</v>
      </c>
      <c r="AC50" s="7">
        <v>41.544471481859702</v>
      </c>
      <c r="AD50" s="10">
        <v>1.91442847748117</v>
      </c>
      <c r="AE50" s="7" t="s">
        <v>706</v>
      </c>
      <c r="AF50" s="10" t="s">
        <v>706</v>
      </c>
      <c r="AG50" s="7" t="s">
        <v>706</v>
      </c>
      <c r="AH50" s="10" t="s">
        <v>706</v>
      </c>
      <c r="AI50" s="7">
        <v>41.360080530936798</v>
      </c>
      <c r="AJ50" s="10">
        <v>1.27769577401071</v>
      </c>
      <c r="AK50" s="7">
        <v>45.884078533016599</v>
      </c>
      <c r="AL50" s="10">
        <v>4.1151256934684497</v>
      </c>
      <c r="AM50" s="7" t="s">
        <v>562</v>
      </c>
      <c r="AN50" s="10" t="s">
        <v>562</v>
      </c>
      <c r="AO50" s="7" t="s">
        <v>562</v>
      </c>
      <c r="AP50" s="10" t="s">
        <v>562</v>
      </c>
      <c r="AQ50" s="65"/>
      <c r="AR50" s="65"/>
      <c r="AS50" s="65"/>
      <c r="AT50" s="182"/>
    </row>
    <row r="51" spans="1:46" ht="13" customHeight="1" x14ac:dyDescent="0.2">
      <c r="A51" s="82" t="s">
        <v>379</v>
      </c>
      <c r="B51" s="110">
        <v>2</v>
      </c>
      <c r="C51" s="7">
        <v>74.795207962126597</v>
      </c>
      <c r="D51" s="10">
        <v>1.21361236577353</v>
      </c>
      <c r="E51" s="7">
        <v>70.324978752586105</v>
      </c>
      <c r="F51" s="10">
        <v>4.0384584097008496</v>
      </c>
      <c r="G51" s="7">
        <v>74.120498671522896</v>
      </c>
      <c r="H51" s="10">
        <v>2.3666740068841698</v>
      </c>
      <c r="I51" s="7">
        <v>75.350313147158403</v>
      </c>
      <c r="J51" s="10">
        <v>1.31522393507651</v>
      </c>
      <c r="K51" s="7">
        <v>5.0253343945722397</v>
      </c>
      <c r="L51" s="10">
        <v>4.2831846759168704</v>
      </c>
      <c r="M51" s="7">
        <v>73.855366365838194</v>
      </c>
      <c r="N51" s="10">
        <v>1.2651680152813201</v>
      </c>
      <c r="O51" s="7">
        <v>83.925631479287205</v>
      </c>
      <c r="P51" s="10">
        <v>2.7600728735975402</v>
      </c>
      <c r="Q51" s="7">
        <v>10.070265113449</v>
      </c>
      <c r="R51" s="10">
        <v>2.9548552611493299</v>
      </c>
      <c r="S51" s="7">
        <v>75.050309484670294</v>
      </c>
      <c r="T51" s="10">
        <v>1.2112335670648899</v>
      </c>
      <c r="U51" s="7">
        <v>66.948629849820094</v>
      </c>
      <c r="V51" s="10">
        <v>6.0093228850109002</v>
      </c>
      <c r="W51" s="7" t="s">
        <v>706</v>
      </c>
      <c r="X51" s="10" t="s">
        <v>706</v>
      </c>
      <c r="Y51" s="7" t="s">
        <v>706</v>
      </c>
      <c r="Z51" s="10" t="s">
        <v>706</v>
      </c>
      <c r="AA51" s="7">
        <v>74.262276791187006</v>
      </c>
      <c r="AB51" s="10">
        <v>1.2963780002759799</v>
      </c>
      <c r="AC51" s="7">
        <v>77.301917651191204</v>
      </c>
      <c r="AD51" s="10">
        <v>2.7968414614920301</v>
      </c>
      <c r="AE51" s="7" t="s">
        <v>562</v>
      </c>
      <c r="AF51" s="10" t="s">
        <v>562</v>
      </c>
      <c r="AG51" s="7" t="s">
        <v>562</v>
      </c>
      <c r="AH51" s="10" t="s">
        <v>562</v>
      </c>
      <c r="AI51" s="7">
        <v>74.753313501181694</v>
      </c>
      <c r="AJ51" s="10">
        <v>1.22534380674805</v>
      </c>
      <c r="AK51" s="7" t="s">
        <v>706</v>
      </c>
      <c r="AL51" s="10" t="s">
        <v>706</v>
      </c>
      <c r="AM51" s="7" t="s">
        <v>706</v>
      </c>
      <c r="AN51" s="10" t="s">
        <v>706</v>
      </c>
      <c r="AO51" s="7" t="s">
        <v>706</v>
      </c>
      <c r="AP51" s="10" t="s">
        <v>706</v>
      </c>
      <c r="AQ51" s="65"/>
      <c r="AR51" s="65"/>
      <c r="AS51" s="65"/>
      <c r="AT51" s="182"/>
    </row>
    <row r="52" spans="1:46" ht="13" customHeight="1" x14ac:dyDescent="0.2">
      <c r="A52" s="82" t="s">
        <v>380</v>
      </c>
      <c r="B52" s="110">
        <v>2</v>
      </c>
      <c r="C52" s="7">
        <v>67.956888376849605</v>
      </c>
      <c r="D52" s="10">
        <v>1.0176648251082301</v>
      </c>
      <c r="E52" s="7" t="s">
        <v>562</v>
      </c>
      <c r="F52" s="10" t="s">
        <v>562</v>
      </c>
      <c r="G52" s="7" t="s">
        <v>562</v>
      </c>
      <c r="H52" s="10" t="s">
        <v>562</v>
      </c>
      <c r="I52" s="7">
        <v>67.937147642112294</v>
      </c>
      <c r="J52" s="10">
        <v>1.0215563059243</v>
      </c>
      <c r="K52" s="7" t="s">
        <v>562</v>
      </c>
      <c r="L52" s="10" t="s">
        <v>562</v>
      </c>
      <c r="M52" s="7">
        <v>67.518426551549993</v>
      </c>
      <c r="N52" s="10">
        <v>1.1006079274010501</v>
      </c>
      <c r="O52" s="7">
        <v>70.071790255209606</v>
      </c>
      <c r="P52" s="10">
        <v>2.6786287388474799</v>
      </c>
      <c r="Q52" s="7">
        <v>2.5533637036596599</v>
      </c>
      <c r="R52" s="10">
        <v>2.94489005085885</v>
      </c>
      <c r="S52" s="7">
        <v>68.957561036263698</v>
      </c>
      <c r="T52" s="10">
        <v>1.48126914697042</v>
      </c>
      <c r="U52" s="7">
        <v>66.631410817225799</v>
      </c>
      <c r="V52" s="10">
        <v>1.48175077861988</v>
      </c>
      <c r="W52" s="7" t="s">
        <v>706</v>
      </c>
      <c r="X52" s="10" t="s">
        <v>706</v>
      </c>
      <c r="Y52" s="7" t="s">
        <v>706</v>
      </c>
      <c r="Z52" s="10" t="s">
        <v>706</v>
      </c>
      <c r="AA52" s="7">
        <v>67.664152682495896</v>
      </c>
      <c r="AB52" s="10">
        <v>1.3444800568687401</v>
      </c>
      <c r="AC52" s="7">
        <v>68.390085426497507</v>
      </c>
      <c r="AD52" s="10">
        <v>1.5390158530307401</v>
      </c>
      <c r="AE52" s="7" t="s">
        <v>706</v>
      </c>
      <c r="AF52" s="10" t="s">
        <v>706</v>
      </c>
      <c r="AG52" s="7" t="s">
        <v>706</v>
      </c>
      <c r="AH52" s="10" t="s">
        <v>706</v>
      </c>
      <c r="AI52" s="7">
        <v>67.736666032121093</v>
      </c>
      <c r="AJ52" s="10">
        <v>1.31125044014891</v>
      </c>
      <c r="AK52" s="7">
        <v>68.157558647816103</v>
      </c>
      <c r="AL52" s="10">
        <v>1.68501687444952</v>
      </c>
      <c r="AM52" s="7" t="s">
        <v>706</v>
      </c>
      <c r="AN52" s="10" t="s">
        <v>706</v>
      </c>
      <c r="AO52" s="7" t="s">
        <v>706</v>
      </c>
      <c r="AP52" s="10" t="s">
        <v>706</v>
      </c>
      <c r="AQ52" s="65"/>
      <c r="AR52" s="65"/>
      <c r="AS52" s="65"/>
      <c r="AT52" s="182"/>
    </row>
    <row r="53" spans="1:46" ht="13" customHeight="1" x14ac:dyDescent="0.2">
      <c r="A53" s="82" t="s">
        <v>381</v>
      </c>
      <c r="B53" s="110">
        <v>2</v>
      </c>
      <c r="C53" s="7">
        <v>80.847911518887599</v>
      </c>
      <c r="D53" s="10">
        <v>0.93697995684483404</v>
      </c>
      <c r="E53" s="7">
        <v>80.138310294092705</v>
      </c>
      <c r="F53" s="10">
        <v>1.98968502592033</v>
      </c>
      <c r="G53" s="7">
        <v>82.429429826289507</v>
      </c>
      <c r="H53" s="10">
        <v>1.0267083609388099</v>
      </c>
      <c r="I53" s="7">
        <v>73.657677551892604</v>
      </c>
      <c r="J53" s="10">
        <v>3.1128624650861099</v>
      </c>
      <c r="K53" s="7">
        <v>-6.4806327422001697</v>
      </c>
      <c r="L53" s="10">
        <v>3.6951424445967098</v>
      </c>
      <c r="M53" s="7">
        <v>81.306370575895897</v>
      </c>
      <c r="N53" s="10">
        <v>0.98998257063411799</v>
      </c>
      <c r="O53" s="7">
        <v>77.717790223316001</v>
      </c>
      <c r="P53" s="10">
        <v>2.9794271036155</v>
      </c>
      <c r="Q53" s="7">
        <v>-3.58858035257991</v>
      </c>
      <c r="R53" s="10">
        <v>3.1463821717007701</v>
      </c>
      <c r="S53" s="7">
        <v>80.559296628474897</v>
      </c>
      <c r="T53" s="10">
        <v>1.0571878183446199</v>
      </c>
      <c r="U53" s="7">
        <v>83.194152336475995</v>
      </c>
      <c r="V53" s="10">
        <v>3.5580723753867902</v>
      </c>
      <c r="W53" s="7">
        <v>80.158982566323303</v>
      </c>
      <c r="X53" s="10">
        <v>2.4257803433703899</v>
      </c>
      <c r="Y53" s="7">
        <v>-0.40031406215153698</v>
      </c>
      <c r="Z53" s="10">
        <v>2.61339507077273</v>
      </c>
      <c r="AA53" s="7">
        <v>79.9562445151102</v>
      </c>
      <c r="AB53" s="10">
        <v>1.5268520969272701</v>
      </c>
      <c r="AC53" s="7">
        <v>80.808726213443904</v>
      </c>
      <c r="AD53" s="10">
        <v>1.45010573515354</v>
      </c>
      <c r="AE53" s="7">
        <v>83.022107228860605</v>
      </c>
      <c r="AF53" s="10">
        <v>2.38145323436604</v>
      </c>
      <c r="AG53" s="7">
        <v>3.0658627137504499</v>
      </c>
      <c r="AH53" s="10">
        <v>2.89461110151858</v>
      </c>
      <c r="AI53" s="7">
        <v>82.275553753115901</v>
      </c>
      <c r="AJ53" s="10">
        <v>1.2158962644603799</v>
      </c>
      <c r="AK53" s="7">
        <v>78.987689977090398</v>
      </c>
      <c r="AL53" s="10">
        <v>1.5877972264878599</v>
      </c>
      <c r="AM53" s="7">
        <v>77.970564541390701</v>
      </c>
      <c r="AN53" s="10">
        <v>4.3519124626661201</v>
      </c>
      <c r="AO53" s="7">
        <v>-4.3049892117252</v>
      </c>
      <c r="AP53" s="10">
        <v>4.4754043427616601</v>
      </c>
      <c r="AQ53" s="65"/>
      <c r="AR53" s="65"/>
      <c r="AS53" s="65"/>
      <c r="AT53" s="182"/>
    </row>
    <row r="54" spans="1:46" ht="13" customHeight="1" x14ac:dyDescent="0.2">
      <c r="A54" s="82" t="s">
        <v>382</v>
      </c>
      <c r="B54" s="110">
        <v>2</v>
      </c>
      <c r="C54" s="7">
        <v>72.691586277766106</v>
      </c>
      <c r="D54" s="10">
        <v>1.25864810148551</v>
      </c>
      <c r="E54" s="7">
        <v>70.575473511114595</v>
      </c>
      <c r="F54" s="10">
        <v>2.5473620242574802</v>
      </c>
      <c r="G54" s="7">
        <v>73.392889225212201</v>
      </c>
      <c r="H54" s="10">
        <v>1.6421630115527801</v>
      </c>
      <c r="I54" s="7">
        <v>72.304652700501904</v>
      </c>
      <c r="J54" s="10">
        <v>2.7105432136280498</v>
      </c>
      <c r="K54" s="7">
        <v>1.7291791893873201</v>
      </c>
      <c r="L54" s="10">
        <v>3.6584845919186799</v>
      </c>
      <c r="M54" s="7">
        <v>72.381584984673594</v>
      </c>
      <c r="N54" s="10">
        <v>1.2970077635020101</v>
      </c>
      <c r="O54" s="7" t="s">
        <v>706</v>
      </c>
      <c r="P54" s="10" t="s">
        <v>706</v>
      </c>
      <c r="Q54" s="7" t="s">
        <v>706</v>
      </c>
      <c r="R54" s="10" t="s">
        <v>706</v>
      </c>
      <c r="S54" s="7">
        <v>73.454967754051097</v>
      </c>
      <c r="T54" s="10">
        <v>1.7675089742344201</v>
      </c>
      <c r="U54" s="7">
        <v>71.629177486954603</v>
      </c>
      <c r="V54" s="10">
        <v>2.7378342369269801</v>
      </c>
      <c r="W54" s="7">
        <v>73.154545983618902</v>
      </c>
      <c r="X54" s="10">
        <v>6.3803751695034103</v>
      </c>
      <c r="Y54" s="7">
        <v>-0.30042177043222301</v>
      </c>
      <c r="Z54" s="10">
        <v>6.7555900886279803</v>
      </c>
      <c r="AA54" s="7">
        <v>65.469085119358596</v>
      </c>
      <c r="AB54" s="10">
        <v>7.2826817941250903</v>
      </c>
      <c r="AC54" s="7">
        <v>73.776599078340396</v>
      </c>
      <c r="AD54" s="10">
        <v>1.7839624277175199</v>
      </c>
      <c r="AE54" s="7">
        <v>72.683451020832294</v>
      </c>
      <c r="AF54" s="10">
        <v>2.8749251008470602</v>
      </c>
      <c r="AG54" s="7">
        <v>7.2143659014736601</v>
      </c>
      <c r="AH54" s="10">
        <v>7.5777032745628299</v>
      </c>
      <c r="AI54" s="7">
        <v>73.467608738202401</v>
      </c>
      <c r="AJ54" s="10">
        <v>1.8689823761144999</v>
      </c>
      <c r="AK54" s="7">
        <v>72.916624869859305</v>
      </c>
      <c r="AL54" s="10">
        <v>2.0211663989353701</v>
      </c>
      <c r="AM54" s="7" t="s">
        <v>706</v>
      </c>
      <c r="AN54" s="10" t="s">
        <v>706</v>
      </c>
      <c r="AO54" s="7" t="s">
        <v>706</v>
      </c>
      <c r="AP54" s="10" t="s">
        <v>706</v>
      </c>
      <c r="AQ54" s="65"/>
      <c r="AR54" s="65"/>
      <c r="AS54" s="65"/>
      <c r="AT54" s="182"/>
    </row>
    <row r="55" spans="1:46" ht="13" customHeight="1" x14ac:dyDescent="0.2">
      <c r="A55" s="82" t="s">
        <v>383</v>
      </c>
      <c r="B55" s="110">
        <v>2</v>
      </c>
      <c r="C55" s="7">
        <v>57.709216995588001</v>
      </c>
      <c r="D55" s="10">
        <v>1.58963412895612</v>
      </c>
      <c r="E55" s="7">
        <v>57.159058945009697</v>
      </c>
      <c r="F55" s="10">
        <v>6.0452010594106804</v>
      </c>
      <c r="G55" s="7">
        <v>57.479279320426798</v>
      </c>
      <c r="H55" s="10">
        <v>2.3426656636930399</v>
      </c>
      <c r="I55" s="7">
        <v>56.861104785630602</v>
      </c>
      <c r="J55" s="10">
        <v>2.1522131045712798</v>
      </c>
      <c r="K55" s="7">
        <v>-0.29795415937906</v>
      </c>
      <c r="L55" s="10">
        <v>6.2570151305835697</v>
      </c>
      <c r="M55" s="7">
        <v>58.544695940863399</v>
      </c>
      <c r="N55" s="10">
        <v>1.9203302497464501</v>
      </c>
      <c r="O55" s="7">
        <v>48.554931893013297</v>
      </c>
      <c r="P55" s="10">
        <v>6.3790518011677602</v>
      </c>
      <c r="Q55" s="7">
        <v>-9.9897640478500307</v>
      </c>
      <c r="R55" s="10">
        <v>6.9954713614894901</v>
      </c>
      <c r="S55" s="7">
        <v>57.245448499190402</v>
      </c>
      <c r="T55" s="10">
        <v>3.5688713781709902</v>
      </c>
      <c r="U55" s="7">
        <v>51.499222757930902</v>
      </c>
      <c r="V55" s="10">
        <v>4.1981774470836397</v>
      </c>
      <c r="W55" s="7">
        <v>59.033043208461699</v>
      </c>
      <c r="X55" s="10">
        <v>2.30317161226658</v>
      </c>
      <c r="Y55" s="7">
        <v>1.78759470927137</v>
      </c>
      <c r="Z55" s="10">
        <v>4.4415631247086802</v>
      </c>
      <c r="AA55" s="7">
        <v>53.698950943023199</v>
      </c>
      <c r="AB55" s="10">
        <v>4.4157936341348902</v>
      </c>
      <c r="AC55" s="7">
        <v>57.178598590922697</v>
      </c>
      <c r="AD55" s="10">
        <v>2.9132073075431402</v>
      </c>
      <c r="AE55" s="7">
        <v>57.939659162789198</v>
      </c>
      <c r="AF55" s="10">
        <v>2.5786432828452499</v>
      </c>
      <c r="AG55" s="7">
        <v>4.2407082197659802</v>
      </c>
      <c r="AH55" s="10">
        <v>5.2295734110160499</v>
      </c>
      <c r="AI55" s="7">
        <v>56.929043036979202</v>
      </c>
      <c r="AJ55" s="10">
        <v>1.9103568008139999</v>
      </c>
      <c r="AK55" s="7">
        <v>51.439852033940802</v>
      </c>
      <c r="AL55" s="10">
        <v>4.52692460134298</v>
      </c>
      <c r="AM55" s="7">
        <v>69.077035597055797</v>
      </c>
      <c r="AN55" s="10">
        <v>6.7931417164582601</v>
      </c>
      <c r="AO55" s="7">
        <v>12.147992560076601</v>
      </c>
      <c r="AP55" s="10">
        <v>7.0988438321799601</v>
      </c>
      <c r="AQ55" s="65"/>
      <c r="AR55" s="65"/>
      <c r="AS55" s="65"/>
      <c r="AT55" s="182"/>
    </row>
    <row r="56" spans="1:46" ht="13" customHeight="1" x14ac:dyDescent="0.2">
      <c r="A56" s="82" t="s">
        <v>384</v>
      </c>
      <c r="B56" s="110">
        <v>2</v>
      </c>
      <c r="C56" s="7">
        <v>71.531024709544695</v>
      </c>
      <c r="D56" s="10">
        <v>0.99968229600043201</v>
      </c>
      <c r="E56" s="7">
        <v>78.021137693227701</v>
      </c>
      <c r="F56" s="10">
        <v>4.3871809588107196</v>
      </c>
      <c r="G56" s="7">
        <v>71.796298997179406</v>
      </c>
      <c r="H56" s="10">
        <v>1.2391828352245799</v>
      </c>
      <c r="I56" s="7">
        <v>69.938765014990295</v>
      </c>
      <c r="J56" s="10">
        <v>1.93200722312059</v>
      </c>
      <c r="K56" s="7">
        <v>-8.0823726782374905</v>
      </c>
      <c r="L56" s="10">
        <v>4.8532785749438601</v>
      </c>
      <c r="M56" s="7">
        <v>73.342555177701598</v>
      </c>
      <c r="N56" s="10">
        <v>1.0444763312563301</v>
      </c>
      <c r="O56" s="7">
        <v>65.732591211964902</v>
      </c>
      <c r="P56" s="10">
        <v>2.3590000323088498</v>
      </c>
      <c r="Q56" s="7">
        <v>-7.6099639657367497</v>
      </c>
      <c r="R56" s="10">
        <v>2.4916369134924299</v>
      </c>
      <c r="S56" s="7">
        <v>70.977525855722405</v>
      </c>
      <c r="T56" s="10">
        <v>1.4411485056433</v>
      </c>
      <c r="U56" s="7">
        <v>71.484295034646493</v>
      </c>
      <c r="V56" s="10">
        <v>1.5676237258479799</v>
      </c>
      <c r="W56" s="7">
        <v>74.496484829318504</v>
      </c>
      <c r="X56" s="10">
        <v>2.9877962097125601</v>
      </c>
      <c r="Y56" s="7">
        <v>3.5189589735961602</v>
      </c>
      <c r="Z56" s="10">
        <v>3.55137788649319</v>
      </c>
      <c r="AA56" s="7">
        <v>70.882765884954694</v>
      </c>
      <c r="AB56" s="10">
        <v>3.1289596638277399</v>
      </c>
      <c r="AC56" s="7">
        <v>71.943011354123399</v>
      </c>
      <c r="AD56" s="10">
        <v>1.1893320170800199</v>
      </c>
      <c r="AE56" s="7">
        <v>69.974053093863603</v>
      </c>
      <c r="AF56" s="10">
        <v>2.6842363706236601</v>
      </c>
      <c r="AG56" s="7">
        <v>-0.90871279109104797</v>
      </c>
      <c r="AH56" s="10">
        <v>4.1497738418488801</v>
      </c>
      <c r="AI56" s="7">
        <v>71.341793832526903</v>
      </c>
      <c r="AJ56" s="10">
        <v>1.1471567010619601</v>
      </c>
      <c r="AK56" s="7">
        <v>72.4751555021233</v>
      </c>
      <c r="AL56" s="10">
        <v>1.74880429488329</v>
      </c>
      <c r="AM56" s="7">
        <v>64.451800018160995</v>
      </c>
      <c r="AN56" s="10">
        <v>4.3686191854749499</v>
      </c>
      <c r="AO56" s="7">
        <v>-6.8899938143659103</v>
      </c>
      <c r="AP56" s="10">
        <v>4.4979577601816301</v>
      </c>
      <c r="AQ56" s="65"/>
      <c r="AR56" s="65"/>
      <c r="AS56" s="65"/>
      <c r="AT56" s="182"/>
    </row>
    <row r="57" spans="1:46" ht="13" customHeight="1" x14ac:dyDescent="0.2">
      <c r="A57" s="82" t="s">
        <v>385</v>
      </c>
      <c r="B57" s="110">
        <v>2</v>
      </c>
      <c r="C57" s="7">
        <v>71.341016556912606</v>
      </c>
      <c r="D57" s="10">
        <v>1.3614804615693801</v>
      </c>
      <c r="E57" s="7">
        <v>80.320648133567104</v>
      </c>
      <c r="F57" s="10">
        <v>4.3457247526778504</v>
      </c>
      <c r="G57" s="7">
        <v>69.597972421380803</v>
      </c>
      <c r="H57" s="10">
        <v>2.02206970843877</v>
      </c>
      <c r="I57" s="7">
        <v>72.573473019229098</v>
      </c>
      <c r="J57" s="10">
        <v>2.89500828438692</v>
      </c>
      <c r="K57" s="7">
        <v>-7.7471751143380203</v>
      </c>
      <c r="L57" s="10">
        <v>5.43345074689723</v>
      </c>
      <c r="M57" s="7">
        <v>71.418218951568704</v>
      </c>
      <c r="N57" s="10">
        <v>1.5269865065285599</v>
      </c>
      <c r="O57" s="7">
        <v>73.938201910203404</v>
      </c>
      <c r="P57" s="10">
        <v>3.8215546783605299</v>
      </c>
      <c r="Q57" s="7">
        <v>2.5199829586346101</v>
      </c>
      <c r="R57" s="10">
        <v>4.1143477236530099</v>
      </c>
      <c r="S57" s="7">
        <v>68.895910361413797</v>
      </c>
      <c r="T57" s="10">
        <v>2.1720407606753902</v>
      </c>
      <c r="U57" s="7">
        <v>73.285339928160795</v>
      </c>
      <c r="V57" s="10">
        <v>2.99559977570238</v>
      </c>
      <c r="W57" s="7">
        <v>78.639111591430705</v>
      </c>
      <c r="X57" s="10">
        <v>3.5257550209581199</v>
      </c>
      <c r="Y57" s="7">
        <v>9.7432012300169593</v>
      </c>
      <c r="Z57" s="10">
        <v>4.5113856756611703</v>
      </c>
      <c r="AA57" s="7">
        <v>70.243640700033694</v>
      </c>
      <c r="AB57" s="10">
        <v>7.2722404098889104</v>
      </c>
      <c r="AC57" s="7">
        <v>71.324539479730902</v>
      </c>
      <c r="AD57" s="10">
        <v>1.61782850511592</v>
      </c>
      <c r="AE57" s="7">
        <v>74.299856909440194</v>
      </c>
      <c r="AF57" s="10">
        <v>3.0455918447565802</v>
      </c>
      <c r="AG57" s="7">
        <v>4.0562162094064096</v>
      </c>
      <c r="AH57" s="10">
        <v>7.8734298395549303</v>
      </c>
      <c r="AI57" s="7">
        <v>70.338222668241102</v>
      </c>
      <c r="AJ57" s="10">
        <v>2.6182270684824198</v>
      </c>
      <c r="AK57" s="7">
        <v>73.1571246365435</v>
      </c>
      <c r="AL57" s="10">
        <v>2.2222295449995202</v>
      </c>
      <c r="AM57" s="7">
        <v>72.051232144581306</v>
      </c>
      <c r="AN57" s="10">
        <v>5.7449501724855399</v>
      </c>
      <c r="AO57" s="7">
        <v>1.7130094763402299</v>
      </c>
      <c r="AP57" s="10">
        <v>6.3746676151656603</v>
      </c>
      <c r="AQ57" s="65"/>
      <c r="AR57" s="65"/>
      <c r="AS57" s="65"/>
      <c r="AT57" s="182"/>
    </row>
    <row r="58" spans="1:46" ht="13" customHeight="1" x14ac:dyDescent="0.2">
      <c r="A58" s="82" t="s">
        <v>386</v>
      </c>
      <c r="B58" s="110">
        <v>2</v>
      </c>
      <c r="C58" s="7">
        <v>49.966829135201998</v>
      </c>
      <c r="D58" s="10">
        <v>0.94919509182811301</v>
      </c>
      <c r="E58" s="7">
        <v>46.923704188388598</v>
      </c>
      <c r="F58" s="10">
        <v>3.5406332754932599</v>
      </c>
      <c r="G58" s="7">
        <v>50.272929500684597</v>
      </c>
      <c r="H58" s="10">
        <v>2.1748411987646099</v>
      </c>
      <c r="I58" s="7">
        <v>50.259743967053403</v>
      </c>
      <c r="J58" s="10">
        <v>1.24915966941468</v>
      </c>
      <c r="K58" s="7">
        <v>3.3360397786648099</v>
      </c>
      <c r="L58" s="10">
        <v>3.9430223924524901</v>
      </c>
      <c r="M58" s="7">
        <v>49.699564889093303</v>
      </c>
      <c r="N58" s="10">
        <v>0.97039752892253495</v>
      </c>
      <c r="O58" s="7">
        <v>51.364363347444403</v>
      </c>
      <c r="P58" s="10">
        <v>4.5861695559601898</v>
      </c>
      <c r="Q58" s="7">
        <v>1.6647984583511299</v>
      </c>
      <c r="R58" s="10">
        <v>4.6952325587963397</v>
      </c>
      <c r="S58" s="7">
        <v>49.232533467652303</v>
      </c>
      <c r="T58" s="10">
        <v>1.4670371799117601</v>
      </c>
      <c r="U58" s="7">
        <v>46.336298812328501</v>
      </c>
      <c r="V58" s="10">
        <v>2.0343147975107798</v>
      </c>
      <c r="W58" s="7">
        <v>53.3033458836656</v>
      </c>
      <c r="X58" s="10">
        <v>2.24863826249124</v>
      </c>
      <c r="Y58" s="7">
        <v>4.0708124160133403</v>
      </c>
      <c r="Z58" s="10">
        <v>3.0308444304674298</v>
      </c>
      <c r="AA58" s="7">
        <v>48.113644957745699</v>
      </c>
      <c r="AB58" s="10">
        <v>1.3795564451164599</v>
      </c>
      <c r="AC58" s="7">
        <v>49.922117269481603</v>
      </c>
      <c r="AD58" s="10">
        <v>1.9516078082224999</v>
      </c>
      <c r="AE58" s="7">
        <v>54.848376733458799</v>
      </c>
      <c r="AF58" s="10">
        <v>3.0459916800059799</v>
      </c>
      <c r="AG58" s="7">
        <v>6.7347317757131</v>
      </c>
      <c r="AH58" s="10">
        <v>3.4636283145728899</v>
      </c>
      <c r="AI58" s="7">
        <v>48.958315579271698</v>
      </c>
      <c r="AJ58" s="10">
        <v>1.0517870211245399</v>
      </c>
      <c r="AK58" s="7">
        <v>58.393622460781998</v>
      </c>
      <c r="AL58" s="10">
        <v>3.88397656532497</v>
      </c>
      <c r="AM58" s="7" t="s">
        <v>706</v>
      </c>
      <c r="AN58" s="10" t="s">
        <v>706</v>
      </c>
      <c r="AO58" s="7" t="s">
        <v>706</v>
      </c>
      <c r="AP58" s="10" t="s">
        <v>706</v>
      </c>
      <c r="AQ58" s="65"/>
      <c r="AR58" s="65"/>
      <c r="AS58" s="65"/>
      <c r="AT58" s="182"/>
    </row>
    <row r="59" spans="1:46" ht="13" customHeight="1" x14ac:dyDescent="0.2">
      <c r="A59" s="82" t="s">
        <v>387</v>
      </c>
      <c r="B59" s="110">
        <v>2</v>
      </c>
      <c r="C59" s="7">
        <v>74.297875438982999</v>
      </c>
      <c r="D59" s="10">
        <v>1.3700111944431199</v>
      </c>
      <c r="E59" s="7">
        <v>79.200146202313704</v>
      </c>
      <c r="F59" s="10">
        <v>3.0953241208472502</v>
      </c>
      <c r="G59" s="7">
        <v>72.741209572658505</v>
      </c>
      <c r="H59" s="10">
        <v>2.3524903444163101</v>
      </c>
      <c r="I59" s="7">
        <v>73.444239780583402</v>
      </c>
      <c r="J59" s="10">
        <v>1.50019316308012</v>
      </c>
      <c r="K59" s="7">
        <v>-5.7559064217302698</v>
      </c>
      <c r="L59" s="10">
        <v>3.4865188560450799</v>
      </c>
      <c r="M59" s="7">
        <v>73.174586689302203</v>
      </c>
      <c r="N59" s="10">
        <v>1.7486736593394301</v>
      </c>
      <c r="O59" s="7">
        <v>73.528842591741196</v>
      </c>
      <c r="P59" s="10">
        <v>1.58017254834306</v>
      </c>
      <c r="Q59" s="7">
        <v>0.35425590243899302</v>
      </c>
      <c r="R59" s="10">
        <v>2.3784442546649802</v>
      </c>
      <c r="S59" s="7">
        <v>74.122818363189396</v>
      </c>
      <c r="T59" s="10">
        <v>1.47793470975748</v>
      </c>
      <c r="U59" s="7">
        <v>70.218798403563795</v>
      </c>
      <c r="V59" s="10">
        <v>4.71143662509325</v>
      </c>
      <c r="W59" s="7">
        <v>70.467506500252199</v>
      </c>
      <c r="X59" s="10">
        <v>3.5337297425616199</v>
      </c>
      <c r="Y59" s="7">
        <v>-3.6553118629372801</v>
      </c>
      <c r="Z59" s="10">
        <v>3.7343369994039199</v>
      </c>
      <c r="AA59" s="7">
        <v>74.732630697308906</v>
      </c>
      <c r="AB59" s="10">
        <v>2.6369066460004298</v>
      </c>
      <c r="AC59" s="7">
        <v>74.601150830529207</v>
      </c>
      <c r="AD59" s="10">
        <v>2.31629599724798</v>
      </c>
      <c r="AE59" s="7">
        <v>71.824403103974007</v>
      </c>
      <c r="AF59" s="10">
        <v>2.1509932839763799</v>
      </c>
      <c r="AG59" s="7">
        <v>-2.9082275933348698</v>
      </c>
      <c r="AH59" s="10">
        <v>3.4465744910311198</v>
      </c>
      <c r="AI59" s="7">
        <v>73.206017950603993</v>
      </c>
      <c r="AJ59" s="10">
        <v>1.6716708067449</v>
      </c>
      <c r="AK59" s="7">
        <v>74.429343307882803</v>
      </c>
      <c r="AL59" s="10">
        <v>2.4808904146190698</v>
      </c>
      <c r="AM59" s="7" t="s">
        <v>706</v>
      </c>
      <c r="AN59" s="10" t="s">
        <v>706</v>
      </c>
      <c r="AO59" s="7" t="s">
        <v>706</v>
      </c>
      <c r="AP59" s="10" t="s">
        <v>706</v>
      </c>
      <c r="AQ59" s="65"/>
      <c r="AR59" s="65"/>
      <c r="AS59" s="65"/>
      <c r="AT59" s="182"/>
    </row>
    <row r="60" spans="1:46" ht="13" customHeight="1" x14ac:dyDescent="0.2">
      <c r="A60" s="82" t="s">
        <v>388</v>
      </c>
      <c r="B60" s="110">
        <v>2</v>
      </c>
      <c r="C60" s="7">
        <v>75.3673950088683</v>
      </c>
      <c r="D60" s="10">
        <v>1.95659283061</v>
      </c>
      <c r="E60" s="7">
        <v>67.115991200045997</v>
      </c>
      <c r="F60" s="10">
        <v>10.2352658244039</v>
      </c>
      <c r="G60" s="7">
        <v>78.496324750818204</v>
      </c>
      <c r="H60" s="10">
        <v>3.1061442452800199</v>
      </c>
      <c r="I60" s="7">
        <v>74.875379909959307</v>
      </c>
      <c r="J60" s="10">
        <v>2.4477950372512098</v>
      </c>
      <c r="K60" s="7">
        <v>7.7593887099133099</v>
      </c>
      <c r="L60" s="10">
        <v>10.7424546330216</v>
      </c>
      <c r="M60" s="7">
        <v>75.336243230277503</v>
      </c>
      <c r="N60" s="10">
        <v>1.6612023685875701</v>
      </c>
      <c r="O60" s="7">
        <v>79.959778055707204</v>
      </c>
      <c r="P60" s="10">
        <v>9.6564315201403801</v>
      </c>
      <c r="Q60" s="7">
        <v>4.6235348254297302</v>
      </c>
      <c r="R60" s="10">
        <v>9.8032706746442404</v>
      </c>
      <c r="S60" s="7">
        <v>74.6858968174095</v>
      </c>
      <c r="T60" s="10">
        <v>6.5944977126609201</v>
      </c>
      <c r="U60" s="7">
        <v>79.214696229901193</v>
      </c>
      <c r="V60" s="10">
        <v>3.4615333578179799</v>
      </c>
      <c r="W60" s="7">
        <v>74.122097095629101</v>
      </c>
      <c r="X60" s="10">
        <v>2.3760099359133</v>
      </c>
      <c r="Y60" s="7">
        <v>-0.56379972178042703</v>
      </c>
      <c r="Z60" s="10">
        <v>7.0702086936426003</v>
      </c>
      <c r="AA60" s="7">
        <v>82.915847921960093</v>
      </c>
      <c r="AB60" s="10">
        <v>6.4315522328297599</v>
      </c>
      <c r="AC60" s="7">
        <v>74.6372915159412</v>
      </c>
      <c r="AD60" s="10">
        <v>1.9956171103645199</v>
      </c>
      <c r="AE60" s="7">
        <v>72.566191114986907</v>
      </c>
      <c r="AF60" s="10">
        <v>3.8982442001025999</v>
      </c>
      <c r="AG60" s="7">
        <v>-10.349656806973201</v>
      </c>
      <c r="AH60" s="10">
        <v>7.5268958512502904</v>
      </c>
      <c r="AI60" s="7">
        <v>77.480355847070101</v>
      </c>
      <c r="AJ60" s="10">
        <v>4.42912567950198</v>
      </c>
      <c r="AK60" s="7">
        <v>74.224321525787602</v>
      </c>
      <c r="AL60" s="10">
        <v>2.38270672548285</v>
      </c>
      <c r="AM60" s="7">
        <v>79.126441920857999</v>
      </c>
      <c r="AN60" s="10">
        <v>7.2207373953947904</v>
      </c>
      <c r="AO60" s="7">
        <v>1.6460860737879399</v>
      </c>
      <c r="AP60" s="10">
        <v>8.5056004548457906</v>
      </c>
      <c r="AQ60" s="65"/>
      <c r="AR60" s="65"/>
      <c r="AS60" s="65"/>
      <c r="AT60" s="182"/>
    </row>
    <row r="61" spans="1:46" ht="13" customHeight="1" x14ac:dyDescent="0.2">
      <c r="A61" s="82" t="s">
        <v>432</v>
      </c>
      <c r="B61" s="110">
        <v>2</v>
      </c>
      <c r="C61" s="7">
        <v>82.3860231049361</v>
      </c>
      <c r="D61" s="10">
        <v>0.90807536373296205</v>
      </c>
      <c r="E61" s="7">
        <v>82.572619135359304</v>
      </c>
      <c r="F61" s="10">
        <v>1.2939829827011899</v>
      </c>
      <c r="G61" s="7">
        <v>82.820937212087202</v>
      </c>
      <c r="H61" s="10">
        <v>1.4977031099431799</v>
      </c>
      <c r="I61" s="7">
        <v>81.269088636416996</v>
      </c>
      <c r="J61" s="10">
        <v>2.33187865247687</v>
      </c>
      <c r="K61" s="7">
        <v>-1.3035304989423799</v>
      </c>
      <c r="L61" s="10">
        <v>2.6379973019775802</v>
      </c>
      <c r="M61" s="7">
        <v>82.492015832948894</v>
      </c>
      <c r="N61" s="10">
        <v>0.91382913015735201</v>
      </c>
      <c r="O61" s="7" t="s">
        <v>706</v>
      </c>
      <c r="P61" s="10" t="s">
        <v>706</v>
      </c>
      <c r="Q61" s="7" t="s">
        <v>706</v>
      </c>
      <c r="R61" s="10" t="s">
        <v>706</v>
      </c>
      <c r="S61" s="7">
        <v>82.815928605009802</v>
      </c>
      <c r="T61" s="10">
        <v>0.91723351641375195</v>
      </c>
      <c r="U61" s="7">
        <v>78.487468080571006</v>
      </c>
      <c r="V61" s="10">
        <v>2.369952038508</v>
      </c>
      <c r="W61" s="7" t="s">
        <v>706</v>
      </c>
      <c r="X61" s="10" t="s">
        <v>706</v>
      </c>
      <c r="Y61" s="7" t="s">
        <v>706</v>
      </c>
      <c r="Z61" s="10" t="s">
        <v>706</v>
      </c>
      <c r="AA61" s="7">
        <v>82.377100070478093</v>
      </c>
      <c r="AB61" s="10">
        <v>1.0993820103899701</v>
      </c>
      <c r="AC61" s="7">
        <v>81.630790752143497</v>
      </c>
      <c r="AD61" s="10">
        <v>2.0301651362305</v>
      </c>
      <c r="AE61" s="7">
        <v>83.733806083970904</v>
      </c>
      <c r="AF61" s="10">
        <v>2.7235645403005799</v>
      </c>
      <c r="AG61" s="7">
        <v>1.3567060134928499</v>
      </c>
      <c r="AH61" s="10">
        <v>2.9348965615741198</v>
      </c>
      <c r="AI61" s="7">
        <v>82.4412538143267</v>
      </c>
      <c r="AJ61" s="10">
        <v>0.90971766708294399</v>
      </c>
      <c r="AK61" s="7" t="s">
        <v>562</v>
      </c>
      <c r="AL61" s="10" t="s">
        <v>562</v>
      </c>
      <c r="AM61" s="7" t="s">
        <v>706</v>
      </c>
      <c r="AN61" s="10" t="s">
        <v>706</v>
      </c>
      <c r="AO61" s="7" t="s">
        <v>706</v>
      </c>
      <c r="AP61" s="10" t="s">
        <v>706</v>
      </c>
      <c r="AQ61" s="65"/>
      <c r="AR61" s="65"/>
      <c r="AS61" s="65"/>
      <c r="AT61" s="182"/>
    </row>
    <row r="62" spans="1:46" ht="13" customHeight="1" x14ac:dyDescent="0.2">
      <c r="A62" s="82" t="s">
        <v>389</v>
      </c>
      <c r="B62" s="110">
        <v>2</v>
      </c>
      <c r="C62" s="7">
        <v>76.951220064932201</v>
      </c>
      <c r="D62" s="10">
        <v>1.04490410211343</v>
      </c>
      <c r="E62" s="7">
        <v>76.595596267978095</v>
      </c>
      <c r="F62" s="10">
        <v>2.3460950639981601</v>
      </c>
      <c r="G62" s="7">
        <v>77.099056588291901</v>
      </c>
      <c r="H62" s="10">
        <v>1.4144802666304901</v>
      </c>
      <c r="I62" s="7">
        <v>76.630168205612904</v>
      </c>
      <c r="J62" s="10">
        <v>2.5733310520174002</v>
      </c>
      <c r="K62" s="7">
        <v>3.45719376347517E-2</v>
      </c>
      <c r="L62" s="10">
        <v>3.5032390350859601</v>
      </c>
      <c r="M62" s="7">
        <v>76.671439865642</v>
      </c>
      <c r="N62" s="10">
        <v>1.0216193612729401</v>
      </c>
      <c r="O62" s="7" t="s">
        <v>706</v>
      </c>
      <c r="P62" s="10" t="s">
        <v>706</v>
      </c>
      <c r="Q62" s="7" t="s">
        <v>706</v>
      </c>
      <c r="R62" s="10" t="s">
        <v>706</v>
      </c>
      <c r="S62" s="7">
        <v>77.065607209537703</v>
      </c>
      <c r="T62" s="10">
        <v>1.37232125050163</v>
      </c>
      <c r="U62" s="7">
        <v>75.870912318305301</v>
      </c>
      <c r="V62" s="10">
        <v>1.9405547317392899</v>
      </c>
      <c r="W62" s="7">
        <v>78.774071363570101</v>
      </c>
      <c r="X62" s="10">
        <v>3.80774522699895</v>
      </c>
      <c r="Y62" s="7">
        <v>1.7084641540324399</v>
      </c>
      <c r="Z62" s="10">
        <v>4.0168139679261801</v>
      </c>
      <c r="AA62" s="7">
        <v>76.825627549678899</v>
      </c>
      <c r="AB62" s="10">
        <v>1.4146626543389</v>
      </c>
      <c r="AC62" s="7">
        <v>77.312558967121703</v>
      </c>
      <c r="AD62" s="10">
        <v>1.7790952263117299</v>
      </c>
      <c r="AE62" s="7">
        <v>76.527368571033506</v>
      </c>
      <c r="AF62" s="10">
        <v>4.0269981671972799</v>
      </c>
      <c r="AG62" s="7">
        <v>-0.29825897864535</v>
      </c>
      <c r="AH62" s="10">
        <v>4.1750484506435797</v>
      </c>
      <c r="AI62" s="7">
        <v>77.1179297298915</v>
      </c>
      <c r="AJ62" s="10">
        <v>1.05801884633081</v>
      </c>
      <c r="AK62" s="7" t="s">
        <v>706</v>
      </c>
      <c r="AL62" s="10" t="s">
        <v>706</v>
      </c>
      <c r="AM62" s="7" t="s">
        <v>706</v>
      </c>
      <c r="AN62" s="10" t="s">
        <v>706</v>
      </c>
      <c r="AO62" s="7" t="s">
        <v>706</v>
      </c>
      <c r="AP62" s="10" t="s">
        <v>706</v>
      </c>
      <c r="AQ62" s="65"/>
      <c r="AR62" s="65"/>
      <c r="AS62" s="65"/>
      <c r="AT62" s="182"/>
    </row>
    <row r="63" spans="1:46" ht="13" customHeight="1" x14ac:dyDescent="0.2">
      <c r="A63" s="112" t="s">
        <v>433</v>
      </c>
      <c r="B63" s="113">
        <v>2</v>
      </c>
      <c r="C63" s="34">
        <v>68.401857850253194</v>
      </c>
      <c r="D63" s="35">
        <v>0.23944857671845199</v>
      </c>
      <c r="E63" s="34">
        <v>74.630065086470594</v>
      </c>
      <c r="F63" s="35">
        <v>0.85266959063123904</v>
      </c>
      <c r="G63" s="34">
        <v>68.425756265977896</v>
      </c>
      <c r="H63" s="35">
        <v>0.39644338171826599</v>
      </c>
      <c r="I63" s="34">
        <v>66.726537776608595</v>
      </c>
      <c r="J63" s="35">
        <v>0.501036496854392</v>
      </c>
      <c r="K63" s="34">
        <v>-5.0147862918322703</v>
      </c>
      <c r="L63" s="35">
        <v>1.03166557088527</v>
      </c>
      <c r="M63" s="34">
        <v>67.9210386929131</v>
      </c>
      <c r="N63" s="35">
        <v>0.271301027805123</v>
      </c>
      <c r="O63" s="34">
        <v>69.100983549388701</v>
      </c>
      <c r="P63" s="35">
        <v>0.82627255662937404</v>
      </c>
      <c r="Q63" s="34">
        <v>2.2219398504329799</v>
      </c>
      <c r="R63" s="35">
        <v>0.88373956716617896</v>
      </c>
      <c r="S63" s="34">
        <v>68.405610279370606</v>
      </c>
      <c r="T63" s="35">
        <v>0.43059372886907299</v>
      </c>
      <c r="U63" s="34">
        <v>67.861261761124695</v>
      </c>
      <c r="V63" s="35">
        <v>0.51915005304161999</v>
      </c>
      <c r="W63" s="34">
        <v>69.423943449880895</v>
      </c>
      <c r="X63" s="35">
        <v>0.69506468295248103</v>
      </c>
      <c r="Y63" s="34">
        <v>1.3696252229173</v>
      </c>
      <c r="Z63" s="35">
        <v>0.85978467547392401</v>
      </c>
      <c r="AA63" s="34">
        <v>69.077820152534699</v>
      </c>
      <c r="AB63" s="35">
        <v>0.82071507435403102</v>
      </c>
      <c r="AC63" s="34">
        <v>68.4500332095472</v>
      </c>
      <c r="AD63" s="35">
        <v>0.34614165916659501</v>
      </c>
      <c r="AE63" s="34">
        <v>69.461959275654905</v>
      </c>
      <c r="AF63" s="35">
        <v>0.63776981432005597</v>
      </c>
      <c r="AG63" s="34">
        <v>0.39154777243039302</v>
      </c>
      <c r="AH63" s="35">
        <v>1.1569757588081</v>
      </c>
      <c r="AI63" s="34">
        <v>68.482556764271294</v>
      </c>
      <c r="AJ63" s="35">
        <v>0.396095135377806</v>
      </c>
      <c r="AK63" s="34">
        <v>69.487376649918005</v>
      </c>
      <c r="AL63" s="35">
        <v>0.42350912252176598</v>
      </c>
      <c r="AM63" s="34">
        <v>70.703341901568095</v>
      </c>
      <c r="AN63" s="35">
        <v>1.1378094708441799</v>
      </c>
      <c r="AO63" s="34">
        <v>-0.843102021905347</v>
      </c>
      <c r="AP63" s="35">
        <v>1.27358027967057</v>
      </c>
      <c r="AQ63" s="65"/>
      <c r="AR63" s="65"/>
      <c r="AS63" s="65"/>
      <c r="AT63" s="182"/>
    </row>
    <row r="64" spans="1:46" ht="13" customHeight="1" x14ac:dyDescent="0.2">
      <c r="A64" s="114" t="s">
        <v>434</v>
      </c>
      <c r="B64" s="115">
        <v>2</v>
      </c>
      <c r="C64" s="38">
        <v>69.795985234208501</v>
      </c>
      <c r="D64" s="39">
        <v>0.38375834117209701</v>
      </c>
      <c r="E64" s="38">
        <v>75.459883069364906</v>
      </c>
      <c r="F64" s="39">
        <v>1.05658294310388</v>
      </c>
      <c r="G64" s="38">
        <v>69.7060619933483</v>
      </c>
      <c r="H64" s="39">
        <v>0.53048194655441905</v>
      </c>
      <c r="I64" s="38">
        <v>66.603913016050697</v>
      </c>
      <c r="J64" s="39">
        <v>1.0210999149708</v>
      </c>
      <c r="K64" s="38">
        <v>-8.2650030095599298</v>
      </c>
      <c r="L64" s="39">
        <v>1.5289077889756499</v>
      </c>
      <c r="M64" s="38">
        <v>70.302118378017298</v>
      </c>
      <c r="N64" s="39">
        <v>0.412064687193055</v>
      </c>
      <c r="O64" s="38">
        <v>67.515675853270196</v>
      </c>
      <c r="P64" s="39">
        <v>1.4544029202778199</v>
      </c>
      <c r="Q64" s="38">
        <v>-2.3977801519539801</v>
      </c>
      <c r="R64" s="39">
        <v>1.53966055049318</v>
      </c>
      <c r="S64" s="38">
        <v>69.854300365209994</v>
      </c>
      <c r="T64" s="39">
        <v>0.50105043671321003</v>
      </c>
      <c r="U64" s="38">
        <v>70.0362759225969</v>
      </c>
      <c r="V64" s="39">
        <v>0.707386034564779</v>
      </c>
      <c r="W64" s="38">
        <v>70.097879354020407</v>
      </c>
      <c r="X64" s="39">
        <v>1.04002475560214</v>
      </c>
      <c r="Y64" s="38">
        <v>2.0367612804021</v>
      </c>
      <c r="Z64" s="39">
        <v>1.2106377560502899</v>
      </c>
      <c r="AA64" s="38">
        <v>70.595001815452093</v>
      </c>
      <c r="AB64" s="39">
        <v>1.3062170150919601</v>
      </c>
      <c r="AC64" s="38">
        <v>70.2957940585583</v>
      </c>
      <c r="AD64" s="39">
        <v>0.47979484415433998</v>
      </c>
      <c r="AE64" s="38">
        <v>69.955155456059799</v>
      </c>
      <c r="AF64" s="39">
        <v>1.0490613934066499</v>
      </c>
      <c r="AG64" s="38">
        <v>0.55603282807627197</v>
      </c>
      <c r="AH64" s="39">
        <v>1.7552235864375101</v>
      </c>
      <c r="AI64" s="38">
        <v>70.184997114975005</v>
      </c>
      <c r="AJ64" s="39">
        <v>0.68898216825923497</v>
      </c>
      <c r="AK64" s="38">
        <v>70.239487449556194</v>
      </c>
      <c r="AL64" s="39">
        <v>0.58584427674547701</v>
      </c>
      <c r="AM64" s="38">
        <v>68.243245120564296</v>
      </c>
      <c r="AN64" s="39">
        <v>1.4667421622014301</v>
      </c>
      <c r="AO64" s="38">
        <v>-1.15375972354621</v>
      </c>
      <c r="AP64" s="39">
        <v>1.67889233141964</v>
      </c>
      <c r="AQ64" s="65"/>
      <c r="AR64" s="65"/>
      <c r="AS64" s="65"/>
      <c r="AT64" s="182"/>
    </row>
    <row r="65" spans="1:46" ht="13" customHeight="1" x14ac:dyDescent="0.2">
      <c r="A65" s="116" t="s">
        <v>435</v>
      </c>
      <c r="B65" s="117">
        <v>2</v>
      </c>
      <c r="C65" s="48">
        <v>67.493450545061094</v>
      </c>
      <c r="D65" s="49">
        <v>0.18001056770205701</v>
      </c>
      <c r="E65" s="48">
        <v>71.148201200018093</v>
      </c>
      <c r="F65" s="49">
        <v>0.54856208032227005</v>
      </c>
      <c r="G65" s="48">
        <v>67.404334322128193</v>
      </c>
      <c r="H65" s="49">
        <v>0.294384433262453</v>
      </c>
      <c r="I65" s="48">
        <v>66.553706159187399</v>
      </c>
      <c r="J65" s="49">
        <v>0.35896147530506101</v>
      </c>
      <c r="K65" s="48">
        <v>-3.4067466582671302</v>
      </c>
      <c r="L65" s="49">
        <v>0.690855447614665</v>
      </c>
      <c r="M65" s="48">
        <v>66.981707626065202</v>
      </c>
      <c r="N65" s="49">
        <v>0.199537112128544</v>
      </c>
      <c r="O65" s="48">
        <v>69.621633880944302</v>
      </c>
      <c r="P65" s="49">
        <v>0.64277275994524197</v>
      </c>
      <c r="Q65" s="48">
        <v>3.1447455910270699</v>
      </c>
      <c r="R65" s="49">
        <v>0.68982102974051496</v>
      </c>
      <c r="S65" s="48">
        <v>67.884335202827899</v>
      </c>
      <c r="T65" s="49">
        <v>0.29427488613073899</v>
      </c>
      <c r="U65" s="48">
        <v>66.222655715218806</v>
      </c>
      <c r="V65" s="49">
        <v>0.41057083753031098</v>
      </c>
      <c r="W65" s="48">
        <v>67.784850593796307</v>
      </c>
      <c r="X65" s="49">
        <v>0.54283576502914699</v>
      </c>
      <c r="Y65" s="48">
        <v>0.26769637420890002</v>
      </c>
      <c r="Z65" s="49">
        <v>0.64535233990188301</v>
      </c>
      <c r="AA65" s="48">
        <v>67.680322727594898</v>
      </c>
      <c r="AB65" s="49">
        <v>0.51042976992059597</v>
      </c>
      <c r="AC65" s="48">
        <v>68.073719751713895</v>
      </c>
      <c r="AD65" s="49">
        <v>0.289283518718356</v>
      </c>
      <c r="AE65" s="48">
        <v>69.218189005449304</v>
      </c>
      <c r="AF65" s="49">
        <v>0.55270964780856702</v>
      </c>
      <c r="AG65" s="48">
        <v>-2.7787484289429E-3</v>
      </c>
      <c r="AH65" s="49">
        <v>0.84622077107327398</v>
      </c>
      <c r="AI65" s="48">
        <v>67.342637803417304</v>
      </c>
      <c r="AJ65" s="49">
        <v>0.26064537675226601</v>
      </c>
      <c r="AK65" s="48">
        <v>67.827427124430898</v>
      </c>
      <c r="AL65" s="49">
        <v>0.40370759581583099</v>
      </c>
      <c r="AM65" s="48">
        <v>69.611162699194693</v>
      </c>
      <c r="AN65" s="49">
        <v>1.1329426919019601</v>
      </c>
      <c r="AO65" s="48">
        <v>0.20556274998264901</v>
      </c>
      <c r="AP65" s="49">
        <v>1.2461488300888699</v>
      </c>
      <c r="AQ65" s="65"/>
      <c r="AR65" s="65"/>
      <c r="AS65" s="65"/>
      <c r="AT65" s="182"/>
    </row>
    <row r="66" spans="1:46" ht="13" customHeight="1" x14ac:dyDescent="0.2">
      <c r="A66" s="82" t="s">
        <v>391</v>
      </c>
      <c r="B66" s="110">
        <v>2</v>
      </c>
      <c r="C66" s="7">
        <v>73.8080028995454</v>
      </c>
      <c r="D66" s="10">
        <v>1.8457583956838299</v>
      </c>
      <c r="E66" s="7">
        <v>82.914572789525806</v>
      </c>
      <c r="F66" s="10">
        <v>7.3671412034891102</v>
      </c>
      <c r="G66" s="7">
        <v>79.865000057834493</v>
      </c>
      <c r="H66" s="10">
        <v>4.2713054983252103</v>
      </c>
      <c r="I66" s="7">
        <v>69.582637074807707</v>
      </c>
      <c r="J66" s="10">
        <v>2.6941191780170799</v>
      </c>
      <c r="K66" s="7">
        <v>-13.331935714718099</v>
      </c>
      <c r="L66" s="10">
        <v>7.7246367061724897</v>
      </c>
      <c r="M66" s="7">
        <v>73.311555163969899</v>
      </c>
      <c r="N66" s="10">
        <v>2.1731915257549002</v>
      </c>
      <c r="O66" s="7" t="s">
        <v>706</v>
      </c>
      <c r="P66" s="10" t="s">
        <v>706</v>
      </c>
      <c r="Q66" s="7" t="s">
        <v>706</v>
      </c>
      <c r="R66" s="10" t="s">
        <v>706</v>
      </c>
      <c r="S66" s="7">
        <v>74.419261660258698</v>
      </c>
      <c r="T66" s="10">
        <v>3.4953259519787099</v>
      </c>
      <c r="U66" s="7">
        <v>68.639891591572507</v>
      </c>
      <c r="V66" s="10">
        <v>4.3422252341335597</v>
      </c>
      <c r="W66" s="7">
        <v>74.823569583098205</v>
      </c>
      <c r="X66" s="10">
        <v>3.8559947090490199</v>
      </c>
      <c r="Y66" s="7">
        <v>0.40430792283950701</v>
      </c>
      <c r="Z66" s="10">
        <v>5.2415251595738397</v>
      </c>
      <c r="AA66" s="7" t="s">
        <v>706</v>
      </c>
      <c r="AB66" s="10" t="s">
        <v>706</v>
      </c>
      <c r="AC66" s="7">
        <v>72.447436892860594</v>
      </c>
      <c r="AD66" s="10">
        <v>2.9090168673358998</v>
      </c>
      <c r="AE66" s="7">
        <v>71.098424507210794</v>
      </c>
      <c r="AF66" s="10">
        <v>3.6966866915877201</v>
      </c>
      <c r="AG66" s="7" t="s">
        <v>706</v>
      </c>
      <c r="AH66" s="10" t="s">
        <v>706</v>
      </c>
      <c r="AI66" s="7">
        <v>73.600303660077302</v>
      </c>
      <c r="AJ66" s="10">
        <v>3.9157041234618499</v>
      </c>
      <c r="AK66" s="7">
        <v>70.382302929056195</v>
      </c>
      <c r="AL66" s="10">
        <v>3.52567123871669</v>
      </c>
      <c r="AM66" s="7">
        <v>77.077476195735997</v>
      </c>
      <c r="AN66" s="10">
        <v>3.72248125266777</v>
      </c>
      <c r="AO66" s="7">
        <v>3.4771725356586098</v>
      </c>
      <c r="AP66" s="10">
        <v>5.04912724043401</v>
      </c>
      <c r="AQ66" s="65"/>
      <c r="AR66" s="65"/>
      <c r="AS66" s="65"/>
      <c r="AT66" s="182"/>
    </row>
    <row r="67" spans="1:46" ht="13" customHeight="1" x14ac:dyDescent="0.2">
      <c r="A67" s="82" t="s">
        <v>392</v>
      </c>
      <c r="B67" s="110">
        <v>2</v>
      </c>
      <c r="C67" s="7">
        <v>79.747662472059801</v>
      </c>
      <c r="D67" s="10">
        <v>1.9680780842519501</v>
      </c>
      <c r="E67" s="7" t="s">
        <v>706</v>
      </c>
      <c r="F67" s="10" t="s">
        <v>706</v>
      </c>
      <c r="G67" s="7">
        <v>80.467644796681597</v>
      </c>
      <c r="H67" s="10">
        <v>2.9319573611129002</v>
      </c>
      <c r="I67" s="7">
        <v>78.541245046525503</v>
      </c>
      <c r="J67" s="10">
        <v>3.2441435693512202</v>
      </c>
      <c r="K67" s="7" t="s">
        <v>706</v>
      </c>
      <c r="L67" s="10" t="s">
        <v>706</v>
      </c>
      <c r="M67" s="7" t="s">
        <v>859</v>
      </c>
      <c r="N67" s="10" t="s">
        <v>859</v>
      </c>
      <c r="O67" s="7" t="s">
        <v>859</v>
      </c>
      <c r="P67" s="10" t="s">
        <v>859</v>
      </c>
      <c r="Q67" s="7" t="s">
        <v>859</v>
      </c>
      <c r="R67" s="10" t="s">
        <v>859</v>
      </c>
      <c r="S67" s="7">
        <v>80.1288418180321</v>
      </c>
      <c r="T67" s="10">
        <v>5.2628856812601299</v>
      </c>
      <c r="U67" s="7">
        <v>79.991419409623703</v>
      </c>
      <c r="V67" s="10">
        <v>2.27401440170101</v>
      </c>
      <c r="W67" s="7">
        <v>75.853324858038405</v>
      </c>
      <c r="X67" s="10">
        <v>3.9543201333506901</v>
      </c>
      <c r="Y67" s="7">
        <v>-4.2755169599936398</v>
      </c>
      <c r="Z67" s="10">
        <v>6.5552957002142103</v>
      </c>
      <c r="AA67" s="7" t="s">
        <v>706</v>
      </c>
      <c r="AB67" s="10" t="s">
        <v>706</v>
      </c>
      <c r="AC67" s="7">
        <v>79.013667013003896</v>
      </c>
      <c r="AD67" s="10">
        <v>2.7489371391166801</v>
      </c>
      <c r="AE67" s="7">
        <v>79.412113810781193</v>
      </c>
      <c r="AF67" s="10">
        <v>4.1242423799618102</v>
      </c>
      <c r="AG67" s="7" t="s">
        <v>706</v>
      </c>
      <c r="AH67" s="10" t="s">
        <v>706</v>
      </c>
      <c r="AI67" s="7">
        <v>89.490978402549999</v>
      </c>
      <c r="AJ67" s="10">
        <v>3.2048319155098901</v>
      </c>
      <c r="AK67" s="7">
        <v>75.242923857565003</v>
      </c>
      <c r="AL67" s="10">
        <v>2.6530624367162901</v>
      </c>
      <c r="AM67" s="7">
        <v>81.424039525838197</v>
      </c>
      <c r="AN67" s="10">
        <v>3.1543185718341</v>
      </c>
      <c r="AO67" s="7">
        <v>-8.06693887671182</v>
      </c>
      <c r="AP67" s="10">
        <v>4.48342383483243</v>
      </c>
      <c r="AQ67" s="65"/>
      <c r="AR67" s="65"/>
      <c r="AS67" s="65"/>
      <c r="AT67" s="182"/>
    </row>
    <row r="68" spans="1:46" ht="13" customHeight="1" x14ac:dyDescent="0.2">
      <c r="A68" s="82" t="s">
        <v>393</v>
      </c>
      <c r="B68" s="110">
        <v>2</v>
      </c>
      <c r="C68" s="7">
        <v>72.817841771383002</v>
      </c>
      <c r="D68" s="10">
        <v>2.16953742850639</v>
      </c>
      <c r="E68" s="7" t="s">
        <v>706</v>
      </c>
      <c r="F68" s="10" t="s">
        <v>706</v>
      </c>
      <c r="G68" s="7">
        <v>74.184364337126496</v>
      </c>
      <c r="H68" s="10">
        <v>3.59643991593257</v>
      </c>
      <c r="I68" s="7">
        <v>73.046140108957999</v>
      </c>
      <c r="J68" s="10">
        <v>4.3680329219703102</v>
      </c>
      <c r="K68" s="7" t="s">
        <v>706</v>
      </c>
      <c r="L68" s="10" t="s">
        <v>706</v>
      </c>
      <c r="M68" s="7">
        <v>71.851552930688797</v>
      </c>
      <c r="N68" s="10">
        <v>2.5350168341213699</v>
      </c>
      <c r="O68" s="7" t="s">
        <v>706</v>
      </c>
      <c r="P68" s="10" t="s">
        <v>706</v>
      </c>
      <c r="Q68" s="7" t="s">
        <v>706</v>
      </c>
      <c r="R68" s="10" t="s">
        <v>706</v>
      </c>
      <c r="S68" s="7">
        <v>77.664475160633501</v>
      </c>
      <c r="T68" s="10">
        <v>4.2411638419031599</v>
      </c>
      <c r="U68" s="7">
        <v>73.898806795981798</v>
      </c>
      <c r="V68" s="10">
        <v>3.4511528037112802</v>
      </c>
      <c r="W68" s="7">
        <v>68.146361811659702</v>
      </c>
      <c r="X68" s="10">
        <v>5.6973737146335797</v>
      </c>
      <c r="Y68" s="7">
        <v>-9.5181133489737793</v>
      </c>
      <c r="Z68" s="10">
        <v>7.0026522975063701</v>
      </c>
      <c r="AA68" s="7" t="s">
        <v>706</v>
      </c>
      <c r="AB68" s="10" t="s">
        <v>706</v>
      </c>
      <c r="AC68" s="7">
        <v>75.136920158281399</v>
      </c>
      <c r="AD68" s="10">
        <v>3.2163042040748602</v>
      </c>
      <c r="AE68" s="7">
        <v>67.871689284552701</v>
      </c>
      <c r="AF68" s="10">
        <v>4.6445282571853301</v>
      </c>
      <c r="AG68" s="7" t="s">
        <v>706</v>
      </c>
      <c r="AH68" s="10" t="s">
        <v>706</v>
      </c>
      <c r="AI68" s="7">
        <v>77.313499263677997</v>
      </c>
      <c r="AJ68" s="10">
        <v>5.2057352178585701</v>
      </c>
      <c r="AK68" s="7">
        <v>73.834434726526993</v>
      </c>
      <c r="AL68" s="10">
        <v>2.8390392989068101</v>
      </c>
      <c r="AM68" s="7">
        <v>71.3314454377131</v>
      </c>
      <c r="AN68" s="10">
        <v>7.2380417784465099</v>
      </c>
      <c r="AO68" s="7">
        <v>-5.9820538259648801</v>
      </c>
      <c r="AP68" s="10">
        <v>9.1320633407037199</v>
      </c>
      <c r="AQ68" s="65"/>
      <c r="AR68" s="65"/>
      <c r="AS68" s="65"/>
      <c r="AT68" s="182"/>
    </row>
    <row r="69" spans="1:46" ht="13" customHeight="1" x14ac:dyDescent="0.2">
      <c r="A69" s="4" t="s">
        <v>394</v>
      </c>
      <c r="B69" s="118">
        <v>2</v>
      </c>
      <c r="C69" s="169">
        <v>69.848801796085297</v>
      </c>
      <c r="D69" s="170">
        <v>1.91763123227499</v>
      </c>
      <c r="E69" s="169">
        <v>83.820228302489696</v>
      </c>
      <c r="F69" s="170">
        <v>4.0762124268923099</v>
      </c>
      <c r="G69" s="169">
        <v>68.880390916871406</v>
      </c>
      <c r="H69" s="170">
        <v>2.2247920069921299</v>
      </c>
      <c r="I69" s="169">
        <v>63.635365860093003</v>
      </c>
      <c r="J69" s="170">
        <v>4.8672906680157899</v>
      </c>
      <c r="K69" s="169">
        <v>-20.1848624423967</v>
      </c>
      <c r="L69" s="170">
        <v>5.9225347575329597</v>
      </c>
      <c r="M69" s="169">
        <v>69.597601876509103</v>
      </c>
      <c r="N69" s="170">
        <v>2.00798882959289</v>
      </c>
      <c r="O69" s="169" t="s">
        <v>706</v>
      </c>
      <c r="P69" s="170" t="s">
        <v>706</v>
      </c>
      <c r="Q69" s="169" t="s">
        <v>706</v>
      </c>
      <c r="R69" s="170" t="s">
        <v>706</v>
      </c>
      <c r="S69" s="169">
        <v>72.569093118203796</v>
      </c>
      <c r="T69" s="170">
        <v>2.85318086774845</v>
      </c>
      <c r="U69" s="169">
        <v>66.525812452911794</v>
      </c>
      <c r="V69" s="170">
        <v>2.5057916559773399</v>
      </c>
      <c r="W69" s="169" t="s">
        <v>706</v>
      </c>
      <c r="X69" s="170" t="s">
        <v>706</v>
      </c>
      <c r="Y69" s="169" t="s">
        <v>706</v>
      </c>
      <c r="Z69" s="170" t="s">
        <v>706</v>
      </c>
      <c r="AA69" s="169">
        <v>80.218896735262703</v>
      </c>
      <c r="AB69" s="170">
        <v>5.92471340800292</v>
      </c>
      <c r="AC69" s="169">
        <v>67.421907775329601</v>
      </c>
      <c r="AD69" s="170">
        <v>2.2855473238608299</v>
      </c>
      <c r="AE69" s="169">
        <v>77.682117636214102</v>
      </c>
      <c r="AF69" s="170">
        <v>3.6024581527658701</v>
      </c>
      <c r="AG69" s="169">
        <v>-2.5367790990486601</v>
      </c>
      <c r="AH69" s="170">
        <v>6.7890740768887703</v>
      </c>
      <c r="AI69" s="169">
        <v>71.079169880862494</v>
      </c>
      <c r="AJ69" s="170">
        <v>3.4663334281274798</v>
      </c>
      <c r="AK69" s="169">
        <v>70.291533712001794</v>
      </c>
      <c r="AL69" s="170">
        <v>2.26557611474716</v>
      </c>
      <c r="AM69" s="169" t="s">
        <v>706</v>
      </c>
      <c r="AN69" s="170" t="s">
        <v>706</v>
      </c>
      <c r="AO69" s="169" t="s">
        <v>706</v>
      </c>
      <c r="AP69" s="170" t="s">
        <v>706</v>
      </c>
      <c r="AQ69" s="178"/>
      <c r="AR69" s="178"/>
      <c r="AS69" s="178"/>
      <c r="AT69" s="183"/>
    </row>
    <row r="70" spans="1:46" ht="13" customHeight="1" x14ac:dyDescent="0.2">
      <c r="A70" s="82"/>
      <c r="B70" s="119"/>
      <c r="C70" s="7" t="s">
        <v>1750</v>
      </c>
      <c r="D70" s="10" t="s">
        <v>1751</v>
      </c>
      <c r="E70" s="7" t="s">
        <v>1938</v>
      </c>
      <c r="F70" s="10" t="s">
        <v>1939</v>
      </c>
      <c r="G70" s="7" t="s">
        <v>1940</v>
      </c>
      <c r="H70" s="10" t="s">
        <v>1941</v>
      </c>
      <c r="I70" s="7" t="s">
        <v>1942</v>
      </c>
      <c r="J70" s="10" t="s">
        <v>1943</v>
      </c>
      <c r="K70" s="7" t="s">
        <v>1944</v>
      </c>
      <c r="L70" s="10" t="s">
        <v>1945</v>
      </c>
      <c r="M70" s="7" t="s">
        <v>1946</v>
      </c>
      <c r="N70" s="10" t="s">
        <v>1947</v>
      </c>
      <c r="O70" s="7" t="s">
        <v>1948</v>
      </c>
      <c r="P70" s="10" t="s">
        <v>1949</v>
      </c>
      <c r="Q70" s="7" t="s">
        <v>1950</v>
      </c>
      <c r="R70" s="10" t="s">
        <v>1951</v>
      </c>
      <c r="S70" s="7" t="s">
        <v>1952</v>
      </c>
      <c r="T70" s="10" t="s">
        <v>1953</v>
      </c>
      <c r="U70" s="7" t="s">
        <v>1954</v>
      </c>
      <c r="V70" s="10" t="s">
        <v>1955</v>
      </c>
      <c r="W70" s="7" t="s">
        <v>1956</v>
      </c>
      <c r="X70" s="10" t="s">
        <v>1957</v>
      </c>
      <c r="Y70" s="7" t="s">
        <v>1958</v>
      </c>
      <c r="Z70" s="10" t="s">
        <v>1959</v>
      </c>
      <c r="AA70" s="7" t="s">
        <v>1960</v>
      </c>
      <c r="AB70" s="10" t="s">
        <v>1961</v>
      </c>
      <c r="AC70" s="7" t="s">
        <v>1962</v>
      </c>
      <c r="AD70" s="10" t="s">
        <v>1963</v>
      </c>
      <c r="AE70" s="7" t="s">
        <v>1964</v>
      </c>
      <c r="AF70" s="10" t="s">
        <v>1965</v>
      </c>
      <c r="AG70" s="7" t="s">
        <v>1966</v>
      </c>
      <c r="AH70" s="10" t="s">
        <v>1967</v>
      </c>
      <c r="AI70" s="7" t="s">
        <v>1968</v>
      </c>
      <c r="AJ70" s="10" t="s">
        <v>1969</v>
      </c>
      <c r="AK70" s="7" t="s">
        <v>1970</v>
      </c>
      <c r="AL70" s="10" t="s">
        <v>1971</v>
      </c>
      <c r="AM70" s="7" t="s">
        <v>1972</v>
      </c>
      <c r="AN70" s="10" t="s">
        <v>1973</v>
      </c>
      <c r="AO70" s="7" t="s">
        <v>1974</v>
      </c>
      <c r="AP70" s="10" t="s">
        <v>1975</v>
      </c>
      <c r="AQ70" s="7" t="s">
        <v>1774</v>
      </c>
      <c r="AR70" s="10" t="s">
        <v>1775</v>
      </c>
      <c r="AS70" s="65" t="s">
        <v>1776</v>
      </c>
      <c r="AT70" s="182" t="s">
        <v>1777</v>
      </c>
    </row>
    <row r="71" spans="1:46" ht="13" customHeight="1" x14ac:dyDescent="0.2">
      <c r="A71" s="82" t="s">
        <v>350</v>
      </c>
      <c r="B71" s="119">
        <v>1</v>
      </c>
      <c r="C71" s="7">
        <v>70.544016422122297</v>
      </c>
      <c r="D71" s="10">
        <v>1.3972294460665899</v>
      </c>
      <c r="E71" s="7">
        <v>70.059227908520697</v>
      </c>
      <c r="F71" s="10">
        <v>5.9055963854678399</v>
      </c>
      <c r="G71" s="7">
        <v>69.875808255211993</v>
      </c>
      <c r="H71" s="10">
        <v>3.4352212355529601</v>
      </c>
      <c r="I71" s="7">
        <v>71.237750697148797</v>
      </c>
      <c r="J71" s="10">
        <v>1.6625841136228801</v>
      </c>
      <c r="K71" s="7">
        <v>1.17852278862807</v>
      </c>
      <c r="L71" s="10">
        <v>6.1325615773974897</v>
      </c>
      <c r="M71" s="7">
        <v>69.871471241679103</v>
      </c>
      <c r="N71" s="10">
        <v>1.9582978035394101</v>
      </c>
      <c r="O71" s="7">
        <v>73.709954248835501</v>
      </c>
      <c r="P71" s="10">
        <v>1.9238180579458599</v>
      </c>
      <c r="Q71" s="7">
        <v>3.83848300715636</v>
      </c>
      <c r="R71" s="10">
        <v>2.7305063344862601</v>
      </c>
      <c r="S71" s="7">
        <v>73.111006909145303</v>
      </c>
      <c r="T71" s="10">
        <v>2.0996357599554498</v>
      </c>
      <c r="U71" s="7">
        <v>66.918095196609499</v>
      </c>
      <c r="V71" s="10">
        <v>2.5403180167050801</v>
      </c>
      <c r="W71" s="7">
        <v>69.634887907341906</v>
      </c>
      <c r="X71" s="10">
        <v>2.9701139473487799</v>
      </c>
      <c r="Y71" s="7">
        <v>-3.4761190018034398</v>
      </c>
      <c r="Z71" s="10">
        <v>3.68546349800731</v>
      </c>
      <c r="AA71" s="7">
        <v>71.767126764284697</v>
      </c>
      <c r="AB71" s="10">
        <v>6.8446624945764301</v>
      </c>
      <c r="AC71" s="7">
        <v>69.753039249511602</v>
      </c>
      <c r="AD71" s="10">
        <v>1.7007849563385899</v>
      </c>
      <c r="AE71" s="7">
        <v>71.175532396833205</v>
      </c>
      <c r="AF71" s="10">
        <v>3.1497188483499898</v>
      </c>
      <c r="AG71" s="7">
        <v>-0.591594367451449</v>
      </c>
      <c r="AH71" s="10">
        <v>7.7368145853702099</v>
      </c>
      <c r="AI71" s="7">
        <v>73.714474878826906</v>
      </c>
      <c r="AJ71" s="10">
        <v>2.5280507716834402</v>
      </c>
      <c r="AK71" s="7">
        <v>67.284098855835595</v>
      </c>
      <c r="AL71" s="10">
        <v>2.2936500310002601</v>
      </c>
      <c r="AM71" s="7">
        <v>73.536173639418294</v>
      </c>
      <c r="AN71" s="10">
        <v>2.48668750498376</v>
      </c>
      <c r="AO71" s="7">
        <v>-0.17830123940866799</v>
      </c>
      <c r="AP71" s="10">
        <v>3.2117887199699702</v>
      </c>
      <c r="AQ71" s="7">
        <v>2.0085834883867499</v>
      </c>
      <c r="AR71" s="10">
        <v>2.1560453051939801</v>
      </c>
      <c r="AS71" s="65"/>
      <c r="AT71" s="182"/>
    </row>
    <row r="72" spans="1:46" ht="13" customHeight="1" x14ac:dyDescent="0.2">
      <c r="A72" s="82" t="s">
        <v>352</v>
      </c>
      <c r="B72" s="119">
        <v>1</v>
      </c>
      <c r="C72" s="7">
        <v>68.816003099419603</v>
      </c>
      <c r="D72" s="10">
        <v>1.12847622684242</v>
      </c>
      <c r="E72" s="7">
        <v>69.781008124624705</v>
      </c>
      <c r="F72" s="10">
        <v>2.6715679678005602</v>
      </c>
      <c r="G72" s="7">
        <v>69.379665872572403</v>
      </c>
      <c r="H72" s="10">
        <v>1.24886381542478</v>
      </c>
      <c r="I72" s="7">
        <v>64.958765046981895</v>
      </c>
      <c r="J72" s="10">
        <v>2.5709233560084899</v>
      </c>
      <c r="K72" s="7">
        <v>-4.8222430776427796</v>
      </c>
      <c r="L72" s="10">
        <v>3.5886777808247401</v>
      </c>
      <c r="M72" s="7">
        <v>68.242451025397003</v>
      </c>
      <c r="N72" s="10">
        <v>1.48560454467429</v>
      </c>
      <c r="O72" s="7">
        <v>69.269066372689693</v>
      </c>
      <c r="P72" s="10">
        <v>1.56369466061886</v>
      </c>
      <c r="Q72" s="7">
        <v>1.0266153472927499</v>
      </c>
      <c r="R72" s="10">
        <v>2.0548019464618399</v>
      </c>
      <c r="S72" s="7">
        <v>68.870068945768907</v>
      </c>
      <c r="T72" s="10">
        <v>2.1597829071494501</v>
      </c>
      <c r="U72" s="7">
        <v>69.032987845353205</v>
      </c>
      <c r="V72" s="10">
        <v>1.8317319907431999</v>
      </c>
      <c r="W72" s="7">
        <v>66.921901501818994</v>
      </c>
      <c r="X72" s="10">
        <v>2.2967530980640398</v>
      </c>
      <c r="Y72" s="7">
        <v>-1.94816744394984</v>
      </c>
      <c r="Z72" s="10">
        <v>3.0756809249515902</v>
      </c>
      <c r="AA72" s="7">
        <v>67.506233046587198</v>
      </c>
      <c r="AB72" s="10">
        <v>6.0884375661349202</v>
      </c>
      <c r="AC72" s="7">
        <v>68.026077685667801</v>
      </c>
      <c r="AD72" s="10">
        <v>1.6410401743746901</v>
      </c>
      <c r="AE72" s="7">
        <v>68.946951519728103</v>
      </c>
      <c r="AF72" s="10">
        <v>1.5573577482154299</v>
      </c>
      <c r="AG72" s="7">
        <v>1.4407184731409799</v>
      </c>
      <c r="AH72" s="10">
        <v>6.2754627854298102</v>
      </c>
      <c r="AI72" s="7">
        <v>69.852226035386707</v>
      </c>
      <c r="AJ72" s="10">
        <v>1.6483060449457101</v>
      </c>
      <c r="AK72" s="7">
        <v>66.917694881124206</v>
      </c>
      <c r="AL72" s="10">
        <v>1.86618978888624</v>
      </c>
      <c r="AM72" s="7">
        <v>69.327020018807204</v>
      </c>
      <c r="AN72" s="10">
        <v>2.3205821807632798</v>
      </c>
      <c r="AO72" s="7">
        <v>-0.52520601657948895</v>
      </c>
      <c r="AP72" s="10">
        <v>2.6760151348983601</v>
      </c>
      <c r="AQ72" s="7">
        <v>1.10566089835859</v>
      </c>
      <c r="AR72" s="10">
        <v>1.4760676063528899</v>
      </c>
      <c r="AS72" s="65"/>
      <c r="AT72" s="182"/>
    </row>
    <row r="73" spans="1:46" ht="13" customHeight="1" x14ac:dyDescent="0.2">
      <c r="A73" s="111" t="s">
        <v>354</v>
      </c>
      <c r="B73" s="119">
        <v>1</v>
      </c>
      <c r="C73" s="7">
        <v>74.998706413379693</v>
      </c>
      <c r="D73" s="10">
        <v>1.4766660671644101</v>
      </c>
      <c r="E73" s="7">
        <v>75.367731837020202</v>
      </c>
      <c r="F73" s="10">
        <v>3.3956874672761099</v>
      </c>
      <c r="G73" s="7">
        <v>77.584906091485394</v>
      </c>
      <c r="H73" s="10">
        <v>1.98157803137726</v>
      </c>
      <c r="I73" s="7">
        <v>66.804754807142999</v>
      </c>
      <c r="J73" s="10">
        <v>3.5957414229954199</v>
      </c>
      <c r="K73" s="7">
        <v>-8.5629770298772208</v>
      </c>
      <c r="L73" s="10">
        <v>4.9985135408195998</v>
      </c>
      <c r="M73" s="7">
        <v>72.331501889166304</v>
      </c>
      <c r="N73" s="10">
        <v>1.8243762404727399</v>
      </c>
      <c r="O73" s="7">
        <v>78.565555053086101</v>
      </c>
      <c r="P73" s="10">
        <v>2.66232287637387</v>
      </c>
      <c r="Q73" s="7">
        <v>6.2340531639197803</v>
      </c>
      <c r="R73" s="10">
        <v>3.2168719413310698</v>
      </c>
      <c r="S73" s="7">
        <v>76.496172243533493</v>
      </c>
      <c r="T73" s="10">
        <v>2.3714890432765898</v>
      </c>
      <c r="U73" s="7">
        <v>73.990801931749601</v>
      </c>
      <c r="V73" s="10">
        <v>2.9272626483854598</v>
      </c>
      <c r="W73" s="7">
        <v>71.764143993561404</v>
      </c>
      <c r="X73" s="10">
        <v>3.3829119595819299</v>
      </c>
      <c r="Y73" s="7">
        <v>-4.7320282499720996</v>
      </c>
      <c r="Z73" s="10">
        <v>4.1153622998018404</v>
      </c>
      <c r="AA73" s="7">
        <v>64.195042165356696</v>
      </c>
      <c r="AB73" s="10">
        <v>6.8858847847082396</v>
      </c>
      <c r="AC73" s="7">
        <v>75.497915786285006</v>
      </c>
      <c r="AD73" s="10">
        <v>2.1126765920425798</v>
      </c>
      <c r="AE73" s="7">
        <v>74.717344155103305</v>
      </c>
      <c r="AF73" s="10">
        <v>2.37740962968671</v>
      </c>
      <c r="AG73" s="7">
        <v>10.5223019897466</v>
      </c>
      <c r="AH73" s="10">
        <v>7.3463162064880203</v>
      </c>
      <c r="AI73" s="7">
        <v>77.775758309432106</v>
      </c>
      <c r="AJ73" s="10">
        <v>2.56998438367141</v>
      </c>
      <c r="AK73" s="7">
        <v>71.157721290677003</v>
      </c>
      <c r="AL73" s="10">
        <v>2.6107806231870399</v>
      </c>
      <c r="AM73" s="7">
        <v>75.943655869208897</v>
      </c>
      <c r="AN73" s="10">
        <v>2.9799972953300702</v>
      </c>
      <c r="AO73" s="7">
        <v>-1.83210244022322</v>
      </c>
      <c r="AP73" s="10">
        <v>4.0531257909480001</v>
      </c>
      <c r="AQ73" s="7">
        <v>-1.54988536974238</v>
      </c>
      <c r="AR73" s="10">
        <v>2.0780441373589902</v>
      </c>
      <c r="AS73" s="65"/>
      <c r="AT73" s="182"/>
    </row>
    <row r="74" spans="1:46" ht="13" customHeight="1" x14ac:dyDescent="0.2">
      <c r="A74" s="82" t="s">
        <v>355</v>
      </c>
      <c r="B74" s="119">
        <v>1</v>
      </c>
      <c r="C74" s="7">
        <v>55.069616358707002</v>
      </c>
      <c r="D74" s="10">
        <v>1.60272046109736</v>
      </c>
      <c r="E74" s="7">
        <v>65.571072730474995</v>
      </c>
      <c r="F74" s="10">
        <v>3.8428846595778499</v>
      </c>
      <c r="G74" s="7">
        <v>57.086288673218199</v>
      </c>
      <c r="H74" s="10">
        <v>2.8936586512051998</v>
      </c>
      <c r="I74" s="7">
        <v>47.990440530289803</v>
      </c>
      <c r="J74" s="10">
        <v>2.4656752959768302</v>
      </c>
      <c r="K74" s="7">
        <v>-17.5806322001852</v>
      </c>
      <c r="L74" s="10">
        <v>4.7414614173649197</v>
      </c>
      <c r="M74" s="7">
        <v>52.424951743498603</v>
      </c>
      <c r="N74" s="10">
        <v>1.8472262856959301</v>
      </c>
      <c r="O74" s="7">
        <v>62.6325893889762</v>
      </c>
      <c r="P74" s="10">
        <v>2.7307654081766501</v>
      </c>
      <c r="Q74" s="7">
        <v>10.2076376454776</v>
      </c>
      <c r="R74" s="10">
        <v>3.2258953866092801</v>
      </c>
      <c r="S74" s="7">
        <v>60.357952558490197</v>
      </c>
      <c r="T74" s="10">
        <v>1.9804513810031299</v>
      </c>
      <c r="U74" s="7">
        <v>49.070795138958097</v>
      </c>
      <c r="V74" s="10">
        <v>4.2233114576744599</v>
      </c>
      <c r="W74" s="7">
        <v>50.719370245243297</v>
      </c>
      <c r="X74" s="10">
        <v>3.78185141770558</v>
      </c>
      <c r="Y74" s="7">
        <v>-9.6385823132468396</v>
      </c>
      <c r="Z74" s="10">
        <v>4.3911849891123502</v>
      </c>
      <c r="AA74" s="7">
        <v>52.845676539588197</v>
      </c>
      <c r="AB74" s="10">
        <v>2.2460496248501798</v>
      </c>
      <c r="AC74" s="7">
        <v>56.525464602963702</v>
      </c>
      <c r="AD74" s="10">
        <v>2.93067163509017</v>
      </c>
      <c r="AE74" s="7">
        <v>61.014349157518303</v>
      </c>
      <c r="AF74" s="10">
        <v>4.7977116929717498</v>
      </c>
      <c r="AG74" s="7">
        <v>8.1686726179300404</v>
      </c>
      <c r="AH74" s="10">
        <v>5.2181940655888797</v>
      </c>
      <c r="AI74" s="7">
        <v>56.8374183086244</v>
      </c>
      <c r="AJ74" s="10">
        <v>1.6808063763011101</v>
      </c>
      <c r="AK74" s="7">
        <v>49.847621359701698</v>
      </c>
      <c r="AL74" s="10">
        <v>3.7389400459949802</v>
      </c>
      <c r="AM74" s="7">
        <v>55.983458945374103</v>
      </c>
      <c r="AN74" s="10">
        <v>8.9427611560035398</v>
      </c>
      <c r="AO74" s="7">
        <v>-0.85395936325036803</v>
      </c>
      <c r="AP74" s="10">
        <v>9.2224217799780508</v>
      </c>
      <c r="AQ74" s="7">
        <v>10.7217829470656</v>
      </c>
      <c r="AR74" s="10">
        <v>2.4852534367501198</v>
      </c>
      <c r="AS74" s="65"/>
      <c r="AT74" s="182"/>
    </row>
    <row r="75" spans="1:46" ht="13" customHeight="1" x14ac:dyDescent="0.2">
      <c r="A75" s="82" t="s">
        <v>365</v>
      </c>
      <c r="B75" s="119">
        <v>1</v>
      </c>
      <c r="C75" s="7">
        <v>48.633287202487203</v>
      </c>
      <c r="D75" s="10">
        <v>1.9929738863112301</v>
      </c>
      <c r="E75" s="7">
        <v>49.482438200345399</v>
      </c>
      <c r="F75" s="10">
        <v>3.5544979784393198</v>
      </c>
      <c r="G75" s="7">
        <v>48.617027123386798</v>
      </c>
      <c r="H75" s="10">
        <v>2.4917690058616202</v>
      </c>
      <c r="I75" s="7">
        <v>49.677870778731801</v>
      </c>
      <c r="J75" s="10">
        <v>6.1690573830583704</v>
      </c>
      <c r="K75" s="7">
        <v>0.195432578386388</v>
      </c>
      <c r="L75" s="10">
        <v>7.1546759245835103</v>
      </c>
      <c r="M75" s="7">
        <v>49.220240303318597</v>
      </c>
      <c r="N75" s="10">
        <v>2.2894572697912099</v>
      </c>
      <c r="O75" s="7">
        <v>47.574720759437596</v>
      </c>
      <c r="P75" s="10">
        <v>4.6556859215011501</v>
      </c>
      <c r="Q75" s="7">
        <v>-1.64551954388102</v>
      </c>
      <c r="R75" s="10">
        <v>5.2979099528695697</v>
      </c>
      <c r="S75" s="7">
        <v>45.832724200895797</v>
      </c>
      <c r="T75" s="10">
        <v>3.1296536681685798</v>
      </c>
      <c r="U75" s="7">
        <v>49.136204514433999</v>
      </c>
      <c r="V75" s="10">
        <v>4.3616019387641103</v>
      </c>
      <c r="W75" s="7">
        <v>52.389734630189302</v>
      </c>
      <c r="X75" s="10">
        <v>2.4809182909746101</v>
      </c>
      <c r="Y75" s="7">
        <v>6.5570104292934799</v>
      </c>
      <c r="Z75" s="10">
        <v>3.9717625793388298</v>
      </c>
      <c r="AA75" s="7">
        <v>49.655889023039798</v>
      </c>
      <c r="AB75" s="10">
        <v>3.74974437663758</v>
      </c>
      <c r="AC75" s="7">
        <v>46.923574994333897</v>
      </c>
      <c r="AD75" s="10">
        <v>3.1024001201342002</v>
      </c>
      <c r="AE75" s="7">
        <v>51.228226796337999</v>
      </c>
      <c r="AF75" s="10">
        <v>3.8876812671126602</v>
      </c>
      <c r="AG75" s="7">
        <v>1.57233777329823</v>
      </c>
      <c r="AH75" s="10">
        <v>5.3194006985300302</v>
      </c>
      <c r="AI75" s="7">
        <v>50.980623932968001</v>
      </c>
      <c r="AJ75" s="10">
        <v>2.9999802153300399</v>
      </c>
      <c r="AK75" s="7">
        <v>47.741157192096999</v>
      </c>
      <c r="AL75" s="10">
        <v>3.4343488534940199</v>
      </c>
      <c r="AM75" s="7">
        <v>45.3094316158464</v>
      </c>
      <c r="AN75" s="10">
        <v>4.2997245502002501</v>
      </c>
      <c r="AO75" s="7">
        <v>-5.6711923171216503</v>
      </c>
      <c r="AP75" s="10">
        <v>5.0936356964220604</v>
      </c>
      <c r="AQ75" s="7">
        <v>-10.018466350479001</v>
      </c>
      <c r="AR75" s="10">
        <v>2.4777327410008998</v>
      </c>
      <c r="AS75" s="65"/>
      <c r="AT75" s="182"/>
    </row>
    <row r="76" spans="1:46" ht="13" customHeight="1" x14ac:dyDescent="0.2">
      <c r="A76" s="82" t="s">
        <v>370</v>
      </c>
      <c r="B76" s="119">
        <v>1</v>
      </c>
      <c r="C76" s="7">
        <v>42.146515817398203</v>
      </c>
      <c r="D76" s="10">
        <v>1.3464189485149101</v>
      </c>
      <c r="E76" s="7" t="s">
        <v>706</v>
      </c>
      <c r="F76" s="10" t="s">
        <v>706</v>
      </c>
      <c r="G76" s="7">
        <v>43.283242973913197</v>
      </c>
      <c r="H76" s="10">
        <v>2.1397499332383298</v>
      </c>
      <c r="I76" s="7">
        <v>41.371647142278903</v>
      </c>
      <c r="J76" s="10">
        <v>1.66760444135833</v>
      </c>
      <c r="K76" s="7" t="s">
        <v>706</v>
      </c>
      <c r="L76" s="10" t="s">
        <v>706</v>
      </c>
      <c r="M76" s="7">
        <v>41.886137119296997</v>
      </c>
      <c r="N76" s="10">
        <v>1.33418863558267</v>
      </c>
      <c r="O76" s="7" t="s">
        <v>706</v>
      </c>
      <c r="P76" s="10" t="s">
        <v>706</v>
      </c>
      <c r="Q76" s="7" t="s">
        <v>706</v>
      </c>
      <c r="R76" s="10" t="s">
        <v>706</v>
      </c>
      <c r="S76" s="7">
        <v>42.544461834354401</v>
      </c>
      <c r="T76" s="10">
        <v>1.60734003321172</v>
      </c>
      <c r="U76" s="7">
        <v>40.9213496238741</v>
      </c>
      <c r="V76" s="10">
        <v>2.8010972047990599</v>
      </c>
      <c r="W76" s="7" t="s">
        <v>706</v>
      </c>
      <c r="X76" s="10" t="s">
        <v>706</v>
      </c>
      <c r="Y76" s="7" t="s">
        <v>706</v>
      </c>
      <c r="Z76" s="10" t="s">
        <v>706</v>
      </c>
      <c r="AA76" s="7">
        <v>46.292164797969299</v>
      </c>
      <c r="AB76" s="10">
        <v>2.03598251541829</v>
      </c>
      <c r="AC76" s="7">
        <v>38.335780889158698</v>
      </c>
      <c r="AD76" s="10">
        <v>1.7786151768755301</v>
      </c>
      <c r="AE76" s="7" t="s">
        <v>562</v>
      </c>
      <c r="AF76" s="10" t="s">
        <v>562</v>
      </c>
      <c r="AG76" s="7" t="s">
        <v>562</v>
      </c>
      <c r="AH76" s="10" t="s">
        <v>562</v>
      </c>
      <c r="AI76" s="7">
        <v>43.154279514094299</v>
      </c>
      <c r="AJ76" s="10">
        <v>1.70114094105747</v>
      </c>
      <c r="AK76" s="7">
        <v>40.602701865986504</v>
      </c>
      <c r="AL76" s="10">
        <v>2.51951643133392</v>
      </c>
      <c r="AM76" s="7" t="s">
        <v>706</v>
      </c>
      <c r="AN76" s="10" t="s">
        <v>706</v>
      </c>
      <c r="AO76" s="7" t="s">
        <v>706</v>
      </c>
      <c r="AP76" s="10" t="s">
        <v>706</v>
      </c>
      <c r="AQ76" s="7">
        <v>4.8069181312044904</v>
      </c>
      <c r="AR76" s="10">
        <v>1.59787878943717</v>
      </c>
      <c r="AS76" s="65"/>
      <c r="AT76" s="182"/>
    </row>
    <row r="77" spans="1:46" ht="13" customHeight="1" x14ac:dyDescent="0.2">
      <c r="A77" s="82" t="s">
        <v>372</v>
      </c>
      <c r="B77" s="119">
        <v>1</v>
      </c>
      <c r="C77" s="7">
        <v>48.4794297816129</v>
      </c>
      <c r="D77" s="10">
        <v>1.5155333824999799</v>
      </c>
      <c r="E77" s="7">
        <v>53.143396475717097</v>
      </c>
      <c r="F77" s="10">
        <v>7.8530800847281901</v>
      </c>
      <c r="G77" s="7">
        <v>52.179695864795498</v>
      </c>
      <c r="H77" s="10">
        <v>6.7354555177409399</v>
      </c>
      <c r="I77" s="7">
        <v>48.117965083020202</v>
      </c>
      <c r="J77" s="10">
        <v>1.54363437316601</v>
      </c>
      <c r="K77" s="7">
        <v>-5.0254313926968903</v>
      </c>
      <c r="L77" s="10">
        <v>8.0910955281844608</v>
      </c>
      <c r="M77" s="7">
        <v>48.877730893625603</v>
      </c>
      <c r="N77" s="10">
        <v>1.5885992933875499</v>
      </c>
      <c r="O77" s="7" t="s">
        <v>562</v>
      </c>
      <c r="P77" s="10" t="s">
        <v>562</v>
      </c>
      <c r="Q77" s="7" t="s">
        <v>562</v>
      </c>
      <c r="R77" s="10" t="s">
        <v>562</v>
      </c>
      <c r="S77" s="7">
        <v>48.193103530830001</v>
      </c>
      <c r="T77" s="10">
        <v>1.77471518371409</v>
      </c>
      <c r="U77" s="7">
        <v>48.001498003305002</v>
      </c>
      <c r="V77" s="10">
        <v>2.81687362120458</v>
      </c>
      <c r="W77" s="7">
        <v>53.689850390421</v>
      </c>
      <c r="X77" s="10">
        <v>10.507428225971999</v>
      </c>
      <c r="Y77" s="7">
        <v>5.4967468595910498</v>
      </c>
      <c r="Z77" s="10">
        <v>10.4278233449386</v>
      </c>
      <c r="AA77" s="7">
        <v>47.918905469665198</v>
      </c>
      <c r="AB77" s="10">
        <v>2.2190298313672501</v>
      </c>
      <c r="AC77" s="7">
        <v>48.264464760493603</v>
      </c>
      <c r="AD77" s="10">
        <v>2.2642877751941999</v>
      </c>
      <c r="AE77" s="7" t="s">
        <v>706</v>
      </c>
      <c r="AF77" s="10" t="s">
        <v>706</v>
      </c>
      <c r="AG77" s="7" t="s">
        <v>706</v>
      </c>
      <c r="AH77" s="10" t="s">
        <v>706</v>
      </c>
      <c r="AI77" s="7">
        <v>48.631212411086103</v>
      </c>
      <c r="AJ77" s="10">
        <v>1.61114743581412</v>
      </c>
      <c r="AK77" s="7" t="s">
        <v>706</v>
      </c>
      <c r="AL77" s="10" t="s">
        <v>706</v>
      </c>
      <c r="AM77" s="7" t="s">
        <v>706</v>
      </c>
      <c r="AN77" s="10" t="s">
        <v>706</v>
      </c>
      <c r="AO77" s="7" t="s">
        <v>706</v>
      </c>
      <c r="AP77" s="10" t="s">
        <v>706</v>
      </c>
      <c r="AQ77" s="7">
        <v>-3.0527973316184598</v>
      </c>
      <c r="AR77" s="10">
        <v>2.0099499873242102</v>
      </c>
      <c r="AS77" s="65"/>
      <c r="AT77" s="182"/>
    </row>
    <row r="78" spans="1:46" ht="13" customHeight="1" x14ac:dyDescent="0.2">
      <c r="A78" s="82" t="s">
        <v>428</v>
      </c>
      <c r="B78" s="119">
        <v>1</v>
      </c>
      <c r="C78" s="7">
        <v>37.008998812851999</v>
      </c>
      <c r="D78" s="10">
        <v>1.4727037946338399</v>
      </c>
      <c r="E78" s="7">
        <v>33.175008067213803</v>
      </c>
      <c r="F78" s="10">
        <v>2.4394894810094598</v>
      </c>
      <c r="G78" s="7">
        <v>31.398880784360902</v>
      </c>
      <c r="H78" s="10">
        <v>3.24758992448387</v>
      </c>
      <c r="I78" s="7">
        <v>45.205264749340998</v>
      </c>
      <c r="J78" s="10">
        <v>2.5802632121500402</v>
      </c>
      <c r="K78" s="7">
        <v>12.030256682127201</v>
      </c>
      <c r="L78" s="10">
        <v>3.5214428544815299</v>
      </c>
      <c r="M78" s="7">
        <v>28.600144445110299</v>
      </c>
      <c r="N78" s="10">
        <v>1.55067485983271</v>
      </c>
      <c r="O78" s="7">
        <v>66.688159689701095</v>
      </c>
      <c r="P78" s="10">
        <v>2.7400883410819299</v>
      </c>
      <c r="Q78" s="7">
        <v>38.0880152445908</v>
      </c>
      <c r="R78" s="10">
        <v>3.0675225854037098</v>
      </c>
      <c r="S78" s="7">
        <v>43.934535479536997</v>
      </c>
      <c r="T78" s="10">
        <v>2.3896696311125898</v>
      </c>
      <c r="U78" s="7">
        <v>31.315126430523399</v>
      </c>
      <c r="V78" s="10">
        <v>3.1196129517459799</v>
      </c>
      <c r="W78" s="7">
        <v>29.046917045843401</v>
      </c>
      <c r="X78" s="10">
        <v>2.3355119125798298</v>
      </c>
      <c r="Y78" s="7">
        <v>-14.8876184336936</v>
      </c>
      <c r="Z78" s="10">
        <v>3.2657785953490102</v>
      </c>
      <c r="AA78" s="7">
        <v>51.700480150459597</v>
      </c>
      <c r="AB78" s="10">
        <v>3.5316968407943001</v>
      </c>
      <c r="AC78" s="7">
        <v>38.705134984351602</v>
      </c>
      <c r="AD78" s="10">
        <v>2.6867347931504102</v>
      </c>
      <c r="AE78" s="7">
        <v>27.483866833633002</v>
      </c>
      <c r="AF78" s="10">
        <v>2.37927893135197</v>
      </c>
      <c r="AG78" s="7">
        <v>-24.216613316826599</v>
      </c>
      <c r="AH78" s="10">
        <v>4.3131306357943604</v>
      </c>
      <c r="AI78" s="7">
        <v>37.036399979224903</v>
      </c>
      <c r="AJ78" s="10">
        <v>1.55054425973424</v>
      </c>
      <c r="AK78" s="7">
        <v>33.939531993267998</v>
      </c>
      <c r="AL78" s="10">
        <v>7.1039198906938799</v>
      </c>
      <c r="AM78" s="7" t="s">
        <v>706</v>
      </c>
      <c r="AN78" s="10" t="s">
        <v>706</v>
      </c>
      <c r="AO78" s="7" t="s">
        <v>706</v>
      </c>
      <c r="AP78" s="10" t="s">
        <v>706</v>
      </c>
      <c r="AQ78" s="7">
        <v>-13.187051380659</v>
      </c>
      <c r="AR78" s="10">
        <v>1.9849439026901701</v>
      </c>
      <c r="AS78" s="65"/>
      <c r="AT78" s="182"/>
    </row>
    <row r="79" spans="1:46" ht="13" customHeight="1" x14ac:dyDescent="0.2">
      <c r="A79" s="82" t="s">
        <v>378</v>
      </c>
      <c r="B79" s="119">
        <v>1</v>
      </c>
      <c r="C79" s="7">
        <v>81.280552809137305</v>
      </c>
      <c r="D79" s="10">
        <v>1.2183760674467901</v>
      </c>
      <c r="E79" s="7">
        <v>81.248629197906695</v>
      </c>
      <c r="F79" s="10">
        <v>2.9809151600443702</v>
      </c>
      <c r="G79" s="7">
        <v>85.594771819050393</v>
      </c>
      <c r="H79" s="10">
        <v>2.62179193610302</v>
      </c>
      <c r="I79" s="7">
        <v>79.887483219554397</v>
      </c>
      <c r="J79" s="10">
        <v>1.60273780541263</v>
      </c>
      <c r="K79" s="7">
        <v>-1.3611459783522699</v>
      </c>
      <c r="L79" s="10">
        <v>3.3219659033972802</v>
      </c>
      <c r="M79" s="7">
        <v>81.121397327555897</v>
      </c>
      <c r="N79" s="10">
        <v>1.40879364915573</v>
      </c>
      <c r="O79" s="7">
        <v>84.084808038482507</v>
      </c>
      <c r="P79" s="10">
        <v>2.1084925446575702</v>
      </c>
      <c r="Q79" s="7">
        <v>2.9634107109266501</v>
      </c>
      <c r="R79" s="10">
        <v>2.5462392024704901</v>
      </c>
      <c r="S79" s="7">
        <v>81.231683217253405</v>
      </c>
      <c r="T79" s="10">
        <v>1.4795961405418101</v>
      </c>
      <c r="U79" s="7">
        <v>83.3039357826665</v>
      </c>
      <c r="V79" s="10">
        <v>2.91494130038115</v>
      </c>
      <c r="W79" s="7">
        <v>83.0033820570454</v>
      </c>
      <c r="X79" s="10">
        <v>4.1397778011496698</v>
      </c>
      <c r="Y79" s="7">
        <v>1.77169883979197</v>
      </c>
      <c r="Z79" s="10">
        <v>4.2706230451287599</v>
      </c>
      <c r="AA79" s="7">
        <v>83.188086365829307</v>
      </c>
      <c r="AB79" s="10">
        <v>1.4269493592419999</v>
      </c>
      <c r="AC79" s="7">
        <v>76.341963829534194</v>
      </c>
      <c r="AD79" s="10">
        <v>3.0069744362652999</v>
      </c>
      <c r="AE79" s="7">
        <v>81.763150266499807</v>
      </c>
      <c r="AF79" s="10">
        <v>4.00584970866836</v>
      </c>
      <c r="AG79" s="7">
        <v>-1.4249360993295299</v>
      </c>
      <c r="AH79" s="10">
        <v>4.2081225761185399</v>
      </c>
      <c r="AI79" s="7">
        <v>81.695181597922399</v>
      </c>
      <c r="AJ79" s="10">
        <v>1.39778713538494</v>
      </c>
      <c r="AK79" s="7" t="s">
        <v>706</v>
      </c>
      <c r="AL79" s="10" t="s">
        <v>706</v>
      </c>
      <c r="AM79" s="7" t="s">
        <v>706</v>
      </c>
      <c r="AN79" s="10" t="s">
        <v>706</v>
      </c>
      <c r="AO79" s="7" t="s">
        <v>706</v>
      </c>
      <c r="AP79" s="10" t="s">
        <v>706</v>
      </c>
      <c r="AQ79" s="7">
        <v>4.3446088777449203</v>
      </c>
      <c r="AR79" s="10">
        <v>1.58430723617239</v>
      </c>
      <c r="AS79" s="65"/>
      <c r="AT79" s="182"/>
    </row>
    <row r="80" spans="1:46" ht="13" customHeight="1" x14ac:dyDescent="0.2">
      <c r="A80" s="82" t="s">
        <v>382</v>
      </c>
      <c r="B80" s="119">
        <v>1</v>
      </c>
      <c r="C80" s="7">
        <v>79.129330468485094</v>
      </c>
      <c r="D80" s="10">
        <v>0.85650971796080699</v>
      </c>
      <c r="E80" s="7">
        <v>77.727285206464998</v>
      </c>
      <c r="F80" s="10">
        <v>1.6881082288341001</v>
      </c>
      <c r="G80" s="7">
        <v>82.074821874258902</v>
      </c>
      <c r="H80" s="10">
        <v>1.0690780009139</v>
      </c>
      <c r="I80" s="7">
        <v>72.942191381224504</v>
      </c>
      <c r="J80" s="10">
        <v>2.5838605803386598</v>
      </c>
      <c r="K80" s="7">
        <v>-4.7850938252404802</v>
      </c>
      <c r="L80" s="10">
        <v>3.10562240932533</v>
      </c>
      <c r="M80" s="7">
        <v>79.508188974047997</v>
      </c>
      <c r="N80" s="10">
        <v>0.89975113543239205</v>
      </c>
      <c r="O80" s="7" t="s">
        <v>706</v>
      </c>
      <c r="P80" s="10" t="s">
        <v>706</v>
      </c>
      <c r="Q80" s="7" t="s">
        <v>706</v>
      </c>
      <c r="R80" s="10" t="s">
        <v>706</v>
      </c>
      <c r="S80" s="7">
        <v>78.121940063542894</v>
      </c>
      <c r="T80" s="10">
        <v>1.2606853944312399</v>
      </c>
      <c r="U80" s="7">
        <v>80.964548998713298</v>
      </c>
      <c r="V80" s="10">
        <v>1.5768567311535699</v>
      </c>
      <c r="W80" s="7">
        <v>77.314203862526497</v>
      </c>
      <c r="X80" s="10">
        <v>5.76805718943021</v>
      </c>
      <c r="Y80" s="7">
        <v>-0.80773620101643895</v>
      </c>
      <c r="Z80" s="10">
        <v>5.9469084973506003</v>
      </c>
      <c r="AA80" s="7">
        <v>88.330032936082105</v>
      </c>
      <c r="AB80" s="10">
        <v>3.5939270011746101</v>
      </c>
      <c r="AC80" s="7">
        <v>78.808935581327702</v>
      </c>
      <c r="AD80" s="10">
        <v>1.1162282021913199</v>
      </c>
      <c r="AE80" s="7">
        <v>74.302403906587003</v>
      </c>
      <c r="AF80" s="10">
        <v>3.0868828946919198</v>
      </c>
      <c r="AG80" s="7">
        <v>-14.027629029495101</v>
      </c>
      <c r="AH80" s="10">
        <v>4.7145159480298604</v>
      </c>
      <c r="AI80" s="7">
        <v>79.802402511887493</v>
      </c>
      <c r="AJ80" s="10">
        <v>1.42602340277502</v>
      </c>
      <c r="AK80" s="7">
        <v>78.199599905624495</v>
      </c>
      <c r="AL80" s="10">
        <v>1.64454927676289</v>
      </c>
      <c r="AM80" s="7" t="s">
        <v>706</v>
      </c>
      <c r="AN80" s="10" t="s">
        <v>706</v>
      </c>
      <c r="AO80" s="7" t="s">
        <v>706</v>
      </c>
      <c r="AP80" s="10" t="s">
        <v>706</v>
      </c>
      <c r="AQ80" s="7">
        <v>6.4377441907189903</v>
      </c>
      <c r="AR80" s="10">
        <v>1.52243355859439</v>
      </c>
      <c r="AS80" s="65"/>
      <c r="AT80" s="182"/>
    </row>
    <row r="81" spans="1:46" ht="13" customHeight="1" x14ac:dyDescent="0.2">
      <c r="A81" s="82" t="s">
        <v>384</v>
      </c>
      <c r="B81" s="119">
        <v>1</v>
      </c>
      <c r="C81" s="7">
        <v>68.599078087122194</v>
      </c>
      <c r="D81" s="10">
        <v>1.0532983109648</v>
      </c>
      <c r="E81" s="7">
        <v>72.514565983861701</v>
      </c>
      <c r="F81" s="10">
        <v>3.1519492594953999</v>
      </c>
      <c r="G81" s="7">
        <v>70.129114764155105</v>
      </c>
      <c r="H81" s="10">
        <v>1.4772433083537899</v>
      </c>
      <c r="I81" s="7">
        <v>63.478698615089797</v>
      </c>
      <c r="J81" s="10">
        <v>2.2175761779597098</v>
      </c>
      <c r="K81" s="7">
        <v>-9.0358673687718802</v>
      </c>
      <c r="L81" s="10">
        <v>3.7755845885093602</v>
      </c>
      <c r="M81" s="7">
        <v>69.114450818700007</v>
      </c>
      <c r="N81" s="10">
        <v>1.2831981171546001</v>
      </c>
      <c r="O81" s="7">
        <v>65.697976648827606</v>
      </c>
      <c r="P81" s="10">
        <v>2.56615058576809</v>
      </c>
      <c r="Q81" s="7">
        <v>-3.4164741698723202</v>
      </c>
      <c r="R81" s="10">
        <v>2.9661759430763399</v>
      </c>
      <c r="S81" s="7">
        <v>68.196774168069297</v>
      </c>
      <c r="T81" s="10">
        <v>1.53810414801241</v>
      </c>
      <c r="U81" s="7">
        <v>69.1514449888396</v>
      </c>
      <c r="V81" s="10">
        <v>1.9189543108451601</v>
      </c>
      <c r="W81" s="7">
        <v>66.6149581665764</v>
      </c>
      <c r="X81" s="10">
        <v>3.61549615005314</v>
      </c>
      <c r="Y81" s="7">
        <v>-1.5818160014929199</v>
      </c>
      <c r="Z81" s="10">
        <v>4.2034970467567403</v>
      </c>
      <c r="AA81" s="7">
        <v>69.215447164009305</v>
      </c>
      <c r="AB81" s="10">
        <v>3.1539465767890098</v>
      </c>
      <c r="AC81" s="7">
        <v>67.015843332613997</v>
      </c>
      <c r="AD81" s="10">
        <v>1.45799690949979</v>
      </c>
      <c r="AE81" s="7">
        <v>72.242528788110903</v>
      </c>
      <c r="AF81" s="10">
        <v>2.09436575710426</v>
      </c>
      <c r="AG81" s="7">
        <v>3.0270816241015601</v>
      </c>
      <c r="AH81" s="10">
        <v>3.4726428027686498</v>
      </c>
      <c r="AI81" s="7">
        <v>67.302572184815105</v>
      </c>
      <c r="AJ81" s="10">
        <v>1.43133781609268</v>
      </c>
      <c r="AK81" s="7">
        <v>69.997273846073199</v>
      </c>
      <c r="AL81" s="10">
        <v>2.0708330753180499</v>
      </c>
      <c r="AM81" s="7">
        <v>65.839194169788698</v>
      </c>
      <c r="AN81" s="10">
        <v>5.5231892390108701</v>
      </c>
      <c r="AO81" s="7">
        <v>-1.46337801502642</v>
      </c>
      <c r="AP81" s="10">
        <v>5.3524118812706201</v>
      </c>
      <c r="AQ81" s="7">
        <v>-2.9319466224225001</v>
      </c>
      <c r="AR81" s="10">
        <v>1.45217148602291</v>
      </c>
      <c r="AS81" s="65"/>
      <c r="AT81" s="182"/>
    </row>
    <row r="82" spans="1:46" ht="13" customHeight="1" x14ac:dyDescent="0.2">
      <c r="A82" s="82" t="s">
        <v>386</v>
      </c>
      <c r="B82" s="119">
        <v>1</v>
      </c>
      <c r="C82" s="7">
        <v>47.958604503655799</v>
      </c>
      <c r="D82" s="10">
        <v>1.3266033083745501</v>
      </c>
      <c r="E82" s="7">
        <v>42.709265512517398</v>
      </c>
      <c r="F82" s="10">
        <v>4.7914254383122197</v>
      </c>
      <c r="G82" s="7">
        <v>52.978353605763999</v>
      </c>
      <c r="H82" s="10">
        <v>2.5749196917345998</v>
      </c>
      <c r="I82" s="7">
        <v>47.4453514208138</v>
      </c>
      <c r="J82" s="10">
        <v>1.4450723396071501</v>
      </c>
      <c r="K82" s="7">
        <v>4.7360859082963502</v>
      </c>
      <c r="L82" s="10">
        <v>4.94915759574228</v>
      </c>
      <c r="M82" s="7">
        <v>48.074733441874599</v>
      </c>
      <c r="N82" s="10">
        <v>1.36353627676157</v>
      </c>
      <c r="O82" s="7">
        <v>50.505044424865098</v>
      </c>
      <c r="P82" s="10">
        <v>4.0871070922225901</v>
      </c>
      <c r="Q82" s="7">
        <v>2.4303109829904299</v>
      </c>
      <c r="R82" s="10">
        <v>4.3395218018970798</v>
      </c>
      <c r="S82" s="7">
        <v>49.506086585164297</v>
      </c>
      <c r="T82" s="10">
        <v>1.62700186522942</v>
      </c>
      <c r="U82" s="7">
        <v>46.524692646810401</v>
      </c>
      <c r="V82" s="10">
        <v>2.6162756000847698</v>
      </c>
      <c r="W82" s="7">
        <v>47.827589534636203</v>
      </c>
      <c r="X82" s="10">
        <v>3.3454360345001999</v>
      </c>
      <c r="Y82" s="7">
        <v>-1.67849705052811</v>
      </c>
      <c r="Z82" s="10">
        <v>3.58421486106668</v>
      </c>
      <c r="AA82" s="7">
        <v>50.041699666784801</v>
      </c>
      <c r="AB82" s="10">
        <v>2.5186610822914299</v>
      </c>
      <c r="AC82" s="7">
        <v>48.679204223162799</v>
      </c>
      <c r="AD82" s="10">
        <v>1.5924196192511599</v>
      </c>
      <c r="AE82" s="7">
        <v>43.195815269397997</v>
      </c>
      <c r="AF82" s="10">
        <v>3.6460070561328899</v>
      </c>
      <c r="AG82" s="7">
        <v>-6.8458843973867998</v>
      </c>
      <c r="AH82" s="10">
        <v>4.3628081319574701</v>
      </c>
      <c r="AI82" s="7">
        <v>48.693130534084503</v>
      </c>
      <c r="AJ82" s="10">
        <v>1.30504910070395</v>
      </c>
      <c r="AK82" s="7">
        <v>42.075002107809901</v>
      </c>
      <c r="AL82" s="10">
        <v>5.2419433466721204</v>
      </c>
      <c r="AM82" s="7" t="s">
        <v>706</v>
      </c>
      <c r="AN82" s="10" t="s">
        <v>706</v>
      </c>
      <c r="AO82" s="7" t="s">
        <v>706</v>
      </c>
      <c r="AP82" s="10" t="s">
        <v>706</v>
      </c>
      <c r="AQ82" s="7">
        <v>-2.00822463154626</v>
      </c>
      <c r="AR82" s="10">
        <v>1.63121048921986</v>
      </c>
      <c r="AS82" s="65"/>
      <c r="AT82" s="182"/>
    </row>
    <row r="83" spans="1:46" ht="13" customHeight="1" x14ac:dyDescent="0.2">
      <c r="A83" s="82" t="s">
        <v>387</v>
      </c>
      <c r="B83" s="119">
        <v>1</v>
      </c>
      <c r="C83" s="7">
        <v>73.096777831977107</v>
      </c>
      <c r="D83" s="10">
        <v>1.3142584496832601</v>
      </c>
      <c r="E83" s="7" t="s">
        <v>706</v>
      </c>
      <c r="F83" s="10" t="s">
        <v>706</v>
      </c>
      <c r="G83" s="7">
        <v>73.636826709275397</v>
      </c>
      <c r="H83" s="10">
        <v>2.1987012559950601</v>
      </c>
      <c r="I83" s="7">
        <v>73.076801212840394</v>
      </c>
      <c r="J83" s="10">
        <v>1.66148334689237</v>
      </c>
      <c r="K83" s="7" t="s">
        <v>706</v>
      </c>
      <c r="L83" s="10" t="s">
        <v>706</v>
      </c>
      <c r="M83" s="7">
        <v>69.852802403326507</v>
      </c>
      <c r="N83" s="10">
        <v>2.1320576428021698</v>
      </c>
      <c r="O83" s="7">
        <v>73.721148742000096</v>
      </c>
      <c r="P83" s="10">
        <v>1.53950940336181</v>
      </c>
      <c r="Q83" s="7">
        <v>3.8683463386735801</v>
      </c>
      <c r="R83" s="10">
        <v>2.6060866312253501</v>
      </c>
      <c r="S83" s="7">
        <v>72.861041609740596</v>
      </c>
      <c r="T83" s="10">
        <v>1.46176531750283</v>
      </c>
      <c r="U83" s="7">
        <v>72.571721905054005</v>
      </c>
      <c r="V83" s="10">
        <v>3.7441018839010201</v>
      </c>
      <c r="W83" s="7">
        <v>76.391376370969596</v>
      </c>
      <c r="X83" s="10">
        <v>3.6144951411106399</v>
      </c>
      <c r="Y83" s="7">
        <v>3.5303347612290699</v>
      </c>
      <c r="Z83" s="10">
        <v>3.8891024690239302</v>
      </c>
      <c r="AA83" s="7">
        <v>76.056277160426504</v>
      </c>
      <c r="AB83" s="10">
        <v>2.5873134258799801</v>
      </c>
      <c r="AC83" s="7">
        <v>71.2559049454064</v>
      </c>
      <c r="AD83" s="10">
        <v>2.3197375197743901</v>
      </c>
      <c r="AE83" s="7">
        <v>73.375306495817995</v>
      </c>
      <c r="AF83" s="10">
        <v>1.9209046089853401</v>
      </c>
      <c r="AG83" s="7">
        <v>-2.6809706646085401</v>
      </c>
      <c r="AH83" s="10">
        <v>3.3255702454477301</v>
      </c>
      <c r="AI83" s="7">
        <v>72.807029474059803</v>
      </c>
      <c r="AJ83" s="10">
        <v>1.5252915417349999</v>
      </c>
      <c r="AK83" s="7">
        <v>75.482499440007103</v>
      </c>
      <c r="AL83" s="10">
        <v>2.8057444488716099</v>
      </c>
      <c r="AM83" s="7" t="s">
        <v>706</v>
      </c>
      <c r="AN83" s="10" t="s">
        <v>706</v>
      </c>
      <c r="AO83" s="7" t="s">
        <v>706</v>
      </c>
      <c r="AP83" s="10" t="s">
        <v>706</v>
      </c>
      <c r="AQ83" s="7">
        <v>-1.2010976070058099</v>
      </c>
      <c r="AR83" s="10">
        <v>1.89847463650777</v>
      </c>
      <c r="AS83" s="65"/>
      <c r="AT83" s="182"/>
    </row>
    <row r="84" spans="1:46" ht="13" customHeight="1" x14ac:dyDescent="0.2">
      <c r="A84" s="5" t="s">
        <v>436</v>
      </c>
      <c r="B84" s="120">
        <v>1</v>
      </c>
      <c r="C84" s="87">
        <v>60.063517599581402</v>
      </c>
      <c r="D84" s="88">
        <v>0.398430483911972</v>
      </c>
      <c r="E84" s="87">
        <v>61.5411897407648</v>
      </c>
      <c r="F84" s="88">
        <v>1.3478339833016</v>
      </c>
      <c r="G84" s="87">
        <v>61.352874859996902</v>
      </c>
      <c r="H84" s="88">
        <v>0.87439573267110005</v>
      </c>
      <c r="I84" s="87">
        <v>58.782519156443001</v>
      </c>
      <c r="J84" s="88">
        <v>0.76532325889906205</v>
      </c>
      <c r="K84" s="87">
        <v>-2.4470115885451502</v>
      </c>
      <c r="L84" s="88">
        <v>1.6169529931387601</v>
      </c>
      <c r="M84" s="87">
        <v>58.899558311452601</v>
      </c>
      <c r="N84" s="88">
        <v>0.47324133695345399</v>
      </c>
      <c r="O84" s="87">
        <v>65.987052034868398</v>
      </c>
      <c r="P84" s="88">
        <v>0.948632513953234</v>
      </c>
      <c r="Q84" s="87">
        <v>6.3734250625949898</v>
      </c>
      <c r="R84" s="88">
        <v>1.1136997201960801</v>
      </c>
      <c r="S84" s="87">
        <v>61.063448258565998</v>
      </c>
      <c r="T84" s="88">
        <v>0.56002181804666895</v>
      </c>
      <c r="U84" s="87">
        <v>58.909366756261797</v>
      </c>
      <c r="V84" s="88">
        <v>0.86486286198115503</v>
      </c>
      <c r="W84" s="87">
        <v>61.232197428419298</v>
      </c>
      <c r="X84" s="88">
        <v>1.40292270176981</v>
      </c>
      <c r="Y84" s="87">
        <v>-1.5147950505296</v>
      </c>
      <c r="Z84" s="88">
        <v>1.51234509750048</v>
      </c>
      <c r="AA84" s="87">
        <v>62.876501590393801</v>
      </c>
      <c r="AB84" s="88">
        <v>1.0623078859770601</v>
      </c>
      <c r="AC84" s="87">
        <v>59.052949089877202</v>
      </c>
      <c r="AD84" s="88">
        <v>0.64355252115070305</v>
      </c>
      <c r="AE84" s="87">
        <v>62.472813143046402</v>
      </c>
      <c r="AF84" s="88">
        <v>1.0153051320908</v>
      </c>
      <c r="AG84" s="87">
        <v>-3.55788173866272</v>
      </c>
      <c r="AH84" s="88">
        <v>1.59829946695848</v>
      </c>
      <c r="AI84" s="87">
        <v>60.875579280248402</v>
      </c>
      <c r="AJ84" s="88">
        <v>0.51969913811776602</v>
      </c>
      <c r="AK84" s="87">
        <v>57.208718144752801</v>
      </c>
      <c r="AL84" s="88">
        <v>1.1561774270442899</v>
      </c>
      <c r="AM84" s="87">
        <v>61.999055677846897</v>
      </c>
      <c r="AN84" s="88">
        <v>2.3709487052735998</v>
      </c>
      <c r="AO84" s="87">
        <v>-1.7384073902773201</v>
      </c>
      <c r="AP84" s="88">
        <v>2.5069754272938298</v>
      </c>
      <c r="AQ84" s="87">
        <v>-0.218784414537221</v>
      </c>
      <c r="AR84" s="88">
        <v>0.50384040506038497</v>
      </c>
      <c r="AS84" s="65"/>
      <c r="AT84" s="182"/>
    </row>
    <row r="85" spans="1:46" ht="13" customHeight="1" x14ac:dyDescent="0.2">
      <c r="A85" s="82" t="s">
        <v>93</v>
      </c>
      <c r="B85" s="119">
        <v>1</v>
      </c>
      <c r="C85" s="7">
        <v>64.625497787116601</v>
      </c>
      <c r="D85" s="10">
        <v>1.4956158855709001</v>
      </c>
      <c r="E85" s="7">
        <v>65.597044381366004</v>
      </c>
      <c r="F85" s="10">
        <v>3.4294212094374199</v>
      </c>
      <c r="G85" s="7">
        <v>64.975492983284695</v>
      </c>
      <c r="H85" s="10">
        <v>1.6392893237193999</v>
      </c>
      <c r="I85" s="7">
        <v>62.393775409681297</v>
      </c>
      <c r="J85" s="10">
        <v>4.6526129135982801</v>
      </c>
      <c r="K85" s="7">
        <v>-3.2032689716846701</v>
      </c>
      <c r="L85" s="10">
        <v>5.7386536969074804</v>
      </c>
      <c r="M85" s="7">
        <v>64.346166364268996</v>
      </c>
      <c r="N85" s="10">
        <v>2.5324973251126801</v>
      </c>
      <c r="O85" s="7">
        <v>65.1345702914752</v>
      </c>
      <c r="P85" s="10">
        <v>1.89940767225333</v>
      </c>
      <c r="Q85" s="7">
        <v>0.78840392720616104</v>
      </c>
      <c r="R85" s="10">
        <v>3.1963438008649598</v>
      </c>
      <c r="S85" s="7">
        <v>63.797808929096597</v>
      </c>
      <c r="T85" s="10">
        <v>2.8874964288116698</v>
      </c>
      <c r="U85" s="7">
        <v>66.956645284819899</v>
      </c>
      <c r="V85" s="10">
        <v>2.4291605255251798</v>
      </c>
      <c r="W85" s="7">
        <v>61.741716018211598</v>
      </c>
      <c r="X85" s="10">
        <v>3.62256259750525</v>
      </c>
      <c r="Y85" s="7">
        <v>-2.0560929108849799</v>
      </c>
      <c r="Z85" s="10">
        <v>4.7522002293195804</v>
      </c>
      <c r="AA85" s="7" t="s">
        <v>706</v>
      </c>
      <c r="AB85" s="10" t="s">
        <v>706</v>
      </c>
      <c r="AC85" s="7">
        <v>64.101466063934296</v>
      </c>
      <c r="AD85" s="10">
        <v>2.2331818443884801</v>
      </c>
      <c r="AE85" s="7">
        <v>64.8902970873783</v>
      </c>
      <c r="AF85" s="10">
        <v>2.07540754196752</v>
      </c>
      <c r="AG85" s="7" t="s">
        <v>706</v>
      </c>
      <c r="AH85" s="10" t="s">
        <v>706</v>
      </c>
      <c r="AI85" s="7">
        <v>65.916805073569904</v>
      </c>
      <c r="AJ85" s="10">
        <v>2.0941662164067401</v>
      </c>
      <c r="AK85" s="7">
        <v>63.929635595695103</v>
      </c>
      <c r="AL85" s="10">
        <v>2.7237697161303398</v>
      </c>
      <c r="AM85" s="7">
        <v>63.725986145909502</v>
      </c>
      <c r="AN85" s="10">
        <v>3.2934217374482602</v>
      </c>
      <c r="AO85" s="7">
        <v>-2.1908189276604602</v>
      </c>
      <c r="AP85" s="10">
        <v>3.7515115501205099</v>
      </c>
      <c r="AQ85" s="7">
        <v>2.4275717133429202</v>
      </c>
      <c r="AR85" s="10">
        <v>1.8260076378002399</v>
      </c>
      <c r="AS85" s="65"/>
      <c r="AT85" s="182"/>
    </row>
    <row r="86" spans="1:46" ht="13" customHeight="1" x14ac:dyDescent="0.2">
      <c r="A86" s="82" t="s">
        <v>392</v>
      </c>
      <c r="B86" s="119">
        <v>1</v>
      </c>
      <c r="C86" s="7">
        <v>76.485358391675604</v>
      </c>
      <c r="D86" s="10">
        <v>1.7535379366435999</v>
      </c>
      <c r="E86" s="7">
        <v>86.474386838646595</v>
      </c>
      <c r="F86" s="10">
        <v>3.4298866041278702</v>
      </c>
      <c r="G86" s="7">
        <v>76.687598707932906</v>
      </c>
      <c r="H86" s="10">
        <v>2.2048404108637598</v>
      </c>
      <c r="I86" s="7">
        <v>71.943140232823595</v>
      </c>
      <c r="J86" s="10">
        <v>4.8967279924248199</v>
      </c>
      <c r="K86" s="7">
        <v>-14.531246605823</v>
      </c>
      <c r="L86" s="10">
        <v>5.9186399559207903</v>
      </c>
      <c r="M86" s="7" t="s">
        <v>859</v>
      </c>
      <c r="N86" s="10" t="s">
        <v>859</v>
      </c>
      <c r="O86" s="7" t="s">
        <v>859</v>
      </c>
      <c r="P86" s="10" t="s">
        <v>859</v>
      </c>
      <c r="Q86" s="7" t="s">
        <v>859</v>
      </c>
      <c r="R86" s="10" t="s">
        <v>859</v>
      </c>
      <c r="S86" s="7">
        <v>77.369699975931795</v>
      </c>
      <c r="T86" s="10">
        <v>2.2261414585728598</v>
      </c>
      <c r="U86" s="7">
        <v>75.963359671886394</v>
      </c>
      <c r="V86" s="10">
        <v>3.71796568914126</v>
      </c>
      <c r="W86" s="7">
        <v>75.611166107644607</v>
      </c>
      <c r="X86" s="10">
        <v>5.4767891074138699</v>
      </c>
      <c r="Y86" s="7">
        <v>-1.7585338682872</v>
      </c>
      <c r="Z86" s="10">
        <v>6.0619229782758701</v>
      </c>
      <c r="AA86" s="7">
        <v>80.395001523199696</v>
      </c>
      <c r="AB86" s="10">
        <v>4.9218492656397004</v>
      </c>
      <c r="AC86" s="7">
        <v>77.098533564798203</v>
      </c>
      <c r="AD86" s="10">
        <v>2.1220960143993599</v>
      </c>
      <c r="AE86" s="7">
        <v>75.325264470654204</v>
      </c>
      <c r="AF86" s="10">
        <v>4.2117492322159604</v>
      </c>
      <c r="AG86" s="7">
        <v>-5.0697370525454897</v>
      </c>
      <c r="AH86" s="10">
        <v>6.3120674284883398</v>
      </c>
      <c r="AI86" s="7">
        <v>76.037721815042403</v>
      </c>
      <c r="AJ86" s="10">
        <v>2.34256502481144</v>
      </c>
      <c r="AK86" s="7">
        <v>80.010859428833598</v>
      </c>
      <c r="AL86" s="10">
        <v>2.5225501793759002</v>
      </c>
      <c r="AM86" s="7">
        <v>70.418897120335103</v>
      </c>
      <c r="AN86" s="10">
        <v>4.91152562100282</v>
      </c>
      <c r="AO86" s="7">
        <v>-5.6188246947073699</v>
      </c>
      <c r="AP86" s="10">
        <v>5.1105410364372803</v>
      </c>
      <c r="AQ86" s="7">
        <v>-3.2623040803841699</v>
      </c>
      <c r="AR86" s="10">
        <v>2.6359489071226601</v>
      </c>
      <c r="AS86" s="65"/>
      <c r="AT86" s="182"/>
    </row>
    <row r="87" spans="1:46" ht="13" customHeight="1" x14ac:dyDescent="0.2">
      <c r="A87" s="4" t="s">
        <v>393</v>
      </c>
      <c r="B87" s="121">
        <v>1</v>
      </c>
      <c r="C87" s="169">
        <v>74.676194265822801</v>
      </c>
      <c r="D87" s="170">
        <v>1.6737594689753601</v>
      </c>
      <c r="E87" s="169">
        <v>88.786710018218599</v>
      </c>
      <c r="F87" s="170">
        <v>5.3645320631784301</v>
      </c>
      <c r="G87" s="169">
        <v>67.222225161147804</v>
      </c>
      <c r="H87" s="170">
        <v>4.2110613716525203</v>
      </c>
      <c r="I87" s="169">
        <v>72.835949820478305</v>
      </c>
      <c r="J87" s="170">
        <v>2.1837923060301199</v>
      </c>
      <c r="K87" s="169">
        <v>-15.9507601977403</v>
      </c>
      <c r="L87" s="170">
        <v>5.8660303695161398</v>
      </c>
      <c r="M87" s="169">
        <v>73.485886933328601</v>
      </c>
      <c r="N87" s="170">
        <v>1.8796746261886901</v>
      </c>
      <c r="O87" s="169" t="s">
        <v>706</v>
      </c>
      <c r="P87" s="170" t="s">
        <v>706</v>
      </c>
      <c r="Q87" s="169" t="s">
        <v>706</v>
      </c>
      <c r="R87" s="170" t="s">
        <v>706</v>
      </c>
      <c r="S87" s="169">
        <v>73.873931506398506</v>
      </c>
      <c r="T87" s="170">
        <v>2.89361857101605</v>
      </c>
      <c r="U87" s="169">
        <v>69.252986079975301</v>
      </c>
      <c r="V87" s="170">
        <v>4.1037052641317704</v>
      </c>
      <c r="W87" s="169">
        <v>76.902349761281897</v>
      </c>
      <c r="X87" s="170">
        <v>3.4823422087814802</v>
      </c>
      <c r="Y87" s="169">
        <v>3.0284182548834599</v>
      </c>
      <c r="Z87" s="170">
        <v>4.6743972214960703</v>
      </c>
      <c r="AA87" s="169" t="s">
        <v>706</v>
      </c>
      <c r="AB87" s="170" t="s">
        <v>706</v>
      </c>
      <c r="AC87" s="169">
        <v>72.987685393746801</v>
      </c>
      <c r="AD87" s="170">
        <v>3.0565809609460399</v>
      </c>
      <c r="AE87" s="169">
        <v>72.849396251906299</v>
      </c>
      <c r="AF87" s="170">
        <v>3.00421883698331</v>
      </c>
      <c r="AG87" s="169" t="s">
        <v>706</v>
      </c>
      <c r="AH87" s="170" t="s">
        <v>706</v>
      </c>
      <c r="AI87" s="169">
        <v>76.043022198102705</v>
      </c>
      <c r="AJ87" s="170">
        <v>5.0251225205882299</v>
      </c>
      <c r="AK87" s="169">
        <v>72.015273080927898</v>
      </c>
      <c r="AL87" s="170">
        <v>2.8176029276455101</v>
      </c>
      <c r="AM87" s="169">
        <v>72.177245482885795</v>
      </c>
      <c r="AN87" s="170">
        <v>3.2062353780997901</v>
      </c>
      <c r="AO87" s="169">
        <v>-3.86577671521697</v>
      </c>
      <c r="AP87" s="170">
        <v>5.9342846404698104</v>
      </c>
      <c r="AQ87" s="169">
        <v>1.8583524944398</v>
      </c>
      <c r="AR87" s="170">
        <v>2.7401393055234999</v>
      </c>
      <c r="AS87" s="178"/>
      <c r="AT87" s="183"/>
    </row>
    <row r="88" spans="1:46" ht="13" customHeight="1" x14ac:dyDescent="0.2">
      <c r="A88" s="82"/>
      <c r="B88" s="122"/>
      <c r="C88" s="7" t="s">
        <v>1750</v>
      </c>
      <c r="D88" s="10" t="s">
        <v>1751</v>
      </c>
      <c r="E88" s="7" t="s">
        <v>1938</v>
      </c>
      <c r="F88" s="10" t="s">
        <v>1939</v>
      </c>
      <c r="G88" s="7" t="s">
        <v>1940</v>
      </c>
      <c r="H88" s="10" t="s">
        <v>1941</v>
      </c>
      <c r="I88" s="7" t="s">
        <v>1942</v>
      </c>
      <c r="J88" s="10" t="s">
        <v>1943</v>
      </c>
      <c r="K88" s="7" t="s">
        <v>1944</v>
      </c>
      <c r="L88" s="10" t="s">
        <v>1945</v>
      </c>
      <c r="M88" s="7" t="s">
        <v>1946</v>
      </c>
      <c r="N88" s="10" t="s">
        <v>1947</v>
      </c>
      <c r="O88" s="7" t="s">
        <v>1948</v>
      </c>
      <c r="P88" s="10" t="s">
        <v>1949</v>
      </c>
      <c r="Q88" s="7" t="s">
        <v>1950</v>
      </c>
      <c r="R88" s="10" t="s">
        <v>1951</v>
      </c>
      <c r="S88" s="7" t="s">
        <v>1952</v>
      </c>
      <c r="T88" s="10" t="s">
        <v>1953</v>
      </c>
      <c r="U88" s="7" t="s">
        <v>1954</v>
      </c>
      <c r="V88" s="10" t="s">
        <v>1955</v>
      </c>
      <c r="W88" s="7" t="s">
        <v>1956</v>
      </c>
      <c r="X88" s="10" t="s">
        <v>1957</v>
      </c>
      <c r="Y88" s="7" t="s">
        <v>1958</v>
      </c>
      <c r="Z88" s="10" t="s">
        <v>1959</v>
      </c>
      <c r="AA88" s="7" t="s">
        <v>1960</v>
      </c>
      <c r="AB88" s="10" t="s">
        <v>1961</v>
      </c>
      <c r="AC88" s="7" t="s">
        <v>1962</v>
      </c>
      <c r="AD88" s="10" t="s">
        <v>1963</v>
      </c>
      <c r="AE88" s="7" t="s">
        <v>1964</v>
      </c>
      <c r="AF88" s="10" t="s">
        <v>1965</v>
      </c>
      <c r="AG88" s="7" t="s">
        <v>1966</v>
      </c>
      <c r="AH88" s="10" t="s">
        <v>1967</v>
      </c>
      <c r="AI88" s="7" t="s">
        <v>1968</v>
      </c>
      <c r="AJ88" s="10" t="s">
        <v>1969</v>
      </c>
      <c r="AK88" s="7" t="s">
        <v>1970</v>
      </c>
      <c r="AL88" s="10" t="s">
        <v>1971</v>
      </c>
      <c r="AM88" s="7" t="s">
        <v>1972</v>
      </c>
      <c r="AN88" s="10" t="s">
        <v>1973</v>
      </c>
      <c r="AO88" s="7" t="s">
        <v>1974</v>
      </c>
      <c r="AP88" s="10" t="s">
        <v>1975</v>
      </c>
      <c r="AQ88" s="65" t="s">
        <v>1774</v>
      </c>
      <c r="AR88" s="65" t="s">
        <v>1775</v>
      </c>
      <c r="AS88" s="7" t="s">
        <v>1776</v>
      </c>
      <c r="AT88" s="123" t="s">
        <v>1777</v>
      </c>
    </row>
    <row r="89" spans="1:46" ht="13" customHeight="1" x14ac:dyDescent="0.2">
      <c r="A89" s="82" t="s">
        <v>359</v>
      </c>
      <c r="B89" s="122">
        <v>3</v>
      </c>
      <c r="C89" s="7">
        <v>57.549879110767797</v>
      </c>
      <c r="D89" s="10">
        <v>1.21747396819027</v>
      </c>
      <c r="E89" s="7" t="s">
        <v>562</v>
      </c>
      <c r="F89" s="10" t="s">
        <v>562</v>
      </c>
      <c r="G89" s="7">
        <v>58.0748980653077</v>
      </c>
      <c r="H89" s="10">
        <v>1.64300520193013</v>
      </c>
      <c r="I89" s="7">
        <v>57.333372739048897</v>
      </c>
      <c r="J89" s="10">
        <v>1.8458708116264799</v>
      </c>
      <c r="K89" s="7" t="s">
        <v>562</v>
      </c>
      <c r="L89" s="10" t="s">
        <v>562</v>
      </c>
      <c r="M89" s="7">
        <v>57.6962319412117</v>
      </c>
      <c r="N89" s="10">
        <v>1.273200973954</v>
      </c>
      <c r="O89" s="7" t="s">
        <v>706</v>
      </c>
      <c r="P89" s="10" t="s">
        <v>706</v>
      </c>
      <c r="Q89" s="7" t="s">
        <v>706</v>
      </c>
      <c r="R89" s="10" t="s">
        <v>706</v>
      </c>
      <c r="S89" s="7">
        <v>57.669367517456102</v>
      </c>
      <c r="T89" s="10">
        <v>1.6747863031196699</v>
      </c>
      <c r="U89" s="7">
        <v>57.488148016165098</v>
      </c>
      <c r="V89" s="10">
        <v>2.0333957596366501</v>
      </c>
      <c r="W89" s="7">
        <v>60.707498352926997</v>
      </c>
      <c r="X89" s="10">
        <v>4.3859863126157297</v>
      </c>
      <c r="Y89" s="7">
        <v>3.03813083547097</v>
      </c>
      <c r="Z89" s="10">
        <v>4.8995524616949702</v>
      </c>
      <c r="AA89" s="7">
        <v>56.8874943096964</v>
      </c>
      <c r="AB89" s="10">
        <v>1.9289309062761899</v>
      </c>
      <c r="AC89" s="7">
        <v>58.595355953361199</v>
      </c>
      <c r="AD89" s="10">
        <v>1.7392533581515199</v>
      </c>
      <c r="AE89" s="7" t="s">
        <v>706</v>
      </c>
      <c r="AF89" s="10" t="s">
        <v>706</v>
      </c>
      <c r="AG89" s="7" t="s">
        <v>706</v>
      </c>
      <c r="AH89" s="10" t="s">
        <v>706</v>
      </c>
      <c r="AI89" s="7">
        <v>57.593906816822901</v>
      </c>
      <c r="AJ89" s="10">
        <v>1.4863600189132899</v>
      </c>
      <c r="AK89" s="7">
        <v>58.799107204014497</v>
      </c>
      <c r="AL89" s="10">
        <v>2.3995483976174299</v>
      </c>
      <c r="AM89" s="7" t="s">
        <v>706</v>
      </c>
      <c r="AN89" s="10" t="s">
        <v>706</v>
      </c>
      <c r="AO89" s="7" t="s">
        <v>706</v>
      </c>
      <c r="AP89" s="10" t="s">
        <v>706</v>
      </c>
      <c r="AQ89" s="65"/>
      <c r="AR89" s="65"/>
      <c r="AS89" s="7">
        <v>5.6931370243606301</v>
      </c>
      <c r="AT89" s="123">
        <v>1.7653613028166399</v>
      </c>
    </row>
    <row r="90" spans="1:46" ht="13" customHeight="1" x14ac:dyDescent="0.2">
      <c r="A90" s="82" t="s">
        <v>362</v>
      </c>
      <c r="B90" s="122">
        <v>3</v>
      </c>
      <c r="C90" s="7">
        <v>69.220586585893898</v>
      </c>
      <c r="D90" s="10">
        <v>1.9951936457374</v>
      </c>
      <c r="E90" s="7" t="s">
        <v>706</v>
      </c>
      <c r="F90" s="10" t="s">
        <v>706</v>
      </c>
      <c r="G90" s="7">
        <v>68.279510158530698</v>
      </c>
      <c r="H90" s="10">
        <v>2.5791668723937899</v>
      </c>
      <c r="I90" s="7">
        <v>70.427157967032002</v>
      </c>
      <c r="J90" s="10">
        <v>3.55219624042646</v>
      </c>
      <c r="K90" s="7" t="s">
        <v>706</v>
      </c>
      <c r="L90" s="10" t="s">
        <v>706</v>
      </c>
      <c r="M90" s="7">
        <v>69.542656622025305</v>
      </c>
      <c r="N90" s="10">
        <v>2.1220861134361</v>
      </c>
      <c r="O90" s="7" t="s">
        <v>706</v>
      </c>
      <c r="P90" s="10" t="s">
        <v>706</v>
      </c>
      <c r="Q90" s="7" t="s">
        <v>706</v>
      </c>
      <c r="R90" s="10" t="s">
        <v>706</v>
      </c>
      <c r="S90" s="7">
        <v>69.985543897073796</v>
      </c>
      <c r="T90" s="10">
        <v>3.0049704705403202</v>
      </c>
      <c r="U90" s="7">
        <v>70.419135084868998</v>
      </c>
      <c r="V90" s="10">
        <v>2.9246665913513099</v>
      </c>
      <c r="W90" s="7">
        <v>65.558517865784296</v>
      </c>
      <c r="X90" s="10">
        <v>5.57625929989279</v>
      </c>
      <c r="Y90" s="7">
        <v>-4.4270260312895298</v>
      </c>
      <c r="Z90" s="10">
        <v>6.4022011415043698</v>
      </c>
      <c r="AA90" s="7">
        <v>67.958555930360106</v>
      </c>
      <c r="AB90" s="10">
        <v>3.9726842775718598</v>
      </c>
      <c r="AC90" s="7">
        <v>70.678235160886203</v>
      </c>
      <c r="AD90" s="10">
        <v>1.7283556438835099</v>
      </c>
      <c r="AE90" s="7">
        <v>75.159550786126303</v>
      </c>
      <c r="AF90" s="10">
        <v>4.5687192724861596</v>
      </c>
      <c r="AG90" s="7">
        <v>7.2009948557661696</v>
      </c>
      <c r="AH90" s="10">
        <v>6.1769708531302001</v>
      </c>
      <c r="AI90" s="7">
        <v>71.025257510812807</v>
      </c>
      <c r="AJ90" s="10">
        <v>2.3039790905009698</v>
      </c>
      <c r="AK90" s="7">
        <v>65.685108980530202</v>
      </c>
      <c r="AL90" s="10">
        <v>3.92342686604914</v>
      </c>
      <c r="AM90" s="7">
        <v>74.998796449498897</v>
      </c>
      <c r="AN90" s="10">
        <v>3.9586661500033</v>
      </c>
      <c r="AO90" s="7">
        <v>3.97353893868608</v>
      </c>
      <c r="AP90" s="10">
        <v>4.7104108320947597</v>
      </c>
      <c r="AQ90" s="65"/>
      <c r="AR90" s="65"/>
      <c r="AS90" s="7">
        <v>-1.79219975176021</v>
      </c>
      <c r="AT90" s="123">
        <v>2.43209431876801</v>
      </c>
    </row>
    <row r="91" spans="1:46" ht="13" customHeight="1" x14ac:dyDescent="0.2">
      <c r="A91" s="82" t="s">
        <v>466</v>
      </c>
      <c r="B91" s="122">
        <v>3</v>
      </c>
      <c r="C91" s="7">
        <v>61.1114653189073</v>
      </c>
      <c r="D91" s="10">
        <v>1.2687059867494901</v>
      </c>
      <c r="E91" s="7" t="s">
        <v>706</v>
      </c>
      <c r="F91" s="10" t="s">
        <v>706</v>
      </c>
      <c r="G91" s="7">
        <v>61.879644582911503</v>
      </c>
      <c r="H91" s="10">
        <v>1.28662037391633</v>
      </c>
      <c r="I91" s="7">
        <v>62.663823264832502</v>
      </c>
      <c r="J91" s="10">
        <v>3.1745071334385502</v>
      </c>
      <c r="K91" s="7" t="s">
        <v>706</v>
      </c>
      <c r="L91" s="10" t="s">
        <v>706</v>
      </c>
      <c r="M91" s="7">
        <v>62.339142312127599</v>
      </c>
      <c r="N91" s="10">
        <v>1.96034196961685</v>
      </c>
      <c r="O91" s="7">
        <v>61.628304991724001</v>
      </c>
      <c r="P91" s="10">
        <v>1.5255445663515701</v>
      </c>
      <c r="Q91" s="7">
        <v>-0.71083732040362002</v>
      </c>
      <c r="R91" s="10">
        <v>2.4247608060838401</v>
      </c>
      <c r="S91" s="7">
        <v>63.984354645830201</v>
      </c>
      <c r="T91" s="10">
        <v>1.7636888176322401</v>
      </c>
      <c r="U91" s="7">
        <v>62.016028555605097</v>
      </c>
      <c r="V91" s="10">
        <v>1.8590697165457599</v>
      </c>
      <c r="W91" s="7">
        <v>59.360662509582802</v>
      </c>
      <c r="X91" s="10">
        <v>3.0163677899755501</v>
      </c>
      <c r="Y91" s="7">
        <v>-4.62369213624737</v>
      </c>
      <c r="Z91" s="10">
        <v>3.4776867808185599</v>
      </c>
      <c r="AA91" s="7" t="s">
        <v>706</v>
      </c>
      <c r="AB91" s="10" t="s">
        <v>706</v>
      </c>
      <c r="AC91" s="7">
        <v>61.686834850393303</v>
      </c>
      <c r="AD91" s="10">
        <v>1.3984370179424901</v>
      </c>
      <c r="AE91" s="7">
        <v>62.401276931957703</v>
      </c>
      <c r="AF91" s="10">
        <v>2.3456197719300902</v>
      </c>
      <c r="AG91" s="7" t="s">
        <v>706</v>
      </c>
      <c r="AH91" s="10" t="s">
        <v>706</v>
      </c>
      <c r="AI91" s="7">
        <v>62.867079425912898</v>
      </c>
      <c r="AJ91" s="10">
        <v>1.7703856760344401</v>
      </c>
      <c r="AK91" s="7">
        <v>60.961963476696098</v>
      </c>
      <c r="AL91" s="10">
        <v>1.7217294982364599</v>
      </c>
      <c r="AM91" s="7">
        <v>63.525945404715998</v>
      </c>
      <c r="AN91" s="10">
        <v>2.7873291527184798</v>
      </c>
      <c r="AO91" s="7">
        <v>0.65886597880314901</v>
      </c>
      <c r="AP91" s="10">
        <v>2.8848494504056998</v>
      </c>
      <c r="AQ91" s="65"/>
      <c r="AR91" s="65"/>
      <c r="AS91" s="7">
        <v>-1.0864607548663801</v>
      </c>
      <c r="AT91" s="123">
        <v>1.6453120971252799</v>
      </c>
    </row>
    <row r="92" spans="1:46" ht="13" customHeight="1" x14ac:dyDescent="0.2">
      <c r="A92" s="82" t="s">
        <v>376</v>
      </c>
      <c r="B92" s="122">
        <v>3</v>
      </c>
      <c r="C92" s="7">
        <v>37.4413762452917</v>
      </c>
      <c r="D92" s="10">
        <v>1.1065043786908599</v>
      </c>
      <c r="E92" s="7" t="s">
        <v>706</v>
      </c>
      <c r="F92" s="10" t="s">
        <v>706</v>
      </c>
      <c r="G92" s="7">
        <v>36.8969359503497</v>
      </c>
      <c r="H92" s="10">
        <v>1.23256288527297</v>
      </c>
      <c r="I92" s="7">
        <v>38.545314257586298</v>
      </c>
      <c r="J92" s="10">
        <v>2.2197379567408499</v>
      </c>
      <c r="K92" s="7" t="s">
        <v>706</v>
      </c>
      <c r="L92" s="10" t="s">
        <v>706</v>
      </c>
      <c r="M92" s="7">
        <v>36.869306436600397</v>
      </c>
      <c r="N92" s="10">
        <v>1.1355167921838401</v>
      </c>
      <c r="O92" s="7">
        <v>41.359950589747598</v>
      </c>
      <c r="P92" s="10">
        <v>4.05415012391299</v>
      </c>
      <c r="Q92" s="7">
        <v>4.4906441531471497</v>
      </c>
      <c r="R92" s="10">
        <v>4.2375140578321</v>
      </c>
      <c r="S92" s="7">
        <v>37.814134231220102</v>
      </c>
      <c r="T92" s="10">
        <v>2.5338165160799</v>
      </c>
      <c r="U92" s="7">
        <v>37.097614361009903</v>
      </c>
      <c r="V92" s="10">
        <v>1.5821357373588301</v>
      </c>
      <c r="W92" s="7">
        <v>37.681577063731403</v>
      </c>
      <c r="X92" s="10">
        <v>2.0633904992502798</v>
      </c>
      <c r="Y92" s="7">
        <v>-0.13255716748867699</v>
      </c>
      <c r="Z92" s="10">
        <v>3.2914615059284</v>
      </c>
      <c r="AA92" s="7" t="s">
        <v>706</v>
      </c>
      <c r="AB92" s="10" t="s">
        <v>706</v>
      </c>
      <c r="AC92" s="7">
        <v>37.747405101802102</v>
      </c>
      <c r="AD92" s="10">
        <v>1.56211658106667</v>
      </c>
      <c r="AE92" s="7">
        <v>37.248575396908997</v>
      </c>
      <c r="AF92" s="10">
        <v>1.8400021566958999</v>
      </c>
      <c r="AG92" s="7" t="s">
        <v>706</v>
      </c>
      <c r="AH92" s="10" t="s">
        <v>706</v>
      </c>
      <c r="AI92" s="7">
        <v>37.373150013610001</v>
      </c>
      <c r="AJ92" s="10">
        <v>1.56908749024167</v>
      </c>
      <c r="AK92" s="7">
        <v>36.815970996763902</v>
      </c>
      <c r="AL92" s="10">
        <v>1.6118642882474199</v>
      </c>
      <c r="AM92" s="7" t="s">
        <v>706</v>
      </c>
      <c r="AN92" s="10" t="s">
        <v>706</v>
      </c>
      <c r="AO92" s="7" t="s">
        <v>706</v>
      </c>
      <c r="AP92" s="10" t="s">
        <v>706</v>
      </c>
      <c r="AQ92" s="65"/>
      <c r="AR92" s="65"/>
      <c r="AS92" s="7">
        <v>-1.6631282509401499</v>
      </c>
      <c r="AT92" s="123">
        <v>1.6755009740890101</v>
      </c>
    </row>
    <row r="93" spans="1:46" ht="13" customHeight="1" x14ac:dyDescent="0.2">
      <c r="A93" s="82" t="s">
        <v>378</v>
      </c>
      <c r="B93" s="122">
        <v>3</v>
      </c>
      <c r="C93" s="7">
        <v>76.532054770009097</v>
      </c>
      <c r="D93" s="10">
        <v>1.06613795345935</v>
      </c>
      <c r="E93" s="7">
        <v>71.877844749419197</v>
      </c>
      <c r="F93" s="10">
        <v>3.8252988765264702</v>
      </c>
      <c r="G93" s="7">
        <v>78.538476084881097</v>
      </c>
      <c r="H93" s="10">
        <v>2.0242631243081002</v>
      </c>
      <c r="I93" s="7">
        <v>75.679639298087395</v>
      </c>
      <c r="J93" s="10">
        <v>1.2642989403009499</v>
      </c>
      <c r="K93" s="7">
        <v>3.8017945486682501</v>
      </c>
      <c r="L93" s="10">
        <v>4.0999222483506497</v>
      </c>
      <c r="M93" s="7">
        <v>76.1935393202331</v>
      </c>
      <c r="N93" s="10">
        <v>1.1424371971576499</v>
      </c>
      <c r="O93" s="7">
        <v>74.669213663032295</v>
      </c>
      <c r="P93" s="10">
        <v>3.0204214205621298</v>
      </c>
      <c r="Q93" s="7">
        <v>-1.52432565720075</v>
      </c>
      <c r="R93" s="10">
        <v>3.3768099611948998</v>
      </c>
      <c r="S93" s="7">
        <v>76.906325605827107</v>
      </c>
      <c r="T93" s="10">
        <v>1.0910161200925901</v>
      </c>
      <c r="U93" s="7">
        <v>72.401293170874098</v>
      </c>
      <c r="V93" s="10">
        <v>3.2296505693500399</v>
      </c>
      <c r="W93" s="7">
        <v>71.627874909695507</v>
      </c>
      <c r="X93" s="10">
        <v>5.81007565102784</v>
      </c>
      <c r="Y93" s="7">
        <v>-5.2784506961315998</v>
      </c>
      <c r="Z93" s="10">
        <v>5.8555537993359401</v>
      </c>
      <c r="AA93" s="7">
        <v>76.063851730020104</v>
      </c>
      <c r="AB93" s="10">
        <v>1.4149209465163299</v>
      </c>
      <c r="AC93" s="7">
        <v>78.586843427589102</v>
      </c>
      <c r="AD93" s="10">
        <v>2.4696456908789801</v>
      </c>
      <c r="AE93" s="7">
        <v>73.792631017471294</v>
      </c>
      <c r="AF93" s="10">
        <v>2.6895793620596802</v>
      </c>
      <c r="AG93" s="7">
        <v>-2.2712207125488399</v>
      </c>
      <c r="AH93" s="10">
        <v>3.18674591331702</v>
      </c>
      <c r="AI93" s="7">
        <v>76.1927898140531</v>
      </c>
      <c r="AJ93" s="10">
        <v>1.03810005951707</v>
      </c>
      <c r="AK93" s="7" t="s">
        <v>706</v>
      </c>
      <c r="AL93" s="10" t="s">
        <v>706</v>
      </c>
      <c r="AM93" s="7" t="s">
        <v>706</v>
      </c>
      <c r="AN93" s="10" t="s">
        <v>706</v>
      </c>
      <c r="AO93" s="7" t="s">
        <v>706</v>
      </c>
      <c r="AP93" s="10" t="s">
        <v>706</v>
      </c>
      <c r="AQ93" s="65"/>
      <c r="AR93" s="65"/>
      <c r="AS93" s="7">
        <v>-0.403889161383233</v>
      </c>
      <c r="AT93" s="123">
        <v>1.4704554779617001</v>
      </c>
    </row>
    <row r="94" spans="1:46" ht="13" customHeight="1" x14ac:dyDescent="0.2">
      <c r="A94" s="82" t="s">
        <v>382</v>
      </c>
      <c r="B94" s="122">
        <v>3</v>
      </c>
      <c r="C94" s="7">
        <v>76.7352547941762</v>
      </c>
      <c r="D94" s="10">
        <v>1.0990888458878101</v>
      </c>
      <c r="E94" s="7" t="s">
        <v>706</v>
      </c>
      <c r="F94" s="10" t="s">
        <v>706</v>
      </c>
      <c r="G94" s="7">
        <v>79.395937688865502</v>
      </c>
      <c r="H94" s="10">
        <v>1.52779263627308</v>
      </c>
      <c r="I94" s="7">
        <v>75.538579079846699</v>
      </c>
      <c r="J94" s="10">
        <v>2.03758648386132</v>
      </c>
      <c r="K94" s="7" t="s">
        <v>706</v>
      </c>
      <c r="L94" s="10" t="s">
        <v>706</v>
      </c>
      <c r="M94" s="7">
        <v>77.825875216497195</v>
      </c>
      <c r="N94" s="10">
        <v>1.16004432654162</v>
      </c>
      <c r="O94" s="7" t="s">
        <v>706</v>
      </c>
      <c r="P94" s="10" t="s">
        <v>706</v>
      </c>
      <c r="Q94" s="7" t="s">
        <v>706</v>
      </c>
      <c r="R94" s="10" t="s">
        <v>706</v>
      </c>
      <c r="S94" s="7">
        <v>78.299609551984403</v>
      </c>
      <c r="T94" s="10">
        <v>1.37401564991756</v>
      </c>
      <c r="U94" s="7">
        <v>77.005720752491797</v>
      </c>
      <c r="V94" s="10">
        <v>2.04015831672938</v>
      </c>
      <c r="W94" s="7" t="s">
        <v>706</v>
      </c>
      <c r="X94" s="10" t="s">
        <v>706</v>
      </c>
      <c r="Y94" s="7" t="s">
        <v>706</v>
      </c>
      <c r="Z94" s="10" t="s">
        <v>706</v>
      </c>
      <c r="AA94" s="7">
        <v>82.852095392943397</v>
      </c>
      <c r="AB94" s="10">
        <v>3.23376293600918</v>
      </c>
      <c r="AC94" s="7">
        <v>77.382429191022496</v>
      </c>
      <c r="AD94" s="10">
        <v>1.2061244287088499</v>
      </c>
      <c r="AE94" s="7" t="s">
        <v>706</v>
      </c>
      <c r="AF94" s="10" t="s">
        <v>706</v>
      </c>
      <c r="AG94" s="7" t="s">
        <v>706</v>
      </c>
      <c r="AH94" s="10" t="s">
        <v>706</v>
      </c>
      <c r="AI94" s="7">
        <v>79.648804049935407</v>
      </c>
      <c r="AJ94" s="10">
        <v>1.5393014356319701</v>
      </c>
      <c r="AK94" s="7">
        <v>76.781148944618707</v>
      </c>
      <c r="AL94" s="10">
        <v>1.7884101438583799</v>
      </c>
      <c r="AM94" s="7" t="s">
        <v>706</v>
      </c>
      <c r="AN94" s="10" t="s">
        <v>706</v>
      </c>
      <c r="AO94" s="7" t="s">
        <v>706</v>
      </c>
      <c r="AP94" s="10" t="s">
        <v>706</v>
      </c>
      <c r="AQ94" s="65"/>
      <c r="AR94" s="65"/>
      <c r="AS94" s="7">
        <v>4.0436685164100901</v>
      </c>
      <c r="AT94" s="123">
        <v>1.67098513893095</v>
      </c>
    </row>
    <row r="95" spans="1:46" ht="13" customHeight="1" x14ac:dyDescent="0.2">
      <c r="A95" s="82" t="s">
        <v>386</v>
      </c>
      <c r="B95" s="122">
        <v>3</v>
      </c>
      <c r="C95" s="7">
        <v>52.672120231909503</v>
      </c>
      <c r="D95" s="10">
        <v>1.23445634270829</v>
      </c>
      <c r="E95" s="7" t="s">
        <v>706</v>
      </c>
      <c r="F95" s="10" t="s">
        <v>706</v>
      </c>
      <c r="G95" s="7">
        <v>51.813036469985299</v>
      </c>
      <c r="H95" s="10">
        <v>1.6843710460524199</v>
      </c>
      <c r="I95" s="7">
        <v>52.878152359441899</v>
      </c>
      <c r="J95" s="10">
        <v>1.64844421369633</v>
      </c>
      <c r="K95" s="7" t="s">
        <v>706</v>
      </c>
      <c r="L95" s="10" t="s">
        <v>706</v>
      </c>
      <c r="M95" s="7">
        <v>52.5244876904367</v>
      </c>
      <c r="N95" s="10">
        <v>1.1613503778737699</v>
      </c>
      <c r="O95" s="7">
        <v>51.638926743571901</v>
      </c>
      <c r="P95" s="10">
        <v>4.8501888583734596</v>
      </c>
      <c r="Q95" s="7">
        <v>-0.88556094686472897</v>
      </c>
      <c r="R95" s="10">
        <v>4.9819457337449</v>
      </c>
      <c r="S95" s="7">
        <v>51.412406703633302</v>
      </c>
      <c r="T95" s="10">
        <v>2.1993075273659102</v>
      </c>
      <c r="U95" s="7">
        <v>51.660860780465804</v>
      </c>
      <c r="V95" s="10">
        <v>1.80307938699605</v>
      </c>
      <c r="W95" s="7">
        <v>53.219430703538499</v>
      </c>
      <c r="X95" s="10">
        <v>1.7931619516667701</v>
      </c>
      <c r="Y95" s="7">
        <v>1.80702399990516</v>
      </c>
      <c r="Z95" s="10">
        <v>2.76743925242446</v>
      </c>
      <c r="AA95" s="7">
        <v>52.400606146623097</v>
      </c>
      <c r="AB95" s="10">
        <v>1.6039215490669001</v>
      </c>
      <c r="AC95" s="7">
        <v>49.384523522009999</v>
      </c>
      <c r="AD95" s="10">
        <v>2.3012970490204401</v>
      </c>
      <c r="AE95" s="7">
        <v>55.419366093714501</v>
      </c>
      <c r="AF95" s="10">
        <v>2.7192120609521502</v>
      </c>
      <c r="AG95" s="7">
        <v>3.01875994709133</v>
      </c>
      <c r="AH95" s="10">
        <v>3.04355187793271</v>
      </c>
      <c r="AI95" s="7">
        <v>51.7456444336798</v>
      </c>
      <c r="AJ95" s="10">
        <v>1.2519933449612599</v>
      </c>
      <c r="AK95" s="7" t="s">
        <v>706</v>
      </c>
      <c r="AL95" s="10" t="s">
        <v>706</v>
      </c>
      <c r="AM95" s="7" t="s">
        <v>706</v>
      </c>
      <c r="AN95" s="10" t="s">
        <v>706</v>
      </c>
      <c r="AO95" s="7" t="s">
        <v>706</v>
      </c>
      <c r="AP95" s="10" t="s">
        <v>706</v>
      </c>
      <c r="AQ95" s="65"/>
      <c r="AR95" s="65"/>
      <c r="AS95" s="7">
        <v>2.7052910967074699</v>
      </c>
      <c r="AT95" s="123">
        <v>1.5571942025333001</v>
      </c>
    </row>
    <row r="96" spans="1:46" ht="13" customHeight="1" x14ac:dyDescent="0.2">
      <c r="A96" s="82" t="s">
        <v>387</v>
      </c>
      <c r="B96" s="122">
        <v>3</v>
      </c>
      <c r="C96" s="7">
        <v>73.4406026593457</v>
      </c>
      <c r="D96" s="10">
        <v>1.5595147414477499</v>
      </c>
      <c r="E96" s="7">
        <v>75.367182961852095</v>
      </c>
      <c r="F96" s="10">
        <v>3.59753905911783</v>
      </c>
      <c r="G96" s="7">
        <v>73.586111950531702</v>
      </c>
      <c r="H96" s="10">
        <v>2.1683917527897698</v>
      </c>
      <c r="I96" s="7">
        <v>73.338929992458006</v>
      </c>
      <c r="J96" s="10">
        <v>1.96809223522346</v>
      </c>
      <c r="K96" s="7">
        <v>-2.0282529693939999</v>
      </c>
      <c r="L96" s="10">
        <v>4.1125027705051798</v>
      </c>
      <c r="M96" s="7">
        <v>74.199957313780999</v>
      </c>
      <c r="N96" s="10">
        <v>1.4671775135263001</v>
      </c>
      <c r="O96" s="7">
        <v>73.239211500645794</v>
      </c>
      <c r="P96" s="10">
        <v>1.9915617114920801</v>
      </c>
      <c r="Q96" s="7">
        <v>-0.96074581313520502</v>
      </c>
      <c r="R96" s="10">
        <v>2.4457977227966898</v>
      </c>
      <c r="S96" s="7">
        <v>74.781180273193101</v>
      </c>
      <c r="T96" s="10">
        <v>1.7427700129056001</v>
      </c>
      <c r="U96" s="7">
        <v>68.6155311558515</v>
      </c>
      <c r="V96" s="10">
        <v>4.6400919853637896</v>
      </c>
      <c r="W96" s="7">
        <v>69.288743606696499</v>
      </c>
      <c r="X96" s="10">
        <v>3.4273614847008398</v>
      </c>
      <c r="Y96" s="7">
        <v>-5.4924366664966202</v>
      </c>
      <c r="Z96" s="10">
        <v>3.8961653706822901</v>
      </c>
      <c r="AA96" s="7">
        <v>73.467790701687306</v>
      </c>
      <c r="AB96" s="10">
        <v>2.66997127520438</v>
      </c>
      <c r="AC96" s="7">
        <v>75.670167425625706</v>
      </c>
      <c r="AD96" s="10">
        <v>2.57689713679421</v>
      </c>
      <c r="AE96" s="7">
        <v>70.597497817818095</v>
      </c>
      <c r="AF96" s="10">
        <v>2.2750638791546298</v>
      </c>
      <c r="AG96" s="7">
        <v>-2.8702928838692299</v>
      </c>
      <c r="AH96" s="10">
        <v>3.5429200657893198</v>
      </c>
      <c r="AI96" s="7">
        <v>74.133098037278202</v>
      </c>
      <c r="AJ96" s="10">
        <v>1.56199626178839</v>
      </c>
      <c r="AK96" s="7">
        <v>69.608042710719701</v>
      </c>
      <c r="AL96" s="10">
        <v>4.2673853009740599</v>
      </c>
      <c r="AM96" s="7" t="s">
        <v>562</v>
      </c>
      <c r="AN96" s="10" t="s">
        <v>562</v>
      </c>
      <c r="AO96" s="7" t="s">
        <v>562</v>
      </c>
      <c r="AP96" s="10" t="s">
        <v>562</v>
      </c>
      <c r="AQ96" s="65"/>
      <c r="AR96" s="65"/>
      <c r="AS96" s="7">
        <v>-0.85727277963722803</v>
      </c>
      <c r="AT96" s="123">
        <v>2.0758171648033699</v>
      </c>
    </row>
    <row r="97" spans="1:46" ht="13" customHeight="1" x14ac:dyDescent="0.2">
      <c r="A97" s="6" t="s">
        <v>437</v>
      </c>
      <c r="B97" s="124">
        <v>3</v>
      </c>
      <c r="C97" s="180">
        <v>63.087917464537703</v>
      </c>
      <c r="D97" s="181">
        <v>0.47758543878777299</v>
      </c>
      <c r="E97" s="180">
        <v>73.622513855635603</v>
      </c>
      <c r="F97" s="181">
        <v>2.6256046340144699</v>
      </c>
      <c r="G97" s="180">
        <v>63.558068868920401</v>
      </c>
      <c r="H97" s="181">
        <v>0.64344035334702798</v>
      </c>
      <c r="I97" s="180">
        <v>63.3006211197917</v>
      </c>
      <c r="J97" s="181">
        <v>0.82320861555409097</v>
      </c>
      <c r="K97" s="180">
        <v>0.88677078963712597</v>
      </c>
      <c r="L97" s="181">
        <v>2.9035341172411502</v>
      </c>
      <c r="M97" s="180">
        <v>63.398899606614101</v>
      </c>
      <c r="N97" s="181">
        <v>0.52154876571886899</v>
      </c>
      <c r="O97" s="180">
        <v>60.507121497744301</v>
      </c>
      <c r="P97" s="181">
        <v>1.48831468475602</v>
      </c>
      <c r="Q97" s="180">
        <v>8.1834883108569997E-2</v>
      </c>
      <c r="R97" s="181">
        <v>1.6253066869472601</v>
      </c>
      <c r="S97" s="180">
        <v>63.856615303277302</v>
      </c>
      <c r="T97" s="181">
        <v>0.71061172119155103</v>
      </c>
      <c r="U97" s="180">
        <v>62.088041484666498</v>
      </c>
      <c r="V97" s="181">
        <v>0.95215302369608901</v>
      </c>
      <c r="W97" s="180">
        <v>59.634900715993702</v>
      </c>
      <c r="X97" s="181">
        <v>1.5146011417658001</v>
      </c>
      <c r="Y97" s="180">
        <v>-2.1584296946111001</v>
      </c>
      <c r="Z97" s="181">
        <v>1.7205134074773101</v>
      </c>
      <c r="AA97" s="180">
        <v>68.271732368555107</v>
      </c>
      <c r="AB97" s="181">
        <v>1.0757882093251601</v>
      </c>
      <c r="AC97" s="180">
        <v>63.716474329086303</v>
      </c>
      <c r="AD97" s="181">
        <v>0.68349175560858999</v>
      </c>
      <c r="AE97" s="180">
        <v>62.436483007332797</v>
      </c>
      <c r="AF97" s="181">
        <v>1.17336887817113</v>
      </c>
      <c r="AG97" s="180">
        <v>1.26956030160986</v>
      </c>
      <c r="AH97" s="181">
        <v>2.0935288549286701</v>
      </c>
      <c r="AI97" s="180">
        <v>63.822466262763101</v>
      </c>
      <c r="AJ97" s="181">
        <v>0.56690369346078295</v>
      </c>
      <c r="AK97" s="180">
        <v>61.441890385557201</v>
      </c>
      <c r="AL97" s="181">
        <v>1.1561737420401701</v>
      </c>
      <c r="AM97" s="180">
        <v>69.262370927107497</v>
      </c>
      <c r="AN97" s="181">
        <v>2.4207561573182201</v>
      </c>
      <c r="AO97" s="180">
        <v>2.3162024587446099</v>
      </c>
      <c r="AP97" s="181">
        <v>2.76180767608018</v>
      </c>
      <c r="AQ97" s="178"/>
      <c r="AR97" s="178"/>
      <c r="AS97" s="180">
        <v>0.82989324236137396</v>
      </c>
      <c r="AT97" s="185">
        <v>0.64024214229458498</v>
      </c>
    </row>
    <row r="99" spans="1:46" x14ac:dyDescent="0.2">
      <c r="A99" s="177" t="s">
        <v>599</v>
      </c>
    </row>
    <row r="100" spans="1:46" x14ac:dyDescent="0.2">
      <c r="A100" s="177" t="s">
        <v>398</v>
      </c>
    </row>
    <row r="101" spans="1:46" x14ac:dyDescent="0.2">
      <c r="A101" s="177" t="s">
        <v>460</v>
      </c>
    </row>
    <row r="102" spans="1:46" x14ac:dyDescent="0.2">
      <c r="A102" s="177" t="s">
        <v>461</v>
      </c>
    </row>
    <row r="103" spans="1:46" x14ac:dyDescent="0.2">
      <c r="A103" s="177" t="s">
        <v>462</v>
      </c>
    </row>
    <row r="104" spans="1:46" x14ac:dyDescent="0.2">
      <c r="A104" s="177" t="s">
        <v>463</v>
      </c>
    </row>
    <row r="105" spans="1:46" x14ac:dyDescent="0.2">
      <c r="A105" s="177" t="s">
        <v>464</v>
      </c>
    </row>
    <row r="106" spans="1:46" x14ac:dyDescent="0.2">
      <c r="A106" s="177" t="s">
        <v>465</v>
      </c>
    </row>
    <row r="107" spans="1:46" x14ac:dyDescent="0.2">
      <c r="A107" s="177" t="s">
        <v>400</v>
      </c>
    </row>
    <row r="108" spans="1:46" x14ac:dyDescent="0.2">
      <c r="A108" s="177" t="s">
        <v>401</v>
      </c>
    </row>
    <row r="109" spans="1:46" x14ac:dyDescent="0.2">
      <c r="A109" s="177" t="s">
        <v>402</v>
      </c>
    </row>
    <row r="110" spans="1:46" x14ac:dyDescent="0.2">
      <c r="A110" s="160" t="str">
        <f>HYPERLINK("https://oecdcode.org/disclaimers/cyprus.html", "Information on data for Cyprus: https://oecdcode.org/disclaimers/cyprus.html")</f>
        <v>Information on data for Cyprus: https://oecdcode.org/disclaimers/cyprus.html</v>
      </c>
    </row>
    <row r="111" spans="1:46" x14ac:dyDescent="0.2">
      <c r="A111" s="177" t="s">
        <v>440</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Q8:AR8"/>
    <mergeCell ref="AQ9:AR9"/>
    <mergeCell ref="AS8:AT8"/>
    <mergeCell ref="AS9:AT9"/>
    <mergeCell ref="AI8:AP8"/>
    <mergeCell ref="AI9:AJ9"/>
    <mergeCell ref="AK9:AL9"/>
    <mergeCell ref="AM9:AN9"/>
    <mergeCell ref="AO9:AP9"/>
  </mergeCells>
  <conditionalFormatting sqref="K1:K200">
    <cfRule type="expression" dxfId="47" priority="7">
      <formula>ABS(K1/L1)&gt;1.95996398454005</formula>
    </cfRule>
  </conditionalFormatting>
  <conditionalFormatting sqref="Q1:Q200">
    <cfRule type="expression" dxfId="46" priority="6">
      <formula>ABS(Q1/R1)&gt;1.95996398454005</formula>
    </cfRule>
  </conditionalFormatting>
  <conditionalFormatting sqref="Y1:Y200">
    <cfRule type="expression" dxfId="45" priority="5">
      <formula>ABS(Y1/Z1)&gt;1.95996398454005</formula>
    </cfRule>
  </conditionalFormatting>
  <conditionalFormatting sqref="AG1:AG200">
    <cfRule type="expression" dxfId="44" priority="4">
      <formula>ABS(AG1/AH1)&gt;1.95996398454005</formula>
    </cfRule>
  </conditionalFormatting>
  <conditionalFormatting sqref="AO1:AO200">
    <cfRule type="expression" dxfId="43" priority="3">
      <formula>ABS(AO1/AP1)&gt;1.95996398454005</formula>
    </cfRule>
  </conditionalFormatting>
  <conditionalFormatting sqref="AQ1:AQ200">
    <cfRule type="expression" dxfId="42" priority="2">
      <formula>ABS(AQ1/AR1)&gt;1.95996398454005</formula>
    </cfRule>
  </conditionalFormatting>
  <conditionalFormatting sqref="AS1:AS200">
    <cfRule type="expression" dxfId="41"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83"/>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321</v>
      </c>
    </row>
    <row r="2" spans="1:26" x14ac:dyDescent="0.2">
      <c r="A2" s="46" t="s">
        <v>322</v>
      </c>
    </row>
    <row r="3" spans="1:26" x14ac:dyDescent="0.2">
      <c r="A3" s="58" t="s">
        <v>441</v>
      </c>
    </row>
    <row r="4" spans="1:26" x14ac:dyDescent="0.2">
      <c r="A4" s="161" t="str">
        <f>HYPERLINK("#'TOC'!A1", "Back to TOC")</f>
        <v>Back to TOC</v>
      </c>
    </row>
    <row r="7" spans="1:26" ht="16" customHeight="1" x14ac:dyDescent="0.2">
      <c r="B7" s="235" t="s">
        <v>342</v>
      </c>
      <c r="C7" s="238" t="s">
        <v>659</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443</v>
      </c>
      <c r="D9" s="241"/>
      <c r="E9" s="241" t="s">
        <v>444</v>
      </c>
      <c r="F9" s="241"/>
      <c r="G9" s="241" t="s">
        <v>445</v>
      </c>
      <c r="H9" s="241"/>
      <c r="I9" s="241" t="s">
        <v>656</v>
      </c>
      <c r="J9" s="241"/>
      <c r="K9" s="241" t="s">
        <v>443</v>
      </c>
      <c r="L9" s="241"/>
      <c r="M9" s="241" t="s">
        <v>444</v>
      </c>
      <c r="N9" s="241"/>
      <c r="O9" s="241" t="s">
        <v>445</v>
      </c>
      <c r="P9" s="241"/>
      <c r="Q9" s="241" t="s">
        <v>657</v>
      </c>
      <c r="R9" s="241"/>
      <c r="S9" s="241" t="s">
        <v>443</v>
      </c>
      <c r="T9" s="241"/>
      <c r="U9" s="241" t="s">
        <v>444</v>
      </c>
      <c r="V9" s="241"/>
      <c r="W9" s="241" t="s">
        <v>445</v>
      </c>
      <c r="X9" s="241"/>
      <c r="Y9" s="241" t="s">
        <v>658</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1976</v>
      </c>
      <c r="D11" s="109" t="s">
        <v>1977</v>
      </c>
      <c r="E11" s="108" t="s">
        <v>1978</v>
      </c>
      <c r="F11" s="109" t="s">
        <v>1979</v>
      </c>
      <c r="G11" s="108" t="s">
        <v>1980</v>
      </c>
      <c r="H11" s="109" t="s">
        <v>1981</v>
      </c>
      <c r="I11" s="108" t="s">
        <v>1982</v>
      </c>
      <c r="J11" s="109" t="s">
        <v>1983</v>
      </c>
      <c r="K11" s="108" t="s">
        <v>1984</v>
      </c>
      <c r="L11" s="109" t="s">
        <v>1985</v>
      </c>
      <c r="M11" s="108" t="s">
        <v>1986</v>
      </c>
      <c r="N11" s="109" t="s">
        <v>1987</v>
      </c>
      <c r="O11" s="108" t="s">
        <v>1988</v>
      </c>
      <c r="P11" s="109" t="s">
        <v>1989</v>
      </c>
      <c r="Q11" s="108" t="s">
        <v>1990</v>
      </c>
      <c r="R11" s="109" t="s">
        <v>1991</v>
      </c>
      <c r="S11" s="108" t="s">
        <v>1992</v>
      </c>
      <c r="T11" s="109" t="s">
        <v>1993</v>
      </c>
      <c r="U11" s="108" t="s">
        <v>1994</v>
      </c>
      <c r="V11" s="109" t="s">
        <v>1995</v>
      </c>
      <c r="W11" s="108" t="s">
        <v>1996</v>
      </c>
      <c r="X11" s="109" t="s">
        <v>1997</v>
      </c>
      <c r="Y11" s="108" t="s">
        <v>1998</v>
      </c>
      <c r="Z11" s="126" t="s">
        <v>1999</v>
      </c>
    </row>
    <row r="12" spans="1:26" ht="13" customHeight="1" x14ac:dyDescent="0.2">
      <c r="A12" s="82" t="s">
        <v>350</v>
      </c>
      <c r="B12" s="110">
        <v>2</v>
      </c>
      <c r="C12" s="7">
        <v>74.542049643533502</v>
      </c>
      <c r="D12" s="10">
        <v>6.46283615611262</v>
      </c>
      <c r="E12" s="7">
        <v>79.288613490360504</v>
      </c>
      <c r="F12" s="10">
        <v>1.8515232893971201</v>
      </c>
      <c r="G12" s="7">
        <v>77.8897009708365</v>
      </c>
      <c r="H12" s="10">
        <v>0.94688685792952498</v>
      </c>
      <c r="I12" s="7">
        <v>3.34765132730301</v>
      </c>
      <c r="J12" s="10">
        <v>6.4871329878822896</v>
      </c>
      <c r="K12" s="7" t="s">
        <v>706</v>
      </c>
      <c r="L12" s="10" t="s">
        <v>706</v>
      </c>
      <c r="M12" s="7">
        <v>69.018842964625705</v>
      </c>
      <c r="N12" s="10">
        <v>3.0267129203189702</v>
      </c>
      <c r="O12" s="7">
        <v>66.770042871995798</v>
      </c>
      <c r="P12" s="10">
        <v>1.8466712254333399</v>
      </c>
      <c r="Q12" s="7" t="s">
        <v>706</v>
      </c>
      <c r="R12" s="10" t="s">
        <v>706</v>
      </c>
      <c r="S12" s="7" t="s">
        <v>706</v>
      </c>
      <c r="T12" s="10" t="s">
        <v>706</v>
      </c>
      <c r="U12" s="7">
        <v>-10.2697705257349</v>
      </c>
      <c r="V12" s="10">
        <v>3.5481163443728398</v>
      </c>
      <c r="W12" s="7">
        <v>-11.1196580988408</v>
      </c>
      <c r="X12" s="10">
        <v>2.0752805440622</v>
      </c>
      <c r="Y12" s="7" t="s">
        <v>706</v>
      </c>
      <c r="Z12" s="123" t="s">
        <v>706</v>
      </c>
    </row>
    <row r="13" spans="1:26" ht="13" customHeight="1" x14ac:dyDescent="0.2">
      <c r="A13" s="82" t="s">
        <v>351</v>
      </c>
      <c r="B13" s="110">
        <v>2</v>
      </c>
      <c r="C13" s="7">
        <v>88.599202052893304</v>
      </c>
      <c r="D13" s="10">
        <v>1.60129051964143</v>
      </c>
      <c r="E13" s="7">
        <v>86.859631302888701</v>
      </c>
      <c r="F13" s="10">
        <v>0.86619458115897896</v>
      </c>
      <c r="G13" s="7">
        <v>81.230857098216603</v>
      </c>
      <c r="H13" s="10">
        <v>1.39164169441232</v>
      </c>
      <c r="I13" s="7">
        <v>-7.3683449546766902</v>
      </c>
      <c r="J13" s="10">
        <v>2.1508924855286198</v>
      </c>
      <c r="K13" s="7">
        <v>87.854293860337293</v>
      </c>
      <c r="L13" s="10">
        <v>2.2560731201328199</v>
      </c>
      <c r="M13" s="7">
        <v>83.456289096728497</v>
      </c>
      <c r="N13" s="10">
        <v>1.1950120567243601</v>
      </c>
      <c r="O13" s="7">
        <v>76.453553664533999</v>
      </c>
      <c r="P13" s="10">
        <v>1.1865480159620301</v>
      </c>
      <c r="Q13" s="7">
        <v>-11.4007401958033</v>
      </c>
      <c r="R13" s="10">
        <v>2.3885796429422901</v>
      </c>
      <c r="S13" s="7">
        <v>-0.74490819255598195</v>
      </c>
      <c r="T13" s="10">
        <v>2.7665858475166401</v>
      </c>
      <c r="U13" s="7">
        <v>-3.4033422061601799</v>
      </c>
      <c r="V13" s="10">
        <v>1.47592237876718</v>
      </c>
      <c r="W13" s="7">
        <v>-4.7773034336825502</v>
      </c>
      <c r="X13" s="10">
        <v>1.8288145886913201</v>
      </c>
      <c r="Y13" s="7">
        <v>-4.0323952411265704</v>
      </c>
      <c r="Z13" s="123">
        <v>3.2142885985831802</v>
      </c>
    </row>
    <row r="14" spans="1:26" ht="13" customHeight="1" x14ac:dyDescent="0.2">
      <c r="A14" s="82" t="s">
        <v>352</v>
      </c>
      <c r="B14" s="110">
        <v>2</v>
      </c>
      <c r="C14" s="7">
        <v>78.256178305865703</v>
      </c>
      <c r="D14" s="10">
        <v>2.2501892848342</v>
      </c>
      <c r="E14" s="7">
        <v>70.408176066089794</v>
      </c>
      <c r="F14" s="10">
        <v>1.2246759813896</v>
      </c>
      <c r="G14" s="7">
        <v>69.375897171180995</v>
      </c>
      <c r="H14" s="10">
        <v>1.8337222661359001</v>
      </c>
      <c r="I14" s="7">
        <v>-8.8802811346846902</v>
      </c>
      <c r="J14" s="10">
        <v>2.9500029265391401</v>
      </c>
      <c r="K14" s="7" t="s">
        <v>706</v>
      </c>
      <c r="L14" s="10" t="s">
        <v>706</v>
      </c>
      <c r="M14" s="7">
        <v>66.517973009199693</v>
      </c>
      <c r="N14" s="10">
        <v>1.08393975038293</v>
      </c>
      <c r="O14" s="7">
        <v>69.339640927617694</v>
      </c>
      <c r="P14" s="10">
        <v>2.3293334805227901</v>
      </c>
      <c r="Q14" s="7" t="s">
        <v>706</v>
      </c>
      <c r="R14" s="10" t="s">
        <v>706</v>
      </c>
      <c r="S14" s="7" t="s">
        <v>706</v>
      </c>
      <c r="T14" s="10" t="s">
        <v>706</v>
      </c>
      <c r="U14" s="7">
        <v>-3.89020305689013</v>
      </c>
      <c r="V14" s="10">
        <v>1.63546832493105</v>
      </c>
      <c r="W14" s="7">
        <v>-3.62562435633293E-2</v>
      </c>
      <c r="X14" s="10">
        <v>2.96451206993782</v>
      </c>
      <c r="Y14" s="7" t="s">
        <v>706</v>
      </c>
      <c r="Z14" s="123" t="s">
        <v>706</v>
      </c>
    </row>
    <row r="15" spans="1:26" ht="13" customHeight="1" x14ac:dyDescent="0.2">
      <c r="A15" s="111" t="s">
        <v>353</v>
      </c>
      <c r="B15" s="110">
        <v>2</v>
      </c>
      <c r="C15" s="7" t="s">
        <v>706</v>
      </c>
      <c r="D15" s="10" t="s">
        <v>706</v>
      </c>
      <c r="E15" s="7">
        <v>67.046434688030402</v>
      </c>
      <c r="F15" s="10">
        <v>1.73381133250494</v>
      </c>
      <c r="G15" s="7">
        <v>66.883249983589906</v>
      </c>
      <c r="H15" s="10">
        <v>2.4351602669891701</v>
      </c>
      <c r="I15" s="7" t="s">
        <v>706</v>
      </c>
      <c r="J15" s="10" t="s">
        <v>706</v>
      </c>
      <c r="K15" s="7" t="s">
        <v>706</v>
      </c>
      <c r="L15" s="10" t="s">
        <v>706</v>
      </c>
      <c r="M15" s="7">
        <v>61.701169562623299</v>
      </c>
      <c r="N15" s="10">
        <v>1.12907689380716</v>
      </c>
      <c r="O15" s="7">
        <v>60.409207443143799</v>
      </c>
      <c r="P15" s="10">
        <v>3.8086055118919901</v>
      </c>
      <c r="Q15" s="7" t="s">
        <v>706</v>
      </c>
      <c r="R15" s="10" t="s">
        <v>706</v>
      </c>
      <c r="S15" s="7" t="s">
        <v>706</v>
      </c>
      <c r="T15" s="10" t="s">
        <v>706</v>
      </c>
      <c r="U15" s="7">
        <v>-5.3452651254070398</v>
      </c>
      <c r="V15" s="10">
        <v>2.06903754650605</v>
      </c>
      <c r="W15" s="7">
        <v>-6.4740425404460904</v>
      </c>
      <c r="X15" s="10">
        <v>4.5205620746912398</v>
      </c>
      <c r="Y15" s="7" t="s">
        <v>706</v>
      </c>
      <c r="Z15" s="123" t="s">
        <v>706</v>
      </c>
    </row>
    <row r="16" spans="1:26" ht="13" customHeight="1" x14ac:dyDescent="0.2">
      <c r="A16" s="111" t="s">
        <v>354</v>
      </c>
      <c r="B16" s="110">
        <v>2</v>
      </c>
      <c r="C16" s="7" t="s">
        <v>706</v>
      </c>
      <c r="D16" s="10" t="s">
        <v>706</v>
      </c>
      <c r="E16" s="7">
        <v>75.924950806057296</v>
      </c>
      <c r="F16" s="10">
        <v>1.5250878386967199</v>
      </c>
      <c r="G16" s="7">
        <v>70.460135347955301</v>
      </c>
      <c r="H16" s="10">
        <v>2.4184767106999798</v>
      </c>
      <c r="I16" s="7" t="s">
        <v>706</v>
      </c>
      <c r="J16" s="10" t="s">
        <v>706</v>
      </c>
      <c r="K16" s="7" t="s">
        <v>706</v>
      </c>
      <c r="L16" s="10" t="s">
        <v>706</v>
      </c>
      <c r="M16" s="7">
        <v>77.520568296072398</v>
      </c>
      <c r="N16" s="10">
        <v>1.8497506991069199</v>
      </c>
      <c r="O16" s="7">
        <v>74.840849442938406</v>
      </c>
      <c r="P16" s="10">
        <v>2.70284717351216</v>
      </c>
      <c r="Q16" s="7" t="s">
        <v>706</v>
      </c>
      <c r="R16" s="10" t="s">
        <v>706</v>
      </c>
      <c r="S16" s="7" t="s">
        <v>706</v>
      </c>
      <c r="T16" s="10" t="s">
        <v>706</v>
      </c>
      <c r="U16" s="7">
        <v>1.5956174900150699</v>
      </c>
      <c r="V16" s="10">
        <v>2.3973882798969299</v>
      </c>
      <c r="W16" s="7">
        <v>4.3807140949830803</v>
      </c>
      <c r="X16" s="10">
        <v>3.6269012177837001</v>
      </c>
      <c r="Y16" s="7" t="s">
        <v>706</v>
      </c>
      <c r="Z16" s="123" t="s">
        <v>706</v>
      </c>
    </row>
    <row r="17" spans="1:26" ht="13" customHeight="1" x14ac:dyDescent="0.2">
      <c r="A17" s="82" t="s">
        <v>355</v>
      </c>
      <c r="B17" s="110">
        <v>2</v>
      </c>
      <c r="C17" s="7">
        <v>59.4564840571961</v>
      </c>
      <c r="D17" s="10">
        <v>5.7559159423493096</v>
      </c>
      <c r="E17" s="7">
        <v>56.196808233975503</v>
      </c>
      <c r="F17" s="10">
        <v>2.3650741444626702</v>
      </c>
      <c r="G17" s="7">
        <v>46.347749293324803</v>
      </c>
      <c r="H17" s="10">
        <v>2.3262565593418398</v>
      </c>
      <c r="I17" s="7">
        <v>-13.108734763871301</v>
      </c>
      <c r="J17" s="10">
        <v>6.2219860002385099</v>
      </c>
      <c r="K17" s="7">
        <v>53.7677129264993</v>
      </c>
      <c r="L17" s="10">
        <v>3.4831593798761</v>
      </c>
      <c r="M17" s="7">
        <v>44.134568704087798</v>
      </c>
      <c r="N17" s="10">
        <v>3.03749796611211</v>
      </c>
      <c r="O17" s="7">
        <v>41.246893794804798</v>
      </c>
      <c r="P17" s="10">
        <v>3.1595216600429099</v>
      </c>
      <c r="Q17" s="7">
        <v>-12.5208191316945</v>
      </c>
      <c r="R17" s="10">
        <v>4.6284628193069599</v>
      </c>
      <c r="S17" s="7">
        <v>-5.6887711306967299</v>
      </c>
      <c r="T17" s="10">
        <v>6.7277758286829004</v>
      </c>
      <c r="U17" s="7">
        <v>-12.062239529887799</v>
      </c>
      <c r="V17" s="10">
        <v>3.84967136297906</v>
      </c>
      <c r="W17" s="7">
        <v>-5.1008554985199304</v>
      </c>
      <c r="X17" s="10">
        <v>3.9235247801130599</v>
      </c>
      <c r="Y17" s="7">
        <v>0.58791563217680198</v>
      </c>
      <c r="Z17" s="123">
        <v>7.7547261625972901</v>
      </c>
    </row>
    <row r="18" spans="1:26" ht="13" customHeight="1" x14ac:dyDescent="0.2">
      <c r="A18" s="82" t="s">
        <v>356</v>
      </c>
      <c r="B18" s="110">
        <v>2</v>
      </c>
      <c r="C18" s="7">
        <v>78.822762177331398</v>
      </c>
      <c r="D18" s="10">
        <v>2.83752783133543</v>
      </c>
      <c r="E18" s="7">
        <v>71.024861428736699</v>
      </c>
      <c r="F18" s="10">
        <v>2.2262305866014298</v>
      </c>
      <c r="G18" s="7">
        <v>69.845722271405094</v>
      </c>
      <c r="H18" s="10">
        <v>1.89559067094121</v>
      </c>
      <c r="I18" s="7">
        <v>-8.9770399059262491</v>
      </c>
      <c r="J18" s="10">
        <v>3.4977921472113902</v>
      </c>
      <c r="K18" s="7">
        <v>81.993731873507301</v>
      </c>
      <c r="L18" s="10">
        <v>2.7195327637430502</v>
      </c>
      <c r="M18" s="7">
        <v>79.566708224073395</v>
      </c>
      <c r="N18" s="10">
        <v>1.9535264384690301</v>
      </c>
      <c r="O18" s="7">
        <v>81.165273738868507</v>
      </c>
      <c r="P18" s="10">
        <v>1.38632047634371</v>
      </c>
      <c r="Q18" s="7">
        <v>-0.82845813463882201</v>
      </c>
      <c r="R18" s="10">
        <v>3.10377296632667</v>
      </c>
      <c r="S18" s="7">
        <v>3.1709696961759302</v>
      </c>
      <c r="T18" s="10">
        <v>3.9303209343099499</v>
      </c>
      <c r="U18" s="7">
        <v>8.5418467953366406</v>
      </c>
      <c r="V18" s="10">
        <v>2.9618183891854799</v>
      </c>
      <c r="W18" s="7">
        <v>11.3195514674634</v>
      </c>
      <c r="X18" s="10">
        <v>2.3484353205675501</v>
      </c>
      <c r="Y18" s="7">
        <v>8.1485817712874304</v>
      </c>
      <c r="Z18" s="123">
        <v>4.6763186943998996</v>
      </c>
    </row>
    <row r="19" spans="1:26" ht="13" customHeight="1" x14ac:dyDescent="0.2">
      <c r="A19" s="82" t="s">
        <v>357</v>
      </c>
      <c r="B19" s="110">
        <v>2</v>
      </c>
      <c r="C19" s="7">
        <v>52.9205605990904</v>
      </c>
      <c r="D19" s="10">
        <v>3.7540202545986499</v>
      </c>
      <c r="E19" s="7">
        <v>56.435167017160701</v>
      </c>
      <c r="F19" s="10">
        <v>2.3575308004002902</v>
      </c>
      <c r="G19" s="7">
        <v>53.9024886516655</v>
      </c>
      <c r="H19" s="10">
        <v>2.4283806940674499</v>
      </c>
      <c r="I19" s="7">
        <v>0.98192805257514204</v>
      </c>
      <c r="J19" s="10">
        <v>4.4681508860214798</v>
      </c>
      <c r="K19" s="7">
        <v>66.650314630494705</v>
      </c>
      <c r="L19" s="10">
        <v>6.6992383666762398</v>
      </c>
      <c r="M19" s="7">
        <v>65.458093274246494</v>
      </c>
      <c r="N19" s="10">
        <v>3.2783331816302299</v>
      </c>
      <c r="O19" s="7">
        <v>65.098617811485994</v>
      </c>
      <c r="P19" s="10">
        <v>2.4596049672773401</v>
      </c>
      <c r="Q19" s="7">
        <v>-1.5516968190087499</v>
      </c>
      <c r="R19" s="10">
        <v>6.9847194568002999</v>
      </c>
      <c r="S19" s="7">
        <v>13.729754031404401</v>
      </c>
      <c r="T19" s="10">
        <v>7.6793530173761297</v>
      </c>
      <c r="U19" s="7">
        <v>9.0229262570858104</v>
      </c>
      <c r="V19" s="10">
        <v>4.0379970188960996</v>
      </c>
      <c r="W19" s="7">
        <v>11.196129159820501</v>
      </c>
      <c r="X19" s="10">
        <v>3.4563983263470801</v>
      </c>
      <c r="Y19" s="7">
        <v>-2.5336248715838998</v>
      </c>
      <c r="Z19" s="123">
        <v>8.2916028746231696</v>
      </c>
    </row>
    <row r="20" spans="1:26" ht="13" customHeight="1" x14ac:dyDescent="0.2">
      <c r="A20" s="82" t="s">
        <v>358</v>
      </c>
      <c r="B20" s="110">
        <v>2</v>
      </c>
      <c r="C20" s="7">
        <v>88.5957576672876</v>
      </c>
      <c r="D20" s="10">
        <v>2.7635724586988601</v>
      </c>
      <c r="E20" s="7">
        <v>83.044892482751607</v>
      </c>
      <c r="F20" s="10">
        <v>1.80454284881161</v>
      </c>
      <c r="G20" s="7">
        <v>81.613340558045806</v>
      </c>
      <c r="H20" s="10">
        <v>1.35821004579911</v>
      </c>
      <c r="I20" s="7">
        <v>-6.98241710924174</v>
      </c>
      <c r="J20" s="10">
        <v>3.0453106029386898</v>
      </c>
      <c r="K20" s="7">
        <v>88.245498817942007</v>
      </c>
      <c r="L20" s="10">
        <v>3.1655062976266599</v>
      </c>
      <c r="M20" s="7">
        <v>86.393336192250402</v>
      </c>
      <c r="N20" s="10">
        <v>2.4948912228001099</v>
      </c>
      <c r="O20" s="7">
        <v>87.712705301636106</v>
      </c>
      <c r="P20" s="10">
        <v>1.3692919132622301</v>
      </c>
      <c r="Q20" s="7">
        <v>-0.532793516305887</v>
      </c>
      <c r="R20" s="10">
        <v>3.4118217511478401</v>
      </c>
      <c r="S20" s="7">
        <v>-0.35025884934559298</v>
      </c>
      <c r="T20" s="10">
        <v>4.2021140935001799</v>
      </c>
      <c r="U20" s="7">
        <v>3.3484437094987398</v>
      </c>
      <c r="V20" s="10">
        <v>3.0791000481962501</v>
      </c>
      <c r="W20" s="7">
        <v>6.09936474359026</v>
      </c>
      <c r="X20" s="10">
        <v>1.9286510498882301</v>
      </c>
      <c r="Y20" s="7">
        <v>6.4496235929358496</v>
      </c>
      <c r="Z20" s="123">
        <v>4.5732312788635898</v>
      </c>
    </row>
    <row r="21" spans="1:26" ht="13" customHeight="1" x14ac:dyDescent="0.2">
      <c r="A21" s="82" t="s">
        <v>359</v>
      </c>
      <c r="B21" s="110">
        <v>2</v>
      </c>
      <c r="C21" s="7">
        <v>51.637535169552301</v>
      </c>
      <c r="D21" s="10">
        <v>4.2922137330265997</v>
      </c>
      <c r="E21" s="7">
        <v>51.207465799370098</v>
      </c>
      <c r="F21" s="10">
        <v>1.6057601755783899</v>
      </c>
      <c r="G21" s="7">
        <v>49.496797765166697</v>
      </c>
      <c r="H21" s="10">
        <v>2.6376546915050301</v>
      </c>
      <c r="I21" s="7">
        <v>-2.14073740438555</v>
      </c>
      <c r="J21" s="10">
        <v>4.9072930725467296</v>
      </c>
      <c r="K21" s="7">
        <v>51.568291523577003</v>
      </c>
      <c r="L21" s="10">
        <v>3.37587561477938</v>
      </c>
      <c r="M21" s="7">
        <v>50.950638663513999</v>
      </c>
      <c r="N21" s="10">
        <v>1.62002825724248</v>
      </c>
      <c r="O21" s="7">
        <v>54.391495100987598</v>
      </c>
      <c r="P21" s="10">
        <v>2.44316921362095</v>
      </c>
      <c r="Q21" s="7">
        <v>2.8232035774105699</v>
      </c>
      <c r="R21" s="10">
        <v>4.27243671829451</v>
      </c>
      <c r="S21" s="7">
        <v>-6.9243645975291201E-2</v>
      </c>
      <c r="T21" s="10">
        <v>5.4607357468059297</v>
      </c>
      <c r="U21" s="7">
        <v>-0.25682713585602801</v>
      </c>
      <c r="V21" s="10">
        <v>2.2809991880177498</v>
      </c>
      <c r="W21" s="7">
        <v>4.8946973358208403</v>
      </c>
      <c r="X21" s="10">
        <v>3.5953161304680501</v>
      </c>
      <c r="Y21" s="7">
        <v>4.9639409817961297</v>
      </c>
      <c r="Z21" s="123">
        <v>6.5065536816118197</v>
      </c>
    </row>
    <row r="22" spans="1:26" ht="13" customHeight="1" x14ac:dyDescent="0.2">
      <c r="A22" s="82" t="s">
        <v>360</v>
      </c>
      <c r="B22" s="110">
        <v>2</v>
      </c>
      <c r="C22" s="7">
        <v>76.474008705678102</v>
      </c>
      <c r="D22" s="10">
        <v>5.0254795429708601</v>
      </c>
      <c r="E22" s="7">
        <v>80.355645107060596</v>
      </c>
      <c r="F22" s="10">
        <v>1.6484656785641201</v>
      </c>
      <c r="G22" s="7">
        <v>71.009571070481698</v>
      </c>
      <c r="H22" s="10">
        <v>3.7448635438476399</v>
      </c>
      <c r="I22" s="7">
        <v>-5.4644376351963198</v>
      </c>
      <c r="J22" s="10">
        <v>6.3214284937454197</v>
      </c>
      <c r="K22" s="7">
        <v>83.487344063824196</v>
      </c>
      <c r="L22" s="10">
        <v>3.1697853252419401</v>
      </c>
      <c r="M22" s="7">
        <v>87.8496098410223</v>
      </c>
      <c r="N22" s="10">
        <v>1.43635951533682</v>
      </c>
      <c r="O22" s="7">
        <v>80.8653290639038</v>
      </c>
      <c r="P22" s="10">
        <v>2.3124463144979202</v>
      </c>
      <c r="Q22" s="7">
        <v>-2.6220149999203999</v>
      </c>
      <c r="R22" s="10">
        <v>3.8330688448604699</v>
      </c>
      <c r="S22" s="7">
        <v>7.0133353581461604</v>
      </c>
      <c r="T22" s="10">
        <v>5.9416313959162599</v>
      </c>
      <c r="U22" s="7">
        <v>7.4939647339616897</v>
      </c>
      <c r="V22" s="10">
        <v>2.1864509486157</v>
      </c>
      <c r="W22" s="7">
        <v>9.85575799342209</v>
      </c>
      <c r="X22" s="10">
        <v>4.4012965043807402</v>
      </c>
      <c r="Y22" s="7">
        <v>2.8424226352759199</v>
      </c>
      <c r="Z22" s="123">
        <v>7.3927582789495103</v>
      </c>
    </row>
    <row r="23" spans="1:26" ht="13" customHeight="1" x14ac:dyDescent="0.2">
      <c r="A23" s="82" t="s">
        <v>361</v>
      </c>
      <c r="B23" s="110">
        <v>2</v>
      </c>
      <c r="C23" s="7">
        <v>78.084763555471397</v>
      </c>
      <c r="D23" s="10">
        <v>2.3644761968242398</v>
      </c>
      <c r="E23" s="7">
        <v>74.403240081124196</v>
      </c>
      <c r="F23" s="10">
        <v>1.40676409384958</v>
      </c>
      <c r="G23" s="7">
        <v>73.3889248178982</v>
      </c>
      <c r="H23" s="10">
        <v>1.6118241207381501</v>
      </c>
      <c r="I23" s="7">
        <v>-4.6958387375731698</v>
      </c>
      <c r="J23" s="10">
        <v>2.8349287594908898</v>
      </c>
      <c r="K23" s="7">
        <v>87.709231125280198</v>
      </c>
      <c r="L23" s="10">
        <v>1.3248827098371501</v>
      </c>
      <c r="M23" s="7">
        <v>83.772412091284394</v>
      </c>
      <c r="N23" s="10">
        <v>0.95514835864799497</v>
      </c>
      <c r="O23" s="7">
        <v>82.850685464408897</v>
      </c>
      <c r="P23" s="10">
        <v>1.5573133433456701</v>
      </c>
      <c r="Q23" s="7">
        <v>-4.85854566087127</v>
      </c>
      <c r="R23" s="10">
        <v>2.0479989105861902</v>
      </c>
      <c r="S23" s="7">
        <v>9.6244675698088002</v>
      </c>
      <c r="T23" s="10">
        <v>2.7103619463410902</v>
      </c>
      <c r="U23" s="7">
        <v>9.3691720101601597</v>
      </c>
      <c r="V23" s="10">
        <v>1.70038042883714</v>
      </c>
      <c r="W23" s="7">
        <v>9.4617606465106991</v>
      </c>
      <c r="X23" s="10">
        <v>2.2412500631468601</v>
      </c>
      <c r="Y23" s="7">
        <v>-0.16270692329810299</v>
      </c>
      <c r="Z23" s="123">
        <v>3.4973019042042601</v>
      </c>
    </row>
    <row r="24" spans="1:26" ht="13" customHeight="1" x14ac:dyDescent="0.2">
      <c r="A24" s="82" t="s">
        <v>362</v>
      </c>
      <c r="B24" s="110">
        <v>2</v>
      </c>
      <c r="C24" s="7">
        <v>37.847662998681301</v>
      </c>
      <c r="D24" s="10">
        <v>4.8918035244146196</v>
      </c>
      <c r="E24" s="7">
        <v>38.187296620707997</v>
      </c>
      <c r="F24" s="10">
        <v>2.1368763511570399</v>
      </c>
      <c r="G24" s="7">
        <v>37.3918488948446</v>
      </c>
      <c r="H24" s="10">
        <v>6.72466644155746</v>
      </c>
      <c r="I24" s="7">
        <v>-0.45581410383667997</v>
      </c>
      <c r="J24" s="10">
        <v>8.1978146727083292</v>
      </c>
      <c r="K24" s="7">
        <v>74.069289414669996</v>
      </c>
      <c r="L24" s="10">
        <v>3.0588604176866299</v>
      </c>
      <c r="M24" s="7">
        <v>70.541653308797095</v>
      </c>
      <c r="N24" s="10">
        <v>1.67893347170082</v>
      </c>
      <c r="O24" s="7">
        <v>68.816910894996894</v>
      </c>
      <c r="P24" s="10">
        <v>4.21809386715044</v>
      </c>
      <c r="Q24" s="7">
        <v>-5.2523785196730604</v>
      </c>
      <c r="R24" s="10">
        <v>5.2625141562576196</v>
      </c>
      <c r="S24" s="7">
        <v>36.221626415988702</v>
      </c>
      <c r="T24" s="10">
        <v>5.7694340083205198</v>
      </c>
      <c r="U24" s="7">
        <v>32.354356688089098</v>
      </c>
      <c r="V24" s="10">
        <v>2.7175463459767499</v>
      </c>
      <c r="W24" s="7">
        <v>31.425062000152298</v>
      </c>
      <c r="X24" s="10">
        <v>7.9381014494840798</v>
      </c>
      <c r="Y24" s="7">
        <v>-4.7965644158363796</v>
      </c>
      <c r="Z24" s="123">
        <v>9.7415717752775404</v>
      </c>
    </row>
    <row r="25" spans="1:26" ht="13" customHeight="1" x14ac:dyDescent="0.2">
      <c r="A25" s="82" t="s">
        <v>363</v>
      </c>
      <c r="B25" s="110">
        <v>2</v>
      </c>
      <c r="C25" s="7">
        <v>84.616469696112503</v>
      </c>
      <c r="D25" s="10">
        <v>1.1473638045472001</v>
      </c>
      <c r="E25" s="7">
        <v>81.204544808025602</v>
      </c>
      <c r="F25" s="10">
        <v>1.3494416430303899</v>
      </c>
      <c r="G25" s="7">
        <v>79.988306962509</v>
      </c>
      <c r="H25" s="10">
        <v>2.4898578813038399</v>
      </c>
      <c r="I25" s="7">
        <v>-4.6281627336035696</v>
      </c>
      <c r="J25" s="10">
        <v>2.74101872445988</v>
      </c>
      <c r="K25" s="7">
        <v>77.161942745763199</v>
      </c>
      <c r="L25" s="10">
        <v>1.9073777493797399</v>
      </c>
      <c r="M25" s="7">
        <v>71.325776446600599</v>
      </c>
      <c r="N25" s="10">
        <v>1.7375177260738099</v>
      </c>
      <c r="O25" s="7">
        <v>72.330663424125504</v>
      </c>
      <c r="P25" s="10">
        <v>2.51881465940816</v>
      </c>
      <c r="Q25" s="7">
        <v>-4.8312793216376804</v>
      </c>
      <c r="R25" s="10">
        <v>3.1579465755213798</v>
      </c>
      <c r="S25" s="7">
        <v>-7.4545269503493197</v>
      </c>
      <c r="T25" s="10">
        <v>2.2258781590226202</v>
      </c>
      <c r="U25" s="7">
        <v>-9.8787683614249993</v>
      </c>
      <c r="V25" s="10">
        <v>2.1999910446102402</v>
      </c>
      <c r="W25" s="7">
        <v>-7.6576435383834296</v>
      </c>
      <c r="X25" s="10">
        <v>3.54172550567379</v>
      </c>
      <c r="Y25" s="7">
        <v>-0.20311658803410601</v>
      </c>
      <c r="Z25" s="123">
        <v>4.1816037858322801</v>
      </c>
    </row>
    <row r="26" spans="1:26" ht="13" customHeight="1" x14ac:dyDescent="0.2">
      <c r="A26" s="82" t="s">
        <v>364</v>
      </c>
      <c r="B26" s="110">
        <v>2</v>
      </c>
      <c r="C26" s="7">
        <v>74.220467937214906</v>
      </c>
      <c r="D26" s="10">
        <v>3.7942190158386699</v>
      </c>
      <c r="E26" s="7">
        <v>71.788449606681596</v>
      </c>
      <c r="F26" s="10">
        <v>1.56235233586915</v>
      </c>
      <c r="G26" s="7">
        <v>72.034739308865994</v>
      </c>
      <c r="H26" s="10">
        <v>2.7442645110745598</v>
      </c>
      <c r="I26" s="7">
        <v>-2.1857286283489499</v>
      </c>
      <c r="J26" s="10">
        <v>4.6148727223246597</v>
      </c>
      <c r="K26" s="7">
        <v>74.025885022865396</v>
      </c>
      <c r="L26" s="10">
        <v>5.2159623355828799</v>
      </c>
      <c r="M26" s="7">
        <v>68.584395610609306</v>
      </c>
      <c r="N26" s="10">
        <v>1.3057781963977999</v>
      </c>
      <c r="O26" s="7">
        <v>66.172876495508305</v>
      </c>
      <c r="P26" s="10">
        <v>2.0582438844037498</v>
      </c>
      <c r="Q26" s="7">
        <v>-7.8530085273571002</v>
      </c>
      <c r="R26" s="10">
        <v>5.5624965579041996</v>
      </c>
      <c r="S26" s="7">
        <v>-0.19458291434951</v>
      </c>
      <c r="T26" s="10">
        <v>6.4499892268414696</v>
      </c>
      <c r="U26" s="7">
        <v>-3.2040539960722598</v>
      </c>
      <c r="V26" s="10">
        <v>2.0361732538228901</v>
      </c>
      <c r="W26" s="7">
        <v>-5.8618628133576598</v>
      </c>
      <c r="X26" s="10">
        <v>3.4303579396950399</v>
      </c>
      <c r="Y26" s="7">
        <v>-5.6672798990081503</v>
      </c>
      <c r="Z26" s="123">
        <v>7.22761497313964</v>
      </c>
    </row>
    <row r="27" spans="1:26" ht="13" customHeight="1" x14ac:dyDescent="0.2">
      <c r="A27" s="82" t="s">
        <v>365</v>
      </c>
      <c r="B27" s="110">
        <v>2</v>
      </c>
      <c r="C27" s="7">
        <v>85.521618535192005</v>
      </c>
      <c r="D27" s="10">
        <v>1.90151090522262</v>
      </c>
      <c r="E27" s="7">
        <v>79.197638695849705</v>
      </c>
      <c r="F27" s="10">
        <v>0.99207469810901205</v>
      </c>
      <c r="G27" s="7">
        <v>77.986070906648607</v>
      </c>
      <c r="H27" s="10">
        <v>2.0944331637804301</v>
      </c>
      <c r="I27" s="7">
        <v>-7.5355476285433296</v>
      </c>
      <c r="J27" s="10">
        <v>2.86754626743345</v>
      </c>
      <c r="K27" s="7">
        <v>63.815965499142102</v>
      </c>
      <c r="L27" s="10">
        <v>2.6004222894312901</v>
      </c>
      <c r="M27" s="7">
        <v>58.6469693009007</v>
      </c>
      <c r="N27" s="10">
        <v>1.82321229792863</v>
      </c>
      <c r="O27" s="7">
        <v>51.023139259361599</v>
      </c>
      <c r="P27" s="10">
        <v>5.0996128659694699</v>
      </c>
      <c r="Q27" s="7">
        <v>-12.792826239780499</v>
      </c>
      <c r="R27" s="10">
        <v>5.6869949206619301</v>
      </c>
      <c r="S27" s="7">
        <v>-21.705653036049899</v>
      </c>
      <c r="T27" s="10">
        <v>3.2214809957613699</v>
      </c>
      <c r="U27" s="7">
        <v>-20.550669394949001</v>
      </c>
      <c r="V27" s="10">
        <v>2.0756481614055602</v>
      </c>
      <c r="W27" s="7">
        <v>-26.962931647287</v>
      </c>
      <c r="X27" s="10">
        <v>5.5129576145935202</v>
      </c>
      <c r="Y27" s="7">
        <v>-5.2572786112371297</v>
      </c>
      <c r="Z27" s="123">
        <v>6.3690448909947301</v>
      </c>
    </row>
    <row r="28" spans="1:26" ht="13" customHeight="1" x14ac:dyDescent="0.2">
      <c r="A28" s="82" t="s">
        <v>366</v>
      </c>
      <c r="B28" s="110">
        <v>2</v>
      </c>
      <c r="C28" s="7">
        <v>44.543108316307702</v>
      </c>
      <c r="D28" s="10">
        <v>2.7804491485418401</v>
      </c>
      <c r="E28" s="7">
        <v>39.480943594048199</v>
      </c>
      <c r="F28" s="10">
        <v>2.1633864765677502</v>
      </c>
      <c r="G28" s="7">
        <v>35.642061921722899</v>
      </c>
      <c r="H28" s="10">
        <v>2.3881863932520102</v>
      </c>
      <c r="I28" s="7">
        <v>-8.9010463945847906</v>
      </c>
      <c r="J28" s="10">
        <v>3.6598943092409399</v>
      </c>
      <c r="K28" s="7">
        <v>62.4350513972106</v>
      </c>
      <c r="L28" s="10">
        <v>3.1837440263209702</v>
      </c>
      <c r="M28" s="7">
        <v>53.803258583406397</v>
      </c>
      <c r="N28" s="10">
        <v>1.5713111704143701</v>
      </c>
      <c r="O28" s="7">
        <v>49.969755980536199</v>
      </c>
      <c r="P28" s="10">
        <v>2.8737279138570599</v>
      </c>
      <c r="Q28" s="7">
        <v>-12.465295416674399</v>
      </c>
      <c r="R28" s="10">
        <v>4.2278440164454301</v>
      </c>
      <c r="S28" s="7">
        <v>17.891943080902902</v>
      </c>
      <c r="T28" s="10">
        <v>4.2269520334114903</v>
      </c>
      <c r="U28" s="7">
        <v>14.322314989358199</v>
      </c>
      <c r="V28" s="10">
        <v>2.6738099860059599</v>
      </c>
      <c r="W28" s="7">
        <v>14.3276940588133</v>
      </c>
      <c r="X28" s="10">
        <v>3.7365420339928299</v>
      </c>
      <c r="Y28" s="7">
        <v>-3.5642490220895899</v>
      </c>
      <c r="Z28" s="123">
        <v>5.5919130342135697</v>
      </c>
    </row>
    <row r="29" spans="1:26" ht="13" customHeight="1" x14ac:dyDescent="0.2">
      <c r="A29" s="82" t="s">
        <v>367</v>
      </c>
      <c r="B29" s="110">
        <v>2</v>
      </c>
      <c r="C29" s="7">
        <v>57.664111051238599</v>
      </c>
      <c r="D29" s="10">
        <v>3.1806737935674199</v>
      </c>
      <c r="E29" s="7">
        <v>47.592682159646301</v>
      </c>
      <c r="F29" s="10">
        <v>2.3203841065030901</v>
      </c>
      <c r="G29" s="7" t="s">
        <v>706</v>
      </c>
      <c r="H29" s="10" t="s">
        <v>706</v>
      </c>
      <c r="I29" s="7" t="s">
        <v>706</v>
      </c>
      <c r="J29" s="10" t="s">
        <v>706</v>
      </c>
      <c r="K29" s="7">
        <v>73.618194449847707</v>
      </c>
      <c r="L29" s="10">
        <v>3.2341552478573101</v>
      </c>
      <c r="M29" s="7">
        <v>69.411437946390905</v>
      </c>
      <c r="N29" s="10">
        <v>2.2763844467863099</v>
      </c>
      <c r="O29" s="7">
        <v>71.711206081044907</v>
      </c>
      <c r="P29" s="10">
        <v>4.9583051129478797</v>
      </c>
      <c r="Q29" s="7">
        <v>-1.90698836880279</v>
      </c>
      <c r="R29" s="10">
        <v>5.4062908704393697</v>
      </c>
      <c r="S29" s="7">
        <v>15.9540833986091</v>
      </c>
      <c r="T29" s="10">
        <v>4.5361267562017602</v>
      </c>
      <c r="U29" s="7">
        <v>21.8187557867446</v>
      </c>
      <c r="V29" s="10">
        <v>3.25055511432782</v>
      </c>
      <c r="W29" s="7" t="s">
        <v>706</v>
      </c>
      <c r="X29" s="10" t="s">
        <v>706</v>
      </c>
      <c r="Y29" s="7" t="s">
        <v>706</v>
      </c>
      <c r="Z29" s="123" t="s">
        <v>706</v>
      </c>
    </row>
    <row r="30" spans="1:26" ht="13" customHeight="1" x14ac:dyDescent="0.2">
      <c r="A30" s="82" t="s">
        <v>368</v>
      </c>
      <c r="B30" s="110">
        <v>2</v>
      </c>
      <c r="C30" s="7" t="s">
        <v>706</v>
      </c>
      <c r="D30" s="10" t="s">
        <v>706</v>
      </c>
      <c r="E30" s="7">
        <v>53.299234780301397</v>
      </c>
      <c r="F30" s="10">
        <v>1.5638054711200799</v>
      </c>
      <c r="G30" s="7">
        <v>45.775015141275503</v>
      </c>
      <c r="H30" s="10">
        <v>2.5074740468879702</v>
      </c>
      <c r="I30" s="7" t="s">
        <v>706</v>
      </c>
      <c r="J30" s="10" t="s">
        <v>706</v>
      </c>
      <c r="K30" s="7">
        <v>71.696887450118894</v>
      </c>
      <c r="L30" s="10">
        <v>5.0479029323036402</v>
      </c>
      <c r="M30" s="7">
        <v>62.978946472921997</v>
      </c>
      <c r="N30" s="10">
        <v>1.5278789944261899</v>
      </c>
      <c r="O30" s="7">
        <v>56.003253542564998</v>
      </c>
      <c r="P30" s="10">
        <v>2.25489568332523</v>
      </c>
      <c r="Q30" s="7">
        <v>-15.693633907553901</v>
      </c>
      <c r="R30" s="10">
        <v>5.4103079297278702</v>
      </c>
      <c r="S30" s="7" t="s">
        <v>706</v>
      </c>
      <c r="T30" s="10" t="s">
        <v>706</v>
      </c>
      <c r="U30" s="7">
        <v>9.6797116926205895</v>
      </c>
      <c r="V30" s="10">
        <v>2.18629864682616</v>
      </c>
      <c r="W30" s="7">
        <v>10.2282384012895</v>
      </c>
      <c r="X30" s="10">
        <v>3.3722367411698002</v>
      </c>
      <c r="Y30" s="7" t="s">
        <v>706</v>
      </c>
      <c r="Z30" s="123" t="s">
        <v>706</v>
      </c>
    </row>
    <row r="31" spans="1:26" ht="13" customHeight="1" x14ac:dyDescent="0.2">
      <c r="A31" s="82" t="s">
        <v>369</v>
      </c>
      <c r="B31" s="110">
        <v>2</v>
      </c>
      <c r="C31" s="7">
        <v>64.873782771471298</v>
      </c>
      <c r="D31" s="10">
        <v>3.4751739791200298</v>
      </c>
      <c r="E31" s="7">
        <v>58.570327578204399</v>
      </c>
      <c r="F31" s="10">
        <v>1.13752265746576</v>
      </c>
      <c r="G31" s="7">
        <v>57.818346365731401</v>
      </c>
      <c r="H31" s="10">
        <v>2.4781364181622698</v>
      </c>
      <c r="I31" s="7">
        <v>-7.0554364057398899</v>
      </c>
      <c r="J31" s="10">
        <v>4.0847323530085697</v>
      </c>
      <c r="K31" s="7">
        <v>66.965696001871706</v>
      </c>
      <c r="L31" s="10">
        <v>2.6854470699331898</v>
      </c>
      <c r="M31" s="7">
        <v>68.684442467740396</v>
      </c>
      <c r="N31" s="10">
        <v>1.3347706251892999</v>
      </c>
      <c r="O31" s="7">
        <v>60.812350531724903</v>
      </c>
      <c r="P31" s="10">
        <v>2.4519437708924601</v>
      </c>
      <c r="Q31" s="7">
        <v>-6.1533454701467596</v>
      </c>
      <c r="R31" s="10">
        <v>3.85439189906596</v>
      </c>
      <c r="S31" s="7">
        <v>2.09191323040038</v>
      </c>
      <c r="T31" s="10">
        <v>4.3918629476072804</v>
      </c>
      <c r="U31" s="7">
        <v>10.114114889535999</v>
      </c>
      <c r="V31" s="10">
        <v>1.7537304291470299</v>
      </c>
      <c r="W31" s="7">
        <v>2.9940041659935099</v>
      </c>
      <c r="X31" s="10">
        <v>3.48614233252753</v>
      </c>
      <c r="Y31" s="7">
        <v>0.90209093559312903</v>
      </c>
      <c r="Z31" s="123">
        <v>5.6161708758993596</v>
      </c>
    </row>
    <row r="32" spans="1:26" ht="13" customHeight="1" x14ac:dyDescent="0.2">
      <c r="A32" s="82" t="s">
        <v>370</v>
      </c>
      <c r="B32" s="110">
        <v>2</v>
      </c>
      <c r="C32" s="7" t="s">
        <v>706</v>
      </c>
      <c r="D32" s="10" t="s">
        <v>706</v>
      </c>
      <c r="E32" s="7">
        <v>44.988834835661599</v>
      </c>
      <c r="F32" s="10">
        <v>1.4077826125338999</v>
      </c>
      <c r="G32" s="7">
        <v>37.4678874324918</v>
      </c>
      <c r="H32" s="10">
        <v>1.03255235538636</v>
      </c>
      <c r="I32" s="7" t="s">
        <v>706</v>
      </c>
      <c r="J32" s="10" t="s">
        <v>706</v>
      </c>
      <c r="K32" s="7" t="s">
        <v>706</v>
      </c>
      <c r="L32" s="10" t="s">
        <v>706</v>
      </c>
      <c r="M32" s="7">
        <v>38.129333422655698</v>
      </c>
      <c r="N32" s="10">
        <v>1.7472774760462999</v>
      </c>
      <c r="O32" s="7">
        <v>36.845719612226802</v>
      </c>
      <c r="P32" s="10">
        <v>1.08033437760092</v>
      </c>
      <c r="Q32" s="7" t="s">
        <v>706</v>
      </c>
      <c r="R32" s="10" t="s">
        <v>706</v>
      </c>
      <c r="S32" s="7" t="s">
        <v>706</v>
      </c>
      <c r="T32" s="10" t="s">
        <v>706</v>
      </c>
      <c r="U32" s="7">
        <v>-6.8595014130058702</v>
      </c>
      <c r="V32" s="10">
        <v>2.2438427891569201</v>
      </c>
      <c r="W32" s="7">
        <v>-0.62216782026496298</v>
      </c>
      <c r="X32" s="10">
        <v>1.4944185270667301</v>
      </c>
      <c r="Y32" s="7" t="s">
        <v>706</v>
      </c>
      <c r="Z32" s="123" t="s">
        <v>706</v>
      </c>
    </row>
    <row r="33" spans="1:26" ht="13" customHeight="1" x14ac:dyDescent="0.2">
      <c r="A33" s="82" t="s">
        <v>371</v>
      </c>
      <c r="B33" s="110">
        <v>2</v>
      </c>
      <c r="C33" s="7">
        <v>55.252554124276998</v>
      </c>
      <c r="D33" s="10">
        <v>1.6153889928435201</v>
      </c>
      <c r="E33" s="7">
        <v>50.399040510551899</v>
      </c>
      <c r="F33" s="10">
        <v>2.1907179450525098</v>
      </c>
      <c r="G33" s="7">
        <v>42.340443474033499</v>
      </c>
      <c r="H33" s="10">
        <v>1.60438026409358</v>
      </c>
      <c r="I33" s="7">
        <v>-12.9121106502435</v>
      </c>
      <c r="J33" s="10">
        <v>2.27928802129296</v>
      </c>
      <c r="K33" s="7">
        <v>69.477725824761293</v>
      </c>
      <c r="L33" s="10">
        <v>1.7425211397426501</v>
      </c>
      <c r="M33" s="7">
        <v>70.9488547088216</v>
      </c>
      <c r="N33" s="10">
        <v>1.8270585724431001</v>
      </c>
      <c r="O33" s="7">
        <v>74.0487600129497</v>
      </c>
      <c r="P33" s="10">
        <v>2.1730039912769001</v>
      </c>
      <c r="Q33" s="7">
        <v>4.5710341881883503</v>
      </c>
      <c r="R33" s="10">
        <v>3.0508645045080298</v>
      </c>
      <c r="S33" s="7">
        <v>14.225171700484299</v>
      </c>
      <c r="T33" s="10">
        <v>2.3761021696572802</v>
      </c>
      <c r="U33" s="7">
        <v>20.549814198269601</v>
      </c>
      <c r="V33" s="10">
        <v>2.8526107589211902</v>
      </c>
      <c r="W33" s="7">
        <v>31.7083165389162</v>
      </c>
      <c r="X33" s="10">
        <v>2.7011076205731501</v>
      </c>
      <c r="Y33" s="7">
        <v>17.483144838431802</v>
      </c>
      <c r="Z33" s="123">
        <v>3.8082710130552102</v>
      </c>
    </row>
    <row r="34" spans="1:26" ht="13" customHeight="1" x14ac:dyDescent="0.2">
      <c r="A34" s="82" t="s">
        <v>372</v>
      </c>
      <c r="B34" s="110">
        <v>2</v>
      </c>
      <c r="C34" s="7" t="s">
        <v>706</v>
      </c>
      <c r="D34" s="10" t="s">
        <v>706</v>
      </c>
      <c r="E34" s="7">
        <v>57.535515471521101</v>
      </c>
      <c r="F34" s="10">
        <v>3.44576655657132</v>
      </c>
      <c r="G34" s="7">
        <v>53.044041525074</v>
      </c>
      <c r="H34" s="10">
        <v>1.0440296967045699</v>
      </c>
      <c r="I34" s="7" t="s">
        <v>706</v>
      </c>
      <c r="J34" s="10" t="s">
        <v>706</v>
      </c>
      <c r="K34" s="7" t="s">
        <v>706</v>
      </c>
      <c r="L34" s="10" t="s">
        <v>706</v>
      </c>
      <c r="M34" s="7">
        <v>56.740122892971797</v>
      </c>
      <c r="N34" s="10">
        <v>4.7234691073735897</v>
      </c>
      <c r="O34" s="7">
        <v>49.938870520877401</v>
      </c>
      <c r="P34" s="10">
        <v>1.56595441878756</v>
      </c>
      <c r="Q34" s="7" t="s">
        <v>706</v>
      </c>
      <c r="R34" s="10" t="s">
        <v>706</v>
      </c>
      <c r="S34" s="7" t="s">
        <v>706</v>
      </c>
      <c r="T34" s="10" t="s">
        <v>706</v>
      </c>
      <c r="U34" s="7">
        <v>-0.79539257854932499</v>
      </c>
      <c r="V34" s="10">
        <v>5.84674846138416</v>
      </c>
      <c r="W34" s="7">
        <v>-3.1051710041966398</v>
      </c>
      <c r="X34" s="10">
        <v>1.8820763133628</v>
      </c>
      <c r="Y34" s="7" t="s">
        <v>706</v>
      </c>
      <c r="Z34" s="123" t="s">
        <v>706</v>
      </c>
    </row>
    <row r="35" spans="1:26" ht="13" customHeight="1" x14ac:dyDescent="0.2">
      <c r="A35" s="82" t="s">
        <v>373</v>
      </c>
      <c r="B35" s="110">
        <v>2</v>
      </c>
      <c r="C35" s="7">
        <v>79.423405789296098</v>
      </c>
      <c r="D35" s="10">
        <v>2.5337710796478099</v>
      </c>
      <c r="E35" s="7">
        <v>82.051587815005206</v>
      </c>
      <c r="F35" s="10">
        <v>1.3143944726057</v>
      </c>
      <c r="G35" s="7">
        <v>83.118562253885798</v>
      </c>
      <c r="H35" s="10">
        <v>2.9834710884666902</v>
      </c>
      <c r="I35" s="7">
        <v>3.6951564645897599</v>
      </c>
      <c r="J35" s="10">
        <v>3.9158512983220799</v>
      </c>
      <c r="K35" s="7">
        <v>80.5523832648894</v>
      </c>
      <c r="L35" s="10">
        <v>2.4365292790321398</v>
      </c>
      <c r="M35" s="7">
        <v>80.674628019837897</v>
      </c>
      <c r="N35" s="10">
        <v>1.3990380404060101</v>
      </c>
      <c r="O35" s="7">
        <v>84.237512434026598</v>
      </c>
      <c r="P35" s="10">
        <v>1.2109533529383101</v>
      </c>
      <c r="Q35" s="7">
        <v>3.6851291691371602</v>
      </c>
      <c r="R35" s="10">
        <v>2.7598311834621501</v>
      </c>
      <c r="S35" s="7">
        <v>1.1289774755933499</v>
      </c>
      <c r="T35" s="10">
        <v>3.5152056570904202</v>
      </c>
      <c r="U35" s="7">
        <v>-1.3769597951672401</v>
      </c>
      <c r="V35" s="10">
        <v>1.9196198238504201</v>
      </c>
      <c r="W35" s="7">
        <v>1.11895018014074</v>
      </c>
      <c r="X35" s="10">
        <v>3.2198614502349598</v>
      </c>
      <c r="Y35" s="7">
        <v>-1.0027295452601901E-2</v>
      </c>
      <c r="Z35" s="123">
        <v>4.7906742272649696</v>
      </c>
    </row>
    <row r="36" spans="1:26" ht="13" customHeight="1" x14ac:dyDescent="0.2">
      <c r="A36" s="82" t="s">
        <v>374</v>
      </c>
      <c r="B36" s="110">
        <v>2</v>
      </c>
      <c r="C36" s="7">
        <v>81.690207698610806</v>
      </c>
      <c r="D36" s="10">
        <v>2.1573763791028999</v>
      </c>
      <c r="E36" s="7">
        <v>74.467613602445397</v>
      </c>
      <c r="F36" s="10">
        <v>1.5739955791478599</v>
      </c>
      <c r="G36" s="7">
        <v>77.224226192104496</v>
      </c>
      <c r="H36" s="10">
        <v>1.7328278646383499</v>
      </c>
      <c r="I36" s="7">
        <v>-4.46598150650631</v>
      </c>
      <c r="J36" s="10">
        <v>2.7702134524548501</v>
      </c>
      <c r="K36" s="7">
        <v>79.5733685977943</v>
      </c>
      <c r="L36" s="10">
        <v>2.8754240407440799</v>
      </c>
      <c r="M36" s="7">
        <v>75.890203761271096</v>
      </c>
      <c r="N36" s="10">
        <v>1.6031563646556199</v>
      </c>
      <c r="O36" s="7">
        <v>77.887398639951101</v>
      </c>
      <c r="P36" s="10">
        <v>1.28884121531856</v>
      </c>
      <c r="Q36" s="7">
        <v>-1.6859699578431699</v>
      </c>
      <c r="R36" s="10">
        <v>3.2142481822626299</v>
      </c>
      <c r="S36" s="7">
        <v>-2.1168391008165601</v>
      </c>
      <c r="T36" s="10">
        <v>3.5947651182240201</v>
      </c>
      <c r="U36" s="7">
        <v>1.4225901588257099</v>
      </c>
      <c r="V36" s="10">
        <v>2.2466803094149399</v>
      </c>
      <c r="W36" s="7">
        <v>0.66317244784657703</v>
      </c>
      <c r="X36" s="10">
        <v>2.1595842393319402</v>
      </c>
      <c r="Y36" s="7">
        <v>2.7800115486631398</v>
      </c>
      <c r="Z36" s="123">
        <v>4.2432857491972404</v>
      </c>
    </row>
    <row r="37" spans="1:26" ht="13" customHeight="1" x14ac:dyDescent="0.2">
      <c r="A37" s="82" t="s">
        <v>375</v>
      </c>
      <c r="B37" s="110">
        <v>2</v>
      </c>
      <c r="C37" s="7" t="s">
        <v>706</v>
      </c>
      <c r="D37" s="10" t="s">
        <v>706</v>
      </c>
      <c r="E37" s="7">
        <v>56.581770839210201</v>
      </c>
      <c r="F37" s="10">
        <v>1.4179117613946901</v>
      </c>
      <c r="G37" s="7" t="s">
        <v>562</v>
      </c>
      <c r="H37" s="10" t="s">
        <v>562</v>
      </c>
      <c r="I37" s="7" t="s">
        <v>562</v>
      </c>
      <c r="J37" s="10" t="s">
        <v>562</v>
      </c>
      <c r="K37" s="7" t="s">
        <v>706</v>
      </c>
      <c r="L37" s="10" t="s">
        <v>706</v>
      </c>
      <c r="M37" s="7">
        <v>50.002829996932398</v>
      </c>
      <c r="N37" s="10">
        <v>1.46332708433348</v>
      </c>
      <c r="O37" s="7" t="s">
        <v>562</v>
      </c>
      <c r="P37" s="10" t="s">
        <v>562</v>
      </c>
      <c r="Q37" s="7" t="s">
        <v>562</v>
      </c>
      <c r="R37" s="10" t="s">
        <v>562</v>
      </c>
      <c r="S37" s="7" t="s">
        <v>706</v>
      </c>
      <c r="T37" s="10" t="s">
        <v>706</v>
      </c>
      <c r="U37" s="7">
        <v>-6.57894084227775</v>
      </c>
      <c r="V37" s="10">
        <v>2.0375966035614899</v>
      </c>
      <c r="W37" s="7" t="s">
        <v>562</v>
      </c>
      <c r="X37" s="10" t="s">
        <v>562</v>
      </c>
      <c r="Y37" s="7" t="s">
        <v>562</v>
      </c>
      <c r="Z37" s="123" t="s">
        <v>562</v>
      </c>
    </row>
    <row r="38" spans="1:26" ht="13" customHeight="1" x14ac:dyDescent="0.2">
      <c r="A38" s="82" t="s">
        <v>376</v>
      </c>
      <c r="B38" s="110">
        <v>2</v>
      </c>
      <c r="C38" s="7">
        <v>34.332169503824502</v>
      </c>
      <c r="D38" s="10">
        <v>4.9107575026779999</v>
      </c>
      <c r="E38" s="7">
        <v>28.198327223381401</v>
      </c>
      <c r="F38" s="10">
        <v>1.0994321131964899</v>
      </c>
      <c r="G38" s="7">
        <v>31.512185191786202</v>
      </c>
      <c r="H38" s="10">
        <v>3.32896972596998</v>
      </c>
      <c r="I38" s="7">
        <v>-2.8199843120383199</v>
      </c>
      <c r="J38" s="10">
        <v>6.07262458805483</v>
      </c>
      <c r="K38" s="7" t="s">
        <v>706</v>
      </c>
      <c r="L38" s="10" t="s">
        <v>706</v>
      </c>
      <c r="M38" s="7">
        <v>37.000409385383499</v>
      </c>
      <c r="N38" s="10">
        <v>1.42334664672617</v>
      </c>
      <c r="O38" s="7">
        <v>47.186112553670398</v>
      </c>
      <c r="P38" s="10">
        <v>2.62914998391784</v>
      </c>
      <c r="Q38" s="7" t="s">
        <v>706</v>
      </c>
      <c r="R38" s="10" t="s">
        <v>706</v>
      </c>
      <c r="S38" s="7" t="s">
        <v>706</v>
      </c>
      <c r="T38" s="10" t="s">
        <v>706</v>
      </c>
      <c r="U38" s="7">
        <v>8.8020821620020495</v>
      </c>
      <c r="V38" s="10">
        <v>1.7985179032398699</v>
      </c>
      <c r="W38" s="7">
        <v>15.6739273618842</v>
      </c>
      <c r="X38" s="10">
        <v>4.2419888112016402</v>
      </c>
      <c r="Y38" s="7" t="s">
        <v>706</v>
      </c>
      <c r="Z38" s="123" t="s">
        <v>706</v>
      </c>
    </row>
    <row r="39" spans="1:26" ht="13" customHeight="1" x14ac:dyDescent="0.2">
      <c r="A39" s="82" t="s">
        <v>377</v>
      </c>
      <c r="B39" s="110">
        <v>2</v>
      </c>
      <c r="C39" s="7">
        <v>80.303271032262302</v>
      </c>
      <c r="D39" s="10">
        <v>4.0408431457805403</v>
      </c>
      <c r="E39" s="7">
        <v>74.514078884204096</v>
      </c>
      <c r="F39" s="10">
        <v>1.2627583433920699</v>
      </c>
      <c r="G39" s="7">
        <v>69.347825555109296</v>
      </c>
      <c r="H39" s="10">
        <v>1.4293504094961</v>
      </c>
      <c r="I39" s="7">
        <v>-10.9554454771529</v>
      </c>
      <c r="J39" s="10">
        <v>4.3345392012659198</v>
      </c>
      <c r="K39" s="7">
        <v>81.201728349320803</v>
      </c>
      <c r="L39" s="10">
        <v>2.74230554742971</v>
      </c>
      <c r="M39" s="7">
        <v>82.168129671065898</v>
      </c>
      <c r="N39" s="10">
        <v>1.3823662313157301</v>
      </c>
      <c r="O39" s="7">
        <v>79.563558654554001</v>
      </c>
      <c r="P39" s="10">
        <v>1.7036584346314201</v>
      </c>
      <c r="Q39" s="7">
        <v>-1.6381696947668001</v>
      </c>
      <c r="R39" s="10">
        <v>3.3645055729647999</v>
      </c>
      <c r="S39" s="7">
        <v>0.89845731705855802</v>
      </c>
      <c r="T39" s="10">
        <v>4.8835082721610403</v>
      </c>
      <c r="U39" s="7">
        <v>7.6540507868617702</v>
      </c>
      <c r="V39" s="10">
        <v>1.87229672629322</v>
      </c>
      <c r="W39" s="7">
        <v>10.2157330994447</v>
      </c>
      <c r="X39" s="10">
        <v>2.22384681464741</v>
      </c>
      <c r="Y39" s="7">
        <v>9.3172757823861296</v>
      </c>
      <c r="Z39" s="123">
        <v>5.4870873728985003</v>
      </c>
    </row>
    <row r="40" spans="1:26" ht="13" customHeight="1" x14ac:dyDescent="0.2">
      <c r="A40" s="82" t="s">
        <v>378</v>
      </c>
      <c r="B40" s="110">
        <v>2</v>
      </c>
      <c r="C40" s="7">
        <v>67.643103366179702</v>
      </c>
      <c r="D40" s="10">
        <v>2.8955782788746598</v>
      </c>
      <c r="E40" s="7">
        <v>63.1789924828268</v>
      </c>
      <c r="F40" s="10">
        <v>3.0265364816178999</v>
      </c>
      <c r="G40" s="7">
        <v>57.623224073644998</v>
      </c>
      <c r="H40" s="10">
        <v>1.51572372250809</v>
      </c>
      <c r="I40" s="7">
        <v>-10.0198792925347</v>
      </c>
      <c r="J40" s="10">
        <v>3.2203259598710501</v>
      </c>
      <c r="K40" s="7">
        <v>78.762319587896897</v>
      </c>
      <c r="L40" s="10">
        <v>2.5428316347120101</v>
      </c>
      <c r="M40" s="7">
        <v>81.803666563853795</v>
      </c>
      <c r="N40" s="10">
        <v>2.3961828922693602</v>
      </c>
      <c r="O40" s="7">
        <v>74.687952527064198</v>
      </c>
      <c r="P40" s="10">
        <v>1.2554082285485799</v>
      </c>
      <c r="Q40" s="7">
        <v>-4.0743670608326701</v>
      </c>
      <c r="R40" s="10">
        <v>2.8989499087584898</v>
      </c>
      <c r="S40" s="7">
        <v>11.1192162217171</v>
      </c>
      <c r="T40" s="10">
        <v>3.8536172995748901</v>
      </c>
      <c r="U40" s="7">
        <v>18.624674081026999</v>
      </c>
      <c r="V40" s="10">
        <v>3.8602610698977902</v>
      </c>
      <c r="W40" s="7">
        <v>17.0647284534192</v>
      </c>
      <c r="X40" s="10">
        <v>1.9681128583699901</v>
      </c>
      <c r="Y40" s="7">
        <v>5.9455122317020797</v>
      </c>
      <c r="Z40" s="123">
        <v>4.3329447101607803</v>
      </c>
    </row>
    <row r="41" spans="1:26" ht="13" customHeight="1" x14ac:dyDescent="0.2">
      <c r="A41" s="82" t="s">
        <v>379</v>
      </c>
      <c r="B41" s="110">
        <v>2</v>
      </c>
      <c r="C41" s="7" t="s">
        <v>706</v>
      </c>
      <c r="D41" s="10" t="s">
        <v>706</v>
      </c>
      <c r="E41" s="7">
        <v>62.745170154789498</v>
      </c>
      <c r="F41" s="10">
        <v>1.9839040936603201</v>
      </c>
      <c r="G41" s="7">
        <v>59.982259113284599</v>
      </c>
      <c r="H41" s="10">
        <v>1.24862172298122</v>
      </c>
      <c r="I41" s="7" t="s">
        <v>706</v>
      </c>
      <c r="J41" s="10" t="s">
        <v>706</v>
      </c>
      <c r="K41" s="7">
        <v>70.324978752586105</v>
      </c>
      <c r="L41" s="10">
        <v>4.0384584097008496</v>
      </c>
      <c r="M41" s="7">
        <v>74.120498671522896</v>
      </c>
      <c r="N41" s="10">
        <v>2.3666740068841698</v>
      </c>
      <c r="O41" s="7">
        <v>75.350313147158403</v>
      </c>
      <c r="P41" s="10">
        <v>1.31522393507651</v>
      </c>
      <c r="Q41" s="7">
        <v>5.0253343945722397</v>
      </c>
      <c r="R41" s="10">
        <v>4.2831846759168704</v>
      </c>
      <c r="S41" s="7" t="s">
        <v>706</v>
      </c>
      <c r="T41" s="10" t="s">
        <v>706</v>
      </c>
      <c r="U41" s="7">
        <v>11.375328516733299</v>
      </c>
      <c r="V41" s="10">
        <v>3.0882068110318301</v>
      </c>
      <c r="W41" s="7">
        <v>15.368054033873801</v>
      </c>
      <c r="X41" s="10">
        <v>1.81352425032</v>
      </c>
      <c r="Y41" s="7" t="s">
        <v>706</v>
      </c>
      <c r="Z41" s="123" t="s">
        <v>706</v>
      </c>
    </row>
    <row r="42" spans="1:26" ht="13" customHeight="1" x14ac:dyDescent="0.2">
      <c r="A42" s="82" t="s">
        <v>380</v>
      </c>
      <c r="B42" s="110">
        <v>2</v>
      </c>
      <c r="C42" s="7" t="s">
        <v>562</v>
      </c>
      <c r="D42" s="10" t="s">
        <v>562</v>
      </c>
      <c r="E42" s="7" t="s">
        <v>562</v>
      </c>
      <c r="F42" s="10" t="s">
        <v>562</v>
      </c>
      <c r="G42" s="7">
        <v>75.163836376185401</v>
      </c>
      <c r="H42" s="10">
        <v>0.857207263791402</v>
      </c>
      <c r="I42" s="7" t="s">
        <v>562</v>
      </c>
      <c r="J42" s="10" t="s">
        <v>562</v>
      </c>
      <c r="K42" s="7" t="s">
        <v>562</v>
      </c>
      <c r="L42" s="10" t="s">
        <v>562</v>
      </c>
      <c r="M42" s="7" t="s">
        <v>562</v>
      </c>
      <c r="N42" s="10" t="s">
        <v>562</v>
      </c>
      <c r="O42" s="7">
        <v>67.937147642112294</v>
      </c>
      <c r="P42" s="10">
        <v>1.0215563059243</v>
      </c>
      <c r="Q42" s="7" t="s">
        <v>562</v>
      </c>
      <c r="R42" s="10" t="s">
        <v>562</v>
      </c>
      <c r="S42" s="7" t="s">
        <v>562</v>
      </c>
      <c r="T42" s="10" t="s">
        <v>562</v>
      </c>
      <c r="U42" s="7" t="s">
        <v>562</v>
      </c>
      <c r="V42" s="10" t="s">
        <v>562</v>
      </c>
      <c r="W42" s="7">
        <v>-7.2266887340731198</v>
      </c>
      <c r="X42" s="10">
        <v>1.33355973967065</v>
      </c>
      <c r="Y42" s="7" t="s">
        <v>562</v>
      </c>
      <c r="Z42" s="123" t="s">
        <v>562</v>
      </c>
    </row>
    <row r="43" spans="1:26" ht="13" customHeight="1" x14ac:dyDescent="0.2">
      <c r="A43" s="82" t="s">
        <v>381</v>
      </c>
      <c r="B43" s="110">
        <v>2</v>
      </c>
      <c r="C43" s="7">
        <v>82.674786979681699</v>
      </c>
      <c r="D43" s="10">
        <v>1.7534451450613699</v>
      </c>
      <c r="E43" s="7">
        <v>79.371174467939198</v>
      </c>
      <c r="F43" s="10">
        <v>0.984901175309704</v>
      </c>
      <c r="G43" s="7">
        <v>78.649068577950104</v>
      </c>
      <c r="H43" s="10">
        <v>2.1745107194502999</v>
      </c>
      <c r="I43" s="7">
        <v>-4.0257184017316101</v>
      </c>
      <c r="J43" s="10">
        <v>2.7734280550833899</v>
      </c>
      <c r="K43" s="7">
        <v>80.138310294092705</v>
      </c>
      <c r="L43" s="10">
        <v>1.98968502592033</v>
      </c>
      <c r="M43" s="7">
        <v>82.429429826289507</v>
      </c>
      <c r="N43" s="10">
        <v>1.0267083609388099</v>
      </c>
      <c r="O43" s="7">
        <v>73.657677551892604</v>
      </c>
      <c r="P43" s="10">
        <v>3.1128624650861099</v>
      </c>
      <c r="Q43" s="7">
        <v>-6.4806327422001697</v>
      </c>
      <c r="R43" s="10">
        <v>3.6951424445967098</v>
      </c>
      <c r="S43" s="7">
        <v>-2.5364766855889198</v>
      </c>
      <c r="T43" s="10">
        <v>2.6520588943518701</v>
      </c>
      <c r="U43" s="7">
        <v>3.05825535835034</v>
      </c>
      <c r="V43" s="10">
        <v>1.42272990533976</v>
      </c>
      <c r="W43" s="7">
        <v>-4.9913910260574896</v>
      </c>
      <c r="X43" s="10">
        <v>3.7971580946210599</v>
      </c>
      <c r="Y43" s="7">
        <v>-2.4549143404685601</v>
      </c>
      <c r="Z43" s="123">
        <v>4.6201710858564304</v>
      </c>
    </row>
    <row r="44" spans="1:26" ht="13" customHeight="1" x14ac:dyDescent="0.2">
      <c r="A44" s="82" t="s">
        <v>382</v>
      </c>
      <c r="B44" s="110">
        <v>2</v>
      </c>
      <c r="C44" s="7">
        <v>77.844817593018604</v>
      </c>
      <c r="D44" s="10">
        <v>2.01552137640972</v>
      </c>
      <c r="E44" s="7">
        <v>75.5928467950243</v>
      </c>
      <c r="F44" s="10">
        <v>1.47169403976452</v>
      </c>
      <c r="G44" s="7">
        <v>80.795090708494001</v>
      </c>
      <c r="H44" s="10">
        <v>3.3317665298932599</v>
      </c>
      <c r="I44" s="7">
        <v>2.9502731154754298</v>
      </c>
      <c r="J44" s="10">
        <v>3.9919094342071602</v>
      </c>
      <c r="K44" s="7">
        <v>70.575473511114595</v>
      </c>
      <c r="L44" s="10">
        <v>2.5473620242574802</v>
      </c>
      <c r="M44" s="7">
        <v>73.392889225212201</v>
      </c>
      <c r="N44" s="10">
        <v>1.6421630115527801</v>
      </c>
      <c r="O44" s="7">
        <v>72.304652700501904</v>
      </c>
      <c r="P44" s="10">
        <v>2.7105432136280498</v>
      </c>
      <c r="Q44" s="7">
        <v>1.7291791893873201</v>
      </c>
      <c r="R44" s="10">
        <v>3.6584845919186799</v>
      </c>
      <c r="S44" s="7">
        <v>-7.2693440819039701</v>
      </c>
      <c r="T44" s="10">
        <v>3.2482887343020699</v>
      </c>
      <c r="U44" s="7">
        <v>-2.1999575698121299</v>
      </c>
      <c r="V44" s="10">
        <v>2.20512645968219</v>
      </c>
      <c r="W44" s="7">
        <v>-8.4904380079920703</v>
      </c>
      <c r="X44" s="10">
        <v>4.2950800600992398</v>
      </c>
      <c r="Y44" s="7">
        <v>-1.2210939260881</v>
      </c>
      <c r="Z44" s="123">
        <v>5.4147807379633104</v>
      </c>
    </row>
    <row r="45" spans="1:26" ht="13" customHeight="1" x14ac:dyDescent="0.2">
      <c r="A45" s="82" t="s">
        <v>383</v>
      </c>
      <c r="B45" s="110">
        <v>2</v>
      </c>
      <c r="C45" s="7">
        <v>54.180881428915299</v>
      </c>
      <c r="D45" s="10">
        <v>5.8485270139112098</v>
      </c>
      <c r="E45" s="7">
        <v>54.057049204378501</v>
      </c>
      <c r="F45" s="10">
        <v>3.5721197628986698</v>
      </c>
      <c r="G45" s="7">
        <v>58.737380199785299</v>
      </c>
      <c r="H45" s="10">
        <v>1.90664294612922</v>
      </c>
      <c r="I45" s="7">
        <v>4.55649877086997</v>
      </c>
      <c r="J45" s="10">
        <v>6.2970512960218397</v>
      </c>
      <c r="K45" s="7">
        <v>57.159058945009697</v>
      </c>
      <c r="L45" s="10">
        <v>6.0452010594106804</v>
      </c>
      <c r="M45" s="7">
        <v>57.479279320426798</v>
      </c>
      <c r="N45" s="10">
        <v>2.3426656636930399</v>
      </c>
      <c r="O45" s="7">
        <v>56.861104785630602</v>
      </c>
      <c r="P45" s="10">
        <v>2.1522131045712798</v>
      </c>
      <c r="Q45" s="7">
        <v>-0.29795415937906</v>
      </c>
      <c r="R45" s="10">
        <v>6.2570151305835697</v>
      </c>
      <c r="S45" s="7">
        <v>2.97817751609435</v>
      </c>
      <c r="T45" s="10">
        <v>8.4112855189411508</v>
      </c>
      <c r="U45" s="7">
        <v>3.4222301160482802</v>
      </c>
      <c r="V45" s="10">
        <v>4.2717820651734604</v>
      </c>
      <c r="W45" s="7">
        <v>-1.87627541415468</v>
      </c>
      <c r="X45" s="10">
        <v>2.8752927801378099</v>
      </c>
      <c r="Y45" s="7">
        <v>-4.85445293024903</v>
      </c>
      <c r="Z45" s="123">
        <v>8.8771106430573496</v>
      </c>
    </row>
    <row r="46" spans="1:26" ht="13" customHeight="1" x14ac:dyDescent="0.2">
      <c r="A46" s="82" t="s">
        <v>384</v>
      </c>
      <c r="B46" s="110">
        <v>2</v>
      </c>
      <c r="C46" s="7">
        <v>63.475648794438598</v>
      </c>
      <c r="D46" s="10">
        <v>3.3208717768506801</v>
      </c>
      <c r="E46" s="7">
        <v>61.843381205854399</v>
      </c>
      <c r="F46" s="10">
        <v>1.35527747862933</v>
      </c>
      <c r="G46" s="7">
        <v>60.946938695714501</v>
      </c>
      <c r="H46" s="10">
        <v>2.07842191481511</v>
      </c>
      <c r="I46" s="7">
        <v>-2.52871009872413</v>
      </c>
      <c r="J46" s="10">
        <v>4.0909502791454697</v>
      </c>
      <c r="K46" s="7">
        <v>78.021137693227701</v>
      </c>
      <c r="L46" s="10">
        <v>4.3871809588107196</v>
      </c>
      <c r="M46" s="7">
        <v>71.796298997179406</v>
      </c>
      <c r="N46" s="10">
        <v>1.2391828352245799</v>
      </c>
      <c r="O46" s="7">
        <v>69.938765014990295</v>
      </c>
      <c r="P46" s="10">
        <v>1.93200722312059</v>
      </c>
      <c r="Q46" s="7">
        <v>-8.0823726782374905</v>
      </c>
      <c r="R46" s="10">
        <v>4.8532785749438601</v>
      </c>
      <c r="S46" s="7">
        <v>14.545488898789101</v>
      </c>
      <c r="T46" s="10">
        <v>5.5023218847714404</v>
      </c>
      <c r="U46" s="7">
        <v>9.9529177913249391</v>
      </c>
      <c r="V46" s="10">
        <v>1.83639623806931</v>
      </c>
      <c r="W46" s="7">
        <v>8.9918263192757593</v>
      </c>
      <c r="X46" s="10">
        <v>2.8376908862971399</v>
      </c>
      <c r="Y46" s="7">
        <v>-5.5536625795133601</v>
      </c>
      <c r="Z46" s="123">
        <v>6.3474551682110798</v>
      </c>
    </row>
    <row r="47" spans="1:26" ht="13" customHeight="1" x14ac:dyDescent="0.2">
      <c r="A47" s="82" t="s">
        <v>385</v>
      </c>
      <c r="B47" s="110">
        <v>2</v>
      </c>
      <c r="C47" s="7">
        <v>68.588781049129807</v>
      </c>
      <c r="D47" s="10">
        <v>2.85034546516024</v>
      </c>
      <c r="E47" s="7">
        <v>67.263838749750406</v>
      </c>
      <c r="F47" s="10">
        <v>1.3666061664232201</v>
      </c>
      <c r="G47" s="7">
        <v>64.789242927473794</v>
      </c>
      <c r="H47" s="10">
        <v>2.8400694913798099</v>
      </c>
      <c r="I47" s="7">
        <v>-3.799538121656</v>
      </c>
      <c r="J47" s="10">
        <v>4.0100836177885499</v>
      </c>
      <c r="K47" s="7">
        <v>80.320648133567104</v>
      </c>
      <c r="L47" s="10">
        <v>4.3457247526778504</v>
      </c>
      <c r="M47" s="7">
        <v>69.597972421380803</v>
      </c>
      <c r="N47" s="10">
        <v>2.02206970843877</v>
      </c>
      <c r="O47" s="7">
        <v>72.573473019229098</v>
      </c>
      <c r="P47" s="10">
        <v>2.89500828438692</v>
      </c>
      <c r="Q47" s="7">
        <v>-7.7471751143380203</v>
      </c>
      <c r="R47" s="10">
        <v>5.43345074689723</v>
      </c>
      <c r="S47" s="7">
        <v>11.731867084437299</v>
      </c>
      <c r="T47" s="10">
        <v>5.1970946592107197</v>
      </c>
      <c r="U47" s="7">
        <v>2.3341336716304801</v>
      </c>
      <c r="V47" s="10">
        <v>2.4405692614411998</v>
      </c>
      <c r="W47" s="7">
        <v>7.7842300917552896</v>
      </c>
      <c r="X47" s="10">
        <v>4.05549845056502</v>
      </c>
      <c r="Y47" s="7">
        <v>-3.9476369926820198</v>
      </c>
      <c r="Z47" s="123">
        <v>6.7530110055155603</v>
      </c>
    </row>
    <row r="48" spans="1:26" ht="13" customHeight="1" x14ac:dyDescent="0.2">
      <c r="A48" s="82" t="s">
        <v>386</v>
      </c>
      <c r="B48" s="110">
        <v>2</v>
      </c>
      <c r="C48" s="7">
        <v>63.2922319257924</v>
      </c>
      <c r="D48" s="10">
        <v>3.1472721352207</v>
      </c>
      <c r="E48" s="7">
        <v>56.284076105038103</v>
      </c>
      <c r="F48" s="10">
        <v>2.0119689421909102</v>
      </c>
      <c r="G48" s="7">
        <v>55.291750351816503</v>
      </c>
      <c r="H48" s="10">
        <v>1.23892388359564</v>
      </c>
      <c r="I48" s="7">
        <v>-8.0004815739759696</v>
      </c>
      <c r="J48" s="10">
        <v>3.4840653824026102</v>
      </c>
      <c r="K48" s="7">
        <v>46.923704188388598</v>
      </c>
      <c r="L48" s="10">
        <v>3.5406332754932599</v>
      </c>
      <c r="M48" s="7">
        <v>50.272929500684597</v>
      </c>
      <c r="N48" s="10">
        <v>2.1748411987646099</v>
      </c>
      <c r="O48" s="7">
        <v>50.259743967053403</v>
      </c>
      <c r="P48" s="10">
        <v>1.24915966941468</v>
      </c>
      <c r="Q48" s="7">
        <v>3.3360397786648099</v>
      </c>
      <c r="R48" s="10">
        <v>3.9430223924524901</v>
      </c>
      <c r="S48" s="7">
        <v>-16.368527737403902</v>
      </c>
      <c r="T48" s="10">
        <v>4.7372361018495601</v>
      </c>
      <c r="U48" s="7">
        <v>-6.0111466043534296</v>
      </c>
      <c r="V48" s="10">
        <v>2.96276108793549</v>
      </c>
      <c r="W48" s="7">
        <v>-5.03200638476312</v>
      </c>
      <c r="X48" s="10">
        <v>1.7593556402944499</v>
      </c>
      <c r="Y48" s="7">
        <v>11.3365213526408</v>
      </c>
      <c r="Z48" s="123">
        <v>5.2617617939467802</v>
      </c>
    </row>
    <row r="49" spans="1:26" ht="13" customHeight="1" x14ac:dyDescent="0.2">
      <c r="A49" s="82" t="s">
        <v>387</v>
      </c>
      <c r="B49" s="110">
        <v>2</v>
      </c>
      <c r="C49" s="7">
        <v>75.465782618572405</v>
      </c>
      <c r="D49" s="10">
        <v>1.7325531343758001</v>
      </c>
      <c r="E49" s="7">
        <v>68.948969785437498</v>
      </c>
      <c r="F49" s="10">
        <v>1.0569828437651401</v>
      </c>
      <c r="G49" s="7">
        <v>66.568451961296006</v>
      </c>
      <c r="H49" s="10">
        <v>0.79199982030803995</v>
      </c>
      <c r="I49" s="7">
        <v>-8.8973306572764308</v>
      </c>
      <c r="J49" s="10">
        <v>1.7405169745898601</v>
      </c>
      <c r="K49" s="7">
        <v>79.200146202313704</v>
      </c>
      <c r="L49" s="10">
        <v>3.0953241208472502</v>
      </c>
      <c r="M49" s="7">
        <v>72.741209572658505</v>
      </c>
      <c r="N49" s="10">
        <v>2.3524903444163101</v>
      </c>
      <c r="O49" s="7">
        <v>73.444239780583402</v>
      </c>
      <c r="P49" s="10">
        <v>1.50019316308012</v>
      </c>
      <c r="Q49" s="7">
        <v>-5.7559064217302698</v>
      </c>
      <c r="R49" s="10">
        <v>3.4865188560450799</v>
      </c>
      <c r="S49" s="7">
        <v>3.7343635837412599</v>
      </c>
      <c r="T49" s="10">
        <v>3.5472202886956801</v>
      </c>
      <c r="U49" s="7">
        <v>3.7922397872209901</v>
      </c>
      <c r="V49" s="10">
        <v>2.5790353918831399</v>
      </c>
      <c r="W49" s="7">
        <v>6.8757878192874102</v>
      </c>
      <c r="X49" s="10">
        <v>1.6964207148936601</v>
      </c>
      <c r="Y49" s="7">
        <v>3.1414242355461499</v>
      </c>
      <c r="Z49" s="123">
        <v>3.8968208930349002</v>
      </c>
    </row>
    <row r="50" spans="1:26" ht="13" customHeight="1" x14ac:dyDescent="0.2">
      <c r="A50" s="82" t="s">
        <v>388</v>
      </c>
      <c r="B50" s="110">
        <v>2</v>
      </c>
      <c r="C50" s="7">
        <v>69.353179382682299</v>
      </c>
      <c r="D50" s="10">
        <v>4.0295171178401796</v>
      </c>
      <c r="E50" s="7">
        <v>80.210540818160197</v>
      </c>
      <c r="F50" s="10">
        <v>2.0826640365076199</v>
      </c>
      <c r="G50" s="7">
        <v>73.956652219422097</v>
      </c>
      <c r="H50" s="10">
        <v>1.88495719205486</v>
      </c>
      <c r="I50" s="7">
        <v>4.6034728367398703</v>
      </c>
      <c r="J50" s="10">
        <v>4.4023312984168497</v>
      </c>
      <c r="K50" s="7">
        <v>67.115991200045997</v>
      </c>
      <c r="L50" s="10">
        <v>10.2352658244039</v>
      </c>
      <c r="M50" s="7">
        <v>78.496324750818204</v>
      </c>
      <c r="N50" s="10">
        <v>3.1061442452800199</v>
      </c>
      <c r="O50" s="7">
        <v>74.875379909959307</v>
      </c>
      <c r="P50" s="10">
        <v>2.4477950372512098</v>
      </c>
      <c r="Q50" s="7">
        <v>7.7593887099133099</v>
      </c>
      <c r="R50" s="10">
        <v>10.7424546330216</v>
      </c>
      <c r="S50" s="7">
        <v>-2.2371881826362698</v>
      </c>
      <c r="T50" s="10">
        <v>10.9998943040002</v>
      </c>
      <c r="U50" s="7">
        <v>-1.7142160673420199</v>
      </c>
      <c r="V50" s="10">
        <v>3.7397354935139999</v>
      </c>
      <c r="W50" s="7">
        <v>0.91872769053716796</v>
      </c>
      <c r="X50" s="10">
        <v>3.0894601729543298</v>
      </c>
      <c r="Y50" s="7">
        <v>3.15591587317344</v>
      </c>
      <c r="Z50" s="123">
        <v>11.6095155972826</v>
      </c>
    </row>
    <row r="51" spans="1:26" ht="13" customHeight="1" x14ac:dyDescent="0.2">
      <c r="A51" s="82" t="s">
        <v>389</v>
      </c>
      <c r="B51" s="110">
        <v>2</v>
      </c>
      <c r="C51" s="7">
        <v>77.400282781117497</v>
      </c>
      <c r="D51" s="10">
        <v>1.90153239255089</v>
      </c>
      <c r="E51" s="7">
        <v>76.282286975570401</v>
      </c>
      <c r="F51" s="10">
        <v>2.1965571605057201</v>
      </c>
      <c r="G51" s="7">
        <v>71.340731214677504</v>
      </c>
      <c r="H51" s="10">
        <v>4.7967439043121001</v>
      </c>
      <c r="I51" s="7">
        <v>-6.0595515664400503</v>
      </c>
      <c r="J51" s="10">
        <v>5.2858768622664902</v>
      </c>
      <c r="K51" s="7">
        <v>76.595596267978095</v>
      </c>
      <c r="L51" s="10">
        <v>2.3460950639981601</v>
      </c>
      <c r="M51" s="7">
        <v>77.099056588291901</v>
      </c>
      <c r="N51" s="10">
        <v>1.4144802666304901</v>
      </c>
      <c r="O51" s="7">
        <v>76.630168205612904</v>
      </c>
      <c r="P51" s="10">
        <v>2.5733310520174002</v>
      </c>
      <c r="Q51" s="7">
        <v>3.45719376347517E-2</v>
      </c>
      <c r="R51" s="10">
        <v>3.5032390350859601</v>
      </c>
      <c r="S51" s="7">
        <v>-0.80468651313941597</v>
      </c>
      <c r="T51" s="10">
        <v>3.0199317027437602</v>
      </c>
      <c r="U51" s="7">
        <v>0.81676961272151505</v>
      </c>
      <c r="V51" s="10">
        <v>2.61258833038349</v>
      </c>
      <c r="W51" s="7">
        <v>5.28943699093539</v>
      </c>
      <c r="X51" s="10">
        <v>5.4434166464484699</v>
      </c>
      <c r="Y51" s="7">
        <v>6.0941235040748003</v>
      </c>
      <c r="Z51" s="123">
        <v>6.34138612134557</v>
      </c>
    </row>
    <row r="52" spans="1:26" ht="13" customHeight="1" x14ac:dyDescent="0.2">
      <c r="A52" s="112" t="s">
        <v>390</v>
      </c>
      <c r="B52" s="113">
        <v>2</v>
      </c>
      <c r="C52" s="34">
        <v>69.589134629401599</v>
      </c>
      <c r="D52" s="35">
        <v>0.70053200021953399</v>
      </c>
      <c r="E52" s="34">
        <v>65.102743014944906</v>
      </c>
      <c r="F52" s="35">
        <v>0.34544498855475397</v>
      </c>
      <c r="G52" s="34">
        <v>64.201385201902298</v>
      </c>
      <c r="H52" s="35">
        <v>0.52116775907079704</v>
      </c>
      <c r="I52" s="34">
        <v>-3.2738357166087</v>
      </c>
      <c r="J52" s="35">
        <v>0.92195667233172995</v>
      </c>
      <c r="K52" s="34">
        <v>73.873463364933201</v>
      </c>
      <c r="L52" s="35">
        <v>0.92476968242494095</v>
      </c>
      <c r="M52" s="34">
        <v>67.720574758775498</v>
      </c>
      <c r="N52" s="35">
        <v>0.41560145242059099</v>
      </c>
      <c r="O52" s="34">
        <v>66.190828327036797</v>
      </c>
      <c r="P52" s="35">
        <v>0.52042235385458102</v>
      </c>
      <c r="Q52" s="34">
        <v>-4.6389472804565797</v>
      </c>
      <c r="R52" s="35">
        <v>1.1085101774689801</v>
      </c>
      <c r="S52" s="34">
        <v>4.2843287355316297</v>
      </c>
      <c r="T52" s="35">
        <v>1.1601482874460101</v>
      </c>
      <c r="U52" s="34">
        <v>2.6178317438305898</v>
      </c>
      <c r="V52" s="35">
        <v>0.54042280426689904</v>
      </c>
      <c r="W52" s="34">
        <v>1.9894431251345299</v>
      </c>
      <c r="X52" s="35">
        <v>0.73651562066694798</v>
      </c>
      <c r="Y52" s="34">
        <v>-1.3651115638478799</v>
      </c>
      <c r="Z52" s="127">
        <v>1.44180405021255</v>
      </c>
    </row>
    <row r="53" spans="1:26" ht="13" customHeight="1" x14ac:dyDescent="0.2">
      <c r="A53" s="82" t="s">
        <v>391</v>
      </c>
      <c r="B53" s="110">
        <v>2</v>
      </c>
      <c r="C53" s="7">
        <v>83.667411806917301</v>
      </c>
      <c r="D53" s="10">
        <v>6.2173292670134197</v>
      </c>
      <c r="E53" s="7">
        <v>82.781156347506595</v>
      </c>
      <c r="F53" s="10">
        <v>3.1047547386385701</v>
      </c>
      <c r="G53" s="7">
        <v>82.859673796967101</v>
      </c>
      <c r="H53" s="10">
        <v>1.48018397972058</v>
      </c>
      <c r="I53" s="7">
        <v>-0.80773800995019895</v>
      </c>
      <c r="J53" s="10">
        <v>6.4243240396402603</v>
      </c>
      <c r="K53" s="7">
        <v>82.914572789525806</v>
      </c>
      <c r="L53" s="10">
        <v>7.3671412034891102</v>
      </c>
      <c r="M53" s="7">
        <v>79.865000057834493</v>
      </c>
      <c r="N53" s="10">
        <v>4.2713054983252103</v>
      </c>
      <c r="O53" s="7">
        <v>69.582637074807707</v>
      </c>
      <c r="P53" s="10">
        <v>2.6941191780170799</v>
      </c>
      <c r="Q53" s="7">
        <v>-13.331935714718099</v>
      </c>
      <c r="R53" s="10">
        <v>7.7246367061724897</v>
      </c>
      <c r="S53" s="7">
        <v>-0.75283901739152304</v>
      </c>
      <c r="T53" s="10">
        <v>9.6400182949312203</v>
      </c>
      <c r="U53" s="7">
        <v>-2.91615628967214</v>
      </c>
      <c r="V53" s="10">
        <v>5.2804879175244599</v>
      </c>
      <c r="W53" s="7">
        <v>-13.277036722159499</v>
      </c>
      <c r="X53" s="10">
        <v>3.0739588089596901</v>
      </c>
      <c r="Y53" s="7">
        <v>-12.5241977047679</v>
      </c>
      <c r="Z53" s="123">
        <v>10.046987190628199</v>
      </c>
    </row>
    <row r="54" spans="1:26" ht="13" customHeight="1" x14ac:dyDescent="0.2">
      <c r="A54" s="82" t="s">
        <v>392</v>
      </c>
      <c r="B54" s="110">
        <v>2</v>
      </c>
      <c r="C54" s="7" t="s">
        <v>706</v>
      </c>
      <c r="D54" s="10" t="s">
        <v>706</v>
      </c>
      <c r="E54" s="7">
        <v>68.849354535885695</v>
      </c>
      <c r="F54" s="10">
        <v>1.83493938560138</v>
      </c>
      <c r="G54" s="7">
        <v>65.330309103549595</v>
      </c>
      <c r="H54" s="10">
        <v>1.5983704142563699</v>
      </c>
      <c r="I54" s="7" t="s">
        <v>706</v>
      </c>
      <c r="J54" s="10" t="s">
        <v>706</v>
      </c>
      <c r="K54" s="7" t="s">
        <v>706</v>
      </c>
      <c r="L54" s="10" t="s">
        <v>706</v>
      </c>
      <c r="M54" s="7">
        <v>80.467644796681597</v>
      </c>
      <c r="N54" s="10">
        <v>2.9319573611129002</v>
      </c>
      <c r="O54" s="7">
        <v>78.541245046525503</v>
      </c>
      <c r="P54" s="10">
        <v>3.2441435693512202</v>
      </c>
      <c r="Q54" s="7" t="s">
        <v>706</v>
      </c>
      <c r="R54" s="10" t="s">
        <v>706</v>
      </c>
      <c r="S54" s="7" t="s">
        <v>706</v>
      </c>
      <c r="T54" s="10" t="s">
        <v>706</v>
      </c>
      <c r="U54" s="7">
        <v>11.618290260796</v>
      </c>
      <c r="V54" s="10">
        <v>3.45881143114442</v>
      </c>
      <c r="W54" s="7">
        <v>13.2109359429758</v>
      </c>
      <c r="X54" s="10">
        <v>3.6165253323781599</v>
      </c>
      <c r="Y54" s="7" t="s">
        <v>706</v>
      </c>
      <c r="Z54" s="123" t="s">
        <v>706</v>
      </c>
    </row>
    <row r="55" spans="1:26" ht="13" customHeight="1" x14ac:dyDescent="0.2">
      <c r="A55" s="82" t="s">
        <v>393</v>
      </c>
      <c r="B55" s="110">
        <v>2</v>
      </c>
      <c r="C55" s="7">
        <v>70.977480301041595</v>
      </c>
      <c r="D55" s="10">
        <v>9.1897489464694804</v>
      </c>
      <c r="E55" s="7">
        <v>69.452837573655302</v>
      </c>
      <c r="F55" s="10">
        <v>1.6977628566655201</v>
      </c>
      <c r="G55" s="7">
        <v>67.416337707212506</v>
      </c>
      <c r="H55" s="10">
        <v>1.7184460906711501</v>
      </c>
      <c r="I55" s="7">
        <v>-3.5611425938290902</v>
      </c>
      <c r="J55" s="10">
        <v>9.3353471729510193</v>
      </c>
      <c r="K55" s="7" t="s">
        <v>706</v>
      </c>
      <c r="L55" s="10" t="s">
        <v>706</v>
      </c>
      <c r="M55" s="7">
        <v>74.184364337126496</v>
      </c>
      <c r="N55" s="10">
        <v>3.59643991593257</v>
      </c>
      <c r="O55" s="7">
        <v>73.046140108957999</v>
      </c>
      <c r="P55" s="10">
        <v>4.3680329219703102</v>
      </c>
      <c r="Q55" s="7" t="s">
        <v>706</v>
      </c>
      <c r="R55" s="10" t="s">
        <v>706</v>
      </c>
      <c r="S55" s="7" t="s">
        <v>706</v>
      </c>
      <c r="T55" s="10" t="s">
        <v>706</v>
      </c>
      <c r="U55" s="7">
        <v>4.7315267634712503</v>
      </c>
      <c r="V55" s="10">
        <v>3.97703140374654</v>
      </c>
      <c r="W55" s="7">
        <v>5.6298024017455104</v>
      </c>
      <c r="X55" s="10">
        <v>4.6939076017705599</v>
      </c>
      <c r="Y55" s="7" t="s">
        <v>706</v>
      </c>
      <c r="Z55" s="123" t="s">
        <v>706</v>
      </c>
    </row>
    <row r="56" spans="1:26" ht="13" customHeight="1" x14ac:dyDescent="0.2">
      <c r="A56" s="4" t="s">
        <v>394</v>
      </c>
      <c r="B56" s="118">
        <v>2</v>
      </c>
      <c r="C56" s="169">
        <v>71.702406655260503</v>
      </c>
      <c r="D56" s="170">
        <v>2.6900245490025299</v>
      </c>
      <c r="E56" s="169">
        <v>67.287360741726204</v>
      </c>
      <c r="F56" s="170">
        <v>1.3875089944450201</v>
      </c>
      <c r="G56" s="169">
        <v>56.784135241881302</v>
      </c>
      <c r="H56" s="170">
        <v>3.3177949922839498</v>
      </c>
      <c r="I56" s="169">
        <v>-14.9182714133792</v>
      </c>
      <c r="J56" s="170">
        <v>4.2212677506664402</v>
      </c>
      <c r="K56" s="169">
        <v>83.820228302489696</v>
      </c>
      <c r="L56" s="170">
        <v>4.0762124268923099</v>
      </c>
      <c r="M56" s="169">
        <v>68.880390916871406</v>
      </c>
      <c r="N56" s="170">
        <v>2.2247920069921299</v>
      </c>
      <c r="O56" s="169">
        <v>63.635365860093003</v>
      </c>
      <c r="P56" s="170">
        <v>4.8672906680157899</v>
      </c>
      <c r="Q56" s="169">
        <v>-20.1848624423967</v>
      </c>
      <c r="R56" s="170">
        <v>5.9225347575329597</v>
      </c>
      <c r="S56" s="169">
        <v>12.117821647229199</v>
      </c>
      <c r="T56" s="170">
        <v>4.8838243030833501</v>
      </c>
      <c r="U56" s="169">
        <v>1.5930301751452001</v>
      </c>
      <c r="V56" s="170">
        <v>2.6219993676661901</v>
      </c>
      <c r="W56" s="169">
        <v>6.8512306182116598</v>
      </c>
      <c r="X56" s="170">
        <v>5.8905247693034903</v>
      </c>
      <c r="Y56" s="169">
        <v>-5.2665910290175599</v>
      </c>
      <c r="Z56" s="176">
        <v>7.2729305906905601</v>
      </c>
    </row>
    <row r="57" spans="1:26" ht="13" customHeight="1" x14ac:dyDescent="0.2">
      <c r="A57" s="172"/>
      <c r="B57" s="163"/>
      <c r="C57" s="164" t="s">
        <v>1976</v>
      </c>
      <c r="D57" s="165" t="s">
        <v>1977</v>
      </c>
      <c r="E57" s="164" t="s">
        <v>1978</v>
      </c>
      <c r="F57" s="165" t="s">
        <v>1979</v>
      </c>
      <c r="G57" s="164" t="s">
        <v>1980</v>
      </c>
      <c r="H57" s="165" t="s">
        <v>1981</v>
      </c>
      <c r="I57" s="164" t="s">
        <v>1982</v>
      </c>
      <c r="J57" s="165" t="s">
        <v>1983</v>
      </c>
      <c r="K57" s="164" t="s">
        <v>1984</v>
      </c>
      <c r="L57" s="165" t="s">
        <v>1985</v>
      </c>
      <c r="M57" s="164" t="s">
        <v>1986</v>
      </c>
      <c r="N57" s="165" t="s">
        <v>1987</v>
      </c>
      <c r="O57" s="164" t="s">
        <v>1988</v>
      </c>
      <c r="P57" s="165" t="s">
        <v>1989</v>
      </c>
      <c r="Q57" s="164" t="s">
        <v>1990</v>
      </c>
      <c r="R57" s="165" t="s">
        <v>1991</v>
      </c>
      <c r="S57" s="164" t="s">
        <v>1992</v>
      </c>
      <c r="T57" s="165" t="s">
        <v>1993</v>
      </c>
      <c r="U57" s="164" t="s">
        <v>1994</v>
      </c>
      <c r="V57" s="165" t="s">
        <v>1995</v>
      </c>
      <c r="W57" s="164" t="s">
        <v>1996</v>
      </c>
      <c r="X57" s="165" t="s">
        <v>1997</v>
      </c>
      <c r="Y57" s="164" t="s">
        <v>1998</v>
      </c>
      <c r="Z57" s="174" t="s">
        <v>1999</v>
      </c>
    </row>
    <row r="58" spans="1:26" ht="13" customHeight="1" x14ac:dyDescent="0.2">
      <c r="A58" s="82" t="s">
        <v>365</v>
      </c>
      <c r="B58" s="119">
        <v>1</v>
      </c>
      <c r="C58" s="7">
        <v>75.772617923267703</v>
      </c>
      <c r="D58" s="10">
        <v>4.0442496237941601</v>
      </c>
      <c r="E58" s="7">
        <v>70.069447181078303</v>
      </c>
      <c r="F58" s="10">
        <v>1.7333761706408199</v>
      </c>
      <c r="G58" s="7">
        <v>65.98094154863</v>
      </c>
      <c r="H58" s="10">
        <v>3.5401828534370798</v>
      </c>
      <c r="I58" s="7">
        <v>-9.7916763746376496</v>
      </c>
      <c r="J58" s="10">
        <v>5.4095210826721898</v>
      </c>
      <c r="K58" s="7">
        <v>49.482438200345399</v>
      </c>
      <c r="L58" s="10">
        <v>3.5544979784393198</v>
      </c>
      <c r="M58" s="7">
        <v>48.617027123386798</v>
      </c>
      <c r="N58" s="10">
        <v>2.4917690058616202</v>
      </c>
      <c r="O58" s="7">
        <v>49.677870778731801</v>
      </c>
      <c r="P58" s="10">
        <v>6.1690573830583704</v>
      </c>
      <c r="Q58" s="7">
        <v>0.195432578386388</v>
      </c>
      <c r="R58" s="10">
        <v>7.1546759245835103</v>
      </c>
      <c r="S58" s="7">
        <v>-26.290179722922201</v>
      </c>
      <c r="T58" s="10">
        <v>5.3842744077812803</v>
      </c>
      <c r="U58" s="7">
        <v>-21.452420057691501</v>
      </c>
      <c r="V58" s="10">
        <v>3.0353757143915501</v>
      </c>
      <c r="W58" s="7">
        <v>-16.303070769898198</v>
      </c>
      <c r="X58" s="10">
        <v>7.1126762636322001</v>
      </c>
      <c r="Y58" s="7">
        <v>9.9871089530240305</v>
      </c>
      <c r="Z58" s="123">
        <v>8.9695209420397592</v>
      </c>
    </row>
    <row r="59" spans="1:26" ht="13" customHeight="1" x14ac:dyDescent="0.2">
      <c r="A59" s="82" t="s">
        <v>370</v>
      </c>
      <c r="B59" s="119">
        <v>1</v>
      </c>
      <c r="C59" s="7" t="s">
        <v>706</v>
      </c>
      <c r="D59" s="10" t="s">
        <v>706</v>
      </c>
      <c r="E59" s="7">
        <v>52.592913080346399</v>
      </c>
      <c r="F59" s="10">
        <v>1.78296500579797</v>
      </c>
      <c r="G59" s="7">
        <v>44.726021313986401</v>
      </c>
      <c r="H59" s="10">
        <v>1.09498600214713</v>
      </c>
      <c r="I59" s="7" t="s">
        <v>706</v>
      </c>
      <c r="J59" s="10" t="s">
        <v>706</v>
      </c>
      <c r="K59" s="7" t="s">
        <v>706</v>
      </c>
      <c r="L59" s="10" t="s">
        <v>706</v>
      </c>
      <c r="M59" s="7">
        <v>43.283242973913197</v>
      </c>
      <c r="N59" s="10">
        <v>2.1397499332383298</v>
      </c>
      <c r="O59" s="7">
        <v>41.371647142278903</v>
      </c>
      <c r="P59" s="10">
        <v>1.66760444135833</v>
      </c>
      <c r="Q59" s="7" t="s">
        <v>706</v>
      </c>
      <c r="R59" s="10" t="s">
        <v>706</v>
      </c>
      <c r="S59" s="7" t="s">
        <v>706</v>
      </c>
      <c r="T59" s="10" t="s">
        <v>706</v>
      </c>
      <c r="U59" s="7">
        <v>-9.3096701064331508</v>
      </c>
      <c r="V59" s="10">
        <v>2.78522781630042</v>
      </c>
      <c r="W59" s="7">
        <v>-3.3543741717075002</v>
      </c>
      <c r="X59" s="10">
        <v>1.99496840018487</v>
      </c>
      <c r="Y59" s="7" t="s">
        <v>706</v>
      </c>
      <c r="Z59" s="123" t="s">
        <v>706</v>
      </c>
    </row>
    <row r="60" spans="1:26" ht="13" customHeight="1" x14ac:dyDescent="0.2">
      <c r="A60" s="82" t="s">
        <v>372</v>
      </c>
      <c r="B60" s="119">
        <v>1</v>
      </c>
      <c r="C60" s="7" t="s">
        <v>706</v>
      </c>
      <c r="D60" s="10" t="s">
        <v>706</v>
      </c>
      <c r="E60" s="7">
        <v>66.907310632442702</v>
      </c>
      <c r="F60" s="10">
        <v>3.1118614865358798</v>
      </c>
      <c r="G60" s="7">
        <v>64.413418870975704</v>
      </c>
      <c r="H60" s="10">
        <v>1.1123866866413601</v>
      </c>
      <c r="I60" s="7" t="s">
        <v>706</v>
      </c>
      <c r="J60" s="10" t="s">
        <v>706</v>
      </c>
      <c r="K60" s="7">
        <v>53.143396475717097</v>
      </c>
      <c r="L60" s="10">
        <v>7.8530800847281901</v>
      </c>
      <c r="M60" s="7">
        <v>52.179695864795498</v>
      </c>
      <c r="N60" s="10">
        <v>6.7354555177409399</v>
      </c>
      <c r="O60" s="7">
        <v>48.117965083020202</v>
      </c>
      <c r="P60" s="10">
        <v>1.54363437316601</v>
      </c>
      <c r="Q60" s="7">
        <v>-5.0254313926968903</v>
      </c>
      <c r="R60" s="10">
        <v>8.0910955281844608</v>
      </c>
      <c r="S60" s="7" t="s">
        <v>706</v>
      </c>
      <c r="T60" s="10" t="s">
        <v>706</v>
      </c>
      <c r="U60" s="7">
        <v>-14.7276147676472</v>
      </c>
      <c r="V60" s="10">
        <v>7.4195716145106498</v>
      </c>
      <c r="W60" s="7">
        <v>-16.295453787955498</v>
      </c>
      <c r="X60" s="10">
        <v>1.9026852652597499</v>
      </c>
      <c r="Y60" s="7" t="s">
        <v>706</v>
      </c>
      <c r="Z60" s="123" t="s">
        <v>706</v>
      </c>
    </row>
    <row r="61" spans="1:26" ht="13" customHeight="1" x14ac:dyDescent="0.2">
      <c r="A61" s="82" t="s">
        <v>384</v>
      </c>
      <c r="B61" s="119">
        <v>1</v>
      </c>
      <c r="C61" s="7">
        <v>71.616771100422497</v>
      </c>
      <c r="D61" s="10">
        <v>2.7256057850927098</v>
      </c>
      <c r="E61" s="7">
        <v>71.149870039276493</v>
      </c>
      <c r="F61" s="10">
        <v>1.4740832241636601</v>
      </c>
      <c r="G61" s="7">
        <v>68.9444368358063</v>
      </c>
      <c r="H61" s="10">
        <v>1.4976138320308401</v>
      </c>
      <c r="I61" s="7">
        <v>-2.67233426461623</v>
      </c>
      <c r="J61" s="10">
        <v>2.9885940506473001</v>
      </c>
      <c r="K61" s="7">
        <v>72.514565983861701</v>
      </c>
      <c r="L61" s="10">
        <v>3.1519492594953999</v>
      </c>
      <c r="M61" s="7">
        <v>70.129114764155105</v>
      </c>
      <c r="N61" s="10">
        <v>1.4772433083537899</v>
      </c>
      <c r="O61" s="7">
        <v>63.478698615089797</v>
      </c>
      <c r="P61" s="10">
        <v>2.2175761779597098</v>
      </c>
      <c r="Q61" s="7">
        <v>-9.0358673687718802</v>
      </c>
      <c r="R61" s="10">
        <v>3.7755845885093602</v>
      </c>
      <c r="S61" s="7">
        <v>0.89779488343920399</v>
      </c>
      <c r="T61" s="10">
        <v>4.1669786452733897</v>
      </c>
      <c r="U61" s="7">
        <v>-1.0207552751214299</v>
      </c>
      <c r="V61" s="10">
        <v>2.0869042009246201</v>
      </c>
      <c r="W61" s="7">
        <v>-5.4657382207164504</v>
      </c>
      <c r="X61" s="10">
        <v>2.67590943324779</v>
      </c>
      <c r="Y61" s="7">
        <v>-6.3635331041556604</v>
      </c>
      <c r="Z61" s="123">
        <v>4.8152604690248904</v>
      </c>
    </row>
    <row r="62" spans="1:26" ht="13" customHeight="1" x14ac:dyDescent="0.2">
      <c r="A62" s="82" t="s">
        <v>386</v>
      </c>
      <c r="B62" s="119">
        <v>1</v>
      </c>
      <c r="C62" s="7">
        <v>60.499086708310699</v>
      </c>
      <c r="D62" s="10">
        <v>4.9241739499288002</v>
      </c>
      <c r="E62" s="7">
        <v>56.051761359622802</v>
      </c>
      <c r="F62" s="10">
        <v>2.7251811340298402</v>
      </c>
      <c r="G62" s="7">
        <v>55.221440659064001</v>
      </c>
      <c r="H62" s="10">
        <v>1.25000549000882</v>
      </c>
      <c r="I62" s="7">
        <v>-5.2776460492467399</v>
      </c>
      <c r="J62" s="10">
        <v>5.1218412939701796</v>
      </c>
      <c r="K62" s="7">
        <v>42.709265512517398</v>
      </c>
      <c r="L62" s="10">
        <v>4.7914254383122197</v>
      </c>
      <c r="M62" s="7">
        <v>52.978353605763999</v>
      </c>
      <c r="N62" s="10">
        <v>2.5749196917345998</v>
      </c>
      <c r="O62" s="7">
        <v>47.4453514208138</v>
      </c>
      <c r="P62" s="10">
        <v>1.4450723396071501</v>
      </c>
      <c r="Q62" s="7">
        <v>4.7360859082963502</v>
      </c>
      <c r="R62" s="10">
        <v>4.94915759574228</v>
      </c>
      <c r="S62" s="7">
        <v>-17.789821195793301</v>
      </c>
      <c r="T62" s="10">
        <v>6.8706074564089903</v>
      </c>
      <c r="U62" s="7">
        <v>-3.0734077538587998</v>
      </c>
      <c r="V62" s="10">
        <v>3.7492430745624898</v>
      </c>
      <c r="W62" s="7">
        <v>-7.7760892382501998</v>
      </c>
      <c r="X62" s="10">
        <v>1.9106930134770099</v>
      </c>
      <c r="Y62" s="7">
        <v>10.013731957543101</v>
      </c>
      <c r="Z62" s="123">
        <v>7.1223183829502803</v>
      </c>
    </row>
    <row r="63" spans="1:26" ht="13" customHeight="1" x14ac:dyDescent="0.2">
      <c r="A63" s="173" t="s">
        <v>387</v>
      </c>
      <c r="B63" s="166">
        <v>1</v>
      </c>
      <c r="C63" s="167">
        <v>72.545808652492099</v>
      </c>
      <c r="D63" s="168">
        <v>1.7562287059520001</v>
      </c>
      <c r="E63" s="167">
        <v>68.944108768352095</v>
      </c>
      <c r="F63" s="168">
        <v>1.01827740678217</v>
      </c>
      <c r="G63" s="167">
        <v>68.555564040349395</v>
      </c>
      <c r="H63" s="168">
        <v>0.77094011559600994</v>
      </c>
      <c r="I63" s="167">
        <v>-3.99024461214267</v>
      </c>
      <c r="J63" s="168">
        <v>1.9542964406307599</v>
      </c>
      <c r="K63" s="167" t="s">
        <v>706</v>
      </c>
      <c r="L63" s="168" t="s">
        <v>706</v>
      </c>
      <c r="M63" s="167">
        <v>73.636826709275397</v>
      </c>
      <c r="N63" s="168">
        <v>2.1987012559950601</v>
      </c>
      <c r="O63" s="167">
        <v>73.076801212840394</v>
      </c>
      <c r="P63" s="168">
        <v>1.66148334689237</v>
      </c>
      <c r="Q63" s="167" t="s">
        <v>706</v>
      </c>
      <c r="R63" s="168" t="s">
        <v>706</v>
      </c>
      <c r="S63" s="167" t="s">
        <v>706</v>
      </c>
      <c r="T63" s="168" t="s">
        <v>706</v>
      </c>
      <c r="U63" s="167">
        <v>4.69271794092323</v>
      </c>
      <c r="V63" s="168">
        <v>2.4230509879648201</v>
      </c>
      <c r="W63" s="167">
        <v>4.5212371724910003</v>
      </c>
      <c r="X63" s="168">
        <v>1.83163194278651</v>
      </c>
      <c r="Y63" s="167" t="s">
        <v>706</v>
      </c>
      <c r="Z63" s="175" t="s">
        <v>706</v>
      </c>
    </row>
    <row r="64" spans="1:26" ht="13" customHeight="1" x14ac:dyDescent="0.2">
      <c r="A64" s="82" t="s">
        <v>395</v>
      </c>
      <c r="B64" s="119">
        <v>1</v>
      </c>
      <c r="C64" s="7">
        <v>75.192267764780894</v>
      </c>
      <c r="D64" s="10">
        <v>3.3318474676981902</v>
      </c>
      <c r="E64" s="7">
        <v>79.906351395969594</v>
      </c>
      <c r="F64" s="10">
        <v>1.7132557658085901</v>
      </c>
      <c r="G64" s="7">
        <v>79.524289796098998</v>
      </c>
      <c r="H64" s="10">
        <v>0.96911413574232097</v>
      </c>
      <c r="I64" s="7">
        <v>4.3320220313181199</v>
      </c>
      <c r="J64" s="10">
        <v>3.5978623188594598</v>
      </c>
      <c r="K64" s="7">
        <v>70.059227908520697</v>
      </c>
      <c r="L64" s="10">
        <v>5.9055963854678399</v>
      </c>
      <c r="M64" s="7">
        <v>69.875808255211993</v>
      </c>
      <c r="N64" s="10">
        <v>3.4352212355529601</v>
      </c>
      <c r="O64" s="7">
        <v>71.237750697148797</v>
      </c>
      <c r="P64" s="10">
        <v>1.6625841136228801</v>
      </c>
      <c r="Q64" s="7">
        <v>1.17852278862807</v>
      </c>
      <c r="R64" s="10">
        <v>6.1325615773974897</v>
      </c>
      <c r="S64" s="7">
        <v>-5.1330398562602397</v>
      </c>
      <c r="T64" s="10">
        <v>6.78065455660865</v>
      </c>
      <c r="U64" s="7">
        <v>-10.0305431407575</v>
      </c>
      <c r="V64" s="10">
        <v>3.8387485273550301</v>
      </c>
      <c r="W64" s="7">
        <v>-8.2865390989502892</v>
      </c>
      <c r="X64" s="10">
        <v>1.92441371408716</v>
      </c>
      <c r="Y64" s="7">
        <v>-3.1534992426900499</v>
      </c>
      <c r="Z64" s="123">
        <v>7.1100580001882303</v>
      </c>
    </row>
    <row r="65" spans="1:26" ht="13" customHeight="1" x14ac:dyDescent="0.2">
      <c r="A65" s="82" t="s">
        <v>396</v>
      </c>
      <c r="B65" s="119">
        <v>1</v>
      </c>
      <c r="C65" s="7">
        <v>69.208005890219994</v>
      </c>
      <c r="D65" s="10">
        <v>3.4449251817624398</v>
      </c>
      <c r="E65" s="7">
        <v>74.608712930989995</v>
      </c>
      <c r="F65" s="10">
        <v>1.0742882914001901</v>
      </c>
      <c r="G65" s="7">
        <v>73.659724331119506</v>
      </c>
      <c r="H65" s="10">
        <v>3.00093849041005</v>
      </c>
      <c r="I65" s="7">
        <v>4.4517184408994703</v>
      </c>
      <c r="J65" s="10">
        <v>4.7008097485102596</v>
      </c>
      <c r="K65" s="7">
        <v>65.597044381366004</v>
      </c>
      <c r="L65" s="10">
        <v>3.4294212094374199</v>
      </c>
      <c r="M65" s="7">
        <v>64.975492983284695</v>
      </c>
      <c r="N65" s="10">
        <v>1.6392893237193999</v>
      </c>
      <c r="O65" s="7">
        <v>62.393775409681297</v>
      </c>
      <c r="P65" s="10">
        <v>4.6526129135982801</v>
      </c>
      <c r="Q65" s="7">
        <v>-3.2032689716846701</v>
      </c>
      <c r="R65" s="10">
        <v>5.7386536969074804</v>
      </c>
      <c r="S65" s="7">
        <v>-3.6109615088540199</v>
      </c>
      <c r="T65" s="10">
        <v>4.8609093120197304</v>
      </c>
      <c r="U65" s="7">
        <v>-9.6332199477052693</v>
      </c>
      <c r="V65" s="10">
        <v>1.95994000415828</v>
      </c>
      <c r="W65" s="7">
        <v>-11.2659489214382</v>
      </c>
      <c r="X65" s="10">
        <v>5.5364644627240303</v>
      </c>
      <c r="Y65" s="7">
        <v>-7.6549874125841404</v>
      </c>
      <c r="Z65" s="123">
        <v>7.4182045364575204</v>
      </c>
    </row>
    <row r="66" spans="1:26" ht="13" customHeight="1" x14ac:dyDescent="0.2">
      <c r="A66" s="4" t="s">
        <v>397</v>
      </c>
      <c r="B66" s="121">
        <v>1</v>
      </c>
      <c r="C66" s="169">
        <v>40.0866842594763</v>
      </c>
      <c r="D66" s="170">
        <v>5.9463724168473302</v>
      </c>
      <c r="E66" s="169">
        <v>46.561228687446899</v>
      </c>
      <c r="F66" s="170">
        <v>1.79533597282275</v>
      </c>
      <c r="G66" s="169">
        <v>38.7588915069149</v>
      </c>
      <c r="H66" s="170">
        <v>2.79015526504068</v>
      </c>
      <c r="I66" s="169">
        <v>-1.32779275256135</v>
      </c>
      <c r="J66" s="170">
        <v>6.73890412510523</v>
      </c>
      <c r="K66" s="169">
        <v>86.474386838646595</v>
      </c>
      <c r="L66" s="170">
        <v>3.4298866041278702</v>
      </c>
      <c r="M66" s="169">
        <v>76.687598707932906</v>
      </c>
      <c r="N66" s="170">
        <v>2.2048404108637598</v>
      </c>
      <c r="O66" s="169">
        <v>71.943140232823595</v>
      </c>
      <c r="P66" s="170">
        <v>4.8967279924248199</v>
      </c>
      <c r="Q66" s="169">
        <v>-14.531246605823</v>
      </c>
      <c r="R66" s="170">
        <v>5.9186399559207903</v>
      </c>
      <c r="S66" s="169">
        <v>46.387702579170401</v>
      </c>
      <c r="T66" s="170">
        <v>6.8646534535268797</v>
      </c>
      <c r="U66" s="169">
        <v>30.126370020486</v>
      </c>
      <c r="V66" s="170">
        <v>2.8433347486163698</v>
      </c>
      <c r="W66" s="169">
        <v>33.184248725908702</v>
      </c>
      <c r="X66" s="170">
        <v>5.6358594229124499</v>
      </c>
      <c r="Y66" s="169">
        <v>-13.203453853261699</v>
      </c>
      <c r="Z66" s="176">
        <v>8.9690092950772708</v>
      </c>
    </row>
    <row r="67" spans="1:26" ht="13" customHeight="1" x14ac:dyDescent="0.2">
      <c r="A67" s="82"/>
      <c r="B67" s="122"/>
      <c r="C67" s="7" t="s">
        <v>1976</v>
      </c>
      <c r="D67" s="10" t="s">
        <v>1977</v>
      </c>
      <c r="E67" s="7" t="s">
        <v>1978</v>
      </c>
      <c r="F67" s="10" t="s">
        <v>1979</v>
      </c>
      <c r="G67" s="7" t="s">
        <v>1980</v>
      </c>
      <c r="H67" s="10" t="s">
        <v>1981</v>
      </c>
      <c r="I67" s="7" t="s">
        <v>1982</v>
      </c>
      <c r="J67" s="10" t="s">
        <v>1983</v>
      </c>
      <c r="K67" s="7" t="s">
        <v>1984</v>
      </c>
      <c r="L67" s="10" t="s">
        <v>1985</v>
      </c>
      <c r="M67" s="7" t="s">
        <v>1986</v>
      </c>
      <c r="N67" s="10" t="s">
        <v>1987</v>
      </c>
      <c r="O67" s="7" t="s">
        <v>1988</v>
      </c>
      <c r="P67" s="10" t="s">
        <v>1989</v>
      </c>
      <c r="Q67" s="7" t="s">
        <v>1990</v>
      </c>
      <c r="R67" s="10" t="s">
        <v>1991</v>
      </c>
      <c r="S67" s="7" t="s">
        <v>1992</v>
      </c>
      <c r="T67" s="10" t="s">
        <v>1993</v>
      </c>
      <c r="U67" s="7" t="s">
        <v>1994</v>
      </c>
      <c r="V67" s="10" t="s">
        <v>1995</v>
      </c>
      <c r="W67" s="7" t="s">
        <v>1996</v>
      </c>
      <c r="X67" s="10" t="s">
        <v>1997</v>
      </c>
      <c r="Y67" s="7" t="s">
        <v>1998</v>
      </c>
      <c r="Z67" s="123" t="s">
        <v>1999</v>
      </c>
    </row>
    <row r="68" spans="1:26" ht="13" customHeight="1" x14ac:dyDescent="0.2">
      <c r="A68" s="82" t="s">
        <v>359</v>
      </c>
      <c r="B68" s="122">
        <v>3</v>
      </c>
      <c r="C68" s="7" t="s">
        <v>706</v>
      </c>
      <c r="D68" s="10" t="s">
        <v>706</v>
      </c>
      <c r="E68" s="7">
        <v>54.740245712167003</v>
      </c>
      <c r="F68" s="10">
        <v>2.1162982694522001</v>
      </c>
      <c r="G68" s="7">
        <v>52.701274148706901</v>
      </c>
      <c r="H68" s="10">
        <v>2.1146098687454402</v>
      </c>
      <c r="I68" s="7" t="s">
        <v>706</v>
      </c>
      <c r="J68" s="10" t="s">
        <v>706</v>
      </c>
      <c r="K68" s="7" t="s">
        <v>562</v>
      </c>
      <c r="L68" s="10" t="s">
        <v>562</v>
      </c>
      <c r="M68" s="7">
        <v>58.0748980653077</v>
      </c>
      <c r="N68" s="10">
        <v>1.64300520193013</v>
      </c>
      <c r="O68" s="7">
        <v>57.333372739048897</v>
      </c>
      <c r="P68" s="10">
        <v>1.8458708116264799</v>
      </c>
      <c r="Q68" s="7" t="s">
        <v>562</v>
      </c>
      <c r="R68" s="10" t="s">
        <v>562</v>
      </c>
      <c r="S68" s="7" t="s">
        <v>562</v>
      </c>
      <c r="T68" s="10" t="s">
        <v>706</v>
      </c>
      <c r="U68" s="7">
        <v>3.3346523531407501</v>
      </c>
      <c r="V68" s="10">
        <v>2.6792134030076502</v>
      </c>
      <c r="W68" s="7">
        <v>4.6320985903419798</v>
      </c>
      <c r="X68" s="10">
        <v>2.80692250520213</v>
      </c>
      <c r="Y68" s="7" t="s">
        <v>562</v>
      </c>
      <c r="Z68" s="123" t="s">
        <v>706</v>
      </c>
    </row>
    <row r="69" spans="1:26" ht="13" customHeight="1" x14ac:dyDescent="0.2">
      <c r="A69" s="82" t="s">
        <v>362</v>
      </c>
      <c r="B69" s="122">
        <v>3</v>
      </c>
      <c r="C69" s="7" t="s">
        <v>706</v>
      </c>
      <c r="D69" s="10" t="s">
        <v>706</v>
      </c>
      <c r="E69" s="7">
        <v>60.388969943755001</v>
      </c>
      <c r="F69" s="10">
        <v>2.44611774183659</v>
      </c>
      <c r="G69" s="7">
        <v>56.636196253845497</v>
      </c>
      <c r="H69" s="10">
        <v>3.4694996938078502</v>
      </c>
      <c r="I69" s="7" t="s">
        <v>706</v>
      </c>
      <c r="J69" s="10" t="s">
        <v>706</v>
      </c>
      <c r="K69" s="7" t="s">
        <v>706</v>
      </c>
      <c r="L69" s="10" t="s">
        <v>706</v>
      </c>
      <c r="M69" s="7">
        <v>68.279510158530698</v>
      </c>
      <c r="N69" s="10">
        <v>2.5791668723937899</v>
      </c>
      <c r="O69" s="7">
        <v>70.427157967032002</v>
      </c>
      <c r="P69" s="10">
        <v>3.55219624042646</v>
      </c>
      <c r="Q69" s="7" t="s">
        <v>706</v>
      </c>
      <c r="R69" s="10" t="s">
        <v>706</v>
      </c>
      <c r="S69" s="7" t="s">
        <v>706</v>
      </c>
      <c r="T69" s="10" t="s">
        <v>706</v>
      </c>
      <c r="U69" s="7">
        <v>7.8905402147756103</v>
      </c>
      <c r="V69" s="10">
        <v>3.5546580373618601</v>
      </c>
      <c r="W69" s="7">
        <v>13.790961713186499</v>
      </c>
      <c r="X69" s="10">
        <v>4.9654331387938999</v>
      </c>
      <c r="Y69" s="7" t="s">
        <v>706</v>
      </c>
      <c r="Z69" s="123" t="s">
        <v>706</v>
      </c>
    </row>
    <row r="70" spans="1:26" ht="13" customHeight="1" x14ac:dyDescent="0.2">
      <c r="A70" s="82" t="s">
        <v>376</v>
      </c>
      <c r="B70" s="122">
        <v>3</v>
      </c>
      <c r="C70" s="7">
        <v>26.454787508733599</v>
      </c>
      <c r="D70" s="10">
        <v>2.3762655891355702</v>
      </c>
      <c r="E70" s="7">
        <v>31.4235907640251</v>
      </c>
      <c r="F70" s="10">
        <v>1.10266668324311</v>
      </c>
      <c r="G70" s="7">
        <v>35.7618164275558</v>
      </c>
      <c r="H70" s="10">
        <v>2.15364453915516</v>
      </c>
      <c r="I70" s="7">
        <v>9.3070289188221693</v>
      </c>
      <c r="J70" s="10">
        <v>3.2685844298505402</v>
      </c>
      <c r="K70" s="7" t="s">
        <v>706</v>
      </c>
      <c r="L70" s="10" t="s">
        <v>706</v>
      </c>
      <c r="M70" s="7">
        <v>36.8969359503497</v>
      </c>
      <c r="N70" s="10">
        <v>1.23256288527297</v>
      </c>
      <c r="O70" s="7">
        <v>38.545314257586298</v>
      </c>
      <c r="P70" s="10">
        <v>2.2197379567408499</v>
      </c>
      <c r="Q70" s="7" t="s">
        <v>706</v>
      </c>
      <c r="R70" s="10" t="s">
        <v>706</v>
      </c>
      <c r="S70" s="7" t="s">
        <v>706</v>
      </c>
      <c r="T70" s="10" t="s">
        <v>706</v>
      </c>
      <c r="U70" s="7">
        <v>5.4733451863245897</v>
      </c>
      <c r="V70" s="10">
        <v>1.6538092636355699</v>
      </c>
      <c r="W70" s="7">
        <v>2.7834978300305</v>
      </c>
      <c r="X70" s="10">
        <v>3.0928015451413802</v>
      </c>
      <c r="Y70" s="7" t="s">
        <v>706</v>
      </c>
      <c r="Z70" s="123" t="s">
        <v>706</v>
      </c>
    </row>
    <row r="71" spans="1:26" ht="13" customHeight="1" x14ac:dyDescent="0.2">
      <c r="A71" s="82" t="s">
        <v>382</v>
      </c>
      <c r="B71" s="122">
        <v>3</v>
      </c>
      <c r="C71" s="7" t="s">
        <v>706</v>
      </c>
      <c r="D71" s="10" t="s">
        <v>706</v>
      </c>
      <c r="E71" s="7">
        <v>74.899355538810298</v>
      </c>
      <c r="F71" s="10">
        <v>1.2884065747950899</v>
      </c>
      <c r="G71" s="7">
        <v>74.270569749591999</v>
      </c>
      <c r="H71" s="10">
        <v>2.0644146450588501</v>
      </c>
      <c r="I71" s="7" t="s">
        <v>706</v>
      </c>
      <c r="J71" s="10" t="s">
        <v>706</v>
      </c>
      <c r="K71" s="7" t="s">
        <v>706</v>
      </c>
      <c r="L71" s="10" t="s">
        <v>706</v>
      </c>
      <c r="M71" s="7">
        <v>79.395937688865502</v>
      </c>
      <c r="N71" s="10">
        <v>1.52779263627308</v>
      </c>
      <c r="O71" s="7">
        <v>75.538579079846699</v>
      </c>
      <c r="P71" s="10">
        <v>2.03758648386132</v>
      </c>
      <c r="Q71" s="7" t="s">
        <v>706</v>
      </c>
      <c r="R71" s="10" t="s">
        <v>706</v>
      </c>
      <c r="S71" s="7" t="s">
        <v>706</v>
      </c>
      <c r="T71" s="10" t="s">
        <v>706</v>
      </c>
      <c r="U71" s="7">
        <v>4.4965821500552696</v>
      </c>
      <c r="V71" s="10">
        <v>1.99853492374425</v>
      </c>
      <c r="W71" s="7">
        <v>1.26800933025467</v>
      </c>
      <c r="X71" s="10">
        <v>2.9006148496392599</v>
      </c>
      <c r="Y71" s="7" t="s">
        <v>706</v>
      </c>
      <c r="Z71" s="123" t="s">
        <v>706</v>
      </c>
    </row>
    <row r="72" spans="1:26" ht="13" customHeight="1" x14ac:dyDescent="0.2">
      <c r="A72" s="82" t="s">
        <v>386</v>
      </c>
      <c r="B72" s="122">
        <v>3</v>
      </c>
      <c r="C72" s="7">
        <v>61.313139097267403</v>
      </c>
      <c r="D72" s="10">
        <v>4.12869110025024</v>
      </c>
      <c r="E72" s="7">
        <v>55.188180977853598</v>
      </c>
      <c r="F72" s="10">
        <v>1.6136631691671499</v>
      </c>
      <c r="G72" s="7">
        <v>60.655103568856198</v>
      </c>
      <c r="H72" s="10">
        <v>1.3513795959157899</v>
      </c>
      <c r="I72" s="7">
        <v>-0.65803552841124002</v>
      </c>
      <c r="J72" s="10">
        <v>4.4980782877145202</v>
      </c>
      <c r="K72" s="7" t="s">
        <v>706</v>
      </c>
      <c r="L72" s="10" t="s">
        <v>706</v>
      </c>
      <c r="M72" s="7">
        <v>51.813036469985299</v>
      </c>
      <c r="N72" s="10">
        <v>1.6843710460524199</v>
      </c>
      <c r="O72" s="7">
        <v>52.878152359441899</v>
      </c>
      <c r="P72" s="10">
        <v>1.64844421369633</v>
      </c>
      <c r="Q72" s="7" t="s">
        <v>706</v>
      </c>
      <c r="R72" s="10" t="s">
        <v>706</v>
      </c>
      <c r="S72" s="7" t="s">
        <v>706</v>
      </c>
      <c r="T72" s="10" t="s">
        <v>706</v>
      </c>
      <c r="U72" s="7">
        <v>-3.3751445078683302</v>
      </c>
      <c r="V72" s="10">
        <v>2.3325982603753901</v>
      </c>
      <c r="W72" s="7">
        <v>-7.7769512094143298</v>
      </c>
      <c r="X72" s="10">
        <v>2.1315710492325701</v>
      </c>
      <c r="Y72" s="7" t="s">
        <v>706</v>
      </c>
      <c r="Z72" s="123" t="s">
        <v>706</v>
      </c>
    </row>
    <row r="73" spans="1:26" ht="13" customHeight="1" x14ac:dyDescent="0.2">
      <c r="A73" s="4" t="s">
        <v>387</v>
      </c>
      <c r="B73" s="171">
        <v>3</v>
      </c>
      <c r="C73" s="169">
        <v>66.794027425070396</v>
      </c>
      <c r="D73" s="170">
        <v>2.2187931529384199</v>
      </c>
      <c r="E73" s="169">
        <v>69.383309809737497</v>
      </c>
      <c r="F73" s="170">
        <v>1.2343587674563401</v>
      </c>
      <c r="G73" s="169">
        <v>66.178167703213504</v>
      </c>
      <c r="H73" s="170">
        <v>0.97474838914303896</v>
      </c>
      <c r="I73" s="169">
        <v>-0.61585972185690696</v>
      </c>
      <c r="J73" s="170">
        <v>2.4427804698562099</v>
      </c>
      <c r="K73" s="169">
        <v>75.367182961852095</v>
      </c>
      <c r="L73" s="170">
        <v>3.59753905911783</v>
      </c>
      <c r="M73" s="169">
        <v>73.586111950531702</v>
      </c>
      <c r="N73" s="170">
        <v>2.1683917527897698</v>
      </c>
      <c r="O73" s="169">
        <v>73.338929992458006</v>
      </c>
      <c r="P73" s="170">
        <v>1.96809223522346</v>
      </c>
      <c r="Q73" s="169">
        <v>-2.0282529693939999</v>
      </c>
      <c r="R73" s="170">
        <v>4.1125027705051798</v>
      </c>
      <c r="S73" s="169">
        <v>8.5731555367816394</v>
      </c>
      <c r="T73" s="170">
        <v>4.2267399183537302</v>
      </c>
      <c r="U73" s="169">
        <v>4.2028021407941498</v>
      </c>
      <c r="V73" s="170">
        <v>2.4951080859079098</v>
      </c>
      <c r="W73" s="169">
        <v>7.1607622892445404</v>
      </c>
      <c r="X73" s="170">
        <v>2.19625168605145</v>
      </c>
      <c r="Y73" s="169">
        <v>-1.4123932475370999</v>
      </c>
      <c r="Z73" s="176">
        <v>4.7832891885525504</v>
      </c>
    </row>
    <row r="75" spans="1:26" x14ac:dyDescent="0.2">
      <c r="A75" s="177" t="s">
        <v>599</v>
      </c>
    </row>
    <row r="76" spans="1:26" x14ac:dyDescent="0.2">
      <c r="A76" s="177" t="s">
        <v>398</v>
      </c>
    </row>
    <row r="77" spans="1:26" x14ac:dyDescent="0.2">
      <c r="A77" s="177" t="s">
        <v>399</v>
      </c>
    </row>
    <row r="78" spans="1:26" x14ac:dyDescent="0.2">
      <c r="A78" s="177" t="s">
        <v>460</v>
      </c>
    </row>
    <row r="79" spans="1:26" x14ac:dyDescent="0.2">
      <c r="A79" s="177" t="s">
        <v>400</v>
      </c>
    </row>
    <row r="80" spans="1:26" x14ac:dyDescent="0.2">
      <c r="A80" s="177" t="s">
        <v>401</v>
      </c>
    </row>
    <row r="81" spans="1:1" x14ac:dyDescent="0.2">
      <c r="A81" s="177" t="s">
        <v>402</v>
      </c>
    </row>
    <row r="82" spans="1:1" x14ac:dyDescent="0.2">
      <c r="A82" s="160" t="str">
        <f>HYPERLINK("https://oecdcode.org/disclaimers/cyprus.html", "Information on data for Cyprus: https://oecdcode.org/disclaimers/cyprus.html")</f>
        <v>Information on data for Cyprus: https://oecdcode.org/disclaimers/cyprus.html</v>
      </c>
    </row>
    <row r="83" spans="1:1" x14ac:dyDescent="0.2">
      <c r="A83"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40" priority="6">
      <formula>ABS(I1/J1)&gt;1.95996398454005</formula>
    </cfRule>
  </conditionalFormatting>
  <conditionalFormatting sqref="Q1:Q200">
    <cfRule type="expression" dxfId="39" priority="5">
      <formula>ABS(Q1/R1)&gt;1.95996398454005</formula>
    </cfRule>
  </conditionalFormatting>
  <conditionalFormatting sqref="S1:S200">
    <cfRule type="expression" dxfId="38" priority="4">
      <formula>ABS(S1/T1)&gt;1.95996398454005</formula>
    </cfRule>
  </conditionalFormatting>
  <conditionalFormatting sqref="U1:U200">
    <cfRule type="expression" dxfId="37" priority="3">
      <formula>ABS(U1/V1)&gt;1.95996398454005</formula>
    </cfRule>
  </conditionalFormatting>
  <conditionalFormatting sqref="W1:W200">
    <cfRule type="expression" dxfId="36" priority="2">
      <formula>ABS(W1/X1)&gt;1.95996398454005</formula>
    </cfRule>
  </conditionalFormatting>
  <conditionalFormatting sqref="Y1:Y200">
    <cfRule type="expression" dxfId="35"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84"/>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0" x14ac:dyDescent="0.2">
      <c r="A1" s="36" t="s">
        <v>323</v>
      </c>
    </row>
    <row r="2" spans="1:20" x14ac:dyDescent="0.2">
      <c r="A2" s="46" t="s">
        <v>324</v>
      </c>
    </row>
    <row r="3" spans="1:20" x14ac:dyDescent="0.2">
      <c r="A3" s="58" t="s">
        <v>441</v>
      </c>
    </row>
    <row r="4" spans="1:20" x14ac:dyDescent="0.2">
      <c r="A4" s="161" t="str">
        <f>HYPERLINK("#'TOC'!A1", "Back to TOC")</f>
        <v>Back to TOC</v>
      </c>
    </row>
    <row r="7" spans="1:20" ht="16" customHeight="1" x14ac:dyDescent="0.2">
      <c r="B7" s="235" t="s">
        <v>342</v>
      </c>
      <c r="C7" s="238" t="s">
        <v>665</v>
      </c>
      <c r="D7" s="238"/>
      <c r="E7" s="238"/>
      <c r="F7" s="238"/>
      <c r="G7" s="238"/>
      <c r="H7" s="238"/>
      <c r="I7" s="238"/>
      <c r="J7" s="238"/>
      <c r="K7" s="238"/>
      <c r="L7" s="238"/>
      <c r="M7" s="238"/>
      <c r="N7" s="238"/>
      <c r="O7" s="238"/>
      <c r="P7" s="238"/>
      <c r="Q7" s="238"/>
      <c r="R7" s="238"/>
      <c r="S7" s="238"/>
      <c r="T7" s="239"/>
    </row>
    <row r="8" spans="1:20" ht="16" customHeight="1" x14ac:dyDescent="0.2">
      <c r="B8" s="236"/>
      <c r="C8" s="240" t="s">
        <v>344</v>
      </c>
      <c r="D8" s="240"/>
      <c r="E8" s="240"/>
      <c r="F8" s="240"/>
      <c r="G8" s="240"/>
      <c r="H8" s="240"/>
      <c r="I8" s="240" t="s">
        <v>347</v>
      </c>
      <c r="J8" s="240"/>
      <c r="K8" s="240"/>
      <c r="L8" s="240"/>
      <c r="M8" s="240"/>
      <c r="N8" s="240"/>
      <c r="O8" s="240" t="s">
        <v>581</v>
      </c>
      <c r="P8" s="240"/>
      <c r="Q8" s="240"/>
      <c r="R8" s="240"/>
      <c r="S8" s="240"/>
      <c r="T8" s="242"/>
    </row>
    <row r="9" spans="1:20" ht="32" customHeight="1" x14ac:dyDescent="0.2">
      <c r="B9" s="236"/>
      <c r="C9" s="241" t="s">
        <v>660</v>
      </c>
      <c r="D9" s="241"/>
      <c r="E9" s="241" t="s">
        <v>661</v>
      </c>
      <c r="F9" s="241"/>
      <c r="G9" s="241" t="s">
        <v>662</v>
      </c>
      <c r="H9" s="241"/>
      <c r="I9" s="241" t="s">
        <v>660</v>
      </c>
      <c r="J9" s="241"/>
      <c r="K9" s="241" t="s">
        <v>661</v>
      </c>
      <c r="L9" s="241"/>
      <c r="M9" s="241" t="s">
        <v>663</v>
      </c>
      <c r="N9" s="241"/>
      <c r="O9" s="241" t="s">
        <v>660</v>
      </c>
      <c r="P9" s="241"/>
      <c r="Q9" s="241" t="s">
        <v>661</v>
      </c>
      <c r="R9" s="241"/>
      <c r="S9" s="241" t="s">
        <v>664</v>
      </c>
      <c r="T9" s="256"/>
    </row>
    <row r="10" spans="1:20" ht="16" customHeight="1" x14ac:dyDescent="0.2">
      <c r="B10" s="237"/>
      <c r="C10" s="135" t="s">
        <v>346</v>
      </c>
      <c r="D10" s="135" t="s">
        <v>345</v>
      </c>
      <c r="E10" s="135" t="s">
        <v>346</v>
      </c>
      <c r="F10" s="135" t="s">
        <v>345</v>
      </c>
      <c r="G10" s="135" t="s">
        <v>349</v>
      </c>
      <c r="H10" s="135" t="s">
        <v>345</v>
      </c>
      <c r="I10" s="135" t="s">
        <v>346</v>
      </c>
      <c r="J10" s="135" t="s">
        <v>345</v>
      </c>
      <c r="K10" s="135" t="s">
        <v>346</v>
      </c>
      <c r="L10" s="135" t="s">
        <v>345</v>
      </c>
      <c r="M10" s="135" t="s">
        <v>349</v>
      </c>
      <c r="N10" s="135" t="s">
        <v>345</v>
      </c>
      <c r="O10" s="135" t="s">
        <v>346</v>
      </c>
      <c r="P10" s="135" t="s">
        <v>345</v>
      </c>
      <c r="Q10" s="135" t="s">
        <v>346</v>
      </c>
      <c r="R10" s="135" t="s">
        <v>345</v>
      </c>
      <c r="S10" s="135" t="s">
        <v>349</v>
      </c>
      <c r="T10" s="162" t="s">
        <v>345</v>
      </c>
    </row>
    <row r="11" spans="1:20" ht="13" customHeight="1" x14ac:dyDescent="0.2">
      <c r="A11" s="136"/>
      <c r="B11" s="107"/>
      <c r="C11" s="108" t="s">
        <v>2000</v>
      </c>
      <c r="D11" s="109" t="s">
        <v>2001</v>
      </c>
      <c r="E11" s="108" t="s">
        <v>2002</v>
      </c>
      <c r="F11" s="109" t="s">
        <v>2003</v>
      </c>
      <c r="G11" s="108" t="s">
        <v>2004</v>
      </c>
      <c r="H11" s="109" t="s">
        <v>2005</v>
      </c>
      <c r="I11" s="108" t="s">
        <v>2006</v>
      </c>
      <c r="J11" s="109" t="s">
        <v>2007</v>
      </c>
      <c r="K11" s="108" t="s">
        <v>2008</v>
      </c>
      <c r="L11" s="109" t="s">
        <v>2009</v>
      </c>
      <c r="M11" s="108" t="s">
        <v>2010</v>
      </c>
      <c r="N11" s="109" t="s">
        <v>2011</v>
      </c>
      <c r="O11" s="108" t="s">
        <v>2012</v>
      </c>
      <c r="P11" s="109" t="s">
        <v>2013</v>
      </c>
      <c r="Q11" s="108" t="s">
        <v>2014</v>
      </c>
      <c r="R11" s="109" t="s">
        <v>2015</v>
      </c>
      <c r="S11" s="108" t="s">
        <v>2016</v>
      </c>
      <c r="T11" s="126" t="s">
        <v>2017</v>
      </c>
    </row>
    <row r="12" spans="1:20" ht="13" customHeight="1" x14ac:dyDescent="0.2">
      <c r="A12" s="82" t="s">
        <v>350</v>
      </c>
      <c r="B12" s="110">
        <v>2</v>
      </c>
      <c r="C12" s="7">
        <v>74.763077082874702</v>
      </c>
      <c r="D12" s="10">
        <v>1.15101008348409</v>
      </c>
      <c r="E12" s="7">
        <v>81.7379167915811</v>
      </c>
      <c r="F12" s="10">
        <v>1.3837856326476301</v>
      </c>
      <c r="G12" s="7">
        <v>6.9748397087064502</v>
      </c>
      <c r="H12" s="10">
        <v>1.75641563862614</v>
      </c>
      <c r="I12" s="7">
        <v>67.726955027306801</v>
      </c>
      <c r="J12" s="10">
        <v>2.1751737369025701</v>
      </c>
      <c r="K12" s="7">
        <v>68.966881608113894</v>
      </c>
      <c r="L12" s="10">
        <v>2.6590105918904001</v>
      </c>
      <c r="M12" s="7">
        <v>1.23992658080712</v>
      </c>
      <c r="N12" s="10">
        <v>3.4579022293816499</v>
      </c>
      <c r="O12" s="7">
        <v>-7.0361220555678896</v>
      </c>
      <c r="P12" s="10">
        <v>2.46093579721063</v>
      </c>
      <c r="Q12" s="7">
        <v>-12.7710351834672</v>
      </c>
      <c r="R12" s="10">
        <v>2.99753231924318</v>
      </c>
      <c r="S12" s="7">
        <v>-5.7349131278993299</v>
      </c>
      <c r="T12" s="123">
        <v>3.8784125262242299</v>
      </c>
    </row>
    <row r="13" spans="1:20" ht="13" customHeight="1" x14ac:dyDescent="0.2">
      <c r="A13" s="82" t="s">
        <v>351</v>
      </c>
      <c r="B13" s="110">
        <v>2</v>
      </c>
      <c r="C13" s="7">
        <v>84.662286766661097</v>
      </c>
      <c r="D13" s="10">
        <v>0.77978209775034102</v>
      </c>
      <c r="E13" s="7">
        <v>87.463977423989405</v>
      </c>
      <c r="F13" s="10">
        <v>1.6108803510679801</v>
      </c>
      <c r="G13" s="7">
        <v>2.8016906573282498</v>
      </c>
      <c r="H13" s="10">
        <v>1.75423330426001</v>
      </c>
      <c r="I13" s="7">
        <v>81.816848536638503</v>
      </c>
      <c r="J13" s="10">
        <v>0.88221601329361299</v>
      </c>
      <c r="K13" s="7">
        <v>79.521578389299194</v>
      </c>
      <c r="L13" s="10">
        <v>2.25873833678527</v>
      </c>
      <c r="M13" s="7">
        <v>-2.29527014733927</v>
      </c>
      <c r="N13" s="10">
        <v>2.4518204235633698</v>
      </c>
      <c r="O13" s="7">
        <v>-2.8454382300226202</v>
      </c>
      <c r="P13" s="10">
        <v>1.1774401106143799</v>
      </c>
      <c r="Q13" s="7">
        <v>-7.9423990346901396</v>
      </c>
      <c r="R13" s="10">
        <v>2.77431692124753</v>
      </c>
      <c r="S13" s="7">
        <v>-5.0969608046675203</v>
      </c>
      <c r="T13" s="123">
        <v>3.0147566858997901</v>
      </c>
    </row>
    <row r="14" spans="1:20" ht="13" customHeight="1" x14ac:dyDescent="0.2">
      <c r="A14" s="82" t="s">
        <v>352</v>
      </c>
      <c r="B14" s="110">
        <v>2</v>
      </c>
      <c r="C14" s="7">
        <v>69.790534626425497</v>
      </c>
      <c r="D14" s="10">
        <v>1.4450562169359</v>
      </c>
      <c r="E14" s="7">
        <v>70.883416140491093</v>
      </c>
      <c r="F14" s="10">
        <v>1.43272591179975</v>
      </c>
      <c r="G14" s="7">
        <v>1.0928815140656201</v>
      </c>
      <c r="H14" s="10">
        <v>2.0330806506269101</v>
      </c>
      <c r="I14" s="7">
        <v>66.3012391078707</v>
      </c>
      <c r="J14" s="10">
        <v>1.70489793539303</v>
      </c>
      <c r="K14" s="7">
        <v>68.000452245075905</v>
      </c>
      <c r="L14" s="10">
        <v>1.20906277728161</v>
      </c>
      <c r="M14" s="7">
        <v>1.69921313720515</v>
      </c>
      <c r="N14" s="10">
        <v>2.0691485733567001</v>
      </c>
      <c r="O14" s="7">
        <v>-3.4892955185547798</v>
      </c>
      <c r="P14" s="10">
        <v>2.2349193363995301</v>
      </c>
      <c r="Q14" s="7">
        <v>-2.8829638954152599</v>
      </c>
      <c r="R14" s="10">
        <v>1.8747096675886501</v>
      </c>
      <c r="S14" s="7">
        <v>0.60633162313952504</v>
      </c>
      <c r="T14" s="123">
        <v>2.9008262186104199</v>
      </c>
    </row>
    <row r="15" spans="1:20" ht="13" customHeight="1" x14ac:dyDescent="0.2">
      <c r="A15" s="111" t="s">
        <v>353</v>
      </c>
      <c r="B15" s="110">
        <v>2</v>
      </c>
      <c r="C15" s="7">
        <v>64.133367263394902</v>
      </c>
      <c r="D15" s="10">
        <v>2.45380054452685</v>
      </c>
      <c r="E15" s="7">
        <v>68.120232869793696</v>
      </c>
      <c r="F15" s="10">
        <v>1.9070131417262599</v>
      </c>
      <c r="G15" s="7">
        <v>3.98686560639878</v>
      </c>
      <c r="H15" s="10">
        <v>3.1160361340237501</v>
      </c>
      <c r="I15" s="7">
        <v>57.240658877460604</v>
      </c>
      <c r="J15" s="10">
        <v>1.8745728877319301</v>
      </c>
      <c r="K15" s="7">
        <v>63.351971097179501</v>
      </c>
      <c r="L15" s="10">
        <v>1.34473816854516</v>
      </c>
      <c r="M15" s="7">
        <v>6.1113122197188501</v>
      </c>
      <c r="N15" s="10">
        <v>2.3823407980797402</v>
      </c>
      <c r="O15" s="7">
        <v>-6.8927083859343297</v>
      </c>
      <c r="P15" s="10">
        <v>3.0879055399639199</v>
      </c>
      <c r="Q15" s="7">
        <v>-4.7682617726142604</v>
      </c>
      <c r="R15" s="10">
        <v>2.3334566344071801</v>
      </c>
      <c r="S15" s="7">
        <v>2.1244466133200701</v>
      </c>
      <c r="T15" s="123">
        <v>3.9224009059167901</v>
      </c>
    </row>
    <row r="16" spans="1:20" ht="13" customHeight="1" x14ac:dyDescent="0.2">
      <c r="A16" s="111" t="s">
        <v>354</v>
      </c>
      <c r="B16" s="110">
        <v>2</v>
      </c>
      <c r="C16" s="7">
        <v>72.768400945179906</v>
      </c>
      <c r="D16" s="10">
        <v>1.8167562590563</v>
      </c>
      <c r="E16" s="7">
        <v>76.071793602958394</v>
      </c>
      <c r="F16" s="10">
        <v>1.89979511470699</v>
      </c>
      <c r="G16" s="7">
        <v>3.3033926577785202</v>
      </c>
      <c r="H16" s="10">
        <v>2.59495164230422</v>
      </c>
      <c r="I16" s="7">
        <v>75.9676646425972</v>
      </c>
      <c r="J16" s="10">
        <v>2.5757948318537398</v>
      </c>
      <c r="K16" s="7">
        <v>77.565428877689598</v>
      </c>
      <c r="L16" s="10">
        <v>1.95253308178388</v>
      </c>
      <c r="M16" s="7">
        <v>1.5977642350924</v>
      </c>
      <c r="N16" s="10">
        <v>3.2458080627208501</v>
      </c>
      <c r="O16" s="7">
        <v>3.1992636974173401</v>
      </c>
      <c r="P16" s="10">
        <v>3.1520346318885299</v>
      </c>
      <c r="Q16" s="7">
        <v>1.49363527473122</v>
      </c>
      <c r="R16" s="10">
        <v>2.7242626366275702</v>
      </c>
      <c r="S16" s="7">
        <v>-1.70562842268612</v>
      </c>
      <c r="T16" s="123">
        <v>4.1556039279412902</v>
      </c>
    </row>
    <row r="17" spans="1:20" ht="13" customHeight="1" x14ac:dyDescent="0.2">
      <c r="A17" s="82" t="s">
        <v>355</v>
      </c>
      <c r="B17" s="110">
        <v>2</v>
      </c>
      <c r="C17" s="7">
        <v>48.6553593556145</v>
      </c>
      <c r="D17" s="10">
        <v>1.8074848712735401</v>
      </c>
      <c r="E17" s="7">
        <v>69.141773866027094</v>
      </c>
      <c r="F17" s="10">
        <v>2.2044467825093998</v>
      </c>
      <c r="G17" s="7">
        <v>20.486414510412601</v>
      </c>
      <c r="H17" s="10">
        <v>2.8525991387626402</v>
      </c>
      <c r="I17" s="7">
        <v>41.543563120141002</v>
      </c>
      <c r="J17" s="10">
        <v>2.1138455682372301</v>
      </c>
      <c r="K17" s="7">
        <v>54.5041422043004</v>
      </c>
      <c r="L17" s="10">
        <v>4.2300384561180602</v>
      </c>
      <c r="M17" s="7">
        <v>12.9605790841594</v>
      </c>
      <c r="N17" s="10">
        <v>4.7241215875586802</v>
      </c>
      <c r="O17" s="7">
        <v>-7.1117962354735003</v>
      </c>
      <c r="P17" s="10">
        <v>2.7812487566269399</v>
      </c>
      <c r="Q17" s="7">
        <v>-14.637631661726701</v>
      </c>
      <c r="R17" s="10">
        <v>4.7699906663591802</v>
      </c>
      <c r="S17" s="7">
        <v>-7.5258354262531597</v>
      </c>
      <c r="T17" s="123">
        <v>5.5185728789703701</v>
      </c>
    </row>
    <row r="18" spans="1:20" ht="13" customHeight="1" x14ac:dyDescent="0.2">
      <c r="A18" s="82" t="s">
        <v>356</v>
      </c>
      <c r="B18" s="110">
        <v>2</v>
      </c>
      <c r="C18" s="7">
        <v>73.100982974249007</v>
      </c>
      <c r="D18" s="10">
        <v>1.42686943539</v>
      </c>
      <c r="E18" s="7" t="s">
        <v>706</v>
      </c>
      <c r="F18" s="10" t="s">
        <v>706</v>
      </c>
      <c r="G18" s="7" t="s">
        <v>706</v>
      </c>
      <c r="H18" s="10" t="s">
        <v>706</v>
      </c>
      <c r="I18" s="7">
        <v>81.413370496235402</v>
      </c>
      <c r="J18" s="10">
        <v>1.0568561099674501</v>
      </c>
      <c r="K18" s="7" t="s">
        <v>706</v>
      </c>
      <c r="L18" s="10" t="s">
        <v>706</v>
      </c>
      <c r="M18" s="7" t="s">
        <v>706</v>
      </c>
      <c r="N18" s="10" t="s">
        <v>706</v>
      </c>
      <c r="O18" s="7">
        <v>8.3123875219863201</v>
      </c>
      <c r="P18" s="10">
        <v>1.7756410737606001</v>
      </c>
      <c r="Q18" s="7" t="s">
        <v>706</v>
      </c>
      <c r="R18" s="10" t="s">
        <v>706</v>
      </c>
      <c r="S18" s="7" t="s">
        <v>706</v>
      </c>
      <c r="T18" s="123" t="s">
        <v>706</v>
      </c>
    </row>
    <row r="19" spans="1:20" ht="13" customHeight="1" x14ac:dyDescent="0.2">
      <c r="A19" s="82" t="s">
        <v>357</v>
      </c>
      <c r="B19" s="110">
        <v>2</v>
      </c>
      <c r="C19" s="7">
        <v>48.810754272899899</v>
      </c>
      <c r="D19" s="10">
        <v>2.16234246288926</v>
      </c>
      <c r="E19" s="7">
        <v>58.252733668724403</v>
      </c>
      <c r="F19" s="10">
        <v>2.06962350273088</v>
      </c>
      <c r="G19" s="7">
        <v>9.4419793958244291</v>
      </c>
      <c r="H19" s="10">
        <v>3.01727930293336</v>
      </c>
      <c r="I19" s="7">
        <v>63.412860429375698</v>
      </c>
      <c r="J19" s="10">
        <v>2.4947969451058798</v>
      </c>
      <c r="K19" s="7">
        <v>66.756068273368797</v>
      </c>
      <c r="L19" s="10">
        <v>2.6677463491896698</v>
      </c>
      <c r="M19" s="7">
        <v>3.3432078439930799</v>
      </c>
      <c r="N19" s="10">
        <v>3.6761647630266099</v>
      </c>
      <c r="O19" s="7">
        <v>14.6021061564758</v>
      </c>
      <c r="P19" s="10">
        <v>3.3014749316212701</v>
      </c>
      <c r="Q19" s="7">
        <v>8.5033346046444205</v>
      </c>
      <c r="R19" s="10">
        <v>3.37642000152097</v>
      </c>
      <c r="S19" s="7">
        <v>-6.0987715518313399</v>
      </c>
      <c r="T19" s="123">
        <v>4.7558555231239401</v>
      </c>
    </row>
    <row r="20" spans="1:20" ht="13" customHeight="1" x14ac:dyDescent="0.2">
      <c r="A20" s="82" t="s">
        <v>358</v>
      </c>
      <c r="B20" s="110">
        <v>2</v>
      </c>
      <c r="C20" s="7">
        <v>83.3595515053252</v>
      </c>
      <c r="D20" s="10">
        <v>1.3445801487670099</v>
      </c>
      <c r="E20" s="7">
        <v>84.483879954669902</v>
      </c>
      <c r="F20" s="10">
        <v>1.78656039690794</v>
      </c>
      <c r="G20" s="7">
        <v>1.1243284493447401</v>
      </c>
      <c r="H20" s="10">
        <v>2.2343772637518899</v>
      </c>
      <c r="I20" s="7">
        <v>88.965276336791007</v>
      </c>
      <c r="J20" s="10">
        <v>1.2809833523201799</v>
      </c>
      <c r="K20" s="7">
        <v>79.509888988656499</v>
      </c>
      <c r="L20" s="10">
        <v>3.3291353373477599</v>
      </c>
      <c r="M20" s="7">
        <v>-9.4553873481344404</v>
      </c>
      <c r="N20" s="10">
        <v>3.6530335846643198</v>
      </c>
      <c r="O20" s="7">
        <v>5.60572483146575</v>
      </c>
      <c r="P20" s="10">
        <v>1.85709830794704</v>
      </c>
      <c r="Q20" s="7">
        <v>-4.9739909660134298</v>
      </c>
      <c r="R20" s="10">
        <v>3.7782191765668398</v>
      </c>
      <c r="S20" s="7">
        <v>-10.579715797479199</v>
      </c>
      <c r="T20" s="123">
        <v>4.2821835700325597</v>
      </c>
    </row>
    <row r="21" spans="1:20" ht="13" customHeight="1" x14ac:dyDescent="0.2">
      <c r="A21" s="82" t="s">
        <v>359</v>
      </c>
      <c r="B21" s="110">
        <v>2</v>
      </c>
      <c r="C21" s="7">
        <v>50.971652397364998</v>
      </c>
      <c r="D21" s="10">
        <v>1.5824013112091999</v>
      </c>
      <c r="E21" s="7" t="s">
        <v>706</v>
      </c>
      <c r="F21" s="10" t="s">
        <v>706</v>
      </c>
      <c r="G21" s="7" t="s">
        <v>706</v>
      </c>
      <c r="H21" s="10" t="s">
        <v>706</v>
      </c>
      <c r="I21" s="7">
        <v>51.742769368230803</v>
      </c>
      <c r="J21" s="10">
        <v>1.3433694533549001</v>
      </c>
      <c r="K21" s="7" t="s">
        <v>706</v>
      </c>
      <c r="L21" s="10" t="s">
        <v>706</v>
      </c>
      <c r="M21" s="7" t="s">
        <v>706</v>
      </c>
      <c r="N21" s="10" t="s">
        <v>706</v>
      </c>
      <c r="O21" s="7">
        <v>0.77111697086586195</v>
      </c>
      <c r="P21" s="10">
        <v>2.0757252703389399</v>
      </c>
      <c r="Q21" s="7" t="s">
        <v>706</v>
      </c>
      <c r="R21" s="10" t="s">
        <v>706</v>
      </c>
      <c r="S21" s="7" t="s">
        <v>706</v>
      </c>
      <c r="T21" s="123" t="s">
        <v>706</v>
      </c>
    </row>
    <row r="22" spans="1:20" ht="13" customHeight="1" x14ac:dyDescent="0.2">
      <c r="A22" s="82" t="s">
        <v>360</v>
      </c>
      <c r="B22" s="110">
        <v>2</v>
      </c>
      <c r="C22" s="7">
        <v>83.729597866603001</v>
      </c>
      <c r="D22" s="10">
        <v>0.88427495917693899</v>
      </c>
      <c r="E22" s="7">
        <v>54.887800122494397</v>
      </c>
      <c r="F22" s="10">
        <v>2.5884510229031701</v>
      </c>
      <c r="G22" s="7">
        <v>-28.841797744108501</v>
      </c>
      <c r="H22" s="10">
        <v>2.7970508535260099</v>
      </c>
      <c r="I22" s="7">
        <v>91.693785069924601</v>
      </c>
      <c r="J22" s="10">
        <v>1.07421570904823</v>
      </c>
      <c r="K22" s="7">
        <v>64.449840622544897</v>
      </c>
      <c r="L22" s="10">
        <v>3.1149290430796901</v>
      </c>
      <c r="M22" s="7">
        <v>-27.2439444473797</v>
      </c>
      <c r="N22" s="10">
        <v>3.19248692500594</v>
      </c>
      <c r="O22" s="7">
        <v>7.9641872033216101</v>
      </c>
      <c r="P22" s="10">
        <v>1.3913596202971299</v>
      </c>
      <c r="Q22" s="7">
        <v>9.5620405000504594</v>
      </c>
      <c r="R22" s="10">
        <v>4.0500446468390798</v>
      </c>
      <c r="S22" s="7">
        <v>1.5978532967288499</v>
      </c>
      <c r="T22" s="123">
        <v>4.2444630100337202</v>
      </c>
    </row>
    <row r="23" spans="1:20" ht="13" customHeight="1" x14ac:dyDescent="0.2">
      <c r="A23" s="82" t="s">
        <v>361</v>
      </c>
      <c r="B23" s="110">
        <v>2</v>
      </c>
      <c r="C23" s="7">
        <v>75.194911259283003</v>
      </c>
      <c r="D23" s="10">
        <v>0.98529294672399403</v>
      </c>
      <c r="E23" s="7">
        <v>68.233908652288804</v>
      </c>
      <c r="F23" s="10">
        <v>4.4184058882038997</v>
      </c>
      <c r="G23" s="7">
        <v>-6.9610026069941702</v>
      </c>
      <c r="H23" s="10">
        <v>4.5574227852199698</v>
      </c>
      <c r="I23" s="7">
        <v>84.405748001790997</v>
      </c>
      <c r="J23" s="10">
        <v>0.76159609882240498</v>
      </c>
      <c r="K23" s="7">
        <v>84.079533897842097</v>
      </c>
      <c r="L23" s="10">
        <v>2.9951240423573</v>
      </c>
      <c r="M23" s="7">
        <v>-0.32621410394891398</v>
      </c>
      <c r="N23" s="10">
        <v>3.1095289373771302</v>
      </c>
      <c r="O23" s="7">
        <v>9.2108367425080395</v>
      </c>
      <c r="P23" s="10">
        <v>1.24532357586515</v>
      </c>
      <c r="Q23" s="7">
        <v>15.8456252455533</v>
      </c>
      <c r="R23" s="10">
        <v>5.3378908402122303</v>
      </c>
      <c r="S23" s="7">
        <v>6.63478850304526</v>
      </c>
      <c r="T23" s="123">
        <v>5.5171797737275101</v>
      </c>
    </row>
    <row r="24" spans="1:20" ht="13" customHeight="1" x14ac:dyDescent="0.2">
      <c r="A24" s="82" t="s">
        <v>362</v>
      </c>
      <c r="B24" s="110">
        <v>2</v>
      </c>
      <c r="C24" s="7">
        <v>27.810385385897298</v>
      </c>
      <c r="D24" s="10">
        <v>1.94321605796083</v>
      </c>
      <c r="E24" s="7">
        <v>66.362308055364906</v>
      </c>
      <c r="F24" s="10">
        <v>4.1571858832824002</v>
      </c>
      <c r="G24" s="7">
        <v>38.551922669467601</v>
      </c>
      <c r="H24" s="10">
        <v>4.5390573194470196</v>
      </c>
      <c r="I24" s="7">
        <v>66.643712847002803</v>
      </c>
      <c r="J24" s="10">
        <v>1.7064189328502399</v>
      </c>
      <c r="K24" s="7">
        <v>82.938992994486796</v>
      </c>
      <c r="L24" s="10">
        <v>2.67726512513127</v>
      </c>
      <c r="M24" s="7">
        <v>16.295280147484</v>
      </c>
      <c r="N24" s="10">
        <v>3.1910336657799099</v>
      </c>
      <c r="O24" s="7">
        <v>38.833327461105497</v>
      </c>
      <c r="P24" s="10">
        <v>2.5861079293615301</v>
      </c>
      <c r="Q24" s="7">
        <v>16.5766849391219</v>
      </c>
      <c r="R24" s="10">
        <v>4.9446883641344499</v>
      </c>
      <c r="S24" s="7">
        <v>-22.2566425219837</v>
      </c>
      <c r="T24" s="123">
        <v>5.5484896328069597</v>
      </c>
    </row>
    <row r="25" spans="1:20" ht="13" customHeight="1" x14ac:dyDescent="0.2">
      <c r="A25" s="82" t="s">
        <v>363</v>
      </c>
      <c r="B25" s="110">
        <v>2</v>
      </c>
      <c r="C25" s="7">
        <v>81.874254019423603</v>
      </c>
      <c r="D25" s="10">
        <v>0.95002776541345701</v>
      </c>
      <c r="E25" s="7">
        <v>87.508937629168003</v>
      </c>
      <c r="F25" s="10">
        <v>3.76468692629027</v>
      </c>
      <c r="G25" s="7">
        <v>5.63468360974439</v>
      </c>
      <c r="H25" s="10">
        <v>3.93590773798118</v>
      </c>
      <c r="I25" s="7">
        <v>73.180267084982106</v>
      </c>
      <c r="J25" s="10">
        <v>1.28576580862159</v>
      </c>
      <c r="K25" s="7">
        <v>77.392178444975798</v>
      </c>
      <c r="L25" s="10">
        <v>1.8138386121087899</v>
      </c>
      <c r="M25" s="7">
        <v>4.2119113599936204</v>
      </c>
      <c r="N25" s="10">
        <v>2.29952507192192</v>
      </c>
      <c r="O25" s="7">
        <v>-8.6939869344414706</v>
      </c>
      <c r="P25" s="10">
        <v>1.59867021917493</v>
      </c>
      <c r="Q25" s="7">
        <v>-10.116759184192199</v>
      </c>
      <c r="R25" s="10">
        <v>4.1788608691553302</v>
      </c>
      <c r="S25" s="7">
        <v>-1.42277224975076</v>
      </c>
      <c r="T25" s="123">
        <v>4.5584191643921503</v>
      </c>
    </row>
    <row r="26" spans="1:20" ht="13" customHeight="1" x14ac:dyDescent="0.2">
      <c r="A26" s="82" t="s">
        <v>364</v>
      </c>
      <c r="B26" s="110">
        <v>2</v>
      </c>
      <c r="C26" s="7">
        <v>72.067048610466401</v>
      </c>
      <c r="D26" s="10">
        <v>1.3219855772111999</v>
      </c>
      <c r="E26" s="7">
        <v>72.577563432270495</v>
      </c>
      <c r="F26" s="10">
        <v>6.5189594974557901</v>
      </c>
      <c r="G26" s="7">
        <v>0.51051482180410801</v>
      </c>
      <c r="H26" s="10">
        <v>6.5851371258184601</v>
      </c>
      <c r="I26" s="7">
        <v>67.706787280753204</v>
      </c>
      <c r="J26" s="10">
        <v>1.08353752925665</v>
      </c>
      <c r="K26" s="7">
        <v>76.904986123677403</v>
      </c>
      <c r="L26" s="10">
        <v>2.2582992098728401</v>
      </c>
      <c r="M26" s="7">
        <v>9.1981988429242296</v>
      </c>
      <c r="N26" s="10">
        <v>2.4657444216086799</v>
      </c>
      <c r="O26" s="7">
        <v>-4.3602613297132402</v>
      </c>
      <c r="P26" s="10">
        <v>1.70929793882226</v>
      </c>
      <c r="Q26" s="7">
        <v>4.3274226914068796</v>
      </c>
      <c r="R26" s="10">
        <v>6.8990396614877696</v>
      </c>
      <c r="S26" s="7">
        <v>8.6876840211201198</v>
      </c>
      <c r="T26" s="123">
        <v>7.0316375417485002</v>
      </c>
    </row>
    <row r="27" spans="1:20" ht="13" customHeight="1" x14ac:dyDescent="0.2">
      <c r="A27" s="82" t="s">
        <v>365</v>
      </c>
      <c r="B27" s="110">
        <v>2</v>
      </c>
      <c r="C27" s="7">
        <v>81.086629832374896</v>
      </c>
      <c r="D27" s="10">
        <v>0.81275456993339601</v>
      </c>
      <c r="E27" s="7">
        <v>75.708264294822996</v>
      </c>
      <c r="F27" s="10">
        <v>2.41087862976774</v>
      </c>
      <c r="G27" s="7">
        <v>-5.3783655375519004</v>
      </c>
      <c r="H27" s="10">
        <v>2.5458152713879398</v>
      </c>
      <c r="I27" s="7">
        <v>59.013285630512598</v>
      </c>
      <c r="J27" s="10">
        <v>1.7363717012836499</v>
      </c>
      <c r="K27" s="7">
        <v>55.741315033470499</v>
      </c>
      <c r="L27" s="10">
        <v>3.77246208467594</v>
      </c>
      <c r="M27" s="7">
        <v>-3.27197059704211</v>
      </c>
      <c r="N27" s="10">
        <v>4.1444675620432196</v>
      </c>
      <c r="O27" s="7">
        <v>-22.073344201862302</v>
      </c>
      <c r="P27" s="10">
        <v>1.9171741381435099</v>
      </c>
      <c r="Q27" s="7">
        <v>-19.9669492613525</v>
      </c>
      <c r="R27" s="10">
        <v>4.47703092995663</v>
      </c>
      <c r="S27" s="7">
        <v>2.1063949405097899</v>
      </c>
      <c r="T27" s="123">
        <v>4.8639270932920597</v>
      </c>
    </row>
    <row r="28" spans="1:20" ht="13" customHeight="1" x14ac:dyDescent="0.2">
      <c r="A28" s="82" t="s">
        <v>366</v>
      </c>
      <c r="B28" s="110">
        <v>2</v>
      </c>
      <c r="C28" s="7">
        <v>35.499892070312796</v>
      </c>
      <c r="D28" s="10">
        <v>1.2659486448117201</v>
      </c>
      <c r="E28" s="7">
        <v>58.886105064154798</v>
      </c>
      <c r="F28" s="10">
        <v>2.7453746118290701</v>
      </c>
      <c r="G28" s="7">
        <v>23.386212993842001</v>
      </c>
      <c r="H28" s="10">
        <v>2.9060063236471798</v>
      </c>
      <c r="I28" s="7">
        <v>51.633403620594102</v>
      </c>
      <c r="J28" s="10">
        <v>1.36677707802709</v>
      </c>
      <c r="K28" s="7">
        <v>63.6843631252015</v>
      </c>
      <c r="L28" s="10">
        <v>2.8144269973518199</v>
      </c>
      <c r="M28" s="7">
        <v>12.050959504607301</v>
      </c>
      <c r="N28" s="10">
        <v>3.0389843448649501</v>
      </c>
      <c r="O28" s="7">
        <v>16.133511550281298</v>
      </c>
      <c r="P28" s="10">
        <v>1.8629829715595601</v>
      </c>
      <c r="Q28" s="7">
        <v>4.7982580610466803</v>
      </c>
      <c r="R28" s="10">
        <v>3.9316766248889801</v>
      </c>
      <c r="S28" s="7">
        <v>-11.335253489234599</v>
      </c>
      <c r="T28" s="123">
        <v>4.2047947157277097</v>
      </c>
    </row>
    <row r="29" spans="1:20" ht="13" customHeight="1" x14ac:dyDescent="0.2">
      <c r="A29" s="82" t="s">
        <v>367</v>
      </c>
      <c r="B29" s="110">
        <v>2</v>
      </c>
      <c r="C29" s="7">
        <v>51.850615742111998</v>
      </c>
      <c r="D29" s="10">
        <v>1.74317778119475</v>
      </c>
      <c r="E29" s="7" t="s">
        <v>706</v>
      </c>
      <c r="F29" s="10" t="s">
        <v>706</v>
      </c>
      <c r="G29" s="7" t="s">
        <v>706</v>
      </c>
      <c r="H29" s="10" t="s">
        <v>706</v>
      </c>
      <c r="I29" s="7">
        <v>71.074849233815002</v>
      </c>
      <c r="J29" s="10">
        <v>1.9083056626226</v>
      </c>
      <c r="K29" s="7" t="s">
        <v>706</v>
      </c>
      <c r="L29" s="10" t="s">
        <v>706</v>
      </c>
      <c r="M29" s="7" t="s">
        <v>706</v>
      </c>
      <c r="N29" s="10" t="s">
        <v>706</v>
      </c>
      <c r="O29" s="7">
        <v>19.224233491703</v>
      </c>
      <c r="P29" s="10">
        <v>2.5846274932470501</v>
      </c>
      <c r="Q29" s="7" t="s">
        <v>706</v>
      </c>
      <c r="R29" s="10" t="s">
        <v>706</v>
      </c>
      <c r="S29" s="7" t="s">
        <v>706</v>
      </c>
      <c r="T29" s="123" t="s">
        <v>706</v>
      </c>
    </row>
    <row r="30" spans="1:20" ht="13" customHeight="1" x14ac:dyDescent="0.2">
      <c r="A30" s="82" t="s">
        <v>368</v>
      </c>
      <c r="B30" s="110">
        <v>2</v>
      </c>
      <c r="C30" s="7" t="s">
        <v>562</v>
      </c>
      <c r="D30" s="10" t="s">
        <v>562</v>
      </c>
      <c r="E30" s="7" t="s">
        <v>562</v>
      </c>
      <c r="F30" s="10" t="s">
        <v>562</v>
      </c>
      <c r="G30" s="7" t="s">
        <v>562</v>
      </c>
      <c r="H30" s="10" t="s">
        <v>562</v>
      </c>
      <c r="I30" s="7">
        <v>60.592099098281402</v>
      </c>
      <c r="J30" s="10">
        <v>1.42819014030022</v>
      </c>
      <c r="K30" s="7" t="s">
        <v>706</v>
      </c>
      <c r="L30" s="10" t="s">
        <v>706</v>
      </c>
      <c r="M30" s="7" t="s">
        <v>706</v>
      </c>
      <c r="N30" s="10" t="s">
        <v>706</v>
      </c>
      <c r="O30" s="7" t="s">
        <v>562</v>
      </c>
      <c r="P30" s="10" t="s">
        <v>562</v>
      </c>
      <c r="Q30" s="7" t="s">
        <v>706</v>
      </c>
      <c r="R30" s="10" t="s">
        <v>562</v>
      </c>
      <c r="S30" s="7" t="s">
        <v>706</v>
      </c>
      <c r="T30" s="123" t="s">
        <v>562</v>
      </c>
    </row>
    <row r="31" spans="1:20" ht="13" customHeight="1" x14ac:dyDescent="0.2">
      <c r="A31" s="82" t="s">
        <v>369</v>
      </c>
      <c r="B31" s="110">
        <v>2</v>
      </c>
      <c r="C31" s="7">
        <v>58.809942258981998</v>
      </c>
      <c r="D31" s="10">
        <v>1.02439517942992</v>
      </c>
      <c r="E31" s="7">
        <v>67.403750253523199</v>
      </c>
      <c r="F31" s="10">
        <v>5.7825026794540602</v>
      </c>
      <c r="G31" s="7">
        <v>8.5938079945411303</v>
      </c>
      <c r="H31" s="10">
        <v>5.8709879428814</v>
      </c>
      <c r="I31" s="7">
        <v>66.771061777438504</v>
      </c>
      <c r="J31" s="10">
        <v>1.03091903294464</v>
      </c>
      <c r="K31" s="7" t="s">
        <v>706</v>
      </c>
      <c r="L31" s="10" t="s">
        <v>706</v>
      </c>
      <c r="M31" s="7" t="s">
        <v>706</v>
      </c>
      <c r="N31" s="10" t="s">
        <v>706</v>
      </c>
      <c r="O31" s="7">
        <v>7.9611195184564201</v>
      </c>
      <c r="P31" s="10">
        <v>1.4533339382697901</v>
      </c>
      <c r="Q31" s="7" t="s">
        <v>706</v>
      </c>
      <c r="R31" s="10" t="s">
        <v>706</v>
      </c>
      <c r="S31" s="7" t="s">
        <v>706</v>
      </c>
      <c r="T31" s="123" t="s">
        <v>706</v>
      </c>
    </row>
    <row r="32" spans="1:20" ht="13" customHeight="1" x14ac:dyDescent="0.2">
      <c r="A32" s="82" t="s">
        <v>370</v>
      </c>
      <c r="B32" s="110">
        <v>2</v>
      </c>
      <c r="C32" s="7">
        <v>39.434851452332801</v>
      </c>
      <c r="D32" s="10">
        <v>0.973291801878853</v>
      </c>
      <c r="E32" s="7">
        <v>44.334012252950501</v>
      </c>
      <c r="F32" s="10">
        <v>2.0320350198344199</v>
      </c>
      <c r="G32" s="7">
        <v>4.8991608006177803</v>
      </c>
      <c r="H32" s="10">
        <v>2.2407029618569601</v>
      </c>
      <c r="I32" s="7">
        <v>36.993379018908698</v>
      </c>
      <c r="J32" s="10">
        <v>0.90975099261044701</v>
      </c>
      <c r="K32" s="7">
        <v>41.267702587277597</v>
      </c>
      <c r="L32" s="10">
        <v>2.4029224268615299</v>
      </c>
      <c r="M32" s="7">
        <v>4.27432356836891</v>
      </c>
      <c r="N32" s="10">
        <v>2.5480880515828601</v>
      </c>
      <c r="O32" s="7">
        <v>-2.4414724334240199</v>
      </c>
      <c r="P32" s="10">
        <v>1.3322701678564599</v>
      </c>
      <c r="Q32" s="7">
        <v>-3.0663096656728901</v>
      </c>
      <c r="R32" s="10">
        <v>3.14693541582086</v>
      </c>
      <c r="S32" s="7">
        <v>-0.624837232248872</v>
      </c>
      <c r="T32" s="123">
        <v>3.3931552398754001</v>
      </c>
    </row>
    <row r="33" spans="1:20" ht="13" customHeight="1" x14ac:dyDescent="0.2">
      <c r="A33" s="82" t="s">
        <v>371</v>
      </c>
      <c r="B33" s="110">
        <v>2</v>
      </c>
      <c r="C33" s="7">
        <v>50.946744641251698</v>
      </c>
      <c r="D33" s="10">
        <v>1.25401952506799</v>
      </c>
      <c r="E33" s="7">
        <v>59.507138564907798</v>
      </c>
      <c r="F33" s="10">
        <v>2.3883603800637299</v>
      </c>
      <c r="G33" s="7">
        <v>8.5603939236560898</v>
      </c>
      <c r="H33" s="10">
        <v>2.8019367611322901</v>
      </c>
      <c r="I33" s="7">
        <v>71.259516028782798</v>
      </c>
      <c r="J33" s="10">
        <v>0.99378446694515699</v>
      </c>
      <c r="K33" s="7">
        <v>67.766892372401202</v>
      </c>
      <c r="L33" s="10">
        <v>2.9687422101472198</v>
      </c>
      <c r="M33" s="7">
        <v>-3.4926236563816699</v>
      </c>
      <c r="N33" s="10">
        <v>3.0107349149056102</v>
      </c>
      <c r="O33" s="7">
        <v>20.3127713875311</v>
      </c>
      <c r="P33" s="10">
        <v>1.6000539165894401</v>
      </c>
      <c r="Q33" s="7">
        <v>8.2597538074933503</v>
      </c>
      <c r="R33" s="10">
        <v>3.8102093925882801</v>
      </c>
      <c r="S33" s="7">
        <v>-12.0530175800378</v>
      </c>
      <c r="T33" s="123">
        <v>4.1128304537406102</v>
      </c>
    </row>
    <row r="34" spans="1:20" ht="13" customHeight="1" x14ac:dyDescent="0.2">
      <c r="A34" s="82" t="s">
        <v>372</v>
      </c>
      <c r="B34" s="110">
        <v>2</v>
      </c>
      <c r="C34" s="7">
        <v>54.000098825585297</v>
      </c>
      <c r="D34" s="10">
        <v>1.0809606216591401</v>
      </c>
      <c r="E34" s="7">
        <v>53.276173402663197</v>
      </c>
      <c r="F34" s="10">
        <v>2.42534291084079</v>
      </c>
      <c r="G34" s="7">
        <v>-0.72392542292207895</v>
      </c>
      <c r="H34" s="10">
        <v>2.5746311808133999</v>
      </c>
      <c r="I34" s="7">
        <v>50.996964926701501</v>
      </c>
      <c r="J34" s="10">
        <v>1.4879628651130601</v>
      </c>
      <c r="K34" s="7">
        <v>52.3820403586586</v>
      </c>
      <c r="L34" s="10">
        <v>4.0992811935365596</v>
      </c>
      <c r="M34" s="7">
        <v>1.3850754319570899</v>
      </c>
      <c r="N34" s="10">
        <v>4.36206159796457</v>
      </c>
      <c r="O34" s="7">
        <v>-3.0031338988838199</v>
      </c>
      <c r="P34" s="10">
        <v>1.83915995865862</v>
      </c>
      <c r="Q34" s="7">
        <v>-0.89413304400465399</v>
      </c>
      <c r="R34" s="10">
        <v>4.7630236760747104</v>
      </c>
      <c r="S34" s="7">
        <v>2.1090008548791701</v>
      </c>
      <c r="T34" s="123">
        <v>5.0652055339989799</v>
      </c>
    </row>
    <row r="35" spans="1:20" ht="13" customHeight="1" x14ac:dyDescent="0.2">
      <c r="A35" s="82" t="s">
        <v>373</v>
      </c>
      <c r="B35" s="110">
        <v>2</v>
      </c>
      <c r="C35" s="7">
        <v>81.699401137063305</v>
      </c>
      <c r="D35" s="10">
        <v>1.1466787365400899</v>
      </c>
      <c r="E35" s="7" t="s">
        <v>706</v>
      </c>
      <c r="F35" s="10" t="s">
        <v>706</v>
      </c>
      <c r="G35" s="7" t="s">
        <v>706</v>
      </c>
      <c r="H35" s="10" t="s">
        <v>706</v>
      </c>
      <c r="I35" s="7">
        <v>81.369692631517395</v>
      </c>
      <c r="J35" s="10">
        <v>0.95140626262319195</v>
      </c>
      <c r="K35" s="7" t="s">
        <v>706</v>
      </c>
      <c r="L35" s="10" t="s">
        <v>706</v>
      </c>
      <c r="M35" s="7" t="s">
        <v>706</v>
      </c>
      <c r="N35" s="10" t="s">
        <v>706</v>
      </c>
      <c r="O35" s="7">
        <v>-0.32970850554595199</v>
      </c>
      <c r="P35" s="10">
        <v>1.4899818795514901</v>
      </c>
      <c r="Q35" s="7" t="s">
        <v>706</v>
      </c>
      <c r="R35" s="10" t="s">
        <v>706</v>
      </c>
      <c r="S35" s="7" t="s">
        <v>706</v>
      </c>
      <c r="T35" s="123" t="s">
        <v>706</v>
      </c>
    </row>
    <row r="36" spans="1:20" ht="13" customHeight="1" x14ac:dyDescent="0.2">
      <c r="A36" s="82" t="s">
        <v>374</v>
      </c>
      <c r="B36" s="110">
        <v>2</v>
      </c>
      <c r="C36" s="7">
        <v>77.125871635288505</v>
      </c>
      <c r="D36" s="10">
        <v>1.01108796475856</v>
      </c>
      <c r="E36" s="7" t="s">
        <v>706</v>
      </c>
      <c r="F36" s="10" t="s">
        <v>706</v>
      </c>
      <c r="G36" s="7" t="s">
        <v>706</v>
      </c>
      <c r="H36" s="10" t="s">
        <v>706</v>
      </c>
      <c r="I36" s="7">
        <v>77.218839304857497</v>
      </c>
      <c r="J36" s="10">
        <v>1.05420313196565</v>
      </c>
      <c r="K36" s="7" t="s">
        <v>706</v>
      </c>
      <c r="L36" s="10" t="s">
        <v>706</v>
      </c>
      <c r="M36" s="7" t="s">
        <v>706</v>
      </c>
      <c r="N36" s="10" t="s">
        <v>706</v>
      </c>
      <c r="O36" s="7">
        <v>9.29676695690205E-2</v>
      </c>
      <c r="P36" s="10">
        <v>1.4606995296520799</v>
      </c>
      <c r="Q36" s="7" t="s">
        <v>706</v>
      </c>
      <c r="R36" s="10" t="s">
        <v>706</v>
      </c>
      <c r="S36" s="7" t="s">
        <v>706</v>
      </c>
      <c r="T36" s="123" t="s">
        <v>706</v>
      </c>
    </row>
    <row r="37" spans="1:20" ht="13" customHeight="1" x14ac:dyDescent="0.2">
      <c r="A37" s="82" t="s">
        <v>375</v>
      </c>
      <c r="B37" s="110">
        <v>2</v>
      </c>
      <c r="C37" s="7">
        <v>51.840803907742497</v>
      </c>
      <c r="D37" s="10">
        <v>1.75715365904654</v>
      </c>
      <c r="E37" s="7">
        <v>62.797119992270702</v>
      </c>
      <c r="F37" s="10">
        <v>2.2752582376014701</v>
      </c>
      <c r="G37" s="7">
        <v>10.956316084528099</v>
      </c>
      <c r="H37" s="10">
        <v>2.8579721943526799</v>
      </c>
      <c r="I37" s="7">
        <v>44.584674338459301</v>
      </c>
      <c r="J37" s="10">
        <v>1.91673581666353</v>
      </c>
      <c r="K37" s="7">
        <v>57.277384535754301</v>
      </c>
      <c r="L37" s="10">
        <v>2.07853996461</v>
      </c>
      <c r="M37" s="7">
        <v>12.692710197295</v>
      </c>
      <c r="N37" s="10">
        <v>2.8528558972660401</v>
      </c>
      <c r="O37" s="7">
        <v>-7.2561295692832504</v>
      </c>
      <c r="P37" s="10">
        <v>2.6002817486536798</v>
      </c>
      <c r="Q37" s="7">
        <v>-5.5197354565163499</v>
      </c>
      <c r="R37" s="10">
        <v>3.08174113647696</v>
      </c>
      <c r="S37" s="7">
        <v>1.7363941127669</v>
      </c>
      <c r="T37" s="123">
        <v>4.0381668903425298</v>
      </c>
    </row>
    <row r="38" spans="1:20" ht="13" customHeight="1" x14ac:dyDescent="0.2">
      <c r="A38" s="82" t="s">
        <v>376</v>
      </c>
      <c r="B38" s="110">
        <v>2</v>
      </c>
      <c r="C38" s="7">
        <v>27.304401646839199</v>
      </c>
      <c r="D38" s="10">
        <v>0.99548162136735496</v>
      </c>
      <c r="E38" s="7">
        <v>42.846306693855801</v>
      </c>
      <c r="F38" s="10">
        <v>3.1431217993168699</v>
      </c>
      <c r="G38" s="7">
        <v>15.5419050470166</v>
      </c>
      <c r="H38" s="10">
        <v>3.2940501515264602</v>
      </c>
      <c r="I38" s="7">
        <v>38.393104268277</v>
      </c>
      <c r="J38" s="10">
        <v>1.25534084249038</v>
      </c>
      <c r="K38" s="7">
        <v>46.346462615791303</v>
      </c>
      <c r="L38" s="10">
        <v>3.8086421854885</v>
      </c>
      <c r="M38" s="7">
        <v>7.9533583475143699</v>
      </c>
      <c r="N38" s="10">
        <v>3.9104909045369198</v>
      </c>
      <c r="O38" s="7">
        <v>11.088702621437699</v>
      </c>
      <c r="P38" s="10">
        <v>1.6021436543907801</v>
      </c>
      <c r="Q38" s="7">
        <v>3.5001559219354901</v>
      </c>
      <c r="R38" s="10">
        <v>4.9381140066247502</v>
      </c>
      <c r="S38" s="7">
        <v>-7.5885466995022597</v>
      </c>
      <c r="T38" s="123">
        <v>5.1129937918246604</v>
      </c>
    </row>
    <row r="39" spans="1:20" ht="13" customHeight="1" x14ac:dyDescent="0.2">
      <c r="A39" s="82" t="s">
        <v>377</v>
      </c>
      <c r="B39" s="110">
        <v>2</v>
      </c>
      <c r="C39" s="7">
        <v>73.724320849494205</v>
      </c>
      <c r="D39" s="10">
        <v>1.0309611475366101</v>
      </c>
      <c r="E39" s="7" t="s">
        <v>706</v>
      </c>
      <c r="F39" s="10" t="s">
        <v>706</v>
      </c>
      <c r="G39" s="7" t="s">
        <v>706</v>
      </c>
      <c r="H39" s="10" t="s">
        <v>706</v>
      </c>
      <c r="I39" s="7">
        <v>81.385927862698594</v>
      </c>
      <c r="J39" s="10">
        <v>0.91782660865914201</v>
      </c>
      <c r="K39" s="7" t="s">
        <v>706</v>
      </c>
      <c r="L39" s="10" t="s">
        <v>706</v>
      </c>
      <c r="M39" s="7" t="s">
        <v>706</v>
      </c>
      <c r="N39" s="10" t="s">
        <v>706</v>
      </c>
      <c r="O39" s="7">
        <v>7.6616070132043301</v>
      </c>
      <c r="P39" s="10">
        <v>1.3803211841063401</v>
      </c>
      <c r="Q39" s="7" t="s">
        <v>706</v>
      </c>
      <c r="R39" s="10" t="s">
        <v>706</v>
      </c>
      <c r="S39" s="7" t="s">
        <v>706</v>
      </c>
      <c r="T39" s="123" t="s">
        <v>706</v>
      </c>
    </row>
    <row r="40" spans="1:20" ht="13" customHeight="1" x14ac:dyDescent="0.2">
      <c r="A40" s="82" t="s">
        <v>378</v>
      </c>
      <c r="B40" s="110">
        <v>2</v>
      </c>
      <c r="C40" s="7">
        <v>61.049135618375203</v>
      </c>
      <c r="D40" s="10">
        <v>1.29177430911636</v>
      </c>
      <c r="E40" s="7" t="s">
        <v>562</v>
      </c>
      <c r="F40" s="10" t="s">
        <v>562</v>
      </c>
      <c r="G40" s="7" t="s">
        <v>562</v>
      </c>
      <c r="H40" s="10" t="s">
        <v>562</v>
      </c>
      <c r="I40" s="7">
        <v>76.495873793324606</v>
      </c>
      <c r="J40" s="10">
        <v>1.07701835458503</v>
      </c>
      <c r="K40" s="7">
        <v>80.359693696643205</v>
      </c>
      <c r="L40" s="10">
        <v>4.75793536558007</v>
      </c>
      <c r="M40" s="7">
        <v>3.86381990331867</v>
      </c>
      <c r="N40" s="10">
        <v>4.9207118266481604</v>
      </c>
      <c r="O40" s="7">
        <v>15.446738174949299</v>
      </c>
      <c r="P40" s="10">
        <v>1.6818589125744501</v>
      </c>
      <c r="Q40" s="7" t="s">
        <v>562</v>
      </c>
      <c r="R40" s="10" t="s">
        <v>562</v>
      </c>
      <c r="S40" s="7" t="s">
        <v>562</v>
      </c>
      <c r="T40" s="123" t="s">
        <v>562</v>
      </c>
    </row>
    <row r="41" spans="1:20" ht="13" customHeight="1" x14ac:dyDescent="0.2">
      <c r="A41" s="82" t="s">
        <v>379</v>
      </c>
      <c r="B41" s="110">
        <v>2</v>
      </c>
      <c r="C41" s="7">
        <v>60.847116711013101</v>
      </c>
      <c r="D41" s="10">
        <v>1.1359510300331399</v>
      </c>
      <c r="E41" s="7">
        <v>64.817633025154606</v>
      </c>
      <c r="F41" s="10">
        <v>2.1309150322450101</v>
      </c>
      <c r="G41" s="7">
        <v>3.97051631414155</v>
      </c>
      <c r="H41" s="10">
        <v>2.4134520374721999</v>
      </c>
      <c r="I41" s="7">
        <v>73.855366365838194</v>
      </c>
      <c r="J41" s="10">
        <v>1.2651680152813201</v>
      </c>
      <c r="K41" s="7">
        <v>83.925631479287205</v>
      </c>
      <c r="L41" s="10">
        <v>2.7600728735975402</v>
      </c>
      <c r="M41" s="7">
        <v>10.070265113449</v>
      </c>
      <c r="N41" s="10">
        <v>2.9548552611493299</v>
      </c>
      <c r="O41" s="7">
        <v>13.0082496548251</v>
      </c>
      <c r="P41" s="10">
        <v>1.7003043402650599</v>
      </c>
      <c r="Q41" s="7">
        <v>19.107998454132598</v>
      </c>
      <c r="R41" s="10">
        <v>3.4869472525716101</v>
      </c>
      <c r="S41" s="7">
        <v>6.09974879930743</v>
      </c>
      <c r="T41" s="123">
        <v>3.81522218901083</v>
      </c>
    </row>
    <row r="42" spans="1:20" ht="13" customHeight="1" x14ac:dyDescent="0.2">
      <c r="A42" s="82" t="s">
        <v>380</v>
      </c>
      <c r="B42" s="110">
        <v>2</v>
      </c>
      <c r="C42" s="7">
        <v>74.160032064070904</v>
      </c>
      <c r="D42" s="10">
        <v>0.879116610676699</v>
      </c>
      <c r="E42" s="7">
        <v>83.053423495443994</v>
      </c>
      <c r="F42" s="10">
        <v>2.8153699757607402</v>
      </c>
      <c r="G42" s="7">
        <v>8.8933914313730593</v>
      </c>
      <c r="H42" s="10">
        <v>2.8954318126188698</v>
      </c>
      <c r="I42" s="7">
        <v>67.518426551549993</v>
      </c>
      <c r="J42" s="10">
        <v>1.1006079274010501</v>
      </c>
      <c r="K42" s="7">
        <v>70.071790255209606</v>
      </c>
      <c r="L42" s="10">
        <v>2.6786287388474799</v>
      </c>
      <c r="M42" s="7">
        <v>2.5533637036596599</v>
      </c>
      <c r="N42" s="10">
        <v>2.94489005085885</v>
      </c>
      <c r="O42" s="7">
        <v>-6.6416055125209503</v>
      </c>
      <c r="P42" s="10">
        <v>1.4086106009205399</v>
      </c>
      <c r="Q42" s="7">
        <v>-12.9816332402344</v>
      </c>
      <c r="R42" s="10">
        <v>3.8860468372106198</v>
      </c>
      <c r="S42" s="7">
        <v>-6.3400277277134096</v>
      </c>
      <c r="T42" s="123">
        <v>4.1298792710166303</v>
      </c>
    </row>
    <row r="43" spans="1:20" ht="13" customHeight="1" x14ac:dyDescent="0.2">
      <c r="A43" s="82" t="s">
        <v>381</v>
      </c>
      <c r="B43" s="110">
        <v>2</v>
      </c>
      <c r="C43" s="7">
        <v>80.620293087898304</v>
      </c>
      <c r="D43" s="10">
        <v>0.94385400348425397</v>
      </c>
      <c r="E43" s="7">
        <v>78.896415607092806</v>
      </c>
      <c r="F43" s="10">
        <v>2.0536246364341602</v>
      </c>
      <c r="G43" s="7">
        <v>-1.72387748080548</v>
      </c>
      <c r="H43" s="10">
        <v>2.2293790896994499</v>
      </c>
      <c r="I43" s="7">
        <v>81.306370575895897</v>
      </c>
      <c r="J43" s="10">
        <v>0.98998257063411799</v>
      </c>
      <c r="K43" s="7">
        <v>77.717790223316001</v>
      </c>
      <c r="L43" s="10">
        <v>2.9794271036155</v>
      </c>
      <c r="M43" s="7">
        <v>-3.58858035257991</v>
      </c>
      <c r="N43" s="10">
        <v>3.1463821717007701</v>
      </c>
      <c r="O43" s="7">
        <v>0.68607748799759305</v>
      </c>
      <c r="P43" s="10">
        <v>1.3678179228437499</v>
      </c>
      <c r="Q43" s="7">
        <v>-1.1786253837768299</v>
      </c>
      <c r="R43" s="10">
        <v>3.6186129957661901</v>
      </c>
      <c r="S43" s="7">
        <v>-1.8647028717744301</v>
      </c>
      <c r="T43" s="123">
        <v>3.85614469334147</v>
      </c>
    </row>
    <row r="44" spans="1:20" ht="13" customHeight="1" x14ac:dyDescent="0.2">
      <c r="A44" s="82" t="s">
        <v>382</v>
      </c>
      <c r="B44" s="110">
        <v>2</v>
      </c>
      <c r="C44" s="7">
        <v>76.823247897695495</v>
      </c>
      <c r="D44" s="10">
        <v>1.0303062971119701</v>
      </c>
      <c r="E44" s="7" t="s">
        <v>706</v>
      </c>
      <c r="F44" s="10" t="s">
        <v>706</v>
      </c>
      <c r="G44" s="7" t="s">
        <v>706</v>
      </c>
      <c r="H44" s="10" t="s">
        <v>706</v>
      </c>
      <c r="I44" s="7">
        <v>72.381584984673594</v>
      </c>
      <c r="J44" s="10">
        <v>1.2970077635020101</v>
      </c>
      <c r="K44" s="7" t="s">
        <v>706</v>
      </c>
      <c r="L44" s="10" t="s">
        <v>706</v>
      </c>
      <c r="M44" s="7" t="s">
        <v>706</v>
      </c>
      <c r="N44" s="10" t="s">
        <v>706</v>
      </c>
      <c r="O44" s="7">
        <v>-4.4416629130218599</v>
      </c>
      <c r="P44" s="10">
        <v>1.6564299576055399</v>
      </c>
      <c r="Q44" s="7" t="s">
        <v>706</v>
      </c>
      <c r="R44" s="10" t="s">
        <v>706</v>
      </c>
      <c r="S44" s="7" t="s">
        <v>706</v>
      </c>
      <c r="T44" s="123" t="s">
        <v>706</v>
      </c>
    </row>
    <row r="45" spans="1:20" ht="13" customHeight="1" x14ac:dyDescent="0.2">
      <c r="A45" s="82" t="s">
        <v>383</v>
      </c>
      <c r="B45" s="110">
        <v>2</v>
      </c>
      <c r="C45" s="7">
        <v>55.039096958377399</v>
      </c>
      <c r="D45" s="10">
        <v>2.0848697929731399</v>
      </c>
      <c r="E45" s="7">
        <v>60.622666198173903</v>
      </c>
      <c r="F45" s="10">
        <v>4.2818290586705299</v>
      </c>
      <c r="G45" s="7">
        <v>5.5835692397964998</v>
      </c>
      <c r="H45" s="10">
        <v>4.7558289445492301</v>
      </c>
      <c r="I45" s="7">
        <v>58.544695940863399</v>
      </c>
      <c r="J45" s="10">
        <v>1.9203302497464501</v>
      </c>
      <c r="K45" s="7">
        <v>48.554931893013297</v>
      </c>
      <c r="L45" s="10">
        <v>6.3790518011677602</v>
      </c>
      <c r="M45" s="7">
        <v>-9.9897640478500307</v>
      </c>
      <c r="N45" s="10">
        <v>6.9954713614894901</v>
      </c>
      <c r="O45" s="7">
        <v>3.5055989824859601</v>
      </c>
      <c r="P45" s="10">
        <v>2.8344929567284298</v>
      </c>
      <c r="Q45" s="7">
        <v>-12.067734305160601</v>
      </c>
      <c r="R45" s="10">
        <v>7.6828615742870898</v>
      </c>
      <c r="S45" s="7">
        <v>-15.5733332876465</v>
      </c>
      <c r="T45" s="123">
        <v>8.4589909870641105</v>
      </c>
    </row>
    <row r="46" spans="1:20" ht="13" customHeight="1" x14ac:dyDescent="0.2">
      <c r="A46" s="82" t="s">
        <v>384</v>
      </c>
      <c r="B46" s="110">
        <v>2</v>
      </c>
      <c r="C46" s="7">
        <v>61.603101770377101</v>
      </c>
      <c r="D46" s="10">
        <v>0.99713660350788103</v>
      </c>
      <c r="E46" s="7">
        <v>61.575228358972701</v>
      </c>
      <c r="F46" s="10">
        <v>2.6751934644395901</v>
      </c>
      <c r="G46" s="7">
        <v>-2.7873411404463901E-2</v>
      </c>
      <c r="H46" s="10">
        <v>2.8295656099439199</v>
      </c>
      <c r="I46" s="7">
        <v>73.342555177701598</v>
      </c>
      <c r="J46" s="10">
        <v>1.0444763312563301</v>
      </c>
      <c r="K46" s="7">
        <v>65.732591211964902</v>
      </c>
      <c r="L46" s="10">
        <v>2.3590000323088498</v>
      </c>
      <c r="M46" s="7">
        <v>-7.6099639657367497</v>
      </c>
      <c r="N46" s="10">
        <v>2.4916369134924299</v>
      </c>
      <c r="O46" s="7">
        <v>11.7394534073245</v>
      </c>
      <c r="P46" s="10">
        <v>1.44402638916673</v>
      </c>
      <c r="Q46" s="7">
        <v>4.1573628529922004</v>
      </c>
      <c r="R46" s="10">
        <v>3.5667269624423801</v>
      </c>
      <c r="S46" s="7">
        <v>-7.5820905543322903</v>
      </c>
      <c r="T46" s="123">
        <v>3.7702381953472699</v>
      </c>
    </row>
    <row r="47" spans="1:20" ht="13" customHeight="1" x14ac:dyDescent="0.2">
      <c r="A47" s="82" t="s">
        <v>385</v>
      </c>
      <c r="B47" s="110">
        <v>2</v>
      </c>
      <c r="C47" s="7">
        <v>64.655288978665894</v>
      </c>
      <c r="D47" s="10">
        <v>1.5229069201721399</v>
      </c>
      <c r="E47" s="7">
        <v>75.928110448587205</v>
      </c>
      <c r="F47" s="10">
        <v>2.3519452767356799</v>
      </c>
      <c r="G47" s="7">
        <v>11.272821469921301</v>
      </c>
      <c r="H47" s="10">
        <v>3.1020782364894099</v>
      </c>
      <c r="I47" s="7">
        <v>71.418218951568704</v>
      </c>
      <c r="J47" s="10">
        <v>1.5269865065285599</v>
      </c>
      <c r="K47" s="7">
        <v>73.938201910203404</v>
      </c>
      <c r="L47" s="10">
        <v>3.8215546783605299</v>
      </c>
      <c r="M47" s="7">
        <v>2.5199829586346101</v>
      </c>
      <c r="N47" s="10">
        <v>4.1143477236530099</v>
      </c>
      <c r="O47" s="7">
        <v>6.7629299729028203</v>
      </c>
      <c r="P47" s="10">
        <v>2.15660225322809</v>
      </c>
      <c r="Q47" s="7">
        <v>-1.9899085383838699</v>
      </c>
      <c r="R47" s="10">
        <v>4.4873072932950002</v>
      </c>
      <c r="S47" s="7">
        <v>-8.7528385112867007</v>
      </c>
      <c r="T47" s="123">
        <v>5.1527416562864801</v>
      </c>
    </row>
    <row r="48" spans="1:20" ht="13" customHeight="1" x14ac:dyDescent="0.2">
      <c r="A48" s="82" t="s">
        <v>386</v>
      </c>
      <c r="B48" s="110">
        <v>2</v>
      </c>
      <c r="C48" s="7">
        <v>56.621987097322901</v>
      </c>
      <c r="D48" s="10">
        <v>1.05549633239159</v>
      </c>
      <c r="E48" s="7">
        <v>59.900317819237301</v>
      </c>
      <c r="F48" s="10">
        <v>4.0043995405976904</v>
      </c>
      <c r="G48" s="7">
        <v>3.27833072191437</v>
      </c>
      <c r="H48" s="10">
        <v>4.1895276997210003</v>
      </c>
      <c r="I48" s="7">
        <v>49.699564889093303</v>
      </c>
      <c r="J48" s="10">
        <v>0.97039752892253495</v>
      </c>
      <c r="K48" s="7">
        <v>51.364363347444403</v>
      </c>
      <c r="L48" s="10">
        <v>4.5861695559601898</v>
      </c>
      <c r="M48" s="7">
        <v>1.6647984583511299</v>
      </c>
      <c r="N48" s="10">
        <v>4.6952325587963397</v>
      </c>
      <c r="O48" s="7">
        <v>-6.9224222082296496</v>
      </c>
      <c r="P48" s="10">
        <v>1.4337865503034499</v>
      </c>
      <c r="Q48" s="7">
        <v>-8.5359544717928806</v>
      </c>
      <c r="R48" s="10">
        <v>6.0883632346267804</v>
      </c>
      <c r="S48" s="7">
        <v>-1.6135322635632401</v>
      </c>
      <c r="T48" s="123">
        <v>6.2926426187978199</v>
      </c>
    </row>
    <row r="49" spans="1:24" ht="13" customHeight="1" x14ac:dyDescent="0.2">
      <c r="A49" s="82" t="s">
        <v>387</v>
      </c>
      <c r="B49" s="110">
        <v>2</v>
      </c>
      <c r="C49" s="7">
        <v>68.737392346181693</v>
      </c>
      <c r="D49" s="10">
        <v>0.91305590041240603</v>
      </c>
      <c r="E49" s="7">
        <v>67.155791039685397</v>
      </c>
      <c r="F49" s="10">
        <v>0.89850937178274204</v>
      </c>
      <c r="G49" s="7">
        <v>-1.5816013064962799</v>
      </c>
      <c r="H49" s="10">
        <v>1.1849204520529499</v>
      </c>
      <c r="I49" s="7">
        <v>73.174586689302203</v>
      </c>
      <c r="J49" s="10">
        <v>1.7486736593394301</v>
      </c>
      <c r="K49" s="7">
        <v>73.528842591741196</v>
      </c>
      <c r="L49" s="10">
        <v>1.58017254834306</v>
      </c>
      <c r="M49" s="7">
        <v>0.35425590243899302</v>
      </c>
      <c r="N49" s="10">
        <v>2.3784442546649802</v>
      </c>
      <c r="O49" s="7">
        <v>4.4371943431205203</v>
      </c>
      <c r="P49" s="10">
        <v>1.97269628786224</v>
      </c>
      <c r="Q49" s="7">
        <v>6.3730515520558004</v>
      </c>
      <c r="R49" s="10">
        <v>1.81776356375587</v>
      </c>
      <c r="S49" s="7">
        <v>1.9358572089352699</v>
      </c>
      <c r="T49" s="123">
        <v>2.6572605348821599</v>
      </c>
    </row>
    <row r="50" spans="1:24" ht="13" customHeight="1" x14ac:dyDescent="0.2">
      <c r="A50" s="82" t="s">
        <v>388</v>
      </c>
      <c r="B50" s="110">
        <v>2</v>
      </c>
      <c r="C50" s="7">
        <v>76.509900961083304</v>
      </c>
      <c r="D50" s="10">
        <v>1.3455441340601699</v>
      </c>
      <c r="E50" s="7">
        <v>84.834862830469902</v>
      </c>
      <c r="F50" s="10">
        <v>4.7541134985375999</v>
      </c>
      <c r="G50" s="7">
        <v>8.3249618693865806</v>
      </c>
      <c r="H50" s="10">
        <v>4.9169579046050398</v>
      </c>
      <c r="I50" s="7">
        <v>75.336243230277503</v>
      </c>
      <c r="J50" s="10">
        <v>1.6612023685875701</v>
      </c>
      <c r="K50" s="7">
        <v>79.959778055707204</v>
      </c>
      <c r="L50" s="10">
        <v>9.6564315201403801</v>
      </c>
      <c r="M50" s="7">
        <v>4.6235348254297302</v>
      </c>
      <c r="N50" s="10">
        <v>9.8032706746442404</v>
      </c>
      <c r="O50" s="7">
        <v>-1.17365773080584</v>
      </c>
      <c r="P50" s="10">
        <v>2.1377750878202102</v>
      </c>
      <c r="Q50" s="7">
        <v>-4.8750847747627004</v>
      </c>
      <c r="R50" s="10">
        <v>10.763283182195799</v>
      </c>
      <c r="S50" s="7">
        <v>-3.70142704395685</v>
      </c>
      <c r="T50" s="123">
        <v>10.9672508385647</v>
      </c>
    </row>
    <row r="51" spans="1:24" ht="13" customHeight="1" x14ac:dyDescent="0.2">
      <c r="A51" s="82" t="s">
        <v>389</v>
      </c>
      <c r="B51" s="110">
        <v>2</v>
      </c>
      <c r="C51" s="7">
        <v>76.171101673031202</v>
      </c>
      <c r="D51" s="10">
        <v>1.41712500507025</v>
      </c>
      <c r="E51" s="7">
        <v>82.041747190543205</v>
      </c>
      <c r="F51" s="10">
        <v>3.57384943037767</v>
      </c>
      <c r="G51" s="7">
        <v>5.8706455175120302</v>
      </c>
      <c r="H51" s="10">
        <v>3.8433669365752499</v>
      </c>
      <c r="I51" s="7">
        <v>76.671439865642</v>
      </c>
      <c r="J51" s="10">
        <v>1.0216193612729401</v>
      </c>
      <c r="K51" s="7" t="s">
        <v>706</v>
      </c>
      <c r="L51" s="10" t="s">
        <v>706</v>
      </c>
      <c r="M51" s="7" t="s">
        <v>706</v>
      </c>
      <c r="N51" s="10" t="s">
        <v>706</v>
      </c>
      <c r="O51" s="7">
        <v>0.50033819261079804</v>
      </c>
      <c r="P51" s="10">
        <v>1.7469829419095899</v>
      </c>
      <c r="Q51" s="7" t="s">
        <v>706</v>
      </c>
      <c r="R51" s="10" t="s">
        <v>706</v>
      </c>
      <c r="S51" s="7" t="s">
        <v>706</v>
      </c>
      <c r="T51" s="123" t="s">
        <v>706</v>
      </c>
    </row>
    <row r="52" spans="1:24" ht="13" customHeight="1" x14ac:dyDescent="0.2">
      <c r="A52" s="112" t="s">
        <v>390</v>
      </c>
      <c r="B52" s="113">
        <v>2</v>
      </c>
      <c r="C52" s="34">
        <v>64.249096996799594</v>
      </c>
      <c r="D52" s="35">
        <v>0.25646989042893198</v>
      </c>
      <c r="E52" s="34">
        <v>69.054709438743899</v>
      </c>
      <c r="F52" s="35">
        <v>0.75784523893125699</v>
      </c>
      <c r="G52" s="34">
        <v>6.33074986319237</v>
      </c>
      <c r="H52" s="35">
        <v>0.80753262601629106</v>
      </c>
      <c r="I52" s="34">
        <v>67.108036478905007</v>
      </c>
      <c r="J52" s="35">
        <v>0.28466937843018902</v>
      </c>
      <c r="K52" s="34">
        <v>68.010798391291104</v>
      </c>
      <c r="L52" s="35">
        <v>0.84690189750279898</v>
      </c>
      <c r="M52" s="34">
        <v>2.3111781311836301</v>
      </c>
      <c r="N52" s="35">
        <v>0.90968591206740601</v>
      </c>
      <c r="O52" s="34">
        <v>2.8589394821054399</v>
      </c>
      <c r="P52" s="35">
        <v>0.38316244559254398</v>
      </c>
      <c r="Q52" s="34">
        <v>-1.04391104745278</v>
      </c>
      <c r="R52" s="35">
        <v>1.13647359413434</v>
      </c>
      <c r="S52" s="34">
        <v>-4.0195717320087399</v>
      </c>
      <c r="T52" s="127">
        <v>1.2164034695341299</v>
      </c>
    </row>
    <row r="53" spans="1:24" ht="13" customHeight="1" x14ac:dyDescent="0.2">
      <c r="A53" s="82" t="s">
        <v>391</v>
      </c>
      <c r="B53" s="110">
        <v>2</v>
      </c>
      <c r="C53" s="7">
        <v>83.154674603142396</v>
      </c>
      <c r="D53" s="10">
        <v>1.5891776694580899</v>
      </c>
      <c r="E53" s="7" t="s">
        <v>706</v>
      </c>
      <c r="F53" s="10" t="s">
        <v>706</v>
      </c>
      <c r="G53" s="7" t="s">
        <v>706</v>
      </c>
      <c r="H53" s="10" t="s">
        <v>706</v>
      </c>
      <c r="I53" s="7">
        <v>73.311555163969899</v>
      </c>
      <c r="J53" s="10">
        <v>2.1731915257549002</v>
      </c>
      <c r="K53" s="7" t="s">
        <v>706</v>
      </c>
      <c r="L53" s="10" t="s">
        <v>706</v>
      </c>
      <c r="M53" s="7" t="s">
        <v>706</v>
      </c>
      <c r="N53" s="10" t="s">
        <v>706</v>
      </c>
      <c r="O53" s="7">
        <v>-9.8431194391724794</v>
      </c>
      <c r="P53" s="10">
        <v>2.6922568734645602</v>
      </c>
      <c r="Q53" s="7" t="s">
        <v>706</v>
      </c>
      <c r="R53" s="10" t="s">
        <v>706</v>
      </c>
      <c r="S53" s="7" t="s">
        <v>706</v>
      </c>
      <c r="T53" s="123" t="s">
        <v>706</v>
      </c>
    </row>
    <row r="54" spans="1:24" ht="13" customHeight="1" x14ac:dyDescent="0.2">
      <c r="A54" s="82" t="s">
        <v>392</v>
      </c>
      <c r="B54" s="110">
        <v>2</v>
      </c>
      <c r="C54" s="7" t="s">
        <v>859</v>
      </c>
      <c r="D54" s="10" t="s">
        <v>859</v>
      </c>
      <c r="E54" s="7" t="s">
        <v>859</v>
      </c>
      <c r="F54" s="10" t="s">
        <v>859</v>
      </c>
      <c r="G54" s="7" t="s">
        <v>859</v>
      </c>
      <c r="H54" s="10" t="s">
        <v>859</v>
      </c>
      <c r="I54" s="7" t="s">
        <v>859</v>
      </c>
      <c r="J54" s="10" t="s">
        <v>859</v>
      </c>
      <c r="K54" s="7" t="s">
        <v>859</v>
      </c>
      <c r="L54" s="10" t="s">
        <v>859</v>
      </c>
      <c r="M54" s="7" t="s">
        <v>859</v>
      </c>
      <c r="N54" s="10" t="s">
        <v>859</v>
      </c>
      <c r="O54" s="7" t="s">
        <v>859</v>
      </c>
      <c r="P54" s="10" t="s">
        <v>859</v>
      </c>
      <c r="Q54" s="7" t="s">
        <v>859</v>
      </c>
      <c r="R54" s="10" t="s">
        <v>859</v>
      </c>
      <c r="S54" s="7" t="s">
        <v>859</v>
      </c>
      <c r="T54" s="123" t="s">
        <v>859</v>
      </c>
      <c r="U54" t="s">
        <v>859</v>
      </c>
      <c r="V54" t="s">
        <v>859</v>
      </c>
      <c r="W54" t="s">
        <v>859</v>
      </c>
      <c r="X54" t="s">
        <v>859</v>
      </c>
    </row>
    <row r="55" spans="1:24" ht="13" customHeight="1" x14ac:dyDescent="0.2">
      <c r="A55" s="82" t="s">
        <v>393</v>
      </c>
      <c r="B55" s="110">
        <v>2</v>
      </c>
      <c r="C55" s="7">
        <v>68.409999884338902</v>
      </c>
      <c r="D55" s="10">
        <v>1.32054907650598</v>
      </c>
      <c r="E55" s="7">
        <v>70.580828906504493</v>
      </c>
      <c r="F55" s="10">
        <v>6.5404612177513703</v>
      </c>
      <c r="G55" s="7">
        <v>2.1708290221656101</v>
      </c>
      <c r="H55" s="10">
        <v>6.6733204951953704</v>
      </c>
      <c r="I55" s="7">
        <v>71.851552930688797</v>
      </c>
      <c r="J55" s="10">
        <v>2.5350168341213699</v>
      </c>
      <c r="K55" s="7" t="s">
        <v>706</v>
      </c>
      <c r="L55" s="10" t="s">
        <v>706</v>
      </c>
      <c r="M55" s="7" t="s">
        <v>706</v>
      </c>
      <c r="N55" s="10" t="s">
        <v>706</v>
      </c>
      <c r="O55" s="7">
        <v>3.4415530463498398</v>
      </c>
      <c r="P55" s="10">
        <v>2.8583492111251099</v>
      </c>
      <c r="Q55" s="7" t="s">
        <v>706</v>
      </c>
      <c r="R55" s="10" t="s">
        <v>706</v>
      </c>
      <c r="S55" s="7" t="s">
        <v>706</v>
      </c>
      <c r="T55" s="123" t="s">
        <v>706</v>
      </c>
    </row>
    <row r="56" spans="1:24" ht="13" customHeight="1" x14ac:dyDescent="0.2">
      <c r="A56" s="4" t="s">
        <v>394</v>
      </c>
      <c r="B56" s="118">
        <v>2</v>
      </c>
      <c r="C56" s="169">
        <v>65.777030111879796</v>
      </c>
      <c r="D56" s="170">
        <v>1.2332229789409399</v>
      </c>
      <c r="E56" s="169">
        <v>75.273581639685901</v>
      </c>
      <c r="F56" s="170">
        <v>4.3207362370667299</v>
      </c>
      <c r="G56" s="169">
        <v>9.4965515278061599</v>
      </c>
      <c r="H56" s="170">
        <v>4.5032087495438899</v>
      </c>
      <c r="I56" s="169">
        <v>69.597601876509103</v>
      </c>
      <c r="J56" s="170">
        <v>2.00798882959289</v>
      </c>
      <c r="K56" s="169" t="s">
        <v>706</v>
      </c>
      <c r="L56" s="170" t="s">
        <v>706</v>
      </c>
      <c r="M56" s="169" t="s">
        <v>706</v>
      </c>
      <c r="N56" s="170" t="s">
        <v>706</v>
      </c>
      <c r="O56" s="169">
        <v>3.8205717646293098</v>
      </c>
      <c r="P56" s="170">
        <v>2.3564503083149901</v>
      </c>
      <c r="Q56" s="169" t="s">
        <v>706</v>
      </c>
      <c r="R56" s="170" t="s">
        <v>706</v>
      </c>
      <c r="S56" s="169" t="s">
        <v>706</v>
      </c>
      <c r="T56" s="176" t="s">
        <v>706</v>
      </c>
    </row>
    <row r="57" spans="1:24" ht="13" customHeight="1" x14ac:dyDescent="0.2">
      <c r="A57" s="172"/>
      <c r="B57" s="163"/>
      <c r="C57" s="164" t="s">
        <v>2000</v>
      </c>
      <c r="D57" s="165" t="s">
        <v>2001</v>
      </c>
      <c r="E57" s="164" t="s">
        <v>2002</v>
      </c>
      <c r="F57" s="165" t="s">
        <v>2003</v>
      </c>
      <c r="G57" s="164" t="s">
        <v>2004</v>
      </c>
      <c r="H57" s="165" t="s">
        <v>2005</v>
      </c>
      <c r="I57" s="164" t="s">
        <v>2006</v>
      </c>
      <c r="J57" s="165" t="s">
        <v>2007</v>
      </c>
      <c r="K57" s="164" t="s">
        <v>2008</v>
      </c>
      <c r="L57" s="165" t="s">
        <v>2009</v>
      </c>
      <c r="M57" s="164" t="s">
        <v>2010</v>
      </c>
      <c r="N57" s="165" t="s">
        <v>2011</v>
      </c>
      <c r="O57" s="164" t="s">
        <v>2012</v>
      </c>
      <c r="P57" s="165" t="s">
        <v>2013</v>
      </c>
      <c r="Q57" s="164" t="s">
        <v>2014</v>
      </c>
      <c r="R57" s="165" t="s">
        <v>2015</v>
      </c>
      <c r="S57" s="164" t="s">
        <v>2016</v>
      </c>
      <c r="T57" s="174" t="s">
        <v>2017</v>
      </c>
    </row>
    <row r="58" spans="1:24" ht="13" customHeight="1" x14ac:dyDescent="0.2">
      <c r="A58" s="82" t="s">
        <v>365</v>
      </c>
      <c r="B58" s="119">
        <v>1</v>
      </c>
      <c r="C58" s="7">
        <v>70.794922348993694</v>
      </c>
      <c r="D58" s="10">
        <v>1.63789987460693</v>
      </c>
      <c r="E58" s="7">
        <v>73.862623010880597</v>
      </c>
      <c r="F58" s="10">
        <v>5.04512498605449</v>
      </c>
      <c r="G58" s="7">
        <v>3.0677006618868301</v>
      </c>
      <c r="H58" s="10">
        <v>5.2999097375237598</v>
      </c>
      <c r="I58" s="7">
        <v>49.220240303318597</v>
      </c>
      <c r="J58" s="10">
        <v>2.2894572697912099</v>
      </c>
      <c r="K58" s="7">
        <v>47.574720759437596</v>
      </c>
      <c r="L58" s="10">
        <v>4.6556859215011501</v>
      </c>
      <c r="M58" s="7">
        <v>-1.64551954388102</v>
      </c>
      <c r="N58" s="10">
        <v>5.2979099528695697</v>
      </c>
      <c r="O58" s="7">
        <v>-21.5746820456751</v>
      </c>
      <c r="P58" s="10">
        <v>2.8150187547221099</v>
      </c>
      <c r="Q58" s="7">
        <v>-26.287902251442901</v>
      </c>
      <c r="R58" s="10">
        <v>6.8650344153962797</v>
      </c>
      <c r="S58" s="7">
        <v>-4.7132202057678496</v>
      </c>
      <c r="T58" s="123">
        <v>7.4937903022845296</v>
      </c>
    </row>
    <row r="59" spans="1:24" ht="13" customHeight="1" x14ac:dyDescent="0.2">
      <c r="A59" s="82" t="s">
        <v>370</v>
      </c>
      <c r="B59" s="119">
        <v>1</v>
      </c>
      <c r="C59" s="7">
        <v>47.774909576246998</v>
      </c>
      <c r="D59" s="10">
        <v>1.02557971196784</v>
      </c>
      <c r="E59" s="7" t="s">
        <v>706</v>
      </c>
      <c r="F59" s="10" t="s">
        <v>706</v>
      </c>
      <c r="G59" s="7" t="s">
        <v>706</v>
      </c>
      <c r="H59" s="10" t="s">
        <v>706</v>
      </c>
      <c r="I59" s="7">
        <v>41.886137119296997</v>
      </c>
      <c r="J59" s="10">
        <v>1.33418863558267</v>
      </c>
      <c r="K59" s="7" t="s">
        <v>706</v>
      </c>
      <c r="L59" s="10" t="s">
        <v>706</v>
      </c>
      <c r="M59" s="7" t="s">
        <v>706</v>
      </c>
      <c r="N59" s="10" t="s">
        <v>706</v>
      </c>
      <c r="O59" s="7">
        <v>-5.88877245694992</v>
      </c>
      <c r="P59" s="10">
        <v>1.6828170016130699</v>
      </c>
      <c r="Q59" s="7" t="s">
        <v>706</v>
      </c>
      <c r="R59" s="10" t="s">
        <v>706</v>
      </c>
      <c r="S59" s="7" t="s">
        <v>706</v>
      </c>
      <c r="T59" s="123" t="s">
        <v>706</v>
      </c>
    </row>
    <row r="60" spans="1:24" ht="13" customHeight="1" x14ac:dyDescent="0.2">
      <c r="A60" s="82" t="s">
        <v>372</v>
      </c>
      <c r="B60" s="119">
        <v>1</v>
      </c>
      <c r="C60" s="7">
        <v>65.519387380856699</v>
      </c>
      <c r="D60" s="10">
        <v>1.00036367189612</v>
      </c>
      <c r="E60" s="7" t="s">
        <v>706</v>
      </c>
      <c r="F60" s="10" t="s">
        <v>706</v>
      </c>
      <c r="G60" s="7" t="s">
        <v>706</v>
      </c>
      <c r="H60" s="10" t="s">
        <v>706</v>
      </c>
      <c r="I60" s="7">
        <v>48.877730893625603</v>
      </c>
      <c r="J60" s="10">
        <v>1.5885992933875499</v>
      </c>
      <c r="K60" s="7" t="s">
        <v>562</v>
      </c>
      <c r="L60" s="10" t="s">
        <v>562</v>
      </c>
      <c r="M60" s="7" t="s">
        <v>562</v>
      </c>
      <c r="N60" s="10" t="s">
        <v>562</v>
      </c>
      <c r="O60" s="7">
        <v>-16.641656487231099</v>
      </c>
      <c r="P60" s="10">
        <v>1.87733193415573</v>
      </c>
      <c r="Q60" s="7" t="s">
        <v>562</v>
      </c>
      <c r="R60" s="10" t="s">
        <v>706</v>
      </c>
      <c r="S60" s="7" t="s">
        <v>562</v>
      </c>
      <c r="T60" s="123" t="s">
        <v>706</v>
      </c>
    </row>
    <row r="61" spans="1:24" ht="13" customHeight="1" x14ac:dyDescent="0.2">
      <c r="A61" s="82" t="s">
        <v>384</v>
      </c>
      <c r="B61" s="119">
        <v>1</v>
      </c>
      <c r="C61" s="7">
        <v>70.0345347395684</v>
      </c>
      <c r="D61" s="10">
        <v>0.974373093163588</v>
      </c>
      <c r="E61" s="7">
        <v>71.166087671138897</v>
      </c>
      <c r="F61" s="10">
        <v>2.4442093356963199</v>
      </c>
      <c r="G61" s="7">
        <v>1.1315529315705</v>
      </c>
      <c r="H61" s="10">
        <v>2.62059289382473</v>
      </c>
      <c r="I61" s="7">
        <v>69.114450818700007</v>
      </c>
      <c r="J61" s="10">
        <v>1.2831981171546001</v>
      </c>
      <c r="K61" s="7">
        <v>65.697976648827606</v>
      </c>
      <c r="L61" s="10">
        <v>2.56615058576809</v>
      </c>
      <c r="M61" s="7">
        <v>-3.4164741698723202</v>
      </c>
      <c r="N61" s="10">
        <v>2.9661759430763399</v>
      </c>
      <c r="O61" s="7">
        <v>-0.92008392086847801</v>
      </c>
      <c r="P61" s="10">
        <v>1.6112108280887001</v>
      </c>
      <c r="Q61" s="7">
        <v>-5.4681110223112901</v>
      </c>
      <c r="R61" s="10">
        <v>3.5439085915896502</v>
      </c>
      <c r="S61" s="7">
        <v>-4.54802710144281</v>
      </c>
      <c r="T61" s="123">
        <v>3.9579927792316001</v>
      </c>
    </row>
    <row r="62" spans="1:24" ht="13" customHeight="1" x14ac:dyDescent="0.2">
      <c r="A62" s="82" t="s">
        <v>386</v>
      </c>
      <c r="B62" s="119">
        <v>1</v>
      </c>
      <c r="C62" s="7">
        <v>55.656556863283399</v>
      </c>
      <c r="D62" s="10">
        <v>1.4228540036599899</v>
      </c>
      <c r="E62" s="7" t="s">
        <v>706</v>
      </c>
      <c r="F62" s="10" t="s">
        <v>706</v>
      </c>
      <c r="G62" s="7" t="s">
        <v>706</v>
      </c>
      <c r="H62" s="10" t="s">
        <v>706</v>
      </c>
      <c r="I62" s="7">
        <v>48.074733441874599</v>
      </c>
      <c r="J62" s="10">
        <v>1.36353627676157</v>
      </c>
      <c r="K62" s="7">
        <v>50.505044424865098</v>
      </c>
      <c r="L62" s="10">
        <v>4.0871070922225901</v>
      </c>
      <c r="M62" s="7">
        <v>2.4303109829904299</v>
      </c>
      <c r="N62" s="10">
        <v>4.3395218018970798</v>
      </c>
      <c r="O62" s="7">
        <v>-7.5818234214087301</v>
      </c>
      <c r="P62" s="10">
        <v>1.9707218712380701</v>
      </c>
      <c r="Q62" s="7" t="s">
        <v>706</v>
      </c>
      <c r="R62" s="10" t="s">
        <v>706</v>
      </c>
      <c r="S62" s="7" t="s">
        <v>706</v>
      </c>
      <c r="T62" s="123" t="s">
        <v>706</v>
      </c>
    </row>
    <row r="63" spans="1:24" ht="13" customHeight="1" x14ac:dyDescent="0.2">
      <c r="A63" s="173" t="s">
        <v>387</v>
      </c>
      <c r="B63" s="166">
        <v>1</v>
      </c>
      <c r="C63" s="167">
        <v>68.276502310291804</v>
      </c>
      <c r="D63" s="168">
        <v>0.87023218883347797</v>
      </c>
      <c r="E63" s="167">
        <v>69.375336761372097</v>
      </c>
      <c r="F63" s="168">
        <v>0.88378600472215596</v>
      </c>
      <c r="G63" s="167">
        <v>1.0988344510802599</v>
      </c>
      <c r="H63" s="168">
        <v>1.3134609458334701</v>
      </c>
      <c r="I63" s="167">
        <v>69.852802403326507</v>
      </c>
      <c r="J63" s="168">
        <v>2.1320576428021698</v>
      </c>
      <c r="K63" s="167">
        <v>73.721148742000096</v>
      </c>
      <c r="L63" s="168">
        <v>1.53950940336181</v>
      </c>
      <c r="M63" s="167">
        <v>3.8683463386735801</v>
      </c>
      <c r="N63" s="168">
        <v>2.6060866312253501</v>
      </c>
      <c r="O63" s="167">
        <v>1.5763000930347499</v>
      </c>
      <c r="P63" s="168">
        <v>2.3028186760387901</v>
      </c>
      <c r="Q63" s="167">
        <v>4.34581198062806</v>
      </c>
      <c r="R63" s="168">
        <v>1.7751526427837601</v>
      </c>
      <c r="S63" s="167">
        <v>2.76951188759331</v>
      </c>
      <c r="T63" s="175">
        <v>2.91836721227491</v>
      </c>
    </row>
    <row r="64" spans="1:24" ht="13" customHeight="1" x14ac:dyDescent="0.2">
      <c r="A64" s="82" t="s">
        <v>395</v>
      </c>
      <c r="B64" s="119">
        <v>1</v>
      </c>
      <c r="C64" s="7">
        <v>78.5769289896337</v>
      </c>
      <c r="D64" s="10">
        <v>0.88541249585177195</v>
      </c>
      <c r="E64" s="7">
        <v>80.068543637029805</v>
      </c>
      <c r="F64" s="10">
        <v>1.5625771712852501</v>
      </c>
      <c r="G64" s="7">
        <v>1.49161464739615</v>
      </c>
      <c r="H64" s="10">
        <v>1.8841638515074901</v>
      </c>
      <c r="I64" s="7">
        <v>69.871471241679103</v>
      </c>
      <c r="J64" s="10">
        <v>1.9582978035394101</v>
      </c>
      <c r="K64" s="7">
        <v>73.709954248835501</v>
      </c>
      <c r="L64" s="10">
        <v>1.9238180579458599</v>
      </c>
      <c r="M64" s="7">
        <v>3.83848300715636</v>
      </c>
      <c r="N64" s="10">
        <v>2.7305063344862601</v>
      </c>
      <c r="O64" s="7">
        <v>-8.7054577479545401</v>
      </c>
      <c r="P64" s="10">
        <v>2.1491592717054999</v>
      </c>
      <c r="Q64" s="7">
        <v>-6.3585893881943303</v>
      </c>
      <c r="R64" s="10">
        <v>2.47845180229521</v>
      </c>
      <c r="S64" s="7">
        <v>2.3468683597602098</v>
      </c>
      <c r="T64" s="123">
        <v>3.3174897531110901</v>
      </c>
    </row>
    <row r="65" spans="1:25" ht="13" customHeight="1" x14ac:dyDescent="0.2">
      <c r="A65" s="82" t="s">
        <v>396</v>
      </c>
      <c r="B65" s="119">
        <v>1</v>
      </c>
      <c r="C65" s="7">
        <v>72.842658477531998</v>
      </c>
      <c r="D65" s="10">
        <v>1.5344529680400301</v>
      </c>
      <c r="E65" s="7">
        <v>74.516049464371903</v>
      </c>
      <c r="F65" s="10">
        <v>1.2549111395936701</v>
      </c>
      <c r="G65" s="7">
        <v>1.6733909868399299</v>
      </c>
      <c r="H65" s="10">
        <v>1.9482281204074601</v>
      </c>
      <c r="I65" s="7">
        <v>64.346166364268996</v>
      </c>
      <c r="J65" s="10">
        <v>2.5324973251126801</v>
      </c>
      <c r="K65" s="7">
        <v>65.1345702914752</v>
      </c>
      <c r="L65" s="10">
        <v>1.89940767225333</v>
      </c>
      <c r="M65" s="7">
        <v>0.78840392720616104</v>
      </c>
      <c r="N65" s="10">
        <v>3.1963438008649598</v>
      </c>
      <c r="O65" s="7">
        <v>-8.49649211326299</v>
      </c>
      <c r="P65" s="10">
        <v>2.9610958466131598</v>
      </c>
      <c r="Q65" s="7">
        <v>-9.3814791728967606</v>
      </c>
      <c r="R65" s="10">
        <v>2.2765217929312902</v>
      </c>
      <c r="S65" s="7">
        <v>-0.884987059633772</v>
      </c>
      <c r="T65" s="123">
        <v>3.74328819388439</v>
      </c>
    </row>
    <row r="66" spans="1:25" ht="13" customHeight="1" x14ac:dyDescent="0.2">
      <c r="A66" s="4" t="s">
        <v>397</v>
      </c>
      <c r="B66" s="121">
        <v>1</v>
      </c>
      <c r="C66" s="169" t="s">
        <v>859</v>
      </c>
      <c r="D66" s="170" t="s">
        <v>859</v>
      </c>
      <c r="E66" s="169" t="s">
        <v>859</v>
      </c>
      <c r="F66" s="170" t="s">
        <v>859</v>
      </c>
      <c r="G66" s="169" t="s">
        <v>859</v>
      </c>
      <c r="H66" s="170" t="s">
        <v>859</v>
      </c>
      <c r="I66" s="169" t="s">
        <v>859</v>
      </c>
      <c r="J66" s="170" t="s">
        <v>859</v>
      </c>
      <c r="K66" s="169" t="s">
        <v>859</v>
      </c>
      <c r="L66" s="170" t="s">
        <v>859</v>
      </c>
      <c r="M66" s="169" t="s">
        <v>859</v>
      </c>
      <c r="N66" s="170" t="s">
        <v>859</v>
      </c>
      <c r="O66" s="169" t="s">
        <v>859</v>
      </c>
      <c r="P66" s="170" t="s">
        <v>859</v>
      </c>
      <c r="Q66" s="169" t="s">
        <v>859</v>
      </c>
      <c r="R66" s="170" t="s">
        <v>859</v>
      </c>
      <c r="S66" s="169" t="s">
        <v>859</v>
      </c>
      <c r="T66" s="176" t="s">
        <v>859</v>
      </c>
      <c r="U66" t="s">
        <v>859</v>
      </c>
      <c r="V66" t="s">
        <v>859</v>
      </c>
      <c r="W66" t="s">
        <v>859</v>
      </c>
      <c r="X66" t="s">
        <v>859</v>
      </c>
      <c r="Y66" t="s">
        <v>859</v>
      </c>
    </row>
    <row r="67" spans="1:25" ht="13" customHeight="1" x14ac:dyDescent="0.2">
      <c r="A67" s="82"/>
      <c r="B67" s="122"/>
      <c r="C67" s="7" t="s">
        <v>2000</v>
      </c>
      <c r="D67" s="10" t="s">
        <v>2001</v>
      </c>
      <c r="E67" s="7" t="s">
        <v>2002</v>
      </c>
      <c r="F67" s="10" t="s">
        <v>2003</v>
      </c>
      <c r="G67" s="7" t="s">
        <v>2004</v>
      </c>
      <c r="H67" s="10" t="s">
        <v>2005</v>
      </c>
      <c r="I67" s="7" t="s">
        <v>2006</v>
      </c>
      <c r="J67" s="10" t="s">
        <v>2007</v>
      </c>
      <c r="K67" s="7" t="s">
        <v>2008</v>
      </c>
      <c r="L67" s="10" t="s">
        <v>2009</v>
      </c>
      <c r="M67" s="7" t="s">
        <v>2010</v>
      </c>
      <c r="N67" s="10" t="s">
        <v>2011</v>
      </c>
      <c r="O67" s="7" t="s">
        <v>2012</v>
      </c>
      <c r="P67" s="10" t="s">
        <v>2013</v>
      </c>
      <c r="Q67" s="7" t="s">
        <v>2014</v>
      </c>
      <c r="R67" s="10" t="s">
        <v>2015</v>
      </c>
      <c r="S67" s="7" t="s">
        <v>2016</v>
      </c>
      <c r="T67" s="123" t="s">
        <v>2017</v>
      </c>
    </row>
    <row r="68" spans="1:25" ht="13" customHeight="1" x14ac:dyDescent="0.2">
      <c r="A68" s="82" t="s">
        <v>359</v>
      </c>
      <c r="B68" s="122">
        <v>3</v>
      </c>
      <c r="C68" s="7">
        <v>53.797465065018301</v>
      </c>
      <c r="D68" s="10">
        <v>1.5683498011174699</v>
      </c>
      <c r="E68" s="7" t="s">
        <v>706</v>
      </c>
      <c r="F68" s="10" t="s">
        <v>706</v>
      </c>
      <c r="G68" s="7" t="s">
        <v>706</v>
      </c>
      <c r="H68" s="10" t="s">
        <v>706</v>
      </c>
      <c r="I68" s="7">
        <v>57.6962319412117</v>
      </c>
      <c r="J68" s="10">
        <v>1.273200973954</v>
      </c>
      <c r="K68" s="7" t="s">
        <v>706</v>
      </c>
      <c r="L68" s="10" t="s">
        <v>706</v>
      </c>
      <c r="M68" s="7" t="s">
        <v>706</v>
      </c>
      <c r="N68" s="10" t="s">
        <v>706</v>
      </c>
      <c r="O68" s="7">
        <v>3.8987668761933798</v>
      </c>
      <c r="P68" s="10">
        <v>2.0200895571094399</v>
      </c>
      <c r="Q68" s="7" t="s">
        <v>706</v>
      </c>
      <c r="R68" s="10" t="s">
        <v>706</v>
      </c>
      <c r="S68" s="7" t="s">
        <v>706</v>
      </c>
      <c r="T68" s="123" t="s">
        <v>706</v>
      </c>
    </row>
    <row r="69" spans="1:25" ht="13" customHeight="1" x14ac:dyDescent="0.2">
      <c r="A69" s="82" t="s">
        <v>362</v>
      </c>
      <c r="B69" s="122">
        <v>3</v>
      </c>
      <c r="C69" s="7">
        <v>59.294958998923498</v>
      </c>
      <c r="D69" s="10">
        <v>1.96449199937599</v>
      </c>
      <c r="E69" s="7" t="s">
        <v>706</v>
      </c>
      <c r="F69" s="10" t="s">
        <v>706</v>
      </c>
      <c r="G69" s="7" t="s">
        <v>706</v>
      </c>
      <c r="H69" s="10" t="s">
        <v>706</v>
      </c>
      <c r="I69" s="7">
        <v>69.542656622025305</v>
      </c>
      <c r="J69" s="10">
        <v>2.1220861134361</v>
      </c>
      <c r="K69" s="7" t="s">
        <v>706</v>
      </c>
      <c r="L69" s="10" t="s">
        <v>706</v>
      </c>
      <c r="M69" s="7" t="s">
        <v>706</v>
      </c>
      <c r="N69" s="10" t="s">
        <v>706</v>
      </c>
      <c r="O69" s="7">
        <v>10.247697623101701</v>
      </c>
      <c r="P69" s="10">
        <v>2.8917949941948899</v>
      </c>
      <c r="Q69" s="7" t="s">
        <v>706</v>
      </c>
      <c r="R69" s="10" t="s">
        <v>706</v>
      </c>
      <c r="S69" s="7" t="s">
        <v>706</v>
      </c>
      <c r="T69" s="123" t="s">
        <v>706</v>
      </c>
    </row>
    <row r="70" spans="1:25" ht="13" customHeight="1" x14ac:dyDescent="0.2">
      <c r="A70" s="82" t="s">
        <v>376</v>
      </c>
      <c r="B70" s="122">
        <v>3</v>
      </c>
      <c r="C70" s="7">
        <v>31.017316123554298</v>
      </c>
      <c r="D70" s="10">
        <v>1.0005164903591499</v>
      </c>
      <c r="E70" s="7">
        <v>37.835812545013098</v>
      </c>
      <c r="F70" s="10">
        <v>1.8433007349899699</v>
      </c>
      <c r="G70" s="7">
        <v>6.8184964214588701</v>
      </c>
      <c r="H70" s="10">
        <v>2.0829903707841901</v>
      </c>
      <c r="I70" s="7">
        <v>36.869306436600397</v>
      </c>
      <c r="J70" s="10">
        <v>1.1355167921838401</v>
      </c>
      <c r="K70" s="7">
        <v>41.359950589747598</v>
      </c>
      <c r="L70" s="10">
        <v>4.05415012391299</v>
      </c>
      <c r="M70" s="7">
        <v>4.4906441531471497</v>
      </c>
      <c r="N70" s="10">
        <v>4.2375140578321</v>
      </c>
      <c r="O70" s="7">
        <v>5.8519903130461799</v>
      </c>
      <c r="P70" s="10">
        <v>1.5134172038179301</v>
      </c>
      <c r="Q70" s="7">
        <v>3.5241380447344599</v>
      </c>
      <c r="R70" s="10">
        <v>4.4535256625328099</v>
      </c>
      <c r="S70" s="7">
        <v>-2.32785226831172</v>
      </c>
      <c r="T70" s="123">
        <v>4.7217977799885</v>
      </c>
    </row>
    <row r="71" spans="1:25" ht="13" customHeight="1" x14ac:dyDescent="0.2">
      <c r="A71" s="82" t="s">
        <v>382</v>
      </c>
      <c r="B71" s="122">
        <v>3</v>
      </c>
      <c r="C71" s="7">
        <v>74.564339433770101</v>
      </c>
      <c r="D71" s="10">
        <v>1.0963626224182601</v>
      </c>
      <c r="E71" s="7" t="s">
        <v>706</v>
      </c>
      <c r="F71" s="10" t="s">
        <v>706</v>
      </c>
      <c r="G71" s="7" t="s">
        <v>706</v>
      </c>
      <c r="H71" s="10" t="s">
        <v>706</v>
      </c>
      <c r="I71" s="7">
        <v>77.825875216497195</v>
      </c>
      <c r="J71" s="10">
        <v>1.16004432654162</v>
      </c>
      <c r="K71" s="7" t="s">
        <v>706</v>
      </c>
      <c r="L71" s="10" t="s">
        <v>706</v>
      </c>
      <c r="M71" s="7" t="s">
        <v>706</v>
      </c>
      <c r="N71" s="10" t="s">
        <v>706</v>
      </c>
      <c r="O71" s="7">
        <v>3.2615357827271199</v>
      </c>
      <c r="P71" s="10">
        <v>1.5961559570973201</v>
      </c>
      <c r="Q71" s="7" t="s">
        <v>706</v>
      </c>
      <c r="R71" s="10" t="s">
        <v>706</v>
      </c>
      <c r="S71" s="7" t="s">
        <v>706</v>
      </c>
      <c r="T71" s="123" t="s">
        <v>706</v>
      </c>
    </row>
    <row r="72" spans="1:25" ht="13" customHeight="1" x14ac:dyDescent="0.2">
      <c r="A72" s="82" t="s">
        <v>386</v>
      </c>
      <c r="B72" s="122">
        <v>3</v>
      </c>
      <c r="C72" s="7">
        <v>57.817585653724898</v>
      </c>
      <c r="D72" s="10">
        <v>1.0771366467922701</v>
      </c>
      <c r="E72" s="7">
        <v>64.311265633766894</v>
      </c>
      <c r="F72" s="10">
        <v>2.41170805980668</v>
      </c>
      <c r="G72" s="7">
        <v>6.4936799800419802</v>
      </c>
      <c r="H72" s="10">
        <v>2.6413235739398599</v>
      </c>
      <c r="I72" s="7">
        <v>52.5244876904367</v>
      </c>
      <c r="J72" s="10">
        <v>1.1613503778737699</v>
      </c>
      <c r="K72" s="7">
        <v>51.638926743571901</v>
      </c>
      <c r="L72" s="10">
        <v>4.8501888583734596</v>
      </c>
      <c r="M72" s="7">
        <v>-0.88556094686472897</v>
      </c>
      <c r="N72" s="10">
        <v>4.9819457337449</v>
      </c>
      <c r="O72" s="7">
        <v>-5.2930979632881998</v>
      </c>
      <c r="P72" s="10">
        <v>1.5839690830475299</v>
      </c>
      <c r="Q72" s="7">
        <v>-12.672338890194901</v>
      </c>
      <c r="R72" s="10">
        <v>5.4167026619177197</v>
      </c>
      <c r="S72" s="7">
        <v>-7.3792409269067099</v>
      </c>
      <c r="T72" s="123">
        <v>5.6388273174685404</v>
      </c>
    </row>
    <row r="73" spans="1:25" ht="13" customHeight="1" x14ac:dyDescent="0.2">
      <c r="A73" s="4" t="s">
        <v>387</v>
      </c>
      <c r="B73" s="171">
        <v>3</v>
      </c>
      <c r="C73" s="169">
        <v>68.598408515077793</v>
      </c>
      <c r="D73" s="170">
        <v>0.99226489008507401</v>
      </c>
      <c r="E73" s="169">
        <v>65.351383671220205</v>
      </c>
      <c r="F73" s="170">
        <v>1.1422031967021</v>
      </c>
      <c r="G73" s="169">
        <v>-3.2470248438575902</v>
      </c>
      <c r="H73" s="170">
        <v>1.4927910354734999</v>
      </c>
      <c r="I73" s="169">
        <v>74.199957313780999</v>
      </c>
      <c r="J73" s="170">
        <v>1.4671775135263001</v>
      </c>
      <c r="K73" s="169">
        <v>73.239211500645794</v>
      </c>
      <c r="L73" s="170">
        <v>1.9915617114920801</v>
      </c>
      <c r="M73" s="169">
        <v>-0.96074581313520502</v>
      </c>
      <c r="N73" s="170">
        <v>2.4457977227966898</v>
      </c>
      <c r="O73" s="169">
        <v>5.60154879870315</v>
      </c>
      <c r="P73" s="170">
        <v>1.7712141226550699</v>
      </c>
      <c r="Q73" s="169">
        <v>7.8878278294255297</v>
      </c>
      <c r="R73" s="170">
        <v>2.2958541315244299</v>
      </c>
      <c r="S73" s="169">
        <v>2.2862790307223801</v>
      </c>
      <c r="T73" s="176">
        <v>2.8653711062317102</v>
      </c>
    </row>
    <row r="75" spans="1:25" x14ac:dyDescent="0.2">
      <c r="A75" s="177" t="s">
        <v>599</v>
      </c>
    </row>
    <row r="76" spans="1:25" x14ac:dyDescent="0.2">
      <c r="A76" s="177" t="s">
        <v>398</v>
      </c>
    </row>
    <row r="77" spans="1:25" x14ac:dyDescent="0.2">
      <c r="A77" s="177" t="s">
        <v>399</v>
      </c>
    </row>
    <row r="78" spans="1:25" x14ac:dyDescent="0.2">
      <c r="A78" s="177" t="s">
        <v>461</v>
      </c>
    </row>
    <row r="79" spans="1:25" x14ac:dyDescent="0.2">
      <c r="A79" s="177" t="s">
        <v>462</v>
      </c>
    </row>
    <row r="80" spans="1:25" x14ac:dyDescent="0.2">
      <c r="A80" s="177" t="s">
        <v>400</v>
      </c>
    </row>
    <row r="81" spans="1:1" x14ac:dyDescent="0.2">
      <c r="A81" s="177" t="s">
        <v>401</v>
      </c>
    </row>
    <row r="82" spans="1:1" x14ac:dyDescent="0.2">
      <c r="A82" s="177" t="s">
        <v>402</v>
      </c>
    </row>
    <row r="83" spans="1:1" x14ac:dyDescent="0.2">
      <c r="A83" s="160" t="str">
        <f>HYPERLINK("https://oecdcode.org/disclaimers/cyprus.html", "Information on data for Cyprus: https://oecdcode.org/disclaimers/cyprus.html")</f>
        <v>Information on data for Cyprus: https://oecdcode.org/disclaimers/cyprus.html</v>
      </c>
    </row>
    <row r="84" spans="1:1" x14ac:dyDescent="0.2">
      <c r="A84" s="177" t="s">
        <v>440</v>
      </c>
    </row>
  </sheetData>
  <mergeCells count="14">
    <mergeCell ref="B7:B10"/>
    <mergeCell ref="C7:T7"/>
    <mergeCell ref="C8:H8"/>
    <mergeCell ref="C9:D9"/>
    <mergeCell ref="E9:F9"/>
    <mergeCell ref="G9:H9"/>
    <mergeCell ref="I8:N8"/>
    <mergeCell ref="I9:J9"/>
    <mergeCell ref="K9:L9"/>
    <mergeCell ref="M9:N9"/>
    <mergeCell ref="O8:T8"/>
    <mergeCell ref="O9:P9"/>
    <mergeCell ref="Q9:R9"/>
    <mergeCell ref="S9:T9"/>
  </mergeCells>
  <conditionalFormatting sqref="G1:G200">
    <cfRule type="expression" dxfId="34" priority="5">
      <formula>ABS(G1/H1)&gt;1.95996398454005</formula>
    </cfRule>
  </conditionalFormatting>
  <conditionalFormatting sqref="M1:M200">
    <cfRule type="expression" dxfId="33" priority="4">
      <formula>ABS(M1/N1)&gt;1.95996398454005</formula>
    </cfRule>
  </conditionalFormatting>
  <conditionalFormatting sqref="O1:O200">
    <cfRule type="expression" dxfId="32" priority="3">
      <formula>ABS(O1/P1)&gt;1.95996398454005</formula>
    </cfRule>
  </conditionalFormatting>
  <conditionalFormatting sqref="Q1:Q200">
    <cfRule type="expression" dxfId="31" priority="2">
      <formula>ABS(Q1/R1)&gt;1.95996398454005</formula>
    </cfRule>
  </conditionalFormatting>
  <conditionalFormatting sqref="S1:S200">
    <cfRule type="expression" dxfId="30"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83"/>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325</v>
      </c>
    </row>
    <row r="2" spans="1:26" x14ac:dyDescent="0.2">
      <c r="A2" s="46" t="s">
        <v>326</v>
      </c>
    </row>
    <row r="3" spans="1:26" x14ac:dyDescent="0.2">
      <c r="A3" s="58" t="s">
        <v>441</v>
      </c>
    </row>
    <row r="4" spans="1:26" x14ac:dyDescent="0.2">
      <c r="A4" s="161" t="str">
        <f>HYPERLINK("#'TOC'!A1", "Back to TOC")</f>
        <v>Back to TOC</v>
      </c>
    </row>
    <row r="7" spans="1:26" ht="16" customHeight="1" x14ac:dyDescent="0.2">
      <c r="B7" s="235" t="s">
        <v>342</v>
      </c>
      <c r="C7" s="238" t="s">
        <v>668</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452</v>
      </c>
      <c r="D9" s="241"/>
      <c r="E9" s="241" t="s">
        <v>666</v>
      </c>
      <c r="F9" s="241"/>
      <c r="G9" s="241" t="s">
        <v>667</v>
      </c>
      <c r="H9" s="241"/>
      <c r="I9" s="241" t="s">
        <v>579</v>
      </c>
      <c r="J9" s="241"/>
      <c r="K9" s="241" t="s">
        <v>452</v>
      </c>
      <c r="L9" s="241"/>
      <c r="M9" s="241" t="s">
        <v>666</v>
      </c>
      <c r="N9" s="241"/>
      <c r="O9" s="241" t="s">
        <v>667</v>
      </c>
      <c r="P9" s="241"/>
      <c r="Q9" s="241" t="s">
        <v>580</v>
      </c>
      <c r="R9" s="241"/>
      <c r="S9" s="241" t="s">
        <v>452</v>
      </c>
      <c r="T9" s="241"/>
      <c r="U9" s="241" t="s">
        <v>666</v>
      </c>
      <c r="V9" s="241"/>
      <c r="W9" s="241" t="s">
        <v>667</v>
      </c>
      <c r="X9" s="241"/>
      <c r="Y9" s="241" t="s">
        <v>582</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2018</v>
      </c>
      <c r="D11" s="109" t="s">
        <v>2019</v>
      </c>
      <c r="E11" s="108" t="s">
        <v>2020</v>
      </c>
      <c r="F11" s="109" t="s">
        <v>2021</v>
      </c>
      <c r="G11" s="108" t="s">
        <v>2022</v>
      </c>
      <c r="H11" s="109" t="s">
        <v>2023</v>
      </c>
      <c r="I11" s="108" t="s">
        <v>2024</v>
      </c>
      <c r="J11" s="109" t="s">
        <v>2025</v>
      </c>
      <c r="K11" s="108" t="s">
        <v>2026</v>
      </c>
      <c r="L11" s="109" t="s">
        <v>2027</v>
      </c>
      <c r="M11" s="108" t="s">
        <v>2028</v>
      </c>
      <c r="N11" s="109" t="s">
        <v>2029</v>
      </c>
      <c r="O11" s="108" t="s">
        <v>2030</v>
      </c>
      <c r="P11" s="109" t="s">
        <v>2031</v>
      </c>
      <c r="Q11" s="108" t="s">
        <v>2032</v>
      </c>
      <c r="R11" s="109" t="s">
        <v>2033</v>
      </c>
      <c r="S11" s="108" t="s">
        <v>2034</v>
      </c>
      <c r="T11" s="109" t="s">
        <v>2035</v>
      </c>
      <c r="U11" s="108" t="s">
        <v>2036</v>
      </c>
      <c r="V11" s="109" t="s">
        <v>2037</v>
      </c>
      <c r="W11" s="108" t="s">
        <v>2038</v>
      </c>
      <c r="X11" s="109" t="s">
        <v>2039</v>
      </c>
      <c r="Y11" s="108" t="s">
        <v>2040</v>
      </c>
      <c r="Z11" s="126" t="s">
        <v>2041</v>
      </c>
    </row>
    <row r="12" spans="1:26" ht="13" customHeight="1" x14ac:dyDescent="0.2">
      <c r="A12" s="82" t="s">
        <v>350</v>
      </c>
      <c r="B12" s="110">
        <v>2</v>
      </c>
      <c r="C12" s="7">
        <v>80.635281110632206</v>
      </c>
      <c r="D12" s="10">
        <v>1.4142465955844901</v>
      </c>
      <c r="E12" s="7">
        <v>76.203794658137099</v>
      </c>
      <c r="F12" s="10">
        <v>1.62158257710396</v>
      </c>
      <c r="G12" s="7">
        <v>76.6247092358918</v>
      </c>
      <c r="H12" s="10">
        <v>1.90827260115444</v>
      </c>
      <c r="I12" s="7">
        <v>-4.0105718747404602</v>
      </c>
      <c r="J12" s="10">
        <v>2.4182372828261798</v>
      </c>
      <c r="K12" s="7">
        <v>67.720171090015697</v>
      </c>
      <c r="L12" s="10">
        <v>2.5700658459749701</v>
      </c>
      <c r="M12" s="7">
        <v>67.426431618953202</v>
      </c>
      <c r="N12" s="10">
        <v>3.2267261788337702</v>
      </c>
      <c r="O12" s="7">
        <v>68.630972044233999</v>
      </c>
      <c r="P12" s="10">
        <v>2.7365788805809599</v>
      </c>
      <c r="Q12" s="7">
        <v>0.91080095421828799</v>
      </c>
      <c r="R12" s="10">
        <v>3.7636370604583602</v>
      </c>
      <c r="S12" s="7">
        <v>-12.915110020616501</v>
      </c>
      <c r="T12" s="10">
        <v>2.9334845978408199</v>
      </c>
      <c r="U12" s="7">
        <v>-8.7773630391838395</v>
      </c>
      <c r="V12" s="10">
        <v>3.6112728902062101</v>
      </c>
      <c r="W12" s="7">
        <v>-7.9937371916577602</v>
      </c>
      <c r="X12" s="10">
        <v>3.3362206596624402</v>
      </c>
      <c r="Y12" s="7">
        <v>4.9213728289587504</v>
      </c>
      <c r="Z12" s="123">
        <v>4.4735707749968796</v>
      </c>
    </row>
    <row r="13" spans="1:26" ht="13" customHeight="1" x14ac:dyDescent="0.2">
      <c r="A13" s="82" t="s">
        <v>351</v>
      </c>
      <c r="B13" s="110">
        <v>2</v>
      </c>
      <c r="C13" s="7">
        <v>86.276086841465599</v>
      </c>
      <c r="D13" s="10">
        <v>0.92721567870270605</v>
      </c>
      <c r="E13" s="7">
        <v>84.731834069700099</v>
      </c>
      <c r="F13" s="10">
        <v>1.0749268488365</v>
      </c>
      <c r="G13" s="7">
        <v>83.433967921817597</v>
      </c>
      <c r="H13" s="10">
        <v>1.60539379362803</v>
      </c>
      <c r="I13" s="7">
        <v>-2.8421189196480201</v>
      </c>
      <c r="J13" s="10">
        <v>1.77982514049314</v>
      </c>
      <c r="K13" s="7">
        <v>82.020376756789503</v>
      </c>
      <c r="L13" s="10">
        <v>1.07952558746588</v>
      </c>
      <c r="M13" s="7">
        <v>82.289993927627805</v>
      </c>
      <c r="N13" s="10">
        <v>1.59160052588047</v>
      </c>
      <c r="O13" s="7">
        <v>79.517853758612404</v>
      </c>
      <c r="P13" s="10">
        <v>2.1720620418777101</v>
      </c>
      <c r="Q13" s="7">
        <v>-2.50252299817708</v>
      </c>
      <c r="R13" s="10">
        <v>2.4495178643020501</v>
      </c>
      <c r="S13" s="7">
        <v>-4.2557100846761502</v>
      </c>
      <c r="T13" s="10">
        <v>1.42306163212479</v>
      </c>
      <c r="U13" s="7">
        <v>-2.4418401420723201</v>
      </c>
      <c r="V13" s="10">
        <v>1.9205884422052999</v>
      </c>
      <c r="W13" s="7">
        <v>-3.9161141632052199</v>
      </c>
      <c r="X13" s="10">
        <v>2.7009521925397699</v>
      </c>
      <c r="Y13" s="7">
        <v>0.33959592147093098</v>
      </c>
      <c r="Z13" s="123">
        <v>3.02785655179804</v>
      </c>
    </row>
    <row r="14" spans="1:26" ht="13" customHeight="1" x14ac:dyDescent="0.2">
      <c r="A14" s="82" t="s">
        <v>352</v>
      </c>
      <c r="B14" s="110">
        <v>2</v>
      </c>
      <c r="C14" s="7">
        <v>70.492593753898305</v>
      </c>
      <c r="D14" s="10">
        <v>1.6690602123895599</v>
      </c>
      <c r="E14" s="7">
        <v>69.216983492363497</v>
      </c>
      <c r="F14" s="10">
        <v>1.4350395807865599</v>
      </c>
      <c r="G14" s="7">
        <v>73.016693729038096</v>
      </c>
      <c r="H14" s="10">
        <v>2.46853421121331</v>
      </c>
      <c r="I14" s="7">
        <v>2.5240999751398498</v>
      </c>
      <c r="J14" s="10">
        <v>2.8436006828931899</v>
      </c>
      <c r="K14" s="7">
        <v>69.894527729792301</v>
      </c>
      <c r="L14" s="10">
        <v>1.7484495562851301</v>
      </c>
      <c r="M14" s="7">
        <v>65.5218306035257</v>
      </c>
      <c r="N14" s="10">
        <v>1.6139996675045101</v>
      </c>
      <c r="O14" s="7">
        <v>66.027998946102201</v>
      </c>
      <c r="P14" s="10">
        <v>2.4059045103035199</v>
      </c>
      <c r="Q14" s="7">
        <v>-3.8665287836900299</v>
      </c>
      <c r="R14" s="10">
        <v>3.02743365225593</v>
      </c>
      <c r="S14" s="7">
        <v>-0.59806602410600396</v>
      </c>
      <c r="T14" s="10">
        <v>2.4171962773956901</v>
      </c>
      <c r="U14" s="7">
        <v>-3.69515288883784</v>
      </c>
      <c r="V14" s="10">
        <v>2.1597068146229401</v>
      </c>
      <c r="W14" s="7">
        <v>-6.9886947829358803</v>
      </c>
      <c r="X14" s="10">
        <v>3.44703316848407</v>
      </c>
      <c r="Y14" s="7">
        <v>-6.3906287588298802</v>
      </c>
      <c r="Z14" s="123">
        <v>4.1534827991171799</v>
      </c>
    </row>
    <row r="15" spans="1:26" ht="13" customHeight="1" x14ac:dyDescent="0.2">
      <c r="A15" s="111" t="s">
        <v>353</v>
      </c>
      <c r="B15" s="110">
        <v>2</v>
      </c>
      <c r="C15" s="7">
        <v>66.257880041569805</v>
      </c>
      <c r="D15" s="10">
        <v>2.5163394506154702</v>
      </c>
      <c r="E15" s="7">
        <v>66.617400198544502</v>
      </c>
      <c r="F15" s="10">
        <v>1.9185117524004101</v>
      </c>
      <c r="G15" s="7">
        <v>70.596960030037394</v>
      </c>
      <c r="H15" s="10">
        <v>2.7262096761346801</v>
      </c>
      <c r="I15" s="7">
        <v>4.3390799884675602</v>
      </c>
      <c r="J15" s="10">
        <v>3.6511077181588401</v>
      </c>
      <c r="K15" s="7">
        <v>64.184123867778396</v>
      </c>
      <c r="L15" s="10">
        <v>2.0255389451697399</v>
      </c>
      <c r="M15" s="7">
        <v>61.281820831668497</v>
      </c>
      <c r="N15" s="10">
        <v>1.8570095763089001</v>
      </c>
      <c r="O15" s="7">
        <v>58.485671316507002</v>
      </c>
      <c r="P15" s="10">
        <v>2.8243235241512599</v>
      </c>
      <c r="Q15" s="7">
        <v>-5.6984525512714104</v>
      </c>
      <c r="R15" s="10">
        <v>3.6374493145035398</v>
      </c>
      <c r="S15" s="7">
        <v>-2.0737561737914199</v>
      </c>
      <c r="T15" s="10">
        <v>3.23028980884426</v>
      </c>
      <c r="U15" s="7">
        <v>-5.3355793668759803</v>
      </c>
      <c r="V15" s="10">
        <v>2.6700509191027502</v>
      </c>
      <c r="W15" s="7">
        <v>-12.111288713530399</v>
      </c>
      <c r="X15" s="10">
        <v>3.9254327872636599</v>
      </c>
      <c r="Y15" s="7">
        <v>-10.037532539739001</v>
      </c>
      <c r="Z15" s="123">
        <v>5.1537971521181696</v>
      </c>
    </row>
    <row r="16" spans="1:26" ht="13" customHeight="1" x14ac:dyDescent="0.2">
      <c r="A16" s="111" t="s">
        <v>354</v>
      </c>
      <c r="B16" s="110">
        <v>2</v>
      </c>
      <c r="C16" s="7">
        <v>76.403160333706296</v>
      </c>
      <c r="D16" s="10">
        <v>1.4562347414478101</v>
      </c>
      <c r="E16" s="7">
        <v>72.094009612794693</v>
      </c>
      <c r="F16" s="10">
        <v>2.2495343648855202</v>
      </c>
      <c r="G16" s="7">
        <v>74.3183604117052</v>
      </c>
      <c r="H16" s="10">
        <v>3.4321902912913602</v>
      </c>
      <c r="I16" s="7">
        <v>-2.0847999220010802</v>
      </c>
      <c r="J16" s="10">
        <v>3.69941869825402</v>
      </c>
      <c r="K16" s="7">
        <v>79.256936498078403</v>
      </c>
      <c r="L16" s="10">
        <v>2.7954134061363001</v>
      </c>
      <c r="M16" s="7">
        <v>75.971812884582107</v>
      </c>
      <c r="N16" s="10">
        <v>2.2615153339563401</v>
      </c>
      <c r="O16" s="7">
        <v>75.799395292059302</v>
      </c>
      <c r="P16" s="10">
        <v>3.55984907313458</v>
      </c>
      <c r="Q16" s="7">
        <v>-3.45754120601912</v>
      </c>
      <c r="R16" s="10">
        <v>4.4409028410043199</v>
      </c>
      <c r="S16" s="7">
        <v>2.8537761643721198</v>
      </c>
      <c r="T16" s="10">
        <v>3.1519764804652501</v>
      </c>
      <c r="U16" s="7">
        <v>3.87780327178747</v>
      </c>
      <c r="V16" s="10">
        <v>3.1898050825278501</v>
      </c>
      <c r="W16" s="7">
        <v>1.48103488035409</v>
      </c>
      <c r="X16" s="10">
        <v>4.9449424282929497</v>
      </c>
      <c r="Y16" s="7">
        <v>-1.37274128401803</v>
      </c>
      <c r="Z16" s="123">
        <v>5.7799062923400202</v>
      </c>
    </row>
    <row r="17" spans="1:26" ht="13" customHeight="1" x14ac:dyDescent="0.2">
      <c r="A17" s="82" t="s">
        <v>355</v>
      </c>
      <c r="B17" s="110">
        <v>2</v>
      </c>
      <c r="C17" s="7">
        <v>61.486034364057801</v>
      </c>
      <c r="D17" s="10">
        <v>2.4272653192843698</v>
      </c>
      <c r="E17" s="7">
        <v>48.725926717917602</v>
      </c>
      <c r="F17" s="10">
        <v>3.1722957891167001</v>
      </c>
      <c r="G17" s="7">
        <v>46.664458222974503</v>
      </c>
      <c r="H17" s="10">
        <v>2.8420225585060299</v>
      </c>
      <c r="I17" s="7">
        <v>-14.8215761410833</v>
      </c>
      <c r="J17" s="10">
        <v>3.90893473001623</v>
      </c>
      <c r="K17" s="7">
        <v>48.376874632050999</v>
      </c>
      <c r="L17" s="10">
        <v>2.7858350530661</v>
      </c>
      <c r="M17" s="7">
        <v>43.223881963975003</v>
      </c>
      <c r="N17" s="10">
        <v>5.3222417723825304</v>
      </c>
      <c r="O17" s="7">
        <v>39.810126027133599</v>
      </c>
      <c r="P17" s="10">
        <v>2.9913755572792899</v>
      </c>
      <c r="Q17" s="7">
        <v>-8.5667486049174304</v>
      </c>
      <c r="R17" s="10">
        <v>4.29515996055442</v>
      </c>
      <c r="S17" s="7">
        <v>-13.1091597320068</v>
      </c>
      <c r="T17" s="10">
        <v>3.6949281282715698</v>
      </c>
      <c r="U17" s="7">
        <v>-5.5020447539425801</v>
      </c>
      <c r="V17" s="10">
        <v>6.1959436777089199</v>
      </c>
      <c r="W17" s="7">
        <v>-6.8543321958409198</v>
      </c>
      <c r="X17" s="10">
        <v>4.1261870955817201</v>
      </c>
      <c r="Y17" s="7">
        <v>6.2548275361658403</v>
      </c>
      <c r="Z17" s="123">
        <v>5.8075958718110599</v>
      </c>
    </row>
    <row r="18" spans="1:26" ht="13" customHeight="1" x14ac:dyDescent="0.2">
      <c r="A18" s="82" t="s">
        <v>356</v>
      </c>
      <c r="B18" s="110">
        <v>2</v>
      </c>
      <c r="C18" s="7">
        <v>71.441912504617903</v>
      </c>
      <c r="D18" s="10">
        <v>1.81481228881027</v>
      </c>
      <c r="E18" s="7">
        <v>75.236884802684799</v>
      </c>
      <c r="F18" s="10">
        <v>2.6134974623473899</v>
      </c>
      <c r="G18" s="7">
        <v>73.438587330148593</v>
      </c>
      <c r="H18" s="10">
        <v>2.9433532074717199</v>
      </c>
      <c r="I18" s="7">
        <v>1.99667482553076</v>
      </c>
      <c r="J18" s="10">
        <v>3.50509934124885</v>
      </c>
      <c r="K18" s="7">
        <v>81.738149010689796</v>
      </c>
      <c r="L18" s="10">
        <v>1.54701104395327</v>
      </c>
      <c r="M18" s="7">
        <v>78.095276445321403</v>
      </c>
      <c r="N18" s="10">
        <v>2.1571780897777102</v>
      </c>
      <c r="O18" s="7">
        <v>81.883394342413496</v>
      </c>
      <c r="P18" s="10">
        <v>2.8282931066870498</v>
      </c>
      <c r="Q18" s="7">
        <v>0.145245331723757</v>
      </c>
      <c r="R18" s="10">
        <v>3.2893699033425601</v>
      </c>
      <c r="S18" s="7">
        <v>10.296236506071899</v>
      </c>
      <c r="T18" s="10">
        <v>2.3846984743841602</v>
      </c>
      <c r="U18" s="7">
        <v>2.8583916426365898</v>
      </c>
      <c r="V18" s="10">
        <v>3.3887735682268998</v>
      </c>
      <c r="W18" s="7">
        <v>8.4448070122648993</v>
      </c>
      <c r="X18" s="10">
        <v>4.0819811368093699</v>
      </c>
      <c r="Y18" s="7">
        <v>-1.8514294938069999</v>
      </c>
      <c r="Z18" s="123">
        <v>4.8068363559662499</v>
      </c>
    </row>
    <row r="19" spans="1:26" ht="13" customHeight="1" x14ac:dyDescent="0.2">
      <c r="A19" s="82" t="s">
        <v>357</v>
      </c>
      <c r="B19" s="110">
        <v>2</v>
      </c>
      <c r="C19" s="7">
        <v>57.9357426048363</v>
      </c>
      <c r="D19" s="10">
        <v>2.7685778625047202</v>
      </c>
      <c r="E19" s="7">
        <v>56.060600302513201</v>
      </c>
      <c r="F19" s="10">
        <v>4.4182681849641403</v>
      </c>
      <c r="G19" s="7">
        <v>52.117498844875001</v>
      </c>
      <c r="H19" s="10">
        <v>2.3747310599035001</v>
      </c>
      <c r="I19" s="7">
        <v>-5.8182437599612404</v>
      </c>
      <c r="J19" s="10">
        <v>3.8125709211418699</v>
      </c>
      <c r="K19" s="7">
        <v>65.898639037721594</v>
      </c>
      <c r="L19" s="10">
        <v>2.9768110931041001</v>
      </c>
      <c r="M19" s="7">
        <v>72.765474310672104</v>
      </c>
      <c r="N19" s="10">
        <v>4.9317392312916297</v>
      </c>
      <c r="O19" s="7">
        <v>62.874265442691197</v>
      </c>
      <c r="P19" s="10">
        <v>2.50553426295627</v>
      </c>
      <c r="Q19" s="7">
        <v>-3.0243735950303301</v>
      </c>
      <c r="R19" s="10">
        <v>3.8412543734356799</v>
      </c>
      <c r="S19" s="7">
        <v>7.9628964328853096</v>
      </c>
      <c r="T19" s="10">
        <v>4.0652709214489997</v>
      </c>
      <c r="U19" s="7">
        <v>16.7048740081589</v>
      </c>
      <c r="V19" s="10">
        <v>6.6214156794244001</v>
      </c>
      <c r="W19" s="7">
        <v>10.756766597816201</v>
      </c>
      <c r="X19" s="10">
        <v>3.4521079863929902</v>
      </c>
      <c r="Y19" s="7">
        <v>2.7938701649309099</v>
      </c>
      <c r="Z19" s="123">
        <v>5.4121097725540697</v>
      </c>
    </row>
    <row r="20" spans="1:26" ht="13" customHeight="1" x14ac:dyDescent="0.2">
      <c r="A20" s="82" t="s">
        <v>358</v>
      </c>
      <c r="B20" s="110">
        <v>2</v>
      </c>
      <c r="C20" s="7">
        <v>87.258636425819901</v>
      </c>
      <c r="D20" s="10">
        <v>2.9633196910416499</v>
      </c>
      <c r="E20" s="7">
        <v>78.124486161663299</v>
      </c>
      <c r="F20" s="10">
        <v>2.57547249464338</v>
      </c>
      <c r="G20" s="7">
        <v>83.879459842799704</v>
      </c>
      <c r="H20" s="10">
        <v>1.36099601356544</v>
      </c>
      <c r="I20" s="7">
        <v>-3.3791765830202398</v>
      </c>
      <c r="J20" s="10">
        <v>3.3370747858007799</v>
      </c>
      <c r="K20" s="7">
        <v>88.342997965247804</v>
      </c>
      <c r="L20" s="10">
        <v>2.6570243234547499</v>
      </c>
      <c r="M20" s="7">
        <v>87.573583262132502</v>
      </c>
      <c r="N20" s="10">
        <v>1.6685549863231099</v>
      </c>
      <c r="O20" s="7">
        <v>87.126036606384702</v>
      </c>
      <c r="P20" s="10">
        <v>1.6187521722823801</v>
      </c>
      <c r="Q20" s="7">
        <v>-1.2169613588630901</v>
      </c>
      <c r="R20" s="10">
        <v>3.2341882913168498</v>
      </c>
      <c r="S20" s="7">
        <v>1.08436153942792</v>
      </c>
      <c r="T20" s="10">
        <v>3.9800806331964398</v>
      </c>
      <c r="U20" s="7">
        <v>9.4490971004691993</v>
      </c>
      <c r="V20" s="10">
        <v>3.06873496950264</v>
      </c>
      <c r="W20" s="7">
        <v>3.24657676358507</v>
      </c>
      <c r="X20" s="10">
        <v>2.1148684933607398</v>
      </c>
      <c r="Y20" s="7">
        <v>2.16221522415715</v>
      </c>
      <c r="Z20" s="123">
        <v>4.64715418613567</v>
      </c>
    </row>
    <row r="21" spans="1:26" ht="13" customHeight="1" x14ac:dyDescent="0.2">
      <c r="A21" s="82" t="s">
        <v>359</v>
      </c>
      <c r="B21" s="110">
        <v>2</v>
      </c>
      <c r="C21" s="7">
        <v>50.923912757746301</v>
      </c>
      <c r="D21" s="10">
        <v>2.0681125288538298</v>
      </c>
      <c r="E21" s="7">
        <v>50.235001696914601</v>
      </c>
      <c r="F21" s="10">
        <v>2.5623143759501401</v>
      </c>
      <c r="G21" s="7">
        <v>52.7755714035453</v>
      </c>
      <c r="H21" s="10">
        <v>4.8852566409590397</v>
      </c>
      <c r="I21" s="7">
        <v>1.85165864579906</v>
      </c>
      <c r="J21" s="10">
        <v>4.7443403065007903</v>
      </c>
      <c r="K21" s="7">
        <v>52.283671782795999</v>
      </c>
      <c r="L21" s="10">
        <v>1.5224787531577499</v>
      </c>
      <c r="M21" s="7">
        <v>51.836312198478304</v>
      </c>
      <c r="N21" s="10">
        <v>2.9668383655802599</v>
      </c>
      <c r="O21" s="7">
        <v>47.603893806793799</v>
      </c>
      <c r="P21" s="10">
        <v>4.7173567161407197</v>
      </c>
      <c r="Q21" s="7">
        <v>-4.6797779760021898</v>
      </c>
      <c r="R21" s="10">
        <v>4.6932436731670197</v>
      </c>
      <c r="S21" s="7">
        <v>1.35975902504973</v>
      </c>
      <c r="T21" s="10">
        <v>2.5680792405646198</v>
      </c>
      <c r="U21" s="7">
        <v>1.6013105015637401</v>
      </c>
      <c r="V21" s="10">
        <v>3.9201511257449901</v>
      </c>
      <c r="W21" s="7">
        <v>-5.1716775967515103</v>
      </c>
      <c r="X21" s="10">
        <v>6.7911108690222601</v>
      </c>
      <c r="Y21" s="7">
        <v>-6.5314366218012401</v>
      </c>
      <c r="Z21" s="123">
        <v>6.6734774383083204</v>
      </c>
    </row>
    <row r="22" spans="1:26" ht="13" customHeight="1" x14ac:dyDescent="0.2">
      <c r="A22" s="82" t="s">
        <v>360</v>
      </c>
      <c r="B22" s="110">
        <v>2</v>
      </c>
      <c r="C22" s="7">
        <v>70.643506654492896</v>
      </c>
      <c r="D22" s="10">
        <v>2.31730847046307</v>
      </c>
      <c r="E22" s="7">
        <v>84.136545074762296</v>
      </c>
      <c r="F22" s="10">
        <v>1.59588476648912</v>
      </c>
      <c r="G22" s="7" t="s">
        <v>706</v>
      </c>
      <c r="H22" s="10" t="s">
        <v>706</v>
      </c>
      <c r="I22" s="7" t="s">
        <v>706</v>
      </c>
      <c r="J22" s="10" t="s">
        <v>706</v>
      </c>
      <c r="K22" s="7">
        <v>80.135224663328898</v>
      </c>
      <c r="L22" s="10">
        <v>1.7638505541407901</v>
      </c>
      <c r="M22" s="7">
        <v>91.682767915212395</v>
      </c>
      <c r="N22" s="10">
        <v>1.63131233708865</v>
      </c>
      <c r="O22" s="7">
        <v>88.450190242207498</v>
      </c>
      <c r="P22" s="10">
        <v>2.8670585236407602</v>
      </c>
      <c r="Q22" s="7">
        <v>8.3149655788785406</v>
      </c>
      <c r="R22" s="10">
        <v>3.2864864669247198</v>
      </c>
      <c r="S22" s="7">
        <v>9.4917180088359991</v>
      </c>
      <c r="T22" s="10">
        <v>2.9122306441322001</v>
      </c>
      <c r="U22" s="7">
        <v>7.5462228404501301</v>
      </c>
      <c r="V22" s="10">
        <v>2.2821104550502498</v>
      </c>
      <c r="W22" s="7" t="s">
        <v>706</v>
      </c>
      <c r="X22" s="10" t="s">
        <v>706</v>
      </c>
      <c r="Y22" s="7" t="s">
        <v>706</v>
      </c>
      <c r="Z22" s="123" t="s">
        <v>706</v>
      </c>
    </row>
    <row r="23" spans="1:26" ht="13" customHeight="1" x14ac:dyDescent="0.2">
      <c r="A23" s="82" t="s">
        <v>361</v>
      </c>
      <c r="B23" s="110">
        <v>2</v>
      </c>
      <c r="C23" s="7">
        <v>74.540997723510799</v>
      </c>
      <c r="D23" s="10">
        <v>1.0139543990967801</v>
      </c>
      <c r="E23" s="7">
        <v>77.310199804485904</v>
      </c>
      <c r="F23" s="10">
        <v>3.0591474180968299</v>
      </c>
      <c r="G23" s="7" t="s">
        <v>706</v>
      </c>
      <c r="H23" s="10" t="s">
        <v>706</v>
      </c>
      <c r="I23" s="7" t="s">
        <v>706</v>
      </c>
      <c r="J23" s="10" t="s">
        <v>706</v>
      </c>
      <c r="K23" s="7">
        <v>84.327639563523803</v>
      </c>
      <c r="L23" s="10">
        <v>0.81204376095868502</v>
      </c>
      <c r="M23" s="7">
        <v>84.146850643712099</v>
      </c>
      <c r="N23" s="10">
        <v>1.8230546818989899</v>
      </c>
      <c r="O23" s="7">
        <v>86.135737904952506</v>
      </c>
      <c r="P23" s="10">
        <v>4.9245785373326303</v>
      </c>
      <c r="Q23" s="7">
        <v>1.8080983414287599</v>
      </c>
      <c r="R23" s="10">
        <v>4.9993151747454201</v>
      </c>
      <c r="S23" s="7">
        <v>9.7866418400130204</v>
      </c>
      <c r="T23" s="10">
        <v>1.29904526216743</v>
      </c>
      <c r="U23" s="7">
        <v>6.83665083922621</v>
      </c>
      <c r="V23" s="10">
        <v>3.5611671259353002</v>
      </c>
      <c r="W23" s="7" t="s">
        <v>706</v>
      </c>
      <c r="X23" s="10" t="s">
        <v>706</v>
      </c>
      <c r="Y23" s="7" t="s">
        <v>706</v>
      </c>
      <c r="Z23" s="123" t="s">
        <v>706</v>
      </c>
    </row>
    <row r="24" spans="1:26" ht="13" customHeight="1" x14ac:dyDescent="0.2">
      <c r="A24" s="82" t="s">
        <v>362</v>
      </c>
      <c r="B24" s="110">
        <v>2</v>
      </c>
      <c r="C24" s="7">
        <v>41.1815215249811</v>
      </c>
      <c r="D24" s="10">
        <v>2.57168400843431</v>
      </c>
      <c r="E24" s="7">
        <v>31.061623891051301</v>
      </c>
      <c r="F24" s="10">
        <v>4.2955738509193804</v>
      </c>
      <c r="G24" s="7">
        <v>36.516530507229398</v>
      </c>
      <c r="H24" s="10">
        <v>4.7074531184904203</v>
      </c>
      <c r="I24" s="7">
        <v>-4.66499101775167</v>
      </c>
      <c r="J24" s="10">
        <v>5.1113708266011004</v>
      </c>
      <c r="K24" s="7">
        <v>73.495332122614599</v>
      </c>
      <c r="L24" s="10">
        <v>1.58356025282903</v>
      </c>
      <c r="M24" s="7">
        <v>65.290204403414904</v>
      </c>
      <c r="N24" s="10">
        <v>3.2784989113104399</v>
      </c>
      <c r="O24" s="7">
        <v>70.671258117569806</v>
      </c>
      <c r="P24" s="10">
        <v>4.7396308361476702</v>
      </c>
      <c r="Q24" s="7">
        <v>-2.8240740050447499</v>
      </c>
      <c r="R24" s="10">
        <v>4.9723476258801904</v>
      </c>
      <c r="S24" s="7">
        <v>32.313810597633498</v>
      </c>
      <c r="T24" s="10">
        <v>3.0201360422300101</v>
      </c>
      <c r="U24" s="7">
        <v>34.2285805123636</v>
      </c>
      <c r="V24" s="10">
        <v>5.4037496074638902</v>
      </c>
      <c r="W24" s="7">
        <v>34.154727610340402</v>
      </c>
      <c r="X24" s="10">
        <v>6.6801358762937699</v>
      </c>
      <c r="Y24" s="7">
        <v>1.8409170127069201</v>
      </c>
      <c r="Z24" s="123">
        <v>7.1309433204608501</v>
      </c>
    </row>
    <row r="25" spans="1:26" ht="13" customHeight="1" x14ac:dyDescent="0.2">
      <c r="A25" s="82" t="s">
        <v>363</v>
      </c>
      <c r="B25" s="110">
        <v>2</v>
      </c>
      <c r="C25" s="7">
        <v>83.373760700302299</v>
      </c>
      <c r="D25" s="10">
        <v>1.15229212268284</v>
      </c>
      <c r="E25" s="7">
        <v>77.629979203052898</v>
      </c>
      <c r="F25" s="10">
        <v>1.4022645561365601</v>
      </c>
      <c r="G25" s="7">
        <v>85.312466716215596</v>
      </c>
      <c r="H25" s="10">
        <v>3.1559181775674001</v>
      </c>
      <c r="I25" s="7">
        <v>1.93870601591331</v>
      </c>
      <c r="J25" s="10">
        <v>3.31819426930082</v>
      </c>
      <c r="K25" s="7">
        <v>74.287062243032906</v>
      </c>
      <c r="L25" s="10">
        <v>1.3745819164151301</v>
      </c>
      <c r="M25" s="7">
        <v>70.113824719550905</v>
      </c>
      <c r="N25" s="10">
        <v>2.7245858517969301</v>
      </c>
      <c r="O25" s="7">
        <v>73.106416466279896</v>
      </c>
      <c r="P25" s="10">
        <v>3.25136964277231</v>
      </c>
      <c r="Q25" s="7">
        <v>-1.1806457767529499</v>
      </c>
      <c r="R25" s="10">
        <v>3.5227008209077302</v>
      </c>
      <c r="S25" s="7">
        <v>-9.0866984572694207</v>
      </c>
      <c r="T25" s="10">
        <v>1.79367014273317</v>
      </c>
      <c r="U25" s="7">
        <v>-7.5161544835019898</v>
      </c>
      <c r="V25" s="10">
        <v>3.0642640142795901</v>
      </c>
      <c r="W25" s="7">
        <v>-12.2060502499357</v>
      </c>
      <c r="X25" s="10">
        <v>4.5311393818157599</v>
      </c>
      <c r="Y25" s="7">
        <v>-3.1193517926662699</v>
      </c>
      <c r="Z25" s="123">
        <v>4.8394043313660902</v>
      </c>
    </row>
    <row r="26" spans="1:26" ht="13" customHeight="1" x14ac:dyDescent="0.2">
      <c r="A26" s="82" t="s">
        <v>364</v>
      </c>
      <c r="B26" s="110">
        <v>2</v>
      </c>
      <c r="C26" s="7">
        <v>73.996301672674505</v>
      </c>
      <c r="D26" s="10">
        <v>1.2974819906664801</v>
      </c>
      <c r="E26" s="7">
        <v>68.856541619168098</v>
      </c>
      <c r="F26" s="10">
        <v>2.8373151456692498</v>
      </c>
      <c r="G26" s="7" t="s">
        <v>706</v>
      </c>
      <c r="H26" s="10" t="s">
        <v>706</v>
      </c>
      <c r="I26" s="7" t="s">
        <v>706</v>
      </c>
      <c r="J26" s="10" t="s">
        <v>706</v>
      </c>
      <c r="K26" s="7">
        <v>70.370260357616999</v>
      </c>
      <c r="L26" s="10">
        <v>1.3003117095151799</v>
      </c>
      <c r="M26" s="7">
        <v>64.390785567995593</v>
      </c>
      <c r="N26" s="10">
        <v>1.7964541265742699</v>
      </c>
      <c r="O26" s="7">
        <v>67.371700752740495</v>
      </c>
      <c r="P26" s="10">
        <v>3.34799002926195</v>
      </c>
      <c r="Q26" s="7">
        <v>-2.9985596048765002</v>
      </c>
      <c r="R26" s="10">
        <v>3.5434211688401498</v>
      </c>
      <c r="S26" s="7">
        <v>-3.6260413150574502</v>
      </c>
      <c r="T26" s="10">
        <v>1.83691863129702</v>
      </c>
      <c r="U26" s="7">
        <v>-4.4657560511724599</v>
      </c>
      <c r="V26" s="10">
        <v>3.3582145054671302</v>
      </c>
      <c r="W26" s="7" t="s">
        <v>706</v>
      </c>
      <c r="X26" s="10" t="s">
        <v>706</v>
      </c>
      <c r="Y26" s="7" t="s">
        <v>706</v>
      </c>
      <c r="Z26" s="123" t="s">
        <v>706</v>
      </c>
    </row>
    <row r="27" spans="1:26" ht="13" customHeight="1" x14ac:dyDescent="0.2">
      <c r="A27" s="82" t="s">
        <v>365</v>
      </c>
      <c r="B27" s="110">
        <v>2</v>
      </c>
      <c r="C27" s="7">
        <v>78.554848067030903</v>
      </c>
      <c r="D27" s="10">
        <v>2.1484306320809301</v>
      </c>
      <c r="E27" s="7">
        <v>82.123118952966294</v>
      </c>
      <c r="F27" s="10">
        <v>1.23351275631623</v>
      </c>
      <c r="G27" s="7">
        <v>78.944404649243907</v>
      </c>
      <c r="H27" s="10">
        <v>1.29762625243911</v>
      </c>
      <c r="I27" s="7">
        <v>0.38955658221303202</v>
      </c>
      <c r="J27" s="10">
        <v>2.49848487240775</v>
      </c>
      <c r="K27" s="7">
        <v>58.780240088215599</v>
      </c>
      <c r="L27" s="10">
        <v>1.95447503197907</v>
      </c>
      <c r="M27" s="7">
        <v>59.518636508870898</v>
      </c>
      <c r="N27" s="10">
        <v>2.7516624735452702</v>
      </c>
      <c r="O27" s="7">
        <v>58.363180026194001</v>
      </c>
      <c r="P27" s="10">
        <v>2.96184825203505</v>
      </c>
      <c r="Q27" s="7">
        <v>-0.41706006202162599</v>
      </c>
      <c r="R27" s="10">
        <v>3.5982260193909901</v>
      </c>
      <c r="S27" s="7">
        <v>-19.774607978815201</v>
      </c>
      <c r="T27" s="10">
        <v>2.9044322735249399</v>
      </c>
      <c r="U27" s="7">
        <v>-22.604482444095499</v>
      </c>
      <c r="V27" s="10">
        <v>3.0154933407839102</v>
      </c>
      <c r="W27" s="7">
        <v>-20.581224623049899</v>
      </c>
      <c r="X27" s="10">
        <v>3.23363247124689</v>
      </c>
      <c r="Y27" s="7">
        <v>-0.80661664423465895</v>
      </c>
      <c r="Z27" s="123">
        <v>4.3806000895165802</v>
      </c>
    </row>
    <row r="28" spans="1:26" ht="13" customHeight="1" x14ac:dyDescent="0.2">
      <c r="A28" s="82" t="s">
        <v>366</v>
      </c>
      <c r="B28" s="110">
        <v>2</v>
      </c>
      <c r="C28" s="7">
        <v>37.915130978471701</v>
      </c>
      <c r="D28" s="10">
        <v>1.8789325080316599</v>
      </c>
      <c r="E28" s="7">
        <v>40.1010428068792</v>
      </c>
      <c r="F28" s="10">
        <v>2.8724696617070502</v>
      </c>
      <c r="G28" s="7">
        <v>43.1694216299827</v>
      </c>
      <c r="H28" s="10">
        <v>3.2489162878328099</v>
      </c>
      <c r="I28" s="7">
        <v>5.25429065151092</v>
      </c>
      <c r="J28" s="10">
        <v>3.85247347362052</v>
      </c>
      <c r="K28" s="7">
        <v>53.542231307919202</v>
      </c>
      <c r="L28" s="10">
        <v>1.34710385952913</v>
      </c>
      <c r="M28" s="7">
        <v>47.632246480448799</v>
      </c>
      <c r="N28" s="10">
        <v>4.3310403585488597</v>
      </c>
      <c r="O28" s="7">
        <v>67.252679193728198</v>
      </c>
      <c r="P28" s="10">
        <v>4.2524608158632198</v>
      </c>
      <c r="Q28" s="7">
        <v>13.710447885809</v>
      </c>
      <c r="R28" s="10">
        <v>4.3794944245003604</v>
      </c>
      <c r="S28" s="7">
        <v>15.627100329447501</v>
      </c>
      <c r="T28" s="10">
        <v>2.31194207931263</v>
      </c>
      <c r="U28" s="7">
        <v>7.53120367356955</v>
      </c>
      <c r="V28" s="10">
        <v>5.1970176586968</v>
      </c>
      <c r="W28" s="7">
        <v>24.083257563745601</v>
      </c>
      <c r="X28" s="10">
        <v>5.3515306255124298</v>
      </c>
      <c r="Y28" s="7">
        <v>8.4561572342981304</v>
      </c>
      <c r="Z28" s="123">
        <v>5.8327972088166602</v>
      </c>
    </row>
    <row r="29" spans="1:26" ht="13" customHeight="1" x14ac:dyDescent="0.2">
      <c r="A29" s="82" t="s">
        <v>367</v>
      </c>
      <c r="B29" s="110">
        <v>2</v>
      </c>
      <c r="C29" s="7">
        <v>52.0207282768054</v>
      </c>
      <c r="D29" s="10">
        <v>1.9020451458933501</v>
      </c>
      <c r="E29" s="7" t="s">
        <v>706</v>
      </c>
      <c r="F29" s="10" t="s">
        <v>706</v>
      </c>
      <c r="G29" s="7" t="s">
        <v>706</v>
      </c>
      <c r="H29" s="10" t="s">
        <v>706</v>
      </c>
      <c r="I29" s="7" t="s">
        <v>706</v>
      </c>
      <c r="J29" s="10" t="s">
        <v>706</v>
      </c>
      <c r="K29" s="7">
        <v>69.579509046943301</v>
      </c>
      <c r="L29" s="10">
        <v>2.2356646552844901</v>
      </c>
      <c r="M29" s="7">
        <v>72.188323549504801</v>
      </c>
      <c r="N29" s="10">
        <v>3.54984040409057</v>
      </c>
      <c r="O29" s="7" t="s">
        <v>706</v>
      </c>
      <c r="P29" s="10" t="s">
        <v>706</v>
      </c>
      <c r="Q29" s="7" t="s">
        <v>706</v>
      </c>
      <c r="R29" s="10" t="s">
        <v>706</v>
      </c>
      <c r="S29" s="7">
        <v>17.558780770137901</v>
      </c>
      <c r="T29" s="10">
        <v>2.9352976319114199</v>
      </c>
      <c r="U29" s="7" t="s">
        <v>706</v>
      </c>
      <c r="V29" s="10" t="s">
        <v>706</v>
      </c>
      <c r="W29" s="7" t="s">
        <v>706</v>
      </c>
      <c r="X29" s="10" t="s">
        <v>706</v>
      </c>
      <c r="Y29" s="7" t="s">
        <v>706</v>
      </c>
      <c r="Z29" s="123" t="s">
        <v>706</v>
      </c>
    </row>
    <row r="30" spans="1:26" ht="13" customHeight="1" x14ac:dyDescent="0.2">
      <c r="A30" s="82" t="s">
        <v>368</v>
      </c>
      <c r="B30" s="110">
        <v>2</v>
      </c>
      <c r="C30" s="7">
        <v>50.908421070208597</v>
      </c>
      <c r="D30" s="10">
        <v>2.8139554788274901</v>
      </c>
      <c r="E30" s="7">
        <v>52.0308088102285</v>
      </c>
      <c r="F30" s="10">
        <v>3.0628334808921198</v>
      </c>
      <c r="G30" s="7">
        <v>50.417965130614</v>
      </c>
      <c r="H30" s="10">
        <v>2.35144088050362</v>
      </c>
      <c r="I30" s="7">
        <v>-0.49045593959464601</v>
      </c>
      <c r="J30" s="10">
        <v>3.6959416742603399</v>
      </c>
      <c r="K30" s="7">
        <v>57.975370757302997</v>
      </c>
      <c r="L30" s="10">
        <v>2.9408162287292301</v>
      </c>
      <c r="M30" s="7">
        <v>61.245877954361099</v>
      </c>
      <c r="N30" s="10">
        <v>2.1023988611708599</v>
      </c>
      <c r="O30" s="7">
        <v>65.012284456686402</v>
      </c>
      <c r="P30" s="10">
        <v>2.7732424411781502</v>
      </c>
      <c r="Q30" s="7">
        <v>7.0369136993833497</v>
      </c>
      <c r="R30" s="10">
        <v>4.3214619886948498</v>
      </c>
      <c r="S30" s="7">
        <v>7.0669496870943904</v>
      </c>
      <c r="T30" s="10">
        <v>4.0702267170245596</v>
      </c>
      <c r="U30" s="7">
        <v>9.2150691441325492</v>
      </c>
      <c r="V30" s="10">
        <v>3.7149737419161202</v>
      </c>
      <c r="W30" s="7">
        <v>14.5943193260724</v>
      </c>
      <c r="X30" s="10">
        <v>3.63595212455491</v>
      </c>
      <c r="Y30" s="7">
        <v>7.5273696389779898</v>
      </c>
      <c r="Z30" s="123">
        <v>5.6863888874459496</v>
      </c>
    </row>
    <row r="31" spans="1:26" ht="13" customHeight="1" x14ac:dyDescent="0.2">
      <c r="A31" s="82" t="s">
        <v>369</v>
      </c>
      <c r="B31" s="110">
        <v>2</v>
      </c>
      <c r="C31" s="7">
        <v>59.660425647063498</v>
      </c>
      <c r="D31" s="10">
        <v>1.35773565866774</v>
      </c>
      <c r="E31" s="7">
        <v>59.035806312554698</v>
      </c>
      <c r="F31" s="10">
        <v>1.99661251054508</v>
      </c>
      <c r="G31" s="7">
        <v>56.560349837416901</v>
      </c>
      <c r="H31" s="10">
        <v>2.8291181962252998</v>
      </c>
      <c r="I31" s="7">
        <v>-3.1000758096466701</v>
      </c>
      <c r="J31" s="10">
        <v>3.1026187229155799</v>
      </c>
      <c r="K31" s="7">
        <v>65.839850699231604</v>
      </c>
      <c r="L31" s="10">
        <v>1.34847993658776</v>
      </c>
      <c r="M31" s="7">
        <v>68.061621026275603</v>
      </c>
      <c r="N31" s="10">
        <v>1.81567331452328</v>
      </c>
      <c r="O31" s="7">
        <v>70.714437585001903</v>
      </c>
      <c r="P31" s="10">
        <v>3.01413436175141</v>
      </c>
      <c r="Q31" s="7">
        <v>4.8745868857702801</v>
      </c>
      <c r="R31" s="10">
        <v>3.29857801772964</v>
      </c>
      <c r="S31" s="7">
        <v>6.1794250521680896</v>
      </c>
      <c r="T31" s="10">
        <v>1.91359459086758</v>
      </c>
      <c r="U31" s="7">
        <v>9.0258147137209299</v>
      </c>
      <c r="V31" s="10">
        <v>2.6987276821378399</v>
      </c>
      <c r="W31" s="7">
        <v>14.154087747585001</v>
      </c>
      <c r="X31" s="10">
        <v>4.1338741779236203</v>
      </c>
      <c r="Y31" s="7">
        <v>7.9746626954169502</v>
      </c>
      <c r="Z31" s="123">
        <v>4.5284500525936604</v>
      </c>
    </row>
    <row r="32" spans="1:26" ht="13" customHeight="1" x14ac:dyDescent="0.2">
      <c r="A32" s="82" t="s">
        <v>370</v>
      </c>
      <c r="B32" s="110">
        <v>2</v>
      </c>
      <c r="C32" s="7">
        <v>40.219702298545002</v>
      </c>
      <c r="D32" s="10">
        <v>1.1110860292200799</v>
      </c>
      <c r="E32" s="7">
        <v>38.831112325188002</v>
      </c>
      <c r="F32" s="10">
        <v>1.81056746480454</v>
      </c>
      <c r="G32" s="7">
        <v>42.413264261367999</v>
      </c>
      <c r="H32" s="10">
        <v>3.7522044296500501</v>
      </c>
      <c r="I32" s="7">
        <v>2.1935619628229799</v>
      </c>
      <c r="J32" s="10">
        <v>3.95525153711323</v>
      </c>
      <c r="K32" s="7">
        <v>37.204701552678102</v>
      </c>
      <c r="L32" s="10">
        <v>1.17551488631838</v>
      </c>
      <c r="M32" s="7">
        <v>36.406406669944403</v>
      </c>
      <c r="N32" s="10">
        <v>1.8908343957265601</v>
      </c>
      <c r="O32" s="7">
        <v>42.662852268565501</v>
      </c>
      <c r="P32" s="10">
        <v>3.3473737046864098</v>
      </c>
      <c r="Q32" s="7">
        <v>5.4581507158873404</v>
      </c>
      <c r="R32" s="10">
        <v>3.57308712055818</v>
      </c>
      <c r="S32" s="7">
        <v>-3.0150007458669101</v>
      </c>
      <c r="T32" s="10">
        <v>1.61751272399451</v>
      </c>
      <c r="U32" s="7">
        <v>-2.4247056552436401</v>
      </c>
      <c r="V32" s="10">
        <v>2.6179016896498202</v>
      </c>
      <c r="W32" s="7">
        <v>0.24958800719744501</v>
      </c>
      <c r="X32" s="10">
        <v>5.0283147078033501</v>
      </c>
      <c r="Y32" s="7">
        <v>3.26458875306436</v>
      </c>
      <c r="Z32" s="123">
        <v>5.3301938325857598</v>
      </c>
    </row>
    <row r="33" spans="1:26" ht="13" customHeight="1" x14ac:dyDescent="0.2">
      <c r="A33" s="82" t="s">
        <v>371</v>
      </c>
      <c r="B33" s="110">
        <v>2</v>
      </c>
      <c r="C33" s="7">
        <v>49.7799768991419</v>
      </c>
      <c r="D33" s="10">
        <v>1.31946186707369</v>
      </c>
      <c r="E33" s="7">
        <v>53.778430765622403</v>
      </c>
      <c r="F33" s="10">
        <v>2.90997583853565</v>
      </c>
      <c r="G33" s="7">
        <v>50.899291100105302</v>
      </c>
      <c r="H33" s="10">
        <v>4.2520369096574697</v>
      </c>
      <c r="I33" s="7">
        <v>1.1193142009634001</v>
      </c>
      <c r="J33" s="10">
        <v>4.52169101075991</v>
      </c>
      <c r="K33" s="7">
        <v>71.683422740288805</v>
      </c>
      <c r="L33" s="10">
        <v>1.4228721140698599</v>
      </c>
      <c r="M33" s="7">
        <v>72.018315962909796</v>
      </c>
      <c r="N33" s="10">
        <v>1.6492341546890501</v>
      </c>
      <c r="O33" s="7">
        <v>63.538325554588198</v>
      </c>
      <c r="P33" s="10">
        <v>3.86341632123432</v>
      </c>
      <c r="Q33" s="7">
        <v>-8.1450971857006103</v>
      </c>
      <c r="R33" s="10">
        <v>3.9549488135228299</v>
      </c>
      <c r="S33" s="7">
        <v>21.903445841146901</v>
      </c>
      <c r="T33" s="10">
        <v>1.94050113930892</v>
      </c>
      <c r="U33" s="7">
        <v>18.2398851972873</v>
      </c>
      <c r="V33" s="10">
        <v>3.3448367191619699</v>
      </c>
      <c r="W33" s="7">
        <v>12.6390344544829</v>
      </c>
      <c r="X33" s="10">
        <v>5.7450677587187098</v>
      </c>
      <c r="Y33" s="7">
        <v>-9.2644113866640101</v>
      </c>
      <c r="Z33" s="123">
        <v>6.0072714034220702</v>
      </c>
    </row>
    <row r="34" spans="1:26" ht="13" customHeight="1" x14ac:dyDescent="0.2">
      <c r="A34" s="82" t="s">
        <v>372</v>
      </c>
      <c r="B34" s="110">
        <v>2</v>
      </c>
      <c r="C34" s="7">
        <v>52.893202650578303</v>
      </c>
      <c r="D34" s="10">
        <v>1.2348422655353599</v>
      </c>
      <c r="E34" s="7">
        <v>56.674080803314098</v>
      </c>
      <c r="F34" s="10">
        <v>1.95893567236803</v>
      </c>
      <c r="G34" s="7" t="s">
        <v>706</v>
      </c>
      <c r="H34" s="10" t="s">
        <v>706</v>
      </c>
      <c r="I34" s="7" t="s">
        <v>706</v>
      </c>
      <c r="J34" s="10" t="s">
        <v>706</v>
      </c>
      <c r="K34" s="7">
        <v>50.904039167781299</v>
      </c>
      <c r="L34" s="10">
        <v>1.84828068357124</v>
      </c>
      <c r="M34" s="7">
        <v>50.586715139904797</v>
      </c>
      <c r="N34" s="10">
        <v>2.2124254314670901</v>
      </c>
      <c r="O34" s="7" t="s">
        <v>706</v>
      </c>
      <c r="P34" s="10" t="s">
        <v>706</v>
      </c>
      <c r="Q34" s="7" t="s">
        <v>706</v>
      </c>
      <c r="R34" s="10" t="s">
        <v>706</v>
      </c>
      <c r="S34" s="7">
        <v>-1.9891634827970299</v>
      </c>
      <c r="T34" s="10">
        <v>2.2228308316232801</v>
      </c>
      <c r="U34" s="7">
        <v>-6.08736566340934</v>
      </c>
      <c r="V34" s="10">
        <v>2.9550389605347598</v>
      </c>
      <c r="W34" s="7" t="s">
        <v>706</v>
      </c>
      <c r="X34" s="10" t="s">
        <v>706</v>
      </c>
      <c r="Y34" s="7" t="s">
        <v>706</v>
      </c>
      <c r="Z34" s="123" t="s">
        <v>706</v>
      </c>
    </row>
    <row r="35" spans="1:26" ht="13" customHeight="1" x14ac:dyDescent="0.2">
      <c r="A35" s="82" t="s">
        <v>373</v>
      </c>
      <c r="B35" s="110">
        <v>2</v>
      </c>
      <c r="C35" s="7">
        <v>82.046385842689702</v>
      </c>
      <c r="D35" s="10">
        <v>1.6635482056539701</v>
      </c>
      <c r="E35" s="7">
        <v>79.476416864771096</v>
      </c>
      <c r="F35" s="10">
        <v>2.2070713929109602</v>
      </c>
      <c r="G35" s="7" t="s">
        <v>706</v>
      </c>
      <c r="H35" s="10" t="s">
        <v>706</v>
      </c>
      <c r="I35" s="7" t="s">
        <v>706</v>
      </c>
      <c r="J35" s="10" t="s">
        <v>706</v>
      </c>
      <c r="K35" s="7">
        <v>81.516269468909002</v>
      </c>
      <c r="L35" s="10">
        <v>1.13064705020346</v>
      </c>
      <c r="M35" s="7">
        <v>82.095601083862803</v>
      </c>
      <c r="N35" s="10">
        <v>2.0110325564146199</v>
      </c>
      <c r="O35" s="7" t="s">
        <v>706</v>
      </c>
      <c r="P35" s="10" t="s">
        <v>706</v>
      </c>
      <c r="Q35" s="7" t="s">
        <v>706</v>
      </c>
      <c r="R35" s="10" t="s">
        <v>706</v>
      </c>
      <c r="S35" s="7">
        <v>-0.53011637378068599</v>
      </c>
      <c r="T35" s="10">
        <v>2.0114063201323402</v>
      </c>
      <c r="U35" s="7">
        <v>2.6191842190916201</v>
      </c>
      <c r="V35" s="10">
        <v>2.9858694004201598</v>
      </c>
      <c r="W35" s="7" t="s">
        <v>706</v>
      </c>
      <c r="X35" s="10" t="s">
        <v>706</v>
      </c>
      <c r="Y35" s="7" t="s">
        <v>706</v>
      </c>
      <c r="Z35" s="123" t="s">
        <v>706</v>
      </c>
    </row>
    <row r="36" spans="1:26" ht="13" customHeight="1" x14ac:dyDescent="0.2">
      <c r="A36" s="82" t="s">
        <v>374</v>
      </c>
      <c r="B36" s="110">
        <v>2</v>
      </c>
      <c r="C36" s="7">
        <v>76.738660869291706</v>
      </c>
      <c r="D36" s="10">
        <v>1.34465385785782</v>
      </c>
      <c r="E36" s="7">
        <v>78.087221822312301</v>
      </c>
      <c r="F36" s="10">
        <v>1.7768236914520199</v>
      </c>
      <c r="G36" s="7">
        <v>79.298147985963396</v>
      </c>
      <c r="H36" s="10">
        <v>3.1252950258282302</v>
      </c>
      <c r="I36" s="7">
        <v>2.5594871166717201</v>
      </c>
      <c r="J36" s="10">
        <v>3.4070267841448598</v>
      </c>
      <c r="K36" s="7">
        <v>76.945160626261597</v>
      </c>
      <c r="L36" s="10">
        <v>1.2594199379508699</v>
      </c>
      <c r="M36" s="7">
        <v>78.381930182652596</v>
      </c>
      <c r="N36" s="10">
        <v>1.7672942025567</v>
      </c>
      <c r="O36" s="7">
        <v>79.729776874359104</v>
      </c>
      <c r="P36" s="10">
        <v>4.5538206890679698</v>
      </c>
      <c r="Q36" s="7">
        <v>2.7846162480974899</v>
      </c>
      <c r="R36" s="10">
        <v>4.6032057099538601</v>
      </c>
      <c r="S36" s="7">
        <v>0.20649975696994699</v>
      </c>
      <c r="T36" s="10">
        <v>1.84234431569131</v>
      </c>
      <c r="U36" s="7">
        <v>0.29470836034038</v>
      </c>
      <c r="V36" s="10">
        <v>2.5060788552828299</v>
      </c>
      <c r="W36" s="7">
        <v>0.431628888395721</v>
      </c>
      <c r="X36" s="10">
        <v>5.52311070563049</v>
      </c>
      <c r="Y36" s="7">
        <v>0.22512913142577401</v>
      </c>
      <c r="Z36" s="123">
        <v>5.7268956962766797</v>
      </c>
    </row>
    <row r="37" spans="1:26" ht="13" customHeight="1" x14ac:dyDescent="0.2">
      <c r="A37" s="82" t="s">
        <v>375</v>
      </c>
      <c r="B37" s="110">
        <v>2</v>
      </c>
      <c r="C37" s="7">
        <v>55.9180308532776</v>
      </c>
      <c r="D37" s="10">
        <v>1.7826869765735101</v>
      </c>
      <c r="E37" s="7" t="s">
        <v>706</v>
      </c>
      <c r="F37" s="10" t="s">
        <v>706</v>
      </c>
      <c r="G37" s="7" t="s">
        <v>706</v>
      </c>
      <c r="H37" s="10" t="s">
        <v>706</v>
      </c>
      <c r="I37" s="7" t="s">
        <v>706</v>
      </c>
      <c r="J37" s="10" t="s">
        <v>706</v>
      </c>
      <c r="K37" s="7">
        <v>53.481860131550597</v>
      </c>
      <c r="L37" s="10">
        <v>1.5887364827480901</v>
      </c>
      <c r="M37" s="7">
        <v>43.042119267936201</v>
      </c>
      <c r="N37" s="10">
        <v>2.64973437681373</v>
      </c>
      <c r="O37" s="7" t="s">
        <v>706</v>
      </c>
      <c r="P37" s="10" t="s">
        <v>706</v>
      </c>
      <c r="Q37" s="7" t="s">
        <v>706</v>
      </c>
      <c r="R37" s="10" t="s">
        <v>706</v>
      </c>
      <c r="S37" s="7">
        <v>-2.4361707217270099</v>
      </c>
      <c r="T37" s="10">
        <v>2.3878979182661002</v>
      </c>
      <c r="U37" s="7" t="s">
        <v>706</v>
      </c>
      <c r="V37" s="10" t="s">
        <v>706</v>
      </c>
      <c r="W37" s="7" t="s">
        <v>706</v>
      </c>
      <c r="X37" s="10" t="s">
        <v>706</v>
      </c>
      <c r="Y37" s="7" t="s">
        <v>706</v>
      </c>
      <c r="Z37" s="123" t="s">
        <v>706</v>
      </c>
    </row>
    <row r="38" spans="1:26" ht="13" customHeight="1" x14ac:dyDescent="0.2">
      <c r="A38" s="82" t="s">
        <v>376</v>
      </c>
      <c r="B38" s="110">
        <v>2</v>
      </c>
      <c r="C38" s="7">
        <v>35.393715537633398</v>
      </c>
      <c r="D38" s="10">
        <v>2.73051831529405</v>
      </c>
      <c r="E38" s="7">
        <v>25.451808869955801</v>
      </c>
      <c r="F38" s="10">
        <v>1.46914331482714</v>
      </c>
      <c r="G38" s="7">
        <v>29.612334537069302</v>
      </c>
      <c r="H38" s="10">
        <v>1.43947562775334</v>
      </c>
      <c r="I38" s="7">
        <v>-5.7813810005640898</v>
      </c>
      <c r="J38" s="10">
        <v>3.0819930680450498</v>
      </c>
      <c r="K38" s="7">
        <v>39.085826518522403</v>
      </c>
      <c r="L38" s="10">
        <v>2.4232906335752702</v>
      </c>
      <c r="M38" s="7">
        <v>36.638305449690101</v>
      </c>
      <c r="N38" s="10">
        <v>2.05654397392605</v>
      </c>
      <c r="O38" s="7">
        <v>41.643320335257997</v>
      </c>
      <c r="P38" s="10">
        <v>1.9109298133955801</v>
      </c>
      <c r="Q38" s="7">
        <v>2.5574938167356098</v>
      </c>
      <c r="R38" s="10">
        <v>3.2711278920117302</v>
      </c>
      <c r="S38" s="7">
        <v>3.69211098088903</v>
      </c>
      <c r="T38" s="10">
        <v>3.6507626278532399</v>
      </c>
      <c r="U38" s="7">
        <v>11.1864965797343</v>
      </c>
      <c r="V38" s="10">
        <v>2.5274008776197001</v>
      </c>
      <c r="W38" s="7">
        <v>12.0309857981887</v>
      </c>
      <c r="X38" s="10">
        <v>2.39243449954642</v>
      </c>
      <c r="Y38" s="7">
        <v>8.3388748172997005</v>
      </c>
      <c r="Z38" s="123">
        <v>4.4943251948846399</v>
      </c>
    </row>
    <row r="39" spans="1:26" ht="13" customHeight="1" x14ac:dyDescent="0.2">
      <c r="A39" s="82" t="s">
        <v>377</v>
      </c>
      <c r="B39" s="110">
        <v>2</v>
      </c>
      <c r="C39" s="7">
        <v>74.358573925961295</v>
      </c>
      <c r="D39" s="10">
        <v>1.3904331101087499</v>
      </c>
      <c r="E39" s="7">
        <v>70.724404979488895</v>
      </c>
      <c r="F39" s="10">
        <v>2.32410718453063</v>
      </c>
      <c r="G39" s="7">
        <v>76.162231571302897</v>
      </c>
      <c r="H39" s="10">
        <v>2.0090458660533699</v>
      </c>
      <c r="I39" s="7">
        <v>1.8036576453416</v>
      </c>
      <c r="J39" s="10">
        <v>2.4702242563072301</v>
      </c>
      <c r="K39" s="7">
        <v>81.764527863721895</v>
      </c>
      <c r="L39" s="10">
        <v>1.4680819616479199</v>
      </c>
      <c r="M39" s="7">
        <v>80.055150102400802</v>
      </c>
      <c r="N39" s="10">
        <v>2.1242502607927598</v>
      </c>
      <c r="O39" s="7">
        <v>81.192741033514693</v>
      </c>
      <c r="P39" s="10">
        <v>1.9495101078753501</v>
      </c>
      <c r="Q39" s="7">
        <v>-0.57178683020727294</v>
      </c>
      <c r="R39" s="10">
        <v>2.70422783081457</v>
      </c>
      <c r="S39" s="7">
        <v>7.4059539377606098</v>
      </c>
      <c r="T39" s="10">
        <v>2.02202098896195</v>
      </c>
      <c r="U39" s="7">
        <v>9.3307451229119103</v>
      </c>
      <c r="V39" s="10">
        <v>3.1486367487636602</v>
      </c>
      <c r="W39" s="7">
        <v>5.0305094622117403</v>
      </c>
      <c r="X39" s="10">
        <v>2.79943832806052</v>
      </c>
      <c r="Y39" s="7">
        <v>-2.3754444755488699</v>
      </c>
      <c r="Z39" s="123">
        <v>3.6626296615138001</v>
      </c>
    </row>
    <row r="40" spans="1:26" ht="13" customHeight="1" x14ac:dyDescent="0.2">
      <c r="A40" s="82" t="s">
        <v>378</v>
      </c>
      <c r="B40" s="110">
        <v>2</v>
      </c>
      <c r="C40" s="7">
        <v>61.505965075497798</v>
      </c>
      <c r="D40" s="10">
        <v>1.8517574577239</v>
      </c>
      <c r="E40" s="7">
        <v>59.175697604376097</v>
      </c>
      <c r="F40" s="10">
        <v>1.89549088012905</v>
      </c>
      <c r="G40" s="7">
        <v>63.611993583459501</v>
      </c>
      <c r="H40" s="10">
        <v>3.7384452820438998</v>
      </c>
      <c r="I40" s="7">
        <v>2.1060285079617702</v>
      </c>
      <c r="J40" s="10">
        <v>3.9386125948971298</v>
      </c>
      <c r="K40" s="7">
        <v>76.773691764762901</v>
      </c>
      <c r="L40" s="10">
        <v>1.1570852396768101</v>
      </c>
      <c r="M40" s="7">
        <v>77.540406288315793</v>
      </c>
      <c r="N40" s="10">
        <v>2.6849150646822899</v>
      </c>
      <c r="O40" s="7">
        <v>71.938797219689505</v>
      </c>
      <c r="P40" s="10">
        <v>4.4889389473724197</v>
      </c>
      <c r="Q40" s="7">
        <v>-4.8348945450734</v>
      </c>
      <c r="R40" s="10">
        <v>4.6655238827732202</v>
      </c>
      <c r="S40" s="7">
        <v>15.2677266892651</v>
      </c>
      <c r="T40" s="10">
        <v>2.1835411455051701</v>
      </c>
      <c r="U40" s="7">
        <v>18.3647086839396</v>
      </c>
      <c r="V40" s="10">
        <v>3.28658707190458</v>
      </c>
      <c r="W40" s="7">
        <v>8.3268036362299291</v>
      </c>
      <c r="X40" s="10">
        <v>5.8417930466658303</v>
      </c>
      <c r="Y40" s="7">
        <v>-6.9409230530351698</v>
      </c>
      <c r="Z40" s="123">
        <v>6.10571717928448</v>
      </c>
    </row>
    <row r="41" spans="1:26" ht="13" customHeight="1" x14ac:dyDescent="0.2">
      <c r="A41" s="82" t="s">
        <v>379</v>
      </c>
      <c r="B41" s="110">
        <v>2</v>
      </c>
      <c r="C41" s="7">
        <v>61.528523029893996</v>
      </c>
      <c r="D41" s="10">
        <v>1.11334174562292</v>
      </c>
      <c r="E41" s="7">
        <v>60.864515821147101</v>
      </c>
      <c r="F41" s="10">
        <v>3.1180545183015198</v>
      </c>
      <c r="G41" s="7">
        <v>57.346575390077099</v>
      </c>
      <c r="H41" s="10">
        <v>4.7865696286275199</v>
      </c>
      <c r="I41" s="7">
        <v>-4.1819476398168796</v>
      </c>
      <c r="J41" s="10">
        <v>4.9436973949621796</v>
      </c>
      <c r="K41" s="7">
        <v>75.050309484670294</v>
      </c>
      <c r="L41" s="10">
        <v>1.2112335670648899</v>
      </c>
      <c r="M41" s="7">
        <v>66.948629849820094</v>
      </c>
      <c r="N41" s="10">
        <v>6.0093228850109002</v>
      </c>
      <c r="O41" s="7" t="s">
        <v>706</v>
      </c>
      <c r="P41" s="10" t="s">
        <v>706</v>
      </c>
      <c r="Q41" s="7" t="s">
        <v>706</v>
      </c>
      <c r="R41" s="10" t="s">
        <v>706</v>
      </c>
      <c r="S41" s="7">
        <v>13.521786454776301</v>
      </c>
      <c r="T41" s="10">
        <v>1.6451798067480099</v>
      </c>
      <c r="U41" s="7">
        <v>6.08411402867302</v>
      </c>
      <c r="V41" s="10">
        <v>6.7700978955563302</v>
      </c>
      <c r="W41" s="7" t="s">
        <v>706</v>
      </c>
      <c r="X41" s="10" t="s">
        <v>706</v>
      </c>
      <c r="Y41" s="7" t="s">
        <v>706</v>
      </c>
      <c r="Z41" s="123" t="s">
        <v>706</v>
      </c>
    </row>
    <row r="42" spans="1:26" ht="13" customHeight="1" x14ac:dyDescent="0.2">
      <c r="A42" s="82" t="s">
        <v>380</v>
      </c>
      <c r="B42" s="110">
        <v>2</v>
      </c>
      <c r="C42" s="7">
        <v>77.158935667354697</v>
      </c>
      <c r="D42" s="10">
        <v>1.2717237360493201</v>
      </c>
      <c r="E42" s="7">
        <v>74.172252497872407</v>
      </c>
      <c r="F42" s="10">
        <v>1.15300360376975</v>
      </c>
      <c r="G42" s="7" t="s">
        <v>706</v>
      </c>
      <c r="H42" s="10" t="s">
        <v>706</v>
      </c>
      <c r="I42" s="7" t="s">
        <v>706</v>
      </c>
      <c r="J42" s="10" t="s">
        <v>706</v>
      </c>
      <c r="K42" s="7">
        <v>68.957561036263698</v>
      </c>
      <c r="L42" s="10">
        <v>1.48126914697042</v>
      </c>
      <c r="M42" s="7">
        <v>66.631410817225799</v>
      </c>
      <c r="N42" s="10">
        <v>1.48175077861988</v>
      </c>
      <c r="O42" s="7" t="s">
        <v>706</v>
      </c>
      <c r="P42" s="10" t="s">
        <v>706</v>
      </c>
      <c r="Q42" s="7" t="s">
        <v>706</v>
      </c>
      <c r="R42" s="10" t="s">
        <v>706</v>
      </c>
      <c r="S42" s="7">
        <v>-8.2013746310909692</v>
      </c>
      <c r="T42" s="10">
        <v>1.9522908458008299</v>
      </c>
      <c r="U42" s="7">
        <v>-7.5408416806466203</v>
      </c>
      <c r="V42" s="10">
        <v>1.8774990493330901</v>
      </c>
      <c r="W42" s="7" t="s">
        <v>706</v>
      </c>
      <c r="X42" s="10" t="s">
        <v>706</v>
      </c>
      <c r="Y42" s="7" t="s">
        <v>706</v>
      </c>
      <c r="Z42" s="123" t="s">
        <v>706</v>
      </c>
    </row>
    <row r="43" spans="1:26" ht="13" customHeight="1" x14ac:dyDescent="0.2">
      <c r="A43" s="82" t="s">
        <v>381</v>
      </c>
      <c r="B43" s="110">
        <v>2</v>
      </c>
      <c r="C43" s="7">
        <v>80.654034816770604</v>
      </c>
      <c r="D43" s="10">
        <v>0.95291303070218203</v>
      </c>
      <c r="E43" s="7">
        <v>76.420722594754196</v>
      </c>
      <c r="F43" s="10">
        <v>2.7998845975346098</v>
      </c>
      <c r="G43" s="7" t="s">
        <v>706</v>
      </c>
      <c r="H43" s="10" t="s">
        <v>706</v>
      </c>
      <c r="I43" s="7" t="s">
        <v>706</v>
      </c>
      <c r="J43" s="10" t="s">
        <v>706</v>
      </c>
      <c r="K43" s="7">
        <v>80.559296628474897</v>
      </c>
      <c r="L43" s="10">
        <v>1.0571878183446199</v>
      </c>
      <c r="M43" s="7">
        <v>83.194152336475995</v>
      </c>
      <c r="N43" s="10">
        <v>3.5580723753867902</v>
      </c>
      <c r="O43" s="7">
        <v>80.158982566323303</v>
      </c>
      <c r="P43" s="10">
        <v>2.4257803433703899</v>
      </c>
      <c r="Q43" s="7">
        <v>-0.40031406215153698</v>
      </c>
      <c r="R43" s="10">
        <v>2.61339507077273</v>
      </c>
      <c r="S43" s="7">
        <v>-9.4738188295693193E-2</v>
      </c>
      <c r="T43" s="10">
        <v>1.4232671314051599</v>
      </c>
      <c r="U43" s="7">
        <v>6.7734297417217402</v>
      </c>
      <c r="V43" s="10">
        <v>4.5276078438842502</v>
      </c>
      <c r="W43" s="7" t="s">
        <v>706</v>
      </c>
      <c r="X43" s="10" t="s">
        <v>706</v>
      </c>
      <c r="Y43" s="7" t="s">
        <v>706</v>
      </c>
      <c r="Z43" s="123" t="s">
        <v>706</v>
      </c>
    </row>
    <row r="44" spans="1:26" ht="13" customHeight="1" x14ac:dyDescent="0.2">
      <c r="A44" s="82" t="s">
        <v>382</v>
      </c>
      <c r="B44" s="110">
        <v>2</v>
      </c>
      <c r="C44" s="7">
        <v>77.1100821644186</v>
      </c>
      <c r="D44" s="10">
        <v>1.34488796937614</v>
      </c>
      <c r="E44" s="7">
        <v>76.506893349072598</v>
      </c>
      <c r="F44" s="10">
        <v>1.7579049710469301</v>
      </c>
      <c r="G44" s="7" t="s">
        <v>706</v>
      </c>
      <c r="H44" s="10" t="s">
        <v>706</v>
      </c>
      <c r="I44" s="7" t="s">
        <v>706</v>
      </c>
      <c r="J44" s="10" t="s">
        <v>706</v>
      </c>
      <c r="K44" s="7">
        <v>73.454967754051097</v>
      </c>
      <c r="L44" s="10">
        <v>1.7675089742344201</v>
      </c>
      <c r="M44" s="7">
        <v>71.629177486954603</v>
      </c>
      <c r="N44" s="10">
        <v>2.7378342369269801</v>
      </c>
      <c r="O44" s="7">
        <v>73.154545983618902</v>
      </c>
      <c r="P44" s="10">
        <v>6.3803751695034103</v>
      </c>
      <c r="Q44" s="7">
        <v>-0.30042177043222301</v>
      </c>
      <c r="R44" s="10">
        <v>6.7555900886279803</v>
      </c>
      <c r="S44" s="7">
        <v>-3.65511441036745</v>
      </c>
      <c r="T44" s="10">
        <v>2.2209933867915699</v>
      </c>
      <c r="U44" s="7">
        <v>-4.8777158621180003</v>
      </c>
      <c r="V44" s="10">
        <v>3.2536081811000299</v>
      </c>
      <c r="W44" s="7" t="s">
        <v>706</v>
      </c>
      <c r="X44" s="10" t="s">
        <v>706</v>
      </c>
      <c r="Y44" s="7" t="s">
        <v>706</v>
      </c>
      <c r="Z44" s="123" t="s">
        <v>706</v>
      </c>
    </row>
    <row r="45" spans="1:26" ht="13" customHeight="1" x14ac:dyDescent="0.2">
      <c r="A45" s="82" t="s">
        <v>383</v>
      </c>
      <c r="B45" s="110">
        <v>2</v>
      </c>
      <c r="C45" s="7">
        <v>64.373014604591404</v>
      </c>
      <c r="D45" s="10">
        <v>4.4728210199089604</v>
      </c>
      <c r="E45" s="7">
        <v>58.294787974600801</v>
      </c>
      <c r="F45" s="10">
        <v>4.9155493170211102</v>
      </c>
      <c r="G45" s="7">
        <v>53.615544430279002</v>
      </c>
      <c r="H45" s="10">
        <v>2.4185049652632502</v>
      </c>
      <c r="I45" s="7">
        <v>-10.757470174312401</v>
      </c>
      <c r="J45" s="10">
        <v>4.9665232565606603</v>
      </c>
      <c r="K45" s="7">
        <v>57.245448499190402</v>
      </c>
      <c r="L45" s="10">
        <v>3.5688713781709902</v>
      </c>
      <c r="M45" s="7">
        <v>51.499222757930902</v>
      </c>
      <c r="N45" s="10">
        <v>4.1981774470836397</v>
      </c>
      <c r="O45" s="7">
        <v>59.033043208461699</v>
      </c>
      <c r="P45" s="10">
        <v>2.30317161226658</v>
      </c>
      <c r="Q45" s="7">
        <v>1.78759470927137</v>
      </c>
      <c r="R45" s="10">
        <v>4.4415631247086802</v>
      </c>
      <c r="S45" s="7">
        <v>-7.1275661054010397</v>
      </c>
      <c r="T45" s="10">
        <v>5.7221473932490996</v>
      </c>
      <c r="U45" s="7">
        <v>-6.7955652166698401</v>
      </c>
      <c r="V45" s="10">
        <v>6.4643111748482802</v>
      </c>
      <c r="W45" s="7">
        <v>5.4174987781827202</v>
      </c>
      <c r="X45" s="10">
        <v>3.3397253992736702</v>
      </c>
      <c r="Y45" s="7">
        <v>12.5450648835838</v>
      </c>
      <c r="Z45" s="123">
        <v>6.6628699708706502</v>
      </c>
    </row>
    <row r="46" spans="1:26" ht="13" customHeight="1" x14ac:dyDescent="0.2">
      <c r="A46" s="82" t="s">
        <v>384</v>
      </c>
      <c r="B46" s="110">
        <v>2</v>
      </c>
      <c r="C46" s="7">
        <v>61.747641187245002</v>
      </c>
      <c r="D46" s="10">
        <v>1.23515352234232</v>
      </c>
      <c r="E46" s="7">
        <v>60.422501325267199</v>
      </c>
      <c r="F46" s="10">
        <v>1.80092290603751</v>
      </c>
      <c r="G46" s="7">
        <v>63.819406245095998</v>
      </c>
      <c r="H46" s="10">
        <v>3.1616102371616299</v>
      </c>
      <c r="I46" s="7">
        <v>2.07176505785104</v>
      </c>
      <c r="J46" s="10">
        <v>3.2190626327857399</v>
      </c>
      <c r="K46" s="7">
        <v>70.977525855722405</v>
      </c>
      <c r="L46" s="10">
        <v>1.4411485056433</v>
      </c>
      <c r="M46" s="7">
        <v>71.484295034646493</v>
      </c>
      <c r="N46" s="10">
        <v>1.5676237258479799</v>
      </c>
      <c r="O46" s="7">
        <v>74.496484829318504</v>
      </c>
      <c r="P46" s="10">
        <v>2.9877962097125601</v>
      </c>
      <c r="Q46" s="7">
        <v>3.5189589735961602</v>
      </c>
      <c r="R46" s="10">
        <v>3.55137788649319</v>
      </c>
      <c r="S46" s="7">
        <v>9.2298846684773697</v>
      </c>
      <c r="T46" s="10">
        <v>1.8980287771982201</v>
      </c>
      <c r="U46" s="7">
        <v>11.0617937093793</v>
      </c>
      <c r="V46" s="10">
        <v>2.3876279985232398</v>
      </c>
      <c r="W46" s="7">
        <v>10.6770785842225</v>
      </c>
      <c r="X46" s="10">
        <v>4.3500236186138102</v>
      </c>
      <c r="Y46" s="7">
        <v>1.4471939157451199</v>
      </c>
      <c r="Z46" s="123">
        <v>4.79318778335153</v>
      </c>
    </row>
    <row r="47" spans="1:26" ht="13" customHeight="1" x14ac:dyDescent="0.2">
      <c r="A47" s="82" t="s">
        <v>385</v>
      </c>
      <c r="B47" s="110">
        <v>2</v>
      </c>
      <c r="C47" s="7">
        <v>65.629888120716103</v>
      </c>
      <c r="D47" s="10">
        <v>1.4976661529618001</v>
      </c>
      <c r="E47" s="7">
        <v>69.003099282325607</v>
      </c>
      <c r="F47" s="10">
        <v>2.82182964396124</v>
      </c>
      <c r="G47" s="7">
        <v>66.796407292853104</v>
      </c>
      <c r="H47" s="10">
        <v>2.6547465612957502</v>
      </c>
      <c r="I47" s="7">
        <v>1.1665191721369299</v>
      </c>
      <c r="J47" s="10">
        <v>2.8989436776314901</v>
      </c>
      <c r="K47" s="7">
        <v>68.895910361413797</v>
      </c>
      <c r="L47" s="10">
        <v>2.1720407606753902</v>
      </c>
      <c r="M47" s="7">
        <v>73.285339928160795</v>
      </c>
      <c r="N47" s="10">
        <v>2.99559977570238</v>
      </c>
      <c r="O47" s="7">
        <v>78.639111591430705</v>
      </c>
      <c r="P47" s="10">
        <v>3.5257550209581199</v>
      </c>
      <c r="Q47" s="7">
        <v>9.7432012300169593</v>
      </c>
      <c r="R47" s="10">
        <v>4.5113856756611703</v>
      </c>
      <c r="S47" s="7">
        <v>3.26602224069762</v>
      </c>
      <c r="T47" s="10">
        <v>2.6383261685702801</v>
      </c>
      <c r="U47" s="7">
        <v>4.2822406458351496</v>
      </c>
      <c r="V47" s="10">
        <v>4.1153785434303103</v>
      </c>
      <c r="W47" s="7">
        <v>11.842704298577701</v>
      </c>
      <c r="X47" s="10">
        <v>4.4134598414988497</v>
      </c>
      <c r="Y47" s="7">
        <v>8.5766820578800296</v>
      </c>
      <c r="Z47" s="123">
        <v>5.3625064252306798</v>
      </c>
    </row>
    <row r="48" spans="1:26" ht="13" customHeight="1" x14ac:dyDescent="0.2">
      <c r="A48" s="82" t="s">
        <v>386</v>
      </c>
      <c r="B48" s="110">
        <v>2</v>
      </c>
      <c r="C48" s="7">
        <v>56.876047663108899</v>
      </c>
      <c r="D48" s="10">
        <v>1.23693579175289</v>
      </c>
      <c r="E48" s="7">
        <v>57.708710268061701</v>
      </c>
      <c r="F48" s="10">
        <v>1.9988001350885101</v>
      </c>
      <c r="G48" s="7">
        <v>55.879470676308102</v>
      </c>
      <c r="H48" s="10">
        <v>2.2321199485317198</v>
      </c>
      <c r="I48" s="7">
        <v>-0.99657698680074702</v>
      </c>
      <c r="J48" s="10">
        <v>2.5226543941822399</v>
      </c>
      <c r="K48" s="7">
        <v>49.232533467652303</v>
      </c>
      <c r="L48" s="10">
        <v>1.4670371799117601</v>
      </c>
      <c r="M48" s="7">
        <v>46.336298812328501</v>
      </c>
      <c r="N48" s="10">
        <v>2.0343147975107798</v>
      </c>
      <c r="O48" s="7">
        <v>53.3033458836656</v>
      </c>
      <c r="P48" s="10">
        <v>2.24863826249124</v>
      </c>
      <c r="Q48" s="7">
        <v>4.0708124160133403</v>
      </c>
      <c r="R48" s="10">
        <v>3.0308444304674298</v>
      </c>
      <c r="S48" s="7">
        <v>-7.6435141954565999</v>
      </c>
      <c r="T48" s="10">
        <v>1.9189080853867799</v>
      </c>
      <c r="U48" s="7">
        <v>-11.3724114557333</v>
      </c>
      <c r="V48" s="10">
        <v>2.8519534840879102</v>
      </c>
      <c r="W48" s="7">
        <v>-2.5761247926425099</v>
      </c>
      <c r="X48" s="10">
        <v>3.1683960453473698</v>
      </c>
      <c r="Y48" s="7">
        <v>5.06738940281409</v>
      </c>
      <c r="Z48" s="123">
        <v>3.9433238713276402</v>
      </c>
    </row>
    <row r="49" spans="1:26" ht="13" customHeight="1" x14ac:dyDescent="0.2">
      <c r="A49" s="82" t="s">
        <v>387</v>
      </c>
      <c r="B49" s="110">
        <v>2</v>
      </c>
      <c r="C49" s="7">
        <v>67.481576036921297</v>
      </c>
      <c r="D49" s="10">
        <v>0.84557576947384205</v>
      </c>
      <c r="E49" s="7">
        <v>67.748470707965396</v>
      </c>
      <c r="F49" s="10">
        <v>1.29547581210177</v>
      </c>
      <c r="G49" s="7">
        <v>68.799883162584905</v>
      </c>
      <c r="H49" s="10">
        <v>2.0351048260846301</v>
      </c>
      <c r="I49" s="7">
        <v>1.3183071256636201</v>
      </c>
      <c r="J49" s="10">
        <v>2.0252873471339701</v>
      </c>
      <c r="K49" s="7">
        <v>74.122818363189396</v>
      </c>
      <c r="L49" s="10">
        <v>1.47793470975748</v>
      </c>
      <c r="M49" s="7">
        <v>70.218798403563795</v>
      </c>
      <c r="N49" s="10">
        <v>4.71143662509325</v>
      </c>
      <c r="O49" s="7">
        <v>70.467506500252199</v>
      </c>
      <c r="P49" s="10">
        <v>3.5337297425616199</v>
      </c>
      <c r="Q49" s="7">
        <v>-3.6553118629372801</v>
      </c>
      <c r="R49" s="10">
        <v>3.7343369994039199</v>
      </c>
      <c r="S49" s="7">
        <v>6.6412423262681601</v>
      </c>
      <c r="T49" s="10">
        <v>1.7027299810090899</v>
      </c>
      <c r="U49" s="7">
        <v>2.4703276955984399</v>
      </c>
      <c r="V49" s="10">
        <v>4.8862964146693804</v>
      </c>
      <c r="W49" s="7">
        <v>1.66762333766725</v>
      </c>
      <c r="X49" s="10">
        <v>4.0778545273976601</v>
      </c>
      <c r="Y49" s="7">
        <v>-4.9736189886008999</v>
      </c>
      <c r="Z49" s="123">
        <v>4.2481833368603601</v>
      </c>
    </row>
    <row r="50" spans="1:26" ht="13" customHeight="1" x14ac:dyDescent="0.2">
      <c r="A50" s="82" t="s">
        <v>388</v>
      </c>
      <c r="B50" s="110">
        <v>2</v>
      </c>
      <c r="C50" s="7">
        <v>76.855688018488806</v>
      </c>
      <c r="D50" s="10">
        <v>3.2105223881257201</v>
      </c>
      <c r="E50" s="7">
        <v>81.149990397917406</v>
      </c>
      <c r="F50" s="10">
        <v>2.68439199039689</v>
      </c>
      <c r="G50" s="7">
        <v>76.627262663507096</v>
      </c>
      <c r="H50" s="10">
        <v>1.9088220028788201</v>
      </c>
      <c r="I50" s="7">
        <v>-0.228425354981695</v>
      </c>
      <c r="J50" s="10">
        <v>3.7578378602231499</v>
      </c>
      <c r="K50" s="7">
        <v>74.6858968174095</v>
      </c>
      <c r="L50" s="10">
        <v>6.5944977126609201</v>
      </c>
      <c r="M50" s="7">
        <v>79.214696229901193</v>
      </c>
      <c r="N50" s="10">
        <v>3.4615333578179799</v>
      </c>
      <c r="O50" s="7">
        <v>74.122097095629101</v>
      </c>
      <c r="P50" s="10">
        <v>2.3760099359133</v>
      </c>
      <c r="Q50" s="7">
        <v>-0.56379972178042703</v>
      </c>
      <c r="R50" s="10">
        <v>7.0702086936426003</v>
      </c>
      <c r="S50" s="7">
        <v>-2.1697912010793199</v>
      </c>
      <c r="T50" s="10">
        <v>7.33449753472906</v>
      </c>
      <c r="U50" s="7">
        <v>-1.9352941680162301</v>
      </c>
      <c r="V50" s="10">
        <v>4.38043074884121</v>
      </c>
      <c r="W50" s="7">
        <v>-2.5051655678780498</v>
      </c>
      <c r="X50" s="10">
        <v>3.0477901263428602</v>
      </c>
      <c r="Y50" s="7">
        <v>-0.335374366798732</v>
      </c>
      <c r="Z50" s="123">
        <v>8.0068218635976791</v>
      </c>
    </row>
    <row r="51" spans="1:26" ht="13" customHeight="1" x14ac:dyDescent="0.2">
      <c r="A51" s="82" t="s">
        <v>389</v>
      </c>
      <c r="B51" s="110">
        <v>2</v>
      </c>
      <c r="C51" s="7">
        <v>76.307813636314805</v>
      </c>
      <c r="D51" s="10">
        <v>1.6697271592171301</v>
      </c>
      <c r="E51" s="7">
        <v>75.577499145834196</v>
      </c>
      <c r="F51" s="10">
        <v>2.8511195566054401</v>
      </c>
      <c r="G51" s="7">
        <v>78.282487945822794</v>
      </c>
      <c r="H51" s="10">
        <v>4.9665802583180296</v>
      </c>
      <c r="I51" s="7">
        <v>1.97467430950798</v>
      </c>
      <c r="J51" s="10">
        <v>5.2192520440186403</v>
      </c>
      <c r="K51" s="7">
        <v>77.065607209537703</v>
      </c>
      <c r="L51" s="10">
        <v>1.37232125050163</v>
      </c>
      <c r="M51" s="7">
        <v>75.870912318305301</v>
      </c>
      <c r="N51" s="10">
        <v>1.9405547317392899</v>
      </c>
      <c r="O51" s="7">
        <v>78.774071363570101</v>
      </c>
      <c r="P51" s="10">
        <v>3.80774522699895</v>
      </c>
      <c r="Q51" s="7">
        <v>1.7084641540324399</v>
      </c>
      <c r="R51" s="10">
        <v>4.0168139679261801</v>
      </c>
      <c r="S51" s="7">
        <v>0.75779357322291196</v>
      </c>
      <c r="T51" s="10">
        <v>2.1613084927436099</v>
      </c>
      <c r="U51" s="7">
        <v>0.29341317247118998</v>
      </c>
      <c r="V51" s="10">
        <v>3.4488600135311001</v>
      </c>
      <c r="W51" s="7">
        <v>0.49158341774737802</v>
      </c>
      <c r="X51" s="10">
        <v>6.2582619932412298</v>
      </c>
      <c r="Y51" s="7">
        <v>-0.266210155475534</v>
      </c>
      <c r="Z51" s="123">
        <v>6.5859992675310597</v>
      </c>
    </row>
    <row r="52" spans="1:26" ht="13" customHeight="1" x14ac:dyDescent="0.2">
      <c r="A52" s="112" t="s">
        <v>390</v>
      </c>
      <c r="B52" s="113">
        <v>2</v>
      </c>
      <c r="C52" s="34">
        <v>65.636621022687507</v>
      </c>
      <c r="D52" s="35">
        <v>0.37391738689113302</v>
      </c>
      <c r="E52" s="34">
        <v>64.675807416154399</v>
      </c>
      <c r="F52" s="35">
        <v>0.49931306907109102</v>
      </c>
      <c r="G52" s="34">
        <v>63.024431205960497</v>
      </c>
      <c r="H52" s="35">
        <v>0.63168532770499697</v>
      </c>
      <c r="I52" s="34">
        <v>-0.73411281735831702</v>
      </c>
      <c r="J52" s="35">
        <v>0.786228116734766</v>
      </c>
      <c r="K52" s="34">
        <v>67.421453479393804</v>
      </c>
      <c r="L52" s="35">
        <v>0.44686769491947198</v>
      </c>
      <c r="M52" s="34">
        <v>67.096744117262702</v>
      </c>
      <c r="N52" s="35">
        <v>0.53903738231446297</v>
      </c>
      <c r="O52" s="34">
        <v>69.123424487697605</v>
      </c>
      <c r="P52" s="35">
        <v>0.72338182770808501</v>
      </c>
      <c r="Q52" s="34">
        <v>1.6899463376425501</v>
      </c>
      <c r="R52" s="35">
        <v>0.88627561738221805</v>
      </c>
      <c r="S52" s="34">
        <v>1.7848324567062801</v>
      </c>
      <c r="T52" s="35">
        <v>0.58267053210380904</v>
      </c>
      <c r="U52" s="34">
        <v>2.4209367011083698</v>
      </c>
      <c r="V52" s="35">
        <v>0.73476175763142504</v>
      </c>
      <c r="W52" s="34">
        <v>6.09899328173704</v>
      </c>
      <c r="X52" s="35">
        <v>0.96036848235250805</v>
      </c>
      <c r="Y52" s="34">
        <v>2.4240591550008701</v>
      </c>
      <c r="Z52" s="127">
        <v>1.1847527680957399</v>
      </c>
    </row>
    <row r="53" spans="1:26" ht="13" customHeight="1" x14ac:dyDescent="0.2">
      <c r="A53" s="82" t="s">
        <v>391</v>
      </c>
      <c r="B53" s="110">
        <v>2</v>
      </c>
      <c r="C53" s="7">
        <v>83.055901157052901</v>
      </c>
      <c r="D53" s="10">
        <v>2.0455710518506001</v>
      </c>
      <c r="E53" s="7">
        <v>82.035148675226694</v>
      </c>
      <c r="F53" s="10">
        <v>2.7674797421461901</v>
      </c>
      <c r="G53" s="7">
        <v>85.534804518247995</v>
      </c>
      <c r="H53" s="10">
        <v>3.2312486261274098</v>
      </c>
      <c r="I53" s="7">
        <v>2.4789033611951501</v>
      </c>
      <c r="J53" s="10">
        <v>3.95583226218859</v>
      </c>
      <c r="K53" s="7">
        <v>74.419261660258698</v>
      </c>
      <c r="L53" s="10">
        <v>3.4953259519787099</v>
      </c>
      <c r="M53" s="7">
        <v>68.639891591572507</v>
      </c>
      <c r="N53" s="10">
        <v>4.3422252341335597</v>
      </c>
      <c r="O53" s="7">
        <v>74.823569583098205</v>
      </c>
      <c r="P53" s="10">
        <v>3.8559947090490199</v>
      </c>
      <c r="Q53" s="7">
        <v>0.40430792283950701</v>
      </c>
      <c r="R53" s="10">
        <v>5.2415251595738397</v>
      </c>
      <c r="S53" s="7">
        <v>-8.6366394967942206</v>
      </c>
      <c r="T53" s="10">
        <v>4.0498968429757598</v>
      </c>
      <c r="U53" s="7">
        <v>-13.395257083654201</v>
      </c>
      <c r="V53" s="10">
        <v>5.1491614955384604</v>
      </c>
      <c r="W53" s="7">
        <v>-10.7112349351499</v>
      </c>
      <c r="X53" s="10">
        <v>5.0308709862273604</v>
      </c>
      <c r="Y53" s="7">
        <v>-2.0745954383556402</v>
      </c>
      <c r="Z53" s="123">
        <v>6.5667491870039996</v>
      </c>
    </row>
    <row r="54" spans="1:26" ht="13" customHeight="1" x14ac:dyDescent="0.2">
      <c r="A54" s="82" t="s">
        <v>392</v>
      </c>
      <c r="B54" s="110">
        <v>2</v>
      </c>
      <c r="C54" s="7">
        <v>68.768850535096604</v>
      </c>
      <c r="D54" s="10">
        <v>1.75322801993651</v>
      </c>
      <c r="E54" s="7">
        <v>66.015289993278898</v>
      </c>
      <c r="F54" s="10">
        <v>2.9319732171739701</v>
      </c>
      <c r="G54" s="7" t="s">
        <v>706</v>
      </c>
      <c r="H54" s="10" t="s">
        <v>706</v>
      </c>
      <c r="I54" s="7" t="s">
        <v>706</v>
      </c>
      <c r="J54" s="10" t="s">
        <v>706</v>
      </c>
      <c r="K54" s="7">
        <v>80.1288418180321</v>
      </c>
      <c r="L54" s="10">
        <v>5.2628856812601299</v>
      </c>
      <c r="M54" s="7">
        <v>79.991419409623703</v>
      </c>
      <c r="N54" s="10">
        <v>2.27401440170101</v>
      </c>
      <c r="O54" s="7">
        <v>75.853324858038405</v>
      </c>
      <c r="P54" s="10">
        <v>3.9543201333506901</v>
      </c>
      <c r="Q54" s="7">
        <v>-4.2755169599936398</v>
      </c>
      <c r="R54" s="10">
        <v>6.5552957002142103</v>
      </c>
      <c r="S54" s="7">
        <v>11.3599912829354</v>
      </c>
      <c r="T54" s="10">
        <v>5.5472312178151997</v>
      </c>
      <c r="U54" s="7">
        <v>13.976129416344801</v>
      </c>
      <c r="V54" s="10">
        <v>3.71047280617567</v>
      </c>
      <c r="W54" s="7" t="s">
        <v>706</v>
      </c>
      <c r="X54" s="10" t="s">
        <v>706</v>
      </c>
      <c r="Y54" s="7" t="s">
        <v>706</v>
      </c>
      <c r="Z54" s="123" t="s">
        <v>706</v>
      </c>
    </row>
    <row r="55" spans="1:26" ht="13" customHeight="1" x14ac:dyDescent="0.2">
      <c r="A55" s="82" t="s">
        <v>393</v>
      </c>
      <c r="B55" s="110">
        <v>2</v>
      </c>
      <c r="C55" s="7">
        <v>70.426283796580904</v>
      </c>
      <c r="D55" s="10">
        <v>2.5018260664634502</v>
      </c>
      <c r="E55" s="7">
        <v>68.000360419206004</v>
      </c>
      <c r="F55" s="10">
        <v>2.05741409332586</v>
      </c>
      <c r="G55" s="7">
        <v>66.664778137784694</v>
      </c>
      <c r="H55" s="10">
        <v>2.7945173810806998</v>
      </c>
      <c r="I55" s="7">
        <v>-3.7615056587961702</v>
      </c>
      <c r="J55" s="10">
        <v>3.7951721741672699</v>
      </c>
      <c r="K55" s="7">
        <v>77.664475160633501</v>
      </c>
      <c r="L55" s="10">
        <v>4.2411638419031599</v>
      </c>
      <c r="M55" s="7">
        <v>73.898806795981798</v>
      </c>
      <c r="N55" s="10">
        <v>3.4511528037112802</v>
      </c>
      <c r="O55" s="7">
        <v>68.146361811659702</v>
      </c>
      <c r="P55" s="10">
        <v>5.6973737146335797</v>
      </c>
      <c r="Q55" s="7">
        <v>-9.5181133489737793</v>
      </c>
      <c r="R55" s="10">
        <v>7.0026522975063701</v>
      </c>
      <c r="S55" s="7">
        <v>7.2381913640526401</v>
      </c>
      <c r="T55" s="10">
        <v>4.9240841179556201</v>
      </c>
      <c r="U55" s="7">
        <v>5.89844637677579</v>
      </c>
      <c r="V55" s="10">
        <v>4.0178860643353396</v>
      </c>
      <c r="W55" s="7">
        <v>1.4815836738750201</v>
      </c>
      <c r="X55" s="10">
        <v>6.3458170976919801</v>
      </c>
      <c r="Y55" s="7">
        <v>-5.7566076901776198</v>
      </c>
      <c r="Z55" s="123">
        <v>7.9649526697491897</v>
      </c>
    </row>
    <row r="56" spans="1:26" ht="13" customHeight="1" x14ac:dyDescent="0.2">
      <c r="A56" s="4" t="s">
        <v>394</v>
      </c>
      <c r="B56" s="118">
        <v>2</v>
      </c>
      <c r="C56" s="169">
        <v>67.315078061681803</v>
      </c>
      <c r="D56" s="170">
        <v>1.47766036735943</v>
      </c>
      <c r="E56" s="169">
        <v>64.343348968456397</v>
      </c>
      <c r="F56" s="170">
        <v>2.1982903798164202</v>
      </c>
      <c r="G56" s="169" t="s">
        <v>706</v>
      </c>
      <c r="H56" s="170" t="s">
        <v>706</v>
      </c>
      <c r="I56" s="169" t="s">
        <v>706</v>
      </c>
      <c r="J56" s="170" t="s">
        <v>706</v>
      </c>
      <c r="K56" s="169">
        <v>72.569093118203796</v>
      </c>
      <c r="L56" s="170">
        <v>2.85318086774845</v>
      </c>
      <c r="M56" s="169">
        <v>66.525812452911794</v>
      </c>
      <c r="N56" s="170">
        <v>2.5057916559773399</v>
      </c>
      <c r="O56" s="169" t="s">
        <v>706</v>
      </c>
      <c r="P56" s="170" t="s">
        <v>706</v>
      </c>
      <c r="Q56" s="169" t="s">
        <v>706</v>
      </c>
      <c r="R56" s="170" t="s">
        <v>706</v>
      </c>
      <c r="S56" s="169">
        <v>5.2540150565219497</v>
      </c>
      <c r="T56" s="170">
        <v>3.2131170575238301</v>
      </c>
      <c r="U56" s="169">
        <v>2.1824634844553499</v>
      </c>
      <c r="V56" s="170">
        <v>3.3333875287999599</v>
      </c>
      <c r="W56" s="169" t="s">
        <v>706</v>
      </c>
      <c r="X56" s="170" t="s">
        <v>706</v>
      </c>
      <c r="Y56" s="169" t="s">
        <v>706</v>
      </c>
      <c r="Z56" s="176" t="s">
        <v>706</v>
      </c>
    </row>
    <row r="57" spans="1:26" ht="13" customHeight="1" x14ac:dyDescent="0.2">
      <c r="A57" s="172"/>
      <c r="B57" s="163"/>
      <c r="C57" s="164" t="s">
        <v>2018</v>
      </c>
      <c r="D57" s="165" t="s">
        <v>2019</v>
      </c>
      <c r="E57" s="164" t="s">
        <v>2020</v>
      </c>
      <c r="F57" s="165" t="s">
        <v>2021</v>
      </c>
      <c r="G57" s="164" t="s">
        <v>2022</v>
      </c>
      <c r="H57" s="165" t="s">
        <v>2023</v>
      </c>
      <c r="I57" s="164" t="s">
        <v>2024</v>
      </c>
      <c r="J57" s="165" t="s">
        <v>2025</v>
      </c>
      <c r="K57" s="164" t="s">
        <v>2026</v>
      </c>
      <c r="L57" s="165" t="s">
        <v>2027</v>
      </c>
      <c r="M57" s="164" t="s">
        <v>2028</v>
      </c>
      <c r="N57" s="165" t="s">
        <v>2029</v>
      </c>
      <c r="O57" s="164" t="s">
        <v>2030</v>
      </c>
      <c r="P57" s="165" t="s">
        <v>2031</v>
      </c>
      <c r="Q57" s="164" t="s">
        <v>2032</v>
      </c>
      <c r="R57" s="165" t="s">
        <v>2033</v>
      </c>
      <c r="S57" s="164" t="s">
        <v>2034</v>
      </c>
      <c r="T57" s="165" t="s">
        <v>2035</v>
      </c>
      <c r="U57" s="164" t="s">
        <v>2036</v>
      </c>
      <c r="V57" s="165" t="s">
        <v>2037</v>
      </c>
      <c r="W57" s="164" t="s">
        <v>2038</v>
      </c>
      <c r="X57" s="165" t="s">
        <v>2039</v>
      </c>
      <c r="Y57" s="164" t="s">
        <v>2040</v>
      </c>
      <c r="Z57" s="174" t="s">
        <v>2041</v>
      </c>
    </row>
    <row r="58" spans="1:26" ht="13" customHeight="1" x14ac:dyDescent="0.2">
      <c r="A58" s="82" t="s">
        <v>365</v>
      </c>
      <c r="B58" s="119">
        <v>1</v>
      </c>
      <c r="C58" s="7">
        <v>72.764495630401001</v>
      </c>
      <c r="D58" s="10">
        <v>2.1696889911207999</v>
      </c>
      <c r="E58" s="7">
        <v>70.736217629611204</v>
      </c>
      <c r="F58" s="10">
        <v>3.05728618225548</v>
      </c>
      <c r="G58" s="7">
        <v>68.988077149911703</v>
      </c>
      <c r="H58" s="10">
        <v>3.6153901170233702</v>
      </c>
      <c r="I58" s="7">
        <v>-3.77641848048924</v>
      </c>
      <c r="J58" s="10">
        <v>4.1273877685997302</v>
      </c>
      <c r="K58" s="7">
        <v>45.832724200895797</v>
      </c>
      <c r="L58" s="10">
        <v>3.1296536681685798</v>
      </c>
      <c r="M58" s="7">
        <v>49.136204514433999</v>
      </c>
      <c r="N58" s="10">
        <v>4.3616019387641103</v>
      </c>
      <c r="O58" s="7">
        <v>52.389734630189302</v>
      </c>
      <c r="P58" s="10">
        <v>2.4809182909746101</v>
      </c>
      <c r="Q58" s="7">
        <v>6.5570104292934799</v>
      </c>
      <c r="R58" s="10">
        <v>3.9717625793388298</v>
      </c>
      <c r="S58" s="7">
        <v>-26.931771429505101</v>
      </c>
      <c r="T58" s="10">
        <v>3.8081862350562399</v>
      </c>
      <c r="U58" s="7">
        <v>-21.600013115177202</v>
      </c>
      <c r="V58" s="10">
        <v>5.3264031271056798</v>
      </c>
      <c r="W58" s="7">
        <v>-16.598342519722401</v>
      </c>
      <c r="X58" s="10">
        <v>4.3847464310678896</v>
      </c>
      <c r="Y58" s="7">
        <v>10.3334289097827</v>
      </c>
      <c r="Z58" s="123">
        <v>5.7280212795539596</v>
      </c>
    </row>
    <row r="59" spans="1:26" ht="13" customHeight="1" x14ac:dyDescent="0.2">
      <c r="A59" s="82" t="s">
        <v>370</v>
      </c>
      <c r="B59" s="119">
        <v>1</v>
      </c>
      <c r="C59" s="7">
        <v>47.410077357478301</v>
      </c>
      <c r="D59" s="10">
        <v>1.1240652589533</v>
      </c>
      <c r="E59" s="7">
        <v>47.585671726164499</v>
      </c>
      <c r="F59" s="10">
        <v>2.2001629135594598</v>
      </c>
      <c r="G59" s="7" t="s">
        <v>706</v>
      </c>
      <c r="H59" s="10" t="s">
        <v>706</v>
      </c>
      <c r="I59" s="7" t="s">
        <v>706</v>
      </c>
      <c r="J59" s="10" t="s">
        <v>706</v>
      </c>
      <c r="K59" s="7">
        <v>42.544461834354401</v>
      </c>
      <c r="L59" s="10">
        <v>1.60734003321172</v>
      </c>
      <c r="M59" s="7">
        <v>40.9213496238741</v>
      </c>
      <c r="N59" s="10">
        <v>2.8010972047990599</v>
      </c>
      <c r="O59" s="7" t="s">
        <v>706</v>
      </c>
      <c r="P59" s="10" t="s">
        <v>706</v>
      </c>
      <c r="Q59" s="7" t="s">
        <v>706</v>
      </c>
      <c r="R59" s="10" t="s">
        <v>706</v>
      </c>
      <c r="S59" s="7">
        <v>-4.8656155231238802</v>
      </c>
      <c r="T59" s="10">
        <v>1.9613935578437001</v>
      </c>
      <c r="U59" s="7">
        <v>-6.6643221022904298</v>
      </c>
      <c r="V59" s="10">
        <v>3.5618622091450298</v>
      </c>
      <c r="W59" s="7" t="s">
        <v>706</v>
      </c>
      <c r="X59" s="10" t="s">
        <v>706</v>
      </c>
      <c r="Y59" s="7" t="s">
        <v>706</v>
      </c>
      <c r="Z59" s="123" t="s">
        <v>706</v>
      </c>
    </row>
    <row r="60" spans="1:26" ht="13" customHeight="1" x14ac:dyDescent="0.2">
      <c r="A60" s="82" t="s">
        <v>372</v>
      </c>
      <c r="B60" s="119">
        <v>1</v>
      </c>
      <c r="C60" s="7">
        <v>65.778006219273806</v>
      </c>
      <c r="D60" s="10">
        <v>1.27073945276612</v>
      </c>
      <c r="E60" s="7">
        <v>63.129853441098</v>
      </c>
      <c r="F60" s="10">
        <v>2.1179851380669401</v>
      </c>
      <c r="G60" s="7" t="s">
        <v>706</v>
      </c>
      <c r="H60" s="10" t="s">
        <v>706</v>
      </c>
      <c r="I60" s="7" t="s">
        <v>706</v>
      </c>
      <c r="J60" s="10" t="s">
        <v>706</v>
      </c>
      <c r="K60" s="7">
        <v>48.193103530830001</v>
      </c>
      <c r="L60" s="10">
        <v>1.77471518371409</v>
      </c>
      <c r="M60" s="7">
        <v>48.001498003305002</v>
      </c>
      <c r="N60" s="10">
        <v>2.81687362120458</v>
      </c>
      <c r="O60" s="7">
        <v>53.689850390421</v>
      </c>
      <c r="P60" s="10">
        <v>10.507428225971999</v>
      </c>
      <c r="Q60" s="7">
        <v>5.4967468595910498</v>
      </c>
      <c r="R60" s="10">
        <v>10.4278233449386</v>
      </c>
      <c r="S60" s="7">
        <v>-17.584902688443801</v>
      </c>
      <c r="T60" s="10">
        <v>2.1827488953431402</v>
      </c>
      <c r="U60" s="7">
        <v>-15.128355437792999</v>
      </c>
      <c r="V60" s="10">
        <v>3.5242925592110899</v>
      </c>
      <c r="W60" s="7" t="s">
        <v>706</v>
      </c>
      <c r="X60" s="10" t="s">
        <v>706</v>
      </c>
      <c r="Y60" s="7" t="s">
        <v>706</v>
      </c>
      <c r="Z60" s="123" t="s">
        <v>706</v>
      </c>
    </row>
    <row r="61" spans="1:26" ht="13" customHeight="1" x14ac:dyDescent="0.2">
      <c r="A61" s="82" t="s">
        <v>384</v>
      </c>
      <c r="B61" s="119">
        <v>1</v>
      </c>
      <c r="C61" s="7">
        <v>69.268137601829395</v>
      </c>
      <c r="D61" s="10">
        <v>1.2475539463418499</v>
      </c>
      <c r="E61" s="7">
        <v>72.049335459184604</v>
      </c>
      <c r="F61" s="10">
        <v>2.56009891427375</v>
      </c>
      <c r="G61" s="7">
        <v>73.288349931558301</v>
      </c>
      <c r="H61" s="10">
        <v>2.8686538279334899</v>
      </c>
      <c r="I61" s="7">
        <v>4.0202123297289596</v>
      </c>
      <c r="J61" s="10">
        <v>3.36004326408773</v>
      </c>
      <c r="K61" s="7">
        <v>68.196774168069297</v>
      </c>
      <c r="L61" s="10">
        <v>1.53810414801241</v>
      </c>
      <c r="M61" s="7">
        <v>69.1514449888396</v>
      </c>
      <c r="N61" s="10">
        <v>1.9189543108451601</v>
      </c>
      <c r="O61" s="7">
        <v>66.6149581665764</v>
      </c>
      <c r="P61" s="10">
        <v>3.61549615005314</v>
      </c>
      <c r="Q61" s="7">
        <v>-1.5818160014929199</v>
      </c>
      <c r="R61" s="10">
        <v>4.2034970467567403</v>
      </c>
      <c r="S61" s="7">
        <v>-1.0713634337600699</v>
      </c>
      <c r="T61" s="10">
        <v>1.9804431875633599</v>
      </c>
      <c r="U61" s="7">
        <v>-2.8978904703450001</v>
      </c>
      <c r="V61" s="10">
        <v>3.1994518433595598</v>
      </c>
      <c r="W61" s="7">
        <v>-6.6733917649819601</v>
      </c>
      <c r="X61" s="10">
        <v>4.6152992530892902</v>
      </c>
      <c r="Y61" s="7">
        <v>-5.6020283312218897</v>
      </c>
      <c r="Z61" s="123">
        <v>5.3813825508538198</v>
      </c>
    </row>
    <row r="62" spans="1:26" ht="13" customHeight="1" x14ac:dyDescent="0.2">
      <c r="A62" s="82" t="s">
        <v>386</v>
      </c>
      <c r="B62" s="119">
        <v>1</v>
      </c>
      <c r="C62" s="7">
        <v>57.418671795608901</v>
      </c>
      <c r="D62" s="10">
        <v>1.84537526287491</v>
      </c>
      <c r="E62" s="7">
        <v>56.855922201134703</v>
      </c>
      <c r="F62" s="10">
        <v>3.2387728270057199</v>
      </c>
      <c r="G62" s="7">
        <v>52.709969223339101</v>
      </c>
      <c r="H62" s="10">
        <v>3.4849641294264599</v>
      </c>
      <c r="I62" s="7">
        <v>-4.7087025722698304</v>
      </c>
      <c r="J62" s="10">
        <v>3.96918461701474</v>
      </c>
      <c r="K62" s="7">
        <v>49.506086585164297</v>
      </c>
      <c r="L62" s="10">
        <v>1.62700186522942</v>
      </c>
      <c r="M62" s="7">
        <v>46.524692646810401</v>
      </c>
      <c r="N62" s="10">
        <v>2.6162756000847698</v>
      </c>
      <c r="O62" s="7">
        <v>47.827589534636203</v>
      </c>
      <c r="P62" s="10">
        <v>3.3454360345001999</v>
      </c>
      <c r="Q62" s="7">
        <v>-1.67849705052811</v>
      </c>
      <c r="R62" s="10">
        <v>3.58421486106668</v>
      </c>
      <c r="S62" s="7">
        <v>-7.9125852104446004</v>
      </c>
      <c r="T62" s="10">
        <v>2.4601920515054601</v>
      </c>
      <c r="U62" s="7">
        <v>-10.331229554324301</v>
      </c>
      <c r="V62" s="10">
        <v>4.1634778059393502</v>
      </c>
      <c r="W62" s="7">
        <v>-4.8823796887028799</v>
      </c>
      <c r="X62" s="10">
        <v>4.8308298711837896</v>
      </c>
      <c r="Y62" s="7">
        <v>3.0302055217417201</v>
      </c>
      <c r="Z62" s="123">
        <v>5.34799239848354</v>
      </c>
    </row>
    <row r="63" spans="1:26" ht="13" customHeight="1" x14ac:dyDescent="0.2">
      <c r="A63" s="173" t="s">
        <v>387</v>
      </c>
      <c r="B63" s="166">
        <v>1</v>
      </c>
      <c r="C63" s="167">
        <v>67.904716564295001</v>
      </c>
      <c r="D63" s="168">
        <v>0.97987678700570202</v>
      </c>
      <c r="E63" s="167">
        <v>69.940662259587498</v>
      </c>
      <c r="F63" s="168">
        <v>1.5854655077292901</v>
      </c>
      <c r="G63" s="167">
        <v>64.614349953068697</v>
      </c>
      <c r="H63" s="168">
        <v>3.10893527934171</v>
      </c>
      <c r="I63" s="167">
        <v>-3.2903666112263599</v>
      </c>
      <c r="J63" s="168">
        <v>3.4229648579396499</v>
      </c>
      <c r="K63" s="167">
        <v>72.861041609740596</v>
      </c>
      <c r="L63" s="168">
        <v>1.46176531750283</v>
      </c>
      <c r="M63" s="167">
        <v>72.571721905054005</v>
      </c>
      <c r="N63" s="168">
        <v>3.7441018839010201</v>
      </c>
      <c r="O63" s="167">
        <v>76.391376370969596</v>
      </c>
      <c r="P63" s="168">
        <v>3.6144951411106399</v>
      </c>
      <c r="Q63" s="167">
        <v>3.5303347612290699</v>
      </c>
      <c r="R63" s="168">
        <v>3.8891024690239302</v>
      </c>
      <c r="S63" s="167">
        <v>4.9563250454455403</v>
      </c>
      <c r="T63" s="168">
        <v>1.7598057737053701</v>
      </c>
      <c r="U63" s="167">
        <v>2.6310596454665198</v>
      </c>
      <c r="V63" s="168">
        <v>4.0659561966689299</v>
      </c>
      <c r="W63" s="167">
        <v>11.777026417901</v>
      </c>
      <c r="X63" s="168">
        <v>4.7676046077928804</v>
      </c>
      <c r="Y63" s="167">
        <v>6.8207013724554297</v>
      </c>
      <c r="Z63" s="175">
        <v>5.1809078773182096</v>
      </c>
    </row>
    <row r="64" spans="1:26" ht="13" customHeight="1" x14ac:dyDescent="0.2">
      <c r="A64" s="82" t="s">
        <v>395</v>
      </c>
      <c r="B64" s="119">
        <v>1</v>
      </c>
      <c r="C64" s="7">
        <v>80.714975338307198</v>
      </c>
      <c r="D64" s="10">
        <v>1.2781655501960001</v>
      </c>
      <c r="E64" s="7">
        <v>73.859865089324103</v>
      </c>
      <c r="F64" s="10">
        <v>1.64073041459344</v>
      </c>
      <c r="G64" s="7">
        <v>81.994613963405598</v>
      </c>
      <c r="H64" s="10">
        <v>1.6543363463734799</v>
      </c>
      <c r="I64" s="7">
        <v>1.2796386250984899</v>
      </c>
      <c r="J64" s="10">
        <v>2.2823680353792302</v>
      </c>
      <c r="K64" s="7">
        <v>73.111006909145303</v>
      </c>
      <c r="L64" s="10">
        <v>2.0996357599554498</v>
      </c>
      <c r="M64" s="7">
        <v>66.918095196609499</v>
      </c>
      <c r="N64" s="10">
        <v>2.5403180167050801</v>
      </c>
      <c r="O64" s="7">
        <v>69.634887907341906</v>
      </c>
      <c r="P64" s="10">
        <v>2.9701139473487799</v>
      </c>
      <c r="Q64" s="7">
        <v>-3.4761190018034398</v>
      </c>
      <c r="R64" s="10">
        <v>3.68546349800731</v>
      </c>
      <c r="S64" s="7">
        <v>-7.6039684291618101</v>
      </c>
      <c r="T64" s="10">
        <v>2.4580841112930898</v>
      </c>
      <c r="U64" s="7">
        <v>-6.9417698927146496</v>
      </c>
      <c r="V64" s="10">
        <v>3.0241051435703099</v>
      </c>
      <c r="W64" s="7">
        <v>-12.3597260560637</v>
      </c>
      <c r="X64" s="10">
        <v>3.39976552238064</v>
      </c>
      <c r="Y64" s="7">
        <v>-4.7557576269019304</v>
      </c>
      <c r="Z64" s="123">
        <v>4.3349561755645301</v>
      </c>
    </row>
    <row r="65" spans="1:26" ht="13" customHeight="1" x14ac:dyDescent="0.2">
      <c r="A65" s="82" t="s">
        <v>396</v>
      </c>
      <c r="B65" s="119">
        <v>1</v>
      </c>
      <c r="C65" s="7">
        <v>73.1975007306484</v>
      </c>
      <c r="D65" s="10">
        <v>1.2868256647679299</v>
      </c>
      <c r="E65" s="7">
        <v>75.419793611716202</v>
      </c>
      <c r="F65" s="10">
        <v>1.7920819114315001</v>
      </c>
      <c r="G65" s="7">
        <v>71.900272598610897</v>
      </c>
      <c r="H65" s="10">
        <v>2.3287270139965401</v>
      </c>
      <c r="I65" s="7">
        <v>-1.2972281320374299</v>
      </c>
      <c r="J65" s="10">
        <v>2.6443632089314799</v>
      </c>
      <c r="K65" s="7">
        <v>63.797808929096597</v>
      </c>
      <c r="L65" s="10">
        <v>2.8874964288116698</v>
      </c>
      <c r="M65" s="7">
        <v>66.956645284819899</v>
      </c>
      <c r="N65" s="10">
        <v>2.4291605255251798</v>
      </c>
      <c r="O65" s="7">
        <v>61.741716018211598</v>
      </c>
      <c r="P65" s="10">
        <v>3.62256259750525</v>
      </c>
      <c r="Q65" s="7">
        <v>-2.0560929108849799</v>
      </c>
      <c r="R65" s="10">
        <v>4.7522002293195804</v>
      </c>
      <c r="S65" s="7">
        <v>-9.3996918015517803</v>
      </c>
      <c r="T65" s="10">
        <v>3.1612585971264</v>
      </c>
      <c r="U65" s="7">
        <v>-8.4631483268962704</v>
      </c>
      <c r="V65" s="10">
        <v>3.0186716343533799</v>
      </c>
      <c r="W65" s="7">
        <v>-10.158556580399299</v>
      </c>
      <c r="X65" s="10">
        <v>4.3064984939694604</v>
      </c>
      <c r="Y65" s="7">
        <v>-0.758864778847546</v>
      </c>
      <c r="Z65" s="123">
        <v>5.4383879780956699</v>
      </c>
    </row>
    <row r="66" spans="1:26" ht="13" customHeight="1" x14ac:dyDescent="0.2">
      <c r="A66" s="4" t="s">
        <v>397</v>
      </c>
      <c r="B66" s="121">
        <v>1</v>
      </c>
      <c r="C66" s="169">
        <v>46.406196891706102</v>
      </c>
      <c r="D66" s="170">
        <v>1.83064435978911</v>
      </c>
      <c r="E66" s="169">
        <v>39.881142109380399</v>
      </c>
      <c r="F66" s="170">
        <v>2.8682328706804099</v>
      </c>
      <c r="G66" s="169">
        <v>41.086143611106401</v>
      </c>
      <c r="H66" s="170">
        <v>4.1482123954854702</v>
      </c>
      <c r="I66" s="169">
        <v>-5.3200532805996996</v>
      </c>
      <c r="J66" s="170">
        <v>4.5770527524388296</v>
      </c>
      <c r="K66" s="169">
        <v>77.369699975931795</v>
      </c>
      <c r="L66" s="170">
        <v>2.2261414585728598</v>
      </c>
      <c r="M66" s="169">
        <v>75.963359671886394</v>
      </c>
      <c r="N66" s="170">
        <v>3.71796568914126</v>
      </c>
      <c r="O66" s="169">
        <v>75.611166107644607</v>
      </c>
      <c r="P66" s="170">
        <v>5.4767891074138699</v>
      </c>
      <c r="Q66" s="169">
        <v>-1.7585338682872</v>
      </c>
      <c r="R66" s="170">
        <v>6.0619229782758701</v>
      </c>
      <c r="S66" s="169">
        <v>30.9635030842257</v>
      </c>
      <c r="T66" s="170">
        <v>2.8821805227300699</v>
      </c>
      <c r="U66" s="169">
        <v>36.082217562506003</v>
      </c>
      <c r="V66" s="170">
        <v>4.6957458050967</v>
      </c>
      <c r="W66" s="169">
        <v>34.525022496538199</v>
      </c>
      <c r="X66" s="170">
        <v>6.87043557608588</v>
      </c>
      <c r="Y66" s="169">
        <v>3.5615194123124998</v>
      </c>
      <c r="Z66" s="176">
        <v>7.5958095087460498</v>
      </c>
    </row>
    <row r="67" spans="1:26" ht="13" customHeight="1" x14ac:dyDescent="0.2">
      <c r="A67" s="82"/>
      <c r="B67" s="122"/>
      <c r="C67" s="7" t="s">
        <v>2018</v>
      </c>
      <c r="D67" s="10" t="s">
        <v>2019</v>
      </c>
      <c r="E67" s="7" t="s">
        <v>2020</v>
      </c>
      <c r="F67" s="10" t="s">
        <v>2021</v>
      </c>
      <c r="G67" s="7" t="s">
        <v>2022</v>
      </c>
      <c r="H67" s="10" t="s">
        <v>2023</v>
      </c>
      <c r="I67" s="7" t="s">
        <v>2024</v>
      </c>
      <c r="J67" s="10" t="s">
        <v>2025</v>
      </c>
      <c r="K67" s="7" t="s">
        <v>2026</v>
      </c>
      <c r="L67" s="10" t="s">
        <v>2027</v>
      </c>
      <c r="M67" s="7" t="s">
        <v>2028</v>
      </c>
      <c r="N67" s="10" t="s">
        <v>2029</v>
      </c>
      <c r="O67" s="7" t="s">
        <v>2030</v>
      </c>
      <c r="P67" s="10" t="s">
        <v>2031</v>
      </c>
      <c r="Q67" s="7" t="s">
        <v>2032</v>
      </c>
      <c r="R67" s="10" t="s">
        <v>2033</v>
      </c>
      <c r="S67" s="7" t="s">
        <v>2034</v>
      </c>
      <c r="T67" s="10" t="s">
        <v>2035</v>
      </c>
      <c r="U67" s="7" t="s">
        <v>2036</v>
      </c>
      <c r="V67" s="10" t="s">
        <v>2037</v>
      </c>
      <c r="W67" s="7" t="s">
        <v>2038</v>
      </c>
      <c r="X67" s="10" t="s">
        <v>2039</v>
      </c>
      <c r="Y67" s="7" t="s">
        <v>2040</v>
      </c>
      <c r="Z67" s="123" t="s">
        <v>2041</v>
      </c>
    </row>
    <row r="68" spans="1:26" ht="13" customHeight="1" x14ac:dyDescent="0.2">
      <c r="A68" s="82" t="s">
        <v>359</v>
      </c>
      <c r="B68" s="122">
        <v>3</v>
      </c>
      <c r="C68" s="7">
        <v>54.122995490509602</v>
      </c>
      <c r="D68" s="10">
        <v>1.7294950224477601</v>
      </c>
      <c r="E68" s="7">
        <v>54.593324959312604</v>
      </c>
      <c r="F68" s="10">
        <v>3.3070367074057301</v>
      </c>
      <c r="G68" s="7">
        <v>52.268575448199101</v>
      </c>
      <c r="H68" s="10">
        <v>3.4274768644696199</v>
      </c>
      <c r="I68" s="7">
        <v>-1.8544200423105699</v>
      </c>
      <c r="J68" s="10">
        <v>3.7288981807670698</v>
      </c>
      <c r="K68" s="7">
        <v>57.669367517456102</v>
      </c>
      <c r="L68" s="10">
        <v>1.6747863031196699</v>
      </c>
      <c r="M68" s="7">
        <v>57.488148016165098</v>
      </c>
      <c r="N68" s="10">
        <v>2.0333957596366501</v>
      </c>
      <c r="O68" s="7">
        <v>60.707498352926997</v>
      </c>
      <c r="P68" s="10">
        <v>4.3859863126157297</v>
      </c>
      <c r="Q68" s="7">
        <v>3.03813083547097</v>
      </c>
      <c r="R68" s="10">
        <v>4.8995524616949702</v>
      </c>
      <c r="S68" s="7">
        <v>3.5463720269464201</v>
      </c>
      <c r="T68" s="10">
        <v>2.4075012344314199</v>
      </c>
      <c r="U68" s="7">
        <v>2.89482305685249</v>
      </c>
      <c r="V68" s="10">
        <v>3.8821630696606801</v>
      </c>
      <c r="W68" s="7">
        <v>8.4389229047279493</v>
      </c>
      <c r="X68" s="10">
        <v>5.5663698755047699</v>
      </c>
      <c r="Y68" s="7">
        <v>4.8925508777815301</v>
      </c>
      <c r="Z68" s="123">
        <v>6.1571337461053401</v>
      </c>
    </row>
    <row r="69" spans="1:26" ht="13" customHeight="1" x14ac:dyDescent="0.2">
      <c r="A69" s="82" t="s">
        <v>362</v>
      </c>
      <c r="B69" s="122">
        <v>3</v>
      </c>
      <c r="C69" s="7">
        <v>56.805857261330203</v>
      </c>
      <c r="D69" s="10">
        <v>2.4961719483515501</v>
      </c>
      <c r="E69" s="7">
        <v>62.5512559333078</v>
      </c>
      <c r="F69" s="10">
        <v>3.0975994282420101</v>
      </c>
      <c r="G69" s="7" t="s">
        <v>706</v>
      </c>
      <c r="H69" s="10" t="s">
        <v>706</v>
      </c>
      <c r="I69" s="7" t="s">
        <v>706</v>
      </c>
      <c r="J69" s="10" t="s">
        <v>706</v>
      </c>
      <c r="K69" s="7">
        <v>69.985543897073796</v>
      </c>
      <c r="L69" s="10">
        <v>3.0049704705403202</v>
      </c>
      <c r="M69" s="7">
        <v>70.419135084868998</v>
      </c>
      <c r="N69" s="10">
        <v>2.9246665913513099</v>
      </c>
      <c r="O69" s="7">
        <v>65.558517865784296</v>
      </c>
      <c r="P69" s="10">
        <v>5.57625929989279</v>
      </c>
      <c r="Q69" s="7">
        <v>-4.4270260312895298</v>
      </c>
      <c r="R69" s="10">
        <v>6.4022011415043698</v>
      </c>
      <c r="S69" s="7">
        <v>13.1796866357436</v>
      </c>
      <c r="T69" s="10">
        <v>3.90649739850886</v>
      </c>
      <c r="U69" s="7">
        <v>7.8678791515612803</v>
      </c>
      <c r="V69" s="10">
        <v>4.2601404775443399</v>
      </c>
      <c r="W69" s="7" t="s">
        <v>706</v>
      </c>
      <c r="X69" s="10" t="s">
        <v>706</v>
      </c>
      <c r="Y69" s="7" t="s">
        <v>706</v>
      </c>
      <c r="Z69" s="123" t="s">
        <v>706</v>
      </c>
    </row>
    <row r="70" spans="1:26" ht="13" customHeight="1" x14ac:dyDescent="0.2">
      <c r="A70" s="82" t="s">
        <v>376</v>
      </c>
      <c r="B70" s="122">
        <v>3</v>
      </c>
      <c r="C70" s="7">
        <v>36.6231982364231</v>
      </c>
      <c r="D70" s="10">
        <v>2.1083176601132299</v>
      </c>
      <c r="E70" s="7">
        <v>30.662306280461699</v>
      </c>
      <c r="F70" s="10">
        <v>1.2655827941848801</v>
      </c>
      <c r="G70" s="7">
        <v>31.898883127287402</v>
      </c>
      <c r="H70" s="10">
        <v>1.3238118535843799</v>
      </c>
      <c r="I70" s="7">
        <v>-4.7243151091356701</v>
      </c>
      <c r="J70" s="10">
        <v>2.4121194001839599</v>
      </c>
      <c r="K70" s="7">
        <v>37.814134231220102</v>
      </c>
      <c r="L70" s="10">
        <v>2.5338165160799</v>
      </c>
      <c r="M70" s="7">
        <v>37.097614361009903</v>
      </c>
      <c r="N70" s="10">
        <v>1.5821357373588301</v>
      </c>
      <c r="O70" s="7">
        <v>37.681577063731403</v>
      </c>
      <c r="P70" s="10">
        <v>2.0633904992502798</v>
      </c>
      <c r="Q70" s="7">
        <v>-0.13255716748867699</v>
      </c>
      <c r="R70" s="10">
        <v>3.2914615059284</v>
      </c>
      <c r="S70" s="7">
        <v>1.190935994797</v>
      </c>
      <c r="T70" s="10">
        <v>3.29624475624985</v>
      </c>
      <c r="U70" s="7">
        <v>6.4353080805482001</v>
      </c>
      <c r="V70" s="10">
        <v>2.0260437557873199</v>
      </c>
      <c r="W70" s="7">
        <v>5.78269393644399</v>
      </c>
      <c r="X70" s="10">
        <v>2.4515419996579402</v>
      </c>
      <c r="Y70" s="7">
        <v>4.59175794164699</v>
      </c>
      <c r="Z70" s="123">
        <v>4.0806909765078103</v>
      </c>
    </row>
    <row r="71" spans="1:26" ht="13" customHeight="1" x14ac:dyDescent="0.2">
      <c r="A71" s="82" t="s">
        <v>382</v>
      </c>
      <c r="B71" s="122">
        <v>3</v>
      </c>
      <c r="C71" s="7">
        <v>74.700917302094894</v>
      </c>
      <c r="D71" s="10">
        <v>1.41572808151239</v>
      </c>
      <c r="E71" s="7">
        <v>75.929020580262403</v>
      </c>
      <c r="F71" s="10">
        <v>1.76078942042815</v>
      </c>
      <c r="G71" s="7">
        <v>72.723618857610603</v>
      </c>
      <c r="H71" s="10">
        <v>3.4056770868320898</v>
      </c>
      <c r="I71" s="7">
        <v>-1.97729844448432</v>
      </c>
      <c r="J71" s="10">
        <v>3.8051463170839601</v>
      </c>
      <c r="K71" s="7">
        <v>78.299609551984403</v>
      </c>
      <c r="L71" s="10">
        <v>1.37401564991756</v>
      </c>
      <c r="M71" s="7">
        <v>77.005720752491797</v>
      </c>
      <c r="N71" s="10">
        <v>2.04015831672938</v>
      </c>
      <c r="O71" s="7" t="s">
        <v>706</v>
      </c>
      <c r="P71" s="10" t="s">
        <v>706</v>
      </c>
      <c r="Q71" s="7" t="s">
        <v>706</v>
      </c>
      <c r="R71" s="10" t="s">
        <v>706</v>
      </c>
      <c r="S71" s="7">
        <v>3.5986922498895</v>
      </c>
      <c r="T71" s="10">
        <v>1.9728672046037801</v>
      </c>
      <c r="U71" s="7">
        <v>1.0767001722293701</v>
      </c>
      <c r="V71" s="10">
        <v>2.69492585063333</v>
      </c>
      <c r="W71" s="7" t="s">
        <v>706</v>
      </c>
      <c r="X71" s="10" t="s">
        <v>706</v>
      </c>
      <c r="Y71" s="7" t="s">
        <v>706</v>
      </c>
      <c r="Z71" s="123" t="s">
        <v>706</v>
      </c>
    </row>
    <row r="72" spans="1:26" ht="13" customHeight="1" x14ac:dyDescent="0.2">
      <c r="A72" s="82" t="s">
        <v>386</v>
      </c>
      <c r="B72" s="122">
        <v>3</v>
      </c>
      <c r="C72" s="7">
        <v>58.267912495635898</v>
      </c>
      <c r="D72" s="10">
        <v>1.4373333316068599</v>
      </c>
      <c r="E72" s="7">
        <v>57.705531449650003</v>
      </c>
      <c r="F72" s="10">
        <v>1.8105353813495</v>
      </c>
      <c r="G72" s="7">
        <v>60.377189953222803</v>
      </c>
      <c r="H72" s="10">
        <v>2.0548952215396699</v>
      </c>
      <c r="I72" s="7">
        <v>2.1092774575869599</v>
      </c>
      <c r="J72" s="10">
        <v>2.4972624273622301</v>
      </c>
      <c r="K72" s="7">
        <v>51.412406703633302</v>
      </c>
      <c r="L72" s="10">
        <v>2.1993075273659102</v>
      </c>
      <c r="M72" s="7">
        <v>51.660860780465804</v>
      </c>
      <c r="N72" s="10">
        <v>1.80307938699605</v>
      </c>
      <c r="O72" s="7">
        <v>53.219430703538499</v>
      </c>
      <c r="P72" s="10">
        <v>1.7931619516667701</v>
      </c>
      <c r="Q72" s="7">
        <v>1.80702399990516</v>
      </c>
      <c r="R72" s="10">
        <v>2.76743925242446</v>
      </c>
      <c r="S72" s="7">
        <v>-6.85550579200254</v>
      </c>
      <c r="T72" s="10">
        <v>2.62733338312374</v>
      </c>
      <c r="U72" s="7">
        <v>-6.0446706691842103</v>
      </c>
      <c r="V72" s="10">
        <v>2.5552169463527798</v>
      </c>
      <c r="W72" s="7">
        <v>-7.1577592496843501</v>
      </c>
      <c r="X72" s="10">
        <v>2.72727412564487</v>
      </c>
      <c r="Y72" s="7">
        <v>-0.302253457681807</v>
      </c>
      <c r="Z72" s="123">
        <v>3.72760508194937</v>
      </c>
    </row>
    <row r="73" spans="1:26" ht="13" customHeight="1" x14ac:dyDescent="0.2">
      <c r="A73" s="4" t="s">
        <v>387</v>
      </c>
      <c r="B73" s="171">
        <v>3</v>
      </c>
      <c r="C73" s="169">
        <v>66.969374061764</v>
      </c>
      <c r="D73" s="170">
        <v>1.42961445310934</v>
      </c>
      <c r="E73" s="169">
        <v>67.594764891851199</v>
      </c>
      <c r="F73" s="170">
        <v>2.24739855488128</v>
      </c>
      <c r="G73" s="169" t="s">
        <v>706</v>
      </c>
      <c r="H73" s="170" t="s">
        <v>706</v>
      </c>
      <c r="I73" s="169" t="s">
        <v>706</v>
      </c>
      <c r="J73" s="170" t="s">
        <v>706</v>
      </c>
      <c r="K73" s="169">
        <v>74.781180273193101</v>
      </c>
      <c r="L73" s="170">
        <v>1.7427700129056001</v>
      </c>
      <c r="M73" s="169">
        <v>68.6155311558515</v>
      </c>
      <c r="N73" s="170">
        <v>4.6400919853637896</v>
      </c>
      <c r="O73" s="169">
        <v>69.288743606696499</v>
      </c>
      <c r="P73" s="170">
        <v>3.4273614847008398</v>
      </c>
      <c r="Q73" s="169">
        <v>-5.4924366664966202</v>
      </c>
      <c r="R73" s="170">
        <v>3.8961653706822901</v>
      </c>
      <c r="S73" s="169">
        <v>7.8118062114291602</v>
      </c>
      <c r="T73" s="170">
        <v>2.2541173000582999</v>
      </c>
      <c r="U73" s="169">
        <v>1.0207662640002599</v>
      </c>
      <c r="V73" s="170">
        <v>5.1557011062628302</v>
      </c>
      <c r="W73" s="169" t="s">
        <v>706</v>
      </c>
      <c r="X73" s="170" t="s">
        <v>706</v>
      </c>
      <c r="Y73" s="169" t="s">
        <v>706</v>
      </c>
      <c r="Z73" s="176" t="s">
        <v>706</v>
      </c>
    </row>
    <row r="75" spans="1:26" x14ac:dyDescent="0.2">
      <c r="A75" s="177" t="s">
        <v>599</v>
      </c>
    </row>
    <row r="76" spans="1:26" x14ac:dyDescent="0.2">
      <c r="A76" s="177" t="s">
        <v>398</v>
      </c>
    </row>
    <row r="77" spans="1:26" x14ac:dyDescent="0.2">
      <c r="A77" s="177" t="s">
        <v>399</v>
      </c>
    </row>
    <row r="78" spans="1:26" x14ac:dyDescent="0.2">
      <c r="A78" s="177" t="s">
        <v>463</v>
      </c>
    </row>
    <row r="79" spans="1:26" x14ac:dyDescent="0.2">
      <c r="A79" s="177" t="s">
        <v>400</v>
      </c>
    </row>
    <row r="80" spans="1:26" x14ac:dyDescent="0.2">
      <c r="A80" s="177" t="s">
        <v>401</v>
      </c>
    </row>
    <row r="81" spans="1:1" x14ac:dyDescent="0.2">
      <c r="A81" s="177" t="s">
        <v>402</v>
      </c>
    </row>
    <row r="82" spans="1:1" x14ac:dyDescent="0.2">
      <c r="A82" s="160" t="str">
        <f>HYPERLINK("https://oecdcode.org/disclaimers/cyprus.html", "Information on data for Cyprus: https://oecdcode.org/disclaimers/cyprus.html")</f>
        <v>Information on data for Cyprus: https://oecdcode.org/disclaimers/cyprus.html</v>
      </c>
    </row>
    <row r="83" spans="1:1" x14ac:dyDescent="0.2">
      <c r="A83"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29" priority="6">
      <formula>ABS(I1/J1)&gt;1.95996398454005</formula>
    </cfRule>
  </conditionalFormatting>
  <conditionalFormatting sqref="Q1:Q200">
    <cfRule type="expression" dxfId="28" priority="5">
      <formula>ABS(Q1/R1)&gt;1.95996398454005</formula>
    </cfRule>
  </conditionalFormatting>
  <conditionalFormatting sqref="S1:S200">
    <cfRule type="expression" dxfId="27" priority="4">
      <formula>ABS(S1/T1)&gt;1.95996398454005</formula>
    </cfRule>
  </conditionalFormatting>
  <conditionalFormatting sqref="U1:U200">
    <cfRule type="expression" dxfId="26" priority="3">
      <formula>ABS(U1/V1)&gt;1.95996398454005</formula>
    </cfRule>
  </conditionalFormatting>
  <conditionalFormatting sqref="W1:W200">
    <cfRule type="expression" dxfId="25" priority="2">
      <formula>ABS(W1/X1)&gt;1.95996398454005</formula>
    </cfRule>
  </conditionalFormatting>
  <conditionalFormatting sqref="Y1:Y200">
    <cfRule type="expression" dxfId="24"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T110"/>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6" x14ac:dyDescent="0.2">
      <c r="A1" s="36" t="s">
        <v>327</v>
      </c>
    </row>
    <row r="2" spans="1:46" x14ac:dyDescent="0.2">
      <c r="A2" s="46" t="s">
        <v>328</v>
      </c>
    </row>
    <row r="3" spans="1:46" x14ac:dyDescent="0.2">
      <c r="A3" s="58" t="s">
        <v>441</v>
      </c>
    </row>
    <row r="4" spans="1:46" x14ac:dyDescent="0.2">
      <c r="A4" s="161" t="str">
        <f>HYPERLINK("#'TOC'!A1", "Back to TOC")</f>
        <v>Back to TOC</v>
      </c>
    </row>
    <row r="7" spans="1:46" ht="16" customHeight="1" x14ac:dyDescent="0.2">
      <c r="B7" s="235" t="s">
        <v>342</v>
      </c>
      <c r="C7" s="238" t="s">
        <v>632</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9"/>
    </row>
    <row r="8" spans="1:46" ht="32" customHeight="1" x14ac:dyDescent="0.2">
      <c r="B8" s="236"/>
      <c r="C8" s="240" t="s">
        <v>406</v>
      </c>
      <c r="D8" s="240"/>
      <c r="E8" s="240" t="s">
        <v>442</v>
      </c>
      <c r="F8" s="240"/>
      <c r="G8" s="240"/>
      <c r="H8" s="240"/>
      <c r="I8" s="240"/>
      <c r="J8" s="240"/>
      <c r="K8" s="240"/>
      <c r="L8" s="240"/>
      <c r="M8" s="240" t="s">
        <v>447</v>
      </c>
      <c r="N8" s="240"/>
      <c r="O8" s="240"/>
      <c r="P8" s="240"/>
      <c r="Q8" s="240"/>
      <c r="R8" s="240"/>
      <c r="S8" s="240" t="s">
        <v>451</v>
      </c>
      <c r="T8" s="240"/>
      <c r="U8" s="240"/>
      <c r="V8" s="240"/>
      <c r="W8" s="240"/>
      <c r="X8" s="240"/>
      <c r="Y8" s="240"/>
      <c r="Z8" s="240"/>
      <c r="AA8" s="240" t="s">
        <v>455</v>
      </c>
      <c r="AB8" s="240"/>
      <c r="AC8" s="240"/>
      <c r="AD8" s="240"/>
      <c r="AE8" s="240"/>
      <c r="AF8" s="240"/>
      <c r="AG8" s="240"/>
      <c r="AH8" s="240"/>
      <c r="AI8" s="240" t="s">
        <v>459</v>
      </c>
      <c r="AJ8" s="240"/>
      <c r="AK8" s="240"/>
      <c r="AL8" s="240"/>
      <c r="AM8" s="240"/>
      <c r="AN8" s="240"/>
      <c r="AO8" s="240"/>
      <c r="AP8" s="240"/>
      <c r="AQ8" s="223" t="s">
        <v>420</v>
      </c>
      <c r="AR8" s="223"/>
      <c r="AS8" s="223" t="s">
        <v>421</v>
      </c>
      <c r="AT8" s="254"/>
    </row>
    <row r="9" spans="1:46" ht="48" customHeight="1" x14ac:dyDescent="0.2">
      <c r="B9" s="236"/>
      <c r="C9" s="240"/>
      <c r="D9" s="240"/>
      <c r="E9" s="241" t="s">
        <v>443</v>
      </c>
      <c r="F9" s="241"/>
      <c r="G9" s="241" t="s">
        <v>444</v>
      </c>
      <c r="H9" s="241"/>
      <c r="I9" s="241" t="s">
        <v>445</v>
      </c>
      <c r="J9" s="241"/>
      <c r="K9" s="241" t="s">
        <v>446</v>
      </c>
      <c r="L9" s="241"/>
      <c r="M9" s="241" t="s">
        <v>448</v>
      </c>
      <c r="N9" s="241"/>
      <c r="O9" s="241" t="s">
        <v>449</v>
      </c>
      <c r="P9" s="241"/>
      <c r="Q9" s="241" t="s">
        <v>450</v>
      </c>
      <c r="R9" s="241"/>
      <c r="S9" s="241" t="s">
        <v>452</v>
      </c>
      <c r="T9" s="241"/>
      <c r="U9" s="241" t="s">
        <v>453</v>
      </c>
      <c r="V9" s="241"/>
      <c r="W9" s="241" t="s">
        <v>454</v>
      </c>
      <c r="X9" s="241"/>
      <c r="Y9" s="241" t="s">
        <v>415</v>
      </c>
      <c r="Z9" s="241"/>
      <c r="AA9" s="241" t="s">
        <v>456</v>
      </c>
      <c r="AB9" s="241"/>
      <c r="AC9" s="241" t="s">
        <v>457</v>
      </c>
      <c r="AD9" s="241"/>
      <c r="AE9" s="241" t="s">
        <v>458</v>
      </c>
      <c r="AF9" s="241"/>
      <c r="AG9" s="241" t="s">
        <v>415</v>
      </c>
      <c r="AH9" s="241"/>
      <c r="AI9" s="241" t="s">
        <v>452</v>
      </c>
      <c r="AJ9" s="241"/>
      <c r="AK9" s="241" t="s">
        <v>453</v>
      </c>
      <c r="AL9" s="241"/>
      <c r="AM9" s="241" t="s">
        <v>454</v>
      </c>
      <c r="AN9" s="241"/>
      <c r="AO9" s="241" t="s">
        <v>415</v>
      </c>
      <c r="AP9" s="241"/>
      <c r="AQ9" s="253" t="s">
        <v>406</v>
      </c>
      <c r="AR9" s="253"/>
      <c r="AS9" s="253" t="s">
        <v>406</v>
      </c>
      <c r="AT9" s="255"/>
    </row>
    <row r="10" spans="1:4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62" t="s">
        <v>345</v>
      </c>
    </row>
    <row r="11" spans="1:46" ht="13" customHeight="1" x14ac:dyDescent="0.2">
      <c r="A11" s="136"/>
      <c r="B11" s="107"/>
      <c r="C11" s="108" t="s">
        <v>1856</v>
      </c>
      <c r="D11" s="109" t="s">
        <v>1857</v>
      </c>
      <c r="E11" s="108" t="s">
        <v>2042</v>
      </c>
      <c r="F11" s="109" t="s">
        <v>2043</v>
      </c>
      <c r="G11" s="108" t="s">
        <v>2044</v>
      </c>
      <c r="H11" s="109" t="s">
        <v>2045</v>
      </c>
      <c r="I11" s="108" t="s">
        <v>2046</v>
      </c>
      <c r="J11" s="109" t="s">
        <v>2047</v>
      </c>
      <c r="K11" s="108" t="s">
        <v>2048</v>
      </c>
      <c r="L11" s="109" t="s">
        <v>2049</v>
      </c>
      <c r="M11" s="108" t="s">
        <v>2050</v>
      </c>
      <c r="N11" s="109" t="s">
        <v>2051</v>
      </c>
      <c r="O11" s="108" t="s">
        <v>2052</v>
      </c>
      <c r="P11" s="109" t="s">
        <v>2053</v>
      </c>
      <c r="Q11" s="108" t="s">
        <v>2054</v>
      </c>
      <c r="R11" s="109" t="s">
        <v>2055</v>
      </c>
      <c r="S11" s="108" t="s">
        <v>2056</v>
      </c>
      <c r="T11" s="109" t="s">
        <v>2057</v>
      </c>
      <c r="U11" s="108" t="s">
        <v>2058</v>
      </c>
      <c r="V11" s="109" t="s">
        <v>2059</v>
      </c>
      <c r="W11" s="108" t="s">
        <v>2060</v>
      </c>
      <c r="X11" s="109" t="s">
        <v>2061</v>
      </c>
      <c r="Y11" s="108" t="s">
        <v>2062</v>
      </c>
      <c r="Z11" s="109" t="s">
        <v>2063</v>
      </c>
      <c r="AA11" s="108" t="s">
        <v>2064</v>
      </c>
      <c r="AB11" s="109" t="s">
        <v>2065</v>
      </c>
      <c r="AC11" s="108" t="s">
        <v>2066</v>
      </c>
      <c r="AD11" s="109" t="s">
        <v>2067</v>
      </c>
      <c r="AE11" s="108" t="s">
        <v>2068</v>
      </c>
      <c r="AF11" s="109" t="s">
        <v>2069</v>
      </c>
      <c r="AG11" s="108" t="s">
        <v>2070</v>
      </c>
      <c r="AH11" s="109" t="s">
        <v>2071</v>
      </c>
      <c r="AI11" s="108" t="s">
        <v>2072</v>
      </c>
      <c r="AJ11" s="109" t="s">
        <v>2073</v>
      </c>
      <c r="AK11" s="108" t="s">
        <v>2074</v>
      </c>
      <c r="AL11" s="109" t="s">
        <v>2075</v>
      </c>
      <c r="AM11" s="108" t="s">
        <v>2076</v>
      </c>
      <c r="AN11" s="109" t="s">
        <v>2077</v>
      </c>
      <c r="AO11" s="108" t="s">
        <v>2078</v>
      </c>
      <c r="AP11" s="109" t="s">
        <v>2079</v>
      </c>
      <c r="AQ11" s="179" t="s">
        <v>1880</v>
      </c>
      <c r="AR11" s="179" t="s">
        <v>1881</v>
      </c>
      <c r="AS11" s="179" t="s">
        <v>1882</v>
      </c>
      <c r="AT11" s="184" t="s">
        <v>1883</v>
      </c>
    </row>
    <row r="12" spans="1:46" ht="13" customHeight="1" x14ac:dyDescent="0.2">
      <c r="A12" s="82" t="s">
        <v>422</v>
      </c>
      <c r="B12" s="110">
        <v>2</v>
      </c>
      <c r="C12" s="7">
        <v>36.131309522194798</v>
      </c>
      <c r="D12" s="10">
        <v>1.4126501230969799</v>
      </c>
      <c r="E12" s="7">
        <v>36.088733627594799</v>
      </c>
      <c r="F12" s="10">
        <v>2.3718644667428102</v>
      </c>
      <c r="G12" s="7">
        <v>39.332257602661301</v>
      </c>
      <c r="H12" s="10">
        <v>2.8273786101592999</v>
      </c>
      <c r="I12" s="7">
        <v>33.929818024222598</v>
      </c>
      <c r="J12" s="10">
        <v>2.4477460721435298</v>
      </c>
      <c r="K12" s="7">
        <v>-2.1589156033722401</v>
      </c>
      <c r="L12" s="10">
        <v>3.3664187009091702</v>
      </c>
      <c r="M12" s="7">
        <v>32.048387844566598</v>
      </c>
      <c r="N12" s="10">
        <v>1.4884996170878</v>
      </c>
      <c r="O12" s="7">
        <v>67.120152207090001</v>
      </c>
      <c r="P12" s="10">
        <v>4.7577883957815796</v>
      </c>
      <c r="Q12" s="7">
        <v>35.071764362523403</v>
      </c>
      <c r="R12" s="10">
        <v>5.0946597119600296</v>
      </c>
      <c r="S12" s="7">
        <v>36.2465981806196</v>
      </c>
      <c r="T12" s="10">
        <v>2.1053015092734602</v>
      </c>
      <c r="U12" s="7">
        <v>35.072757779434198</v>
      </c>
      <c r="V12" s="10">
        <v>2.71109376798282</v>
      </c>
      <c r="W12" s="7">
        <v>37.481778406125599</v>
      </c>
      <c r="X12" s="10">
        <v>3.0189881085633199</v>
      </c>
      <c r="Y12" s="7">
        <v>1.23518022550601</v>
      </c>
      <c r="Z12" s="10">
        <v>3.5162565717900698</v>
      </c>
      <c r="AA12" s="7">
        <v>36.273522776554898</v>
      </c>
      <c r="AB12" s="10">
        <v>1.7457321583977099</v>
      </c>
      <c r="AC12" s="7">
        <v>36.731045801346397</v>
      </c>
      <c r="AD12" s="10">
        <v>3.2269261029648302</v>
      </c>
      <c r="AE12" s="7">
        <v>26.745574084408599</v>
      </c>
      <c r="AF12" s="10">
        <v>11.326436145785101</v>
      </c>
      <c r="AG12" s="7">
        <v>-9.5279486921463103</v>
      </c>
      <c r="AH12" s="10">
        <v>11.617989104982801</v>
      </c>
      <c r="AI12" s="7">
        <v>36.542701969398799</v>
      </c>
      <c r="AJ12" s="10">
        <v>1.4483262817643201</v>
      </c>
      <c r="AK12" s="7" t="s">
        <v>706</v>
      </c>
      <c r="AL12" s="10" t="s">
        <v>706</v>
      </c>
      <c r="AM12" s="7" t="s">
        <v>706</v>
      </c>
      <c r="AN12" s="10" t="s">
        <v>706</v>
      </c>
      <c r="AO12" s="7" t="s">
        <v>706</v>
      </c>
      <c r="AP12" s="10" t="s">
        <v>706</v>
      </c>
      <c r="AQ12" s="65"/>
      <c r="AR12" s="65"/>
      <c r="AS12" s="65"/>
      <c r="AT12" s="182"/>
    </row>
    <row r="13" spans="1:46" ht="13" customHeight="1" x14ac:dyDescent="0.2">
      <c r="A13" s="82" t="s">
        <v>350</v>
      </c>
      <c r="B13" s="110">
        <v>2</v>
      </c>
      <c r="C13" s="7">
        <v>54.501838217595498</v>
      </c>
      <c r="D13" s="10">
        <v>1.7782662865851999</v>
      </c>
      <c r="E13" s="7" t="s">
        <v>706</v>
      </c>
      <c r="F13" s="10" t="s">
        <v>706</v>
      </c>
      <c r="G13" s="7">
        <v>56.844283616434701</v>
      </c>
      <c r="H13" s="10">
        <v>3.1512322121870899</v>
      </c>
      <c r="I13" s="7">
        <v>53.7872665026497</v>
      </c>
      <c r="J13" s="10">
        <v>2.0833077088244298</v>
      </c>
      <c r="K13" s="7" t="s">
        <v>706</v>
      </c>
      <c r="L13" s="10" t="s">
        <v>706</v>
      </c>
      <c r="M13" s="7">
        <v>53.626753844720298</v>
      </c>
      <c r="N13" s="10">
        <v>2.6676092444911998</v>
      </c>
      <c r="O13" s="7">
        <v>55.294534684738601</v>
      </c>
      <c r="P13" s="10">
        <v>2.4990685644942801</v>
      </c>
      <c r="Q13" s="7">
        <v>1.66778084001836</v>
      </c>
      <c r="R13" s="10">
        <v>3.68140262878546</v>
      </c>
      <c r="S13" s="7">
        <v>57.511116992786697</v>
      </c>
      <c r="T13" s="10">
        <v>2.75225054936864</v>
      </c>
      <c r="U13" s="7">
        <v>51.6783231919187</v>
      </c>
      <c r="V13" s="10">
        <v>3.3754777555187898</v>
      </c>
      <c r="W13" s="7">
        <v>49.172767945776997</v>
      </c>
      <c r="X13" s="10">
        <v>3.2439577174648702</v>
      </c>
      <c r="Y13" s="7">
        <v>-8.3383490470096699</v>
      </c>
      <c r="Z13" s="10">
        <v>4.2331787153547404</v>
      </c>
      <c r="AA13" s="7">
        <v>46.085988069838002</v>
      </c>
      <c r="AB13" s="10">
        <v>5.46747015039651</v>
      </c>
      <c r="AC13" s="7">
        <v>55.579556875283103</v>
      </c>
      <c r="AD13" s="10">
        <v>2.21086087530515</v>
      </c>
      <c r="AE13" s="7">
        <v>54.508591633539297</v>
      </c>
      <c r="AF13" s="10">
        <v>4.2232914258028602</v>
      </c>
      <c r="AG13" s="7">
        <v>8.4226035637013208</v>
      </c>
      <c r="AH13" s="10">
        <v>6.8898081987230304</v>
      </c>
      <c r="AI13" s="7">
        <v>54.522955128686803</v>
      </c>
      <c r="AJ13" s="10">
        <v>3.3825459947084902</v>
      </c>
      <c r="AK13" s="7">
        <v>54.407464418409702</v>
      </c>
      <c r="AL13" s="10">
        <v>2.3135593667212802</v>
      </c>
      <c r="AM13" s="7">
        <v>45.774375885140799</v>
      </c>
      <c r="AN13" s="10">
        <v>5.2048904661150504</v>
      </c>
      <c r="AO13" s="7">
        <v>-8.7485792435459899</v>
      </c>
      <c r="AP13" s="10">
        <v>6.1826744838092402</v>
      </c>
      <c r="AQ13" s="65"/>
      <c r="AR13" s="65"/>
      <c r="AS13" s="65"/>
      <c r="AT13" s="182"/>
    </row>
    <row r="14" spans="1:46" ht="13" customHeight="1" x14ac:dyDescent="0.2">
      <c r="A14" s="82" t="s">
        <v>351</v>
      </c>
      <c r="B14" s="110">
        <v>2</v>
      </c>
      <c r="C14" s="7">
        <v>71.886445623404995</v>
      </c>
      <c r="D14" s="10">
        <v>0.91257377123401895</v>
      </c>
      <c r="E14" s="7">
        <v>73.832490028529193</v>
      </c>
      <c r="F14" s="10">
        <v>2.5113224852431602</v>
      </c>
      <c r="G14" s="7">
        <v>73.744766288949094</v>
      </c>
      <c r="H14" s="10">
        <v>1.1965181557292599</v>
      </c>
      <c r="I14" s="7">
        <v>68.378230432858501</v>
      </c>
      <c r="J14" s="10">
        <v>1.7743735040063899</v>
      </c>
      <c r="K14" s="7">
        <v>-5.4542595956706403</v>
      </c>
      <c r="L14" s="10">
        <v>3.0359968463189602</v>
      </c>
      <c r="M14" s="7">
        <v>72.780890438875204</v>
      </c>
      <c r="N14" s="10">
        <v>0.94811574955114897</v>
      </c>
      <c r="O14" s="7">
        <v>62.815949038769098</v>
      </c>
      <c r="P14" s="10">
        <v>3.5875708527099102</v>
      </c>
      <c r="Q14" s="7">
        <v>-9.9649414001061096</v>
      </c>
      <c r="R14" s="10">
        <v>3.6775114599736498</v>
      </c>
      <c r="S14" s="7">
        <v>71.973276259640301</v>
      </c>
      <c r="T14" s="10">
        <v>1.0616384414686899</v>
      </c>
      <c r="U14" s="7">
        <v>76.402441966401199</v>
      </c>
      <c r="V14" s="10">
        <v>1.9087643790704401</v>
      </c>
      <c r="W14" s="7">
        <v>65.635376370878404</v>
      </c>
      <c r="X14" s="10">
        <v>2.5993835216366699</v>
      </c>
      <c r="Y14" s="7">
        <v>-6.3378998887618998</v>
      </c>
      <c r="Z14" s="10">
        <v>2.87447772708656</v>
      </c>
      <c r="AA14" s="7">
        <v>71.643997478084302</v>
      </c>
      <c r="AB14" s="10">
        <v>2.3700070899763301</v>
      </c>
      <c r="AC14" s="7">
        <v>72.171988688818502</v>
      </c>
      <c r="AD14" s="10">
        <v>1.25747657183282</v>
      </c>
      <c r="AE14" s="7">
        <v>71.270083295007694</v>
      </c>
      <c r="AF14" s="10">
        <v>2.2974677078751999</v>
      </c>
      <c r="AG14" s="7">
        <v>-0.37391418307664998</v>
      </c>
      <c r="AH14" s="10">
        <v>3.2532443965295399</v>
      </c>
      <c r="AI14" s="7">
        <v>72.0548132938642</v>
      </c>
      <c r="AJ14" s="10">
        <v>0.94496364363688001</v>
      </c>
      <c r="AK14" s="7">
        <v>69.058673094913502</v>
      </c>
      <c r="AL14" s="10">
        <v>4.97198844842573</v>
      </c>
      <c r="AM14" s="7" t="s">
        <v>562</v>
      </c>
      <c r="AN14" s="10" t="s">
        <v>562</v>
      </c>
      <c r="AO14" s="7" t="s">
        <v>562</v>
      </c>
      <c r="AP14" s="10" t="s">
        <v>562</v>
      </c>
      <c r="AQ14" s="65"/>
      <c r="AR14" s="65"/>
      <c r="AS14" s="65"/>
      <c r="AT14" s="182"/>
    </row>
    <row r="15" spans="1:46" ht="13" customHeight="1" x14ac:dyDescent="0.2">
      <c r="A15" s="82" t="s">
        <v>423</v>
      </c>
      <c r="B15" s="110">
        <v>2</v>
      </c>
      <c r="C15" s="7">
        <v>46.744383468322198</v>
      </c>
      <c r="D15" s="10">
        <v>1.41391934656662</v>
      </c>
      <c r="E15" s="7">
        <v>47.5130149737018</v>
      </c>
      <c r="F15" s="10">
        <v>2.50939667109298</v>
      </c>
      <c r="G15" s="7">
        <v>47.612706314295998</v>
      </c>
      <c r="H15" s="10">
        <v>2.4062033956016302</v>
      </c>
      <c r="I15" s="7">
        <v>43.905615565180497</v>
      </c>
      <c r="J15" s="10">
        <v>2.2185989056500799</v>
      </c>
      <c r="K15" s="7">
        <v>-3.6073994085213399</v>
      </c>
      <c r="L15" s="10">
        <v>3.35372631543179</v>
      </c>
      <c r="M15" s="7">
        <v>46.257146587396001</v>
      </c>
      <c r="N15" s="10">
        <v>1.4065774893183001</v>
      </c>
      <c r="O15" s="7">
        <v>63.912749837591299</v>
      </c>
      <c r="P15" s="10">
        <v>7.2026396082470496</v>
      </c>
      <c r="Q15" s="7">
        <v>17.655603250195298</v>
      </c>
      <c r="R15" s="10">
        <v>7.2192735292483396</v>
      </c>
      <c r="S15" s="7">
        <v>47.750403920003897</v>
      </c>
      <c r="T15" s="10">
        <v>1.89984213714901</v>
      </c>
      <c r="U15" s="7">
        <v>43.658290341390703</v>
      </c>
      <c r="V15" s="10">
        <v>2.5320075281183199</v>
      </c>
      <c r="W15" s="7">
        <v>45.782078769745198</v>
      </c>
      <c r="X15" s="10">
        <v>3.7498031656253001</v>
      </c>
      <c r="Y15" s="7">
        <v>-1.9683251502586701</v>
      </c>
      <c r="Z15" s="10">
        <v>4.0685725088288702</v>
      </c>
      <c r="AA15" s="7">
        <v>45.707614459821798</v>
      </c>
      <c r="AB15" s="10">
        <v>1.79395684057711</v>
      </c>
      <c r="AC15" s="7">
        <v>49.472242015339297</v>
      </c>
      <c r="AD15" s="10">
        <v>2.7480972887353401</v>
      </c>
      <c r="AE15" s="7">
        <v>39.201626853538102</v>
      </c>
      <c r="AF15" s="10">
        <v>4.8616629729585297</v>
      </c>
      <c r="AG15" s="7">
        <v>-6.5059876062837096</v>
      </c>
      <c r="AH15" s="10">
        <v>5.1826157405724098</v>
      </c>
      <c r="AI15" s="7">
        <v>46.0652389075168</v>
      </c>
      <c r="AJ15" s="10">
        <v>1.47927558073217</v>
      </c>
      <c r="AK15" s="7" t="s">
        <v>706</v>
      </c>
      <c r="AL15" s="10" t="s">
        <v>706</v>
      </c>
      <c r="AM15" s="7" t="s">
        <v>706</v>
      </c>
      <c r="AN15" s="10" t="s">
        <v>706</v>
      </c>
      <c r="AO15" s="7" t="s">
        <v>706</v>
      </c>
      <c r="AP15" s="10" t="s">
        <v>706</v>
      </c>
      <c r="AQ15" s="65"/>
      <c r="AR15" s="65"/>
      <c r="AS15" s="65"/>
      <c r="AT15" s="182"/>
    </row>
    <row r="16" spans="1:46" ht="13" customHeight="1" x14ac:dyDescent="0.2">
      <c r="A16" s="82" t="s">
        <v>424</v>
      </c>
      <c r="B16" s="110">
        <v>2</v>
      </c>
      <c r="C16" s="7">
        <v>49.007804426654303</v>
      </c>
      <c r="D16" s="10">
        <v>1.13207592775093</v>
      </c>
      <c r="E16" s="7">
        <v>48.188058956321498</v>
      </c>
      <c r="F16" s="10">
        <v>3.2061282359028498</v>
      </c>
      <c r="G16" s="7">
        <v>49.257937379173597</v>
      </c>
      <c r="H16" s="10">
        <v>1.2054855195093299</v>
      </c>
      <c r="I16" s="7" t="s">
        <v>562</v>
      </c>
      <c r="J16" s="10" t="s">
        <v>562</v>
      </c>
      <c r="K16" s="7" t="s">
        <v>562</v>
      </c>
      <c r="L16" s="10" t="s">
        <v>562</v>
      </c>
      <c r="M16" s="7">
        <v>47.676458645743899</v>
      </c>
      <c r="N16" s="10">
        <v>1.52784386627001</v>
      </c>
      <c r="O16" s="7">
        <v>52.650145460446304</v>
      </c>
      <c r="P16" s="10">
        <v>1.8540835534447699</v>
      </c>
      <c r="Q16" s="7">
        <v>4.9736868147023499</v>
      </c>
      <c r="R16" s="10">
        <v>2.5501641060979501</v>
      </c>
      <c r="S16" s="7">
        <v>52.443747224552602</v>
      </c>
      <c r="T16" s="10">
        <v>1.5988247237839699</v>
      </c>
      <c r="U16" s="7">
        <v>47.430927977148798</v>
      </c>
      <c r="V16" s="10">
        <v>1.82004821541411</v>
      </c>
      <c r="W16" s="7">
        <v>43.5016633660004</v>
      </c>
      <c r="X16" s="10">
        <v>3.5754892264690401</v>
      </c>
      <c r="Y16" s="7">
        <v>-8.9420838585521594</v>
      </c>
      <c r="Z16" s="10">
        <v>3.9562526382159802</v>
      </c>
      <c r="AA16" s="7">
        <v>46.680571443164403</v>
      </c>
      <c r="AB16" s="10">
        <v>1.7319088070759301</v>
      </c>
      <c r="AC16" s="7">
        <v>50.269697518475702</v>
      </c>
      <c r="AD16" s="10">
        <v>1.88651087908454</v>
      </c>
      <c r="AE16" s="7">
        <v>55.882243358262897</v>
      </c>
      <c r="AF16" s="10">
        <v>2.8641567665019099</v>
      </c>
      <c r="AG16" s="7">
        <v>9.2016719150984692</v>
      </c>
      <c r="AH16" s="10">
        <v>3.3701496138184499</v>
      </c>
      <c r="AI16" s="7">
        <v>49.097214048751901</v>
      </c>
      <c r="AJ16" s="10">
        <v>1.1920032318328699</v>
      </c>
      <c r="AK16" s="7">
        <v>51.786128034687998</v>
      </c>
      <c r="AL16" s="10">
        <v>3.2558496260002499</v>
      </c>
      <c r="AM16" s="7" t="s">
        <v>706</v>
      </c>
      <c r="AN16" s="10" t="s">
        <v>706</v>
      </c>
      <c r="AO16" s="7" t="s">
        <v>706</v>
      </c>
      <c r="AP16" s="10" t="s">
        <v>706</v>
      </c>
      <c r="AQ16" s="65"/>
      <c r="AR16" s="65"/>
      <c r="AS16" s="65"/>
      <c r="AT16" s="182"/>
    </row>
    <row r="17" spans="1:46" ht="13" customHeight="1" x14ac:dyDescent="0.2">
      <c r="A17" s="82" t="s">
        <v>352</v>
      </c>
      <c r="B17" s="110">
        <v>2</v>
      </c>
      <c r="C17" s="7">
        <v>69.225426543728602</v>
      </c>
      <c r="D17" s="10">
        <v>0.93513493326461095</v>
      </c>
      <c r="E17" s="7" t="s">
        <v>706</v>
      </c>
      <c r="F17" s="10" t="s">
        <v>706</v>
      </c>
      <c r="G17" s="7">
        <v>70.499245586855096</v>
      </c>
      <c r="H17" s="10">
        <v>1.1626149006705999</v>
      </c>
      <c r="I17" s="7">
        <v>62.820744992304697</v>
      </c>
      <c r="J17" s="10">
        <v>1.9550121388738699</v>
      </c>
      <c r="K17" s="7" t="s">
        <v>706</v>
      </c>
      <c r="L17" s="10" t="s">
        <v>706</v>
      </c>
      <c r="M17" s="7">
        <v>66.110876336927404</v>
      </c>
      <c r="N17" s="10">
        <v>1.9451684872361401</v>
      </c>
      <c r="O17" s="7">
        <v>70.532619396317401</v>
      </c>
      <c r="P17" s="10">
        <v>1.04551578945417</v>
      </c>
      <c r="Q17" s="7">
        <v>4.4217430593900504</v>
      </c>
      <c r="R17" s="10">
        <v>2.2120755429485901</v>
      </c>
      <c r="S17" s="7">
        <v>70.989632174318402</v>
      </c>
      <c r="T17" s="10">
        <v>1.40030321823439</v>
      </c>
      <c r="U17" s="7">
        <v>68.007121133730095</v>
      </c>
      <c r="V17" s="10">
        <v>1.8477372354836401</v>
      </c>
      <c r="W17" s="7">
        <v>69.8891313506508</v>
      </c>
      <c r="X17" s="10">
        <v>2.1732923894297</v>
      </c>
      <c r="Y17" s="7">
        <v>-1.1005008236675899</v>
      </c>
      <c r="Z17" s="10">
        <v>2.5879765746713099</v>
      </c>
      <c r="AA17" s="7" t="s">
        <v>706</v>
      </c>
      <c r="AB17" s="10" t="s">
        <v>706</v>
      </c>
      <c r="AC17" s="7">
        <v>70.020236238931503</v>
      </c>
      <c r="AD17" s="10">
        <v>1.3388039173667201</v>
      </c>
      <c r="AE17" s="7">
        <v>68.637914529350695</v>
      </c>
      <c r="AF17" s="10">
        <v>1.69363801674864</v>
      </c>
      <c r="AG17" s="7" t="s">
        <v>706</v>
      </c>
      <c r="AH17" s="10" t="s">
        <v>706</v>
      </c>
      <c r="AI17" s="7">
        <v>70.8519001339357</v>
      </c>
      <c r="AJ17" s="10">
        <v>1.3393328063124299</v>
      </c>
      <c r="AK17" s="7">
        <v>67.837472266427497</v>
      </c>
      <c r="AL17" s="10">
        <v>1.5526976083058801</v>
      </c>
      <c r="AM17" s="7">
        <v>71.9411962281077</v>
      </c>
      <c r="AN17" s="10">
        <v>2.5486685621255001</v>
      </c>
      <c r="AO17" s="7">
        <v>1.08929609417203</v>
      </c>
      <c r="AP17" s="10">
        <v>3.0016197737454502</v>
      </c>
      <c r="AQ17" s="65"/>
      <c r="AR17" s="65"/>
      <c r="AS17" s="65"/>
      <c r="AT17" s="182"/>
    </row>
    <row r="18" spans="1:46" ht="13" customHeight="1" x14ac:dyDescent="0.2">
      <c r="A18" s="111" t="s">
        <v>353</v>
      </c>
      <c r="B18" s="110">
        <v>2</v>
      </c>
      <c r="C18" s="7">
        <v>71.170012738330897</v>
      </c>
      <c r="D18" s="10">
        <v>1.1165558282707</v>
      </c>
      <c r="E18" s="7" t="s">
        <v>706</v>
      </c>
      <c r="F18" s="10" t="s">
        <v>706</v>
      </c>
      <c r="G18" s="7">
        <v>71.478899553790896</v>
      </c>
      <c r="H18" s="10">
        <v>1.2625848601354701</v>
      </c>
      <c r="I18" s="7">
        <v>62.773604490862397</v>
      </c>
      <c r="J18" s="10">
        <v>2.0516025981792798</v>
      </c>
      <c r="K18" s="7" t="s">
        <v>706</v>
      </c>
      <c r="L18" s="10" t="s">
        <v>706</v>
      </c>
      <c r="M18" s="7">
        <v>66.029828011335695</v>
      </c>
      <c r="N18" s="10">
        <v>2.3883537967630502</v>
      </c>
      <c r="O18" s="7">
        <v>72.464412446530304</v>
      </c>
      <c r="P18" s="10">
        <v>1.21346267574279</v>
      </c>
      <c r="Q18" s="7">
        <v>6.4345844351946102</v>
      </c>
      <c r="R18" s="10">
        <v>2.6378695870072599</v>
      </c>
      <c r="S18" s="7">
        <v>73.0252187753985</v>
      </c>
      <c r="T18" s="10">
        <v>1.70202324570584</v>
      </c>
      <c r="U18" s="7">
        <v>69.158706621576002</v>
      </c>
      <c r="V18" s="10">
        <v>2.1710317536644901</v>
      </c>
      <c r="W18" s="7">
        <v>70.821386573674801</v>
      </c>
      <c r="X18" s="10">
        <v>2.4007637815364502</v>
      </c>
      <c r="Y18" s="7">
        <v>-2.20383220172369</v>
      </c>
      <c r="Z18" s="10">
        <v>3.1562257835704401</v>
      </c>
      <c r="AA18" s="7" t="s">
        <v>706</v>
      </c>
      <c r="AB18" s="10" t="s">
        <v>706</v>
      </c>
      <c r="AC18" s="7">
        <v>71.679484624495402</v>
      </c>
      <c r="AD18" s="10">
        <v>1.4882084137938001</v>
      </c>
      <c r="AE18" s="7">
        <v>69.268274499920395</v>
      </c>
      <c r="AF18" s="10">
        <v>1.93200553337099</v>
      </c>
      <c r="AG18" s="7" t="s">
        <v>706</v>
      </c>
      <c r="AH18" s="10" t="s">
        <v>706</v>
      </c>
      <c r="AI18" s="7">
        <v>72.237150968329701</v>
      </c>
      <c r="AJ18" s="10">
        <v>1.58571407307685</v>
      </c>
      <c r="AK18" s="7">
        <v>69.750462615855596</v>
      </c>
      <c r="AL18" s="10">
        <v>1.8915743789461801</v>
      </c>
      <c r="AM18" s="7">
        <v>70.568363659519704</v>
      </c>
      <c r="AN18" s="10">
        <v>2.9770408902076202</v>
      </c>
      <c r="AO18" s="7">
        <v>-1.66878730881002</v>
      </c>
      <c r="AP18" s="10">
        <v>3.5511199839955898</v>
      </c>
      <c r="AQ18" s="65"/>
      <c r="AR18" s="65"/>
      <c r="AS18" s="65"/>
      <c r="AT18" s="182"/>
    </row>
    <row r="19" spans="1:46" ht="13" customHeight="1" x14ac:dyDescent="0.2">
      <c r="A19" s="111" t="s">
        <v>354</v>
      </c>
      <c r="B19" s="110">
        <v>2</v>
      </c>
      <c r="C19" s="7">
        <v>66.105684583522802</v>
      </c>
      <c r="D19" s="10">
        <v>1.6706322608925299</v>
      </c>
      <c r="E19" s="7" t="s">
        <v>706</v>
      </c>
      <c r="F19" s="10" t="s">
        <v>706</v>
      </c>
      <c r="G19" s="7">
        <v>68.2570931433212</v>
      </c>
      <c r="H19" s="10">
        <v>2.2167510984824301</v>
      </c>
      <c r="I19" s="7">
        <v>62.849830819312402</v>
      </c>
      <c r="J19" s="10">
        <v>2.8996892728580601</v>
      </c>
      <c r="K19" s="7" t="s">
        <v>706</v>
      </c>
      <c r="L19" s="10" t="s">
        <v>706</v>
      </c>
      <c r="M19" s="7">
        <v>66.197422418186804</v>
      </c>
      <c r="N19" s="10">
        <v>3.0936487024149399</v>
      </c>
      <c r="O19" s="7">
        <v>66.549242752545297</v>
      </c>
      <c r="P19" s="10">
        <v>2.0345549448703202</v>
      </c>
      <c r="Q19" s="7">
        <v>0.35182033435853599</v>
      </c>
      <c r="R19" s="10">
        <v>3.7013370906493499</v>
      </c>
      <c r="S19" s="7">
        <v>67.655280529463795</v>
      </c>
      <c r="T19" s="10">
        <v>2.1973806173882</v>
      </c>
      <c r="U19" s="7">
        <v>65.166680453245704</v>
      </c>
      <c r="V19" s="10">
        <v>3.1158423367388601</v>
      </c>
      <c r="W19" s="7">
        <v>68.678921833200306</v>
      </c>
      <c r="X19" s="10">
        <v>3.84128601506124</v>
      </c>
      <c r="Y19" s="7">
        <v>1.02364130373645</v>
      </c>
      <c r="Z19" s="10">
        <v>4.3684782949265104</v>
      </c>
      <c r="AA19" s="7" t="s">
        <v>706</v>
      </c>
      <c r="AB19" s="10" t="s">
        <v>706</v>
      </c>
      <c r="AC19" s="7">
        <v>67.100515046271099</v>
      </c>
      <c r="AD19" s="10">
        <v>2.3536204800685501</v>
      </c>
      <c r="AE19" s="7">
        <v>67.414852828099995</v>
      </c>
      <c r="AF19" s="10">
        <v>3.0900375432833602</v>
      </c>
      <c r="AG19" s="7" t="s">
        <v>706</v>
      </c>
      <c r="AH19" s="10" t="s">
        <v>706</v>
      </c>
      <c r="AI19" s="7">
        <v>67.907833888604003</v>
      </c>
      <c r="AJ19" s="10">
        <v>2.5047639688630601</v>
      </c>
      <c r="AK19" s="7">
        <v>65.106925151694895</v>
      </c>
      <c r="AL19" s="10">
        <v>2.3400020697478001</v>
      </c>
      <c r="AM19" s="7">
        <v>75.275981325558703</v>
      </c>
      <c r="AN19" s="10">
        <v>5.0998276267151397</v>
      </c>
      <c r="AO19" s="7">
        <v>7.3681474369547004</v>
      </c>
      <c r="AP19" s="10">
        <v>5.4648577224792998</v>
      </c>
      <c r="AQ19" s="65"/>
      <c r="AR19" s="65"/>
      <c r="AS19" s="65"/>
      <c r="AT19" s="182"/>
    </row>
    <row r="20" spans="1:46" ht="13" customHeight="1" x14ac:dyDescent="0.2">
      <c r="A20" s="82" t="s">
        <v>355</v>
      </c>
      <c r="B20" s="110">
        <v>2</v>
      </c>
      <c r="C20" s="7">
        <v>22.3286662212941</v>
      </c>
      <c r="D20" s="10">
        <v>1.6278091935749901</v>
      </c>
      <c r="E20" s="7">
        <v>25.966607296571599</v>
      </c>
      <c r="F20" s="10">
        <v>3.56014848541089</v>
      </c>
      <c r="G20" s="7">
        <v>17.584650459034901</v>
      </c>
      <c r="H20" s="10">
        <v>2.1560973389198699</v>
      </c>
      <c r="I20" s="7">
        <v>25.125821115136901</v>
      </c>
      <c r="J20" s="10">
        <v>2.7517231525835801</v>
      </c>
      <c r="K20" s="7">
        <v>-0.84078618143469397</v>
      </c>
      <c r="L20" s="10">
        <v>4.5159017207907803</v>
      </c>
      <c r="M20" s="7">
        <v>19.271757258966101</v>
      </c>
      <c r="N20" s="10">
        <v>1.54540791253058</v>
      </c>
      <c r="O20" s="7">
        <v>33.5808449037469</v>
      </c>
      <c r="P20" s="10">
        <v>4.8705798901036097</v>
      </c>
      <c r="Q20" s="7">
        <v>14.309087644780799</v>
      </c>
      <c r="R20" s="10">
        <v>5.1090461319358198</v>
      </c>
      <c r="S20" s="7">
        <v>26.177985181105299</v>
      </c>
      <c r="T20" s="10">
        <v>2.7150235695344098</v>
      </c>
      <c r="U20" s="7">
        <v>20.688821569610599</v>
      </c>
      <c r="V20" s="10">
        <v>3.6276195328383798</v>
      </c>
      <c r="W20" s="7">
        <v>18.0794538883199</v>
      </c>
      <c r="X20" s="10">
        <v>1.7789057545525699</v>
      </c>
      <c r="Y20" s="7">
        <v>-8.0985312927853794</v>
      </c>
      <c r="Z20" s="10">
        <v>3.29449534931772</v>
      </c>
      <c r="AA20" s="7">
        <v>22.426130843792301</v>
      </c>
      <c r="AB20" s="10">
        <v>2.2945044425277401</v>
      </c>
      <c r="AC20" s="7">
        <v>24.358806178516001</v>
      </c>
      <c r="AD20" s="10">
        <v>3.2975557320446298</v>
      </c>
      <c r="AE20" s="7">
        <v>15.789105627942799</v>
      </c>
      <c r="AF20" s="10">
        <v>3.67465489111824</v>
      </c>
      <c r="AG20" s="7">
        <v>-6.6370252158495697</v>
      </c>
      <c r="AH20" s="10">
        <v>4.4456821768324</v>
      </c>
      <c r="AI20" s="7">
        <v>22.3641168311228</v>
      </c>
      <c r="AJ20" s="10">
        <v>2.0128621241508902</v>
      </c>
      <c r="AK20" s="7">
        <v>22.188867751048399</v>
      </c>
      <c r="AL20" s="10">
        <v>3.5543791301103398</v>
      </c>
      <c r="AM20" s="7">
        <v>18.4829980277743</v>
      </c>
      <c r="AN20" s="10">
        <v>6.0996712261745296</v>
      </c>
      <c r="AO20" s="7">
        <v>-3.8811188033484401</v>
      </c>
      <c r="AP20" s="10">
        <v>6.5573855783040198</v>
      </c>
      <c r="AQ20" s="65"/>
      <c r="AR20" s="65"/>
      <c r="AS20" s="65"/>
      <c r="AT20" s="182"/>
    </row>
    <row r="21" spans="1:46" ht="13" customHeight="1" x14ac:dyDescent="0.2">
      <c r="A21" s="82" t="s">
        <v>356</v>
      </c>
      <c r="B21" s="110">
        <v>2</v>
      </c>
      <c r="C21" s="7">
        <v>64.639485844192393</v>
      </c>
      <c r="D21" s="10">
        <v>1.5164469948264001</v>
      </c>
      <c r="E21" s="7">
        <v>66.824835237282102</v>
      </c>
      <c r="F21" s="10">
        <v>3.9227619214570799</v>
      </c>
      <c r="G21" s="7">
        <v>67.039452463825299</v>
      </c>
      <c r="H21" s="10">
        <v>2.1749255186821901</v>
      </c>
      <c r="I21" s="7">
        <v>58.180467446709898</v>
      </c>
      <c r="J21" s="10">
        <v>1.9805424239571501</v>
      </c>
      <c r="K21" s="7">
        <v>-8.64436779057222</v>
      </c>
      <c r="L21" s="10">
        <v>4.4239709374626202</v>
      </c>
      <c r="M21" s="7">
        <v>64.374913083673604</v>
      </c>
      <c r="N21" s="10">
        <v>1.57626800017249</v>
      </c>
      <c r="O21" s="7" t="s">
        <v>706</v>
      </c>
      <c r="P21" s="10" t="s">
        <v>706</v>
      </c>
      <c r="Q21" s="7" t="s">
        <v>706</v>
      </c>
      <c r="R21" s="10" t="s">
        <v>706</v>
      </c>
      <c r="S21" s="7">
        <v>63.570090589484998</v>
      </c>
      <c r="T21" s="10">
        <v>1.97572881434032</v>
      </c>
      <c r="U21" s="7">
        <v>61.373878786380097</v>
      </c>
      <c r="V21" s="10">
        <v>2.79451993226753</v>
      </c>
      <c r="W21" s="7">
        <v>73.508941783291405</v>
      </c>
      <c r="X21" s="10">
        <v>4.6066428381822604</v>
      </c>
      <c r="Y21" s="7">
        <v>9.9388511938063893</v>
      </c>
      <c r="Z21" s="10">
        <v>5.0486039792225403</v>
      </c>
      <c r="AA21" s="7">
        <v>63.392905985578302</v>
      </c>
      <c r="AB21" s="10">
        <v>2.4434736194225501</v>
      </c>
      <c r="AC21" s="7">
        <v>61.884482280864397</v>
      </c>
      <c r="AD21" s="10">
        <v>2.4759301808528602</v>
      </c>
      <c r="AE21" s="7">
        <v>71.539835198240198</v>
      </c>
      <c r="AF21" s="10">
        <v>3.7998305684240501</v>
      </c>
      <c r="AG21" s="7">
        <v>8.1469292126619699</v>
      </c>
      <c r="AH21" s="10">
        <v>4.5031737759208603</v>
      </c>
      <c r="AI21" s="7">
        <v>64.700832395268407</v>
      </c>
      <c r="AJ21" s="10">
        <v>1.62365643254921</v>
      </c>
      <c r="AK21" s="7">
        <v>62.987419998301299</v>
      </c>
      <c r="AL21" s="10">
        <v>4.3832239850393604</v>
      </c>
      <c r="AM21" s="7" t="s">
        <v>706</v>
      </c>
      <c r="AN21" s="10" t="s">
        <v>706</v>
      </c>
      <c r="AO21" s="7" t="s">
        <v>706</v>
      </c>
      <c r="AP21" s="10" t="s">
        <v>706</v>
      </c>
      <c r="AQ21" s="65"/>
      <c r="AR21" s="65"/>
      <c r="AS21" s="65"/>
      <c r="AT21" s="182"/>
    </row>
    <row r="22" spans="1:46" ht="13" customHeight="1" x14ac:dyDescent="0.2">
      <c r="A22" s="82" t="s">
        <v>357</v>
      </c>
      <c r="B22" s="110">
        <v>2</v>
      </c>
      <c r="C22" s="7">
        <v>45.713958659857703</v>
      </c>
      <c r="D22" s="10">
        <v>2.2600546330402702</v>
      </c>
      <c r="E22" s="7">
        <v>51.169992491639398</v>
      </c>
      <c r="F22" s="10">
        <v>8.0754223268030803</v>
      </c>
      <c r="G22" s="7">
        <v>47.327719413973803</v>
      </c>
      <c r="H22" s="10">
        <v>3.7411560099036598</v>
      </c>
      <c r="I22" s="7">
        <v>44.322066183357499</v>
      </c>
      <c r="J22" s="10">
        <v>3.0858413694675102</v>
      </c>
      <c r="K22" s="7">
        <v>-6.8479263082819797</v>
      </c>
      <c r="L22" s="10">
        <v>8.6680132695143293</v>
      </c>
      <c r="M22" s="7">
        <v>42.161945048075196</v>
      </c>
      <c r="N22" s="10">
        <v>3.2595020624623001</v>
      </c>
      <c r="O22" s="7">
        <v>48.685117619507402</v>
      </c>
      <c r="P22" s="10">
        <v>3.0324586395049602</v>
      </c>
      <c r="Q22" s="7">
        <v>6.5231725714321804</v>
      </c>
      <c r="R22" s="10">
        <v>4.3634947851579202</v>
      </c>
      <c r="S22" s="7">
        <v>46.936926006536197</v>
      </c>
      <c r="T22" s="10">
        <v>2.87264417266123</v>
      </c>
      <c r="U22" s="7">
        <v>53.678927365359002</v>
      </c>
      <c r="V22" s="10">
        <v>6.2562309279442401</v>
      </c>
      <c r="W22" s="7">
        <v>42.624140961953998</v>
      </c>
      <c r="X22" s="10">
        <v>2.7667819311336701</v>
      </c>
      <c r="Y22" s="7">
        <v>-4.3127850445822098</v>
      </c>
      <c r="Z22" s="10">
        <v>3.6529762491233599</v>
      </c>
      <c r="AA22" s="7">
        <v>50.353618603262603</v>
      </c>
      <c r="AB22" s="10">
        <v>2.7492117527011</v>
      </c>
      <c r="AC22" s="7">
        <v>37.433269276933103</v>
      </c>
      <c r="AD22" s="10">
        <v>3.34475420288486</v>
      </c>
      <c r="AE22" s="7">
        <v>38.652248223847202</v>
      </c>
      <c r="AF22" s="10">
        <v>6.1764172487910196</v>
      </c>
      <c r="AG22" s="7">
        <v>-11.701370379415501</v>
      </c>
      <c r="AH22" s="10">
        <v>6.3873002995199597</v>
      </c>
      <c r="AI22" s="7">
        <v>50.681561119838904</v>
      </c>
      <c r="AJ22" s="10">
        <v>3.5308487911472399</v>
      </c>
      <c r="AK22" s="7">
        <v>44.667797647052502</v>
      </c>
      <c r="AL22" s="10">
        <v>3.04177011593187</v>
      </c>
      <c r="AM22" s="7">
        <v>40.3745217674239</v>
      </c>
      <c r="AN22" s="10">
        <v>4.1270912384341996</v>
      </c>
      <c r="AO22" s="7">
        <v>-10.307039352415</v>
      </c>
      <c r="AP22" s="10">
        <v>4.9910196609583997</v>
      </c>
      <c r="AQ22" s="65"/>
      <c r="AR22" s="65"/>
      <c r="AS22" s="65"/>
      <c r="AT22" s="182"/>
    </row>
    <row r="23" spans="1:46" ht="13" customHeight="1" x14ac:dyDescent="0.2">
      <c r="A23" s="82" t="s">
        <v>358</v>
      </c>
      <c r="B23" s="110">
        <v>2</v>
      </c>
      <c r="C23" s="7">
        <v>63.112099373829501</v>
      </c>
      <c r="D23" s="10">
        <v>1.6581144501960701</v>
      </c>
      <c r="E23" s="7">
        <v>63.568280242814701</v>
      </c>
      <c r="F23" s="10">
        <v>5.8490852438934597</v>
      </c>
      <c r="G23" s="7">
        <v>62.9030941999034</v>
      </c>
      <c r="H23" s="10">
        <v>3.02892446735745</v>
      </c>
      <c r="I23" s="7">
        <v>59.9884933204712</v>
      </c>
      <c r="J23" s="10">
        <v>2.4860705500344</v>
      </c>
      <c r="K23" s="7">
        <v>-3.57978692234347</v>
      </c>
      <c r="L23" s="10">
        <v>6.4408978050662196</v>
      </c>
      <c r="M23" s="7">
        <v>62.811318972391199</v>
      </c>
      <c r="N23" s="10">
        <v>2.1660304140336701</v>
      </c>
      <c r="O23" s="7">
        <v>59.305921986477998</v>
      </c>
      <c r="P23" s="10">
        <v>3.8278100790890202</v>
      </c>
      <c r="Q23" s="7">
        <v>-3.5053969859132099</v>
      </c>
      <c r="R23" s="10">
        <v>4.5152766372803104</v>
      </c>
      <c r="S23" s="7">
        <v>67.6369323627451</v>
      </c>
      <c r="T23" s="10">
        <v>4.2856557637059103</v>
      </c>
      <c r="U23" s="7">
        <v>62.2427796584332</v>
      </c>
      <c r="V23" s="10">
        <v>5.79606981523989</v>
      </c>
      <c r="W23" s="7">
        <v>58.588832010575501</v>
      </c>
      <c r="X23" s="10">
        <v>2.1963623577039302</v>
      </c>
      <c r="Y23" s="7">
        <v>-9.0481003521695804</v>
      </c>
      <c r="Z23" s="10">
        <v>4.9714994709270304</v>
      </c>
      <c r="AA23" s="7">
        <v>60.604060412045101</v>
      </c>
      <c r="AB23" s="10">
        <v>2.68526498320331</v>
      </c>
      <c r="AC23" s="7">
        <v>65.322611510686002</v>
      </c>
      <c r="AD23" s="10">
        <v>3.3455085192596199</v>
      </c>
      <c r="AE23" s="7">
        <v>60.443270295568098</v>
      </c>
      <c r="AF23" s="10">
        <v>3.2039608747044301</v>
      </c>
      <c r="AG23" s="7">
        <v>-0.16079011647706701</v>
      </c>
      <c r="AH23" s="10">
        <v>4.2661452664388904</v>
      </c>
      <c r="AI23" s="7">
        <v>60.216232911824797</v>
      </c>
      <c r="AJ23" s="10">
        <v>2.2162375602391702</v>
      </c>
      <c r="AK23" s="7">
        <v>69.481190894201603</v>
      </c>
      <c r="AL23" s="10">
        <v>5.5947370129466103</v>
      </c>
      <c r="AM23" s="7">
        <v>62.344503296674901</v>
      </c>
      <c r="AN23" s="10">
        <v>4.42672236214137</v>
      </c>
      <c r="AO23" s="7">
        <v>2.1282703848500399</v>
      </c>
      <c r="AP23" s="10">
        <v>4.8941971583327799</v>
      </c>
      <c r="AQ23" s="65"/>
      <c r="AR23" s="65"/>
      <c r="AS23" s="65"/>
      <c r="AT23" s="182"/>
    </row>
    <row r="24" spans="1:46" ht="13" customHeight="1" x14ac:dyDescent="0.2">
      <c r="A24" s="82" t="s">
        <v>425</v>
      </c>
      <c r="B24" s="110">
        <v>2</v>
      </c>
      <c r="C24" s="7">
        <v>44.836278238083104</v>
      </c>
      <c r="D24" s="10">
        <v>1.9883237720420499</v>
      </c>
      <c r="E24" s="7">
        <v>48.729305730001201</v>
      </c>
      <c r="F24" s="10">
        <v>5.0639982675985804</v>
      </c>
      <c r="G24" s="7">
        <v>43.928653267169402</v>
      </c>
      <c r="H24" s="10">
        <v>2.4382362506681701</v>
      </c>
      <c r="I24" s="7">
        <v>40.492770197518503</v>
      </c>
      <c r="J24" s="10">
        <v>3.9321073605631001</v>
      </c>
      <c r="K24" s="7">
        <v>-8.2365355324826695</v>
      </c>
      <c r="L24" s="10">
        <v>6.4239203988103899</v>
      </c>
      <c r="M24" s="7">
        <v>44.371039932839302</v>
      </c>
      <c r="N24" s="10">
        <v>2.1888810672204202</v>
      </c>
      <c r="O24" s="7">
        <v>46.766295483242402</v>
      </c>
      <c r="P24" s="10">
        <v>6.9968583928571704</v>
      </c>
      <c r="Q24" s="7">
        <v>2.3952555504031099</v>
      </c>
      <c r="R24" s="10">
        <v>7.3157236655554003</v>
      </c>
      <c r="S24" s="7">
        <v>51.785048329665401</v>
      </c>
      <c r="T24" s="10">
        <v>6.4131288266017998</v>
      </c>
      <c r="U24" s="7">
        <v>39.1328566248729</v>
      </c>
      <c r="V24" s="10">
        <v>3.0502599684762299</v>
      </c>
      <c r="W24" s="7">
        <v>44.154230236878597</v>
      </c>
      <c r="X24" s="10">
        <v>2.7249791899118199</v>
      </c>
      <c r="Y24" s="7">
        <v>-7.6308180927868499</v>
      </c>
      <c r="Z24" s="10">
        <v>6.9709135709311703</v>
      </c>
      <c r="AA24" s="7">
        <v>45.292595554399902</v>
      </c>
      <c r="AB24" s="10">
        <v>2.2377943579727999</v>
      </c>
      <c r="AC24" s="7">
        <v>43.7933269714026</v>
      </c>
      <c r="AD24" s="10">
        <v>4.5321869562587098</v>
      </c>
      <c r="AE24" s="7">
        <v>47.8924260605014</v>
      </c>
      <c r="AF24" s="10">
        <v>4.1779417169936401</v>
      </c>
      <c r="AG24" s="7">
        <v>2.5998305061015099</v>
      </c>
      <c r="AH24" s="10">
        <v>4.8324280153465704</v>
      </c>
      <c r="AI24" s="7">
        <v>46.043550647083599</v>
      </c>
      <c r="AJ24" s="10">
        <v>3.1570557186702199</v>
      </c>
      <c r="AK24" s="7">
        <v>44.330568257762302</v>
      </c>
      <c r="AL24" s="10">
        <v>2.77873172728565</v>
      </c>
      <c r="AM24" s="7">
        <v>40.887343066275001</v>
      </c>
      <c r="AN24" s="10">
        <v>5.6803664950881698</v>
      </c>
      <c r="AO24" s="7">
        <v>-5.1562075808085801</v>
      </c>
      <c r="AP24" s="10">
        <v>5.9931381531780898</v>
      </c>
      <c r="AQ24" s="65"/>
      <c r="AR24" s="65"/>
      <c r="AS24" s="65"/>
      <c r="AT24" s="182"/>
    </row>
    <row r="25" spans="1:46" ht="13" customHeight="1" x14ac:dyDescent="0.2">
      <c r="A25" s="82" t="s">
        <v>359</v>
      </c>
      <c r="B25" s="110">
        <v>2</v>
      </c>
      <c r="C25" s="7">
        <v>22.465067463520398</v>
      </c>
      <c r="D25" s="10">
        <v>1.21464336783297</v>
      </c>
      <c r="E25" s="7">
        <v>28.283366645808599</v>
      </c>
      <c r="F25" s="10">
        <v>3.2883774412522002</v>
      </c>
      <c r="G25" s="7">
        <v>22.5424805938509</v>
      </c>
      <c r="H25" s="10">
        <v>1.7120568401076099</v>
      </c>
      <c r="I25" s="7">
        <v>18.775356454742901</v>
      </c>
      <c r="J25" s="10">
        <v>1.9050865483850099</v>
      </c>
      <c r="K25" s="7">
        <v>-9.5080101910656794</v>
      </c>
      <c r="L25" s="10">
        <v>3.5896761786093698</v>
      </c>
      <c r="M25" s="7">
        <v>23.086728059309198</v>
      </c>
      <c r="N25" s="10">
        <v>1.3195172371769801</v>
      </c>
      <c r="O25" s="7" t="s">
        <v>706</v>
      </c>
      <c r="P25" s="10" t="s">
        <v>706</v>
      </c>
      <c r="Q25" s="7" t="s">
        <v>706</v>
      </c>
      <c r="R25" s="10" t="s">
        <v>706</v>
      </c>
      <c r="S25" s="7">
        <v>22.179189601974901</v>
      </c>
      <c r="T25" s="10">
        <v>1.5030429534318399</v>
      </c>
      <c r="U25" s="7">
        <v>23.236092622836299</v>
      </c>
      <c r="V25" s="10">
        <v>2.4191822388211799</v>
      </c>
      <c r="W25" s="7">
        <v>31.062736402257801</v>
      </c>
      <c r="X25" s="10">
        <v>5.2175340462319104</v>
      </c>
      <c r="Y25" s="7">
        <v>8.8835468002829501</v>
      </c>
      <c r="Z25" s="10">
        <v>5.2760663611940597</v>
      </c>
      <c r="AA25" s="7">
        <v>22.001484476116602</v>
      </c>
      <c r="AB25" s="10">
        <v>2.1564344009940699</v>
      </c>
      <c r="AC25" s="7">
        <v>23.451898747466998</v>
      </c>
      <c r="AD25" s="10">
        <v>1.6488381270719199</v>
      </c>
      <c r="AE25" s="7" t="s">
        <v>706</v>
      </c>
      <c r="AF25" s="10" t="s">
        <v>706</v>
      </c>
      <c r="AG25" s="7" t="s">
        <v>706</v>
      </c>
      <c r="AH25" s="10" t="s">
        <v>706</v>
      </c>
      <c r="AI25" s="7">
        <v>23.973685198811499</v>
      </c>
      <c r="AJ25" s="10">
        <v>1.42183971519684</v>
      </c>
      <c r="AK25" s="7">
        <v>20.119469201838101</v>
      </c>
      <c r="AL25" s="10">
        <v>2.87627520936373</v>
      </c>
      <c r="AM25" s="7" t="s">
        <v>706</v>
      </c>
      <c r="AN25" s="10" t="s">
        <v>706</v>
      </c>
      <c r="AO25" s="7" t="s">
        <v>706</v>
      </c>
      <c r="AP25" s="10" t="s">
        <v>706</v>
      </c>
      <c r="AQ25" s="65"/>
      <c r="AR25" s="65"/>
      <c r="AS25" s="65"/>
      <c r="AT25" s="182"/>
    </row>
    <row r="26" spans="1:46" ht="13" customHeight="1" x14ac:dyDescent="0.2">
      <c r="A26" s="82" t="s">
        <v>360</v>
      </c>
      <c r="B26" s="110">
        <v>2</v>
      </c>
      <c r="C26" s="7">
        <v>72.9813891784802</v>
      </c>
      <c r="D26" s="10">
        <v>1.2276049241275999</v>
      </c>
      <c r="E26" s="7">
        <v>72.155940868242695</v>
      </c>
      <c r="F26" s="10">
        <v>3.2927436320839001</v>
      </c>
      <c r="G26" s="7">
        <v>75.968801756713304</v>
      </c>
      <c r="H26" s="10">
        <v>1.6467776514019099</v>
      </c>
      <c r="I26" s="7">
        <v>68.703923218030098</v>
      </c>
      <c r="J26" s="10">
        <v>2.3887378733243598</v>
      </c>
      <c r="K26" s="7">
        <v>-3.4520176502125399</v>
      </c>
      <c r="L26" s="10">
        <v>4.2327199313941799</v>
      </c>
      <c r="M26" s="7">
        <v>84.840383737215305</v>
      </c>
      <c r="N26" s="10">
        <v>1.1837869459819399</v>
      </c>
      <c r="O26" s="7">
        <v>37.789865040385401</v>
      </c>
      <c r="P26" s="10">
        <v>2.7695212720473301</v>
      </c>
      <c r="Q26" s="7">
        <v>-47.050518696829997</v>
      </c>
      <c r="R26" s="10">
        <v>3.04031394288597</v>
      </c>
      <c r="S26" s="7">
        <v>67.405247315730705</v>
      </c>
      <c r="T26" s="10">
        <v>1.62184456669573</v>
      </c>
      <c r="U26" s="7">
        <v>80.771271370280303</v>
      </c>
      <c r="V26" s="10">
        <v>2.18455804810861</v>
      </c>
      <c r="W26" s="7">
        <v>78.862809973699498</v>
      </c>
      <c r="X26" s="10">
        <v>3.9470090397723401</v>
      </c>
      <c r="Y26" s="7">
        <v>11.457562657968801</v>
      </c>
      <c r="Z26" s="10">
        <v>4.3075462160931597</v>
      </c>
      <c r="AA26" s="7">
        <v>71.077497907006602</v>
      </c>
      <c r="AB26" s="10">
        <v>3.2776253311623198</v>
      </c>
      <c r="AC26" s="7">
        <v>74.256417556500296</v>
      </c>
      <c r="AD26" s="10">
        <v>1.5525428335278499</v>
      </c>
      <c r="AE26" s="7">
        <v>69.527988212545907</v>
      </c>
      <c r="AF26" s="10">
        <v>2.5774924561355599</v>
      </c>
      <c r="AG26" s="7">
        <v>-1.5495096944606499</v>
      </c>
      <c r="AH26" s="10">
        <v>4.1607247067066702</v>
      </c>
      <c r="AI26" s="7">
        <v>68.221302676369504</v>
      </c>
      <c r="AJ26" s="10">
        <v>1.7200919315894101</v>
      </c>
      <c r="AK26" s="7">
        <v>78.361147634240297</v>
      </c>
      <c r="AL26" s="10">
        <v>1.91400212144082</v>
      </c>
      <c r="AM26" s="7" t="s">
        <v>706</v>
      </c>
      <c r="AN26" s="10" t="s">
        <v>706</v>
      </c>
      <c r="AO26" s="7" t="s">
        <v>706</v>
      </c>
      <c r="AP26" s="10" t="s">
        <v>706</v>
      </c>
      <c r="AQ26" s="65"/>
      <c r="AR26" s="65"/>
      <c r="AS26" s="65"/>
      <c r="AT26" s="182"/>
    </row>
    <row r="27" spans="1:46" ht="13" customHeight="1" x14ac:dyDescent="0.2">
      <c r="A27" s="82" t="s">
        <v>361</v>
      </c>
      <c r="B27" s="110">
        <v>2</v>
      </c>
      <c r="C27" s="7">
        <v>46.836198712468402</v>
      </c>
      <c r="D27" s="10">
        <v>0.97260037935462795</v>
      </c>
      <c r="E27" s="7">
        <v>50.209634675961901</v>
      </c>
      <c r="F27" s="10">
        <v>2.46730669031423</v>
      </c>
      <c r="G27" s="7">
        <v>47.9134678788934</v>
      </c>
      <c r="H27" s="10">
        <v>1.22248199244678</v>
      </c>
      <c r="I27" s="7">
        <v>41.432450230615899</v>
      </c>
      <c r="J27" s="10">
        <v>1.9747604122357401</v>
      </c>
      <c r="K27" s="7">
        <v>-8.7771844453460108</v>
      </c>
      <c r="L27" s="10">
        <v>3.14243822358402</v>
      </c>
      <c r="M27" s="7">
        <v>46.8646818126428</v>
      </c>
      <c r="N27" s="10">
        <v>0.96507631180575504</v>
      </c>
      <c r="O27" s="7">
        <v>46.899747331835002</v>
      </c>
      <c r="P27" s="10">
        <v>4.3787252508690004</v>
      </c>
      <c r="Q27" s="7">
        <v>3.5065519192208697E-2</v>
      </c>
      <c r="R27" s="10">
        <v>4.3971489910046699</v>
      </c>
      <c r="S27" s="7">
        <v>46.525886466643897</v>
      </c>
      <c r="T27" s="10">
        <v>1.07518494835469</v>
      </c>
      <c r="U27" s="7">
        <v>48.073303410320698</v>
      </c>
      <c r="V27" s="10">
        <v>2.8199579774813701</v>
      </c>
      <c r="W27" s="7">
        <v>49.177049743951997</v>
      </c>
      <c r="X27" s="10">
        <v>5.0050000766996003</v>
      </c>
      <c r="Y27" s="7">
        <v>2.6511632773081</v>
      </c>
      <c r="Z27" s="10">
        <v>5.0617299481647002</v>
      </c>
      <c r="AA27" s="7">
        <v>47.639156535411303</v>
      </c>
      <c r="AB27" s="10">
        <v>2.2903935969103602</v>
      </c>
      <c r="AC27" s="7">
        <v>47.2108671750835</v>
      </c>
      <c r="AD27" s="10">
        <v>1.1272117643203501</v>
      </c>
      <c r="AE27" s="7">
        <v>40.9098263345346</v>
      </c>
      <c r="AF27" s="10">
        <v>2.86857835656871</v>
      </c>
      <c r="AG27" s="7">
        <v>-6.7293302008767002</v>
      </c>
      <c r="AH27" s="10">
        <v>3.5360745953667498</v>
      </c>
      <c r="AI27" s="7">
        <v>45.956045227077198</v>
      </c>
      <c r="AJ27" s="10">
        <v>1.6543517261940801</v>
      </c>
      <c r="AK27" s="7">
        <v>47.262157198030998</v>
      </c>
      <c r="AL27" s="10">
        <v>1.45652761695241</v>
      </c>
      <c r="AM27" s="7">
        <v>51.838083051422501</v>
      </c>
      <c r="AN27" s="10">
        <v>4.9253041778802897</v>
      </c>
      <c r="AO27" s="7">
        <v>5.8820378243452698</v>
      </c>
      <c r="AP27" s="10">
        <v>5.1410118269750802</v>
      </c>
      <c r="AQ27" s="65"/>
      <c r="AR27" s="65"/>
      <c r="AS27" s="65"/>
      <c r="AT27" s="182"/>
    </row>
    <row r="28" spans="1:46" ht="13" customHeight="1" x14ac:dyDescent="0.2">
      <c r="A28" s="82" t="s">
        <v>362</v>
      </c>
      <c r="B28" s="110">
        <v>2</v>
      </c>
      <c r="C28" s="7">
        <v>69.457025382850404</v>
      </c>
      <c r="D28" s="10">
        <v>1.2196261157975901</v>
      </c>
      <c r="E28" s="7">
        <v>63.5374419282413</v>
      </c>
      <c r="F28" s="10">
        <v>3.2442498344853501</v>
      </c>
      <c r="G28" s="7">
        <v>71.577716554895105</v>
      </c>
      <c r="H28" s="10">
        <v>1.63157420609453</v>
      </c>
      <c r="I28" s="7">
        <v>70.206810403070804</v>
      </c>
      <c r="J28" s="10">
        <v>3.33419498742261</v>
      </c>
      <c r="K28" s="7">
        <v>6.6693684748295103</v>
      </c>
      <c r="L28" s="10">
        <v>4.5815974467112204</v>
      </c>
      <c r="M28" s="7">
        <v>74.297405691254198</v>
      </c>
      <c r="N28" s="10">
        <v>1.5641690920254201</v>
      </c>
      <c r="O28" s="7">
        <v>58.929397154050797</v>
      </c>
      <c r="P28" s="10">
        <v>3.12267653386894</v>
      </c>
      <c r="Q28" s="7">
        <v>-15.3680085372034</v>
      </c>
      <c r="R28" s="10">
        <v>3.7734295955279098</v>
      </c>
      <c r="S28" s="7">
        <v>68.194517297140393</v>
      </c>
      <c r="T28" s="10">
        <v>1.9035543299476601</v>
      </c>
      <c r="U28" s="7">
        <v>74.829616466098599</v>
      </c>
      <c r="V28" s="10">
        <v>2.4912805012838102</v>
      </c>
      <c r="W28" s="7">
        <v>69.048640056221998</v>
      </c>
      <c r="X28" s="10">
        <v>8.4814800282802096</v>
      </c>
      <c r="Y28" s="7">
        <v>0.85412275908159097</v>
      </c>
      <c r="Z28" s="10">
        <v>9.4980325594616595</v>
      </c>
      <c r="AA28" s="7">
        <v>65.5184087491551</v>
      </c>
      <c r="AB28" s="10">
        <v>2.97880233870477</v>
      </c>
      <c r="AC28" s="7">
        <v>70.204370916212596</v>
      </c>
      <c r="AD28" s="10">
        <v>1.6443482173485</v>
      </c>
      <c r="AE28" s="7">
        <v>77.296104314627399</v>
      </c>
      <c r="AF28" s="10">
        <v>4.0666785209104503</v>
      </c>
      <c r="AG28" s="7">
        <v>11.777695565472399</v>
      </c>
      <c r="AH28" s="10">
        <v>5.1941610190169296</v>
      </c>
      <c r="AI28" s="7">
        <v>72.094453250166296</v>
      </c>
      <c r="AJ28" s="10">
        <v>1.9893698676340099</v>
      </c>
      <c r="AK28" s="7">
        <v>66.576000835840503</v>
      </c>
      <c r="AL28" s="10">
        <v>1.9181328125935</v>
      </c>
      <c r="AM28" s="7">
        <v>74.045449692770404</v>
      </c>
      <c r="AN28" s="10">
        <v>8.0326345673683708</v>
      </c>
      <c r="AO28" s="7">
        <v>1.9509964426041499</v>
      </c>
      <c r="AP28" s="10">
        <v>8.2059974062995806</v>
      </c>
      <c r="AQ28" s="65"/>
      <c r="AR28" s="65"/>
      <c r="AS28" s="65"/>
      <c r="AT28" s="182"/>
    </row>
    <row r="29" spans="1:46" ht="13" customHeight="1" x14ac:dyDescent="0.2">
      <c r="A29" s="82" t="s">
        <v>363</v>
      </c>
      <c r="B29" s="110">
        <v>2</v>
      </c>
      <c r="C29" s="7">
        <v>29.987415173999199</v>
      </c>
      <c r="D29" s="10">
        <v>1.1318413361711199</v>
      </c>
      <c r="E29" s="7">
        <v>35.930464295734403</v>
      </c>
      <c r="F29" s="10">
        <v>2.4572937593104598</v>
      </c>
      <c r="G29" s="7">
        <v>28.1679559561457</v>
      </c>
      <c r="H29" s="10">
        <v>1.5532045194699</v>
      </c>
      <c r="I29" s="7">
        <v>24.950292135431098</v>
      </c>
      <c r="J29" s="10">
        <v>2.6164352896088898</v>
      </c>
      <c r="K29" s="7">
        <v>-10.980172160303299</v>
      </c>
      <c r="L29" s="10">
        <v>3.5736876173846999</v>
      </c>
      <c r="M29" s="7">
        <v>29.5671783127986</v>
      </c>
      <c r="N29" s="10">
        <v>1.2463611906526399</v>
      </c>
      <c r="O29" s="7">
        <v>31.769560621005301</v>
      </c>
      <c r="P29" s="10">
        <v>3.3827718011607701</v>
      </c>
      <c r="Q29" s="7">
        <v>2.2023823082066798</v>
      </c>
      <c r="R29" s="10">
        <v>3.6157037065555699</v>
      </c>
      <c r="S29" s="7">
        <v>28.554952799765601</v>
      </c>
      <c r="T29" s="10">
        <v>1.5171073058823199</v>
      </c>
      <c r="U29" s="7">
        <v>31.972891738725899</v>
      </c>
      <c r="V29" s="10">
        <v>2.0573505367972098</v>
      </c>
      <c r="W29" s="7">
        <v>35.652832549419998</v>
      </c>
      <c r="X29" s="10">
        <v>4.0961335416133799</v>
      </c>
      <c r="Y29" s="7">
        <v>7.0978797496543802</v>
      </c>
      <c r="Z29" s="10">
        <v>4.4234704756793803</v>
      </c>
      <c r="AA29" s="7">
        <v>26.8113408328757</v>
      </c>
      <c r="AB29" s="10">
        <v>2.1326398677170499</v>
      </c>
      <c r="AC29" s="7">
        <v>30.291479883399401</v>
      </c>
      <c r="AD29" s="10">
        <v>1.52302944751989</v>
      </c>
      <c r="AE29" s="7">
        <v>33.747551850685298</v>
      </c>
      <c r="AF29" s="10">
        <v>2.8787796596916002</v>
      </c>
      <c r="AG29" s="7">
        <v>6.9362110178096303</v>
      </c>
      <c r="AH29" s="10">
        <v>3.6385847879245201</v>
      </c>
      <c r="AI29" s="7">
        <v>28.068776938783</v>
      </c>
      <c r="AJ29" s="10">
        <v>1.85775032890789</v>
      </c>
      <c r="AK29" s="7">
        <v>30.3766079564591</v>
      </c>
      <c r="AL29" s="10">
        <v>1.7553606369546799</v>
      </c>
      <c r="AM29" s="7">
        <v>34.589504286021899</v>
      </c>
      <c r="AN29" s="10">
        <v>3.8920108038941699</v>
      </c>
      <c r="AO29" s="7">
        <v>6.5207273472388501</v>
      </c>
      <c r="AP29" s="10">
        <v>4.3112319555354501</v>
      </c>
      <c r="AQ29" s="65"/>
      <c r="AR29" s="65"/>
      <c r="AS29" s="65"/>
      <c r="AT29" s="182"/>
    </row>
    <row r="30" spans="1:46" ht="13" customHeight="1" x14ac:dyDescent="0.2">
      <c r="A30" s="82" t="s">
        <v>364</v>
      </c>
      <c r="B30" s="110">
        <v>2</v>
      </c>
      <c r="C30" s="7">
        <v>49.313049267639997</v>
      </c>
      <c r="D30" s="10">
        <v>1.36424437287256</v>
      </c>
      <c r="E30" s="7">
        <v>44.021509388429003</v>
      </c>
      <c r="F30" s="10">
        <v>6.0047279605960702</v>
      </c>
      <c r="G30" s="7">
        <v>50.483208697689697</v>
      </c>
      <c r="H30" s="10">
        <v>1.4471663464660101</v>
      </c>
      <c r="I30" s="7">
        <v>48.3925684055517</v>
      </c>
      <c r="J30" s="10">
        <v>3.0636999405642502</v>
      </c>
      <c r="K30" s="7">
        <v>4.3710590171227803</v>
      </c>
      <c r="L30" s="10">
        <v>6.7209108235794597</v>
      </c>
      <c r="M30" s="7">
        <v>48.767141223035999</v>
      </c>
      <c r="N30" s="10">
        <v>1.37339857606172</v>
      </c>
      <c r="O30" s="7">
        <v>57.691124940834598</v>
      </c>
      <c r="P30" s="10">
        <v>4.9937606340293099</v>
      </c>
      <c r="Q30" s="7">
        <v>8.9239837177985795</v>
      </c>
      <c r="R30" s="10">
        <v>5.1478705349438396</v>
      </c>
      <c r="S30" s="7">
        <v>47.756062593791398</v>
      </c>
      <c r="T30" s="10">
        <v>1.6664724374275299</v>
      </c>
      <c r="U30" s="7">
        <v>50.2788942694526</v>
      </c>
      <c r="V30" s="10">
        <v>2.1435179127680799</v>
      </c>
      <c r="W30" s="7">
        <v>55.474012636752903</v>
      </c>
      <c r="X30" s="10">
        <v>5.1659127549994297</v>
      </c>
      <c r="Y30" s="7">
        <v>7.7179500429614798</v>
      </c>
      <c r="Z30" s="10">
        <v>5.2605090981526796</v>
      </c>
      <c r="AA30" s="7">
        <v>45.480140577754199</v>
      </c>
      <c r="AB30" s="10">
        <v>3.4459387034548699</v>
      </c>
      <c r="AC30" s="7">
        <v>49.222384779153501</v>
      </c>
      <c r="AD30" s="10">
        <v>1.6154299322697601</v>
      </c>
      <c r="AE30" s="7">
        <v>52.612299233460298</v>
      </c>
      <c r="AF30" s="10">
        <v>2.5768993621240002</v>
      </c>
      <c r="AG30" s="7">
        <v>7.1321586557060899</v>
      </c>
      <c r="AH30" s="10">
        <v>4.3900384257638203</v>
      </c>
      <c r="AI30" s="7">
        <v>49.858862165008297</v>
      </c>
      <c r="AJ30" s="10">
        <v>2.0209896208550999</v>
      </c>
      <c r="AK30" s="7">
        <v>49.174797747847997</v>
      </c>
      <c r="AL30" s="10">
        <v>1.64170834058624</v>
      </c>
      <c r="AM30" s="7" t="s">
        <v>706</v>
      </c>
      <c r="AN30" s="10" t="s">
        <v>706</v>
      </c>
      <c r="AO30" s="7" t="s">
        <v>706</v>
      </c>
      <c r="AP30" s="10" t="s">
        <v>706</v>
      </c>
      <c r="AQ30" s="65"/>
      <c r="AR30" s="65"/>
      <c r="AS30" s="65"/>
      <c r="AT30" s="182"/>
    </row>
    <row r="31" spans="1:46" ht="13" customHeight="1" x14ac:dyDescent="0.2">
      <c r="A31" s="82" t="s">
        <v>365</v>
      </c>
      <c r="B31" s="110">
        <v>2</v>
      </c>
      <c r="C31" s="7">
        <v>26.627678026266398</v>
      </c>
      <c r="D31" s="10">
        <v>1.21261524704808</v>
      </c>
      <c r="E31" s="7">
        <v>32.980606166881401</v>
      </c>
      <c r="F31" s="10">
        <v>2.9967967580905301</v>
      </c>
      <c r="G31" s="7">
        <v>26.9580477600813</v>
      </c>
      <c r="H31" s="10">
        <v>1.5799850274720399</v>
      </c>
      <c r="I31" s="7">
        <v>20.573554371453302</v>
      </c>
      <c r="J31" s="10">
        <v>3.6875818887930398</v>
      </c>
      <c r="K31" s="7">
        <v>-12.407051795428099</v>
      </c>
      <c r="L31" s="10">
        <v>4.7873941721397504</v>
      </c>
      <c r="M31" s="7">
        <v>26.4189040653361</v>
      </c>
      <c r="N31" s="10">
        <v>1.43494902627495</v>
      </c>
      <c r="O31" s="7">
        <v>29.956068468154001</v>
      </c>
      <c r="P31" s="10">
        <v>2.7735570720014699</v>
      </c>
      <c r="Q31" s="7">
        <v>3.5371644028178801</v>
      </c>
      <c r="R31" s="10">
        <v>3.1356345208322498</v>
      </c>
      <c r="S31" s="7">
        <v>25.024760165729401</v>
      </c>
      <c r="T31" s="10">
        <v>2.36724672840008</v>
      </c>
      <c r="U31" s="7">
        <v>27.2063967034501</v>
      </c>
      <c r="V31" s="10">
        <v>2.5746192270769099</v>
      </c>
      <c r="W31" s="7">
        <v>28.636252142591299</v>
      </c>
      <c r="X31" s="10">
        <v>2.4524548270990101</v>
      </c>
      <c r="Y31" s="7">
        <v>3.6114919768619198</v>
      </c>
      <c r="Z31" s="10">
        <v>3.3975031856875701</v>
      </c>
      <c r="AA31" s="7">
        <v>25.204247429232598</v>
      </c>
      <c r="AB31" s="10">
        <v>4.2151114283397098</v>
      </c>
      <c r="AC31" s="7">
        <v>29.265686728967399</v>
      </c>
      <c r="AD31" s="10">
        <v>1.5289623112153801</v>
      </c>
      <c r="AE31" s="7">
        <v>22.2706778611361</v>
      </c>
      <c r="AF31" s="10">
        <v>2.7053169008606801</v>
      </c>
      <c r="AG31" s="7">
        <v>-2.9335695680964302</v>
      </c>
      <c r="AH31" s="10">
        <v>5.0008911664726803</v>
      </c>
      <c r="AI31" s="7">
        <v>23.1659298783627</v>
      </c>
      <c r="AJ31" s="10">
        <v>2.4756665536275402</v>
      </c>
      <c r="AK31" s="7">
        <v>28.607685647326502</v>
      </c>
      <c r="AL31" s="10">
        <v>1.6886720880061401</v>
      </c>
      <c r="AM31" s="7">
        <v>29.517057883145199</v>
      </c>
      <c r="AN31" s="10">
        <v>3.6058791457312802</v>
      </c>
      <c r="AO31" s="7">
        <v>6.35112800478253</v>
      </c>
      <c r="AP31" s="10">
        <v>4.4305501454925196</v>
      </c>
      <c r="AQ31" s="65"/>
      <c r="AR31" s="65"/>
      <c r="AS31" s="65"/>
      <c r="AT31" s="182"/>
    </row>
    <row r="32" spans="1:46" ht="13" customHeight="1" x14ac:dyDescent="0.2">
      <c r="A32" s="82" t="s">
        <v>366</v>
      </c>
      <c r="B32" s="110">
        <v>2</v>
      </c>
      <c r="C32" s="7">
        <v>25.6157203274675</v>
      </c>
      <c r="D32" s="10">
        <v>1.17354835966198</v>
      </c>
      <c r="E32" s="7">
        <v>40.172920118320299</v>
      </c>
      <c r="F32" s="10">
        <v>3.1151424483879202</v>
      </c>
      <c r="G32" s="7">
        <v>24.731854227520898</v>
      </c>
      <c r="H32" s="10">
        <v>1.63852662116279</v>
      </c>
      <c r="I32" s="7">
        <v>17.391269653697801</v>
      </c>
      <c r="J32" s="10">
        <v>2.1379705130276498</v>
      </c>
      <c r="K32" s="7">
        <v>-22.781650464622501</v>
      </c>
      <c r="L32" s="10">
        <v>3.5542218841237299</v>
      </c>
      <c r="M32" s="7">
        <v>24.934561582003699</v>
      </c>
      <c r="N32" s="10">
        <v>1.4196470574170701</v>
      </c>
      <c r="O32" s="7">
        <v>29.1048856723068</v>
      </c>
      <c r="P32" s="10">
        <v>3.0456678992494299</v>
      </c>
      <c r="Q32" s="7">
        <v>4.1703240903030903</v>
      </c>
      <c r="R32" s="10">
        <v>3.5097223456484898</v>
      </c>
      <c r="S32" s="7">
        <v>22.360409311526599</v>
      </c>
      <c r="T32" s="10">
        <v>1.4321462966556999</v>
      </c>
      <c r="U32" s="7">
        <v>30.211187909724799</v>
      </c>
      <c r="V32" s="10">
        <v>3.5807352609723901</v>
      </c>
      <c r="W32" s="7">
        <v>42.9338290428596</v>
      </c>
      <c r="X32" s="10">
        <v>4.1686768162274097</v>
      </c>
      <c r="Y32" s="7">
        <v>20.573419731333001</v>
      </c>
      <c r="Z32" s="10">
        <v>4.4938030192206204</v>
      </c>
      <c r="AA32" s="7">
        <v>27.924646361752199</v>
      </c>
      <c r="AB32" s="10">
        <v>1.8811789024792001</v>
      </c>
      <c r="AC32" s="7">
        <v>23.2220608079088</v>
      </c>
      <c r="AD32" s="10">
        <v>1.7756771382737799</v>
      </c>
      <c r="AE32" s="7">
        <v>22.724403657540599</v>
      </c>
      <c r="AF32" s="10">
        <v>4.3308107765726396</v>
      </c>
      <c r="AG32" s="7">
        <v>-5.20024270421154</v>
      </c>
      <c r="AH32" s="10">
        <v>4.94106975502556</v>
      </c>
      <c r="AI32" s="7">
        <v>25.096826403455498</v>
      </c>
      <c r="AJ32" s="10">
        <v>1.4571716186175601</v>
      </c>
      <c r="AK32" s="7">
        <v>27.299039273138199</v>
      </c>
      <c r="AL32" s="10">
        <v>2.63858336514263</v>
      </c>
      <c r="AM32" s="7" t="s">
        <v>706</v>
      </c>
      <c r="AN32" s="10" t="s">
        <v>706</v>
      </c>
      <c r="AO32" s="7" t="s">
        <v>706</v>
      </c>
      <c r="AP32" s="10" t="s">
        <v>706</v>
      </c>
      <c r="AQ32" s="65"/>
      <c r="AR32" s="65"/>
      <c r="AS32" s="65"/>
      <c r="AT32" s="182"/>
    </row>
    <row r="33" spans="1:46" ht="13" customHeight="1" x14ac:dyDescent="0.2">
      <c r="A33" s="82" t="s">
        <v>367</v>
      </c>
      <c r="B33" s="110">
        <v>2</v>
      </c>
      <c r="C33" s="7">
        <v>19.315466081313701</v>
      </c>
      <c r="D33" s="10">
        <v>1.4604147120747399</v>
      </c>
      <c r="E33" s="7">
        <v>20.288001027933898</v>
      </c>
      <c r="F33" s="10">
        <v>3.06690262092259</v>
      </c>
      <c r="G33" s="7">
        <v>15.582322736068599</v>
      </c>
      <c r="H33" s="10">
        <v>1.6205919284819701</v>
      </c>
      <c r="I33" s="7">
        <v>15.726773920819401</v>
      </c>
      <c r="J33" s="10">
        <v>4.7530181407379999</v>
      </c>
      <c r="K33" s="7">
        <v>-4.5612271071145596</v>
      </c>
      <c r="L33" s="10">
        <v>5.5425660122917702</v>
      </c>
      <c r="M33" s="7">
        <v>16.837475183716201</v>
      </c>
      <c r="N33" s="10">
        <v>1.56396509795662</v>
      </c>
      <c r="O33" s="7" t="s">
        <v>706</v>
      </c>
      <c r="P33" s="10" t="s">
        <v>706</v>
      </c>
      <c r="Q33" s="7" t="s">
        <v>706</v>
      </c>
      <c r="R33" s="10" t="s">
        <v>706</v>
      </c>
      <c r="S33" s="7">
        <v>16.609114349987401</v>
      </c>
      <c r="T33" s="10">
        <v>1.70758452782709</v>
      </c>
      <c r="U33" s="7">
        <v>19.8271300052199</v>
      </c>
      <c r="V33" s="10">
        <v>3.4478047187570802</v>
      </c>
      <c r="W33" s="7" t="s">
        <v>706</v>
      </c>
      <c r="X33" s="10" t="s">
        <v>706</v>
      </c>
      <c r="Y33" s="7" t="s">
        <v>706</v>
      </c>
      <c r="Z33" s="10" t="s">
        <v>706</v>
      </c>
      <c r="AA33" s="7">
        <v>28.2051305973058</v>
      </c>
      <c r="AB33" s="10">
        <v>8.0440116976876794</v>
      </c>
      <c r="AC33" s="7">
        <v>16.586331576413802</v>
      </c>
      <c r="AD33" s="10">
        <v>1.61306392016851</v>
      </c>
      <c r="AE33" s="7">
        <v>18.5779123608445</v>
      </c>
      <c r="AF33" s="10">
        <v>3.2667263744429702</v>
      </c>
      <c r="AG33" s="7">
        <v>-9.6272182364613599</v>
      </c>
      <c r="AH33" s="10">
        <v>9.0638835483076008</v>
      </c>
      <c r="AI33" s="7">
        <v>18.947472259400399</v>
      </c>
      <c r="AJ33" s="10">
        <v>2.4100503569882301</v>
      </c>
      <c r="AK33" s="7">
        <v>17.785770739855099</v>
      </c>
      <c r="AL33" s="10">
        <v>2.4441047134151699</v>
      </c>
      <c r="AM33" s="7">
        <v>15.1905790144221</v>
      </c>
      <c r="AN33" s="10">
        <v>3.067607114047</v>
      </c>
      <c r="AO33" s="7">
        <v>-3.7568932449782699</v>
      </c>
      <c r="AP33" s="10">
        <v>4.2238967877054598</v>
      </c>
      <c r="AQ33" s="65"/>
      <c r="AR33" s="65"/>
      <c r="AS33" s="65"/>
      <c r="AT33" s="182"/>
    </row>
    <row r="34" spans="1:46" ht="13" customHeight="1" x14ac:dyDescent="0.2">
      <c r="A34" s="82" t="s">
        <v>368</v>
      </c>
      <c r="B34" s="110">
        <v>2</v>
      </c>
      <c r="C34" s="7">
        <v>33.9366230474646</v>
      </c>
      <c r="D34" s="10">
        <v>1.5269285688918099</v>
      </c>
      <c r="E34" s="7">
        <v>48.9472358731499</v>
      </c>
      <c r="F34" s="10">
        <v>10.3407871231655</v>
      </c>
      <c r="G34" s="7">
        <v>36.799111100177399</v>
      </c>
      <c r="H34" s="10">
        <v>1.4553773419047999</v>
      </c>
      <c r="I34" s="7">
        <v>26.296117942591302</v>
      </c>
      <c r="J34" s="10">
        <v>2.6010099810163898</v>
      </c>
      <c r="K34" s="7">
        <v>-22.651117930558598</v>
      </c>
      <c r="L34" s="10">
        <v>10.4129392381668</v>
      </c>
      <c r="M34" s="7">
        <v>33.773701973136802</v>
      </c>
      <c r="N34" s="10">
        <v>1.46239957465091</v>
      </c>
      <c r="O34" s="7" t="s">
        <v>706</v>
      </c>
      <c r="P34" s="10" t="s">
        <v>706</v>
      </c>
      <c r="Q34" s="7" t="s">
        <v>706</v>
      </c>
      <c r="R34" s="10" t="s">
        <v>706</v>
      </c>
      <c r="S34" s="7">
        <v>29.7453727410001</v>
      </c>
      <c r="T34" s="10">
        <v>2.2938009833995698</v>
      </c>
      <c r="U34" s="7">
        <v>36.927471429310202</v>
      </c>
      <c r="V34" s="10">
        <v>3.1734635766544499</v>
      </c>
      <c r="W34" s="7">
        <v>36.1366912634399</v>
      </c>
      <c r="X34" s="10">
        <v>3.5694839372275702</v>
      </c>
      <c r="Y34" s="7">
        <v>6.3913185224398603</v>
      </c>
      <c r="Z34" s="10">
        <v>4.6042002027617297</v>
      </c>
      <c r="AA34" s="7">
        <v>38.983653870032903</v>
      </c>
      <c r="AB34" s="10">
        <v>3.8760528154491301</v>
      </c>
      <c r="AC34" s="7">
        <v>30.438581991563002</v>
      </c>
      <c r="AD34" s="10">
        <v>1.89996654910771</v>
      </c>
      <c r="AE34" s="7">
        <v>39.263841073569203</v>
      </c>
      <c r="AF34" s="10">
        <v>2.8339494905220701</v>
      </c>
      <c r="AG34" s="7">
        <v>0.28018720353634302</v>
      </c>
      <c r="AH34" s="10">
        <v>4.7825209000494997</v>
      </c>
      <c r="AI34" s="7">
        <v>33.470416100166801</v>
      </c>
      <c r="AJ34" s="10">
        <v>2.5059240254205499</v>
      </c>
      <c r="AK34" s="7">
        <v>35.175380478633798</v>
      </c>
      <c r="AL34" s="10">
        <v>2.4160611894809101</v>
      </c>
      <c r="AM34" s="7" t="s">
        <v>706</v>
      </c>
      <c r="AN34" s="10" t="s">
        <v>706</v>
      </c>
      <c r="AO34" s="7" t="s">
        <v>706</v>
      </c>
      <c r="AP34" s="10" t="s">
        <v>706</v>
      </c>
      <c r="AQ34" s="65"/>
      <c r="AR34" s="65"/>
      <c r="AS34" s="65"/>
      <c r="AT34" s="182"/>
    </row>
    <row r="35" spans="1:46" ht="13" customHeight="1" x14ac:dyDescent="0.2">
      <c r="A35" s="82" t="s">
        <v>369</v>
      </c>
      <c r="B35" s="110">
        <v>2</v>
      </c>
      <c r="C35" s="7">
        <v>22.644237704292902</v>
      </c>
      <c r="D35" s="10">
        <v>0.91664249803397302</v>
      </c>
      <c r="E35" s="7">
        <v>32.842653442137902</v>
      </c>
      <c r="F35" s="10">
        <v>2.9136296741577801</v>
      </c>
      <c r="G35" s="7">
        <v>22.056253599435699</v>
      </c>
      <c r="H35" s="10">
        <v>0.98650728056019799</v>
      </c>
      <c r="I35" s="7">
        <v>18.665493885174499</v>
      </c>
      <c r="J35" s="10">
        <v>2.3190150784871699</v>
      </c>
      <c r="K35" s="7">
        <v>-14.177159556963501</v>
      </c>
      <c r="L35" s="10">
        <v>3.66323622157838</v>
      </c>
      <c r="M35" s="7">
        <v>21.9872467062056</v>
      </c>
      <c r="N35" s="10">
        <v>0.87387535937860705</v>
      </c>
      <c r="O35" s="7" t="s">
        <v>706</v>
      </c>
      <c r="P35" s="10" t="s">
        <v>706</v>
      </c>
      <c r="Q35" s="7" t="s">
        <v>706</v>
      </c>
      <c r="R35" s="10" t="s">
        <v>706</v>
      </c>
      <c r="S35" s="7">
        <v>22.225090259694301</v>
      </c>
      <c r="T35" s="10">
        <v>1.28562367055326</v>
      </c>
      <c r="U35" s="7">
        <v>23.398536015686702</v>
      </c>
      <c r="V35" s="10">
        <v>2.1603376135554502</v>
      </c>
      <c r="W35" s="7">
        <v>22.134110545698402</v>
      </c>
      <c r="X35" s="10">
        <v>3.0837008040853302</v>
      </c>
      <c r="Y35" s="7">
        <v>-9.0979713995952893E-2</v>
      </c>
      <c r="Z35" s="10">
        <v>3.3120330239375599</v>
      </c>
      <c r="AA35" s="7">
        <v>18.419770056612101</v>
      </c>
      <c r="AB35" s="10">
        <v>3.5021161706277799</v>
      </c>
      <c r="AC35" s="7">
        <v>22.803817037461101</v>
      </c>
      <c r="AD35" s="10">
        <v>1.1196816530554801</v>
      </c>
      <c r="AE35" s="7">
        <v>22.869401377961001</v>
      </c>
      <c r="AF35" s="10">
        <v>2.2316482845981001</v>
      </c>
      <c r="AG35" s="7">
        <v>4.4496313213488996</v>
      </c>
      <c r="AH35" s="10">
        <v>4.1358277410568798</v>
      </c>
      <c r="AI35" s="7">
        <v>21.308958848960501</v>
      </c>
      <c r="AJ35" s="10">
        <v>1.50680136170555</v>
      </c>
      <c r="AK35" s="7">
        <v>23.8037988986529</v>
      </c>
      <c r="AL35" s="10">
        <v>1.61781592841549</v>
      </c>
      <c r="AM35" s="7">
        <v>20.867088411752299</v>
      </c>
      <c r="AN35" s="10">
        <v>2.37989862598344</v>
      </c>
      <c r="AO35" s="7">
        <v>-0.44187043720812003</v>
      </c>
      <c r="AP35" s="10">
        <v>2.8406189444897101</v>
      </c>
      <c r="AQ35" s="65"/>
      <c r="AR35" s="65"/>
      <c r="AS35" s="65"/>
      <c r="AT35" s="182"/>
    </row>
    <row r="36" spans="1:46" ht="13" customHeight="1" x14ac:dyDescent="0.2">
      <c r="A36" s="82" t="s">
        <v>370</v>
      </c>
      <c r="B36" s="110">
        <v>2</v>
      </c>
      <c r="C36" s="7">
        <v>28.6441794175437</v>
      </c>
      <c r="D36" s="10">
        <v>0.99687069782286397</v>
      </c>
      <c r="E36" s="7" t="s">
        <v>706</v>
      </c>
      <c r="F36" s="10" t="s">
        <v>706</v>
      </c>
      <c r="G36" s="7">
        <v>27.2117181082406</v>
      </c>
      <c r="H36" s="10">
        <v>1.52680538544924</v>
      </c>
      <c r="I36" s="7">
        <v>29.491226154294001</v>
      </c>
      <c r="J36" s="10">
        <v>1.35866247443886</v>
      </c>
      <c r="K36" s="7" t="s">
        <v>706</v>
      </c>
      <c r="L36" s="10" t="s">
        <v>706</v>
      </c>
      <c r="M36" s="7">
        <v>27.6015164548229</v>
      </c>
      <c r="N36" s="10">
        <v>1.0563324669135099</v>
      </c>
      <c r="O36" s="7">
        <v>39.4596861706071</v>
      </c>
      <c r="P36" s="10">
        <v>4.1270160760338896</v>
      </c>
      <c r="Q36" s="7">
        <v>11.8581697157842</v>
      </c>
      <c r="R36" s="10">
        <v>4.2964315117274099</v>
      </c>
      <c r="S36" s="7">
        <v>30.1248847485335</v>
      </c>
      <c r="T36" s="10">
        <v>1.23478857043489</v>
      </c>
      <c r="U36" s="7">
        <v>23.639828391098501</v>
      </c>
      <c r="V36" s="10">
        <v>1.9010346044197699</v>
      </c>
      <c r="W36" s="7">
        <v>32.806100184789699</v>
      </c>
      <c r="X36" s="10">
        <v>5.8774814318991</v>
      </c>
      <c r="Y36" s="7">
        <v>2.6812154362561702</v>
      </c>
      <c r="Z36" s="10">
        <v>6.1726829475909399</v>
      </c>
      <c r="AA36" s="7">
        <v>32.025160991610903</v>
      </c>
      <c r="AB36" s="10">
        <v>1.4197221375531199</v>
      </c>
      <c r="AC36" s="7">
        <v>25.397843499641901</v>
      </c>
      <c r="AD36" s="10">
        <v>1.4762647369192701</v>
      </c>
      <c r="AE36" s="7" t="s">
        <v>706</v>
      </c>
      <c r="AF36" s="10" t="s">
        <v>706</v>
      </c>
      <c r="AG36" s="7" t="s">
        <v>706</v>
      </c>
      <c r="AH36" s="10" t="s">
        <v>706</v>
      </c>
      <c r="AI36" s="7">
        <v>28.7300473594821</v>
      </c>
      <c r="AJ36" s="10">
        <v>1.21463631219627</v>
      </c>
      <c r="AK36" s="7">
        <v>27.8388475384481</v>
      </c>
      <c r="AL36" s="10">
        <v>1.8587524009090399</v>
      </c>
      <c r="AM36" s="7" t="s">
        <v>706</v>
      </c>
      <c r="AN36" s="10" t="s">
        <v>706</v>
      </c>
      <c r="AO36" s="7" t="s">
        <v>706</v>
      </c>
      <c r="AP36" s="10" t="s">
        <v>706</v>
      </c>
      <c r="AQ36" s="65"/>
      <c r="AR36" s="65"/>
      <c r="AS36" s="65"/>
      <c r="AT36" s="182"/>
    </row>
    <row r="37" spans="1:46" ht="13" customHeight="1" x14ac:dyDescent="0.2">
      <c r="A37" s="82" t="s">
        <v>371</v>
      </c>
      <c r="B37" s="110">
        <v>2</v>
      </c>
      <c r="C37" s="7">
        <v>70.756392184850498</v>
      </c>
      <c r="D37" s="10">
        <v>1.0077732183019901</v>
      </c>
      <c r="E37" s="7">
        <v>71.735258038403003</v>
      </c>
      <c r="F37" s="10">
        <v>2.0068533933251702</v>
      </c>
      <c r="G37" s="7">
        <v>71.457303819638398</v>
      </c>
      <c r="H37" s="10">
        <v>1.7779697170970099</v>
      </c>
      <c r="I37" s="7">
        <v>68.754428858077603</v>
      </c>
      <c r="J37" s="10">
        <v>2.0263073780041099</v>
      </c>
      <c r="K37" s="7">
        <v>-2.9808291803254101</v>
      </c>
      <c r="L37" s="10">
        <v>2.91259392804522</v>
      </c>
      <c r="M37" s="7">
        <v>70.982606675225895</v>
      </c>
      <c r="N37" s="10">
        <v>1.04665164559511</v>
      </c>
      <c r="O37" s="7">
        <v>67.025036630475299</v>
      </c>
      <c r="P37" s="10">
        <v>2.6418488523459902</v>
      </c>
      <c r="Q37" s="7">
        <v>-3.9575700447506099</v>
      </c>
      <c r="R37" s="10">
        <v>2.82190964330941</v>
      </c>
      <c r="S37" s="7">
        <v>69.536750169146401</v>
      </c>
      <c r="T37" s="10">
        <v>1.40095288988345</v>
      </c>
      <c r="U37" s="7">
        <v>73.815841897221901</v>
      </c>
      <c r="V37" s="10">
        <v>1.6210887116244299</v>
      </c>
      <c r="W37" s="7">
        <v>69.066566286606204</v>
      </c>
      <c r="X37" s="10">
        <v>3.8743855963048701</v>
      </c>
      <c r="Y37" s="7">
        <v>-0.47018388254016902</v>
      </c>
      <c r="Z37" s="10">
        <v>4.0530530609271498</v>
      </c>
      <c r="AA37" s="7">
        <v>70.893165609073407</v>
      </c>
      <c r="AB37" s="10">
        <v>1.2989309740027699</v>
      </c>
      <c r="AC37" s="7">
        <v>71.157985153273799</v>
      </c>
      <c r="AD37" s="10">
        <v>2.2208408616311099</v>
      </c>
      <c r="AE37" s="7">
        <v>68.046404978765196</v>
      </c>
      <c r="AF37" s="10">
        <v>4.0051118734220301</v>
      </c>
      <c r="AG37" s="7">
        <v>-2.84676063030824</v>
      </c>
      <c r="AH37" s="10">
        <v>4.2939336627381497</v>
      </c>
      <c r="AI37" s="7">
        <v>71.069941051613</v>
      </c>
      <c r="AJ37" s="10">
        <v>1.1160212022685101</v>
      </c>
      <c r="AK37" s="7">
        <v>67.698378522874705</v>
      </c>
      <c r="AL37" s="10">
        <v>3.1138674959113199</v>
      </c>
      <c r="AM37" s="7">
        <v>71.315899649625507</v>
      </c>
      <c r="AN37" s="10">
        <v>4.7262180776407101</v>
      </c>
      <c r="AO37" s="7">
        <v>0.24595859801245001</v>
      </c>
      <c r="AP37" s="10">
        <v>4.8468510157028897</v>
      </c>
      <c r="AQ37" s="65"/>
      <c r="AR37" s="65"/>
      <c r="AS37" s="65"/>
      <c r="AT37" s="182"/>
    </row>
    <row r="38" spans="1:46" ht="13" customHeight="1" x14ac:dyDescent="0.2">
      <c r="A38" s="82" t="s">
        <v>372</v>
      </c>
      <c r="B38" s="110">
        <v>2</v>
      </c>
      <c r="C38" s="7">
        <v>28.647862046184301</v>
      </c>
      <c r="D38" s="10">
        <v>1.1207811101876199</v>
      </c>
      <c r="E38" s="7" t="s">
        <v>706</v>
      </c>
      <c r="F38" s="10" t="s">
        <v>706</v>
      </c>
      <c r="G38" s="7">
        <v>29.4510442313432</v>
      </c>
      <c r="H38" s="10">
        <v>3.9639074848192299</v>
      </c>
      <c r="I38" s="7">
        <v>28.157189576652701</v>
      </c>
      <c r="J38" s="10">
        <v>1.32315165853947</v>
      </c>
      <c r="K38" s="7" t="s">
        <v>706</v>
      </c>
      <c r="L38" s="10" t="s">
        <v>706</v>
      </c>
      <c r="M38" s="7">
        <v>27.1052416510543</v>
      </c>
      <c r="N38" s="10">
        <v>1.2925287436023301</v>
      </c>
      <c r="O38" s="7">
        <v>36.038733586450903</v>
      </c>
      <c r="P38" s="10">
        <v>3.4680061688542598</v>
      </c>
      <c r="Q38" s="7">
        <v>8.9334919353965407</v>
      </c>
      <c r="R38" s="10">
        <v>3.6986240337545899</v>
      </c>
      <c r="S38" s="7">
        <v>27.726119159889599</v>
      </c>
      <c r="T38" s="10">
        <v>1.82678459504966</v>
      </c>
      <c r="U38" s="7">
        <v>29.386381188607</v>
      </c>
      <c r="V38" s="10">
        <v>2.0434332376986601</v>
      </c>
      <c r="W38" s="7" t="s">
        <v>706</v>
      </c>
      <c r="X38" s="10" t="s">
        <v>706</v>
      </c>
      <c r="Y38" s="7" t="s">
        <v>706</v>
      </c>
      <c r="Z38" s="10" t="s">
        <v>706</v>
      </c>
      <c r="AA38" s="7">
        <v>29.821964696114101</v>
      </c>
      <c r="AB38" s="10">
        <v>1.63605091065733</v>
      </c>
      <c r="AC38" s="7">
        <v>27.025060839399099</v>
      </c>
      <c r="AD38" s="10">
        <v>2.0349619804663202</v>
      </c>
      <c r="AE38" s="7" t="s">
        <v>706</v>
      </c>
      <c r="AF38" s="10" t="s">
        <v>706</v>
      </c>
      <c r="AG38" s="7" t="s">
        <v>706</v>
      </c>
      <c r="AH38" s="10" t="s">
        <v>706</v>
      </c>
      <c r="AI38" s="7">
        <v>28.555664949853199</v>
      </c>
      <c r="AJ38" s="10">
        <v>1.2435102455087601</v>
      </c>
      <c r="AK38" s="7" t="s">
        <v>706</v>
      </c>
      <c r="AL38" s="10" t="s">
        <v>706</v>
      </c>
      <c r="AM38" s="7" t="s">
        <v>562</v>
      </c>
      <c r="AN38" s="10" t="s">
        <v>562</v>
      </c>
      <c r="AO38" s="7" t="s">
        <v>562</v>
      </c>
      <c r="AP38" s="10" t="s">
        <v>562</v>
      </c>
      <c r="AQ38" s="65"/>
      <c r="AR38" s="65"/>
      <c r="AS38" s="65"/>
      <c r="AT38" s="182"/>
    </row>
    <row r="39" spans="1:46" ht="13" customHeight="1" x14ac:dyDescent="0.2">
      <c r="A39" s="82" t="s">
        <v>426</v>
      </c>
      <c r="B39" s="110">
        <v>2</v>
      </c>
      <c r="C39" s="7">
        <v>31.7498859672984</v>
      </c>
      <c r="D39" s="10">
        <v>1.4554875034568799</v>
      </c>
      <c r="E39" s="7">
        <v>32.7202993237523</v>
      </c>
      <c r="F39" s="10">
        <v>1.94727303087238</v>
      </c>
      <c r="G39" s="7">
        <v>28.182916091650601</v>
      </c>
      <c r="H39" s="10">
        <v>2.4249535948746601</v>
      </c>
      <c r="I39" s="7">
        <v>34.985002730374497</v>
      </c>
      <c r="J39" s="10">
        <v>4.5437306636642401</v>
      </c>
      <c r="K39" s="7">
        <v>2.26470340662225</v>
      </c>
      <c r="L39" s="10">
        <v>4.91150980104059</v>
      </c>
      <c r="M39" s="7">
        <v>30.659649776244802</v>
      </c>
      <c r="N39" s="10">
        <v>1.3649914013536399</v>
      </c>
      <c r="O39" s="7" t="s">
        <v>706</v>
      </c>
      <c r="P39" s="10" t="s">
        <v>706</v>
      </c>
      <c r="Q39" s="7" t="s">
        <v>706</v>
      </c>
      <c r="R39" s="10" t="s">
        <v>706</v>
      </c>
      <c r="S39" s="7">
        <v>32.113658015585699</v>
      </c>
      <c r="T39" s="10">
        <v>1.6963624101377299</v>
      </c>
      <c r="U39" s="7">
        <v>28.9346296640974</v>
      </c>
      <c r="V39" s="10">
        <v>2.5277443808037501</v>
      </c>
      <c r="W39" s="7">
        <v>41.352897839702997</v>
      </c>
      <c r="X39" s="10">
        <v>7.7098395589188202</v>
      </c>
      <c r="Y39" s="7">
        <v>9.2392398241173304</v>
      </c>
      <c r="Z39" s="10">
        <v>7.8877850996214498</v>
      </c>
      <c r="AA39" s="7">
        <v>30.9913178853141</v>
      </c>
      <c r="AB39" s="10">
        <v>1.95700399228467</v>
      </c>
      <c r="AC39" s="7">
        <v>33.177731124826501</v>
      </c>
      <c r="AD39" s="10">
        <v>2.45885177650392</v>
      </c>
      <c r="AE39" s="7">
        <v>32.049155129357203</v>
      </c>
      <c r="AF39" s="10">
        <v>4.4823006093551498</v>
      </c>
      <c r="AG39" s="7">
        <v>1.0578372440431201</v>
      </c>
      <c r="AH39" s="10">
        <v>4.8492203652322701</v>
      </c>
      <c r="AI39" s="7">
        <v>31.755166697440799</v>
      </c>
      <c r="AJ39" s="10">
        <v>1.5718878813330299</v>
      </c>
      <c r="AK39" s="7" t="s">
        <v>706</v>
      </c>
      <c r="AL39" s="10" t="s">
        <v>706</v>
      </c>
      <c r="AM39" s="7" t="s">
        <v>706</v>
      </c>
      <c r="AN39" s="10" t="s">
        <v>706</v>
      </c>
      <c r="AO39" s="7" t="s">
        <v>706</v>
      </c>
      <c r="AP39" s="10" t="s">
        <v>706</v>
      </c>
      <c r="AQ39" s="65"/>
      <c r="AR39" s="65"/>
      <c r="AS39" s="65"/>
      <c r="AT39" s="182"/>
    </row>
    <row r="40" spans="1:46" ht="13" customHeight="1" x14ac:dyDescent="0.2">
      <c r="A40" s="82" t="s">
        <v>373</v>
      </c>
      <c r="B40" s="110">
        <v>2</v>
      </c>
      <c r="C40" s="7">
        <v>38.941951866976098</v>
      </c>
      <c r="D40" s="10">
        <v>1.51194194535978</v>
      </c>
      <c r="E40" s="7">
        <v>37.461237639229097</v>
      </c>
      <c r="F40" s="10">
        <v>3.0613658127613599</v>
      </c>
      <c r="G40" s="7">
        <v>41.5972483494104</v>
      </c>
      <c r="H40" s="10">
        <v>2.4806112236035398</v>
      </c>
      <c r="I40" s="7">
        <v>36.037059644192198</v>
      </c>
      <c r="J40" s="10">
        <v>2.19084529572137</v>
      </c>
      <c r="K40" s="7">
        <v>-1.4241779950368501</v>
      </c>
      <c r="L40" s="10">
        <v>3.55685050099415</v>
      </c>
      <c r="M40" s="7">
        <v>38.826328409245399</v>
      </c>
      <c r="N40" s="10">
        <v>1.52328273240558</v>
      </c>
      <c r="O40" s="7" t="s">
        <v>706</v>
      </c>
      <c r="P40" s="10" t="s">
        <v>706</v>
      </c>
      <c r="Q40" s="7" t="s">
        <v>706</v>
      </c>
      <c r="R40" s="10" t="s">
        <v>706</v>
      </c>
      <c r="S40" s="7">
        <v>38.160590829485798</v>
      </c>
      <c r="T40" s="10">
        <v>1.5612360010187301</v>
      </c>
      <c r="U40" s="7">
        <v>40.917275272861801</v>
      </c>
      <c r="V40" s="10">
        <v>3.93731730385643</v>
      </c>
      <c r="W40" s="7" t="s">
        <v>706</v>
      </c>
      <c r="X40" s="10" t="s">
        <v>706</v>
      </c>
      <c r="Y40" s="7" t="s">
        <v>706</v>
      </c>
      <c r="Z40" s="10" t="s">
        <v>706</v>
      </c>
      <c r="AA40" s="7">
        <v>28.2851762768111</v>
      </c>
      <c r="AB40" s="10">
        <v>3.0295833377630998</v>
      </c>
      <c r="AC40" s="7">
        <v>41.922156907162602</v>
      </c>
      <c r="AD40" s="10">
        <v>2.2004950554212699</v>
      </c>
      <c r="AE40" s="7">
        <v>38.669308381313201</v>
      </c>
      <c r="AF40" s="10">
        <v>2.4037668982713098</v>
      </c>
      <c r="AG40" s="7">
        <v>10.3841321045022</v>
      </c>
      <c r="AH40" s="10">
        <v>3.74311538201587</v>
      </c>
      <c r="AI40" s="7">
        <v>38.238520190513597</v>
      </c>
      <c r="AJ40" s="10">
        <v>1.71626825211881</v>
      </c>
      <c r="AK40" s="7">
        <v>39.947608164220803</v>
      </c>
      <c r="AL40" s="10">
        <v>3.85667807094827</v>
      </c>
      <c r="AM40" s="7" t="s">
        <v>706</v>
      </c>
      <c r="AN40" s="10" t="s">
        <v>706</v>
      </c>
      <c r="AO40" s="7" t="s">
        <v>706</v>
      </c>
      <c r="AP40" s="10" t="s">
        <v>706</v>
      </c>
      <c r="AQ40" s="65"/>
      <c r="AR40" s="65"/>
      <c r="AS40" s="65"/>
      <c r="AT40" s="182"/>
    </row>
    <row r="41" spans="1:46" ht="13" customHeight="1" x14ac:dyDescent="0.2">
      <c r="A41" s="82" t="s">
        <v>374</v>
      </c>
      <c r="B41" s="110">
        <v>2</v>
      </c>
      <c r="C41" s="7">
        <v>28.366905985454</v>
      </c>
      <c r="D41" s="10">
        <v>1.1774529267765199</v>
      </c>
      <c r="E41" s="7">
        <v>34.483787333014803</v>
      </c>
      <c r="F41" s="10">
        <v>2.8313331168971398</v>
      </c>
      <c r="G41" s="7">
        <v>25.771687459530298</v>
      </c>
      <c r="H41" s="10">
        <v>1.5785171003376399</v>
      </c>
      <c r="I41" s="7">
        <v>28.0592051454108</v>
      </c>
      <c r="J41" s="10">
        <v>2.0268659028632898</v>
      </c>
      <c r="K41" s="7">
        <v>-6.4245821876040097</v>
      </c>
      <c r="L41" s="10">
        <v>3.4208420250513001</v>
      </c>
      <c r="M41" s="7">
        <v>27.887021934558</v>
      </c>
      <c r="N41" s="10">
        <v>1.19721918539205</v>
      </c>
      <c r="O41" s="7" t="s">
        <v>706</v>
      </c>
      <c r="P41" s="10" t="s">
        <v>706</v>
      </c>
      <c r="Q41" s="7" t="s">
        <v>706</v>
      </c>
      <c r="R41" s="10" t="s">
        <v>706</v>
      </c>
      <c r="S41" s="7">
        <v>27.5054193061018</v>
      </c>
      <c r="T41" s="10">
        <v>1.3103344210644301</v>
      </c>
      <c r="U41" s="7">
        <v>28.512246211997201</v>
      </c>
      <c r="V41" s="10">
        <v>2.2689822716021899</v>
      </c>
      <c r="W41" s="7">
        <v>33.547284668666997</v>
      </c>
      <c r="X41" s="10">
        <v>6.0977985154312497</v>
      </c>
      <c r="Y41" s="7">
        <v>6.0418653625652503</v>
      </c>
      <c r="Z41" s="10">
        <v>6.2573772680532196</v>
      </c>
      <c r="AA41" s="7">
        <v>26.950801766758801</v>
      </c>
      <c r="AB41" s="10">
        <v>2.0024585682012801</v>
      </c>
      <c r="AC41" s="7">
        <v>28.927182619652001</v>
      </c>
      <c r="AD41" s="10">
        <v>1.46080331325311</v>
      </c>
      <c r="AE41" s="7" t="s">
        <v>706</v>
      </c>
      <c r="AF41" s="10" t="s">
        <v>706</v>
      </c>
      <c r="AG41" s="7" t="s">
        <v>706</v>
      </c>
      <c r="AH41" s="10" t="s">
        <v>706</v>
      </c>
      <c r="AI41" s="7">
        <v>26.356710939441399</v>
      </c>
      <c r="AJ41" s="10">
        <v>1.3470095067558601</v>
      </c>
      <c r="AK41" s="7">
        <v>30.8127506382455</v>
      </c>
      <c r="AL41" s="10">
        <v>2.13089360281931</v>
      </c>
      <c r="AM41" s="7" t="s">
        <v>706</v>
      </c>
      <c r="AN41" s="10" t="s">
        <v>706</v>
      </c>
      <c r="AO41" s="7" t="s">
        <v>706</v>
      </c>
      <c r="AP41" s="10" t="s">
        <v>706</v>
      </c>
      <c r="AQ41" s="65"/>
      <c r="AR41" s="65"/>
      <c r="AS41" s="65"/>
      <c r="AT41" s="182"/>
    </row>
    <row r="42" spans="1:46" ht="13" customHeight="1" x14ac:dyDescent="0.2">
      <c r="A42" s="82" t="s">
        <v>375</v>
      </c>
      <c r="B42" s="110">
        <v>2</v>
      </c>
      <c r="C42" s="7">
        <v>8.9412339922809494</v>
      </c>
      <c r="D42" s="10">
        <v>0.83458955264217505</v>
      </c>
      <c r="E42" s="7" t="s">
        <v>706</v>
      </c>
      <c r="F42" s="10" t="s">
        <v>706</v>
      </c>
      <c r="G42" s="7">
        <v>8.4648322296367198</v>
      </c>
      <c r="H42" s="10">
        <v>0.836712940002029</v>
      </c>
      <c r="I42" s="7" t="s">
        <v>562</v>
      </c>
      <c r="J42" s="10" t="s">
        <v>562</v>
      </c>
      <c r="K42" s="7" t="s">
        <v>562</v>
      </c>
      <c r="L42" s="10" t="s">
        <v>562</v>
      </c>
      <c r="M42" s="7">
        <v>6.6519052447297904</v>
      </c>
      <c r="N42" s="10">
        <v>0.99629245395701305</v>
      </c>
      <c r="O42" s="7">
        <v>10.524625166219501</v>
      </c>
      <c r="P42" s="10">
        <v>1.20998867584007</v>
      </c>
      <c r="Q42" s="7">
        <v>3.8727199214896699</v>
      </c>
      <c r="R42" s="10">
        <v>1.4977963820948099</v>
      </c>
      <c r="S42" s="7">
        <v>9.5280444737518906</v>
      </c>
      <c r="T42" s="10">
        <v>1.00631725314995</v>
      </c>
      <c r="U42" s="7">
        <v>6.19934030506524</v>
      </c>
      <c r="V42" s="10">
        <v>1.41138465441542</v>
      </c>
      <c r="W42" s="7" t="s">
        <v>706</v>
      </c>
      <c r="X42" s="10" t="s">
        <v>706</v>
      </c>
      <c r="Y42" s="7" t="s">
        <v>706</v>
      </c>
      <c r="Z42" s="10" t="s">
        <v>706</v>
      </c>
      <c r="AA42" s="7">
        <v>8.4698008257186395</v>
      </c>
      <c r="AB42" s="10">
        <v>1.6622013591073399</v>
      </c>
      <c r="AC42" s="7">
        <v>8.4613168028569792</v>
      </c>
      <c r="AD42" s="10">
        <v>0.976279348655687</v>
      </c>
      <c r="AE42" s="7" t="s">
        <v>706</v>
      </c>
      <c r="AF42" s="10" t="s">
        <v>706</v>
      </c>
      <c r="AG42" s="7" t="s">
        <v>706</v>
      </c>
      <c r="AH42" s="10" t="s">
        <v>706</v>
      </c>
      <c r="AI42" s="7">
        <v>9.4162751586042308</v>
      </c>
      <c r="AJ42" s="10">
        <v>1.4724729228737601</v>
      </c>
      <c r="AK42" s="7">
        <v>7.48139385147842</v>
      </c>
      <c r="AL42" s="10">
        <v>0.91879391555539902</v>
      </c>
      <c r="AM42" s="7" t="s">
        <v>706</v>
      </c>
      <c r="AN42" s="10" t="s">
        <v>706</v>
      </c>
      <c r="AO42" s="7" t="s">
        <v>706</v>
      </c>
      <c r="AP42" s="10" t="s">
        <v>706</v>
      </c>
      <c r="AQ42" s="65"/>
      <c r="AR42" s="65"/>
      <c r="AS42" s="65"/>
      <c r="AT42" s="182"/>
    </row>
    <row r="43" spans="1:46" ht="13" customHeight="1" x14ac:dyDescent="0.2">
      <c r="A43" s="82" t="s">
        <v>427</v>
      </c>
      <c r="B43" s="110">
        <v>2</v>
      </c>
      <c r="C43" s="7">
        <v>24.6770198731029</v>
      </c>
      <c r="D43" s="10">
        <v>1.5791682481107601</v>
      </c>
      <c r="E43" s="7">
        <v>31.314180718983199</v>
      </c>
      <c r="F43" s="10">
        <v>2.9215772797992101</v>
      </c>
      <c r="G43" s="7">
        <v>23.834434799105001</v>
      </c>
      <c r="H43" s="10">
        <v>2.0176759184243802</v>
      </c>
      <c r="I43" s="7" t="s">
        <v>706</v>
      </c>
      <c r="J43" s="10" t="s">
        <v>706</v>
      </c>
      <c r="K43" s="7" t="s">
        <v>706</v>
      </c>
      <c r="L43" s="10" t="s">
        <v>706</v>
      </c>
      <c r="M43" s="7">
        <v>25.472816932448001</v>
      </c>
      <c r="N43" s="10">
        <v>1.84103240520245</v>
      </c>
      <c r="O43" s="7" t="s">
        <v>562</v>
      </c>
      <c r="P43" s="10" t="s">
        <v>562</v>
      </c>
      <c r="Q43" s="7" t="s">
        <v>562</v>
      </c>
      <c r="R43" s="10" t="s">
        <v>562</v>
      </c>
      <c r="S43" s="7">
        <v>25.424589577561399</v>
      </c>
      <c r="T43" s="10">
        <v>2.1667949020753099</v>
      </c>
      <c r="U43" s="7">
        <v>23.0620754646392</v>
      </c>
      <c r="V43" s="10">
        <v>3.91403626455245</v>
      </c>
      <c r="W43" s="7" t="s">
        <v>706</v>
      </c>
      <c r="X43" s="10" t="s">
        <v>706</v>
      </c>
      <c r="Y43" s="7" t="s">
        <v>706</v>
      </c>
      <c r="Z43" s="10" t="s">
        <v>706</v>
      </c>
      <c r="AA43" s="7">
        <v>28.0548382771623</v>
      </c>
      <c r="AB43" s="10">
        <v>2.3667884278386402</v>
      </c>
      <c r="AC43" s="7">
        <v>22.9350888465625</v>
      </c>
      <c r="AD43" s="10">
        <v>2.2941401952979601</v>
      </c>
      <c r="AE43" s="7" t="s">
        <v>706</v>
      </c>
      <c r="AF43" s="10" t="s">
        <v>706</v>
      </c>
      <c r="AG43" s="7" t="s">
        <v>706</v>
      </c>
      <c r="AH43" s="10" t="s">
        <v>706</v>
      </c>
      <c r="AI43" s="7">
        <v>25.8231242939999</v>
      </c>
      <c r="AJ43" s="10">
        <v>1.9486766465678</v>
      </c>
      <c r="AK43" s="7" t="s">
        <v>706</v>
      </c>
      <c r="AL43" s="10" t="s">
        <v>706</v>
      </c>
      <c r="AM43" s="7" t="s">
        <v>562</v>
      </c>
      <c r="AN43" s="10" t="s">
        <v>562</v>
      </c>
      <c r="AO43" s="7" t="s">
        <v>562</v>
      </c>
      <c r="AP43" s="10" t="s">
        <v>562</v>
      </c>
      <c r="AQ43" s="65"/>
      <c r="AR43" s="65"/>
      <c r="AS43" s="65"/>
      <c r="AT43" s="182"/>
    </row>
    <row r="44" spans="1:46" ht="13" customHeight="1" x14ac:dyDescent="0.2">
      <c r="A44" s="82" t="s">
        <v>428</v>
      </c>
      <c r="B44" s="110">
        <v>2</v>
      </c>
      <c r="C44" s="7">
        <v>23.7271634031902</v>
      </c>
      <c r="D44" s="10">
        <v>1.3904631875553699</v>
      </c>
      <c r="E44" s="7">
        <v>18.428729486911301</v>
      </c>
      <c r="F44" s="10">
        <v>2.8844384100689799</v>
      </c>
      <c r="G44" s="7">
        <v>19.835595361935798</v>
      </c>
      <c r="H44" s="10">
        <v>2.0230100972179001</v>
      </c>
      <c r="I44" s="7">
        <v>28.247485251749801</v>
      </c>
      <c r="J44" s="10">
        <v>2.0660376005957102</v>
      </c>
      <c r="K44" s="7">
        <v>9.8187557648385102</v>
      </c>
      <c r="L44" s="10">
        <v>3.6666221622996402</v>
      </c>
      <c r="M44" s="7">
        <v>17.6595064982642</v>
      </c>
      <c r="N44" s="10">
        <v>0.81347692586139897</v>
      </c>
      <c r="O44" s="7">
        <v>45.828989150134497</v>
      </c>
      <c r="P44" s="10">
        <v>5.82185514726799</v>
      </c>
      <c r="Q44" s="7">
        <v>28.169482651870201</v>
      </c>
      <c r="R44" s="10">
        <v>5.7980016536238699</v>
      </c>
      <c r="S44" s="7">
        <v>32.226345046224999</v>
      </c>
      <c r="T44" s="10">
        <v>3.2157072727384302</v>
      </c>
      <c r="U44" s="7">
        <v>17.036274544814901</v>
      </c>
      <c r="V44" s="10">
        <v>1.20596295604148</v>
      </c>
      <c r="W44" s="7">
        <v>17.889424545830199</v>
      </c>
      <c r="X44" s="10">
        <v>0.97203379557690595</v>
      </c>
      <c r="Y44" s="7">
        <v>-14.3369205003949</v>
      </c>
      <c r="Z44" s="10">
        <v>3.2502689154407398</v>
      </c>
      <c r="AA44" s="7">
        <v>32.8102770829612</v>
      </c>
      <c r="AB44" s="10">
        <v>6.5195986349016497</v>
      </c>
      <c r="AC44" s="7">
        <v>34.123572131772697</v>
      </c>
      <c r="AD44" s="10">
        <v>3.7857056583908602</v>
      </c>
      <c r="AE44" s="7">
        <v>18.993595227345502</v>
      </c>
      <c r="AF44" s="10">
        <v>1.47200018124156</v>
      </c>
      <c r="AG44" s="7">
        <v>-13.8166818556157</v>
      </c>
      <c r="AH44" s="10">
        <v>6.8850513007447098</v>
      </c>
      <c r="AI44" s="7">
        <v>23.705382997820401</v>
      </c>
      <c r="AJ44" s="10">
        <v>1.37725494607345</v>
      </c>
      <c r="AK44" s="7" t="s">
        <v>706</v>
      </c>
      <c r="AL44" s="10" t="s">
        <v>706</v>
      </c>
      <c r="AM44" s="7" t="s">
        <v>706</v>
      </c>
      <c r="AN44" s="10" t="s">
        <v>706</v>
      </c>
      <c r="AO44" s="7" t="s">
        <v>706</v>
      </c>
      <c r="AP44" s="10" t="s">
        <v>706</v>
      </c>
      <c r="AQ44" s="65"/>
      <c r="AR44" s="65"/>
      <c r="AS44" s="65"/>
      <c r="AT44" s="182"/>
    </row>
    <row r="45" spans="1:46" ht="13" customHeight="1" x14ac:dyDescent="0.2">
      <c r="A45" s="82" t="s">
        <v>429</v>
      </c>
      <c r="B45" s="110">
        <v>2</v>
      </c>
      <c r="C45" s="7">
        <v>27.946386291317602</v>
      </c>
      <c r="D45" s="10">
        <v>1.18781398613708</v>
      </c>
      <c r="E45" s="7">
        <v>36.351495909340102</v>
      </c>
      <c r="F45" s="10">
        <v>2.3679545259264301</v>
      </c>
      <c r="G45" s="7">
        <v>23.941697814462501</v>
      </c>
      <c r="H45" s="10">
        <v>1.5905916975873799</v>
      </c>
      <c r="I45" s="7">
        <v>23.054263705964701</v>
      </c>
      <c r="J45" s="10">
        <v>2.7155904557567299</v>
      </c>
      <c r="K45" s="7">
        <v>-13.2972322033753</v>
      </c>
      <c r="L45" s="10">
        <v>3.6044162325689202</v>
      </c>
      <c r="M45" s="7">
        <v>28.2281447945313</v>
      </c>
      <c r="N45" s="10">
        <v>1.2025715071141001</v>
      </c>
      <c r="O45" s="7" t="s">
        <v>562</v>
      </c>
      <c r="P45" s="10" t="s">
        <v>562</v>
      </c>
      <c r="Q45" s="7" t="s">
        <v>562</v>
      </c>
      <c r="R45" s="10" t="s">
        <v>562</v>
      </c>
      <c r="S45" s="7">
        <v>29.289941482628301</v>
      </c>
      <c r="T45" s="10">
        <v>1.6556493955770899</v>
      </c>
      <c r="U45" s="7">
        <v>22.428910630736599</v>
      </c>
      <c r="V45" s="10">
        <v>2.6898783934895398</v>
      </c>
      <c r="W45" s="7">
        <v>35.777017558762203</v>
      </c>
      <c r="X45" s="10">
        <v>4.5423838695448797</v>
      </c>
      <c r="Y45" s="7">
        <v>6.48707607613383</v>
      </c>
      <c r="Z45" s="10">
        <v>5.1307914291924304</v>
      </c>
      <c r="AA45" s="7">
        <v>27.549283349824499</v>
      </c>
      <c r="AB45" s="10">
        <v>1.8267606113172501</v>
      </c>
      <c r="AC45" s="7">
        <v>27.5055495326427</v>
      </c>
      <c r="AD45" s="10">
        <v>2.2323494015707102</v>
      </c>
      <c r="AE45" s="7">
        <v>36.3295923289812</v>
      </c>
      <c r="AF45" s="10">
        <v>7.1826880204494099</v>
      </c>
      <c r="AG45" s="7">
        <v>8.7803089791566595</v>
      </c>
      <c r="AH45" s="10">
        <v>7.7224358012894196</v>
      </c>
      <c r="AI45" s="7">
        <v>26.917304316562198</v>
      </c>
      <c r="AJ45" s="10">
        <v>1.23319960057373</v>
      </c>
      <c r="AK45" s="7">
        <v>33.402331087589097</v>
      </c>
      <c r="AL45" s="10">
        <v>5.5995780023637698</v>
      </c>
      <c r="AM45" s="7" t="s">
        <v>706</v>
      </c>
      <c r="AN45" s="10" t="s">
        <v>706</v>
      </c>
      <c r="AO45" s="7" t="s">
        <v>706</v>
      </c>
      <c r="AP45" s="10" t="s">
        <v>706</v>
      </c>
      <c r="AQ45" s="65"/>
      <c r="AR45" s="65"/>
      <c r="AS45" s="65"/>
      <c r="AT45" s="182"/>
    </row>
    <row r="46" spans="1:46" ht="13" customHeight="1" x14ac:dyDescent="0.2">
      <c r="A46" s="82" t="s">
        <v>430</v>
      </c>
      <c r="B46" s="110">
        <v>2</v>
      </c>
      <c r="C46" s="7">
        <v>20.485997046538099</v>
      </c>
      <c r="D46" s="10">
        <v>1.26109284635805</v>
      </c>
      <c r="E46" s="7">
        <v>25.054610895524402</v>
      </c>
      <c r="F46" s="10">
        <v>2.6862798177440701</v>
      </c>
      <c r="G46" s="7">
        <v>17.0620445765779</v>
      </c>
      <c r="H46" s="10">
        <v>1.5124908655287701</v>
      </c>
      <c r="I46" s="7">
        <v>17.756479442591399</v>
      </c>
      <c r="J46" s="10">
        <v>1.64649166855024</v>
      </c>
      <c r="K46" s="7">
        <v>-7.2981314529330197</v>
      </c>
      <c r="L46" s="10">
        <v>3.19257616940898</v>
      </c>
      <c r="M46" s="7">
        <v>20.240370740815798</v>
      </c>
      <c r="N46" s="10">
        <v>1.33707899063254</v>
      </c>
      <c r="O46" s="7">
        <v>22.678902896284502</v>
      </c>
      <c r="P46" s="10">
        <v>3.32968403116024</v>
      </c>
      <c r="Q46" s="7">
        <v>2.4385321554686601</v>
      </c>
      <c r="R46" s="10">
        <v>3.5389404697793898</v>
      </c>
      <c r="S46" s="7">
        <v>21.333178214522</v>
      </c>
      <c r="T46" s="10">
        <v>1.3762062634897301</v>
      </c>
      <c r="U46" s="7">
        <v>16.642541131225499</v>
      </c>
      <c r="V46" s="10">
        <v>2.8065872923291</v>
      </c>
      <c r="W46" s="7" t="s">
        <v>706</v>
      </c>
      <c r="X46" s="10" t="s">
        <v>706</v>
      </c>
      <c r="Y46" s="7" t="s">
        <v>706</v>
      </c>
      <c r="Z46" s="10" t="s">
        <v>706</v>
      </c>
      <c r="AA46" s="7">
        <v>24.633128879618798</v>
      </c>
      <c r="AB46" s="10">
        <v>2.6171326912650201</v>
      </c>
      <c r="AC46" s="7">
        <v>19.030712918770998</v>
      </c>
      <c r="AD46" s="10">
        <v>1.4770436612748501</v>
      </c>
      <c r="AE46" s="7">
        <v>15.378034360719001</v>
      </c>
      <c r="AF46" s="10">
        <v>4.0432002002884104</v>
      </c>
      <c r="AG46" s="7">
        <v>-9.2550945188997797</v>
      </c>
      <c r="AH46" s="10">
        <v>4.8495799141165401</v>
      </c>
      <c r="AI46" s="7">
        <v>22.926079536012701</v>
      </c>
      <c r="AJ46" s="10">
        <v>2.07379888449799</v>
      </c>
      <c r="AK46" s="7">
        <v>18.268031128599102</v>
      </c>
      <c r="AL46" s="10">
        <v>1.61659525811976</v>
      </c>
      <c r="AM46" s="7">
        <v>22.674149611277599</v>
      </c>
      <c r="AN46" s="10">
        <v>4.1724156823767498</v>
      </c>
      <c r="AO46" s="7">
        <v>-0.25192992473512299</v>
      </c>
      <c r="AP46" s="10">
        <v>4.7160377108578997</v>
      </c>
      <c r="AQ46" s="65"/>
      <c r="AR46" s="65"/>
      <c r="AS46" s="65"/>
      <c r="AT46" s="182"/>
    </row>
    <row r="47" spans="1:46" ht="13" customHeight="1" x14ac:dyDescent="0.2">
      <c r="A47" s="82" t="s">
        <v>376</v>
      </c>
      <c r="B47" s="110">
        <v>2</v>
      </c>
      <c r="C47" s="7">
        <v>13.3631179481697</v>
      </c>
      <c r="D47" s="10">
        <v>0.94036778594557302</v>
      </c>
      <c r="E47" s="7" t="s">
        <v>706</v>
      </c>
      <c r="F47" s="10" t="s">
        <v>706</v>
      </c>
      <c r="G47" s="7">
        <v>12.8021418856491</v>
      </c>
      <c r="H47" s="10">
        <v>1.0229268960888001</v>
      </c>
      <c r="I47" s="7">
        <v>16.0856471478312</v>
      </c>
      <c r="J47" s="10">
        <v>2.6928985062032198</v>
      </c>
      <c r="K47" s="7" t="s">
        <v>706</v>
      </c>
      <c r="L47" s="10" t="s">
        <v>706</v>
      </c>
      <c r="M47" s="7">
        <v>12.4019730251959</v>
      </c>
      <c r="N47" s="10">
        <v>0.91183153901840197</v>
      </c>
      <c r="O47" s="7">
        <v>27.304181726363101</v>
      </c>
      <c r="P47" s="10">
        <v>4.57805990810105</v>
      </c>
      <c r="Q47" s="7">
        <v>14.902208701167201</v>
      </c>
      <c r="R47" s="10">
        <v>4.5547539564681196</v>
      </c>
      <c r="S47" s="7">
        <v>17.571952640371901</v>
      </c>
      <c r="T47" s="10">
        <v>2.21093277942748</v>
      </c>
      <c r="U47" s="7">
        <v>11.6848702396044</v>
      </c>
      <c r="V47" s="10">
        <v>1.3526278888158401</v>
      </c>
      <c r="W47" s="7">
        <v>13.073732209607</v>
      </c>
      <c r="X47" s="10">
        <v>1.3045044751233801</v>
      </c>
      <c r="Y47" s="7">
        <v>-4.4982204307648299</v>
      </c>
      <c r="Z47" s="10">
        <v>2.4974884609986101</v>
      </c>
      <c r="AA47" s="7" t="s">
        <v>706</v>
      </c>
      <c r="AB47" s="10" t="s">
        <v>706</v>
      </c>
      <c r="AC47" s="7">
        <v>13.075969316466701</v>
      </c>
      <c r="AD47" s="10">
        <v>1.21468587080129</v>
      </c>
      <c r="AE47" s="7">
        <v>13.326372402447801</v>
      </c>
      <c r="AF47" s="10">
        <v>1.2577129125841799</v>
      </c>
      <c r="AG47" s="7" t="s">
        <v>706</v>
      </c>
      <c r="AH47" s="10" t="s">
        <v>706</v>
      </c>
      <c r="AI47" s="7">
        <v>13.156383635284</v>
      </c>
      <c r="AJ47" s="10">
        <v>1.25490892835926</v>
      </c>
      <c r="AK47" s="7">
        <v>12.718611178709301</v>
      </c>
      <c r="AL47" s="10">
        <v>1.2853393373583999</v>
      </c>
      <c r="AM47" s="7">
        <v>18.452241996963899</v>
      </c>
      <c r="AN47" s="10">
        <v>3.4358336315370601</v>
      </c>
      <c r="AO47" s="7">
        <v>5.2958583616798496</v>
      </c>
      <c r="AP47" s="10">
        <v>3.7034804787109201</v>
      </c>
      <c r="AQ47" s="65"/>
      <c r="AR47" s="65"/>
      <c r="AS47" s="65"/>
      <c r="AT47" s="182"/>
    </row>
    <row r="48" spans="1:46" ht="13" customHeight="1" x14ac:dyDescent="0.2">
      <c r="A48" s="82" t="s">
        <v>377</v>
      </c>
      <c r="B48" s="110">
        <v>2</v>
      </c>
      <c r="C48" s="7">
        <v>57.1593885544427</v>
      </c>
      <c r="D48" s="10">
        <v>1.2040252946838299</v>
      </c>
      <c r="E48" s="7">
        <v>66.014429069828594</v>
      </c>
      <c r="F48" s="10">
        <v>2.65454210766777</v>
      </c>
      <c r="G48" s="7">
        <v>60.0306936869654</v>
      </c>
      <c r="H48" s="10">
        <v>1.78117850800112</v>
      </c>
      <c r="I48" s="7">
        <v>47.830152078336198</v>
      </c>
      <c r="J48" s="10">
        <v>1.9945403339512899</v>
      </c>
      <c r="K48" s="7">
        <v>-18.1842769914924</v>
      </c>
      <c r="L48" s="10">
        <v>3.3745619658332799</v>
      </c>
      <c r="M48" s="7">
        <v>57.048113437909002</v>
      </c>
      <c r="N48" s="10">
        <v>1.19982621087469</v>
      </c>
      <c r="O48" s="7" t="s">
        <v>706</v>
      </c>
      <c r="P48" s="10" t="s">
        <v>706</v>
      </c>
      <c r="Q48" s="7" t="s">
        <v>706</v>
      </c>
      <c r="R48" s="10" t="s">
        <v>706</v>
      </c>
      <c r="S48" s="7">
        <v>53.9758035779439</v>
      </c>
      <c r="T48" s="10">
        <v>1.9126170461196701</v>
      </c>
      <c r="U48" s="7">
        <v>56.814225562380599</v>
      </c>
      <c r="V48" s="10">
        <v>2.7858848158387799</v>
      </c>
      <c r="W48" s="7">
        <v>62.507421609472701</v>
      </c>
      <c r="X48" s="10">
        <v>2.2667969187202801</v>
      </c>
      <c r="Y48" s="7">
        <v>8.5316180315288506</v>
      </c>
      <c r="Z48" s="10">
        <v>3.1468688121492598</v>
      </c>
      <c r="AA48" s="7">
        <v>57.253527483760003</v>
      </c>
      <c r="AB48" s="10">
        <v>1.53678508047199</v>
      </c>
      <c r="AC48" s="7">
        <v>56.232165988232602</v>
      </c>
      <c r="AD48" s="10">
        <v>2.0677850478679001</v>
      </c>
      <c r="AE48" s="7">
        <v>62.940434273224398</v>
      </c>
      <c r="AF48" s="10">
        <v>5.34590292812429</v>
      </c>
      <c r="AG48" s="7">
        <v>5.6869067894643903</v>
      </c>
      <c r="AH48" s="10">
        <v>5.5267096238712501</v>
      </c>
      <c r="AI48" s="7">
        <v>56.618096273290398</v>
      </c>
      <c r="AJ48" s="10">
        <v>1.25225486554544</v>
      </c>
      <c r="AK48" s="7">
        <v>63.696818651918903</v>
      </c>
      <c r="AL48" s="10">
        <v>1.9659765008363399</v>
      </c>
      <c r="AM48" s="7" t="s">
        <v>706</v>
      </c>
      <c r="AN48" s="10" t="s">
        <v>706</v>
      </c>
      <c r="AO48" s="7" t="s">
        <v>706</v>
      </c>
      <c r="AP48" s="10" t="s">
        <v>706</v>
      </c>
      <c r="AQ48" s="65"/>
      <c r="AR48" s="65"/>
      <c r="AS48" s="65"/>
      <c r="AT48" s="182"/>
    </row>
    <row r="49" spans="1:46" ht="13" customHeight="1" x14ac:dyDescent="0.2">
      <c r="A49" s="82" t="s">
        <v>378</v>
      </c>
      <c r="B49" s="110">
        <v>2</v>
      </c>
      <c r="C49" s="7">
        <v>72.281926566663699</v>
      </c>
      <c r="D49" s="10">
        <v>1.1506547901948001</v>
      </c>
      <c r="E49" s="7">
        <v>75.328102388601593</v>
      </c>
      <c r="F49" s="10">
        <v>2.39752230543459</v>
      </c>
      <c r="G49" s="7">
        <v>81.132940666623895</v>
      </c>
      <c r="H49" s="10">
        <v>2.73233662047708</v>
      </c>
      <c r="I49" s="7">
        <v>68.657547244163993</v>
      </c>
      <c r="J49" s="10">
        <v>1.41254276264997</v>
      </c>
      <c r="K49" s="7">
        <v>-6.6705551444375901</v>
      </c>
      <c r="L49" s="10">
        <v>2.65060255275043</v>
      </c>
      <c r="M49" s="7">
        <v>73.264824171182497</v>
      </c>
      <c r="N49" s="10">
        <v>1.2128581981820701</v>
      </c>
      <c r="O49" s="7">
        <v>55.126986487790298</v>
      </c>
      <c r="P49" s="10">
        <v>5.0187113573735402</v>
      </c>
      <c r="Q49" s="7">
        <v>-18.1378376833921</v>
      </c>
      <c r="R49" s="10">
        <v>5.0650848652409799</v>
      </c>
      <c r="S49" s="7">
        <v>72.640176464720398</v>
      </c>
      <c r="T49" s="10">
        <v>1.3828469478635299</v>
      </c>
      <c r="U49" s="7">
        <v>70.308592306421602</v>
      </c>
      <c r="V49" s="10">
        <v>3.6028903927362999</v>
      </c>
      <c r="W49" s="7">
        <v>65.672335210391793</v>
      </c>
      <c r="X49" s="10">
        <v>3.9566548546929399</v>
      </c>
      <c r="Y49" s="7">
        <v>-6.9678412543285901</v>
      </c>
      <c r="Z49" s="10">
        <v>4.3881876442704399</v>
      </c>
      <c r="AA49" s="7">
        <v>72.522038976060003</v>
      </c>
      <c r="AB49" s="10">
        <v>1.6829433316372999</v>
      </c>
      <c r="AC49" s="7">
        <v>71.706686609827699</v>
      </c>
      <c r="AD49" s="10">
        <v>2.3204332845031401</v>
      </c>
      <c r="AE49" s="7">
        <v>72.031176891662597</v>
      </c>
      <c r="AF49" s="10">
        <v>3.54007199352669</v>
      </c>
      <c r="AG49" s="7">
        <v>-0.49086208439743501</v>
      </c>
      <c r="AH49" s="10">
        <v>3.9362577351463899</v>
      </c>
      <c r="AI49" s="7">
        <v>72.331352436738698</v>
      </c>
      <c r="AJ49" s="10">
        <v>1.2610345093224899</v>
      </c>
      <c r="AK49" s="7" t="s">
        <v>706</v>
      </c>
      <c r="AL49" s="10" t="s">
        <v>706</v>
      </c>
      <c r="AM49" s="7" t="s">
        <v>706</v>
      </c>
      <c r="AN49" s="10" t="s">
        <v>706</v>
      </c>
      <c r="AO49" s="7" t="s">
        <v>706</v>
      </c>
      <c r="AP49" s="10" t="s">
        <v>706</v>
      </c>
      <c r="AQ49" s="65"/>
      <c r="AR49" s="65"/>
      <c r="AS49" s="65"/>
      <c r="AT49" s="182"/>
    </row>
    <row r="50" spans="1:46" ht="13" customHeight="1" x14ac:dyDescent="0.2">
      <c r="A50" s="82" t="s">
        <v>431</v>
      </c>
      <c r="B50" s="110">
        <v>2</v>
      </c>
      <c r="C50" s="7">
        <v>18.078986598976901</v>
      </c>
      <c r="D50" s="10">
        <v>0.99208627393915005</v>
      </c>
      <c r="E50" s="7">
        <v>21.229792637742001</v>
      </c>
      <c r="F50" s="10">
        <v>1.72088675079017</v>
      </c>
      <c r="G50" s="7">
        <v>19.086575111161199</v>
      </c>
      <c r="H50" s="10">
        <v>1.58061858388218</v>
      </c>
      <c r="I50" s="7">
        <v>13.7701850561649</v>
      </c>
      <c r="J50" s="10">
        <v>1.6669694128096399</v>
      </c>
      <c r="K50" s="7">
        <v>-7.4596075815771403</v>
      </c>
      <c r="L50" s="10">
        <v>2.40569769129841</v>
      </c>
      <c r="M50" s="7">
        <v>18.120939227693899</v>
      </c>
      <c r="N50" s="10">
        <v>0.99621241036020802</v>
      </c>
      <c r="O50" s="7" t="s">
        <v>562</v>
      </c>
      <c r="P50" s="10" t="s">
        <v>562</v>
      </c>
      <c r="Q50" s="7" t="s">
        <v>562</v>
      </c>
      <c r="R50" s="10" t="s">
        <v>562</v>
      </c>
      <c r="S50" s="7">
        <v>15.993738111165699</v>
      </c>
      <c r="T50" s="10">
        <v>1.0608376135692801</v>
      </c>
      <c r="U50" s="7">
        <v>21.163942219150101</v>
      </c>
      <c r="V50" s="10">
        <v>2.0711727573727599</v>
      </c>
      <c r="W50" s="7">
        <v>23.317082702482601</v>
      </c>
      <c r="X50" s="10">
        <v>3.97542478669871</v>
      </c>
      <c r="Y50" s="7">
        <v>7.3233445913168298</v>
      </c>
      <c r="Z50" s="10">
        <v>4.0437663305553802</v>
      </c>
      <c r="AA50" s="7">
        <v>19.269283300658302</v>
      </c>
      <c r="AB50" s="10">
        <v>1.2417376851656701</v>
      </c>
      <c r="AC50" s="7">
        <v>16.353275504297901</v>
      </c>
      <c r="AD50" s="10">
        <v>1.52334480537169</v>
      </c>
      <c r="AE50" s="7" t="s">
        <v>706</v>
      </c>
      <c r="AF50" s="10" t="s">
        <v>706</v>
      </c>
      <c r="AG50" s="7" t="s">
        <v>706</v>
      </c>
      <c r="AH50" s="10" t="s">
        <v>706</v>
      </c>
      <c r="AI50" s="7">
        <v>17.8437205677428</v>
      </c>
      <c r="AJ50" s="10">
        <v>1.1149692703488401</v>
      </c>
      <c r="AK50" s="7">
        <v>19.684023766715899</v>
      </c>
      <c r="AL50" s="10">
        <v>3.0329576003689098</v>
      </c>
      <c r="AM50" s="7" t="s">
        <v>562</v>
      </c>
      <c r="AN50" s="10" t="s">
        <v>562</v>
      </c>
      <c r="AO50" s="7" t="s">
        <v>562</v>
      </c>
      <c r="AP50" s="10" t="s">
        <v>562</v>
      </c>
      <c r="AQ50" s="65"/>
      <c r="AR50" s="65"/>
      <c r="AS50" s="65"/>
      <c r="AT50" s="182"/>
    </row>
    <row r="51" spans="1:46" ht="13" customHeight="1" x14ac:dyDescent="0.2">
      <c r="A51" s="82" t="s">
        <v>379</v>
      </c>
      <c r="B51" s="110">
        <v>2</v>
      </c>
      <c r="C51" s="7">
        <v>58.585055349759898</v>
      </c>
      <c r="D51" s="10">
        <v>1.4012547255362</v>
      </c>
      <c r="E51" s="7">
        <v>61.059204228636901</v>
      </c>
      <c r="F51" s="10">
        <v>6.44182562884912</v>
      </c>
      <c r="G51" s="7">
        <v>59.977644629553097</v>
      </c>
      <c r="H51" s="10">
        <v>2.7165298883931199</v>
      </c>
      <c r="I51" s="7">
        <v>58.177623501275797</v>
      </c>
      <c r="J51" s="10">
        <v>1.5391207603138499</v>
      </c>
      <c r="K51" s="7">
        <v>-2.8815807273610599</v>
      </c>
      <c r="L51" s="10">
        <v>6.6020076492393098</v>
      </c>
      <c r="M51" s="7">
        <v>57.070435230663101</v>
      </c>
      <c r="N51" s="10">
        <v>1.3984780739038001</v>
      </c>
      <c r="O51" s="7">
        <v>73.322568775096698</v>
      </c>
      <c r="P51" s="10">
        <v>3.4995609149822</v>
      </c>
      <c r="Q51" s="7">
        <v>16.252133544433701</v>
      </c>
      <c r="R51" s="10">
        <v>3.5713200212785501</v>
      </c>
      <c r="S51" s="7">
        <v>58.654151654323499</v>
      </c>
      <c r="T51" s="10">
        <v>1.4864179493112699</v>
      </c>
      <c r="U51" s="7">
        <v>54.486222862600201</v>
      </c>
      <c r="V51" s="10">
        <v>4.3192314516265498</v>
      </c>
      <c r="W51" s="7" t="s">
        <v>706</v>
      </c>
      <c r="X51" s="10" t="s">
        <v>706</v>
      </c>
      <c r="Y51" s="7" t="s">
        <v>706</v>
      </c>
      <c r="Z51" s="10" t="s">
        <v>706</v>
      </c>
      <c r="AA51" s="7">
        <v>57.833931878799604</v>
      </c>
      <c r="AB51" s="10">
        <v>1.4779365700884</v>
      </c>
      <c r="AC51" s="7">
        <v>62.555628486280298</v>
      </c>
      <c r="AD51" s="10">
        <v>3.81608797614162</v>
      </c>
      <c r="AE51" s="7" t="s">
        <v>562</v>
      </c>
      <c r="AF51" s="10" t="s">
        <v>562</v>
      </c>
      <c r="AG51" s="7" t="s">
        <v>562</v>
      </c>
      <c r="AH51" s="10" t="s">
        <v>562</v>
      </c>
      <c r="AI51" s="7">
        <v>58.561203517963499</v>
      </c>
      <c r="AJ51" s="10">
        <v>1.42715973307482</v>
      </c>
      <c r="AK51" s="7" t="s">
        <v>706</v>
      </c>
      <c r="AL51" s="10" t="s">
        <v>706</v>
      </c>
      <c r="AM51" s="7" t="s">
        <v>706</v>
      </c>
      <c r="AN51" s="10" t="s">
        <v>706</v>
      </c>
      <c r="AO51" s="7" t="s">
        <v>706</v>
      </c>
      <c r="AP51" s="10" t="s">
        <v>706</v>
      </c>
      <c r="AQ51" s="65"/>
      <c r="AR51" s="65"/>
      <c r="AS51" s="65"/>
      <c r="AT51" s="182"/>
    </row>
    <row r="52" spans="1:46" ht="13" customHeight="1" x14ac:dyDescent="0.2">
      <c r="A52" s="82" t="s">
        <v>380</v>
      </c>
      <c r="B52" s="110">
        <v>2</v>
      </c>
      <c r="C52" s="7">
        <v>55.056825396497999</v>
      </c>
      <c r="D52" s="10">
        <v>1.53785029601141</v>
      </c>
      <c r="E52" s="7" t="s">
        <v>562</v>
      </c>
      <c r="F52" s="10" t="s">
        <v>562</v>
      </c>
      <c r="G52" s="7" t="s">
        <v>562</v>
      </c>
      <c r="H52" s="10" t="s">
        <v>562</v>
      </c>
      <c r="I52" s="7">
        <v>54.913673236484598</v>
      </c>
      <c r="J52" s="10">
        <v>1.5516073029869699</v>
      </c>
      <c r="K52" s="7" t="s">
        <v>562</v>
      </c>
      <c r="L52" s="10" t="s">
        <v>562</v>
      </c>
      <c r="M52" s="7">
        <v>55.976356246475298</v>
      </c>
      <c r="N52" s="10">
        <v>1.1571902787591399</v>
      </c>
      <c r="O52" s="7">
        <v>49.931153969286697</v>
      </c>
      <c r="P52" s="10">
        <v>7.0156292591995504</v>
      </c>
      <c r="Q52" s="7">
        <v>-6.0452022771885296</v>
      </c>
      <c r="R52" s="10">
        <v>7.0728109965988599</v>
      </c>
      <c r="S52" s="7">
        <v>53.626308673162903</v>
      </c>
      <c r="T52" s="10">
        <v>2.5119404430403498</v>
      </c>
      <c r="U52" s="7">
        <v>55.851175928413099</v>
      </c>
      <c r="V52" s="10">
        <v>1.6648500738648999</v>
      </c>
      <c r="W52" s="7" t="s">
        <v>706</v>
      </c>
      <c r="X52" s="10" t="s">
        <v>706</v>
      </c>
      <c r="Y52" s="7" t="s">
        <v>706</v>
      </c>
      <c r="Z52" s="10" t="s">
        <v>706</v>
      </c>
      <c r="AA52" s="7">
        <v>54.895802094486697</v>
      </c>
      <c r="AB52" s="10">
        <v>1.2047091986504199</v>
      </c>
      <c r="AC52" s="7">
        <v>55.218220185620098</v>
      </c>
      <c r="AD52" s="10">
        <v>3.2969280126228302</v>
      </c>
      <c r="AE52" s="7" t="s">
        <v>706</v>
      </c>
      <c r="AF52" s="10" t="s">
        <v>706</v>
      </c>
      <c r="AG52" s="7" t="s">
        <v>706</v>
      </c>
      <c r="AH52" s="10" t="s">
        <v>706</v>
      </c>
      <c r="AI52" s="7">
        <v>54.594216366839099</v>
      </c>
      <c r="AJ52" s="10">
        <v>2.0470184718029798</v>
      </c>
      <c r="AK52" s="7">
        <v>54.890014762059302</v>
      </c>
      <c r="AL52" s="10">
        <v>2.1695610357789601</v>
      </c>
      <c r="AM52" s="7" t="s">
        <v>706</v>
      </c>
      <c r="AN52" s="10" t="s">
        <v>706</v>
      </c>
      <c r="AO52" s="7" t="s">
        <v>706</v>
      </c>
      <c r="AP52" s="10" t="s">
        <v>706</v>
      </c>
      <c r="AQ52" s="65"/>
      <c r="AR52" s="65"/>
      <c r="AS52" s="65"/>
      <c r="AT52" s="182"/>
    </row>
    <row r="53" spans="1:46" ht="13" customHeight="1" x14ac:dyDescent="0.2">
      <c r="A53" s="82" t="s">
        <v>381</v>
      </c>
      <c r="B53" s="110">
        <v>2</v>
      </c>
      <c r="C53" s="7">
        <v>27.319810721018602</v>
      </c>
      <c r="D53" s="10">
        <v>1.08943230530378</v>
      </c>
      <c r="E53" s="7">
        <v>31.055045511775798</v>
      </c>
      <c r="F53" s="10">
        <v>2.20212183380688</v>
      </c>
      <c r="G53" s="7">
        <v>26.363976971707199</v>
      </c>
      <c r="H53" s="10">
        <v>1.2508899725734799</v>
      </c>
      <c r="I53" s="7">
        <v>19.684051882411499</v>
      </c>
      <c r="J53" s="10">
        <v>3.0291683794856001</v>
      </c>
      <c r="K53" s="7">
        <v>-11.3709936293643</v>
      </c>
      <c r="L53" s="10">
        <v>3.7055720000964101</v>
      </c>
      <c r="M53" s="7">
        <v>27.233047244145499</v>
      </c>
      <c r="N53" s="10">
        <v>1.2337352316063801</v>
      </c>
      <c r="O53" s="7">
        <v>27.037145331522701</v>
      </c>
      <c r="P53" s="10">
        <v>2.0238644880065699</v>
      </c>
      <c r="Q53" s="7">
        <v>-0.195901912622784</v>
      </c>
      <c r="R53" s="10">
        <v>2.41361503127276</v>
      </c>
      <c r="S53" s="7">
        <v>27.257769271065101</v>
      </c>
      <c r="T53" s="10">
        <v>1.2969292000367501</v>
      </c>
      <c r="U53" s="7">
        <v>19.8780742737287</v>
      </c>
      <c r="V53" s="10">
        <v>3.6446441705649999</v>
      </c>
      <c r="W53" s="7">
        <v>32.407104767607997</v>
      </c>
      <c r="X53" s="10">
        <v>3.41421785371422</v>
      </c>
      <c r="Y53" s="7">
        <v>5.1493354965428697</v>
      </c>
      <c r="Z53" s="10">
        <v>3.6927153723964299</v>
      </c>
      <c r="AA53" s="7">
        <v>25.571493667741301</v>
      </c>
      <c r="AB53" s="10">
        <v>1.6817368498310901</v>
      </c>
      <c r="AC53" s="7">
        <v>27.6301346009135</v>
      </c>
      <c r="AD53" s="10">
        <v>1.85570045060464</v>
      </c>
      <c r="AE53" s="7">
        <v>31.128042807143999</v>
      </c>
      <c r="AF53" s="10">
        <v>2.95693164450608</v>
      </c>
      <c r="AG53" s="7">
        <v>5.55654913940272</v>
      </c>
      <c r="AH53" s="10">
        <v>3.4955193046614301</v>
      </c>
      <c r="AI53" s="7">
        <v>28.055132735620699</v>
      </c>
      <c r="AJ53" s="10">
        <v>1.5669262357399001</v>
      </c>
      <c r="AK53" s="7">
        <v>26.3255700701094</v>
      </c>
      <c r="AL53" s="10">
        <v>1.8958186801861201</v>
      </c>
      <c r="AM53" s="7">
        <v>24.095761101109801</v>
      </c>
      <c r="AN53" s="10">
        <v>3.8434630658747002</v>
      </c>
      <c r="AO53" s="7">
        <v>-3.9593716345109402</v>
      </c>
      <c r="AP53" s="10">
        <v>4.2549985925384703</v>
      </c>
      <c r="AQ53" s="65"/>
      <c r="AR53" s="65"/>
      <c r="AS53" s="65"/>
      <c r="AT53" s="182"/>
    </row>
    <row r="54" spans="1:46" ht="13" customHeight="1" x14ac:dyDescent="0.2">
      <c r="A54" s="82" t="s">
        <v>382</v>
      </c>
      <c r="B54" s="110">
        <v>2</v>
      </c>
      <c r="C54" s="7">
        <v>32.711726334948501</v>
      </c>
      <c r="D54" s="10">
        <v>1.2056459928397101</v>
      </c>
      <c r="E54" s="7">
        <v>31.2941749904925</v>
      </c>
      <c r="F54" s="10">
        <v>2.5525990198945898</v>
      </c>
      <c r="G54" s="7">
        <v>34.972169937561901</v>
      </c>
      <c r="H54" s="10">
        <v>1.79080088045973</v>
      </c>
      <c r="I54" s="7">
        <v>31.1452191867671</v>
      </c>
      <c r="J54" s="10">
        <v>3.4730469257796801</v>
      </c>
      <c r="K54" s="7">
        <v>-0.14895580372547099</v>
      </c>
      <c r="L54" s="10">
        <v>4.1915991583917203</v>
      </c>
      <c r="M54" s="7">
        <v>33.240514462439897</v>
      </c>
      <c r="N54" s="10">
        <v>1.3111417888919401</v>
      </c>
      <c r="O54" s="7" t="s">
        <v>706</v>
      </c>
      <c r="P54" s="10" t="s">
        <v>706</v>
      </c>
      <c r="Q54" s="7" t="s">
        <v>706</v>
      </c>
      <c r="R54" s="10" t="s">
        <v>706</v>
      </c>
      <c r="S54" s="7">
        <v>33.612993976607299</v>
      </c>
      <c r="T54" s="10">
        <v>1.9342915553683899</v>
      </c>
      <c r="U54" s="7">
        <v>32.779361323614602</v>
      </c>
      <c r="V54" s="10">
        <v>3.1207215154619399</v>
      </c>
      <c r="W54" s="7">
        <v>30.056682816572799</v>
      </c>
      <c r="X54" s="10">
        <v>4.49599203080989</v>
      </c>
      <c r="Y54" s="7">
        <v>-3.5563111600345199</v>
      </c>
      <c r="Z54" s="10">
        <v>4.9899956227752504</v>
      </c>
      <c r="AA54" s="7">
        <v>32.245621727163901</v>
      </c>
      <c r="AB54" s="10">
        <v>5.7356497721538897</v>
      </c>
      <c r="AC54" s="7">
        <v>33.341238407076702</v>
      </c>
      <c r="AD54" s="10">
        <v>1.7195048971700599</v>
      </c>
      <c r="AE54" s="7">
        <v>32.6226662758733</v>
      </c>
      <c r="AF54" s="10">
        <v>2.6322126049316799</v>
      </c>
      <c r="AG54" s="7">
        <v>0.37704454870935</v>
      </c>
      <c r="AH54" s="10">
        <v>6.1134141713139396</v>
      </c>
      <c r="AI54" s="7">
        <v>35.182430044196998</v>
      </c>
      <c r="AJ54" s="10">
        <v>2.0705722348159199</v>
      </c>
      <c r="AK54" s="7">
        <v>31.3615295659765</v>
      </c>
      <c r="AL54" s="10">
        <v>2.03449324096426</v>
      </c>
      <c r="AM54" s="7" t="s">
        <v>706</v>
      </c>
      <c r="AN54" s="10" t="s">
        <v>706</v>
      </c>
      <c r="AO54" s="7" t="s">
        <v>706</v>
      </c>
      <c r="AP54" s="10" t="s">
        <v>706</v>
      </c>
      <c r="AQ54" s="65"/>
      <c r="AR54" s="65"/>
      <c r="AS54" s="65"/>
      <c r="AT54" s="182"/>
    </row>
    <row r="55" spans="1:46" ht="13" customHeight="1" x14ac:dyDescent="0.2">
      <c r="A55" s="82" t="s">
        <v>383</v>
      </c>
      <c r="B55" s="110">
        <v>2</v>
      </c>
      <c r="C55" s="7">
        <v>26.449881096672101</v>
      </c>
      <c r="D55" s="10">
        <v>1.4189121886549001</v>
      </c>
      <c r="E55" s="7">
        <v>28.798548268020301</v>
      </c>
      <c r="F55" s="10">
        <v>5.2628161784448704</v>
      </c>
      <c r="G55" s="7">
        <v>27.874112370599601</v>
      </c>
      <c r="H55" s="10">
        <v>2.2363705696956302</v>
      </c>
      <c r="I55" s="7">
        <v>24.251746895139899</v>
      </c>
      <c r="J55" s="10">
        <v>1.78119954228255</v>
      </c>
      <c r="K55" s="7">
        <v>-4.54680137288035</v>
      </c>
      <c r="L55" s="10">
        <v>5.4210886099045403</v>
      </c>
      <c r="M55" s="7">
        <v>27.397239643003498</v>
      </c>
      <c r="N55" s="10">
        <v>1.7782672380670099</v>
      </c>
      <c r="O55" s="7">
        <v>22.2438730572655</v>
      </c>
      <c r="P55" s="10">
        <v>2.3834721262744401</v>
      </c>
      <c r="Q55" s="7">
        <v>-5.1533665857379498</v>
      </c>
      <c r="R55" s="10">
        <v>2.9782242954152198</v>
      </c>
      <c r="S55" s="7">
        <v>26.0530617541982</v>
      </c>
      <c r="T55" s="10">
        <v>3.1258875491859501</v>
      </c>
      <c r="U55" s="7">
        <v>20.602868639946301</v>
      </c>
      <c r="V55" s="10">
        <v>3.6823397956022501</v>
      </c>
      <c r="W55" s="7">
        <v>28.230171595182</v>
      </c>
      <c r="X55" s="10">
        <v>2.1573829231224</v>
      </c>
      <c r="Y55" s="7">
        <v>2.1771098409837499</v>
      </c>
      <c r="Z55" s="10">
        <v>3.80645607072567</v>
      </c>
      <c r="AA55" s="7">
        <v>24.484588097168</v>
      </c>
      <c r="AB55" s="10">
        <v>4.12179150256142</v>
      </c>
      <c r="AC55" s="7">
        <v>26.5683968687655</v>
      </c>
      <c r="AD55" s="10">
        <v>3.2049659162967199</v>
      </c>
      <c r="AE55" s="7">
        <v>26.4517771991455</v>
      </c>
      <c r="AF55" s="10">
        <v>2.11758489095604</v>
      </c>
      <c r="AG55" s="7">
        <v>1.9671891019774601</v>
      </c>
      <c r="AH55" s="10">
        <v>4.4672882837467496</v>
      </c>
      <c r="AI55" s="7">
        <v>25.918336062547699</v>
      </c>
      <c r="AJ55" s="10">
        <v>1.8095115753242099</v>
      </c>
      <c r="AK55" s="7">
        <v>27.042066982277898</v>
      </c>
      <c r="AL55" s="10">
        <v>3.9915938342127899</v>
      </c>
      <c r="AM55" s="7">
        <v>29.030936628326899</v>
      </c>
      <c r="AN55" s="10">
        <v>7.3376519996168401</v>
      </c>
      <c r="AO55" s="7">
        <v>3.1126005657792799</v>
      </c>
      <c r="AP55" s="10">
        <v>7.6236002473580298</v>
      </c>
      <c r="AQ55" s="65"/>
      <c r="AR55" s="65"/>
      <c r="AS55" s="65"/>
      <c r="AT55" s="182"/>
    </row>
    <row r="56" spans="1:46" ht="13" customHeight="1" x14ac:dyDescent="0.2">
      <c r="A56" s="82" t="s">
        <v>384</v>
      </c>
      <c r="B56" s="110">
        <v>2</v>
      </c>
      <c r="C56" s="7">
        <v>54.163021518521901</v>
      </c>
      <c r="D56" s="10">
        <v>1.0462475387695001</v>
      </c>
      <c r="E56" s="7">
        <v>63.228825789223002</v>
      </c>
      <c r="F56" s="10">
        <v>5.9305793975963299</v>
      </c>
      <c r="G56" s="7">
        <v>55.750953313901498</v>
      </c>
      <c r="H56" s="10">
        <v>1.33576556852955</v>
      </c>
      <c r="I56" s="7">
        <v>49.863414794406303</v>
      </c>
      <c r="J56" s="10">
        <v>2.2855613335946998</v>
      </c>
      <c r="K56" s="7">
        <v>-13.3654109948166</v>
      </c>
      <c r="L56" s="10">
        <v>6.2764027409405303</v>
      </c>
      <c r="M56" s="7">
        <v>56.378395584089503</v>
      </c>
      <c r="N56" s="10">
        <v>1.0735038294723001</v>
      </c>
      <c r="O56" s="7">
        <v>47.6392698783364</v>
      </c>
      <c r="P56" s="10">
        <v>2.7114332949198499</v>
      </c>
      <c r="Q56" s="7">
        <v>-8.7391257057531693</v>
      </c>
      <c r="R56" s="10">
        <v>2.89860571787248</v>
      </c>
      <c r="S56" s="7">
        <v>52.654139749741901</v>
      </c>
      <c r="T56" s="10">
        <v>1.61117735688505</v>
      </c>
      <c r="U56" s="7">
        <v>57.035131412244503</v>
      </c>
      <c r="V56" s="10">
        <v>1.8167390737704701</v>
      </c>
      <c r="W56" s="7">
        <v>56.648000384103099</v>
      </c>
      <c r="X56" s="10">
        <v>3.4778413521372098</v>
      </c>
      <c r="Y56" s="7">
        <v>3.9938606343612402</v>
      </c>
      <c r="Z56" s="10">
        <v>3.9542713927439799</v>
      </c>
      <c r="AA56" s="7">
        <v>51.176882130377699</v>
      </c>
      <c r="AB56" s="10">
        <v>3.1247817871558299</v>
      </c>
      <c r="AC56" s="7">
        <v>53.8612845765389</v>
      </c>
      <c r="AD56" s="10">
        <v>1.33641703624543</v>
      </c>
      <c r="AE56" s="7">
        <v>61.176973154165303</v>
      </c>
      <c r="AF56" s="10">
        <v>3.4862855681917901</v>
      </c>
      <c r="AG56" s="7">
        <v>10.000091023787601</v>
      </c>
      <c r="AH56" s="10">
        <v>4.8018991660657599</v>
      </c>
      <c r="AI56" s="7">
        <v>53.5079208603468</v>
      </c>
      <c r="AJ56" s="10">
        <v>1.42070812819948</v>
      </c>
      <c r="AK56" s="7">
        <v>57.253181605075198</v>
      </c>
      <c r="AL56" s="10">
        <v>1.9643533466259699</v>
      </c>
      <c r="AM56" s="7">
        <v>46.239745098549697</v>
      </c>
      <c r="AN56" s="10">
        <v>9.1983504352028795</v>
      </c>
      <c r="AO56" s="7">
        <v>-7.2681757617970897</v>
      </c>
      <c r="AP56" s="10">
        <v>9.3112540443548308</v>
      </c>
      <c r="AQ56" s="65"/>
      <c r="AR56" s="65"/>
      <c r="AS56" s="65"/>
      <c r="AT56" s="182"/>
    </row>
    <row r="57" spans="1:46" ht="13" customHeight="1" x14ac:dyDescent="0.2">
      <c r="A57" s="82" t="s">
        <v>385</v>
      </c>
      <c r="B57" s="110">
        <v>2</v>
      </c>
      <c r="C57" s="7">
        <v>40.131675218017897</v>
      </c>
      <c r="D57" s="10">
        <v>1.5274057022326999</v>
      </c>
      <c r="E57" s="7">
        <v>39.556818591824197</v>
      </c>
      <c r="F57" s="10">
        <v>3.9143661060794899</v>
      </c>
      <c r="G57" s="7">
        <v>38.287950132898203</v>
      </c>
      <c r="H57" s="10">
        <v>2.3465457864774901</v>
      </c>
      <c r="I57" s="7">
        <v>44.093026298297502</v>
      </c>
      <c r="J57" s="10">
        <v>3.5553625226958898</v>
      </c>
      <c r="K57" s="7">
        <v>4.5362077064732897</v>
      </c>
      <c r="L57" s="10">
        <v>4.9242246558844798</v>
      </c>
      <c r="M57" s="7">
        <v>36.761168042198598</v>
      </c>
      <c r="N57" s="10">
        <v>1.74000753867694</v>
      </c>
      <c r="O57" s="7">
        <v>54.682328828281598</v>
      </c>
      <c r="P57" s="10">
        <v>5.4217744336428604</v>
      </c>
      <c r="Q57" s="7">
        <v>17.921160786082901</v>
      </c>
      <c r="R57" s="10">
        <v>5.6937162723969097</v>
      </c>
      <c r="S57" s="7">
        <v>41.2101912088145</v>
      </c>
      <c r="T57" s="10">
        <v>2.6235732100877001</v>
      </c>
      <c r="U57" s="7">
        <v>37.692852776451303</v>
      </c>
      <c r="V57" s="10">
        <v>2.9394472975180399</v>
      </c>
      <c r="W57" s="7">
        <v>43.015053394662601</v>
      </c>
      <c r="X57" s="10">
        <v>6.1995188756772297</v>
      </c>
      <c r="Y57" s="7">
        <v>1.80486218584808</v>
      </c>
      <c r="Z57" s="10">
        <v>6.7825917412054899</v>
      </c>
      <c r="AA57" s="7">
        <v>52.062470078513599</v>
      </c>
      <c r="AB57" s="10">
        <v>6.28021145183257</v>
      </c>
      <c r="AC57" s="7">
        <v>40.746052321342802</v>
      </c>
      <c r="AD57" s="10">
        <v>2.2014329132585999</v>
      </c>
      <c r="AE57" s="7">
        <v>36.4164085935614</v>
      </c>
      <c r="AF57" s="10">
        <v>4.0655436434732097</v>
      </c>
      <c r="AG57" s="7">
        <v>-15.6460614849523</v>
      </c>
      <c r="AH57" s="10">
        <v>7.46317410100648</v>
      </c>
      <c r="AI57" s="7">
        <v>41.522755860116099</v>
      </c>
      <c r="AJ57" s="10">
        <v>3.5112403224458699</v>
      </c>
      <c r="AK57" s="7">
        <v>41.864210092242097</v>
      </c>
      <c r="AL57" s="10">
        <v>2.2693730311287301</v>
      </c>
      <c r="AM57" s="7">
        <v>32.184972883531003</v>
      </c>
      <c r="AN57" s="10">
        <v>5.7025506456223303</v>
      </c>
      <c r="AO57" s="7">
        <v>-9.3377829765851903</v>
      </c>
      <c r="AP57" s="10">
        <v>6.7723229368085098</v>
      </c>
      <c r="AQ57" s="65"/>
      <c r="AR57" s="65"/>
      <c r="AS57" s="65"/>
      <c r="AT57" s="182"/>
    </row>
    <row r="58" spans="1:46" ht="13" customHeight="1" x14ac:dyDescent="0.2">
      <c r="A58" s="82" t="s">
        <v>386</v>
      </c>
      <c r="B58" s="110">
        <v>2</v>
      </c>
      <c r="C58" s="7">
        <v>21.343385411818002</v>
      </c>
      <c r="D58" s="10">
        <v>1.0222349948482801</v>
      </c>
      <c r="E58" s="7">
        <v>21.029277810506599</v>
      </c>
      <c r="F58" s="10">
        <v>3.4293061348760201</v>
      </c>
      <c r="G58" s="7">
        <v>21.273625628184</v>
      </c>
      <c r="H58" s="10">
        <v>2.0710436294245702</v>
      </c>
      <c r="I58" s="7">
        <v>20.954317731783298</v>
      </c>
      <c r="J58" s="10">
        <v>1.27116786767552</v>
      </c>
      <c r="K58" s="7">
        <v>-7.4960078723243798E-2</v>
      </c>
      <c r="L58" s="10">
        <v>3.7554123147824598</v>
      </c>
      <c r="M58" s="7">
        <v>22.247562628373</v>
      </c>
      <c r="N58" s="10">
        <v>1.03620362777696</v>
      </c>
      <c r="O58" s="7">
        <v>9.8953971163196908</v>
      </c>
      <c r="P58" s="10">
        <v>2.7717476022259202</v>
      </c>
      <c r="Q58" s="7">
        <v>-12.3521655120533</v>
      </c>
      <c r="R58" s="10">
        <v>2.8617820317788198</v>
      </c>
      <c r="S58" s="7">
        <v>20.972461204384</v>
      </c>
      <c r="T58" s="10">
        <v>1.65304460506448</v>
      </c>
      <c r="U58" s="7">
        <v>19.3769963159023</v>
      </c>
      <c r="V58" s="10">
        <v>1.5245895035639401</v>
      </c>
      <c r="W58" s="7">
        <v>22.6808824353846</v>
      </c>
      <c r="X58" s="10">
        <v>2.1454692219268998</v>
      </c>
      <c r="Y58" s="7">
        <v>1.70842123100055</v>
      </c>
      <c r="Z58" s="10">
        <v>2.8272846369618998</v>
      </c>
      <c r="AA58" s="7">
        <v>20.312917394907501</v>
      </c>
      <c r="AB58" s="10">
        <v>1.5108069504205499</v>
      </c>
      <c r="AC58" s="7">
        <v>19.323232059856199</v>
      </c>
      <c r="AD58" s="10">
        <v>1.4185713341233199</v>
      </c>
      <c r="AE58" s="7">
        <v>28.227287883043999</v>
      </c>
      <c r="AF58" s="10">
        <v>3.3322555706814501</v>
      </c>
      <c r="AG58" s="7">
        <v>7.9143704881365204</v>
      </c>
      <c r="AH58" s="10">
        <v>3.70325766265608</v>
      </c>
      <c r="AI58" s="7">
        <v>20.930781824563098</v>
      </c>
      <c r="AJ58" s="10">
        <v>1.0965657438829699</v>
      </c>
      <c r="AK58" s="7">
        <v>22.791009289695001</v>
      </c>
      <c r="AL58" s="10">
        <v>3.2427702603973998</v>
      </c>
      <c r="AM58" s="7" t="s">
        <v>706</v>
      </c>
      <c r="AN58" s="10" t="s">
        <v>706</v>
      </c>
      <c r="AO58" s="7" t="s">
        <v>706</v>
      </c>
      <c r="AP58" s="10" t="s">
        <v>706</v>
      </c>
      <c r="AQ58" s="65"/>
      <c r="AR58" s="65"/>
      <c r="AS58" s="65"/>
      <c r="AT58" s="182"/>
    </row>
    <row r="59" spans="1:46" ht="13" customHeight="1" x14ac:dyDescent="0.2">
      <c r="A59" s="82" t="s">
        <v>387</v>
      </c>
      <c r="B59" s="110">
        <v>2</v>
      </c>
      <c r="C59" s="7">
        <v>54.351626543419599</v>
      </c>
      <c r="D59" s="10">
        <v>2.1722384571081399</v>
      </c>
      <c r="E59" s="7">
        <v>69.081892555732097</v>
      </c>
      <c r="F59" s="10">
        <v>4.7041288543112998</v>
      </c>
      <c r="G59" s="7">
        <v>59.439840331905302</v>
      </c>
      <c r="H59" s="10">
        <v>4.10105103469553</v>
      </c>
      <c r="I59" s="7">
        <v>51.331927287707501</v>
      </c>
      <c r="J59" s="10">
        <v>2.6074667414382802</v>
      </c>
      <c r="K59" s="7">
        <v>-17.749965268024599</v>
      </c>
      <c r="L59" s="10">
        <v>5.4457809959817398</v>
      </c>
      <c r="M59" s="7">
        <v>61.186198911305198</v>
      </c>
      <c r="N59" s="10">
        <v>4.0202057147860204</v>
      </c>
      <c r="O59" s="7">
        <v>50.8578547003574</v>
      </c>
      <c r="P59" s="10">
        <v>2.6396530640042002</v>
      </c>
      <c r="Q59" s="7">
        <v>-10.328344210947799</v>
      </c>
      <c r="R59" s="10">
        <v>4.7894492418335197</v>
      </c>
      <c r="S59" s="7">
        <v>54.164597520249302</v>
      </c>
      <c r="T59" s="10">
        <v>2.5290628152053598</v>
      </c>
      <c r="U59" s="7">
        <v>52.543739302254799</v>
      </c>
      <c r="V59" s="10">
        <v>6.3640781886811899</v>
      </c>
      <c r="W59" s="7">
        <v>44.862366205379701</v>
      </c>
      <c r="X59" s="10">
        <v>7.3650904016073202</v>
      </c>
      <c r="Y59" s="7">
        <v>-9.3022313148695694</v>
      </c>
      <c r="Z59" s="10">
        <v>7.7907992142183398</v>
      </c>
      <c r="AA59" s="7">
        <v>48.969509117292198</v>
      </c>
      <c r="AB59" s="10">
        <v>4.3020615804710101</v>
      </c>
      <c r="AC59" s="7">
        <v>52.1762186420275</v>
      </c>
      <c r="AD59" s="10">
        <v>4.5223816459919597</v>
      </c>
      <c r="AE59" s="7">
        <v>56.425296320668103</v>
      </c>
      <c r="AF59" s="10">
        <v>2.5658598473465499</v>
      </c>
      <c r="AG59" s="7">
        <v>7.4557872033758601</v>
      </c>
      <c r="AH59" s="10">
        <v>5.1707160687248397</v>
      </c>
      <c r="AI59" s="7">
        <v>53.3488808544694</v>
      </c>
      <c r="AJ59" s="10">
        <v>2.8509813142059399</v>
      </c>
      <c r="AK59" s="7">
        <v>52.967686897587697</v>
      </c>
      <c r="AL59" s="10">
        <v>2.43807996367992</v>
      </c>
      <c r="AM59" s="7" t="s">
        <v>706</v>
      </c>
      <c r="AN59" s="10" t="s">
        <v>706</v>
      </c>
      <c r="AO59" s="7" t="s">
        <v>706</v>
      </c>
      <c r="AP59" s="10" t="s">
        <v>706</v>
      </c>
      <c r="AQ59" s="65"/>
      <c r="AR59" s="65"/>
      <c r="AS59" s="65"/>
      <c r="AT59" s="182"/>
    </row>
    <row r="60" spans="1:46" ht="13" customHeight="1" x14ac:dyDescent="0.2">
      <c r="A60" s="82" t="s">
        <v>388</v>
      </c>
      <c r="B60" s="110">
        <v>2</v>
      </c>
      <c r="C60" s="7">
        <v>38.875205615348598</v>
      </c>
      <c r="D60" s="10">
        <v>2.6330463560696602</v>
      </c>
      <c r="E60" s="7">
        <v>32.696438876989703</v>
      </c>
      <c r="F60" s="10">
        <v>9.8536947309971694</v>
      </c>
      <c r="G60" s="7">
        <v>47.097311137922603</v>
      </c>
      <c r="H60" s="10">
        <v>4.8880435777604703</v>
      </c>
      <c r="I60" s="7">
        <v>32.682723872071897</v>
      </c>
      <c r="J60" s="10">
        <v>3.0164926821220699</v>
      </c>
      <c r="K60" s="7">
        <v>-1.37150049178061E-2</v>
      </c>
      <c r="L60" s="10">
        <v>10.291894343280999</v>
      </c>
      <c r="M60" s="7">
        <v>35.514174866598303</v>
      </c>
      <c r="N60" s="10">
        <v>2.32151393533506</v>
      </c>
      <c r="O60" s="7">
        <v>65.189434765290002</v>
      </c>
      <c r="P60" s="10">
        <v>12.352174856739399</v>
      </c>
      <c r="Q60" s="7">
        <v>29.6752598986916</v>
      </c>
      <c r="R60" s="10">
        <v>12.5583423717069</v>
      </c>
      <c r="S60" s="7">
        <v>58.007778881751499</v>
      </c>
      <c r="T60" s="10">
        <v>11.490824415427401</v>
      </c>
      <c r="U60" s="7">
        <v>40.519838988708997</v>
      </c>
      <c r="V60" s="10">
        <v>6.3435554492300703</v>
      </c>
      <c r="W60" s="7">
        <v>34.697196882316703</v>
      </c>
      <c r="X60" s="10">
        <v>3.3069182419520202</v>
      </c>
      <c r="Y60" s="7">
        <v>-23.310581999434799</v>
      </c>
      <c r="Z60" s="10">
        <v>11.9424374532892</v>
      </c>
      <c r="AA60" s="7">
        <v>47.793216729448098</v>
      </c>
      <c r="AB60" s="10">
        <v>6.2756860091464599</v>
      </c>
      <c r="AC60" s="7">
        <v>41.330879344955598</v>
      </c>
      <c r="AD60" s="10">
        <v>3.87955834993432</v>
      </c>
      <c r="AE60" s="7">
        <v>30.553919360563999</v>
      </c>
      <c r="AF60" s="10">
        <v>3.8095574722837502</v>
      </c>
      <c r="AG60" s="7">
        <v>-17.239297368884099</v>
      </c>
      <c r="AH60" s="10">
        <v>7.3915293452628799</v>
      </c>
      <c r="AI60" s="7">
        <v>47.450633014743403</v>
      </c>
      <c r="AJ60" s="10">
        <v>6.1211592355551296</v>
      </c>
      <c r="AK60" s="7">
        <v>34.517125730672603</v>
      </c>
      <c r="AL60" s="10">
        <v>3.0725079597138101</v>
      </c>
      <c r="AM60" s="7">
        <v>41.720140298166498</v>
      </c>
      <c r="AN60" s="10">
        <v>6.8327768620673899</v>
      </c>
      <c r="AO60" s="7">
        <v>-5.7304927165769604</v>
      </c>
      <c r="AP60" s="10">
        <v>8.9542948256961896</v>
      </c>
      <c r="AQ60" s="65"/>
      <c r="AR60" s="65"/>
      <c r="AS60" s="65"/>
      <c r="AT60" s="182"/>
    </row>
    <row r="61" spans="1:46" ht="13" customHeight="1" x14ac:dyDescent="0.2">
      <c r="A61" s="82" t="s">
        <v>432</v>
      </c>
      <c r="B61" s="110">
        <v>2</v>
      </c>
      <c r="C61" s="7">
        <v>74.030095434973603</v>
      </c>
      <c r="D61" s="10">
        <v>1.16019531600256</v>
      </c>
      <c r="E61" s="7">
        <v>75.439167827430197</v>
      </c>
      <c r="F61" s="10">
        <v>1.6597100223038399</v>
      </c>
      <c r="G61" s="7">
        <v>73.801854369891103</v>
      </c>
      <c r="H61" s="10">
        <v>2.0637211095936401</v>
      </c>
      <c r="I61" s="7">
        <v>70.301350144791897</v>
      </c>
      <c r="J61" s="10">
        <v>2.9121050775176198</v>
      </c>
      <c r="K61" s="7">
        <v>-5.1378176826382997</v>
      </c>
      <c r="L61" s="10">
        <v>3.3429867915429101</v>
      </c>
      <c r="M61" s="7">
        <v>74.176781424579104</v>
      </c>
      <c r="N61" s="10">
        <v>1.18105697759768</v>
      </c>
      <c r="O61" s="7" t="s">
        <v>706</v>
      </c>
      <c r="P61" s="10" t="s">
        <v>706</v>
      </c>
      <c r="Q61" s="7" t="s">
        <v>706</v>
      </c>
      <c r="R61" s="10" t="s">
        <v>706</v>
      </c>
      <c r="S61" s="7">
        <v>74.441034291132894</v>
      </c>
      <c r="T61" s="10">
        <v>1.2182990824948601</v>
      </c>
      <c r="U61" s="7">
        <v>69.285512505863196</v>
      </c>
      <c r="V61" s="10">
        <v>4.5399097679957503</v>
      </c>
      <c r="W61" s="7" t="s">
        <v>706</v>
      </c>
      <c r="X61" s="10" t="s">
        <v>706</v>
      </c>
      <c r="Y61" s="7" t="s">
        <v>706</v>
      </c>
      <c r="Z61" s="10" t="s">
        <v>706</v>
      </c>
      <c r="AA61" s="7">
        <v>74.619224600881296</v>
      </c>
      <c r="AB61" s="10">
        <v>1.37726211461766</v>
      </c>
      <c r="AC61" s="7">
        <v>72.182711313002798</v>
      </c>
      <c r="AD61" s="10">
        <v>2.60999028751651</v>
      </c>
      <c r="AE61" s="7">
        <v>71.447179613966696</v>
      </c>
      <c r="AF61" s="10">
        <v>4.1780242551468101</v>
      </c>
      <c r="AG61" s="7">
        <v>-3.1720449869145999</v>
      </c>
      <c r="AH61" s="10">
        <v>4.4035127659222502</v>
      </c>
      <c r="AI61" s="7">
        <v>74.051832363290103</v>
      </c>
      <c r="AJ61" s="10">
        <v>1.16848536981601</v>
      </c>
      <c r="AK61" s="7" t="s">
        <v>562</v>
      </c>
      <c r="AL61" s="10" t="s">
        <v>562</v>
      </c>
      <c r="AM61" s="7" t="s">
        <v>706</v>
      </c>
      <c r="AN61" s="10" t="s">
        <v>706</v>
      </c>
      <c r="AO61" s="7" t="s">
        <v>706</v>
      </c>
      <c r="AP61" s="10" t="s">
        <v>706</v>
      </c>
      <c r="AQ61" s="65"/>
      <c r="AR61" s="65"/>
      <c r="AS61" s="65"/>
      <c r="AT61" s="182"/>
    </row>
    <row r="62" spans="1:46" ht="13" customHeight="1" x14ac:dyDescent="0.2">
      <c r="A62" s="82" t="s">
        <v>389</v>
      </c>
      <c r="B62" s="110">
        <v>2</v>
      </c>
      <c r="C62" s="7">
        <v>58.157700034023797</v>
      </c>
      <c r="D62" s="10">
        <v>1.4775645193304801</v>
      </c>
      <c r="E62" s="7">
        <v>61.244216815856603</v>
      </c>
      <c r="F62" s="10">
        <v>2.6359368673836001</v>
      </c>
      <c r="G62" s="7">
        <v>57.747611674839199</v>
      </c>
      <c r="H62" s="10">
        <v>2.0087359965958198</v>
      </c>
      <c r="I62" s="7">
        <v>52.9853089961005</v>
      </c>
      <c r="J62" s="10">
        <v>3.4779433716730002</v>
      </c>
      <c r="K62" s="7">
        <v>-8.2589078197561197</v>
      </c>
      <c r="L62" s="10">
        <v>4.3810388485040104</v>
      </c>
      <c r="M62" s="7">
        <v>57.754964786179499</v>
      </c>
      <c r="N62" s="10">
        <v>1.4335702687807901</v>
      </c>
      <c r="O62" s="7" t="s">
        <v>706</v>
      </c>
      <c r="P62" s="10" t="s">
        <v>706</v>
      </c>
      <c r="Q62" s="7" t="s">
        <v>706</v>
      </c>
      <c r="R62" s="10" t="s">
        <v>706</v>
      </c>
      <c r="S62" s="7">
        <v>58.059858198587101</v>
      </c>
      <c r="T62" s="10">
        <v>1.86423370630871</v>
      </c>
      <c r="U62" s="7">
        <v>55.9252145382425</v>
      </c>
      <c r="V62" s="10">
        <v>2.9057811637156101</v>
      </c>
      <c r="W62" s="7">
        <v>67.733294942489195</v>
      </c>
      <c r="X62" s="10">
        <v>6.7091286758629201</v>
      </c>
      <c r="Y62" s="7">
        <v>9.6734367439021192</v>
      </c>
      <c r="Z62" s="10">
        <v>6.8980154600069197</v>
      </c>
      <c r="AA62" s="7">
        <v>57.089668634850597</v>
      </c>
      <c r="AB62" s="10">
        <v>1.7387468184178001</v>
      </c>
      <c r="AC62" s="7">
        <v>60.780111790243701</v>
      </c>
      <c r="AD62" s="10">
        <v>2.61317409461487</v>
      </c>
      <c r="AE62" s="7">
        <v>56.216133809466903</v>
      </c>
      <c r="AF62" s="10">
        <v>6.7992364258162699</v>
      </c>
      <c r="AG62" s="7">
        <v>-0.87353482538372895</v>
      </c>
      <c r="AH62" s="10">
        <v>6.8073591352173999</v>
      </c>
      <c r="AI62" s="7">
        <v>58.213920970537899</v>
      </c>
      <c r="AJ62" s="10">
        <v>1.5227853973729299</v>
      </c>
      <c r="AK62" s="7" t="s">
        <v>706</v>
      </c>
      <c r="AL62" s="10" t="s">
        <v>706</v>
      </c>
      <c r="AM62" s="7" t="s">
        <v>706</v>
      </c>
      <c r="AN62" s="10" t="s">
        <v>706</v>
      </c>
      <c r="AO62" s="7" t="s">
        <v>706</v>
      </c>
      <c r="AP62" s="10" t="s">
        <v>706</v>
      </c>
      <c r="AQ62" s="65"/>
      <c r="AR62" s="65"/>
      <c r="AS62" s="65"/>
      <c r="AT62" s="182"/>
    </row>
    <row r="63" spans="1:46" ht="13" customHeight="1" x14ac:dyDescent="0.2">
      <c r="A63" s="112" t="s">
        <v>433</v>
      </c>
      <c r="B63" s="113">
        <v>2</v>
      </c>
      <c r="C63" s="34">
        <v>38.740899981881498</v>
      </c>
      <c r="D63" s="35">
        <v>0.26925404142312098</v>
      </c>
      <c r="E63" s="34">
        <v>41.9132160385616</v>
      </c>
      <c r="F63" s="35">
        <v>1.0453694311791</v>
      </c>
      <c r="G63" s="34">
        <v>39.154058245078502</v>
      </c>
      <c r="H63" s="35">
        <v>0.424972359968396</v>
      </c>
      <c r="I63" s="34">
        <v>35.830906053862101</v>
      </c>
      <c r="J63" s="35">
        <v>0.52235586803779399</v>
      </c>
      <c r="K63" s="34">
        <v>-6.59083471671868</v>
      </c>
      <c r="L63" s="35">
        <v>1.1970572137792099</v>
      </c>
      <c r="M63" s="34">
        <v>38.175868006203601</v>
      </c>
      <c r="N63" s="35">
        <v>0.31249722686762099</v>
      </c>
      <c r="O63" s="34">
        <v>44.175062033175998</v>
      </c>
      <c r="P63" s="35">
        <v>0.99601703536585395</v>
      </c>
      <c r="Q63" s="34">
        <v>3.3085788189762599</v>
      </c>
      <c r="R63" s="35">
        <v>1.06284635792565</v>
      </c>
      <c r="S63" s="34">
        <v>39.628391751934799</v>
      </c>
      <c r="T63" s="35">
        <v>0.60996067818007604</v>
      </c>
      <c r="U63" s="34">
        <v>38.960491682027801</v>
      </c>
      <c r="V63" s="35">
        <v>0.62550615733220705</v>
      </c>
      <c r="W63" s="34">
        <v>42.095214547885298</v>
      </c>
      <c r="X63" s="35">
        <v>0.86887998488726603</v>
      </c>
      <c r="Y63" s="34">
        <v>8.9233037087240105E-2</v>
      </c>
      <c r="Z63" s="35">
        <v>1.13443991269388</v>
      </c>
      <c r="AA63" s="34">
        <v>38.761823578673102</v>
      </c>
      <c r="AB63" s="35">
        <v>0.74881999752476003</v>
      </c>
      <c r="AC63" s="34">
        <v>38.339937698888697</v>
      </c>
      <c r="AD63" s="35">
        <v>0.40587542665078902</v>
      </c>
      <c r="AE63" s="34">
        <v>39.965648555041902</v>
      </c>
      <c r="AF63" s="35">
        <v>0.69094165803947605</v>
      </c>
      <c r="AG63" s="34">
        <v>-0.138017437415313</v>
      </c>
      <c r="AH63" s="35">
        <v>1.1301469807475499</v>
      </c>
      <c r="AI63" s="34">
        <v>39.146363528029198</v>
      </c>
      <c r="AJ63" s="35">
        <v>0.45622161724528498</v>
      </c>
      <c r="AK63" s="34">
        <v>39.213187706021003</v>
      </c>
      <c r="AL63" s="35">
        <v>0.51660470555379301</v>
      </c>
      <c r="AM63" s="34">
        <v>39.572747857220897</v>
      </c>
      <c r="AN63" s="35">
        <v>1.2370992180468801</v>
      </c>
      <c r="AO63" s="34">
        <v>-1.5141193184405</v>
      </c>
      <c r="AP63" s="35">
        <v>1.38793197426671</v>
      </c>
      <c r="AQ63" s="65"/>
      <c r="AR63" s="65"/>
      <c r="AS63" s="65"/>
      <c r="AT63" s="182"/>
    </row>
    <row r="64" spans="1:46" ht="13" customHeight="1" x14ac:dyDescent="0.2">
      <c r="A64" s="114" t="s">
        <v>434</v>
      </c>
      <c r="B64" s="115">
        <v>2</v>
      </c>
      <c r="C64" s="38">
        <v>37.310012075679303</v>
      </c>
      <c r="D64" s="39">
        <v>0.36682604201024099</v>
      </c>
      <c r="E64" s="38">
        <v>43.542269736589901</v>
      </c>
      <c r="F64" s="39">
        <v>1.3620093021928099</v>
      </c>
      <c r="G64" s="38">
        <v>37.435440791616699</v>
      </c>
      <c r="H64" s="39">
        <v>0.45656342211914802</v>
      </c>
      <c r="I64" s="38">
        <v>33.261901306660597</v>
      </c>
      <c r="J64" s="39">
        <v>0.84192355692909104</v>
      </c>
      <c r="K64" s="38">
        <v>-10.714127903131001</v>
      </c>
      <c r="L64" s="39">
        <v>1.6194063061064601</v>
      </c>
      <c r="M64" s="38">
        <v>37.552691659292897</v>
      </c>
      <c r="N64" s="39">
        <v>0.395050684771313</v>
      </c>
      <c r="O64" s="38">
        <v>38.8721502805979</v>
      </c>
      <c r="P64" s="39">
        <v>1.1638935999773901</v>
      </c>
      <c r="Q64" s="38">
        <v>1.2760233394160801E-2</v>
      </c>
      <c r="R64" s="39">
        <v>1.2573294421344301</v>
      </c>
      <c r="S64" s="38">
        <v>36.744790659210203</v>
      </c>
      <c r="T64" s="39">
        <v>0.56236089332419803</v>
      </c>
      <c r="U64" s="38">
        <v>37.6670604550551</v>
      </c>
      <c r="V64" s="39">
        <v>0.776167416629442</v>
      </c>
      <c r="W64" s="38">
        <v>42.913005248239998</v>
      </c>
      <c r="X64" s="39">
        <v>1.09325572076694</v>
      </c>
      <c r="Y64" s="38">
        <v>3.38347779000273</v>
      </c>
      <c r="Z64" s="39">
        <v>1.27437349945949</v>
      </c>
      <c r="AA64" s="38">
        <v>36.450141850054699</v>
      </c>
      <c r="AB64" s="39">
        <v>1.1520050879814201</v>
      </c>
      <c r="AC64" s="38">
        <v>37.495360009192297</v>
      </c>
      <c r="AD64" s="39">
        <v>0.46156861597062698</v>
      </c>
      <c r="AE64" s="38">
        <v>37.797617422109603</v>
      </c>
      <c r="AF64" s="39">
        <v>1.0965541723643</v>
      </c>
      <c r="AG64" s="38">
        <v>0.72621426015098201</v>
      </c>
      <c r="AH64" s="39">
        <v>1.6822153099197299</v>
      </c>
      <c r="AI64" s="38">
        <v>36.948527298145997</v>
      </c>
      <c r="AJ64" s="39">
        <v>0.611411835875177</v>
      </c>
      <c r="AK64" s="38">
        <v>38.264205923602098</v>
      </c>
      <c r="AL64" s="39">
        <v>0.60283068231889303</v>
      </c>
      <c r="AM64" s="38">
        <v>33.763347586622302</v>
      </c>
      <c r="AN64" s="39">
        <v>2.2759328969088402</v>
      </c>
      <c r="AO64" s="38">
        <v>-6.9335578710474396E-2</v>
      </c>
      <c r="AP64" s="39">
        <v>2.4101253318919098</v>
      </c>
      <c r="AQ64" s="65"/>
      <c r="AR64" s="65"/>
      <c r="AS64" s="65"/>
      <c r="AT64" s="182"/>
    </row>
    <row r="65" spans="1:46" ht="13" customHeight="1" x14ac:dyDescent="0.2">
      <c r="A65" s="116" t="s">
        <v>435</v>
      </c>
      <c r="B65" s="117">
        <v>2</v>
      </c>
      <c r="C65" s="48">
        <v>41.270448426998598</v>
      </c>
      <c r="D65" s="49">
        <v>0.19794360745718001</v>
      </c>
      <c r="E65" s="48">
        <v>45.139443517217003</v>
      </c>
      <c r="F65" s="49">
        <v>0.65113650979468096</v>
      </c>
      <c r="G65" s="48">
        <v>41.485539836346703</v>
      </c>
      <c r="H65" s="49">
        <v>0.31799541067751302</v>
      </c>
      <c r="I65" s="48">
        <v>39.419916527491999</v>
      </c>
      <c r="J65" s="49">
        <v>0.38345161074584999</v>
      </c>
      <c r="K65" s="48">
        <v>-6.2073493848349299</v>
      </c>
      <c r="L65" s="49">
        <v>0.79180797699237804</v>
      </c>
      <c r="M65" s="48">
        <v>41.019483558873503</v>
      </c>
      <c r="N65" s="49">
        <v>0.228311361528727</v>
      </c>
      <c r="O65" s="48">
        <v>45.811504355369998</v>
      </c>
      <c r="P65" s="49">
        <v>0.77173163851802995</v>
      </c>
      <c r="Q65" s="48">
        <v>2.9150527614602901</v>
      </c>
      <c r="R65" s="49">
        <v>0.822563013803987</v>
      </c>
      <c r="S65" s="48">
        <v>41.866691802573399</v>
      </c>
      <c r="T65" s="49">
        <v>0.38611908218709801</v>
      </c>
      <c r="U65" s="48">
        <v>40.665793514972997</v>
      </c>
      <c r="V65" s="49">
        <v>0.45564989176814902</v>
      </c>
      <c r="W65" s="48">
        <v>43.821949392177501</v>
      </c>
      <c r="X65" s="49">
        <v>0.679639527895889</v>
      </c>
      <c r="Y65" s="48">
        <v>0.6728302146206</v>
      </c>
      <c r="Z65" s="49">
        <v>0.82610334952099096</v>
      </c>
      <c r="AA65" s="48">
        <v>41.325778182401599</v>
      </c>
      <c r="AB65" s="49">
        <v>0.47426447172969799</v>
      </c>
      <c r="AC65" s="48">
        <v>41.361991162219098</v>
      </c>
      <c r="AD65" s="49">
        <v>0.34273296106644102</v>
      </c>
      <c r="AE65" s="48">
        <v>43.469817110713201</v>
      </c>
      <c r="AF65" s="49">
        <v>0.64973505436827605</v>
      </c>
      <c r="AG65" s="48">
        <v>-0.16210812549260301</v>
      </c>
      <c r="AH65" s="49">
        <v>0.89480850732940997</v>
      </c>
      <c r="AI65" s="48">
        <v>41.389503290071197</v>
      </c>
      <c r="AJ65" s="49">
        <v>0.29427581990132801</v>
      </c>
      <c r="AK65" s="48">
        <v>40.5602212179273</v>
      </c>
      <c r="AL65" s="49">
        <v>0.45604848901954498</v>
      </c>
      <c r="AM65" s="48">
        <v>39.578327393924098</v>
      </c>
      <c r="AN65" s="49">
        <v>1.1786369740210101</v>
      </c>
      <c r="AO65" s="48">
        <v>-1.31312940265226</v>
      </c>
      <c r="AP65" s="49">
        <v>1.3051122498304</v>
      </c>
      <c r="AQ65" s="65"/>
      <c r="AR65" s="65"/>
      <c r="AS65" s="65"/>
      <c r="AT65" s="182"/>
    </row>
    <row r="66" spans="1:46" ht="13" customHeight="1" x14ac:dyDescent="0.2">
      <c r="A66" s="82" t="s">
        <v>391</v>
      </c>
      <c r="B66" s="110">
        <v>2</v>
      </c>
      <c r="C66" s="7">
        <v>49.887516703061401</v>
      </c>
      <c r="D66" s="10">
        <v>2.2419418170229699</v>
      </c>
      <c r="E66" s="7">
        <v>44.2211053759397</v>
      </c>
      <c r="F66" s="10">
        <v>12.570943438773099</v>
      </c>
      <c r="G66" s="7">
        <v>54.639088629265103</v>
      </c>
      <c r="H66" s="10">
        <v>6.8265151840814999</v>
      </c>
      <c r="I66" s="7">
        <v>49.621758450917604</v>
      </c>
      <c r="J66" s="10">
        <v>2.4205717172597101</v>
      </c>
      <c r="K66" s="7">
        <v>5.4006530749779103</v>
      </c>
      <c r="L66" s="10">
        <v>12.5028589401992</v>
      </c>
      <c r="M66" s="7">
        <v>47.818058355198097</v>
      </c>
      <c r="N66" s="10">
        <v>2.68421351563694</v>
      </c>
      <c r="O66" s="7" t="s">
        <v>706</v>
      </c>
      <c r="P66" s="10" t="s">
        <v>706</v>
      </c>
      <c r="Q66" s="7" t="s">
        <v>706</v>
      </c>
      <c r="R66" s="10" t="s">
        <v>706</v>
      </c>
      <c r="S66" s="7">
        <v>50.320356603529703</v>
      </c>
      <c r="T66" s="10">
        <v>3.31542630484436</v>
      </c>
      <c r="U66" s="7">
        <v>48.498107177860597</v>
      </c>
      <c r="V66" s="10">
        <v>4.2143240123194499</v>
      </c>
      <c r="W66" s="7">
        <v>51.590937920475298</v>
      </c>
      <c r="X66" s="10">
        <v>6.8193439842744201</v>
      </c>
      <c r="Y66" s="7">
        <v>1.2705813169456199</v>
      </c>
      <c r="Z66" s="10">
        <v>7.4828376560337304</v>
      </c>
      <c r="AA66" s="7" t="s">
        <v>706</v>
      </c>
      <c r="AB66" s="10" t="s">
        <v>706</v>
      </c>
      <c r="AC66" s="7">
        <v>46.222166678581601</v>
      </c>
      <c r="AD66" s="10">
        <v>4.7099407057333398</v>
      </c>
      <c r="AE66" s="7">
        <v>50.996535422008897</v>
      </c>
      <c r="AF66" s="10">
        <v>2.90951989159226</v>
      </c>
      <c r="AG66" s="7" t="s">
        <v>706</v>
      </c>
      <c r="AH66" s="10" t="s">
        <v>706</v>
      </c>
      <c r="AI66" s="7">
        <v>51.525556183212899</v>
      </c>
      <c r="AJ66" s="10">
        <v>5.1453763833970401</v>
      </c>
      <c r="AK66" s="7">
        <v>45.421674979465401</v>
      </c>
      <c r="AL66" s="10">
        <v>3.9486676769773998</v>
      </c>
      <c r="AM66" s="7">
        <v>56.834650026027603</v>
      </c>
      <c r="AN66" s="10">
        <v>3.7339001468600199</v>
      </c>
      <c r="AO66" s="7">
        <v>5.3090938428146996</v>
      </c>
      <c r="AP66" s="10">
        <v>6.8952074260435596</v>
      </c>
      <c r="AQ66" s="65"/>
      <c r="AR66" s="65"/>
      <c r="AS66" s="65"/>
      <c r="AT66" s="182"/>
    </row>
    <row r="67" spans="1:46" ht="13" customHeight="1" x14ac:dyDescent="0.2">
      <c r="A67" s="82" t="s">
        <v>392</v>
      </c>
      <c r="B67" s="110">
        <v>2</v>
      </c>
      <c r="C67" s="7">
        <v>74.068911741185701</v>
      </c>
      <c r="D67" s="10">
        <v>1.9340252741699699</v>
      </c>
      <c r="E67" s="7" t="s">
        <v>706</v>
      </c>
      <c r="F67" s="10" t="s">
        <v>706</v>
      </c>
      <c r="G67" s="7">
        <v>75.801143077366206</v>
      </c>
      <c r="H67" s="10">
        <v>2.2371705762835301</v>
      </c>
      <c r="I67" s="7">
        <v>76.796625689215503</v>
      </c>
      <c r="J67" s="10">
        <v>3.46827452851984</v>
      </c>
      <c r="K67" s="7" t="s">
        <v>706</v>
      </c>
      <c r="L67" s="10" t="s">
        <v>706</v>
      </c>
      <c r="M67" s="7" t="s">
        <v>859</v>
      </c>
      <c r="N67" s="10" t="s">
        <v>859</v>
      </c>
      <c r="O67" s="7" t="s">
        <v>859</v>
      </c>
      <c r="P67" s="10" t="s">
        <v>859</v>
      </c>
      <c r="Q67" s="7" t="s">
        <v>859</v>
      </c>
      <c r="R67" s="10" t="s">
        <v>859</v>
      </c>
      <c r="S67" s="7">
        <v>80.213281621179405</v>
      </c>
      <c r="T67" s="10">
        <v>2.9957554435448301</v>
      </c>
      <c r="U67" s="7">
        <v>76.711047555706799</v>
      </c>
      <c r="V67" s="10">
        <v>2.4361646677540998</v>
      </c>
      <c r="W67" s="7">
        <v>70.421480467342903</v>
      </c>
      <c r="X67" s="10">
        <v>4.5586443312758096</v>
      </c>
      <c r="Y67" s="7">
        <v>-9.7918011538364595</v>
      </c>
      <c r="Z67" s="10">
        <v>5.4123246084118399</v>
      </c>
      <c r="AA67" s="7" t="s">
        <v>706</v>
      </c>
      <c r="AB67" s="10" t="s">
        <v>706</v>
      </c>
      <c r="AC67" s="7">
        <v>77.417296125552795</v>
      </c>
      <c r="AD67" s="10">
        <v>2.2538807735772699</v>
      </c>
      <c r="AE67" s="7">
        <v>73.030366496123605</v>
      </c>
      <c r="AF67" s="10">
        <v>4.0064583412878001</v>
      </c>
      <c r="AG67" s="7" t="s">
        <v>706</v>
      </c>
      <c r="AH67" s="10" t="s">
        <v>706</v>
      </c>
      <c r="AI67" s="7">
        <v>79.274294684347296</v>
      </c>
      <c r="AJ67" s="10">
        <v>2.5953605217992002</v>
      </c>
      <c r="AK67" s="7">
        <v>78.878150101501006</v>
      </c>
      <c r="AL67" s="10">
        <v>2.0490882398621002</v>
      </c>
      <c r="AM67" s="7">
        <v>70.7688440759662</v>
      </c>
      <c r="AN67" s="10">
        <v>3.5740907470372001</v>
      </c>
      <c r="AO67" s="7">
        <v>-8.5054506083810395</v>
      </c>
      <c r="AP67" s="10">
        <v>4.4150693959871097</v>
      </c>
      <c r="AQ67" s="65"/>
      <c r="AR67" s="65"/>
      <c r="AS67" s="65"/>
      <c r="AT67" s="182"/>
    </row>
    <row r="68" spans="1:46" ht="13" customHeight="1" x14ac:dyDescent="0.2">
      <c r="A68" s="82" t="s">
        <v>393</v>
      </c>
      <c r="B68" s="110">
        <v>2</v>
      </c>
      <c r="C68" s="7">
        <v>51.455131806588199</v>
      </c>
      <c r="D68" s="10">
        <v>2.5187049977906502</v>
      </c>
      <c r="E68" s="7" t="s">
        <v>706</v>
      </c>
      <c r="F68" s="10" t="s">
        <v>706</v>
      </c>
      <c r="G68" s="7">
        <v>54.778045132645403</v>
      </c>
      <c r="H68" s="10">
        <v>3.51179790613658</v>
      </c>
      <c r="I68" s="7">
        <v>49.504510923810997</v>
      </c>
      <c r="J68" s="10">
        <v>5.0833200407264103</v>
      </c>
      <c r="K68" s="7" t="s">
        <v>706</v>
      </c>
      <c r="L68" s="10" t="s">
        <v>706</v>
      </c>
      <c r="M68" s="7">
        <v>49.419705531734401</v>
      </c>
      <c r="N68" s="10">
        <v>2.88216704169011</v>
      </c>
      <c r="O68" s="7" t="s">
        <v>706</v>
      </c>
      <c r="P68" s="10" t="s">
        <v>706</v>
      </c>
      <c r="Q68" s="7" t="s">
        <v>706</v>
      </c>
      <c r="R68" s="10" t="s">
        <v>706</v>
      </c>
      <c r="S68" s="7">
        <v>54.254408128144902</v>
      </c>
      <c r="T68" s="10">
        <v>4.6678089231730704</v>
      </c>
      <c r="U68" s="7">
        <v>53.5882997428198</v>
      </c>
      <c r="V68" s="10">
        <v>5.8207764091757701</v>
      </c>
      <c r="W68" s="7">
        <v>47.8681283816668</v>
      </c>
      <c r="X68" s="10">
        <v>5.4026330498747202</v>
      </c>
      <c r="Y68" s="7">
        <v>-6.3862797464781202</v>
      </c>
      <c r="Z68" s="10">
        <v>7.1340203261299804</v>
      </c>
      <c r="AA68" s="7" t="s">
        <v>706</v>
      </c>
      <c r="AB68" s="10" t="s">
        <v>706</v>
      </c>
      <c r="AC68" s="7">
        <v>53.715882690246197</v>
      </c>
      <c r="AD68" s="10">
        <v>3.6240107265736201</v>
      </c>
      <c r="AE68" s="7">
        <v>43.181974338013603</v>
      </c>
      <c r="AF68" s="10">
        <v>5.6523198745067598</v>
      </c>
      <c r="AG68" s="7" t="s">
        <v>706</v>
      </c>
      <c r="AH68" s="10" t="s">
        <v>706</v>
      </c>
      <c r="AI68" s="7">
        <v>43.375361933163099</v>
      </c>
      <c r="AJ68" s="10">
        <v>7.4495385589514003</v>
      </c>
      <c r="AK68" s="7">
        <v>55.642472448770903</v>
      </c>
      <c r="AL68" s="10">
        <v>4.1950751939802</v>
      </c>
      <c r="AM68" s="7">
        <v>51.8699072319042</v>
      </c>
      <c r="AN68" s="10">
        <v>7.3249387051955903</v>
      </c>
      <c r="AO68" s="7">
        <v>8.4945452987411194</v>
      </c>
      <c r="AP68" s="10">
        <v>10.5351862741582</v>
      </c>
      <c r="AQ68" s="65"/>
      <c r="AR68" s="65"/>
      <c r="AS68" s="65"/>
      <c r="AT68" s="182"/>
    </row>
    <row r="69" spans="1:46" ht="13" customHeight="1" x14ac:dyDescent="0.2">
      <c r="A69" s="4" t="s">
        <v>394</v>
      </c>
      <c r="B69" s="118">
        <v>2</v>
      </c>
      <c r="C69" s="169">
        <v>34.057406400472203</v>
      </c>
      <c r="D69" s="170">
        <v>2.25373986477218</v>
      </c>
      <c r="E69" s="169">
        <v>27.985346546998201</v>
      </c>
      <c r="F69" s="170">
        <v>7.5725484465253503</v>
      </c>
      <c r="G69" s="169">
        <v>31.2966747320366</v>
      </c>
      <c r="H69" s="170">
        <v>2.6359402042241</v>
      </c>
      <c r="I69" s="169">
        <v>46.110691369147702</v>
      </c>
      <c r="J69" s="170">
        <v>3.2550464290501901</v>
      </c>
      <c r="K69" s="169">
        <v>18.125344822149501</v>
      </c>
      <c r="L69" s="170">
        <v>8.2900478728043101</v>
      </c>
      <c r="M69" s="169">
        <v>32.735985447938504</v>
      </c>
      <c r="N69" s="170">
        <v>2.32054351341209</v>
      </c>
      <c r="O69" s="169" t="s">
        <v>706</v>
      </c>
      <c r="P69" s="170" t="s">
        <v>706</v>
      </c>
      <c r="Q69" s="169" t="s">
        <v>706</v>
      </c>
      <c r="R69" s="170" t="s">
        <v>706</v>
      </c>
      <c r="S69" s="169">
        <v>33.589604718033002</v>
      </c>
      <c r="T69" s="170">
        <v>3.2226823664575699</v>
      </c>
      <c r="U69" s="169">
        <v>32.7716175243634</v>
      </c>
      <c r="V69" s="170">
        <v>4.2473639466174902</v>
      </c>
      <c r="W69" s="169" t="s">
        <v>706</v>
      </c>
      <c r="X69" s="170" t="s">
        <v>706</v>
      </c>
      <c r="Y69" s="169" t="s">
        <v>706</v>
      </c>
      <c r="Z69" s="170" t="s">
        <v>706</v>
      </c>
      <c r="AA69" s="169">
        <v>27.040646681291499</v>
      </c>
      <c r="AB69" s="170">
        <v>6.6026241746527203</v>
      </c>
      <c r="AC69" s="169">
        <v>34.089603683583903</v>
      </c>
      <c r="AD69" s="170">
        <v>2.75294742603604</v>
      </c>
      <c r="AE69" s="169">
        <v>38.951708649980098</v>
      </c>
      <c r="AF69" s="170">
        <v>5.2662315123207302</v>
      </c>
      <c r="AG69" s="169">
        <v>11.9110619686886</v>
      </c>
      <c r="AH69" s="170">
        <v>8.4545211494349708</v>
      </c>
      <c r="AI69" s="169">
        <v>30.110724416169301</v>
      </c>
      <c r="AJ69" s="170">
        <v>2.9443929432849698</v>
      </c>
      <c r="AK69" s="169">
        <v>37.303626821517703</v>
      </c>
      <c r="AL69" s="170">
        <v>3.2234037734853098</v>
      </c>
      <c r="AM69" s="169" t="s">
        <v>706</v>
      </c>
      <c r="AN69" s="170" t="s">
        <v>706</v>
      </c>
      <c r="AO69" s="169" t="s">
        <v>706</v>
      </c>
      <c r="AP69" s="170" t="s">
        <v>706</v>
      </c>
      <c r="AQ69" s="178"/>
      <c r="AR69" s="178"/>
      <c r="AS69" s="178"/>
      <c r="AT69" s="183"/>
    </row>
    <row r="70" spans="1:46" ht="13" customHeight="1" x14ac:dyDescent="0.2">
      <c r="A70" s="82"/>
      <c r="B70" s="119"/>
      <c r="C70" s="7" t="s">
        <v>1856</v>
      </c>
      <c r="D70" s="10" t="s">
        <v>1857</v>
      </c>
      <c r="E70" s="7" t="s">
        <v>2042</v>
      </c>
      <c r="F70" s="10" t="s">
        <v>2043</v>
      </c>
      <c r="G70" s="7" t="s">
        <v>2044</v>
      </c>
      <c r="H70" s="10" t="s">
        <v>2045</v>
      </c>
      <c r="I70" s="7" t="s">
        <v>2046</v>
      </c>
      <c r="J70" s="10" t="s">
        <v>2047</v>
      </c>
      <c r="K70" s="7" t="s">
        <v>2048</v>
      </c>
      <c r="L70" s="10" t="s">
        <v>2049</v>
      </c>
      <c r="M70" s="7" t="s">
        <v>2050</v>
      </c>
      <c r="N70" s="10" t="s">
        <v>2051</v>
      </c>
      <c r="O70" s="7" t="s">
        <v>2052</v>
      </c>
      <c r="P70" s="10" t="s">
        <v>2053</v>
      </c>
      <c r="Q70" s="7" t="s">
        <v>2054</v>
      </c>
      <c r="R70" s="10" t="s">
        <v>2055</v>
      </c>
      <c r="S70" s="7" t="s">
        <v>2056</v>
      </c>
      <c r="T70" s="10" t="s">
        <v>2057</v>
      </c>
      <c r="U70" s="7" t="s">
        <v>2058</v>
      </c>
      <c r="V70" s="10" t="s">
        <v>2059</v>
      </c>
      <c r="W70" s="7" t="s">
        <v>2060</v>
      </c>
      <c r="X70" s="10" t="s">
        <v>2061</v>
      </c>
      <c r="Y70" s="7" t="s">
        <v>2062</v>
      </c>
      <c r="Z70" s="10" t="s">
        <v>2063</v>
      </c>
      <c r="AA70" s="7" t="s">
        <v>2064</v>
      </c>
      <c r="AB70" s="10" t="s">
        <v>2065</v>
      </c>
      <c r="AC70" s="7" t="s">
        <v>2066</v>
      </c>
      <c r="AD70" s="10" t="s">
        <v>2067</v>
      </c>
      <c r="AE70" s="7" t="s">
        <v>2068</v>
      </c>
      <c r="AF70" s="10" t="s">
        <v>2069</v>
      </c>
      <c r="AG70" s="7" t="s">
        <v>2070</v>
      </c>
      <c r="AH70" s="10" t="s">
        <v>2071</v>
      </c>
      <c r="AI70" s="7" t="s">
        <v>2072</v>
      </c>
      <c r="AJ70" s="10" t="s">
        <v>2073</v>
      </c>
      <c r="AK70" s="7" t="s">
        <v>2074</v>
      </c>
      <c r="AL70" s="10" t="s">
        <v>2075</v>
      </c>
      <c r="AM70" s="7" t="s">
        <v>2076</v>
      </c>
      <c r="AN70" s="10" t="s">
        <v>2077</v>
      </c>
      <c r="AO70" s="7" t="s">
        <v>2078</v>
      </c>
      <c r="AP70" s="10" t="s">
        <v>2079</v>
      </c>
      <c r="AQ70" s="7" t="s">
        <v>1880</v>
      </c>
      <c r="AR70" s="10" t="s">
        <v>1881</v>
      </c>
      <c r="AS70" s="65" t="s">
        <v>1882</v>
      </c>
      <c r="AT70" s="182" t="s">
        <v>1883</v>
      </c>
    </row>
    <row r="71" spans="1:46" ht="13" customHeight="1" x14ac:dyDescent="0.2">
      <c r="A71" s="82" t="s">
        <v>350</v>
      </c>
      <c r="B71" s="119">
        <v>1</v>
      </c>
      <c r="C71" s="7">
        <v>55.115844215182896</v>
      </c>
      <c r="D71" s="10">
        <v>1.40082274799499</v>
      </c>
      <c r="E71" s="7">
        <v>65.462656975874793</v>
      </c>
      <c r="F71" s="10">
        <v>2.9077719400023199</v>
      </c>
      <c r="G71" s="7">
        <v>53.467006286661402</v>
      </c>
      <c r="H71" s="10">
        <v>2.7327050965538899</v>
      </c>
      <c r="I71" s="7">
        <v>54.662806570436501</v>
      </c>
      <c r="J71" s="10">
        <v>1.86489432750867</v>
      </c>
      <c r="K71" s="7">
        <v>-10.799850405438301</v>
      </c>
      <c r="L71" s="10">
        <v>3.4745988164609898</v>
      </c>
      <c r="M71" s="7">
        <v>56.002773704831903</v>
      </c>
      <c r="N71" s="10">
        <v>1.8661324392580001</v>
      </c>
      <c r="O71" s="7">
        <v>53.630730120871902</v>
      </c>
      <c r="P71" s="10">
        <v>2.17855521830506</v>
      </c>
      <c r="Q71" s="7">
        <v>-2.3720435839600098</v>
      </c>
      <c r="R71" s="10">
        <v>2.8751055419900902</v>
      </c>
      <c r="S71" s="7">
        <v>53.781736871657202</v>
      </c>
      <c r="T71" s="10">
        <v>2.1110599966537</v>
      </c>
      <c r="U71" s="7">
        <v>55.0857809108767</v>
      </c>
      <c r="V71" s="10">
        <v>3.2895652824118899</v>
      </c>
      <c r="W71" s="7">
        <v>57.806153018849301</v>
      </c>
      <c r="X71" s="10">
        <v>2.6193356498678599</v>
      </c>
      <c r="Y71" s="7">
        <v>4.0244161471920998</v>
      </c>
      <c r="Z71" s="10">
        <v>3.3741117049419298</v>
      </c>
      <c r="AA71" s="7">
        <v>65.619478436721295</v>
      </c>
      <c r="AB71" s="10">
        <v>2.9363119798896098</v>
      </c>
      <c r="AC71" s="7">
        <v>56.040756621478799</v>
      </c>
      <c r="AD71" s="10">
        <v>1.9010070750716099</v>
      </c>
      <c r="AE71" s="7">
        <v>51.011352238133597</v>
      </c>
      <c r="AF71" s="10">
        <v>2.92012272083561</v>
      </c>
      <c r="AG71" s="7">
        <v>-14.6081261985877</v>
      </c>
      <c r="AH71" s="10">
        <v>4.3188398957084297</v>
      </c>
      <c r="AI71" s="7">
        <v>56.194721499282799</v>
      </c>
      <c r="AJ71" s="10">
        <v>2.59830426070081</v>
      </c>
      <c r="AK71" s="7">
        <v>52.915775808077697</v>
      </c>
      <c r="AL71" s="10">
        <v>2.2762190145513501</v>
      </c>
      <c r="AM71" s="7">
        <v>60.276521115078999</v>
      </c>
      <c r="AN71" s="10">
        <v>3.0626306795274898</v>
      </c>
      <c r="AO71" s="7">
        <v>4.0817996157962098</v>
      </c>
      <c r="AP71" s="10">
        <v>4.0978428464359897</v>
      </c>
      <c r="AQ71" s="7">
        <v>0.614005997587455</v>
      </c>
      <c r="AR71" s="10">
        <v>2.2637436598046499</v>
      </c>
      <c r="AS71" s="65"/>
      <c r="AT71" s="182"/>
    </row>
    <row r="72" spans="1:46" ht="13" customHeight="1" x14ac:dyDescent="0.2">
      <c r="A72" s="82" t="s">
        <v>352</v>
      </c>
      <c r="B72" s="119">
        <v>1</v>
      </c>
      <c r="C72" s="7">
        <v>69.5643934296221</v>
      </c>
      <c r="D72" s="10">
        <v>1.0296273996007801</v>
      </c>
      <c r="E72" s="7">
        <v>72.767613794898097</v>
      </c>
      <c r="F72" s="10">
        <v>2.9893747590978701</v>
      </c>
      <c r="G72" s="7">
        <v>70.950747194877806</v>
      </c>
      <c r="H72" s="10">
        <v>1.2740055021913099</v>
      </c>
      <c r="I72" s="7">
        <v>60.292021747244</v>
      </c>
      <c r="J72" s="10">
        <v>2.84099486767784</v>
      </c>
      <c r="K72" s="7">
        <v>-12.475592047654001</v>
      </c>
      <c r="L72" s="10">
        <v>4.20064901693436</v>
      </c>
      <c r="M72" s="7">
        <v>67.863130250266707</v>
      </c>
      <c r="N72" s="10">
        <v>1.5644295170268301</v>
      </c>
      <c r="O72" s="7">
        <v>71.419497649081904</v>
      </c>
      <c r="P72" s="10">
        <v>1.42785568012796</v>
      </c>
      <c r="Q72" s="7">
        <v>3.5563673988151301</v>
      </c>
      <c r="R72" s="10">
        <v>2.1103541118201501</v>
      </c>
      <c r="S72" s="7">
        <v>70.416832983155402</v>
      </c>
      <c r="T72" s="10">
        <v>1.72987650044867</v>
      </c>
      <c r="U72" s="7">
        <v>72.099939841419001</v>
      </c>
      <c r="V72" s="10">
        <v>1.7045580206151101</v>
      </c>
      <c r="W72" s="7">
        <v>64.091373645618702</v>
      </c>
      <c r="X72" s="10">
        <v>2.4671252165223501</v>
      </c>
      <c r="Y72" s="7">
        <v>-6.3254593375366897</v>
      </c>
      <c r="Z72" s="10">
        <v>2.9950896507195401</v>
      </c>
      <c r="AA72" s="7">
        <v>73.617102298533496</v>
      </c>
      <c r="AB72" s="10">
        <v>3.3564139685212302</v>
      </c>
      <c r="AC72" s="7">
        <v>71.734220925676794</v>
      </c>
      <c r="AD72" s="10">
        <v>1.44086277734579</v>
      </c>
      <c r="AE72" s="7">
        <v>66.736144804897904</v>
      </c>
      <c r="AF72" s="10">
        <v>1.65265055380447</v>
      </c>
      <c r="AG72" s="7">
        <v>-6.8809574936356199</v>
      </c>
      <c r="AH72" s="10">
        <v>3.7924570210448798</v>
      </c>
      <c r="AI72" s="7">
        <v>72.607422002603499</v>
      </c>
      <c r="AJ72" s="10">
        <v>1.59259302471523</v>
      </c>
      <c r="AK72" s="7">
        <v>68.329368381388207</v>
      </c>
      <c r="AL72" s="10">
        <v>1.60755549153514</v>
      </c>
      <c r="AM72" s="7">
        <v>65.7168121731479</v>
      </c>
      <c r="AN72" s="10">
        <v>2.8860266112400699</v>
      </c>
      <c r="AO72" s="7">
        <v>-6.8906098294555802</v>
      </c>
      <c r="AP72" s="10">
        <v>3.41524959767158</v>
      </c>
      <c r="AQ72" s="7">
        <v>0.338966885893484</v>
      </c>
      <c r="AR72" s="10">
        <v>1.3909025578452601</v>
      </c>
      <c r="AS72" s="65"/>
      <c r="AT72" s="182"/>
    </row>
    <row r="73" spans="1:46" ht="13" customHeight="1" x14ac:dyDescent="0.2">
      <c r="A73" s="111" t="s">
        <v>354</v>
      </c>
      <c r="B73" s="119">
        <v>1</v>
      </c>
      <c r="C73" s="7">
        <v>65.923440611974499</v>
      </c>
      <c r="D73" s="10">
        <v>1.4431433939662099</v>
      </c>
      <c r="E73" s="7">
        <v>65.108355216684203</v>
      </c>
      <c r="F73" s="10">
        <v>3.6237588367892299</v>
      </c>
      <c r="G73" s="7">
        <v>68.903941429547004</v>
      </c>
      <c r="H73" s="10">
        <v>2.0115434661109899</v>
      </c>
      <c r="I73" s="7">
        <v>56.187364049517797</v>
      </c>
      <c r="J73" s="10">
        <v>3.20720894643742</v>
      </c>
      <c r="K73" s="7">
        <v>-8.9209911671664095</v>
      </c>
      <c r="L73" s="10">
        <v>4.8992161071330802</v>
      </c>
      <c r="M73" s="7">
        <v>65.212064912206401</v>
      </c>
      <c r="N73" s="10">
        <v>2.0422644338093598</v>
      </c>
      <c r="O73" s="7">
        <v>65.826916542191597</v>
      </c>
      <c r="P73" s="10">
        <v>2.2776554605175301</v>
      </c>
      <c r="Q73" s="7">
        <v>0.61485162998522502</v>
      </c>
      <c r="R73" s="10">
        <v>3.0551394896349402</v>
      </c>
      <c r="S73" s="7">
        <v>63.562067229200501</v>
      </c>
      <c r="T73" s="10">
        <v>2.4299149258330299</v>
      </c>
      <c r="U73" s="7">
        <v>67.608364506911101</v>
      </c>
      <c r="V73" s="10">
        <v>2.8061211697978199</v>
      </c>
      <c r="W73" s="7">
        <v>64.503273032088899</v>
      </c>
      <c r="X73" s="10">
        <v>3.38815530408433</v>
      </c>
      <c r="Y73" s="7">
        <v>0.94120580288844002</v>
      </c>
      <c r="Z73" s="10">
        <v>4.2626231265074299</v>
      </c>
      <c r="AA73" s="7">
        <v>69.867681504709495</v>
      </c>
      <c r="AB73" s="10">
        <v>4.9473238908927897</v>
      </c>
      <c r="AC73" s="7">
        <v>65.458067181523106</v>
      </c>
      <c r="AD73" s="10">
        <v>2.0338901621000902</v>
      </c>
      <c r="AE73" s="7">
        <v>63.8255354714844</v>
      </c>
      <c r="AF73" s="10">
        <v>2.5995078163986198</v>
      </c>
      <c r="AG73" s="7">
        <v>-6.04214603322513</v>
      </c>
      <c r="AH73" s="10">
        <v>5.7334407102949401</v>
      </c>
      <c r="AI73" s="7">
        <v>69.319890780038406</v>
      </c>
      <c r="AJ73" s="10">
        <v>2.7210491883488199</v>
      </c>
      <c r="AK73" s="7">
        <v>60.438205121401502</v>
      </c>
      <c r="AL73" s="10">
        <v>2.3900951190376101</v>
      </c>
      <c r="AM73" s="7">
        <v>68.680910847412804</v>
      </c>
      <c r="AN73" s="10">
        <v>2.6154717608787199</v>
      </c>
      <c r="AO73" s="7">
        <v>-0.63897993262564501</v>
      </c>
      <c r="AP73" s="10">
        <v>3.9753454210825598</v>
      </c>
      <c r="AQ73" s="7">
        <v>-0.18224397154827399</v>
      </c>
      <c r="AR73" s="10">
        <v>2.20764014429054</v>
      </c>
      <c r="AS73" s="65"/>
      <c r="AT73" s="182"/>
    </row>
    <row r="74" spans="1:46" ht="13" customHeight="1" x14ac:dyDescent="0.2">
      <c r="A74" s="82" t="s">
        <v>355</v>
      </c>
      <c r="B74" s="119">
        <v>1</v>
      </c>
      <c r="C74" s="7">
        <v>25.015110217975501</v>
      </c>
      <c r="D74" s="10">
        <v>1.64588450124978</v>
      </c>
      <c r="E74" s="7">
        <v>28.972637422759799</v>
      </c>
      <c r="F74" s="10">
        <v>3.63220163085861</v>
      </c>
      <c r="G74" s="7">
        <v>26.9568852483177</v>
      </c>
      <c r="H74" s="10">
        <v>2.7569586998180999</v>
      </c>
      <c r="I74" s="7">
        <v>21.053946430102499</v>
      </c>
      <c r="J74" s="10">
        <v>2.6586151089737502</v>
      </c>
      <c r="K74" s="7">
        <v>-7.9186909926573499</v>
      </c>
      <c r="L74" s="10">
        <v>4.1914061150267798</v>
      </c>
      <c r="M74" s="7">
        <v>22.3957507222568</v>
      </c>
      <c r="N74" s="10">
        <v>1.67846570746645</v>
      </c>
      <c r="O74" s="7">
        <v>32.245284308224697</v>
      </c>
      <c r="P74" s="10">
        <v>3.7146830556741102</v>
      </c>
      <c r="Q74" s="7">
        <v>9.8495335859678796</v>
      </c>
      <c r="R74" s="10">
        <v>3.9645255514079198</v>
      </c>
      <c r="S74" s="7">
        <v>28.947959219235202</v>
      </c>
      <c r="T74" s="10">
        <v>2.5187735391078898</v>
      </c>
      <c r="U74" s="7">
        <v>21.4689468298617</v>
      </c>
      <c r="V74" s="10">
        <v>3.1918666712222099</v>
      </c>
      <c r="W74" s="7">
        <v>22.728253396341199</v>
      </c>
      <c r="X74" s="10">
        <v>2.9262227341757998</v>
      </c>
      <c r="Y74" s="7">
        <v>-6.2197058228939399</v>
      </c>
      <c r="Z74" s="10">
        <v>3.8257718455504102</v>
      </c>
      <c r="AA74" s="7">
        <v>23.548611298834398</v>
      </c>
      <c r="AB74" s="10">
        <v>1.95947623840638</v>
      </c>
      <c r="AC74" s="7">
        <v>25.707677899116501</v>
      </c>
      <c r="AD74" s="10">
        <v>2.86268200202649</v>
      </c>
      <c r="AE74" s="7">
        <v>32.514181816756299</v>
      </c>
      <c r="AF74" s="10">
        <v>5.2841033087548697</v>
      </c>
      <c r="AG74" s="7">
        <v>8.9655705179219094</v>
      </c>
      <c r="AH74" s="10">
        <v>5.5640568098048204</v>
      </c>
      <c r="AI74" s="7">
        <v>26.0960825394476</v>
      </c>
      <c r="AJ74" s="10">
        <v>1.89112950410585</v>
      </c>
      <c r="AK74" s="7">
        <v>24.464918466843599</v>
      </c>
      <c r="AL74" s="10">
        <v>3.50833458091997</v>
      </c>
      <c r="AM74" s="7">
        <v>23.324256151117101</v>
      </c>
      <c r="AN74" s="10">
        <v>5.8092146598343399</v>
      </c>
      <c r="AO74" s="7">
        <v>-2.7718263883305201</v>
      </c>
      <c r="AP74" s="10">
        <v>6.15704036683886</v>
      </c>
      <c r="AQ74" s="7">
        <v>2.6864439966813398</v>
      </c>
      <c r="AR74" s="10">
        <v>2.3148862957263199</v>
      </c>
      <c r="AS74" s="65"/>
      <c r="AT74" s="182"/>
    </row>
    <row r="75" spans="1:46" ht="13" customHeight="1" x14ac:dyDescent="0.2">
      <c r="A75" s="82" t="s">
        <v>365</v>
      </c>
      <c r="B75" s="119">
        <v>1</v>
      </c>
      <c r="C75" s="7">
        <v>21.558538273137898</v>
      </c>
      <c r="D75" s="10">
        <v>1.4459779168669999</v>
      </c>
      <c r="E75" s="7">
        <v>26.1456870497098</v>
      </c>
      <c r="F75" s="10">
        <v>3.9371351621562498</v>
      </c>
      <c r="G75" s="7">
        <v>19.700541517748299</v>
      </c>
      <c r="H75" s="10">
        <v>1.927531917347</v>
      </c>
      <c r="I75" s="7">
        <v>21.975655398161901</v>
      </c>
      <c r="J75" s="10">
        <v>3.1337226579628199</v>
      </c>
      <c r="K75" s="7">
        <v>-4.1700316515478599</v>
      </c>
      <c r="L75" s="10">
        <v>5.21537518977338</v>
      </c>
      <c r="M75" s="7">
        <v>22.232696040862599</v>
      </c>
      <c r="N75" s="10">
        <v>1.55121945410527</v>
      </c>
      <c r="O75" s="7">
        <v>17.892786496887599</v>
      </c>
      <c r="P75" s="10">
        <v>3.7240226840811599</v>
      </c>
      <c r="Q75" s="7">
        <v>-4.33990954397499</v>
      </c>
      <c r="R75" s="10">
        <v>3.9758856081021201</v>
      </c>
      <c r="S75" s="7">
        <v>20.778651658230299</v>
      </c>
      <c r="T75" s="10">
        <v>2.57175954400393</v>
      </c>
      <c r="U75" s="7">
        <v>21.069234262437099</v>
      </c>
      <c r="V75" s="10">
        <v>2.5651696212817598</v>
      </c>
      <c r="W75" s="7">
        <v>23.926455543107899</v>
      </c>
      <c r="X75" s="10">
        <v>2.37774663898574</v>
      </c>
      <c r="Y75" s="7">
        <v>3.1478038848775598</v>
      </c>
      <c r="Z75" s="10">
        <v>3.53267829516777</v>
      </c>
      <c r="AA75" s="7">
        <v>27.994574197129399</v>
      </c>
      <c r="AB75" s="10">
        <v>3.3132283612187199</v>
      </c>
      <c r="AC75" s="7">
        <v>20.254765135268901</v>
      </c>
      <c r="AD75" s="10">
        <v>1.99546326326024</v>
      </c>
      <c r="AE75" s="7">
        <v>17.920048747053901</v>
      </c>
      <c r="AF75" s="10">
        <v>2.9946130325721398</v>
      </c>
      <c r="AG75" s="7">
        <v>-10.0745254500755</v>
      </c>
      <c r="AH75" s="10">
        <v>4.6822353441697704</v>
      </c>
      <c r="AI75" s="7">
        <v>23.811314254236201</v>
      </c>
      <c r="AJ75" s="10">
        <v>2.8552512143245101</v>
      </c>
      <c r="AK75" s="7">
        <v>22.0033368810845</v>
      </c>
      <c r="AL75" s="10">
        <v>2.2203891840473098</v>
      </c>
      <c r="AM75" s="7">
        <v>15.035310565323901</v>
      </c>
      <c r="AN75" s="10">
        <v>3.2639581047255901</v>
      </c>
      <c r="AO75" s="7">
        <v>-8.7760036889122794</v>
      </c>
      <c r="AP75" s="10">
        <v>4.3383339036601303</v>
      </c>
      <c r="AQ75" s="7">
        <v>-5.0691397531285398</v>
      </c>
      <c r="AR75" s="10">
        <v>1.8871374813299899</v>
      </c>
      <c r="AS75" s="65"/>
      <c r="AT75" s="182"/>
    </row>
    <row r="76" spans="1:46" ht="13" customHeight="1" x14ac:dyDescent="0.2">
      <c r="A76" s="82" t="s">
        <v>370</v>
      </c>
      <c r="B76" s="119">
        <v>1</v>
      </c>
      <c r="C76" s="7">
        <v>31.2649080838389</v>
      </c>
      <c r="D76" s="10">
        <v>1.1329677877004201</v>
      </c>
      <c r="E76" s="7" t="s">
        <v>706</v>
      </c>
      <c r="F76" s="10" t="s">
        <v>706</v>
      </c>
      <c r="G76" s="7">
        <v>31.019904665581802</v>
      </c>
      <c r="H76" s="10">
        <v>1.7446107437185201</v>
      </c>
      <c r="I76" s="7">
        <v>31.309790945276401</v>
      </c>
      <c r="J76" s="10">
        <v>1.4772867948047499</v>
      </c>
      <c r="K76" s="7" t="s">
        <v>706</v>
      </c>
      <c r="L76" s="10" t="s">
        <v>706</v>
      </c>
      <c r="M76" s="7">
        <v>30.848941846521701</v>
      </c>
      <c r="N76" s="10">
        <v>1.0973923574095601</v>
      </c>
      <c r="O76" s="7" t="s">
        <v>706</v>
      </c>
      <c r="P76" s="10" t="s">
        <v>706</v>
      </c>
      <c r="Q76" s="7" t="s">
        <v>706</v>
      </c>
      <c r="R76" s="10" t="s">
        <v>706</v>
      </c>
      <c r="S76" s="7">
        <v>31.532237569678799</v>
      </c>
      <c r="T76" s="10">
        <v>1.29091692093661</v>
      </c>
      <c r="U76" s="7">
        <v>30.378291419640899</v>
      </c>
      <c r="V76" s="10">
        <v>2.6140366353862898</v>
      </c>
      <c r="W76" s="7" t="s">
        <v>706</v>
      </c>
      <c r="X76" s="10" t="s">
        <v>706</v>
      </c>
      <c r="Y76" s="7" t="s">
        <v>706</v>
      </c>
      <c r="Z76" s="10" t="s">
        <v>706</v>
      </c>
      <c r="AA76" s="7">
        <v>33.499936717370403</v>
      </c>
      <c r="AB76" s="10">
        <v>1.7080452083694799</v>
      </c>
      <c r="AC76" s="7">
        <v>29.172772197848801</v>
      </c>
      <c r="AD76" s="10">
        <v>1.61396186588844</v>
      </c>
      <c r="AE76" s="7" t="s">
        <v>562</v>
      </c>
      <c r="AF76" s="10" t="s">
        <v>562</v>
      </c>
      <c r="AG76" s="7" t="s">
        <v>562</v>
      </c>
      <c r="AH76" s="10" t="s">
        <v>562</v>
      </c>
      <c r="AI76" s="7">
        <v>31.972113712847602</v>
      </c>
      <c r="AJ76" s="10">
        <v>1.49890641200324</v>
      </c>
      <c r="AK76" s="7">
        <v>30.004738451204201</v>
      </c>
      <c r="AL76" s="10">
        <v>1.885924127082</v>
      </c>
      <c r="AM76" s="7" t="s">
        <v>706</v>
      </c>
      <c r="AN76" s="10" t="s">
        <v>706</v>
      </c>
      <c r="AO76" s="7" t="s">
        <v>706</v>
      </c>
      <c r="AP76" s="10" t="s">
        <v>706</v>
      </c>
      <c r="AQ76" s="7">
        <v>2.6207286662952298</v>
      </c>
      <c r="AR76" s="10">
        <v>1.5090948267569599</v>
      </c>
      <c r="AS76" s="65"/>
      <c r="AT76" s="182"/>
    </row>
    <row r="77" spans="1:46" ht="13" customHeight="1" x14ac:dyDescent="0.2">
      <c r="A77" s="82" t="s">
        <v>372</v>
      </c>
      <c r="B77" s="119">
        <v>1</v>
      </c>
      <c r="C77" s="7">
        <v>20.8426543585629</v>
      </c>
      <c r="D77" s="10">
        <v>1.3077032786154501</v>
      </c>
      <c r="E77" s="7">
        <v>16.4059569673257</v>
      </c>
      <c r="F77" s="10">
        <v>4.2985964203034701</v>
      </c>
      <c r="G77" s="7">
        <v>26.366001829032601</v>
      </c>
      <c r="H77" s="10">
        <v>6.39745793753778</v>
      </c>
      <c r="I77" s="7">
        <v>20.8836197382278</v>
      </c>
      <c r="J77" s="10">
        <v>1.3474459661489899</v>
      </c>
      <c r="K77" s="7">
        <v>4.4776627709021</v>
      </c>
      <c r="L77" s="10">
        <v>4.5288726402517501</v>
      </c>
      <c r="M77" s="7">
        <v>21.271142274411599</v>
      </c>
      <c r="N77" s="10">
        <v>1.3726146590470201</v>
      </c>
      <c r="O77" s="7" t="s">
        <v>562</v>
      </c>
      <c r="P77" s="10" t="s">
        <v>562</v>
      </c>
      <c r="Q77" s="7" t="s">
        <v>562</v>
      </c>
      <c r="R77" s="10" t="s">
        <v>562</v>
      </c>
      <c r="S77" s="7">
        <v>20.847257439722298</v>
      </c>
      <c r="T77" s="10">
        <v>1.47671861163267</v>
      </c>
      <c r="U77" s="7">
        <v>21.037798426094099</v>
      </c>
      <c r="V77" s="10">
        <v>3.0728532058794502</v>
      </c>
      <c r="W77" s="7">
        <v>26.4427356268503</v>
      </c>
      <c r="X77" s="10">
        <v>9.6500874333261706</v>
      </c>
      <c r="Y77" s="7">
        <v>5.5954781871279797</v>
      </c>
      <c r="Z77" s="10">
        <v>9.7338158716036798</v>
      </c>
      <c r="AA77" s="7">
        <v>22.068087770424501</v>
      </c>
      <c r="AB77" s="10">
        <v>1.7058892033447099</v>
      </c>
      <c r="AC77" s="7">
        <v>20.741012663653201</v>
      </c>
      <c r="AD77" s="10">
        <v>2.09559486390296</v>
      </c>
      <c r="AE77" s="7" t="s">
        <v>706</v>
      </c>
      <c r="AF77" s="10" t="s">
        <v>706</v>
      </c>
      <c r="AG77" s="7" t="s">
        <v>706</v>
      </c>
      <c r="AH77" s="10" t="s">
        <v>706</v>
      </c>
      <c r="AI77" s="7">
        <v>21.341430049600401</v>
      </c>
      <c r="AJ77" s="10">
        <v>1.41320278828447</v>
      </c>
      <c r="AK77" s="7" t="s">
        <v>706</v>
      </c>
      <c r="AL77" s="10" t="s">
        <v>706</v>
      </c>
      <c r="AM77" s="7" t="s">
        <v>706</v>
      </c>
      <c r="AN77" s="10" t="s">
        <v>706</v>
      </c>
      <c r="AO77" s="7" t="s">
        <v>706</v>
      </c>
      <c r="AP77" s="10" t="s">
        <v>706</v>
      </c>
      <c r="AQ77" s="7">
        <v>-7.8052076876213299</v>
      </c>
      <c r="AR77" s="10">
        <v>1.7222770281969699</v>
      </c>
      <c r="AS77" s="65"/>
      <c r="AT77" s="182"/>
    </row>
    <row r="78" spans="1:46" ht="13" customHeight="1" x14ac:dyDescent="0.2">
      <c r="A78" s="82" t="s">
        <v>428</v>
      </c>
      <c r="B78" s="119">
        <v>1</v>
      </c>
      <c r="C78" s="7">
        <v>20.821153809162102</v>
      </c>
      <c r="D78" s="10">
        <v>1.3505540454329299</v>
      </c>
      <c r="E78" s="7">
        <v>15.384251608037401</v>
      </c>
      <c r="F78" s="10">
        <v>1.6473448245937801</v>
      </c>
      <c r="G78" s="7">
        <v>20.9112756879132</v>
      </c>
      <c r="H78" s="10">
        <v>2.7421679892114801</v>
      </c>
      <c r="I78" s="7">
        <v>27.291622522313801</v>
      </c>
      <c r="J78" s="10">
        <v>2.4779437352582101</v>
      </c>
      <c r="K78" s="7">
        <v>11.9073709142765</v>
      </c>
      <c r="L78" s="10">
        <v>2.7106675069894099</v>
      </c>
      <c r="M78" s="7">
        <v>17.7487227182393</v>
      </c>
      <c r="N78" s="10">
        <v>1.2343403630056</v>
      </c>
      <c r="O78" s="7">
        <v>31.795117700910499</v>
      </c>
      <c r="P78" s="10">
        <v>3.6927924663889602</v>
      </c>
      <c r="Q78" s="7">
        <v>14.046394982671201</v>
      </c>
      <c r="R78" s="10">
        <v>3.6933122175143298</v>
      </c>
      <c r="S78" s="7">
        <v>23.936015362398201</v>
      </c>
      <c r="T78" s="10">
        <v>2.19382971798687</v>
      </c>
      <c r="U78" s="7">
        <v>17.555869634472302</v>
      </c>
      <c r="V78" s="10">
        <v>2.2923076437450498</v>
      </c>
      <c r="W78" s="7">
        <v>17.9856456828775</v>
      </c>
      <c r="X78" s="10">
        <v>2.0086984278059901</v>
      </c>
      <c r="Y78" s="7">
        <v>-5.95036967952064</v>
      </c>
      <c r="Z78" s="10">
        <v>2.9356400367626798</v>
      </c>
      <c r="AA78" s="7">
        <v>27.399982526332899</v>
      </c>
      <c r="AB78" s="10">
        <v>3.1747417970440202</v>
      </c>
      <c r="AC78" s="7">
        <v>23.283184050264499</v>
      </c>
      <c r="AD78" s="10">
        <v>2.36892022723673</v>
      </c>
      <c r="AE78" s="7">
        <v>15.4349383857897</v>
      </c>
      <c r="AF78" s="10">
        <v>1.48673867140988</v>
      </c>
      <c r="AG78" s="7">
        <v>-11.965044140543201</v>
      </c>
      <c r="AH78" s="10">
        <v>3.4842507880668898</v>
      </c>
      <c r="AI78" s="7">
        <v>20.7525659998214</v>
      </c>
      <c r="AJ78" s="10">
        <v>1.43247079565025</v>
      </c>
      <c r="AK78" s="7">
        <v>18.0633901130984</v>
      </c>
      <c r="AL78" s="10">
        <v>3.44573809039681</v>
      </c>
      <c r="AM78" s="7" t="s">
        <v>706</v>
      </c>
      <c r="AN78" s="10" t="s">
        <v>706</v>
      </c>
      <c r="AO78" s="7" t="s">
        <v>706</v>
      </c>
      <c r="AP78" s="10" t="s">
        <v>706</v>
      </c>
      <c r="AQ78" s="7">
        <v>-2.9060095940280699</v>
      </c>
      <c r="AR78" s="10">
        <v>1.9383973033364199</v>
      </c>
      <c r="AS78" s="65"/>
      <c r="AT78" s="182"/>
    </row>
    <row r="79" spans="1:46" ht="13" customHeight="1" x14ac:dyDescent="0.2">
      <c r="A79" s="82" t="s">
        <v>378</v>
      </c>
      <c r="B79" s="119">
        <v>1</v>
      </c>
      <c r="C79" s="7">
        <v>74.942997247570105</v>
      </c>
      <c r="D79" s="10">
        <v>1.3044190973039</v>
      </c>
      <c r="E79" s="7">
        <v>81.166826634220996</v>
      </c>
      <c r="F79" s="10">
        <v>2.5042365635755801</v>
      </c>
      <c r="G79" s="7">
        <v>75.721856252643207</v>
      </c>
      <c r="H79" s="10">
        <v>4.4407984511498899</v>
      </c>
      <c r="I79" s="7">
        <v>71.582062237449307</v>
      </c>
      <c r="J79" s="10">
        <v>1.88672146160345</v>
      </c>
      <c r="K79" s="7">
        <v>-9.5847643967716998</v>
      </c>
      <c r="L79" s="10">
        <v>3.11175895795119</v>
      </c>
      <c r="M79" s="7">
        <v>76.953911392783098</v>
      </c>
      <c r="N79" s="10">
        <v>1.44743279504214</v>
      </c>
      <c r="O79" s="7">
        <v>54.912266090683801</v>
      </c>
      <c r="P79" s="10">
        <v>4.7532799118931299</v>
      </c>
      <c r="Q79" s="7">
        <v>-22.041645302099301</v>
      </c>
      <c r="R79" s="10">
        <v>5.0729434393820396</v>
      </c>
      <c r="S79" s="7">
        <v>74.138490598105506</v>
      </c>
      <c r="T79" s="10">
        <v>1.76801922079762</v>
      </c>
      <c r="U79" s="7">
        <v>78.213555431182797</v>
      </c>
      <c r="V79" s="10">
        <v>3.2160005030591901</v>
      </c>
      <c r="W79" s="7">
        <v>78.261173583471901</v>
      </c>
      <c r="X79" s="10">
        <v>4.5878992017901297</v>
      </c>
      <c r="Y79" s="7">
        <v>4.12268298536637</v>
      </c>
      <c r="Z79" s="10">
        <v>4.9479325898239903</v>
      </c>
      <c r="AA79" s="7">
        <v>76.241423009327903</v>
      </c>
      <c r="AB79" s="10">
        <v>1.6706483075985401</v>
      </c>
      <c r="AC79" s="7">
        <v>69.772059148289003</v>
      </c>
      <c r="AD79" s="10">
        <v>4.5719386595891098</v>
      </c>
      <c r="AE79" s="7">
        <v>76.093185841395893</v>
      </c>
      <c r="AF79" s="10">
        <v>3.8663846804053801</v>
      </c>
      <c r="AG79" s="7">
        <v>-0.14823716793199501</v>
      </c>
      <c r="AH79" s="10">
        <v>4.3881957454464597</v>
      </c>
      <c r="AI79" s="7">
        <v>75.023665669964998</v>
      </c>
      <c r="AJ79" s="10">
        <v>1.55367204051825</v>
      </c>
      <c r="AK79" s="7" t="s">
        <v>706</v>
      </c>
      <c r="AL79" s="10" t="s">
        <v>706</v>
      </c>
      <c r="AM79" s="7" t="s">
        <v>706</v>
      </c>
      <c r="AN79" s="10" t="s">
        <v>706</v>
      </c>
      <c r="AO79" s="7" t="s">
        <v>706</v>
      </c>
      <c r="AP79" s="10" t="s">
        <v>706</v>
      </c>
      <c r="AQ79" s="7">
        <v>2.66107068090633</v>
      </c>
      <c r="AR79" s="10">
        <v>1.7394009392918399</v>
      </c>
      <c r="AS79" s="65"/>
      <c r="AT79" s="182"/>
    </row>
    <row r="80" spans="1:46" ht="13" customHeight="1" x14ac:dyDescent="0.2">
      <c r="A80" s="82" t="s">
        <v>382</v>
      </c>
      <c r="B80" s="119">
        <v>1</v>
      </c>
      <c r="C80" s="7">
        <v>35.675082301528398</v>
      </c>
      <c r="D80" s="10">
        <v>1.0923353700507701</v>
      </c>
      <c r="E80" s="7">
        <v>35.857583950200002</v>
      </c>
      <c r="F80" s="10">
        <v>2.4898937422525198</v>
      </c>
      <c r="G80" s="7">
        <v>37.4632783138645</v>
      </c>
      <c r="H80" s="10">
        <v>1.55411685695122</v>
      </c>
      <c r="I80" s="7">
        <v>30.467769403146001</v>
      </c>
      <c r="J80" s="10">
        <v>2.7406021773434399</v>
      </c>
      <c r="K80" s="7">
        <v>-5.3898145470540504</v>
      </c>
      <c r="L80" s="10">
        <v>3.5719581605621999</v>
      </c>
      <c r="M80" s="7">
        <v>35.958495729579901</v>
      </c>
      <c r="N80" s="10">
        <v>1.24190436070639</v>
      </c>
      <c r="O80" s="7" t="s">
        <v>706</v>
      </c>
      <c r="P80" s="10" t="s">
        <v>706</v>
      </c>
      <c r="Q80" s="7" t="s">
        <v>706</v>
      </c>
      <c r="R80" s="10" t="s">
        <v>706</v>
      </c>
      <c r="S80" s="7">
        <v>34.895987574991203</v>
      </c>
      <c r="T80" s="10">
        <v>1.33158802351931</v>
      </c>
      <c r="U80" s="7">
        <v>34.562850761375898</v>
      </c>
      <c r="V80" s="10">
        <v>2.4175513531924699</v>
      </c>
      <c r="W80" s="7">
        <v>36.5545856876195</v>
      </c>
      <c r="X80" s="10">
        <v>8.2743075028208892</v>
      </c>
      <c r="Y80" s="7">
        <v>1.6585981126282601</v>
      </c>
      <c r="Z80" s="10">
        <v>8.3056778108845997</v>
      </c>
      <c r="AA80" s="7">
        <v>45.289924729403801</v>
      </c>
      <c r="AB80" s="10">
        <v>6.0750246073210903</v>
      </c>
      <c r="AC80" s="7">
        <v>34.126374509493502</v>
      </c>
      <c r="AD80" s="10">
        <v>1.3545531961724999</v>
      </c>
      <c r="AE80" s="7">
        <v>33.716434346046498</v>
      </c>
      <c r="AF80" s="10">
        <v>3.5058696347149398</v>
      </c>
      <c r="AG80" s="7">
        <v>-11.573490383357299</v>
      </c>
      <c r="AH80" s="10">
        <v>6.9027851842900203</v>
      </c>
      <c r="AI80" s="7">
        <v>35.399765191831499</v>
      </c>
      <c r="AJ80" s="10">
        <v>1.4945917662899799</v>
      </c>
      <c r="AK80" s="7">
        <v>34.578364768394103</v>
      </c>
      <c r="AL80" s="10">
        <v>2.3677355238539399</v>
      </c>
      <c r="AM80" s="7" t="s">
        <v>706</v>
      </c>
      <c r="AN80" s="10" t="s">
        <v>706</v>
      </c>
      <c r="AO80" s="7" t="s">
        <v>706</v>
      </c>
      <c r="AP80" s="10" t="s">
        <v>706</v>
      </c>
      <c r="AQ80" s="7">
        <v>2.9633559665799898</v>
      </c>
      <c r="AR80" s="10">
        <v>1.62689238141753</v>
      </c>
      <c r="AS80" s="65"/>
      <c r="AT80" s="182"/>
    </row>
    <row r="81" spans="1:46" ht="13" customHeight="1" x14ac:dyDescent="0.2">
      <c r="A81" s="82" t="s">
        <v>384</v>
      </c>
      <c r="B81" s="119">
        <v>1</v>
      </c>
      <c r="C81" s="7">
        <v>45.194069497808101</v>
      </c>
      <c r="D81" s="10">
        <v>1.15584932647563</v>
      </c>
      <c r="E81" s="7">
        <v>54.284427893829701</v>
      </c>
      <c r="F81" s="10">
        <v>3.6865469463891598</v>
      </c>
      <c r="G81" s="7">
        <v>46.519168177993997</v>
      </c>
      <c r="H81" s="10">
        <v>1.7925497192525599</v>
      </c>
      <c r="I81" s="7">
        <v>38.319890130567103</v>
      </c>
      <c r="J81" s="10">
        <v>2.2582689554736399</v>
      </c>
      <c r="K81" s="7">
        <v>-15.9645377632626</v>
      </c>
      <c r="L81" s="10">
        <v>4.4028740299908904</v>
      </c>
      <c r="M81" s="7">
        <v>46.284893928473998</v>
      </c>
      <c r="N81" s="10">
        <v>1.3936089919321699</v>
      </c>
      <c r="O81" s="7">
        <v>40.166303020367202</v>
      </c>
      <c r="P81" s="10">
        <v>2.3273186500458198</v>
      </c>
      <c r="Q81" s="7">
        <v>-6.1185909081068699</v>
      </c>
      <c r="R81" s="10">
        <v>2.8105823938899701</v>
      </c>
      <c r="S81" s="7">
        <v>47.182684726692301</v>
      </c>
      <c r="T81" s="10">
        <v>1.7960541864056301</v>
      </c>
      <c r="U81" s="7">
        <v>43.459812350850903</v>
      </c>
      <c r="V81" s="10">
        <v>2.5270404523894401</v>
      </c>
      <c r="W81" s="7">
        <v>39.149866081208799</v>
      </c>
      <c r="X81" s="10">
        <v>3.48793711114768</v>
      </c>
      <c r="Y81" s="7">
        <v>-8.0328186454835304</v>
      </c>
      <c r="Z81" s="10">
        <v>4.2869366480369804</v>
      </c>
      <c r="AA81" s="7">
        <v>45.223111470052999</v>
      </c>
      <c r="AB81" s="10">
        <v>3.6101065809653798</v>
      </c>
      <c r="AC81" s="7">
        <v>44.050309144203197</v>
      </c>
      <c r="AD81" s="10">
        <v>1.67496145095942</v>
      </c>
      <c r="AE81" s="7">
        <v>47.886076752626401</v>
      </c>
      <c r="AF81" s="10">
        <v>3.5870393313266802</v>
      </c>
      <c r="AG81" s="7">
        <v>2.6629652825734502</v>
      </c>
      <c r="AH81" s="10">
        <v>5.0554358171429099</v>
      </c>
      <c r="AI81" s="7">
        <v>42.778115777021199</v>
      </c>
      <c r="AJ81" s="10">
        <v>1.87805848929152</v>
      </c>
      <c r="AK81" s="7">
        <v>50.277824456541197</v>
      </c>
      <c r="AL81" s="10">
        <v>2.1956823291246002</v>
      </c>
      <c r="AM81" s="7">
        <v>30.240996863917101</v>
      </c>
      <c r="AN81" s="10">
        <v>6.9730042039614197</v>
      </c>
      <c r="AO81" s="7">
        <v>-12.537118913104001</v>
      </c>
      <c r="AP81" s="10">
        <v>7.4894853051491896</v>
      </c>
      <c r="AQ81" s="7">
        <v>-8.9689520207137807</v>
      </c>
      <c r="AR81" s="10">
        <v>1.5590450852670701</v>
      </c>
      <c r="AS81" s="65"/>
      <c r="AT81" s="182"/>
    </row>
    <row r="82" spans="1:46" ht="13" customHeight="1" x14ac:dyDescent="0.2">
      <c r="A82" s="82" t="s">
        <v>386</v>
      </c>
      <c r="B82" s="119">
        <v>1</v>
      </c>
      <c r="C82" s="7">
        <v>21.113539371457801</v>
      </c>
      <c r="D82" s="10">
        <v>0.99633211663010601</v>
      </c>
      <c r="E82" s="7">
        <v>22.237837551551198</v>
      </c>
      <c r="F82" s="10">
        <v>3.74791424837293</v>
      </c>
      <c r="G82" s="7">
        <v>24.9212358772755</v>
      </c>
      <c r="H82" s="10">
        <v>2.3603918745210701</v>
      </c>
      <c r="I82" s="7">
        <v>19.8344525345553</v>
      </c>
      <c r="J82" s="10">
        <v>1.0910592084147901</v>
      </c>
      <c r="K82" s="7">
        <v>-2.4033850169958599</v>
      </c>
      <c r="L82" s="10">
        <v>3.8441742846165599</v>
      </c>
      <c r="M82" s="7">
        <v>22.390663469556799</v>
      </c>
      <c r="N82" s="10">
        <v>1.08095375914278</v>
      </c>
      <c r="O82" s="7">
        <v>14.3275721899091</v>
      </c>
      <c r="P82" s="10">
        <v>2.8846197163106102</v>
      </c>
      <c r="Q82" s="7">
        <v>-8.0630912796477592</v>
      </c>
      <c r="R82" s="10">
        <v>3.0904508081150102</v>
      </c>
      <c r="S82" s="7">
        <v>22.346664461694701</v>
      </c>
      <c r="T82" s="10">
        <v>1.4703651700756599</v>
      </c>
      <c r="U82" s="7">
        <v>22.302275646652198</v>
      </c>
      <c r="V82" s="10">
        <v>1.89338262675894</v>
      </c>
      <c r="W82" s="7">
        <v>19.3475869600307</v>
      </c>
      <c r="X82" s="10">
        <v>2.0782380247650201</v>
      </c>
      <c r="Y82" s="7">
        <v>-2.9990775016639901</v>
      </c>
      <c r="Z82" s="10">
        <v>2.4932925059948499</v>
      </c>
      <c r="AA82" s="7">
        <v>24.587020948884</v>
      </c>
      <c r="AB82" s="10">
        <v>2.0551076665125598</v>
      </c>
      <c r="AC82" s="7">
        <v>20.048835321890898</v>
      </c>
      <c r="AD82" s="10">
        <v>1.3281533208282199</v>
      </c>
      <c r="AE82" s="7">
        <v>18.647491517521701</v>
      </c>
      <c r="AF82" s="10">
        <v>2.0975759898071198</v>
      </c>
      <c r="AG82" s="7">
        <v>-5.9395294313623603</v>
      </c>
      <c r="AH82" s="10">
        <v>3.0760039947300202</v>
      </c>
      <c r="AI82" s="7">
        <v>21.884390152279298</v>
      </c>
      <c r="AJ82" s="10">
        <v>1.0865951054657501</v>
      </c>
      <c r="AK82" s="7">
        <v>15.780408028968999</v>
      </c>
      <c r="AL82" s="10">
        <v>2.5888573870731899</v>
      </c>
      <c r="AM82" s="7" t="s">
        <v>706</v>
      </c>
      <c r="AN82" s="10" t="s">
        <v>706</v>
      </c>
      <c r="AO82" s="7" t="s">
        <v>706</v>
      </c>
      <c r="AP82" s="10" t="s">
        <v>706</v>
      </c>
      <c r="AQ82" s="7">
        <v>-0.22984604036015499</v>
      </c>
      <c r="AR82" s="10">
        <v>1.4274600069077501</v>
      </c>
      <c r="AS82" s="65"/>
      <c r="AT82" s="182"/>
    </row>
    <row r="83" spans="1:46" ht="13" customHeight="1" x14ac:dyDescent="0.2">
      <c r="A83" s="82" t="s">
        <v>387</v>
      </c>
      <c r="B83" s="119">
        <v>1</v>
      </c>
      <c r="C83" s="7">
        <v>48.083364005611799</v>
      </c>
      <c r="D83" s="10">
        <v>1.86570061803221</v>
      </c>
      <c r="E83" s="7" t="s">
        <v>706</v>
      </c>
      <c r="F83" s="10" t="s">
        <v>706</v>
      </c>
      <c r="G83" s="7">
        <v>53.538466958171902</v>
      </c>
      <c r="H83" s="10">
        <v>6.5234219444848698</v>
      </c>
      <c r="I83" s="7">
        <v>46.603437973381503</v>
      </c>
      <c r="J83" s="10">
        <v>1.94162821497523</v>
      </c>
      <c r="K83" s="7" t="s">
        <v>706</v>
      </c>
      <c r="L83" s="10" t="s">
        <v>706</v>
      </c>
      <c r="M83" s="7">
        <v>60.276819188480303</v>
      </c>
      <c r="N83" s="10">
        <v>3.1513815663443099</v>
      </c>
      <c r="O83" s="7">
        <v>45.343843101916299</v>
      </c>
      <c r="P83" s="10">
        <v>2.08770711849722</v>
      </c>
      <c r="Q83" s="7">
        <v>-14.932976086564</v>
      </c>
      <c r="R83" s="10">
        <v>3.7973960095139798</v>
      </c>
      <c r="S83" s="7">
        <v>48.158620521589398</v>
      </c>
      <c r="T83" s="10">
        <v>2.22642852505059</v>
      </c>
      <c r="U83" s="7">
        <v>48.430056772543701</v>
      </c>
      <c r="V83" s="10">
        <v>3.98056403702526</v>
      </c>
      <c r="W83" s="7">
        <v>48.5199911014818</v>
      </c>
      <c r="X83" s="10">
        <v>5.6841515380484404</v>
      </c>
      <c r="Y83" s="7">
        <v>0.361370579892345</v>
      </c>
      <c r="Z83" s="10">
        <v>6.2798107556306899</v>
      </c>
      <c r="AA83" s="7">
        <v>50.745396938781298</v>
      </c>
      <c r="AB83" s="10">
        <v>4.4578716231343201</v>
      </c>
      <c r="AC83" s="7">
        <v>45.912692448720797</v>
      </c>
      <c r="AD83" s="10">
        <v>2.4857039759273301</v>
      </c>
      <c r="AE83" s="7">
        <v>49.287145001560198</v>
      </c>
      <c r="AF83" s="10">
        <v>3.4994210077096599</v>
      </c>
      <c r="AG83" s="7">
        <v>-1.45825193722109</v>
      </c>
      <c r="AH83" s="10">
        <v>5.5580988723495599</v>
      </c>
      <c r="AI83" s="7">
        <v>47.507609068232703</v>
      </c>
      <c r="AJ83" s="10">
        <v>2.2424667437522401</v>
      </c>
      <c r="AK83" s="7">
        <v>53.924797987957703</v>
      </c>
      <c r="AL83" s="10">
        <v>2.8996325571780801</v>
      </c>
      <c r="AM83" s="7" t="s">
        <v>706</v>
      </c>
      <c r="AN83" s="10" t="s">
        <v>706</v>
      </c>
      <c r="AO83" s="7" t="s">
        <v>706</v>
      </c>
      <c r="AP83" s="10" t="s">
        <v>706</v>
      </c>
      <c r="AQ83" s="7">
        <v>-6.2682625378077903</v>
      </c>
      <c r="AR83" s="10">
        <v>2.8634696978779699</v>
      </c>
      <c r="AS83" s="65"/>
      <c r="AT83" s="182"/>
    </row>
    <row r="84" spans="1:46" ht="13" customHeight="1" x14ac:dyDescent="0.2">
      <c r="A84" s="5" t="s">
        <v>436</v>
      </c>
      <c r="B84" s="120">
        <v>1</v>
      </c>
      <c r="C84" s="87">
        <v>39.099304567621601</v>
      </c>
      <c r="D84" s="88">
        <v>0.384997608882162</v>
      </c>
      <c r="E84" s="87">
        <v>41.868547984840703</v>
      </c>
      <c r="F84" s="88">
        <v>1.03626906954035</v>
      </c>
      <c r="G84" s="87">
        <v>40.628030667506799</v>
      </c>
      <c r="H84" s="88">
        <v>1.0047570047993299</v>
      </c>
      <c r="I84" s="87">
        <v>37.023089635905201</v>
      </c>
      <c r="J84" s="88">
        <v>0.64391626176265904</v>
      </c>
      <c r="K84" s="87">
        <v>-5.2321633136203198</v>
      </c>
      <c r="L84" s="88">
        <v>1.26075224759963</v>
      </c>
      <c r="M84" s="87">
        <v>40.018995105522102</v>
      </c>
      <c r="N84" s="88">
        <v>0.47466769813797299</v>
      </c>
      <c r="O84" s="87">
        <v>40.192600075428103</v>
      </c>
      <c r="P84" s="88">
        <v>1.04691457301196</v>
      </c>
      <c r="Q84" s="87">
        <v>-3.3795511929887398</v>
      </c>
      <c r="R84" s="88">
        <v>1.1940735439116299</v>
      </c>
      <c r="S84" s="87">
        <v>39.746928248929201</v>
      </c>
      <c r="T84" s="88">
        <v>0.55472124178445703</v>
      </c>
      <c r="U84" s="87">
        <v>38.805367690617302</v>
      </c>
      <c r="V84" s="88">
        <v>0.80806735129291996</v>
      </c>
      <c r="W84" s="87">
        <v>39.528529120678002</v>
      </c>
      <c r="X84" s="88">
        <v>1.4732616385153099</v>
      </c>
      <c r="Y84" s="87">
        <v>-0.965189190001289</v>
      </c>
      <c r="Z84" s="88">
        <v>1.5963112672485</v>
      </c>
      <c r="AA84" s="87">
        <v>42.986220861816399</v>
      </c>
      <c r="AB84" s="88">
        <v>0.94073287093569702</v>
      </c>
      <c r="AC84" s="87">
        <v>38.403721672158703</v>
      </c>
      <c r="AD84" s="88">
        <v>0.66646120757744798</v>
      </c>
      <c r="AE84" s="87">
        <v>40.924699945178197</v>
      </c>
      <c r="AF84" s="88">
        <v>1.0349439279807899</v>
      </c>
      <c r="AG84" s="87">
        <v>-5.1019626402219496</v>
      </c>
      <c r="AH84" s="88">
        <v>1.51945242771459</v>
      </c>
      <c r="AI84" s="87">
        <v>39.614099659764101</v>
      </c>
      <c r="AJ84" s="88">
        <v>0.53810595089206903</v>
      </c>
      <c r="AK84" s="87">
        <v>37.034292334355897</v>
      </c>
      <c r="AL84" s="88">
        <v>0.81222541243305701</v>
      </c>
      <c r="AM84" s="87">
        <v>38.918779373717001</v>
      </c>
      <c r="AN84" s="88">
        <v>2.1045858631271899</v>
      </c>
      <c r="AO84" s="87">
        <v>-5.3787518408012396</v>
      </c>
      <c r="AP84" s="88">
        <v>2.3772162129941701</v>
      </c>
      <c r="AQ84" s="87">
        <v>-0.84501739543585297</v>
      </c>
      <c r="AR84" s="88">
        <v>0.517122147196594</v>
      </c>
      <c r="AS84" s="65"/>
      <c r="AT84" s="182"/>
    </row>
    <row r="85" spans="1:46" ht="13" customHeight="1" x14ac:dyDescent="0.2">
      <c r="A85" s="82" t="s">
        <v>93</v>
      </c>
      <c r="B85" s="119">
        <v>1</v>
      </c>
      <c r="C85" s="7">
        <v>72.030688911377297</v>
      </c>
      <c r="D85" s="10">
        <v>1.4379773920190499</v>
      </c>
      <c r="E85" s="7">
        <v>78.503723515231499</v>
      </c>
      <c r="F85" s="10">
        <v>4.6699846248138099</v>
      </c>
      <c r="G85" s="7">
        <v>72.049571572750196</v>
      </c>
      <c r="H85" s="10">
        <v>1.5790501577948599</v>
      </c>
      <c r="I85" s="7">
        <v>65.968923904570403</v>
      </c>
      <c r="J85" s="10">
        <v>4.7885705439865296</v>
      </c>
      <c r="K85" s="7">
        <v>-12.5347996106611</v>
      </c>
      <c r="L85" s="10">
        <v>6.66466918383873</v>
      </c>
      <c r="M85" s="7">
        <v>70.379634322717493</v>
      </c>
      <c r="N85" s="10">
        <v>2.5009394872064798</v>
      </c>
      <c r="O85" s="7">
        <v>73.912165097713498</v>
      </c>
      <c r="P85" s="10">
        <v>1.7696050126360601</v>
      </c>
      <c r="Q85" s="7">
        <v>3.5325307749960899</v>
      </c>
      <c r="R85" s="10">
        <v>3.0869895594375301</v>
      </c>
      <c r="S85" s="7">
        <v>74.976637129918302</v>
      </c>
      <c r="T85" s="10">
        <v>2.4131553947916999</v>
      </c>
      <c r="U85" s="7">
        <v>73.986718926880798</v>
      </c>
      <c r="V85" s="10">
        <v>1.98885068503781</v>
      </c>
      <c r="W85" s="7">
        <v>63.652965834964597</v>
      </c>
      <c r="X85" s="10">
        <v>3.9978191115129298</v>
      </c>
      <c r="Y85" s="7">
        <v>-11.3236712949537</v>
      </c>
      <c r="Z85" s="10">
        <v>4.9008388595085703</v>
      </c>
      <c r="AA85" s="7" t="s">
        <v>706</v>
      </c>
      <c r="AB85" s="10" t="s">
        <v>706</v>
      </c>
      <c r="AC85" s="7">
        <v>75.043600707750798</v>
      </c>
      <c r="AD85" s="10">
        <v>2.0359263288298002</v>
      </c>
      <c r="AE85" s="7">
        <v>68.771385315997094</v>
      </c>
      <c r="AF85" s="10">
        <v>2.2596757210310701</v>
      </c>
      <c r="AG85" s="7" t="s">
        <v>706</v>
      </c>
      <c r="AH85" s="10" t="s">
        <v>706</v>
      </c>
      <c r="AI85" s="7">
        <v>74.237959370480596</v>
      </c>
      <c r="AJ85" s="10">
        <v>2.0073472755168602</v>
      </c>
      <c r="AK85" s="7">
        <v>73.888340313041894</v>
      </c>
      <c r="AL85" s="10">
        <v>2.0577499198360099</v>
      </c>
      <c r="AM85" s="7">
        <v>63.209797489699604</v>
      </c>
      <c r="AN85" s="10">
        <v>4.80413460510223</v>
      </c>
      <c r="AO85" s="7">
        <v>-11.028161880780999</v>
      </c>
      <c r="AP85" s="10">
        <v>5.1127167257766502</v>
      </c>
      <c r="AQ85" s="7">
        <v>0.86067617304639998</v>
      </c>
      <c r="AR85" s="10">
        <v>1.8205702122146199</v>
      </c>
      <c r="AS85" s="65"/>
      <c r="AT85" s="182"/>
    </row>
    <row r="86" spans="1:46" ht="13" customHeight="1" x14ac:dyDescent="0.2">
      <c r="A86" s="82" t="s">
        <v>392</v>
      </c>
      <c r="B86" s="119">
        <v>1</v>
      </c>
      <c r="C86" s="7">
        <v>83.755972607756206</v>
      </c>
      <c r="D86" s="10">
        <v>1.6637294969643199</v>
      </c>
      <c r="E86" s="7">
        <v>91.922559573317599</v>
      </c>
      <c r="F86" s="10">
        <v>2.9284331873358398</v>
      </c>
      <c r="G86" s="7">
        <v>85.637640383378297</v>
      </c>
      <c r="H86" s="10">
        <v>1.80367627144644</v>
      </c>
      <c r="I86" s="7">
        <v>76.476091039973596</v>
      </c>
      <c r="J86" s="10">
        <v>3.9539127302905599</v>
      </c>
      <c r="K86" s="7">
        <v>-15.446468533343999</v>
      </c>
      <c r="L86" s="10">
        <v>4.9293644981234701</v>
      </c>
      <c r="M86" s="7" t="s">
        <v>859</v>
      </c>
      <c r="N86" s="10" t="s">
        <v>859</v>
      </c>
      <c r="O86" s="7" t="s">
        <v>859</v>
      </c>
      <c r="P86" s="10" t="s">
        <v>859</v>
      </c>
      <c r="Q86" s="7" t="s">
        <v>859</v>
      </c>
      <c r="R86" s="10" t="s">
        <v>859</v>
      </c>
      <c r="S86" s="7">
        <v>86.905542203002199</v>
      </c>
      <c r="T86" s="10">
        <v>1.75055275072231</v>
      </c>
      <c r="U86" s="7">
        <v>81.995661399599896</v>
      </c>
      <c r="V86" s="10">
        <v>4.0949341857589996</v>
      </c>
      <c r="W86" s="7">
        <v>80.426688014996799</v>
      </c>
      <c r="X86" s="10">
        <v>3.9243362971193898</v>
      </c>
      <c r="Y86" s="7">
        <v>-6.47885418800539</v>
      </c>
      <c r="Z86" s="10">
        <v>4.2749298994886997</v>
      </c>
      <c r="AA86" s="7">
        <v>90.9309202995601</v>
      </c>
      <c r="AB86" s="10">
        <v>3.3093351554154098</v>
      </c>
      <c r="AC86" s="7">
        <v>85.751196380936307</v>
      </c>
      <c r="AD86" s="10">
        <v>1.80721880754324</v>
      </c>
      <c r="AE86" s="7">
        <v>79.345401091847506</v>
      </c>
      <c r="AF86" s="10">
        <v>3.1917465219249399</v>
      </c>
      <c r="AG86" s="7">
        <v>-11.585519207712601</v>
      </c>
      <c r="AH86" s="10">
        <v>4.5320463260483299</v>
      </c>
      <c r="AI86" s="7">
        <v>82.740236756832502</v>
      </c>
      <c r="AJ86" s="10">
        <v>2.7524555739233301</v>
      </c>
      <c r="AK86" s="7">
        <v>86.806344039133407</v>
      </c>
      <c r="AL86" s="10">
        <v>2.00906028588911</v>
      </c>
      <c r="AM86" s="7">
        <v>81.097657187221998</v>
      </c>
      <c r="AN86" s="10">
        <v>5.2062870613566199</v>
      </c>
      <c r="AO86" s="7">
        <v>-1.6425795696104599</v>
      </c>
      <c r="AP86" s="10">
        <v>5.9647041494639899</v>
      </c>
      <c r="AQ86" s="7">
        <v>9.6870608665704996</v>
      </c>
      <c r="AR86" s="10">
        <v>2.5511663215473401</v>
      </c>
      <c r="AS86" s="65"/>
      <c r="AT86" s="182"/>
    </row>
    <row r="87" spans="1:46" ht="13" customHeight="1" x14ac:dyDescent="0.2">
      <c r="A87" s="4" t="s">
        <v>393</v>
      </c>
      <c r="B87" s="121">
        <v>1</v>
      </c>
      <c r="C87" s="169">
        <v>46.932205851261799</v>
      </c>
      <c r="D87" s="170">
        <v>2.02427945465953</v>
      </c>
      <c r="E87" s="169">
        <v>53.490495059762303</v>
      </c>
      <c r="F87" s="170">
        <v>10.592171602028399</v>
      </c>
      <c r="G87" s="169">
        <v>51.015755222403598</v>
      </c>
      <c r="H87" s="170">
        <v>4.6486528063638604</v>
      </c>
      <c r="I87" s="169">
        <v>42.296188671382801</v>
      </c>
      <c r="J87" s="170">
        <v>1.9611866776789799</v>
      </c>
      <c r="K87" s="169">
        <v>-11.1943063883795</v>
      </c>
      <c r="L87" s="170">
        <v>10.797626770321999</v>
      </c>
      <c r="M87" s="169">
        <v>45.926533553107099</v>
      </c>
      <c r="N87" s="170">
        <v>2.3015429763792001</v>
      </c>
      <c r="O87" s="169" t="s">
        <v>706</v>
      </c>
      <c r="P87" s="170" t="s">
        <v>706</v>
      </c>
      <c r="Q87" s="169" t="s">
        <v>706</v>
      </c>
      <c r="R87" s="170" t="s">
        <v>706</v>
      </c>
      <c r="S87" s="169">
        <v>42.692477356303201</v>
      </c>
      <c r="T87" s="170">
        <v>2.5005863137111302</v>
      </c>
      <c r="U87" s="169">
        <v>49.234733470314801</v>
      </c>
      <c r="V87" s="170">
        <v>4.4671056933865696</v>
      </c>
      <c r="W87" s="169">
        <v>49.803969151375703</v>
      </c>
      <c r="X87" s="170">
        <v>5.6126477391063396</v>
      </c>
      <c r="Y87" s="169">
        <v>7.1114917950724701</v>
      </c>
      <c r="Z87" s="170">
        <v>6.1294050458448099</v>
      </c>
      <c r="AA87" s="169" t="s">
        <v>706</v>
      </c>
      <c r="AB87" s="170" t="s">
        <v>706</v>
      </c>
      <c r="AC87" s="169">
        <v>47.555078516523203</v>
      </c>
      <c r="AD87" s="170">
        <v>3.5666065704390402</v>
      </c>
      <c r="AE87" s="169">
        <v>43.571278216080501</v>
      </c>
      <c r="AF87" s="170">
        <v>2.7550116012004202</v>
      </c>
      <c r="AG87" s="169" t="s">
        <v>706</v>
      </c>
      <c r="AH87" s="170" t="s">
        <v>706</v>
      </c>
      <c r="AI87" s="169">
        <v>51.9423478443682</v>
      </c>
      <c r="AJ87" s="170">
        <v>4.01008785907855</v>
      </c>
      <c r="AK87" s="169">
        <v>43.424114618548899</v>
      </c>
      <c r="AL87" s="170">
        <v>3.3978906388999599</v>
      </c>
      <c r="AM87" s="169">
        <v>47.996880269785699</v>
      </c>
      <c r="AN87" s="170">
        <v>3.1964428367832398</v>
      </c>
      <c r="AO87" s="169">
        <v>-3.9454675745825201</v>
      </c>
      <c r="AP87" s="170">
        <v>5.1873961628389003</v>
      </c>
      <c r="AQ87" s="169">
        <v>-4.52292595532644</v>
      </c>
      <c r="AR87" s="170">
        <v>3.2313437106646901</v>
      </c>
      <c r="AS87" s="178"/>
      <c r="AT87" s="183"/>
    </row>
    <row r="88" spans="1:46" ht="13" customHeight="1" x14ac:dyDescent="0.2">
      <c r="A88" s="82"/>
      <c r="B88" s="122"/>
      <c r="C88" s="7" t="s">
        <v>1856</v>
      </c>
      <c r="D88" s="10" t="s">
        <v>1857</v>
      </c>
      <c r="E88" s="7" t="s">
        <v>2042</v>
      </c>
      <c r="F88" s="10" t="s">
        <v>2043</v>
      </c>
      <c r="G88" s="7" t="s">
        <v>2044</v>
      </c>
      <c r="H88" s="10" t="s">
        <v>2045</v>
      </c>
      <c r="I88" s="7" t="s">
        <v>2046</v>
      </c>
      <c r="J88" s="10" t="s">
        <v>2047</v>
      </c>
      <c r="K88" s="7" t="s">
        <v>2048</v>
      </c>
      <c r="L88" s="10" t="s">
        <v>2049</v>
      </c>
      <c r="M88" s="7" t="s">
        <v>2050</v>
      </c>
      <c r="N88" s="10" t="s">
        <v>2051</v>
      </c>
      <c r="O88" s="7" t="s">
        <v>2052</v>
      </c>
      <c r="P88" s="10" t="s">
        <v>2053</v>
      </c>
      <c r="Q88" s="7" t="s">
        <v>2054</v>
      </c>
      <c r="R88" s="10" t="s">
        <v>2055</v>
      </c>
      <c r="S88" s="7" t="s">
        <v>2056</v>
      </c>
      <c r="T88" s="10" t="s">
        <v>2057</v>
      </c>
      <c r="U88" s="7" t="s">
        <v>2058</v>
      </c>
      <c r="V88" s="10" t="s">
        <v>2059</v>
      </c>
      <c r="W88" s="7" t="s">
        <v>2060</v>
      </c>
      <c r="X88" s="10" t="s">
        <v>2061</v>
      </c>
      <c r="Y88" s="7" t="s">
        <v>2062</v>
      </c>
      <c r="Z88" s="10" t="s">
        <v>2063</v>
      </c>
      <c r="AA88" s="7" t="s">
        <v>2064</v>
      </c>
      <c r="AB88" s="10" t="s">
        <v>2065</v>
      </c>
      <c r="AC88" s="7" t="s">
        <v>2066</v>
      </c>
      <c r="AD88" s="10" t="s">
        <v>2067</v>
      </c>
      <c r="AE88" s="7" t="s">
        <v>2068</v>
      </c>
      <c r="AF88" s="10" t="s">
        <v>2069</v>
      </c>
      <c r="AG88" s="7" t="s">
        <v>2070</v>
      </c>
      <c r="AH88" s="10" t="s">
        <v>2071</v>
      </c>
      <c r="AI88" s="7" t="s">
        <v>2072</v>
      </c>
      <c r="AJ88" s="10" t="s">
        <v>2073</v>
      </c>
      <c r="AK88" s="7" t="s">
        <v>2074</v>
      </c>
      <c r="AL88" s="10" t="s">
        <v>2075</v>
      </c>
      <c r="AM88" s="7" t="s">
        <v>2076</v>
      </c>
      <c r="AN88" s="10" t="s">
        <v>2077</v>
      </c>
      <c r="AO88" s="7" t="s">
        <v>2078</v>
      </c>
      <c r="AP88" s="10" t="s">
        <v>2079</v>
      </c>
      <c r="AQ88" s="65" t="s">
        <v>1880</v>
      </c>
      <c r="AR88" s="65" t="s">
        <v>1881</v>
      </c>
      <c r="AS88" s="7" t="s">
        <v>1882</v>
      </c>
      <c r="AT88" s="123" t="s">
        <v>1883</v>
      </c>
    </row>
    <row r="89" spans="1:46" ht="13" customHeight="1" x14ac:dyDescent="0.2">
      <c r="A89" s="82" t="s">
        <v>359</v>
      </c>
      <c r="B89" s="122">
        <v>3</v>
      </c>
      <c r="C89" s="7">
        <v>25.758260615375299</v>
      </c>
      <c r="D89" s="10">
        <v>1.14307488276516</v>
      </c>
      <c r="E89" s="7" t="s">
        <v>562</v>
      </c>
      <c r="F89" s="10" t="s">
        <v>562</v>
      </c>
      <c r="G89" s="7">
        <v>28.202645477892801</v>
      </c>
      <c r="H89" s="10">
        <v>1.5634686489048799</v>
      </c>
      <c r="I89" s="7">
        <v>22.1001866577733</v>
      </c>
      <c r="J89" s="10">
        <v>2.02301101402937</v>
      </c>
      <c r="K89" s="7" t="s">
        <v>562</v>
      </c>
      <c r="L89" s="10" t="s">
        <v>562</v>
      </c>
      <c r="M89" s="7">
        <v>25.688284871433101</v>
      </c>
      <c r="N89" s="10">
        <v>1.18811711665863</v>
      </c>
      <c r="O89" s="7" t="s">
        <v>706</v>
      </c>
      <c r="P89" s="10" t="s">
        <v>706</v>
      </c>
      <c r="Q89" s="7" t="s">
        <v>706</v>
      </c>
      <c r="R89" s="10" t="s">
        <v>706</v>
      </c>
      <c r="S89" s="7">
        <v>26.344887503020299</v>
      </c>
      <c r="T89" s="10">
        <v>1.56006238959982</v>
      </c>
      <c r="U89" s="7">
        <v>24.758911322065799</v>
      </c>
      <c r="V89" s="10">
        <v>2.1626887682423002</v>
      </c>
      <c r="W89" s="7">
        <v>31.581312817912501</v>
      </c>
      <c r="X89" s="10">
        <v>4.5083159225987597</v>
      </c>
      <c r="Y89" s="7">
        <v>5.2364253148921804</v>
      </c>
      <c r="Z89" s="10">
        <v>5.0203045474305101</v>
      </c>
      <c r="AA89" s="7">
        <v>27.9314583528909</v>
      </c>
      <c r="AB89" s="10">
        <v>1.8905882489744099</v>
      </c>
      <c r="AC89" s="7">
        <v>25.404281819834999</v>
      </c>
      <c r="AD89" s="10">
        <v>1.6173199658831801</v>
      </c>
      <c r="AE89" s="7" t="s">
        <v>706</v>
      </c>
      <c r="AF89" s="10" t="s">
        <v>706</v>
      </c>
      <c r="AG89" s="7" t="s">
        <v>706</v>
      </c>
      <c r="AH89" s="10" t="s">
        <v>706</v>
      </c>
      <c r="AI89" s="7">
        <v>25.610225377897699</v>
      </c>
      <c r="AJ89" s="10">
        <v>1.4978774841209299</v>
      </c>
      <c r="AK89" s="7">
        <v>28.375569814396801</v>
      </c>
      <c r="AL89" s="10">
        <v>2.2105504451784901</v>
      </c>
      <c r="AM89" s="7" t="s">
        <v>706</v>
      </c>
      <c r="AN89" s="10" t="s">
        <v>706</v>
      </c>
      <c r="AO89" s="7" t="s">
        <v>706</v>
      </c>
      <c r="AP89" s="10" t="s">
        <v>706</v>
      </c>
      <c r="AQ89" s="65"/>
      <c r="AR89" s="65"/>
      <c r="AS89" s="7">
        <v>3.29319315185489</v>
      </c>
      <c r="AT89" s="123">
        <v>1.6679264667931799</v>
      </c>
    </row>
    <row r="90" spans="1:46" ht="13" customHeight="1" x14ac:dyDescent="0.2">
      <c r="A90" s="82" t="s">
        <v>362</v>
      </c>
      <c r="B90" s="122">
        <v>3</v>
      </c>
      <c r="C90" s="7">
        <v>67.720205313422895</v>
      </c>
      <c r="D90" s="10">
        <v>1.86364928268416</v>
      </c>
      <c r="E90" s="7" t="s">
        <v>706</v>
      </c>
      <c r="F90" s="10" t="s">
        <v>706</v>
      </c>
      <c r="G90" s="7">
        <v>71.351584642463905</v>
      </c>
      <c r="H90" s="10">
        <v>2.35797734060167</v>
      </c>
      <c r="I90" s="7">
        <v>61.091882525122699</v>
      </c>
      <c r="J90" s="10">
        <v>4.3122934620551101</v>
      </c>
      <c r="K90" s="7" t="s">
        <v>706</v>
      </c>
      <c r="L90" s="10" t="s">
        <v>706</v>
      </c>
      <c r="M90" s="7">
        <v>68.446222557121004</v>
      </c>
      <c r="N90" s="10">
        <v>1.9082525621850399</v>
      </c>
      <c r="O90" s="7" t="s">
        <v>706</v>
      </c>
      <c r="P90" s="10" t="s">
        <v>706</v>
      </c>
      <c r="Q90" s="7" t="s">
        <v>706</v>
      </c>
      <c r="R90" s="10" t="s">
        <v>706</v>
      </c>
      <c r="S90" s="7">
        <v>69.878215658777194</v>
      </c>
      <c r="T90" s="10">
        <v>2.3216577905022602</v>
      </c>
      <c r="U90" s="7">
        <v>62.085358734818399</v>
      </c>
      <c r="V90" s="10">
        <v>5.1280100918740397</v>
      </c>
      <c r="W90" s="7">
        <v>73.892656576057007</v>
      </c>
      <c r="X90" s="10">
        <v>6.3781640805735904</v>
      </c>
      <c r="Y90" s="7">
        <v>4.0144409172797904</v>
      </c>
      <c r="Z90" s="10">
        <v>6.85579501484911</v>
      </c>
      <c r="AA90" s="7">
        <v>75.683763777068506</v>
      </c>
      <c r="AB90" s="10">
        <v>2.27966680275336</v>
      </c>
      <c r="AC90" s="7">
        <v>63.397377214520297</v>
      </c>
      <c r="AD90" s="10">
        <v>4.0224571311952602</v>
      </c>
      <c r="AE90" s="7">
        <v>59.0578849087835</v>
      </c>
      <c r="AF90" s="10">
        <v>6.9942429539982403</v>
      </c>
      <c r="AG90" s="7">
        <v>-16.625878868285</v>
      </c>
      <c r="AH90" s="10">
        <v>7.3792121949133298</v>
      </c>
      <c r="AI90" s="7">
        <v>77.2944720987945</v>
      </c>
      <c r="AJ90" s="10">
        <v>2.6240474423636799</v>
      </c>
      <c r="AK90" s="7">
        <v>65.738683933734706</v>
      </c>
      <c r="AL90" s="10">
        <v>3.0172386781698202</v>
      </c>
      <c r="AM90" s="7">
        <v>48.582467845931198</v>
      </c>
      <c r="AN90" s="10">
        <v>7.3312463409183701</v>
      </c>
      <c r="AO90" s="7">
        <v>-28.712004252863299</v>
      </c>
      <c r="AP90" s="10">
        <v>8.1453429438162992</v>
      </c>
      <c r="AQ90" s="65"/>
      <c r="AR90" s="65"/>
      <c r="AS90" s="7">
        <v>-1.73682006942755</v>
      </c>
      <c r="AT90" s="123">
        <v>2.2272576211980302</v>
      </c>
    </row>
    <row r="91" spans="1:46" ht="13" customHeight="1" x14ac:dyDescent="0.2">
      <c r="A91" s="82" t="s">
        <v>466</v>
      </c>
      <c r="B91" s="122">
        <v>3</v>
      </c>
      <c r="C91" s="7">
        <v>75.895798909383998</v>
      </c>
      <c r="D91" s="10">
        <v>1.0223222784605299</v>
      </c>
      <c r="E91" s="7" t="s">
        <v>706</v>
      </c>
      <c r="F91" s="10" t="s">
        <v>706</v>
      </c>
      <c r="G91" s="7">
        <v>76.614548234114594</v>
      </c>
      <c r="H91" s="10">
        <v>1.1327660682446801</v>
      </c>
      <c r="I91" s="7">
        <v>74.709463222311996</v>
      </c>
      <c r="J91" s="10">
        <v>3.0254116020953101</v>
      </c>
      <c r="K91" s="7" t="s">
        <v>706</v>
      </c>
      <c r="L91" s="10" t="s">
        <v>706</v>
      </c>
      <c r="M91" s="7">
        <v>75.304764680279007</v>
      </c>
      <c r="N91" s="10">
        <v>1.8148988398040999</v>
      </c>
      <c r="O91" s="7">
        <v>76.343185072219001</v>
      </c>
      <c r="P91" s="10">
        <v>1.2629462746040301</v>
      </c>
      <c r="Q91" s="7">
        <v>1.0384203919400199</v>
      </c>
      <c r="R91" s="10">
        <v>2.20807392742765</v>
      </c>
      <c r="S91" s="7">
        <v>79.425467423327703</v>
      </c>
      <c r="T91" s="10">
        <v>1.70601678261094</v>
      </c>
      <c r="U91" s="7">
        <v>75.189192976696702</v>
      </c>
      <c r="V91" s="10">
        <v>1.7872828677421699</v>
      </c>
      <c r="W91" s="7">
        <v>72.953358739386402</v>
      </c>
      <c r="X91" s="10">
        <v>2.0439057647625001</v>
      </c>
      <c r="Y91" s="7">
        <v>-6.4721086839412898</v>
      </c>
      <c r="Z91" s="10">
        <v>2.6464124690275801</v>
      </c>
      <c r="AA91" s="7" t="s">
        <v>706</v>
      </c>
      <c r="AB91" s="10" t="s">
        <v>706</v>
      </c>
      <c r="AC91" s="7">
        <v>75.845037021721794</v>
      </c>
      <c r="AD91" s="10">
        <v>1.3960222841148999</v>
      </c>
      <c r="AE91" s="7">
        <v>76.473310481994503</v>
      </c>
      <c r="AF91" s="10">
        <v>1.6597687494927</v>
      </c>
      <c r="AG91" s="7" t="s">
        <v>706</v>
      </c>
      <c r="AH91" s="10" t="s">
        <v>706</v>
      </c>
      <c r="AI91" s="7">
        <v>77.031422372288105</v>
      </c>
      <c r="AJ91" s="10">
        <v>1.8569586347181499</v>
      </c>
      <c r="AK91" s="7">
        <v>76.743248389116104</v>
      </c>
      <c r="AL91" s="10">
        <v>1.7195495181277001</v>
      </c>
      <c r="AM91" s="7">
        <v>73.242802151031597</v>
      </c>
      <c r="AN91" s="10">
        <v>2.3873771290853898</v>
      </c>
      <c r="AO91" s="7">
        <v>-3.7886202212565099</v>
      </c>
      <c r="AP91" s="10">
        <v>3.11690051101988</v>
      </c>
      <c r="AQ91" s="65"/>
      <c r="AR91" s="65"/>
      <c r="AS91" s="7">
        <v>4.7257861710530902</v>
      </c>
      <c r="AT91" s="123">
        <v>1.5138823463803299</v>
      </c>
    </row>
    <row r="92" spans="1:46" ht="13" customHeight="1" x14ac:dyDescent="0.2">
      <c r="A92" s="82" t="s">
        <v>376</v>
      </c>
      <c r="B92" s="122">
        <v>3</v>
      </c>
      <c r="C92" s="7">
        <v>13.590535682831201</v>
      </c>
      <c r="D92" s="10">
        <v>0.82989647897840901</v>
      </c>
      <c r="E92" s="7" t="s">
        <v>706</v>
      </c>
      <c r="F92" s="10" t="s">
        <v>706</v>
      </c>
      <c r="G92" s="7">
        <v>13.4541065297242</v>
      </c>
      <c r="H92" s="10">
        <v>0.99483683847789794</v>
      </c>
      <c r="I92" s="7">
        <v>14.095529187196</v>
      </c>
      <c r="J92" s="10">
        <v>1.6187613205142</v>
      </c>
      <c r="K92" s="7" t="s">
        <v>706</v>
      </c>
      <c r="L92" s="10" t="s">
        <v>706</v>
      </c>
      <c r="M92" s="7">
        <v>12.4759421745535</v>
      </c>
      <c r="N92" s="10">
        <v>0.81679581894271003</v>
      </c>
      <c r="O92" s="7">
        <v>21.233894075718499</v>
      </c>
      <c r="P92" s="10">
        <v>3.1521061973251401</v>
      </c>
      <c r="Q92" s="7">
        <v>8.7579519011650699</v>
      </c>
      <c r="R92" s="10">
        <v>3.2481361895901499</v>
      </c>
      <c r="S92" s="7">
        <v>14.395386297229599</v>
      </c>
      <c r="T92" s="10">
        <v>1.89684782687697</v>
      </c>
      <c r="U92" s="7">
        <v>13.1985272391445</v>
      </c>
      <c r="V92" s="10">
        <v>1.27538213021684</v>
      </c>
      <c r="W92" s="7">
        <v>13.810589859900499</v>
      </c>
      <c r="X92" s="10">
        <v>1.5054800930001999</v>
      </c>
      <c r="Y92" s="7">
        <v>-0.58479643732909503</v>
      </c>
      <c r="Z92" s="10">
        <v>2.5485633216713999</v>
      </c>
      <c r="AA92" s="7" t="s">
        <v>706</v>
      </c>
      <c r="AB92" s="10" t="s">
        <v>706</v>
      </c>
      <c r="AC92" s="7">
        <v>13.8197029582873</v>
      </c>
      <c r="AD92" s="10">
        <v>1.06491556040082</v>
      </c>
      <c r="AE92" s="7">
        <v>13.0157615039994</v>
      </c>
      <c r="AF92" s="10">
        <v>1.42132648436055</v>
      </c>
      <c r="AG92" s="7" t="s">
        <v>706</v>
      </c>
      <c r="AH92" s="10" t="s">
        <v>706</v>
      </c>
      <c r="AI92" s="7">
        <v>13.554178284491099</v>
      </c>
      <c r="AJ92" s="10">
        <v>1.0115637863952001</v>
      </c>
      <c r="AK92" s="7">
        <v>13.364460819381</v>
      </c>
      <c r="AL92" s="10">
        <v>1.41811462932327</v>
      </c>
      <c r="AM92" s="7" t="s">
        <v>706</v>
      </c>
      <c r="AN92" s="10" t="s">
        <v>706</v>
      </c>
      <c r="AO92" s="7" t="s">
        <v>706</v>
      </c>
      <c r="AP92" s="10" t="s">
        <v>706</v>
      </c>
      <c r="AQ92" s="65"/>
      <c r="AR92" s="65"/>
      <c r="AS92" s="7">
        <v>0.22741773466147</v>
      </c>
      <c r="AT92" s="123">
        <v>1.2542008366545401</v>
      </c>
    </row>
    <row r="93" spans="1:46" ht="13" customHeight="1" x14ac:dyDescent="0.2">
      <c r="A93" s="82" t="s">
        <v>378</v>
      </c>
      <c r="B93" s="122">
        <v>3</v>
      </c>
      <c r="C93" s="7">
        <v>71.415553183672898</v>
      </c>
      <c r="D93" s="10">
        <v>1.2024181537846801</v>
      </c>
      <c r="E93" s="7">
        <v>72.395088336928495</v>
      </c>
      <c r="F93" s="10">
        <v>5.3728087101997604</v>
      </c>
      <c r="G93" s="7">
        <v>78.529233798338495</v>
      </c>
      <c r="H93" s="10">
        <v>2.0203644206772702</v>
      </c>
      <c r="I93" s="7">
        <v>66.715401833595607</v>
      </c>
      <c r="J93" s="10">
        <v>1.7155063688691801</v>
      </c>
      <c r="K93" s="7">
        <v>-5.6796865033328601</v>
      </c>
      <c r="L93" s="10">
        <v>5.7134298734586197</v>
      </c>
      <c r="M93" s="7">
        <v>72.310998060330704</v>
      </c>
      <c r="N93" s="10">
        <v>1.393248470259</v>
      </c>
      <c r="O93" s="7">
        <v>53.509410989491897</v>
      </c>
      <c r="P93" s="10">
        <v>4.7617470850721899</v>
      </c>
      <c r="Q93" s="7">
        <v>-18.801587070838799</v>
      </c>
      <c r="R93" s="10">
        <v>5.1006163583639497</v>
      </c>
      <c r="S93" s="7">
        <v>71.760609266224193</v>
      </c>
      <c r="T93" s="10">
        <v>1.4214716379596899</v>
      </c>
      <c r="U93" s="7">
        <v>68.771603696904094</v>
      </c>
      <c r="V93" s="10">
        <v>4.6524709983398296</v>
      </c>
      <c r="W93" s="7">
        <v>65.486612068630095</v>
      </c>
      <c r="X93" s="10">
        <v>5.6777065839402896</v>
      </c>
      <c r="Y93" s="7">
        <v>-6.2739971975940998</v>
      </c>
      <c r="Z93" s="10">
        <v>5.9107499622805602</v>
      </c>
      <c r="AA93" s="7">
        <v>71.386524028114295</v>
      </c>
      <c r="AB93" s="10">
        <v>1.5705873840310101</v>
      </c>
      <c r="AC93" s="7">
        <v>70.620857118598494</v>
      </c>
      <c r="AD93" s="10">
        <v>4.2057979519139597</v>
      </c>
      <c r="AE93" s="7">
        <v>67.408439574674404</v>
      </c>
      <c r="AF93" s="10">
        <v>4.5983496411286504</v>
      </c>
      <c r="AG93" s="7">
        <v>-3.97808445343995</v>
      </c>
      <c r="AH93" s="10">
        <v>4.9469449837013899</v>
      </c>
      <c r="AI93" s="7">
        <v>70.759526582944702</v>
      </c>
      <c r="AJ93" s="10">
        <v>1.3177629237461701</v>
      </c>
      <c r="AK93" s="7" t="s">
        <v>706</v>
      </c>
      <c r="AL93" s="10" t="s">
        <v>706</v>
      </c>
      <c r="AM93" s="7" t="s">
        <v>706</v>
      </c>
      <c r="AN93" s="10" t="s">
        <v>706</v>
      </c>
      <c r="AO93" s="7" t="s">
        <v>706</v>
      </c>
      <c r="AP93" s="10" t="s">
        <v>706</v>
      </c>
      <c r="AQ93" s="65"/>
      <c r="AR93" s="65"/>
      <c r="AS93" s="7">
        <v>-0.86637338299087197</v>
      </c>
      <c r="AT93" s="123">
        <v>1.66427637811428</v>
      </c>
    </row>
    <row r="94" spans="1:46" ht="13" customHeight="1" x14ac:dyDescent="0.2">
      <c r="A94" s="82" t="s">
        <v>382</v>
      </c>
      <c r="B94" s="122">
        <v>3</v>
      </c>
      <c r="C94" s="7">
        <v>34.256376682815798</v>
      </c>
      <c r="D94" s="10">
        <v>1.09858437903641</v>
      </c>
      <c r="E94" s="7" t="s">
        <v>706</v>
      </c>
      <c r="F94" s="10" t="s">
        <v>706</v>
      </c>
      <c r="G94" s="7">
        <v>36.921412603468703</v>
      </c>
      <c r="H94" s="10">
        <v>1.6445199168233</v>
      </c>
      <c r="I94" s="7">
        <v>30.713437433565801</v>
      </c>
      <c r="J94" s="10">
        <v>2.32881650881039</v>
      </c>
      <c r="K94" s="7" t="s">
        <v>706</v>
      </c>
      <c r="L94" s="10" t="s">
        <v>706</v>
      </c>
      <c r="M94" s="7">
        <v>34.625874072435302</v>
      </c>
      <c r="N94" s="10">
        <v>1.22595238130861</v>
      </c>
      <c r="O94" s="7" t="s">
        <v>706</v>
      </c>
      <c r="P94" s="10" t="s">
        <v>706</v>
      </c>
      <c r="Q94" s="7" t="s">
        <v>706</v>
      </c>
      <c r="R94" s="10" t="s">
        <v>706</v>
      </c>
      <c r="S94" s="7">
        <v>39.173246474467703</v>
      </c>
      <c r="T94" s="10">
        <v>1.97197767332679</v>
      </c>
      <c r="U94" s="7">
        <v>30.196384268427501</v>
      </c>
      <c r="V94" s="10">
        <v>2.06873085282347</v>
      </c>
      <c r="W94" s="7" t="s">
        <v>706</v>
      </c>
      <c r="X94" s="10" t="s">
        <v>706</v>
      </c>
      <c r="Y94" s="7" t="s">
        <v>706</v>
      </c>
      <c r="Z94" s="10" t="s">
        <v>706</v>
      </c>
      <c r="AA94" s="7">
        <v>37.827602654271402</v>
      </c>
      <c r="AB94" s="10">
        <v>3.9860416267565602</v>
      </c>
      <c r="AC94" s="7">
        <v>34.986766828251703</v>
      </c>
      <c r="AD94" s="10">
        <v>1.27337902712731</v>
      </c>
      <c r="AE94" s="7" t="s">
        <v>706</v>
      </c>
      <c r="AF94" s="10" t="s">
        <v>706</v>
      </c>
      <c r="AG94" s="7" t="s">
        <v>706</v>
      </c>
      <c r="AH94" s="10" t="s">
        <v>706</v>
      </c>
      <c r="AI94" s="7">
        <v>34.434652157641999</v>
      </c>
      <c r="AJ94" s="10">
        <v>1.7236085576566</v>
      </c>
      <c r="AK94" s="7">
        <v>35.768987071482002</v>
      </c>
      <c r="AL94" s="10">
        <v>1.99372039994825</v>
      </c>
      <c r="AM94" s="7" t="s">
        <v>706</v>
      </c>
      <c r="AN94" s="10" t="s">
        <v>706</v>
      </c>
      <c r="AO94" s="7" t="s">
        <v>706</v>
      </c>
      <c r="AP94" s="10" t="s">
        <v>706</v>
      </c>
      <c r="AQ94" s="65"/>
      <c r="AR94" s="65"/>
      <c r="AS94" s="7">
        <v>1.5446503478672999</v>
      </c>
      <c r="AT94" s="123">
        <v>1.6310946931166399</v>
      </c>
    </row>
    <row r="95" spans="1:46" ht="13" customHeight="1" x14ac:dyDescent="0.2">
      <c r="A95" s="82" t="s">
        <v>386</v>
      </c>
      <c r="B95" s="122">
        <v>3</v>
      </c>
      <c r="C95" s="7">
        <v>22.487346412487799</v>
      </c>
      <c r="D95" s="10">
        <v>0.89638894630335897</v>
      </c>
      <c r="E95" s="7" t="s">
        <v>706</v>
      </c>
      <c r="F95" s="10" t="s">
        <v>706</v>
      </c>
      <c r="G95" s="7">
        <v>25.3890241693673</v>
      </c>
      <c r="H95" s="10">
        <v>1.6153583308261099</v>
      </c>
      <c r="I95" s="7">
        <v>20.549560406385801</v>
      </c>
      <c r="J95" s="10">
        <v>1.1496133448052901</v>
      </c>
      <c r="K95" s="7" t="s">
        <v>706</v>
      </c>
      <c r="L95" s="10" t="s">
        <v>706</v>
      </c>
      <c r="M95" s="7">
        <v>23.677188936940201</v>
      </c>
      <c r="N95" s="10">
        <v>0.94953875047550695</v>
      </c>
      <c r="O95" s="7">
        <v>15.865081592024501</v>
      </c>
      <c r="P95" s="10">
        <v>2.6033414730869802</v>
      </c>
      <c r="Q95" s="7">
        <v>-7.8121073449157201</v>
      </c>
      <c r="R95" s="10">
        <v>2.7740451841649398</v>
      </c>
      <c r="S95" s="7">
        <v>21.798594984144099</v>
      </c>
      <c r="T95" s="10">
        <v>1.5088538961329001</v>
      </c>
      <c r="U95" s="7">
        <v>23.425382313618201</v>
      </c>
      <c r="V95" s="10">
        <v>1.90671574387689</v>
      </c>
      <c r="W95" s="7">
        <v>23.5794533425167</v>
      </c>
      <c r="X95" s="10">
        <v>1.7436435638505801</v>
      </c>
      <c r="Y95" s="7">
        <v>1.7808583583725801</v>
      </c>
      <c r="Z95" s="10">
        <v>2.3867604002678302</v>
      </c>
      <c r="AA95" s="7">
        <v>22.781560818381301</v>
      </c>
      <c r="AB95" s="10">
        <v>1.26246704187348</v>
      </c>
      <c r="AC95" s="7">
        <v>20.918948019606699</v>
      </c>
      <c r="AD95" s="10">
        <v>1.7551141098049901</v>
      </c>
      <c r="AE95" s="7">
        <v>26.076644898495601</v>
      </c>
      <c r="AF95" s="10">
        <v>2.5810001594323002</v>
      </c>
      <c r="AG95" s="7">
        <v>3.2950840801142398</v>
      </c>
      <c r="AH95" s="10">
        <v>3.0291414074005201</v>
      </c>
      <c r="AI95" s="7">
        <v>22.790351153222399</v>
      </c>
      <c r="AJ95" s="10">
        <v>0.91100409295393503</v>
      </c>
      <c r="AK95" s="7" t="s">
        <v>706</v>
      </c>
      <c r="AL95" s="10" t="s">
        <v>706</v>
      </c>
      <c r="AM95" s="7" t="s">
        <v>706</v>
      </c>
      <c r="AN95" s="10" t="s">
        <v>706</v>
      </c>
      <c r="AO95" s="7" t="s">
        <v>706</v>
      </c>
      <c r="AP95" s="10" t="s">
        <v>706</v>
      </c>
      <c r="AQ95" s="65"/>
      <c r="AR95" s="65"/>
      <c r="AS95" s="7">
        <v>1.14396100066977</v>
      </c>
      <c r="AT95" s="123">
        <v>1.35958726374856</v>
      </c>
    </row>
    <row r="96" spans="1:46" ht="13" customHeight="1" x14ac:dyDescent="0.2">
      <c r="A96" s="82" t="s">
        <v>387</v>
      </c>
      <c r="B96" s="122">
        <v>3</v>
      </c>
      <c r="C96" s="7">
        <v>52.481279055551902</v>
      </c>
      <c r="D96" s="10">
        <v>1.97326113504891</v>
      </c>
      <c r="E96" s="7">
        <v>61.154010509223603</v>
      </c>
      <c r="F96" s="10">
        <v>4.9542708761430703</v>
      </c>
      <c r="G96" s="7">
        <v>56.601106342806503</v>
      </c>
      <c r="H96" s="10">
        <v>2.3469308980769199</v>
      </c>
      <c r="I96" s="7">
        <v>50.959669191298701</v>
      </c>
      <c r="J96" s="10">
        <v>2.5559753502795601</v>
      </c>
      <c r="K96" s="7">
        <v>-10.1943413179249</v>
      </c>
      <c r="L96" s="10">
        <v>5.5181415102668998</v>
      </c>
      <c r="M96" s="7">
        <v>60.910571898697299</v>
      </c>
      <c r="N96" s="10">
        <v>2.3832114947342902</v>
      </c>
      <c r="O96" s="7">
        <v>49.970044831142097</v>
      </c>
      <c r="P96" s="10">
        <v>2.5045499124487902</v>
      </c>
      <c r="Q96" s="7">
        <v>-10.940527067555101</v>
      </c>
      <c r="R96" s="10">
        <v>3.4882738053521201</v>
      </c>
      <c r="S96" s="7">
        <v>54.011089847027499</v>
      </c>
      <c r="T96" s="10">
        <v>2.2471455495806798</v>
      </c>
      <c r="U96" s="7">
        <v>46.7170275771145</v>
      </c>
      <c r="V96" s="10">
        <v>4.2660901201057397</v>
      </c>
      <c r="W96" s="7">
        <v>47.599371368789399</v>
      </c>
      <c r="X96" s="10">
        <v>3.6166256843928499</v>
      </c>
      <c r="Y96" s="7">
        <v>-6.4117184782381402</v>
      </c>
      <c r="Z96" s="10">
        <v>4.4159722980633997</v>
      </c>
      <c r="AA96" s="7">
        <v>50.209596993261101</v>
      </c>
      <c r="AB96" s="10">
        <v>3.4813474127084101</v>
      </c>
      <c r="AC96" s="7">
        <v>52.490211377563902</v>
      </c>
      <c r="AD96" s="10">
        <v>3.4592771116226002</v>
      </c>
      <c r="AE96" s="7">
        <v>54.318626551731597</v>
      </c>
      <c r="AF96" s="10">
        <v>2.5220638444008001</v>
      </c>
      <c r="AG96" s="7">
        <v>4.1090295584705903</v>
      </c>
      <c r="AH96" s="10">
        <v>4.4153953649847697</v>
      </c>
      <c r="AI96" s="7">
        <v>52.420170847790502</v>
      </c>
      <c r="AJ96" s="10">
        <v>2.1937167373390301</v>
      </c>
      <c r="AK96" s="7">
        <v>52.651928596858497</v>
      </c>
      <c r="AL96" s="10">
        <v>3.9463690609778399</v>
      </c>
      <c r="AM96" s="7" t="s">
        <v>562</v>
      </c>
      <c r="AN96" s="10" t="s">
        <v>562</v>
      </c>
      <c r="AO96" s="7" t="s">
        <v>562</v>
      </c>
      <c r="AP96" s="10" t="s">
        <v>562</v>
      </c>
      <c r="AQ96" s="65"/>
      <c r="AR96" s="65"/>
      <c r="AS96" s="7">
        <v>-1.8703474878676201</v>
      </c>
      <c r="AT96" s="123">
        <v>2.9346855745776401</v>
      </c>
    </row>
    <row r="97" spans="1:46" ht="13" customHeight="1" x14ac:dyDescent="0.2">
      <c r="A97" s="6" t="s">
        <v>437</v>
      </c>
      <c r="B97" s="124">
        <v>3</v>
      </c>
      <c r="C97" s="180">
        <v>45.450669481942697</v>
      </c>
      <c r="D97" s="181">
        <v>0.46542402622297002</v>
      </c>
      <c r="E97" s="180">
        <v>66.774549423076095</v>
      </c>
      <c r="F97" s="181">
        <v>3.65417136128691</v>
      </c>
      <c r="G97" s="180">
        <v>48.382957724772098</v>
      </c>
      <c r="H97" s="181">
        <v>0.62726011328464204</v>
      </c>
      <c r="I97" s="180">
        <v>42.616891307156202</v>
      </c>
      <c r="J97" s="181">
        <v>0.88989923330347098</v>
      </c>
      <c r="K97" s="180">
        <v>-7.9370139106288704</v>
      </c>
      <c r="L97" s="181">
        <v>3.9715603560269601</v>
      </c>
      <c r="M97" s="180">
        <v>46.679980906473801</v>
      </c>
      <c r="N97" s="181">
        <v>0.54542822541317004</v>
      </c>
      <c r="O97" s="180">
        <v>43.3843233121192</v>
      </c>
      <c r="P97" s="181">
        <v>1.37484834310388</v>
      </c>
      <c r="Q97" s="180">
        <v>-5.5515698380409102</v>
      </c>
      <c r="R97" s="181">
        <v>1.5659584571145599</v>
      </c>
      <c r="S97" s="180">
        <v>47.0984371817773</v>
      </c>
      <c r="T97" s="181">
        <v>0.65631541648981395</v>
      </c>
      <c r="U97" s="180">
        <v>43.042798516098699</v>
      </c>
      <c r="V97" s="181">
        <v>1.1426047094431999</v>
      </c>
      <c r="W97" s="180">
        <v>46.986193539027497</v>
      </c>
      <c r="X97" s="181">
        <v>1.5373349379086301</v>
      </c>
      <c r="Y97" s="180">
        <v>-1.2444137437940099</v>
      </c>
      <c r="Z97" s="181">
        <v>1.7251942136012799</v>
      </c>
      <c r="AA97" s="180">
        <v>47.636751103997902</v>
      </c>
      <c r="AB97" s="181">
        <v>1.0651040648118999</v>
      </c>
      <c r="AC97" s="180">
        <v>44.685397794798199</v>
      </c>
      <c r="AD97" s="181">
        <v>0.93738384984955103</v>
      </c>
      <c r="AE97" s="180">
        <v>49.391777986613199</v>
      </c>
      <c r="AF97" s="181">
        <v>1.5622421836790199</v>
      </c>
      <c r="AG97" s="180">
        <v>-3.2999624207850302</v>
      </c>
      <c r="AH97" s="181">
        <v>2.5932177307411401</v>
      </c>
      <c r="AI97" s="180">
        <v>46.736874859383903</v>
      </c>
      <c r="AJ97" s="181">
        <v>0.61174016346939097</v>
      </c>
      <c r="AK97" s="180">
        <v>45.440479770828198</v>
      </c>
      <c r="AL97" s="181">
        <v>1.03423229656819</v>
      </c>
      <c r="AM97" s="180">
        <v>60.912634998481401</v>
      </c>
      <c r="AN97" s="181">
        <v>3.8550856821771502</v>
      </c>
      <c r="AO97" s="180">
        <v>-16.250312237059902</v>
      </c>
      <c r="AP97" s="181">
        <v>4.3606673935297398</v>
      </c>
      <c r="AQ97" s="178"/>
      <c r="AR97" s="178"/>
      <c r="AS97" s="180">
        <v>0.80768343322755898</v>
      </c>
      <c r="AT97" s="185">
        <v>0.65548952863018495</v>
      </c>
    </row>
    <row r="99" spans="1:46" x14ac:dyDescent="0.2">
      <c r="A99" s="177" t="s">
        <v>398</v>
      </c>
    </row>
    <row r="100" spans="1:46" x14ac:dyDescent="0.2">
      <c r="A100" s="177" t="s">
        <v>460</v>
      </c>
    </row>
    <row r="101" spans="1:46" x14ac:dyDescent="0.2">
      <c r="A101" s="177" t="s">
        <v>461</v>
      </c>
    </row>
    <row r="102" spans="1:46" x14ac:dyDescent="0.2">
      <c r="A102" s="177" t="s">
        <v>462</v>
      </c>
    </row>
    <row r="103" spans="1:46" x14ac:dyDescent="0.2">
      <c r="A103" s="177" t="s">
        <v>463</v>
      </c>
    </row>
    <row r="104" spans="1:46" x14ac:dyDescent="0.2">
      <c r="A104" s="177" t="s">
        <v>464</v>
      </c>
    </row>
    <row r="105" spans="1:46" x14ac:dyDescent="0.2">
      <c r="A105" s="177" t="s">
        <v>465</v>
      </c>
    </row>
    <row r="106" spans="1:46" x14ac:dyDescent="0.2">
      <c r="A106" s="177" t="s">
        <v>400</v>
      </c>
    </row>
    <row r="107" spans="1:46" x14ac:dyDescent="0.2">
      <c r="A107" s="177" t="s">
        <v>401</v>
      </c>
    </row>
    <row r="108" spans="1:46" x14ac:dyDescent="0.2">
      <c r="A108" s="177" t="s">
        <v>402</v>
      </c>
    </row>
    <row r="109" spans="1:46" x14ac:dyDescent="0.2">
      <c r="A109" s="160" t="str">
        <f>HYPERLINK("https://oecdcode.org/disclaimers/cyprus.html", "Information on data for Cyprus: https://oecdcode.org/disclaimers/cyprus.html")</f>
        <v>Information on data for Cyprus: https://oecdcode.org/disclaimers/cyprus.html</v>
      </c>
    </row>
    <row r="110" spans="1:46" x14ac:dyDescent="0.2">
      <c r="A110" s="177" t="s">
        <v>440</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Q8:AR8"/>
    <mergeCell ref="AQ9:AR9"/>
    <mergeCell ref="AS8:AT8"/>
    <mergeCell ref="AS9:AT9"/>
    <mergeCell ref="AI8:AP8"/>
    <mergeCell ref="AI9:AJ9"/>
    <mergeCell ref="AK9:AL9"/>
    <mergeCell ref="AM9:AN9"/>
    <mergeCell ref="AO9:AP9"/>
  </mergeCells>
  <conditionalFormatting sqref="K1:K200">
    <cfRule type="expression" dxfId="23" priority="7">
      <formula>ABS(K1/L1)&gt;1.95996398454005</formula>
    </cfRule>
  </conditionalFormatting>
  <conditionalFormatting sqref="Q1:Q200">
    <cfRule type="expression" dxfId="22" priority="6">
      <formula>ABS(Q1/R1)&gt;1.95996398454005</formula>
    </cfRule>
  </conditionalFormatting>
  <conditionalFormatting sqref="Y1:Y200">
    <cfRule type="expression" dxfId="21" priority="5">
      <formula>ABS(Y1/Z1)&gt;1.95996398454005</formula>
    </cfRule>
  </conditionalFormatting>
  <conditionalFormatting sqref="AG1:AG200">
    <cfRule type="expression" dxfId="20" priority="4">
      <formula>ABS(AG1/AH1)&gt;1.95996398454005</formula>
    </cfRule>
  </conditionalFormatting>
  <conditionalFormatting sqref="AO1:AO200">
    <cfRule type="expression" dxfId="19" priority="3">
      <formula>ABS(AO1/AP1)&gt;1.95996398454005</formula>
    </cfRule>
  </conditionalFormatting>
  <conditionalFormatting sqref="AQ1:AQ200">
    <cfRule type="expression" dxfId="18" priority="2">
      <formula>ABS(AQ1/AR1)&gt;1.95996398454005</formula>
    </cfRule>
  </conditionalFormatting>
  <conditionalFormatting sqref="AS1:AS200">
    <cfRule type="expression" dxfId="17"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8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329</v>
      </c>
    </row>
    <row r="2" spans="1:26" x14ac:dyDescent="0.2">
      <c r="A2" s="46" t="s">
        <v>330</v>
      </c>
    </row>
    <row r="3" spans="1:26" x14ac:dyDescent="0.2">
      <c r="A3" s="58" t="s">
        <v>441</v>
      </c>
    </row>
    <row r="4" spans="1:26" x14ac:dyDescent="0.2">
      <c r="A4" s="161" t="str">
        <f>HYPERLINK("#'TOC'!A1", "Back to TOC")</f>
        <v>Back to TOC</v>
      </c>
    </row>
    <row r="7" spans="1:26" ht="16" customHeight="1" x14ac:dyDescent="0.2">
      <c r="B7" s="235" t="s">
        <v>342</v>
      </c>
      <c r="C7" s="238" t="s">
        <v>669</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443</v>
      </c>
      <c r="D9" s="241"/>
      <c r="E9" s="241" t="s">
        <v>444</v>
      </c>
      <c r="F9" s="241"/>
      <c r="G9" s="241" t="s">
        <v>445</v>
      </c>
      <c r="H9" s="241"/>
      <c r="I9" s="241" t="s">
        <v>656</v>
      </c>
      <c r="J9" s="241"/>
      <c r="K9" s="241" t="s">
        <v>443</v>
      </c>
      <c r="L9" s="241"/>
      <c r="M9" s="241" t="s">
        <v>444</v>
      </c>
      <c r="N9" s="241"/>
      <c r="O9" s="241" t="s">
        <v>445</v>
      </c>
      <c r="P9" s="241"/>
      <c r="Q9" s="241" t="s">
        <v>657</v>
      </c>
      <c r="R9" s="241"/>
      <c r="S9" s="241" t="s">
        <v>443</v>
      </c>
      <c r="T9" s="241"/>
      <c r="U9" s="241" t="s">
        <v>444</v>
      </c>
      <c r="V9" s="241"/>
      <c r="W9" s="241" t="s">
        <v>445</v>
      </c>
      <c r="X9" s="241"/>
      <c r="Y9" s="241" t="s">
        <v>658</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2080</v>
      </c>
      <c r="D11" s="109" t="s">
        <v>2081</v>
      </c>
      <c r="E11" s="108" t="s">
        <v>2082</v>
      </c>
      <c r="F11" s="109" t="s">
        <v>2083</v>
      </c>
      <c r="G11" s="108" t="s">
        <v>2084</v>
      </c>
      <c r="H11" s="109" t="s">
        <v>2085</v>
      </c>
      <c r="I11" s="108" t="s">
        <v>2086</v>
      </c>
      <c r="J11" s="109" t="s">
        <v>2087</v>
      </c>
      <c r="K11" s="108" t="s">
        <v>2088</v>
      </c>
      <c r="L11" s="109" t="s">
        <v>2089</v>
      </c>
      <c r="M11" s="108" t="s">
        <v>2090</v>
      </c>
      <c r="N11" s="109" t="s">
        <v>2091</v>
      </c>
      <c r="O11" s="108" t="s">
        <v>2092</v>
      </c>
      <c r="P11" s="109" t="s">
        <v>2093</v>
      </c>
      <c r="Q11" s="108" t="s">
        <v>2094</v>
      </c>
      <c r="R11" s="109" t="s">
        <v>2095</v>
      </c>
      <c r="S11" s="108" t="s">
        <v>2096</v>
      </c>
      <c r="T11" s="109" t="s">
        <v>2097</v>
      </c>
      <c r="U11" s="108" t="s">
        <v>2098</v>
      </c>
      <c r="V11" s="109" t="s">
        <v>2099</v>
      </c>
      <c r="W11" s="108" t="s">
        <v>2100</v>
      </c>
      <c r="X11" s="109" t="s">
        <v>2101</v>
      </c>
      <c r="Y11" s="108" t="s">
        <v>2102</v>
      </c>
      <c r="Z11" s="126" t="s">
        <v>2103</v>
      </c>
    </row>
    <row r="12" spans="1:26" ht="13" customHeight="1" x14ac:dyDescent="0.2">
      <c r="A12" s="82" t="s">
        <v>350</v>
      </c>
      <c r="B12" s="110">
        <v>2</v>
      </c>
      <c r="C12" s="7">
        <v>66.4154143608949</v>
      </c>
      <c r="D12" s="10">
        <v>7.1597622959969298</v>
      </c>
      <c r="E12" s="7">
        <v>68.925623639380603</v>
      </c>
      <c r="F12" s="10">
        <v>1.85230649077272</v>
      </c>
      <c r="G12" s="7">
        <v>65.770099787342502</v>
      </c>
      <c r="H12" s="10">
        <v>1.19593911481447</v>
      </c>
      <c r="I12" s="7">
        <v>-0.64531457355236899</v>
      </c>
      <c r="J12" s="10">
        <v>7.2851161557419397</v>
      </c>
      <c r="K12" s="7" t="s">
        <v>706</v>
      </c>
      <c r="L12" s="10" t="s">
        <v>706</v>
      </c>
      <c r="M12" s="7">
        <v>56.844283616434701</v>
      </c>
      <c r="N12" s="10">
        <v>3.1512322121870899</v>
      </c>
      <c r="O12" s="7">
        <v>53.7872665026497</v>
      </c>
      <c r="P12" s="10">
        <v>2.0833077088244298</v>
      </c>
      <c r="Q12" s="7" t="s">
        <v>706</v>
      </c>
      <c r="R12" s="10" t="s">
        <v>706</v>
      </c>
      <c r="S12" s="7" t="s">
        <v>706</v>
      </c>
      <c r="T12" s="10" t="s">
        <v>706</v>
      </c>
      <c r="U12" s="7">
        <v>-12.0813400229459</v>
      </c>
      <c r="V12" s="10">
        <v>3.65531172280618</v>
      </c>
      <c r="W12" s="7">
        <v>-11.9828332846928</v>
      </c>
      <c r="X12" s="10">
        <v>2.4021743017505099</v>
      </c>
      <c r="Y12" s="7" t="s">
        <v>706</v>
      </c>
      <c r="Z12" s="123" t="s">
        <v>706</v>
      </c>
    </row>
    <row r="13" spans="1:26" ht="13" customHeight="1" x14ac:dyDescent="0.2">
      <c r="A13" s="82" t="s">
        <v>351</v>
      </c>
      <c r="B13" s="110">
        <v>2</v>
      </c>
      <c r="C13" s="7">
        <v>76.359981576634894</v>
      </c>
      <c r="D13" s="10">
        <v>1.9328650179390601</v>
      </c>
      <c r="E13" s="7">
        <v>72.458541388569898</v>
      </c>
      <c r="F13" s="10">
        <v>1.24626720273628</v>
      </c>
      <c r="G13" s="7">
        <v>64.305180480586301</v>
      </c>
      <c r="H13" s="10">
        <v>1.38728715264106</v>
      </c>
      <c r="I13" s="7">
        <v>-12.0548010960486</v>
      </c>
      <c r="J13" s="10">
        <v>2.5070385356561302</v>
      </c>
      <c r="K13" s="7">
        <v>73.832490028529193</v>
      </c>
      <c r="L13" s="10">
        <v>2.5113224852431602</v>
      </c>
      <c r="M13" s="7">
        <v>73.744766288949094</v>
      </c>
      <c r="N13" s="10">
        <v>1.1965181557292599</v>
      </c>
      <c r="O13" s="7">
        <v>68.378230432858501</v>
      </c>
      <c r="P13" s="10">
        <v>1.7743735040063899</v>
      </c>
      <c r="Q13" s="7">
        <v>-5.4542595956706403</v>
      </c>
      <c r="R13" s="10">
        <v>3.0359968463189602</v>
      </c>
      <c r="S13" s="7">
        <v>-2.5274915481057101</v>
      </c>
      <c r="T13" s="10">
        <v>3.1690231621842799</v>
      </c>
      <c r="U13" s="7">
        <v>1.2862249003792099</v>
      </c>
      <c r="V13" s="10">
        <v>1.7276682660759399</v>
      </c>
      <c r="W13" s="7">
        <v>4.0730499522722097</v>
      </c>
      <c r="X13" s="10">
        <v>2.2523247935417401</v>
      </c>
      <c r="Y13" s="7">
        <v>6.60054150037793</v>
      </c>
      <c r="Z13" s="123">
        <v>3.9373238462340798</v>
      </c>
    </row>
    <row r="14" spans="1:26" ht="13" customHeight="1" x14ac:dyDescent="0.2">
      <c r="A14" s="82" t="s">
        <v>352</v>
      </c>
      <c r="B14" s="110">
        <v>2</v>
      </c>
      <c r="C14" s="7">
        <v>61.335586139012598</v>
      </c>
      <c r="D14" s="10">
        <v>4.8052676607948603</v>
      </c>
      <c r="E14" s="7">
        <v>68.350195140349797</v>
      </c>
      <c r="F14" s="10">
        <v>0.86050069620306002</v>
      </c>
      <c r="G14" s="7">
        <v>53.7170833803441</v>
      </c>
      <c r="H14" s="10">
        <v>2.2076372047066699</v>
      </c>
      <c r="I14" s="7">
        <v>-7.6185027586685496</v>
      </c>
      <c r="J14" s="10">
        <v>5.3462877868030896</v>
      </c>
      <c r="K14" s="7" t="s">
        <v>706</v>
      </c>
      <c r="L14" s="10" t="s">
        <v>706</v>
      </c>
      <c r="M14" s="7">
        <v>70.499245586855096</v>
      </c>
      <c r="N14" s="10">
        <v>1.1626149006705999</v>
      </c>
      <c r="O14" s="7">
        <v>62.820744992304697</v>
      </c>
      <c r="P14" s="10">
        <v>1.9550121388738699</v>
      </c>
      <c r="Q14" s="7" t="s">
        <v>706</v>
      </c>
      <c r="R14" s="10" t="s">
        <v>706</v>
      </c>
      <c r="S14" s="7" t="s">
        <v>706</v>
      </c>
      <c r="T14" s="10" t="s">
        <v>706</v>
      </c>
      <c r="U14" s="7">
        <v>2.14905044650531</v>
      </c>
      <c r="V14" s="10">
        <v>1.44642139621455</v>
      </c>
      <c r="W14" s="7">
        <v>9.1036616119606695</v>
      </c>
      <c r="X14" s="10">
        <v>2.9488530805635702</v>
      </c>
      <c r="Y14" s="7" t="s">
        <v>706</v>
      </c>
      <c r="Z14" s="123" t="s">
        <v>706</v>
      </c>
    </row>
    <row r="15" spans="1:26" ht="13" customHeight="1" x14ac:dyDescent="0.2">
      <c r="A15" s="111" t="s">
        <v>353</v>
      </c>
      <c r="B15" s="110">
        <v>2</v>
      </c>
      <c r="C15" s="7" t="s">
        <v>706</v>
      </c>
      <c r="D15" s="10" t="s">
        <v>706</v>
      </c>
      <c r="E15" s="7">
        <v>74.060973283144804</v>
      </c>
      <c r="F15" s="10">
        <v>1.10244329835427</v>
      </c>
      <c r="G15" s="7">
        <v>68.039199263426596</v>
      </c>
      <c r="H15" s="10">
        <v>2.61384767516742</v>
      </c>
      <c r="I15" s="7" t="s">
        <v>706</v>
      </c>
      <c r="J15" s="10" t="s">
        <v>706</v>
      </c>
      <c r="K15" s="7" t="s">
        <v>706</v>
      </c>
      <c r="L15" s="10" t="s">
        <v>706</v>
      </c>
      <c r="M15" s="7">
        <v>71.478899553790896</v>
      </c>
      <c r="N15" s="10">
        <v>1.2625848601354701</v>
      </c>
      <c r="O15" s="7">
        <v>62.773604490862397</v>
      </c>
      <c r="P15" s="10">
        <v>2.0516025981792798</v>
      </c>
      <c r="Q15" s="7" t="s">
        <v>706</v>
      </c>
      <c r="R15" s="10" t="s">
        <v>706</v>
      </c>
      <c r="S15" s="7" t="s">
        <v>706</v>
      </c>
      <c r="T15" s="10" t="s">
        <v>706</v>
      </c>
      <c r="U15" s="7">
        <v>-2.58207372935391</v>
      </c>
      <c r="V15" s="10">
        <v>1.67615684085039</v>
      </c>
      <c r="W15" s="7">
        <v>-5.26559477256425</v>
      </c>
      <c r="X15" s="10">
        <v>3.3228410870570002</v>
      </c>
      <c r="Y15" s="7" t="s">
        <v>706</v>
      </c>
      <c r="Z15" s="123" t="s">
        <v>706</v>
      </c>
    </row>
    <row r="16" spans="1:26" ht="13" customHeight="1" x14ac:dyDescent="0.2">
      <c r="A16" s="111" t="s">
        <v>354</v>
      </c>
      <c r="B16" s="110">
        <v>2</v>
      </c>
      <c r="C16" s="7" t="s">
        <v>706</v>
      </c>
      <c r="D16" s="10" t="s">
        <v>706</v>
      </c>
      <c r="E16" s="7">
        <v>59.003292365060602</v>
      </c>
      <c r="F16" s="10">
        <v>1.3265307599092</v>
      </c>
      <c r="G16" s="7">
        <v>47.492209751255302</v>
      </c>
      <c r="H16" s="10">
        <v>2.50557347989468</v>
      </c>
      <c r="I16" s="7" t="s">
        <v>706</v>
      </c>
      <c r="J16" s="10" t="s">
        <v>706</v>
      </c>
      <c r="K16" s="7" t="s">
        <v>706</v>
      </c>
      <c r="L16" s="10" t="s">
        <v>706</v>
      </c>
      <c r="M16" s="7">
        <v>68.2570931433212</v>
      </c>
      <c r="N16" s="10">
        <v>2.2167510984824301</v>
      </c>
      <c r="O16" s="7">
        <v>62.849830819312402</v>
      </c>
      <c r="P16" s="10">
        <v>2.8996892728580601</v>
      </c>
      <c r="Q16" s="7" t="s">
        <v>706</v>
      </c>
      <c r="R16" s="10" t="s">
        <v>706</v>
      </c>
      <c r="S16" s="7" t="s">
        <v>706</v>
      </c>
      <c r="T16" s="10" t="s">
        <v>706</v>
      </c>
      <c r="U16" s="7">
        <v>9.2538007782606009</v>
      </c>
      <c r="V16" s="10">
        <v>2.5833445936630999</v>
      </c>
      <c r="W16" s="7">
        <v>15.357621068057099</v>
      </c>
      <c r="X16" s="10">
        <v>3.8322442957462401</v>
      </c>
      <c r="Y16" s="7" t="s">
        <v>706</v>
      </c>
      <c r="Z16" s="123" t="s">
        <v>706</v>
      </c>
    </row>
    <row r="17" spans="1:26" ht="13" customHeight="1" x14ac:dyDescent="0.2">
      <c r="A17" s="82" t="s">
        <v>355</v>
      </c>
      <c r="B17" s="110">
        <v>2</v>
      </c>
      <c r="C17" s="7">
        <v>19.9065495263924</v>
      </c>
      <c r="D17" s="10">
        <v>5.6938898135381999</v>
      </c>
      <c r="E17" s="7">
        <v>16.421274533023801</v>
      </c>
      <c r="F17" s="10">
        <v>2.1546497005232599</v>
      </c>
      <c r="G17" s="7">
        <v>18.847419807062199</v>
      </c>
      <c r="H17" s="10">
        <v>1.5956240896281599</v>
      </c>
      <c r="I17" s="7">
        <v>-1.0591297193301801</v>
      </c>
      <c r="J17" s="10">
        <v>5.9475175583395501</v>
      </c>
      <c r="K17" s="7">
        <v>25.966607296571599</v>
      </c>
      <c r="L17" s="10">
        <v>3.56014848541089</v>
      </c>
      <c r="M17" s="7">
        <v>17.584650459034901</v>
      </c>
      <c r="N17" s="10">
        <v>2.1560973389198699</v>
      </c>
      <c r="O17" s="7">
        <v>25.125821115136901</v>
      </c>
      <c r="P17" s="10">
        <v>2.7517231525835801</v>
      </c>
      <c r="Q17" s="7">
        <v>-0.84078618143469397</v>
      </c>
      <c r="R17" s="10">
        <v>4.5159017207907803</v>
      </c>
      <c r="S17" s="7">
        <v>6.06005777017916</v>
      </c>
      <c r="T17" s="10">
        <v>6.7152839438766501</v>
      </c>
      <c r="U17" s="7">
        <v>1.1633759260111201</v>
      </c>
      <c r="V17" s="10">
        <v>3.048158635449</v>
      </c>
      <c r="W17" s="7">
        <v>6.2784013080746499</v>
      </c>
      <c r="X17" s="10">
        <v>3.1808798380112102</v>
      </c>
      <c r="Y17" s="7">
        <v>0.218343537895482</v>
      </c>
      <c r="Z17" s="123">
        <v>7.4676859507211697</v>
      </c>
    </row>
    <row r="18" spans="1:26" ht="13" customHeight="1" x14ac:dyDescent="0.2">
      <c r="A18" s="82" t="s">
        <v>356</v>
      </c>
      <c r="B18" s="110">
        <v>2</v>
      </c>
      <c r="C18" s="7">
        <v>33.753327609459703</v>
      </c>
      <c r="D18" s="10">
        <v>3.1377526318684699</v>
      </c>
      <c r="E18" s="7">
        <v>26.4009930039519</v>
      </c>
      <c r="F18" s="10">
        <v>1.7271544208754199</v>
      </c>
      <c r="G18" s="7">
        <v>29.783174513995501</v>
      </c>
      <c r="H18" s="10">
        <v>2.7545029072805001</v>
      </c>
      <c r="I18" s="7">
        <v>-3.9701530954641102</v>
      </c>
      <c r="J18" s="10">
        <v>4.0719424273356202</v>
      </c>
      <c r="K18" s="7">
        <v>66.824835237282102</v>
      </c>
      <c r="L18" s="10">
        <v>3.9227619214570799</v>
      </c>
      <c r="M18" s="7">
        <v>67.039452463825299</v>
      </c>
      <c r="N18" s="10">
        <v>2.1749255186821901</v>
      </c>
      <c r="O18" s="7">
        <v>58.180467446709898</v>
      </c>
      <c r="P18" s="10">
        <v>1.9805424239571501</v>
      </c>
      <c r="Q18" s="7">
        <v>-8.64436779057222</v>
      </c>
      <c r="R18" s="10">
        <v>4.4239709374626202</v>
      </c>
      <c r="S18" s="7">
        <v>33.071507627822498</v>
      </c>
      <c r="T18" s="10">
        <v>5.0233009735860996</v>
      </c>
      <c r="U18" s="7">
        <v>40.638459459873403</v>
      </c>
      <c r="V18" s="10">
        <v>2.77729425977236</v>
      </c>
      <c r="W18" s="7">
        <v>28.3972929327144</v>
      </c>
      <c r="X18" s="10">
        <v>3.39261470834971</v>
      </c>
      <c r="Y18" s="7">
        <v>-4.6742146951081098</v>
      </c>
      <c r="Z18" s="123">
        <v>6.01267278230321</v>
      </c>
    </row>
    <row r="19" spans="1:26" ht="13" customHeight="1" x14ac:dyDescent="0.2">
      <c r="A19" s="82" t="s">
        <v>357</v>
      </c>
      <c r="B19" s="110">
        <v>2</v>
      </c>
      <c r="C19" s="7">
        <v>47.5833573817429</v>
      </c>
      <c r="D19" s="10">
        <v>4.9511664499721499</v>
      </c>
      <c r="E19" s="7">
        <v>38.941484683977798</v>
      </c>
      <c r="F19" s="10">
        <v>2.6200501424331701</v>
      </c>
      <c r="G19" s="7">
        <v>34.794283652455803</v>
      </c>
      <c r="H19" s="10">
        <v>1.7165868640972901</v>
      </c>
      <c r="I19" s="7">
        <v>-12.7890737292871</v>
      </c>
      <c r="J19" s="10">
        <v>5.2408863273450397</v>
      </c>
      <c r="K19" s="7">
        <v>51.169992491639398</v>
      </c>
      <c r="L19" s="10">
        <v>8.0754223268030803</v>
      </c>
      <c r="M19" s="7">
        <v>47.327719413973803</v>
      </c>
      <c r="N19" s="10">
        <v>3.7411560099036598</v>
      </c>
      <c r="O19" s="7">
        <v>44.322066183357499</v>
      </c>
      <c r="P19" s="10">
        <v>3.0858413694675102</v>
      </c>
      <c r="Q19" s="7">
        <v>-6.8479263082819797</v>
      </c>
      <c r="R19" s="10">
        <v>8.6680132695143293</v>
      </c>
      <c r="S19" s="7">
        <v>3.5866351098965601</v>
      </c>
      <c r="T19" s="10">
        <v>9.4724070315606408</v>
      </c>
      <c r="U19" s="7">
        <v>8.3862347299960298</v>
      </c>
      <c r="V19" s="10">
        <v>4.5673746331237499</v>
      </c>
      <c r="W19" s="7">
        <v>9.5277825309016499</v>
      </c>
      <c r="X19" s="10">
        <v>3.5311595007176502</v>
      </c>
      <c r="Y19" s="7">
        <v>5.9411474210050903</v>
      </c>
      <c r="Z19" s="123">
        <v>10.129232129664601</v>
      </c>
    </row>
    <row r="20" spans="1:26" ht="13" customHeight="1" x14ac:dyDescent="0.2">
      <c r="A20" s="82" t="s">
        <v>358</v>
      </c>
      <c r="B20" s="110">
        <v>2</v>
      </c>
      <c r="C20" s="7">
        <v>32.374877455209102</v>
      </c>
      <c r="D20" s="10">
        <v>5.0090618602274599</v>
      </c>
      <c r="E20" s="7">
        <v>37.869895239729097</v>
      </c>
      <c r="F20" s="10">
        <v>3.6177125380430102</v>
      </c>
      <c r="G20" s="7">
        <v>35.877818841032301</v>
      </c>
      <c r="H20" s="10">
        <v>3.0498600251719701</v>
      </c>
      <c r="I20" s="7">
        <v>3.50294138582314</v>
      </c>
      <c r="J20" s="10">
        <v>5.8791499164669698</v>
      </c>
      <c r="K20" s="7">
        <v>63.568280242814701</v>
      </c>
      <c r="L20" s="10">
        <v>5.8490852438934597</v>
      </c>
      <c r="M20" s="7">
        <v>62.9030941999034</v>
      </c>
      <c r="N20" s="10">
        <v>3.02892446735745</v>
      </c>
      <c r="O20" s="7">
        <v>59.9884933204712</v>
      </c>
      <c r="P20" s="10">
        <v>2.4860705500344</v>
      </c>
      <c r="Q20" s="7">
        <v>-3.57978692234347</v>
      </c>
      <c r="R20" s="10">
        <v>6.4408978050662196</v>
      </c>
      <c r="S20" s="7">
        <v>31.193402787605599</v>
      </c>
      <c r="T20" s="10">
        <v>7.7008115747573997</v>
      </c>
      <c r="U20" s="7">
        <v>25.033198960174399</v>
      </c>
      <c r="V20" s="10">
        <v>4.71828649372525</v>
      </c>
      <c r="W20" s="7">
        <v>24.110674479439002</v>
      </c>
      <c r="X20" s="10">
        <v>3.9347417898625001</v>
      </c>
      <c r="Y20" s="7">
        <v>-7.0827283081666099</v>
      </c>
      <c r="Z20" s="123">
        <v>8.7206403592626405</v>
      </c>
    </row>
    <row r="21" spans="1:26" ht="13" customHeight="1" x14ac:dyDescent="0.2">
      <c r="A21" s="82" t="s">
        <v>359</v>
      </c>
      <c r="B21" s="110">
        <v>2</v>
      </c>
      <c r="C21" s="7">
        <v>30.666601750845899</v>
      </c>
      <c r="D21" s="10">
        <v>3.2011544560645802</v>
      </c>
      <c r="E21" s="7">
        <v>24.683126950223901</v>
      </c>
      <c r="F21" s="10">
        <v>1.2395382911761299</v>
      </c>
      <c r="G21" s="7">
        <v>19.831656834333501</v>
      </c>
      <c r="H21" s="10">
        <v>2.4208051220031002</v>
      </c>
      <c r="I21" s="7">
        <v>-10.8349449165124</v>
      </c>
      <c r="J21" s="10">
        <v>4.0422813502007804</v>
      </c>
      <c r="K21" s="7">
        <v>28.283366645808599</v>
      </c>
      <c r="L21" s="10">
        <v>3.2883774412522002</v>
      </c>
      <c r="M21" s="7">
        <v>22.5424805938509</v>
      </c>
      <c r="N21" s="10">
        <v>1.7120568401076099</v>
      </c>
      <c r="O21" s="7">
        <v>18.775356454742901</v>
      </c>
      <c r="P21" s="10">
        <v>1.9050865483850099</v>
      </c>
      <c r="Q21" s="7">
        <v>-9.5080101910656794</v>
      </c>
      <c r="R21" s="10">
        <v>3.5896761786093698</v>
      </c>
      <c r="S21" s="7">
        <v>-2.3832351050373801</v>
      </c>
      <c r="T21" s="10">
        <v>4.5892064725525801</v>
      </c>
      <c r="U21" s="7">
        <v>-2.1406463563729599</v>
      </c>
      <c r="V21" s="10">
        <v>2.1136683275885799</v>
      </c>
      <c r="W21" s="7">
        <v>-1.0563003795906201</v>
      </c>
      <c r="X21" s="10">
        <v>3.0805279085822201</v>
      </c>
      <c r="Y21" s="7">
        <v>1.3269347254467601</v>
      </c>
      <c r="Z21" s="123">
        <v>5.40609041558284</v>
      </c>
    </row>
    <row r="22" spans="1:26" ht="13" customHeight="1" x14ac:dyDescent="0.2">
      <c r="A22" s="82" t="s">
        <v>360</v>
      </c>
      <c r="B22" s="110">
        <v>2</v>
      </c>
      <c r="C22" s="7">
        <v>51.03104863195</v>
      </c>
      <c r="D22" s="10">
        <v>8.3927696332189203</v>
      </c>
      <c r="E22" s="7">
        <v>64.135457178108396</v>
      </c>
      <c r="F22" s="10">
        <v>2.7494021899702199</v>
      </c>
      <c r="G22" s="7">
        <v>51.376087983747702</v>
      </c>
      <c r="H22" s="10">
        <v>7.4627591528372497</v>
      </c>
      <c r="I22" s="7">
        <v>0.34503935179765899</v>
      </c>
      <c r="J22" s="10">
        <v>11.350183431820099</v>
      </c>
      <c r="K22" s="7">
        <v>72.155940868242695</v>
      </c>
      <c r="L22" s="10">
        <v>3.2927436320839001</v>
      </c>
      <c r="M22" s="7">
        <v>75.968801756713304</v>
      </c>
      <c r="N22" s="10">
        <v>1.6467776514019099</v>
      </c>
      <c r="O22" s="7">
        <v>68.703923218030098</v>
      </c>
      <c r="P22" s="10">
        <v>2.3887378733243598</v>
      </c>
      <c r="Q22" s="7">
        <v>-3.4520176502125399</v>
      </c>
      <c r="R22" s="10">
        <v>4.2327199313941799</v>
      </c>
      <c r="S22" s="7">
        <v>21.124892236292599</v>
      </c>
      <c r="T22" s="10">
        <v>9.0155833279334008</v>
      </c>
      <c r="U22" s="7">
        <v>11.833344578605001</v>
      </c>
      <c r="V22" s="10">
        <v>3.2048539803507201</v>
      </c>
      <c r="W22" s="7">
        <v>17.3278352342824</v>
      </c>
      <c r="X22" s="10">
        <v>7.8357413689267696</v>
      </c>
      <c r="Y22" s="7">
        <v>-3.7970570020102001</v>
      </c>
      <c r="Z22" s="123">
        <v>12.113735260174099</v>
      </c>
    </row>
    <row r="23" spans="1:26" ht="13" customHeight="1" x14ac:dyDescent="0.2">
      <c r="A23" s="82" t="s">
        <v>361</v>
      </c>
      <c r="B23" s="110">
        <v>2</v>
      </c>
      <c r="C23" s="7">
        <v>33.293778457521398</v>
      </c>
      <c r="D23" s="10">
        <v>3.04176352615247</v>
      </c>
      <c r="E23" s="7">
        <v>29.099180235902601</v>
      </c>
      <c r="F23" s="10">
        <v>1.46032688887171</v>
      </c>
      <c r="G23" s="7">
        <v>21.0297593615072</v>
      </c>
      <c r="H23" s="10">
        <v>1.6018689297411099</v>
      </c>
      <c r="I23" s="7">
        <v>-12.2640190960142</v>
      </c>
      <c r="J23" s="10">
        <v>3.4293404437302399</v>
      </c>
      <c r="K23" s="7">
        <v>50.209634675961901</v>
      </c>
      <c r="L23" s="10">
        <v>2.46730669031423</v>
      </c>
      <c r="M23" s="7">
        <v>47.9134678788934</v>
      </c>
      <c r="N23" s="10">
        <v>1.22248199244678</v>
      </c>
      <c r="O23" s="7">
        <v>41.432450230615899</v>
      </c>
      <c r="P23" s="10">
        <v>1.9747604122357401</v>
      </c>
      <c r="Q23" s="7">
        <v>-8.7771844453460108</v>
      </c>
      <c r="R23" s="10">
        <v>3.14243822358402</v>
      </c>
      <c r="S23" s="7">
        <v>16.915856218440499</v>
      </c>
      <c r="T23" s="10">
        <v>3.91662196964436</v>
      </c>
      <c r="U23" s="7">
        <v>18.814287642990799</v>
      </c>
      <c r="V23" s="10">
        <v>1.9044728520560099</v>
      </c>
      <c r="W23" s="7">
        <v>20.402690869108699</v>
      </c>
      <c r="X23" s="10">
        <v>2.5427667517496402</v>
      </c>
      <c r="Y23" s="7">
        <v>3.4868346506682002</v>
      </c>
      <c r="Z23" s="123">
        <v>4.65137548130076</v>
      </c>
    </row>
    <row r="24" spans="1:26" ht="13" customHeight="1" x14ac:dyDescent="0.2">
      <c r="A24" s="82" t="s">
        <v>362</v>
      </c>
      <c r="B24" s="110">
        <v>2</v>
      </c>
      <c r="C24" s="7">
        <v>70.659791682213594</v>
      </c>
      <c r="D24" s="10">
        <v>3.3431790555689198</v>
      </c>
      <c r="E24" s="7">
        <v>66.326215176276307</v>
      </c>
      <c r="F24" s="10">
        <v>2.1009747948119299</v>
      </c>
      <c r="G24" s="7">
        <v>66.798356546287906</v>
      </c>
      <c r="H24" s="10">
        <v>4.2515386536978497</v>
      </c>
      <c r="I24" s="7">
        <v>-3.8614351359255998</v>
      </c>
      <c r="J24" s="10">
        <v>5.0751552474267099</v>
      </c>
      <c r="K24" s="7">
        <v>63.5374419282413</v>
      </c>
      <c r="L24" s="10">
        <v>3.2442498344853501</v>
      </c>
      <c r="M24" s="7">
        <v>71.577716554895105</v>
      </c>
      <c r="N24" s="10">
        <v>1.63157420609453</v>
      </c>
      <c r="O24" s="7">
        <v>70.206810403070804</v>
      </c>
      <c r="P24" s="10">
        <v>3.33419498742261</v>
      </c>
      <c r="Q24" s="7">
        <v>6.6693684748295103</v>
      </c>
      <c r="R24" s="10">
        <v>4.5815974467112204</v>
      </c>
      <c r="S24" s="7">
        <v>-7.1223497539722702</v>
      </c>
      <c r="T24" s="10">
        <v>4.6585408859591304</v>
      </c>
      <c r="U24" s="7">
        <v>5.2515013786188103</v>
      </c>
      <c r="V24" s="10">
        <v>2.6600995241584502</v>
      </c>
      <c r="W24" s="7">
        <v>3.40845385678284</v>
      </c>
      <c r="X24" s="10">
        <v>5.4030026039269101</v>
      </c>
      <c r="Y24" s="7">
        <v>10.5308036107551</v>
      </c>
      <c r="Z24" s="123">
        <v>6.8372681642007898</v>
      </c>
    </row>
    <row r="25" spans="1:26" ht="13" customHeight="1" x14ac:dyDescent="0.2">
      <c r="A25" s="82" t="s">
        <v>363</v>
      </c>
      <c r="B25" s="110">
        <v>2</v>
      </c>
      <c r="C25" s="7">
        <v>40.801935653017203</v>
      </c>
      <c r="D25" s="10">
        <v>2.0034167407544801</v>
      </c>
      <c r="E25" s="7">
        <v>38.155459764725997</v>
      </c>
      <c r="F25" s="10">
        <v>1.95311916764357</v>
      </c>
      <c r="G25" s="7">
        <v>38.548625013036599</v>
      </c>
      <c r="H25" s="10">
        <v>3.2880002646734798</v>
      </c>
      <c r="I25" s="7">
        <v>-2.25331063998058</v>
      </c>
      <c r="J25" s="10">
        <v>3.8658720164508802</v>
      </c>
      <c r="K25" s="7">
        <v>35.930464295734403</v>
      </c>
      <c r="L25" s="10">
        <v>2.4572937593104598</v>
      </c>
      <c r="M25" s="7">
        <v>28.1679559561457</v>
      </c>
      <c r="N25" s="10">
        <v>1.5532045194699</v>
      </c>
      <c r="O25" s="7">
        <v>24.950292135431098</v>
      </c>
      <c r="P25" s="10">
        <v>2.6164352896088898</v>
      </c>
      <c r="Q25" s="7">
        <v>-10.980172160303299</v>
      </c>
      <c r="R25" s="10">
        <v>3.5736876173846999</v>
      </c>
      <c r="S25" s="7">
        <v>-4.8714713572827399</v>
      </c>
      <c r="T25" s="10">
        <v>3.1704843883358702</v>
      </c>
      <c r="U25" s="7">
        <v>-9.9875038085802892</v>
      </c>
      <c r="V25" s="10">
        <v>2.4954195563709201</v>
      </c>
      <c r="W25" s="7">
        <v>-13.5983328776055</v>
      </c>
      <c r="X25" s="10">
        <v>4.20198516956017</v>
      </c>
      <c r="Y25" s="7">
        <v>-8.7268615203227302</v>
      </c>
      <c r="Z25" s="123">
        <v>5.2646186599056497</v>
      </c>
    </row>
    <row r="26" spans="1:26" ht="13" customHeight="1" x14ac:dyDescent="0.2">
      <c r="A26" s="82" t="s">
        <v>364</v>
      </c>
      <c r="B26" s="110">
        <v>2</v>
      </c>
      <c r="C26" s="7">
        <v>53.779859144429899</v>
      </c>
      <c r="D26" s="10">
        <v>4.7163162640396896</v>
      </c>
      <c r="E26" s="7">
        <v>44.774953078604398</v>
      </c>
      <c r="F26" s="10">
        <v>1.79108983128841</v>
      </c>
      <c r="G26" s="7">
        <v>43.497198920024502</v>
      </c>
      <c r="H26" s="10">
        <v>2.20514115230581</v>
      </c>
      <c r="I26" s="7">
        <v>-10.2826602244053</v>
      </c>
      <c r="J26" s="10">
        <v>5.19147820222961</v>
      </c>
      <c r="K26" s="7">
        <v>44.021509388429003</v>
      </c>
      <c r="L26" s="10">
        <v>6.0047279605960702</v>
      </c>
      <c r="M26" s="7">
        <v>50.483208697689697</v>
      </c>
      <c r="N26" s="10">
        <v>1.4471663464660101</v>
      </c>
      <c r="O26" s="7">
        <v>48.3925684055517</v>
      </c>
      <c r="P26" s="10">
        <v>3.0636999405642502</v>
      </c>
      <c r="Q26" s="7">
        <v>4.3710590171227803</v>
      </c>
      <c r="R26" s="10">
        <v>6.7209108235794597</v>
      </c>
      <c r="S26" s="7">
        <v>-9.7583497560009107</v>
      </c>
      <c r="T26" s="10">
        <v>7.6354696635642298</v>
      </c>
      <c r="U26" s="7">
        <v>5.7082556190853104</v>
      </c>
      <c r="V26" s="10">
        <v>2.3026708879230902</v>
      </c>
      <c r="W26" s="7">
        <v>4.8953694855271799</v>
      </c>
      <c r="X26" s="10">
        <v>3.7747721556944298</v>
      </c>
      <c r="Y26" s="7">
        <v>14.653719241528099</v>
      </c>
      <c r="Z26" s="123">
        <v>8.4924724446260509</v>
      </c>
    </row>
    <row r="27" spans="1:26" ht="13" customHeight="1" x14ac:dyDescent="0.2">
      <c r="A27" s="82" t="s">
        <v>365</v>
      </c>
      <c r="B27" s="110">
        <v>2</v>
      </c>
      <c r="C27" s="7">
        <v>31.907498818109602</v>
      </c>
      <c r="D27" s="10">
        <v>3.3634291583086902</v>
      </c>
      <c r="E27" s="7">
        <v>28.6897181577631</v>
      </c>
      <c r="F27" s="10">
        <v>1.3537396548325999</v>
      </c>
      <c r="G27" s="7">
        <v>27.085339008779801</v>
      </c>
      <c r="H27" s="10">
        <v>2.4309610640464601</v>
      </c>
      <c r="I27" s="7">
        <v>-4.8221598093297002</v>
      </c>
      <c r="J27" s="10">
        <v>4.1309258698376103</v>
      </c>
      <c r="K27" s="7">
        <v>32.980606166881401</v>
      </c>
      <c r="L27" s="10">
        <v>2.9967967580905301</v>
      </c>
      <c r="M27" s="7">
        <v>26.9580477600813</v>
      </c>
      <c r="N27" s="10">
        <v>1.5799850274720399</v>
      </c>
      <c r="O27" s="7">
        <v>20.573554371453302</v>
      </c>
      <c r="P27" s="10">
        <v>3.6875818887930398</v>
      </c>
      <c r="Q27" s="7">
        <v>-12.407051795428099</v>
      </c>
      <c r="R27" s="10">
        <v>4.7873941721397504</v>
      </c>
      <c r="S27" s="7">
        <v>1.0731073487718801</v>
      </c>
      <c r="T27" s="10">
        <v>4.5048248037257803</v>
      </c>
      <c r="U27" s="7">
        <v>-1.7316703976818499</v>
      </c>
      <c r="V27" s="10">
        <v>2.0806161924060098</v>
      </c>
      <c r="W27" s="7">
        <v>-6.5117846373265102</v>
      </c>
      <c r="X27" s="10">
        <v>4.4167671300923699</v>
      </c>
      <c r="Y27" s="7">
        <v>-7.5848919860983903</v>
      </c>
      <c r="Z27" s="123">
        <v>6.3232658888845803</v>
      </c>
    </row>
    <row r="28" spans="1:26" ht="13" customHeight="1" x14ac:dyDescent="0.2">
      <c r="A28" s="82" t="s">
        <v>366</v>
      </c>
      <c r="B28" s="110">
        <v>2</v>
      </c>
      <c r="C28" s="7">
        <v>33.994574616425403</v>
      </c>
      <c r="D28" s="10">
        <v>3.1547765120777802</v>
      </c>
      <c r="E28" s="7">
        <v>28.101180450881301</v>
      </c>
      <c r="F28" s="10">
        <v>1.74334549154239</v>
      </c>
      <c r="G28" s="7">
        <v>21.657544289456901</v>
      </c>
      <c r="H28" s="10">
        <v>1.6028181013178699</v>
      </c>
      <c r="I28" s="7">
        <v>-12.337030326968501</v>
      </c>
      <c r="J28" s="10">
        <v>3.5277439155996202</v>
      </c>
      <c r="K28" s="7">
        <v>40.172920118320299</v>
      </c>
      <c r="L28" s="10">
        <v>3.1151424483879202</v>
      </c>
      <c r="M28" s="7">
        <v>24.731854227520898</v>
      </c>
      <c r="N28" s="10">
        <v>1.63852662116279</v>
      </c>
      <c r="O28" s="7">
        <v>17.391269653697801</v>
      </c>
      <c r="P28" s="10">
        <v>2.1379705130276498</v>
      </c>
      <c r="Q28" s="7">
        <v>-22.781650464622501</v>
      </c>
      <c r="R28" s="10">
        <v>3.5542218841237299</v>
      </c>
      <c r="S28" s="7">
        <v>6.1783455018948903</v>
      </c>
      <c r="T28" s="10">
        <v>4.4335907924509499</v>
      </c>
      <c r="U28" s="7">
        <v>-3.3693262233603498</v>
      </c>
      <c r="V28" s="10">
        <v>2.3924930493400298</v>
      </c>
      <c r="W28" s="7">
        <v>-4.2662746357590899</v>
      </c>
      <c r="X28" s="10">
        <v>2.6720673233449701</v>
      </c>
      <c r="Y28" s="7">
        <v>-10.444620137654001</v>
      </c>
      <c r="Z28" s="123">
        <v>5.0077410411915499</v>
      </c>
    </row>
    <row r="29" spans="1:26" ht="13" customHeight="1" x14ac:dyDescent="0.2">
      <c r="A29" s="82" t="s">
        <v>367</v>
      </c>
      <c r="B29" s="110">
        <v>2</v>
      </c>
      <c r="C29" s="7">
        <v>8.62963831298363</v>
      </c>
      <c r="D29" s="10">
        <v>1.71619291882503</v>
      </c>
      <c r="E29" s="7">
        <v>5.3251750997900702</v>
      </c>
      <c r="F29" s="10">
        <v>1.03689423249212</v>
      </c>
      <c r="G29" s="7" t="s">
        <v>706</v>
      </c>
      <c r="H29" s="10" t="s">
        <v>706</v>
      </c>
      <c r="I29" s="7" t="s">
        <v>706</v>
      </c>
      <c r="J29" s="10" t="s">
        <v>706</v>
      </c>
      <c r="K29" s="7">
        <v>20.288001027933898</v>
      </c>
      <c r="L29" s="10">
        <v>3.06690262092259</v>
      </c>
      <c r="M29" s="7">
        <v>15.582322736068599</v>
      </c>
      <c r="N29" s="10">
        <v>1.6205919284819701</v>
      </c>
      <c r="O29" s="7">
        <v>15.726773920819401</v>
      </c>
      <c r="P29" s="10">
        <v>4.7530181407379999</v>
      </c>
      <c r="Q29" s="7">
        <v>-4.5612271071145596</v>
      </c>
      <c r="R29" s="10">
        <v>5.5425660122917702</v>
      </c>
      <c r="S29" s="7">
        <v>11.6583627149503</v>
      </c>
      <c r="T29" s="10">
        <v>3.5144288043502998</v>
      </c>
      <c r="U29" s="7">
        <v>10.2571476362785</v>
      </c>
      <c r="V29" s="10">
        <v>1.9239199172617201</v>
      </c>
      <c r="W29" s="7" t="s">
        <v>706</v>
      </c>
      <c r="X29" s="10" t="s">
        <v>706</v>
      </c>
      <c r="Y29" s="7" t="s">
        <v>706</v>
      </c>
      <c r="Z29" s="123" t="s">
        <v>706</v>
      </c>
    </row>
    <row r="30" spans="1:26" ht="13" customHeight="1" x14ac:dyDescent="0.2">
      <c r="A30" s="82" t="s">
        <v>368</v>
      </c>
      <c r="B30" s="110">
        <v>2</v>
      </c>
      <c r="C30" s="7" t="s">
        <v>706</v>
      </c>
      <c r="D30" s="10" t="s">
        <v>706</v>
      </c>
      <c r="E30" s="7">
        <v>30.857833221709299</v>
      </c>
      <c r="F30" s="10">
        <v>1.7789591567818299</v>
      </c>
      <c r="G30" s="7">
        <v>25.7101535462225</v>
      </c>
      <c r="H30" s="10">
        <v>2.10821999766193</v>
      </c>
      <c r="I30" s="7" t="s">
        <v>706</v>
      </c>
      <c r="J30" s="10" t="s">
        <v>706</v>
      </c>
      <c r="K30" s="7">
        <v>48.9472358731499</v>
      </c>
      <c r="L30" s="10">
        <v>10.3407871231655</v>
      </c>
      <c r="M30" s="7">
        <v>36.799111100177399</v>
      </c>
      <c r="N30" s="10">
        <v>1.4553773419047999</v>
      </c>
      <c r="O30" s="7">
        <v>26.296117942591302</v>
      </c>
      <c r="P30" s="10">
        <v>2.6010099810163898</v>
      </c>
      <c r="Q30" s="7">
        <v>-22.651117930558598</v>
      </c>
      <c r="R30" s="10">
        <v>10.4129392381668</v>
      </c>
      <c r="S30" s="7" t="s">
        <v>706</v>
      </c>
      <c r="T30" s="10" t="s">
        <v>706</v>
      </c>
      <c r="U30" s="7">
        <v>5.9412778784680702</v>
      </c>
      <c r="V30" s="10">
        <v>2.2984383587183199</v>
      </c>
      <c r="W30" s="7">
        <v>0.58596439636882602</v>
      </c>
      <c r="X30" s="10">
        <v>3.3481105835812102</v>
      </c>
      <c r="Y30" s="7" t="s">
        <v>706</v>
      </c>
      <c r="Z30" s="123" t="s">
        <v>706</v>
      </c>
    </row>
    <row r="31" spans="1:26" ht="13" customHeight="1" x14ac:dyDescent="0.2">
      <c r="A31" s="82" t="s">
        <v>369</v>
      </c>
      <c r="B31" s="110">
        <v>2</v>
      </c>
      <c r="C31" s="7">
        <v>26.681042964696601</v>
      </c>
      <c r="D31" s="10">
        <v>3.0824486258731301</v>
      </c>
      <c r="E31" s="7">
        <v>20.872509954335001</v>
      </c>
      <c r="F31" s="10">
        <v>0.93516214085268701</v>
      </c>
      <c r="G31" s="7">
        <v>17.789010509972201</v>
      </c>
      <c r="H31" s="10">
        <v>1.92820362182477</v>
      </c>
      <c r="I31" s="7">
        <v>-8.8920324547244398</v>
      </c>
      <c r="J31" s="10">
        <v>3.6514781172533799</v>
      </c>
      <c r="K31" s="7">
        <v>32.842653442137902</v>
      </c>
      <c r="L31" s="10">
        <v>2.9136296741577801</v>
      </c>
      <c r="M31" s="7">
        <v>22.056253599435699</v>
      </c>
      <c r="N31" s="10">
        <v>0.98650728056019799</v>
      </c>
      <c r="O31" s="7">
        <v>18.665493885174499</v>
      </c>
      <c r="P31" s="10">
        <v>2.3190150784871699</v>
      </c>
      <c r="Q31" s="7">
        <v>-14.177159556963501</v>
      </c>
      <c r="R31" s="10">
        <v>3.66323622157838</v>
      </c>
      <c r="S31" s="7">
        <v>6.1616104774413101</v>
      </c>
      <c r="T31" s="10">
        <v>4.2415477610513799</v>
      </c>
      <c r="U31" s="7">
        <v>1.1837436451007399</v>
      </c>
      <c r="V31" s="10">
        <v>1.35931042969678</v>
      </c>
      <c r="W31" s="7">
        <v>0.87648337520229103</v>
      </c>
      <c r="X31" s="10">
        <v>3.0159244256892501</v>
      </c>
      <c r="Y31" s="7">
        <v>-5.28512710223902</v>
      </c>
      <c r="Z31" s="123">
        <v>5.1722907938227998</v>
      </c>
    </row>
    <row r="32" spans="1:26" ht="13" customHeight="1" x14ac:dyDescent="0.2">
      <c r="A32" s="82" t="s">
        <v>370</v>
      </c>
      <c r="B32" s="110">
        <v>2</v>
      </c>
      <c r="C32" s="7" t="s">
        <v>706</v>
      </c>
      <c r="D32" s="10" t="s">
        <v>706</v>
      </c>
      <c r="E32" s="7">
        <v>44.343193698158402</v>
      </c>
      <c r="F32" s="10">
        <v>1.5762874414939601</v>
      </c>
      <c r="G32" s="7">
        <v>40.644452533952801</v>
      </c>
      <c r="H32" s="10">
        <v>1.3447159050058499</v>
      </c>
      <c r="I32" s="7" t="s">
        <v>706</v>
      </c>
      <c r="J32" s="10" t="s">
        <v>706</v>
      </c>
      <c r="K32" s="7" t="s">
        <v>706</v>
      </c>
      <c r="L32" s="10" t="s">
        <v>706</v>
      </c>
      <c r="M32" s="7">
        <v>27.2117181082406</v>
      </c>
      <c r="N32" s="10">
        <v>1.52680538544924</v>
      </c>
      <c r="O32" s="7">
        <v>29.491226154294001</v>
      </c>
      <c r="P32" s="10">
        <v>1.35866247443886</v>
      </c>
      <c r="Q32" s="7" t="s">
        <v>706</v>
      </c>
      <c r="R32" s="10" t="s">
        <v>706</v>
      </c>
      <c r="S32" s="7" t="s">
        <v>706</v>
      </c>
      <c r="T32" s="10" t="s">
        <v>706</v>
      </c>
      <c r="U32" s="7">
        <v>-17.131475589917802</v>
      </c>
      <c r="V32" s="10">
        <v>2.19449693170175</v>
      </c>
      <c r="W32" s="7">
        <v>-11.1532263796588</v>
      </c>
      <c r="X32" s="10">
        <v>1.91160262204885</v>
      </c>
      <c r="Y32" s="7" t="s">
        <v>706</v>
      </c>
      <c r="Z32" s="123" t="s">
        <v>706</v>
      </c>
    </row>
    <row r="33" spans="1:26" ht="13" customHeight="1" x14ac:dyDescent="0.2">
      <c r="A33" s="82" t="s">
        <v>371</v>
      </c>
      <c r="B33" s="110">
        <v>2</v>
      </c>
      <c r="C33" s="7">
        <v>45.056427277805703</v>
      </c>
      <c r="D33" s="10">
        <v>2.03421297478824</v>
      </c>
      <c r="E33" s="7">
        <v>37.274494761536999</v>
      </c>
      <c r="F33" s="10">
        <v>2.42646134750375</v>
      </c>
      <c r="G33" s="7">
        <v>27.8402196733445</v>
      </c>
      <c r="H33" s="10">
        <v>1.79459747576894</v>
      </c>
      <c r="I33" s="7">
        <v>-17.2162076044612</v>
      </c>
      <c r="J33" s="10">
        <v>2.7208511122566401</v>
      </c>
      <c r="K33" s="7">
        <v>71.735258038403003</v>
      </c>
      <c r="L33" s="10">
        <v>2.0068533933251702</v>
      </c>
      <c r="M33" s="7">
        <v>71.457303819638398</v>
      </c>
      <c r="N33" s="10">
        <v>1.7779697170970099</v>
      </c>
      <c r="O33" s="7">
        <v>68.754428858077603</v>
      </c>
      <c r="P33" s="10">
        <v>2.0263073780041099</v>
      </c>
      <c r="Q33" s="7">
        <v>-2.9808291803254101</v>
      </c>
      <c r="R33" s="10">
        <v>2.91259392804522</v>
      </c>
      <c r="S33" s="7">
        <v>26.6788307605973</v>
      </c>
      <c r="T33" s="10">
        <v>2.85753092180952</v>
      </c>
      <c r="U33" s="7">
        <v>34.182809058101398</v>
      </c>
      <c r="V33" s="10">
        <v>3.0081374612613301</v>
      </c>
      <c r="W33" s="7">
        <v>40.914209184733103</v>
      </c>
      <c r="X33" s="10">
        <v>2.7067511319273798</v>
      </c>
      <c r="Y33" s="7">
        <v>14.2353784241357</v>
      </c>
      <c r="Z33" s="123">
        <v>3.98575390167959</v>
      </c>
    </row>
    <row r="34" spans="1:26" ht="13" customHeight="1" x14ac:dyDescent="0.2">
      <c r="A34" s="82" t="s">
        <v>372</v>
      </c>
      <c r="B34" s="110">
        <v>2</v>
      </c>
      <c r="C34" s="7" t="s">
        <v>706</v>
      </c>
      <c r="D34" s="10" t="s">
        <v>706</v>
      </c>
      <c r="E34" s="7">
        <v>57.8908796021054</v>
      </c>
      <c r="F34" s="10">
        <v>4.9292634747072999</v>
      </c>
      <c r="G34" s="7">
        <v>46.120657730490699</v>
      </c>
      <c r="H34" s="10">
        <v>1.26814758219737</v>
      </c>
      <c r="I34" s="7" t="s">
        <v>706</v>
      </c>
      <c r="J34" s="10" t="s">
        <v>706</v>
      </c>
      <c r="K34" s="7" t="s">
        <v>706</v>
      </c>
      <c r="L34" s="10" t="s">
        <v>706</v>
      </c>
      <c r="M34" s="7">
        <v>29.4510442313432</v>
      </c>
      <c r="N34" s="10">
        <v>3.9639074848192299</v>
      </c>
      <c r="O34" s="7">
        <v>28.157189576652701</v>
      </c>
      <c r="P34" s="10">
        <v>1.32315165853947</v>
      </c>
      <c r="Q34" s="7" t="s">
        <v>706</v>
      </c>
      <c r="R34" s="10" t="s">
        <v>706</v>
      </c>
      <c r="S34" s="7" t="s">
        <v>706</v>
      </c>
      <c r="T34" s="10" t="s">
        <v>706</v>
      </c>
      <c r="U34" s="7">
        <v>-28.4398353707622</v>
      </c>
      <c r="V34" s="10">
        <v>6.3253617249363199</v>
      </c>
      <c r="W34" s="7">
        <v>-17.963468153838001</v>
      </c>
      <c r="X34" s="10">
        <v>1.83273800684352</v>
      </c>
      <c r="Y34" s="7" t="s">
        <v>706</v>
      </c>
      <c r="Z34" s="123" t="s">
        <v>706</v>
      </c>
    </row>
    <row r="35" spans="1:26" ht="13" customHeight="1" x14ac:dyDescent="0.2">
      <c r="A35" s="82" t="s">
        <v>373</v>
      </c>
      <c r="B35" s="110">
        <v>2</v>
      </c>
      <c r="C35" s="7">
        <v>17.949353559367399</v>
      </c>
      <c r="D35" s="10">
        <v>2.8716963073995099</v>
      </c>
      <c r="E35" s="7">
        <v>24.1185316654839</v>
      </c>
      <c r="F35" s="10">
        <v>2.2277514907844198</v>
      </c>
      <c r="G35" s="7">
        <v>23.8829049582409</v>
      </c>
      <c r="H35" s="10">
        <v>1.74223317953956</v>
      </c>
      <c r="I35" s="7">
        <v>5.9335513988734698</v>
      </c>
      <c r="J35" s="10">
        <v>3.3513138690252302</v>
      </c>
      <c r="K35" s="7">
        <v>37.461237639229097</v>
      </c>
      <c r="L35" s="10">
        <v>3.0613658127613599</v>
      </c>
      <c r="M35" s="7">
        <v>41.5972483494104</v>
      </c>
      <c r="N35" s="10">
        <v>2.4806112236035398</v>
      </c>
      <c r="O35" s="7">
        <v>36.037059644192198</v>
      </c>
      <c r="P35" s="10">
        <v>2.19084529572137</v>
      </c>
      <c r="Q35" s="7">
        <v>-1.4241779950368501</v>
      </c>
      <c r="R35" s="10">
        <v>3.55685050099415</v>
      </c>
      <c r="S35" s="7">
        <v>19.511884079861701</v>
      </c>
      <c r="T35" s="10">
        <v>4.1974516461153</v>
      </c>
      <c r="U35" s="7">
        <v>17.4787166839265</v>
      </c>
      <c r="V35" s="10">
        <v>3.3341128876149502</v>
      </c>
      <c r="W35" s="7">
        <v>12.154154685951299</v>
      </c>
      <c r="X35" s="10">
        <v>2.79913907508594</v>
      </c>
      <c r="Y35" s="7">
        <v>-7.3577293939103203</v>
      </c>
      <c r="Z35" s="123">
        <v>4.8869714686238099</v>
      </c>
    </row>
    <row r="36" spans="1:26" ht="13" customHeight="1" x14ac:dyDescent="0.2">
      <c r="A36" s="82" t="s">
        <v>374</v>
      </c>
      <c r="B36" s="110">
        <v>2</v>
      </c>
      <c r="C36" s="7">
        <v>11.127481813984099</v>
      </c>
      <c r="D36" s="10">
        <v>2.0480411486238799</v>
      </c>
      <c r="E36" s="7">
        <v>8.8082674995979797</v>
      </c>
      <c r="F36" s="10">
        <v>0.801969833682321</v>
      </c>
      <c r="G36" s="7">
        <v>13.4929635769687</v>
      </c>
      <c r="H36" s="10">
        <v>1.68652031825608</v>
      </c>
      <c r="I36" s="7">
        <v>2.3654817629845999</v>
      </c>
      <c r="J36" s="10">
        <v>2.6520127944624998</v>
      </c>
      <c r="K36" s="7">
        <v>34.483787333014803</v>
      </c>
      <c r="L36" s="10">
        <v>2.8313331168971398</v>
      </c>
      <c r="M36" s="7">
        <v>25.771687459530298</v>
      </c>
      <c r="N36" s="10">
        <v>1.5785171003376399</v>
      </c>
      <c r="O36" s="7">
        <v>28.0592051454108</v>
      </c>
      <c r="P36" s="10">
        <v>2.0268659028632898</v>
      </c>
      <c r="Q36" s="7">
        <v>-6.4245821876040097</v>
      </c>
      <c r="R36" s="10">
        <v>3.4208420250513001</v>
      </c>
      <c r="S36" s="7">
        <v>23.356305519030801</v>
      </c>
      <c r="T36" s="10">
        <v>3.4944126495442802</v>
      </c>
      <c r="U36" s="7">
        <v>16.963419959932299</v>
      </c>
      <c r="V36" s="10">
        <v>1.7705569322094099</v>
      </c>
      <c r="W36" s="7">
        <v>14.5662415684422</v>
      </c>
      <c r="X36" s="10">
        <v>2.6367662338706501</v>
      </c>
      <c r="Y36" s="7">
        <v>-8.7900639505885998</v>
      </c>
      <c r="Z36" s="123">
        <v>4.3284329753791804</v>
      </c>
    </row>
    <row r="37" spans="1:26" ht="13" customHeight="1" x14ac:dyDescent="0.2">
      <c r="A37" s="82" t="s">
        <v>375</v>
      </c>
      <c r="B37" s="110">
        <v>2</v>
      </c>
      <c r="C37" s="7" t="s">
        <v>706</v>
      </c>
      <c r="D37" s="10" t="s">
        <v>706</v>
      </c>
      <c r="E37" s="7">
        <v>18.8579722588549</v>
      </c>
      <c r="F37" s="10">
        <v>2.0768602832680099</v>
      </c>
      <c r="G37" s="7" t="s">
        <v>562</v>
      </c>
      <c r="H37" s="10" t="s">
        <v>562</v>
      </c>
      <c r="I37" s="7" t="s">
        <v>562</v>
      </c>
      <c r="J37" s="10" t="s">
        <v>562</v>
      </c>
      <c r="K37" s="7" t="s">
        <v>706</v>
      </c>
      <c r="L37" s="10" t="s">
        <v>706</v>
      </c>
      <c r="M37" s="7">
        <v>8.4648322296367198</v>
      </c>
      <c r="N37" s="10">
        <v>0.836712940002029</v>
      </c>
      <c r="O37" s="7" t="s">
        <v>562</v>
      </c>
      <c r="P37" s="10" t="s">
        <v>562</v>
      </c>
      <c r="Q37" s="7" t="s">
        <v>562</v>
      </c>
      <c r="R37" s="10" t="s">
        <v>562</v>
      </c>
      <c r="S37" s="7" t="s">
        <v>706</v>
      </c>
      <c r="T37" s="10" t="s">
        <v>706</v>
      </c>
      <c r="U37" s="7">
        <v>-10.393140029218101</v>
      </c>
      <c r="V37" s="10">
        <v>2.2390706063415999</v>
      </c>
      <c r="W37" s="7" t="s">
        <v>562</v>
      </c>
      <c r="X37" s="10" t="s">
        <v>562</v>
      </c>
      <c r="Y37" s="7" t="s">
        <v>562</v>
      </c>
      <c r="Z37" s="123" t="s">
        <v>562</v>
      </c>
    </row>
    <row r="38" spans="1:26" ht="13" customHeight="1" x14ac:dyDescent="0.2">
      <c r="A38" s="82" t="s">
        <v>376</v>
      </c>
      <c r="B38" s="110">
        <v>2</v>
      </c>
      <c r="C38" s="7">
        <v>12.693395078009599</v>
      </c>
      <c r="D38" s="10">
        <v>2.4319911399661001</v>
      </c>
      <c r="E38" s="7">
        <v>8.9376397873846205</v>
      </c>
      <c r="F38" s="10">
        <v>0.59102860367143695</v>
      </c>
      <c r="G38" s="7">
        <v>11.090857378336599</v>
      </c>
      <c r="H38" s="10">
        <v>1.87088705642609</v>
      </c>
      <c r="I38" s="7">
        <v>-1.6025376996729801</v>
      </c>
      <c r="J38" s="10">
        <v>3.13490136323859</v>
      </c>
      <c r="K38" s="7" t="s">
        <v>706</v>
      </c>
      <c r="L38" s="10" t="s">
        <v>706</v>
      </c>
      <c r="M38" s="7">
        <v>12.8021418856491</v>
      </c>
      <c r="N38" s="10">
        <v>1.0229268960888001</v>
      </c>
      <c r="O38" s="7">
        <v>16.0856471478312</v>
      </c>
      <c r="P38" s="10">
        <v>2.6928985062032198</v>
      </c>
      <c r="Q38" s="7" t="s">
        <v>706</v>
      </c>
      <c r="R38" s="10" t="s">
        <v>706</v>
      </c>
      <c r="S38" s="7" t="s">
        <v>706</v>
      </c>
      <c r="T38" s="10" t="s">
        <v>706</v>
      </c>
      <c r="U38" s="7">
        <v>3.86450209826448</v>
      </c>
      <c r="V38" s="10">
        <v>1.18139504193122</v>
      </c>
      <c r="W38" s="7">
        <v>4.9947897694946199</v>
      </c>
      <c r="X38" s="10">
        <v>3.27901215957095</v>
      </c>
      <c r="Y38" s="7" t="s">
        <v>706</v>
      </c>
      <c r="Z38" s="123" t="s">
        <v>706</v>
      </c>
    </row>
    <row r="39" spans="1:26" ht="13" customHeight="1" x14ac:dyDescent="0.2">
      <c r="A39" s="82" t="s">
        <v>377</v>
      </c>
      <c r="B39" s="110">
        <v>2</v>
      </c>
      <c r="C39" s="7">
        <v>28.121910673279999</v>
      </c>
      <c r="D39" s="10">
        <v>3.4153004498313799</v>
      </c>
      <c r="E39" s="7">
        <v>23.9681506199843</v>
      </c>
      <c r="F39" s="10">
        <v>1.3843919058590699</v>
      </c>
      <c r="G39" s="7">
        <v>19.855072741345801</v>
      </c>
      <c r="H39" s="10">
        <v>1.8640481036800101</v>
      </c>
      <c r="I39" s="7">
        <v>-8.2668379319341803</v>
      </c>
      <c r="J39" s="10">
        <v>3.8711209613800599</v>
      </c>
      <c r="K39" s="7">
        <v>66.014429069828594</v>
      </c>
      <c r="L39" s="10">
        <v>2.65454210766777</v>
      </c>
      <c r="M39" s="7">
        <v>60.0306936869654</v>
      </c>
      <c r="N39" s="10">
        <v>1.78117850800112</v>
      </c>
      <c r="O39" s="7">
        <v>47.830152078336198</v>
      </c>
      <c r="P39" s="10">
        <v>1.9945403339512899</v>
      </c>
      <c r="Q39" s="7">
        <v>-18.1842769914924</v>
      </c>
      <c r="R39" s="10">
        <v>3.3745619658332799</v>
      </c>
      <c r="S39" s="7">
        <v>37.892518396548702</v>
      </c>
      <c r="T39" s="10">
        <v>4.3256064273116301</v>
      </c>
      <c r="U39" s="7">
        <v>36.062543066981</v>
      </c>
      <c r="V39" s="10">
        <v>2.2559117505729702</v>
      </c>
      <c r="W39" s="7">
        <v>27.975079336990401</v>
      </c>
      <c r="X39" s="10">
        <v>2.7299938601746998</v>
      </c>
      <c r="Y39" s="7">
        <v>-9.9174390595582693</v>
      </c>
      <c r="Z39" s="123">
        <v>5.1354888724331396</v>
      </c>
    </row>
    <row r="40" spans="1:26" ht="13" customHeight="1" x14ac:dyDescent="0.2">
      <c r="A40" s="82" t="s">
        <v>378</v>
      </c>
      <c r="B40" s="110">
        <v>2</v>
      </c>
      <c r="C40" s="7">
        <v>60.815885394061198</v>
      </c>
      <c r="D40" s="10">
        <v>3.9519736192781698</v>
      </c>
      <c r="E40" s="7">
        <v>59.955946800988997</v>
      </c>
      <c r="F40" s="10">
        <v>4.6897466376125498</v>
      </c>
      <c r="G40" s="7">
        <v>57.295950454732498</v>
      </c>
      <c r="H40" s="10">
        <v>1.67402225873637</v>
      </c>
      <c r="I40" s="7">
        <v>-3.5199349393286998</v>
      </c>
      <c r="J40" s="10">
        <v>4.3823281319687801</v>
      </c>
      <c r="K40" s="7">
        <v>75.328102388601593</v>
      </c>
      <c r="L40" s="10">
        <v>2.39752230543459</v>
      </c>
      <c r="M40" s="7">
        <v>81.132940666623895</v>
      </c>
      <c r="N40" s="10">
        <v>2.73233662047708</v>
      </c>
      <c r="O40" s="7">
        <v>68.657547244163993</v>
      </c>
      <c r="P40" s="10">
        <v>1.41254276264997</v>
      </c>
      <c r="Q40" s="7">
        <v>-6.6705551444375901</v>
      </c>
      <c r="R40" s="10">
        <v>2.65060255275043</v>
      </c>
      <c r="S40" s="7">
        <v>14.512216994540401</v>
      </c>
      <c r="T40" s="10">
        <v>4.62235964551948</v>
      </c>
      <c r="U40" s="7">
        <v>21.176993865634898</v>
      </c>
      <c r="V40" s="10">
        <v>5.4276502220204197</v>
      </c>
      <c r="W40" s="7">
        <v>11.3615967894315</v>
      </c>
      <c r="X40" s="10">
        <v>2.19034873457622</v>
      </c>
      <c r="Y40" s="7">
        <v>-3.1506202051088898</v>
      </c>
      <c r="Z40" s="123">
        <v>5.1215714140185602</v>
      </c>
    </row>
    <row r="41" spans="1:26" ht="13" customHeight="1" x14ac:dyDescent="0.2">
      <c r="A41" s="82" t="s">
        <v>379</v>
      </c>
      <c r="B41" s="110">
        <v>2</v>
      </c>
      <c r="C41" s="7" t="s">
        <v>706</v>
      </c>
      <c r="D41" s="10" t="s">
        <v>706</v>
      </c>
      <c r="E41" s="7">
        <v>41.727060067040597</v>
      </c>
      <c r="F41" s="10">
        <v>2.4114337554859202</v>
      </c>
      <c r="G41" s="7">
        <v>34.538574172981299</v>
      </c>
      <c r="H41" s="10">
        <v>1.3382698626779099</v>
      </c>
      <c r="I41" s="7" t="s">
        <v>706</v>
      </c>
      <c r="J41" s="10" t="s">
        <v>706</v>
      </c>
      <c r="K41" s="7">
        <v>61.059204228636901</v>
      </c>
      <c r="L41" s="10">
        <v>6.44182562884912</v>
      </c>
      <c r="M41" s="7">
        <v>59.977644629553097</v>
      </c>
      <c r="N41" s="10">
        <v>2.7165298883931199</v>
      </c>
      <c r="O41" s="7">
        <v>58.177623501275797</v>
      </c>
      <c r="P41" s="10">
        <v>1.5391207603138499</v>
      </c>
      <c r="Q41" s="7">
        <v>-2.8815807273610599</v>
      </c>
      <c r="R41" s="10">
        <v>6.6020076492393098</v>
      </c>
      <c r="S41" s="7" t="s">
        <v>706</v>
      </c>
      <c r="T41" s="10" t="s">
        <v>706</v>
      </c>
      <c r="U41" s="7">
        <v>18.2505845625126</v>
      </c>
      <c r="V41" s="10">
        <v>3.6324299568787399</v>
      </c>
      <c r="W41" s="7">
        <v>23.6390493282946</v>
      </c>
      <c r="X41" s="10">
        <v>2.0395732250108098</v>
      </c>
      <c r="Y41" s="7" t="s">
        <v>706</v>
      </c>
      <c r="Z41" s="123" t="s">
        <v>706</v>
      </c>
    </row>
    <row r="42" spans="1:26" ht="13" customHeight="1" x14ac:dyDescent="0.2">
      <c r="A42" s="82" t="s">
        <v>380</v>
      </c>
      <c r="B42" s="110">
        <v>2</v>
      </c>
      <c r="C42" s="7" t="s">
        <v>562</v>
      </c>
      <c r="D42" s="10" t="s">
        <v>562</v>
      </c>
      <c r="E42" s="7" t="s">
        <v>562</v>
      </c>
      <c r="F42" s="10" t="s">
        <v>562</v>
      </c>
      <c r="G42" s="7">
        <v>72.053249890543199</v>
      </c>
      <c r="H42" s="10">
        <v>0.83154935742307301</v>
      </c>
      <c r="I42" s="7" t="s">
        <v>562</v>
      </c>
      <c r="J42" s="10" t="s">
        <v>562</v>
      </c>
      <c r="K42" s="7" t="s">
        <v>562</v>
      </c>
      <c r="L42" s="10" t="s">
        <v>562</v>
      </c>
      <c r="M42" s="7" t="s">
        <v>562</v>
      </c>
      <c r="N42" s="10" t="s">
        <v>562</v>
      </c>
      <c r="O42" s="7">
        <v>54.913673236484598</v>
      </c>
      <c r="P42" s="10">
        <v>1.5516073029869699</v>
      </c>
      <c r="Q42" s="7" t="s">
        <v>562</v>
      </c>
      <c r="R42" s="10" t="s">
        <v>562</v>
      </c>
      <c r="S42" s="7" t="s">
        <v>562</v>
      </c>
      <c r="T42" s="10" t="s">
        <v>562</v>
      </c>
      <c r="U42" s="7" t="s">
        <v>562</v>
      </c>
      <c r="V42" s="10" t="s">
        <v>562</v>
      </c>
      <c r="W42" s="7">
        <v>-17.139576654058502</v>
      </c>
      <c r="X42" s="10">
        <v>1.7603861952745601</v>
      </c>
      <c r="Y42" s="7" t="s">
        <v>562</v>
      </c>
      <c r="Z42" s="123" t="s">
        <v>562</v>
      </c>
    </row>
    <row r="43" spans="1:26" ht="13" customHeight="1" x14ac:dyDescent="0.2">
      <c r="A43" s="82" t="s">
        <v>381</v>
      </c>
      <c r="B43" s="110">
        <v>2</v>
      </c>
      <c r="C43" s="7">
        <v>20.3120841082185</v>
      </c>
      <c r="D43" s="10">
        <v>1.54782523898802</v>
      </c>
      <c r="E43" s="7">
        <v>18.2153823650807</v>
      </c>
      <c r="F43" s="10">
        <v>0.99492817690918001</v>
      </c>
      <c r="G43" s="7">
        <v>9.8772202012576997</v>
      </c>
      <c r="H43" s="10">
        <v>1.4574254909889699</v>
      </c>
      <c r="I43" s="7">
        <v>-10.4348639069608</v>
      </c>
      <c r="J43" s="10">
        <v>1.9436656431741399</v>
      </c>
      <c r="K43" s="7">
        <v>31.055045511775798</v>
      </c>
      <c r="L43" s="10">
        <v>2.20212183380688</v>
      </c>
      <c r="M43" s="7">
        <v>26.363976971707199</v>
      </c>
      <c r="N43" s="10">
        <v>1.2508899725734799</v>
      </c>
      <c r="O43" s="7">
        <v>19.684051882411499</v>
      </c>
      <c r="P43" s="10">
        <v>3.0291683794856001</v>
      </c>
      <c r="Q43" s="7">
        <v>-11.3709936293643</v>
      </c>
      <c r="R43" s="10">
        <v>3.7055720000964101</v>
      </c>
      <c r="S43" s="7">
        <v>10.742961403557301</v>
      </c>
      <c r="T43" s="10">
        <v>2.6916730004548</v>
      </c>
      <c r="U43" s="7">
        <v>8.1485946066264692</v>
      </c>
      <c r="V43" s="10">
        <v>1.59831404945734</v>
      </c>
      <c r="W43" s="7">
        <v>9.8068316811538097</v>
      </c>
      <c r="X43" s="10">
        <v>3.3615398455261301</v>
      </c>
      <c r="Y43" s="7">
        <v>-0.93612972240347503</v>
      </c>
      <c r="Z43" s="123">
        <v>4.1843876469985499</v>
      </c>
    </row>
    <row r="44" spans="1:26" ht="13" customHeight="1" x14ac:dyDescent="0.2">
      <c r="A44" s="82" t="s">
        <v>382</v>
      </c>
      <c r="B44" s="110">
        <v>2</v>
      </c>
      <c r="C44" s="7">
        <v>32.335314241032997</v>
      </c>
      <c r="D44" s="10">
        <v>2.22469556659982</v>
      </c>
      <c r="E44" s="7">
        <v>33.472441464877299</v>
      </c>
      <c r="F44" s="10">
        <v>2.24166716841256</v>
      </c>
      <c r="G44" s="7">
        <v>25.850185821900201</v>
      </c>
      <c r="H44" s="10">
        <v>3.4100884239373102</v>
      </c>
      <c r="I44" s="7">
        <v>-6.4851284191327396</v>
      </c>
      <c r="J44" s="10">
        <v>4.1175231382949402</v>
      </c>
      <c r="K44" s="7">
        <v>31.2941749904925</v>
      </c>
      <c r="L44" s="10">
        <v>2.5525990198945898</v>
      </c>
      <c r="M44" s="7">
        <v>34.972169937561901</v>
      </c>
      <c r="N44" s="10">
        <v>1.79080088045973</v>
      </c>
      <c r="O44" s="7">
        <v>31.1452191867671</v>
      </c>
      <c r="P44" s="10">
        <v>3.4730469257796801</v>
      </c>
      <c r="Q44" s="7">
        <v>-0.14895580372547099</v>
      </c>
      <c r="R44" s="10">
        <v>4.1915991583917203</v>
      </c>
      <c r="S44" s="7">
        <v>-1.04113925054046</v>
      </c>
      <c r="T44" s="10">
        <v>3.3860053337842899</v>
      </c>
      <c r="U44" s="7">
        <v>1.4997284726846101</v>
      </c>
      <c r="V44" s="10">
        <v>2.8691530958445099</v>
      </c>
      <c r="W44" s="7">
        <v>5.2950333648668098</v>
      </c>
      <c r="X44" s="10">
        <v>4.8673152772076396</v>
      </c>
      <c r="Y44" s="7">
        <v>6.3361726154072704</v>
      </c>
      <c r="Z44" s="123">
        <v>5.8756701999877796</v>
      </c>
    </row>
    <row r="45" spans="1:26" ht="13" customHeight="1" x14ac:dyDescent="0.2">
      <c r="A45" s="82" t="s">
        <v>383</v>
      </c>
      <c r="B45" s="110">
        <v>2</v>
      </c>
      <c r="C45" s="7">
        <v>30.882360427901201</v>
      </c>
      <c r="D45" s="10">
        <v>5.7479773240719298</v>
      </c>
      <c r="E45" s="7">
        <v>27.6056069593273</v>
      </c>
      <c r="F45" s="10">
        <v>3.0138905444462001</v>
      </c>
      <c r="G45" s="7">
        <v>30.132341645868198</v>
      </c>
      <c r="H45" s="10">
        <v>1.9728263160875901</v>
      </c>
      <c r="I45" s="7">
        <v>-0.750018782032985</v>
      </c>
      <c r="J45" s="10">
        <v>6.0479282855626701</v>
      </c>
      <c r="K45" s="7">
        <v>28.798548268020301</v>
      </c>
      <c r="L45" s="10">
        <v>5.2628161784448704</v>
      </c>
      <c r="M45" s="7">
        <v>27.874112370599601</v>
      </c>
      <c r="N45" s="10">
        <v>2.2363705696956302</v>
      </c>
      <c r="O45" s="7">
        <v>24.251746895139899</v>
      </c>
      <c r="P45" s="10">
        <v>1.78119954228255</v>
      </c>
      <c r="Q45" s="7">
        <v>-4.54680137288035</v>
      </c>
      <c r="R45" s="10">
        <v>5.4210886099045403</v>
      </c>
      <c r="S45" s="7">
        <v>-2.08381215988094</v>
      </c>
      <c r="T45" s="10">
        <v>7.7933611135469798</v>
      </c>
      <c r="U45" s="7">
        <v>0.26850541127229699</v>
      </c>
      <c r="V45" s="10">
        <v>3.7529840845523101</v>
      </c>
      <c r="W45" s="7">
        <v>-5.8805947507283003</v>
      </c>
      <c r="X45" s="10">
        <v>2.6579532506940899</v>
      </c>
      <c r="Y45" s="7">
        <v>-3.7967825908473598</v>
      </c>
      <c r="Z45" s="123">
        <v>8.1219233106294304</v>
      </c>
    </row>
    <row r="46" spans="1:26" ht="13" customHeight="1" x14ac:dyDescent="0.2">
      <c r="A46" s="82" t="s">
        <v>384</v>
      </c>
      <c r="B46" s="110">
        <v>2</v>
      </c>
      <c r="C46" s="7">
        <v>49.897493910587599</v>
      </c>
      <c r="D46" s="10">
        <v>5.09960559506814</v>
      </c>
      <c r="E46" s="7">
        <v>52.4862958246608</v>
      </c>
      <c r="F46" s="10">
        <v>1.5039230872076199</v>
      </c>
      <c r="G46" s="7">
        <v>46.465098362030403</v>
      </c>
      <c r="H46" s="10">
        <v>1.7471946532968601</v>
      </c>
      <c r="I46" s="7">
        <v>-3.4323955485571802</v>
      </c>
      <c r="J46" s="10">
        <v>5.6120851325501198</v>
      </c>
      <c r="K46" s="7">
        <v>63.228825789223002</v>
      </c>
      <c r="L46" s="10">
        <v>5.9305793975963299</v>
      </c>
      <c r="M46" s="7">
        <v>55.750953313901498</v>
      </c>
      <c r="N46" s="10">
        <v>1.33576556852955</v>
      </c>
      <c r="O46" s="7">
        <v>49.863414794406303</v>
      </c>
      <c r="P46" s="10">
        <v>2.2855613335946998</v>
      </c>
      <c r="Q46" s="7">
        <v>-13.3654109948166</v>
      </c>
      <c r="R46" s="10">
        <v>6.2764027409405303</v>
      </c>
      <c r="S46" s="7">
        <v>13.3313318786354</v>
      </c>
      <c r="T46" s="10">
        <v>7.8216206259601</v>
      </c>
      <c r="U46" s="7">
        <v>3.2646574892407001</v>
      </c>
      <c r="V46" s="10">
        <v>2.0114806253864801</v>
      </c>
      <c r="W46" s="7">
        <v>3.39831643237595</v>
      </c>
      <c r="X46" s="10">
        <v>2.8768871660411599</v>
      </c>
      <c r="Y46" s="7">
        <v>-9.93301544625945</v>
      </c>
      <c r="Z46" s="123">
        <v>8.41954457803247</v>
      </c>
    </row>
    <row r="47" spans="1:26" ht="13" customHeight="1" x14ac:dyDescent="0.2">
      <c r="A47" s="82" t="s">
        <v>385</v>
      </c>
      <c r="B47" s="110">
        <v>2</v>
      </c>
      <c r="C47" s="7">
        <v>26.361370913197</v>
      </c>
      <c r="D47" s="10">
        <v>3.4323821875780398</v>
      </c>
      <c r="E47" s="7">
        <v>35.512984385733503</v>
      </c>
      <c r="F47" s="10">
        <v>1.3482211490107401</v>
      </c>
      <c r="G47" s="7">
        <v>34.228029355888403</v>
      </c>
      <c r="H47" s="10">
        <v>2.1253201832404298</v>
      </c>
      <c r="I47" s="7">
        <v>7.8666584426913797</v>
      </c>
      <c r="J47" s="10">
        <v>3.9553212973634602</v>
      </c>
      <c r="K47" s="7">
        <v>39.556818591824197</v>
      </c>
      <c r="L47" s="10">
        <v>3.9143661060794899</v>
      </c>
      <c r="M47" s="7">
        <v>38.287950132898203</v>
      </c>
      <c r="N47" s="10">
        <v>2.3465457864774901</v>
      </c>
      <c r="O47" s="7">
        <v>44.093026298297502</v>
      </c>
      <c r="P47" s="10">
        <v>3.5553625226958898</v>
      </c>
      <c r="Q47" s="7">
        <v>4.5362077064732897</v>
      </c>
      <c r="R47" s="10">
        <v>4.9242246558844798</v>
      </c>
      <c r="S47" s="7">
        <v>13.1954476786272</v>
      </c>
      <c r="T47" s="10">
        <v>5.2061031005951897</v>
      </c>
      <c r="U47" s="7">
        <v>2.7749657471647202</v>
      </c>
      <c r="V47" s="10">
        <v>2.70628479555924</v>
      </c>
      <c r="W47" s="7">
        <v>9.8649969424090909</v>
      </c>
      <c r="X47" s="10">
        <v>4.14217196034636</v>
      </c>
      <c r="Y47" s="7">
        <v>-3.33045073621809</v>
      </c>
      <c r="Z47" s="123">
        <v>6.3160553375503001</v>
      </c>
    </row>
    <row r="48" spans="1:26" ht="13" customHeight="1" x14ac:dyDescent="0.2">
      <c r="A48" s="82" t="s">
        <v>386</v>
      </c>
      <c r="B48" s="110">
        <v>2</v>
      </c>
      <c r="C48" s="7">
        <v>42.090291717907498</v>
      </c>
      <c r="D48" s="10">
        <v>2.8952122334907502</v>
      </c>
      <c r="E48" s="7">
        <v>34.222531964227599</v>
      </c>
      <c r="F48" s="10">
        <v>1.6754053445792401</v>
      </c>
      <c r="G48" s="7">
        <v>27.963753282225301</v>
      </c>
      <c r="H48" s="10">
        <v>0.96198846205275501</v>
      </c>
      <c r="I48" s="7">
        <v>-14.1265384356822</v>
      </c>
      <c r="J48" s="10">
        <v>2.8655120695802698</v>
      </c>
      <c r="K48" s="7">
        <v>21.029277810506599</v>
      </c>
      <c r="L48" s="10">
        <v>3.4293061348760201</v>
      </c>
      <c r="M48" s="7">
        <v>21.273625628184</v>
      </c>
      <c r="N48" s="10">
        <v>2.0710436294245702</v>
      </c>
      <c r="O48" s="7">
        <v>20.954317731783298</v>
      </c>
      <c r="P48" s="10">
        <v>1.27116786767552</v>
      </c>
      <c r="Q48" s="7">
        <v>-7.4960078723243798E-2</v>
      </c>
      <c r="R48" s="10">
        <v>3.7554123147824598</v>
      </c>
      <c r="S48" s="7">
        <v>-21.061013907400898</v>
      </c>
      <c r="T48" s="10">
        <v>4.4880279013897404</v>
      </c>
      <c r="U48" s="7">
        <v>-12.9489063360437</v>
      </c>
      <c r="V48" s="10">
        <v>2.66387026403779</v>
      </c>
      <c r="W48" s="7">
        <v>-7.0094355504419399</v>
      </c>
      <c r="X48" s="10">
        <v>1.59414226119671</v>
      </c>
      <c r="Y48" s="7">
        <v>14.051578356959</v>
      </c>
      <c r="Z48" s="123">
        <v>4.7237994321234602</v>
      </c>
    </row>
    <row r="49" spans="1:26" ht="13" customHeight="1" x14ac:dyDescent="0.2">
      <c r="A49" s="82" t="s">
        <v>387</v>
      </c>
      <c r="B49" s="110">
        <v>2</v>
      </c>
      <c r="C49" s="7">
        <v>64.927285077009799</v>
      </c>
      <c r="D49" s="10">
        <v>1.8543223731671401</v>
      </c>
      <c r="E49" s="7">
        <v>54.636608091121303</v>
      </c>
      <c r="F49" s="10">
        <v>0.98795410162145803</v>
      </c>
      <c r="G49" s="7">
        <v>47.919513977855402</v>
      </c>
      <c r="H49" s="10">
        <v>0.98093947240354995</v>
      </c>
      <c r="I49" s="7">
        <v>-17.007771099154301</v>
      </c>
      <c r="J49" s="10">
        <v>1.9991752083963801</v>
      </c>
      <c r="K49" s="7">
        <v>69.081892555732097</v>
      </c>
      <c r="L49" s="10">
        <v>4.7041288543112998</v>
      </c>
      <c r="M49" s="7">
        <v>59.439840331905302</v>
      </c>
      <c r="N49" s="10">
        <v>4.10105103469553</v>
      </c>
      <c r="O49" s="7">
        <v>51.331927287707501</v>
      </c>
      <c r="P49" s="10">
        <v>2.6074667414382802</v>
      </c>
      <c r="Q49" s="7">
        <v>-17.749965268024599</v>
      </c>
      <c r="R49" s="10">
        <v>5.4457809959817398</v>
      </c>
      <c r="S49" s="7">
        <v>4.1546074787223102</v>
      </c>
      <c r="T49" s="10">
        <v>5.0564157010270003</v>
      </c>
      <c r="U49" s="7">
        <v>4.8032322407840304</v>
      </c>
      <c r="V49" s="10">
        <v>4.2183732523436097</v>
      </c>
      <c r="W49" s="7">
        <v>3.4124133098520799</v>
      </c>
      <c r="X49" s="10">
        <v>2.7858795839422301</v>
      </c>
      <c r="Y49" s="7">
        <v>-0.74219416887022804</v>
      </c>
      <c r="Z49" s="123">
        <v>5.8011405921648302</v>
      </c>
    </row>
    <row r="50" spans="1:26" ht="13" customHeight="1" x14ac:dyDescent="0.2">
      <c r="A50" s="82" t="s">
        <v>388</v>
      </c>
      <c r="B50" s="110">
        <v>2</v>
      </c>
      <c r="C50" s="7">
        <v>37.526600215813701</v>
      </c>
      <c r="D50" s="10">
        <v>5.6976705507152099</v>
      </c>
      <c r="E50" s="7">
        <v>44.999200349437103</v>
      </c>
      <c r="F50" s="10">
        <v>2.7782915509566801</v>
      </c>
      <c r="G50" s="7">
        <v>34.444194647020502</v>
      </c>
      <c r="H50" s="10">
        <v>3.9707589753573198</v>
      </c>
      <c r="I50" s="7">
        <v>-3.0824055687931802</v>
      </c>
      <c r="J50" s="10">
        <v>6.9323112792690003</v>
      </c>
      <c r="K50" s="7">
        <v>32.696438876989703</v>
      </c>
      <c r="L50" s="10">
        <v>9.8536947309971694</v>
      </c>
      <c r="M50" s="7">
        <v>47.097311137922603</v>
      </c>
      <c r="N50" s="10">
        <v>4.8880435777604703</v>
      </c>
      <c r="O50" s="7">
        <v>32.682723872071897</v>
      </c>
      <c r="P50" s="10">
        <v>3.0164926821220699</v>
      </c>
      <c r="Q50" s="7">
        <v>-1.37150049178061E-2</v>
      </c>
      <c r="R50" s="10">
        <v>10.291894343280999</v>
      </c>
      <c r="S50" s="7">
        <v>-4.8301613388240296</v>
      </c>
      <c r="T50" s="10">
        <v>11.3823876913488</v>
      </c>
      <c r="U50" s="7">
        <v>2.0981107884855499</v>
      </c>
      <c r="V50" s="10">
        <v>5.6224437711908397</v>
      </c>
      <c r="W50" s="7">
        <v>-1.76147077494866</v>
      </c>
      <c r="X50" s="10">
        <v>4.9865975315516096</v>
      </c>
      <c r="Y50" s="7">
        <v>3.0686905638753701</v>
      </c>
      <c r="Z50" s="123">
        <v>12.4088689591735</v>
      </c>
    </row>
    <row r="51" spans="1:26" ht="13" customHeight="1" x14ac:dyDescent="0.2">
      <c r="A51" s="82" t="s">
        <v>389</v>
      </c>
      <c r="B51" s="110">
        <v>2</v>
      </c>
      <c r="C51" s="7">
        <v>53.919255954502503</v>
      </c>
      <c r="D51" s="10">
        <v>2.5354831316188702</v>
      </c>
      <c r="E51" s="7">
        <v>52.1182185211917</v>
      </c>
      <c r="F51" s="10">
        <v>3.2876580476143298</v>
      </c>
      <c r="G51" s="7">
        <v>46.624295875426299</v>
      </c>
      <c r="H51" s="10">
        <v>5.1679926929898796</v>
      </c>
      <c r="I51" s="7">
        <v>-7.2949600790761702</v>
      </c>
      <c r="J51" s="10">
        <v>5.8534366991527902</v>
      </c>
      <c r="K51" s="7">
        <v>61.244216815856603</v>
      </c>
      <c r="L51" s="10">
        <v>2.6359368673836001</v>
      </c>
      <c r="M51" s="7">
        <v>57.747611674839199</v>
      </c>
      <c r="N51" s="10">
        <v>2.0087359965958198</v>
      </c>
      <c r="O51" s="7">
        <v>52.9853089961005</v>
      </c>
      <c r="P51" s="10">
        <v>3.4779433716730002</v>
      </c>
      <c r="Q51" s="7">
        <v>-8.2589078197561197</v>
      </c>
      <c r="R51" s="10">
        <v>4.3810388485040104</v>
      </c>
      <c r="S51" s="7">
        <v>7.3249608613541097</v>
      </c>
      <c r="T51" s="10">
        <v>3.6574359706706998</v>
      </c>
      <c r="U51" s="7">
        <v>5.6293931536474702</v>
      </c>
      <c r="V51" s="10">
        <v>3.85275430595608</v>
      </c>
      <c r="W51" s="7">
        <v>6.36101312067417</v>
      </c>
      <c r="X51" s="10">
        <v>6.2293048224790697</v>
      </c>
      <c r="Y51" s="7">
        <v>-0.96394774067994904</v>
      </c>
      <c r="Z51" s="123">
        <v>7.3113762441205301</v>
      </c>
    </row>
    <row r="52" spans="1:26" ht="13" customHeight="1" x14ac:dyDescent="0.2">
      <c r="A52" s="112" t="s">
        <v>390</v>
      </c>
      <c r="B52" s="113">
        <v>2</v>
      </c>
      <c r="C52" s="34">
        <v>37.914123732773199</v>
      </c>
      <c r="D52" s="35">
        <v>0.80343494595365095</v>
      </c>
      <c r="E52" s="34">
        <v>37.670212553549703</v>
      </c>
      <c r="F52" s="35">
        <v>0.40514836375164598</v>
      </c>
      <c r="G52" s="34">
        <v>34.610032132723397</v>
      </c>
      <c r="H52" s="35">
        <v>0.46443729356900498</v>
      </c>
      <c r="I52" s="34">
        <v>-5.1102655444443501</v>
      </c>
      <c r="J52" s="35">
        <v>0.98106926522739302</v>
      </c>
      <c r="K52" s="34">
        <v>42.415341811141403</v>
      </c>
      <c r="L52" s="35">
        <v>1.11361313990328</v>
      </c>
      <c r="M52" s="34">
        <v>39.846754990934897</v>
      </c>
      <c r="N52" s="35">
        <v>0.44438879153996902</v>
      </c>
      <c r="O52" s="34">
        <v>36.367408552566602</v>
      </c>
      <c r="P52" s="35">
        <v>0.53775736957880105</v>
      </c>
      <c r="Q52" s="34">
        <v>-6.4731848391197699</v>
      </c>
      <c r="R52" s="35">
        <v>1.2669713444605999</v>
      </c>
      <c r="S52" s="34">
        <v>4.5012180783682796</v>
      </c>
      <c r="T52" s="35">
        <v>1.37318678181258</v>
      </c>
      <c r="U52" s="34">
        <v>2.17654243738522</v>
      </c>
      <c r="V52" s="35">
        <v>0.60135396788995299</v>
      </c>
      <c r="W52" s="34">
        <v>1.75737641984328</v>
      </c>
      <c r="X52" s="35">
        <v>0.71055259354534295</v>
      </c>
      <c r="Y52" s="34">
        <v>-1.3629192946754101</v>
      </c>
      <c r="Z52" s="127">
        <v>1.6024085904843699</v>
      </c>
    </row>
    <row r="53" spans="1:26" ht="13" customHeight="1" x14ac:dyDescent="0.2">
      <c r="A53" s="82" t="s">
        <v>391</v>
      </c>
      <c r="B53" s="110">
        <v>2</v>
      </c>
      <c r="C53" s="7">
        <v>76.1777094849664</v>
      </c>
      <c r="D53" s="10">
        <v>7.8776058207671102</v>
      </c>
      <c r="E53" s="7">
        <v>79.409491280490002</v>
      </c>
      <c r="F53" s="10">
        <v>3.2069661792659998</v>
      </c>
      <c r="G53" s="7">
        <v>74.711917696978006</v>
      </c>
      <c r="H53" s="10">
        <v>2.56331149731629</v>
      </c>
      <c r="I53" s="7">
        <v>-1.4657917879884399</v>
      </c>
      <c r="J53" s="10">
        <v>8.2464921863567593</v>
      </c>
      <c r="K53" s="7">
        <v>44.2211053759397</v>
      </c>
      <c r="L53" s="10">
        <v>12.570943438773099</v>
      </c>
      <c r="M53" s="7">
        <v>54.639088629265103</v>
      </c>
      <c r="N53" s="10">
        <v>6.8265151840814999</v>
      </c>
      <c r="O53" s="7">
        <v>49.621758450917604</v>
      </c>
      <c r="P53" s="10">
        <v>2.4205717172597101</v>
      </c>
      <c r="Q53" s="7">
        <v>5.4006530749779103</v>
      </c>
      <c r="R53" s="10">
        <v>12.5028589401992</v>
      </c>
      <c r="S53" s="7">
        <v>-31.956604109026699</v>
      </c>
      <c r="T53" s="10">
        <v>14.8352719020656</v>
      </c>
      <c r="U53" s="7">
        <v>-24.770402651224899</v>
      </c>
      <c r="V53" s="10">
        <v>7.5422769528472804</v>
      </c>
      <c r="W53" s="7">
        <v>-25.090159246060399</v>
      </c>
      <c r="X53" s="10">
        <v>3.5255826852694101</v>
      </c>
      <c r="Y53" s="7">
        <v>6.8664448629663504</v>
      </c>
      <c r="Z53" s="123">
        <v>14.977520324077799</v>
      </c>
    </row>
    <row r="54" spans="1:26" ht="13" customHeight="1" x14ac:dyDescent="0.2">
      <c r="A54" s="82" t="s">
        <v>392</v>
      </c>
      <c r="B54" s="110">
        <v>2</v>
      </c>
      <c r="C54" s="7" t="s">
        <v>706</v>
      </c>
      <c r="D54" s="10" t="s">
        <v>706</v>
      </c>
      <c r="E54" s="7">
        <v>57.737063528895597</v>
      </c>
      <c r="F54" s="10">
        <v>2.37760719060726</v>
      </c>
      <c r="G54" s="7">
        <v>57.735190548428498</v>
      </c>
      <c r="H54" s="10">
        <v>2.66533673667896</v>
      </c>
      <c r="I54" s="7" t="s">
        <v>706</v>
      </c>
      <c r="J54" s="10" t="s">
        <v>706</v>
      </c>
      <c r="K54" s="7" t="s">
        <v>706</v>
      </c>
      <c r="L54" s="10" t="s">
        <v>706</v>
      </c>
      <c r="M54" s="7">
        <v>75.801143077366206</v>
      </c>
      <c r="N54" s="10">
        <v>2.2371705762835301</v>
      </c>
      <c r="O54" s="7">
        <v>76.796625689215503</v>
      </c>
      <c r="P54" s="10">
        <v>3.46827452851984</v>
      </c>
      <c r="Q54" s="7" t="s">
        <v>706</v>
      </c>
      <c r="R54" s="10" t="s">
        <v>706</v>
      </c>
      <c r="S54" s="7" t="s">
        <v>706</v>
      </c>
      <c r="T54" s="10" t="s">
        <v>706</v>
      </c>
      <c r="U54" s="7">
        <v>18.064079548470598</v>
      </c>
      <c r="V54" s="10">
        <v>3.2646513045371601</v>
      </c>
      <c r="W54" s="7">
        <v>19.061435140787001</v>
      </c>
      <c r="X54" s="10">
        <v>4.3741225548754299</v>
      </c>
      <c r="Y54" s="7" t="s">
        <v>706</v>
      </c>
      <c r="Z54" s="123" t="s">
        <v>706</v>
      </c>
    </row>
    <row r="55" spans="1:26" ht="13" customHeight="1" x14ac:dyDescent="0.2">
      <c r="A55" s="82" t="s">
        <v>393</v>
      </c>
      <c r="B55" s="110">
        <v>2</v>
      </c>
      <c r="C55" s="7">
        <v>45.464402445229098</v>
      </c>
      <c r="D55" s="10">
        <v>13.108039695000899</v>
      </c>
      <c r="E55" s="7">
        <v>36.861153952469699</v>
      </c>
      <c r="F55" s="10">
        <v>2.22341231677738</v>
      </c>
      <c r="G55" s="7">
        <v>33.730317740946099</v>
      </c>
      <c r="H55" s="10">
        <v>1.97761999046287</v>
      </c>
      <c r="I55" s="7">
        <v>-11.7340847042829</v>
      </c>
      <c r="J55" s="10">
        <v>13.254785338437699</v>
      </c>
      <c r="K55" s="7" t="s">
        <v>706</v>
      </c>
      <c r="L55" s="10" t="s">
        <v>706</v>
      </c>
      <c r="M55" s="7">
        <v>54.778045132645403</v>
      </c>
      <c r="N55" s="10">
        <v>3.51179790613658</v>
      </c>
      <c r="O55" s="7">
        <v>49.504510923810997</v>
      </c>
      <c r="P55" s="10">
        <v>5.0833200407264103</v>
      </c>
      <c r="Q55" s="7" t="s">
        <v>706</v>
      </c>
      <c r="R55" s="10" t="s">
        <v>706</v>
      </c>
      <c r="S55" s="7" t="s">
        <v>706</v>
      </c>
      <c r="T55" s="10" t="s">
        <v>706</v>
      </c>
      <c r="U55" s="7">
        <v>17.916891180175799</v>
      </c>
      <c r="V55" s="10">
        <v>4.15647529331555</v>
      </c>
      <c r="W55" s="7">
        <v>15.774193182864799</v>
      </c>
      <c r="X55" s="10">
        <v>5.4544590440417702</v>
      </c>
      <c r="Y55" s="7" t="s">
        <v>706</v>
      </c>
      <c r="Z55" s="123" t="s">
        <v>706</v>
      </c>
    </row>
    <row r="56" spans="1:26" ht="13" customHeight="1" x14ac:dyDescent="0.2">
      <c r="A56" s="4" t="s">
        <v>394</v>
      </c>
      <c r="B56" s="118">
        <v>2</v>
      </c>
      <c r="C56" s="169">
        <v>50.654914451753498</v>
      </c>
      <c r="D56" s="170">
        <v>2.5843068433980401</v>
      </c>
      <c r="E56" s="169">
        <v>48.903423519439997</v>
      </c>
      <c r="F56" s="170">
        <v>1.7348107494343099</v>
      </c>
      <c r="G56" s="169">
        <v>45.452725228073902</v>
      </c>
      <c r="H56" s="170">
        <v>2.3690470221893101</v>
      </c>
      <c r="I56" s="169">
        <v>-5.2021892236795999</v>
      </c>
      <c r="J56" s="170">
        <v>3.4262361413172</v>
      </c>
      <c r="K56" s="169">
        <v>27.985346546998201</v>
      </c>
      <c r="L56" s="170">
        <v>7.5725484465253503</v>
      </c>
      <c r="M56" s="169">
        <v>31.2966747320366</v>
      </c>
      <c r="N56" s="170">
        <v>2.6359402042241</v>
      </c>
      <c r="O56" s="169">
        <v>46.110691369147702</v>
      </c>
      <c r="P56" s="170">
        <v>3.2550464290501901</v>
      </c>
      <c r="Q56" s="169">
        <v>18.125344822149501</v>
      </c>
      <c r="R56" s="170">
        <v>8.2900478728043101</v>
      </c>
      <c r="S56" s="169">
        <v>-22.669567904755301</v>
      </c>
      <c r="T56" s="170">
        <v>8.0013831201741308</v>
      </c>
      <c r="U56" s="169">
        <v>-17.606748787403401</v>
      </c>
      <c r="V56" s="170">
        <v>3.1555901344436101</v>
      </c>
      <c r="W56" s="169">
        <v>0.657966141073835</v>
      </c>
      <c r="X56" s="170">
        <v>4.02588015825315</v>
      </c>
      <c r="Y56" s="169">
        <v>23.327534045829101</v>
      </c>
      <c r="Z56" s="176">
        <v>8.9701721181622496</v>
      </c>
    </row>
    <row r="57" spans="1:26" ht="13" customHeight="1" x14ac:dyDescent="0.2">
      <c r="A57" s="172"/>
      <c r="B57" s="163"/>
      <c r="C57" s="164" t="s">
        <v>2080</v>
      </c>
      <c r="D57" s="165" t="s">
        <v>2081</v>
      </c>
      <c r="E57" s="164" t="s">
        <v>2082</v>
      </c>
      <c r="F57" s="165" t="s">
        <v>2083</v>
      </c>
      <c r="G57" s="164" t="s">
        <v>2084</v>
      </c>
      <c r="H57" s="165" t="s">
        <v>2085</v>
      </c>
      <c r="I57" s="164" t="s">
        <v>2086</v>
      </c>
      <c r="J57" s="165" t="s">
        <v>2087</v>
      </c>
      <c r="K57" s="164" t="s">
        <v>2088</v>
      </c>
      <c r="L57" s="165" t="s">
        <v>2089</v>
      </c>
      <c r="M57" s="164" t="s">
        <v>2090</v>
      </c>
      <c r="N57" s="165" t="s">
        <v>2091</v>
      </c>
      <c r="O57" s="164" t="s">
        <v>2092</v>
      </c>
      <c r="P57" s="165" t="s">
        <v>2093</v>
      </c>
      <c r="Q57" s="164" t="s">
        <v>2094</v>
      </c>
      <c r="R57" s="165" t="s">
        <v>2095</v>
      </c>
      <c r="S57" s="164" t="s">
        <v>2096</v>
      </c>
      <c r="T57" s="165" t="s">
        <v>2097</v>
      </c>
      <c r="U57" s="164" t="s">
        <v>2098</v>
      </c>
      <c r="V57" s="165" t="s">
        <v>2099</v>
      </c>
      <c r="W57" s="164" t="s">
        <v>2100</v>
      </c>
      <c r="X57" s="165" t="s">
        <v>2101</v>
      </c>
      <c r="Y57" s="164" t="s">
        <v>2102</v>
      </c>
      <c r="Z57" s="174" t="s">
        <v>2103</v>
      </c>
    </row>
    <row r="58" spans="1:26" ht="13" customHeight="1" x14ac:dyDescent="0.2">
      <c r="A58" s="82" t="s">
        <v>365</v>
      </c>
      <c r="B58" s="119">
        <v>1</v>
      </c>
      <c r="C58" s="7">
        <v>17.688677400962</v>
      </c>
      <c r="D58" s="10">
        <v>3.7056119215262302</v>
      </c>
      <c r="E58" s="7">
        <v>21.080674013691901</v>
      </c>
      <c r="F58" s="10">
        <v>1.9111109378540101</v>
      </c>
      <c r="G58" s="7">
        <v>15.9080023773449</v>
      </c>
      <c r="H58" s="10">
        <v>2.8151224351794299</v>
      </c>
      <c r="I58" s="7">
        <v>-1.78067502361715</v>
      </c>
      <c r="J58" s="10">
        <v>4.68283669732749</v>
      </c>
      <c r="K58" s="7">
        <v>26.1456870497098</v>
      </c>
      <c r="L58" s="10">
        <v>3.9371351621562498</v>
      </c>
      <c r="M58" s="7">
        <v>19.700541517748299</v>
      </c>
      <c r="N58" s="10">
        <v>1.927531917347</v>
      </c>
      <c r="O58" s="7">
        <v>21.975655398161901</v>
      </c>
      <c r="P58" s="10">
        <v>3.1337226579628199</v>
      </c>
      <c r="Q58" s="7">
        <v>-4.1700316515478599</v>
      </c>
      <c r="R58" s="10">
        <v>5.21537518977338</v>
      </c>
      <c r="S58" s="7">
        <v>8.4570096487477606</v>
      </c>
      <c r="T58" s="10">
        <v>5.40671739579982</v>
      </c>
      <c r="U58" s="7">
        <v>-1.3801324959436201</v>
      </c>
      <c r="V58" s="10">
        <v>2.71435522899576</v>
      </c>
      <c r="W58" s="7">
        <v>6.0676530208170396</v>
      </c>
      <c r="X58" s="10">
        <v>4.2124971242815201</v>
      </c>
      <c r="Y58" s="7">
        <v>-2.3893566279307099</v>
      </c>
      <c r="Z58" s="123">
        <v>7.0092152131276997</v>
      </c>
    </row>
    <row r="59" spans="1:26" ht="13" customHeight="1" x14ac:dyDescent="0.2">
      <c r="A59" s="82" t="s">
        <v>370</v>
      </c>
      <c r="B59" s="119">
        <v>1</v>
      </c>
      <c r="C59" s="7" t="s">
        <v>706</v>
      </c>
      <c r="D59" s="10" t="s">
        <v>706</v>
      </c>
      <c r="E59" s="7">
        <v>48.793579662788403</v>
      </c>
      <c r="F59" s="10">
        <v>1.58475433449433</v>
      </c>
      <c r="G59" s="7">
        <v>44.259658512983997</v>
      </c>
      <c r="H59" s="10">
        <v>1.0938214298033899</v>
      </c>
      <c r="I59" s="7" t="s">
        <v>706</v>
      </c>
      <c r="J59" s="10" t="s">
        <v>706</v>
      </c>
      <c r="K59" s="7" t="s">
        <v>706</v>
      </c>
      <c r="L59" s="10" t="s">
        <v>706</v>
      </c>
      <c r="M59" s="7">
        <v>31.019904665581802</v>
      </c>
      <c r="N59" s="10">
        <v>1.7446107437185201</v>
      </c>
      <c r="O59" s="7">
        <v>31.309790945276401</v>
      </c>
      <c r="P59" s="10">
        <v>1.4772867948047499</v>
      </c>
      <c r="Q59" s="7" t="s">
        <v>706</v>
      </c>
      <c r="R59" s="10" t="s">
        <v>706</v>
      </c>
      <c r="S59" s="7" t="s">
        <v>706</v>
      </c>
      <c r="T59" s="10" t="s">
        <v>706</v>
      </c>
      <c r="U59" s="7">
        <v>-17.773674997206601</v>
      </c>
      <c r="V59" s="10">
        <v>2.3569287108007</v>
      </c>
      <c r="W59" s="7">
        <v>-12.949867567707599</v>
      </c>
      <c r="X59" s="10">
        <v>1.83815711907378</v>
      </c>
      <c r="Y59" s="7" t="s">
        <v>706</v>
      </c>
      <c r="Z59" s="123" t="s">
        <v>706</v>
      </c>
    </row>
    <row r="60" spans="1:26" ht="13" customHeight="1" x14ac:dyDescent="0.2">
      <c r="A60" s="82" t="s">
        <v>372</v>
      </c>
      <c r="B60" s="119">
        <v>1</v>
      </c>
      <c r="C60" s="7" t="s">
        <v>706</v>
      </c>
      <c r="D60" s="10" t="s">
        <v>706</v>
      </c>
      <c r="E60" s="7">
        <v>53.618192945132101</v>
      </c>
      <c r="F60" s="10">
        <v>3.34212328044178</v>
      </c>
      <c r="G60" s="7">
        <v>48.250190602077602</v>
      </c>
      <c r="H60" s="10">
        <v>1.2710788246781499</v>
      </c>
      <c r="I60" s="7" t="s">
        <v>706</v>
      </c>
      <c r="J60" s="10" t="s">
        <v>706</v>
      </c>
      <c r="K60" s="7">
        <v>16.4059569673257</v>
      </c>
      <c r="L60" s="10">
        <v>4.2985964203034701</v>
      </c>
      <c r="M60" s="7">
        <v>26.366001829032601</v>
      </c>
      <c r="N60" s="10">
        <v>6.39745793753778</v>
      </c>
      <c r="O60" s="7">
        <v>20.8836197382278</v>
      </c>
      <c r="P60" s="10">
        <v>1.3474459661489899</v>
      </c>
      <c r="Q60" s="7">
        <v>4.4776627709021</v>
      </c>
      <c r="R60" s="10">
        <v>4.5288726402517501</v>
      </c>
      <c r="S60" s="7" t="s">
        <v>706</v>
      </c>
      <c r="T60" s="10" t="s">
        <v>706</v>
      </c>
      <c r="U60" s="7">
        <v>-27.2521911160994</v>
      </c>
      <c r="V60" s="10">
        <v>7.2178428968935098</v>
      </c>
      <c r="W60" s="7">
        <v>-27.366570863849699</v>
      </c>
      <c r="X60" s="10">
        <v>1.85236389789814</v>
      </c>
      <c r="Y60" s="7" t="s">
        <v>706</v>
      </c>
      <c r="Z60" s="123" t="s">
        <v>706</v>
      </c>
    </row>
    <row r="61" spans="1:26" ht="13" customHeight="1" x14ac:dyDescent="0.2">
      <c r="A61" s="82" t="s">
        <v>384</v>
      </c>
      <c r="B61" s="119">
        <v>1</v>
      </c>
      <c r="C61" s="7">
        <v>58.277523756873101</v>
      </c>
      <c r="D61" s="10">
        <v>3.0493800176636299</v>
      </c>
      <c r="E61" s="7">
        <v>50.134478365581799</v>
      </c>
      <c r="F61" s="10">
        <v>1.3113589257596301</v>
      </c>
      <c r="G61" s="7">
        <v>42.762246866590303</v>
      </c>
      <c r="H61" s="10">
        <v>1.43153888397842</v>
      </c>
      <c r="I61" s="7">
        <v>-15.5152768902828</v>
      </c>
      <c r="J61" s="10">
        <v>3.3619662963394501</v>
      </c>
      <c r="K61" s="7">
        <v>54.284427893829701</v>
      </c>
      <c r="L61" s="10">
        <v>3.6865469463891598</v>
      </c>
      <c r="M61" s="7">
        <v>46.519168177993997</v>
      </c>
      <c r="N61" s="10">
        <v>1.7925497192525599</v>
      </c>
      <c r="O61" s="7">
        <v>38.319890130567103</v>
      </c>
      <c r="P61" s="10">
        <v>2.2582689554736399</v>
      </c>
      <c r="Q61" s="7">
        <v>-15.9645377632626</v>
      </c>
      <c r="R61" s="10">
        <v>4.4028740299908904</v>
      </c>
      <c r="S61" s="7">
        <v>-3.9930958630433699</v>
      </c>
      <c r="T61" s="10">
        <v>4.78428122919812</v>
      </c>
      <c r="U61" s="7">
        <v>-3.6153101875877498</v>
      </c>
      <c r="V61" s="10">
        <v>2.22101254570115</v>
      </c>
      <c r="W61" s="7">
        <v>-4.4423567360231404</v>
      </c>
      <c r="X61" s="10">
        <v>2.67377677669587</v>
      </c>
      <c r="Y61" s="7">
        <v>-0.44926087297977102</v>
      </c>
      <c r="Z61" s="123">
        <v>5.5396856500789502</v>
      </c>
    </row>
    <row r="62" spans="1:26" ht="13" customHeight="1" x14ac:dyDescent="0.2">
      <c r="A62" s="82" t="s">
        <v>386</v>
      </c>
      <c r="B62" s="119">
        <v>1</v>
      </c>
      <c r="C62" s="7">
        <v>36.873819391538703</v>
      </c>
      <c r="D62" s="10">
        <v>4.6624587666187001</v>
      </c>
      <c r="E62" s="7">
        <v>26.918887643926102</v>
      </c>
      <c r="F62" s="10">
        <v>2.4781382852413301</v>
      </c>
      <c r="G62" s="7">
        <v>24.009645343197501</v>
      </c>
      <c r="H62" s="10">
        <v>1.0594263597985301</v>
      </c>
      <c r="I62" s="7">
        <v>-12.8641740483412</v>
      </c>
      <c r="J62" s="10">
        <v>4.8815712185675197</v>
      </c>
      <c r="K62" s="7">
        <v>22.237837551551198</v>
      </c>
      <c r="L62" s="10">
        <v>3.74791424837293</v>
      </c>
      <c r="M62" s="7">
        <v>24.9212358772755</v>
      </c>
      <c r="N62" s="10">
        <v>2.3603918745210701</v>
      </c>
      <c r="O62" s="7">
        <v>19.8344525345553</v>
      </c>
      <c r="P62" s="10">
        <v>1.0910592084147901</v>
      </c>
      <c r="Q62" s="7">
        <v>-2.4033850169958599</v>
      </c>
      <c r="R62" s="10">
        <v>3.8441742846165599</v>
      </c>
      <c r="S62" s="7">
        <v>-14.635981839987499</v>
      </c>
      <c r="T62" s="10">
        <v>5.9820885118473797</v>
      </c>
      <c r="U62" s="7">
        <v>-1.99765176665059</v>
      </c>
      <c r="V62" s="10">
        <v>3.4223704010647298</v>
      </c>
      <c r="W62" s="7">
        <v>-4.1751928086421897</v>
      </c>
      <c r="X62" s="10">
        <v>1.52078743028166</v>
      </c>
      <c r="Y62" s="7">
        <v>10.4607890313453</v>
      </c>
      <c r="Z62" s="123">
        <v>6.2134864200748003</v>
      </c>
    </row>
    <row r="63" spans="1:26" ht="13" customHeight="1" x14ac:dyDescent="0.2">
      <c r="A63" s="173" t="s">
        <v>387</v>
      </c>
      <c r="B63" s="166">
        <v>1</v>
      </c>
      <c r="C63" s="167">
        <v>64.688621062192794</v>
      </c>
      <c r="D63" s="168">
        <v>1.83693328285147</v>
      </c>
      <c r="E63" s="167">
        <v>57.898491403408798</v>
      </c>
      <c r="F63" s="168">
        <v>1.17088381017729</v>
      </c>
      <c r="G63" s="167">
        <v>46.928495851633798</v>
      </c>
      <c r="H63" s="168">
        <v>0.83867669056522998</v>
      </c>
      <c r="I63" s="167">
        <v>-17.7601252105589</v>
      </c>
      <c r="J63" s="168">
        <v>2.0594297870998801</v>
      </c>
      <c r="K63" s="167" t="s">
        <v>706</v>
      </c>
      <c r="L63" s="168" t="s">
        <v>706</v>
      </c>
      <c r="M63" s="167">
        <v>53.538466958171902</v>
      </c>
      <c r="N63" s="168">
        <v>6.5234219444848698</v>
      </c>
      <c r="O63" s="167">
        <v>46.603437973381503</v>
      </c>
      <c r="P63" s="168">
        <v>1.94162821497523</v>
      </c>
      <c r="Q63" s="167" t="s">
        <v>706</v>
      </c>
      <c r="R63" s="168" t="s">
        <v>706</v>
      </c>
      <c r="S63" s="167" t="s">
        <v>706</v>
      </c>
      <c r="T63" s="168" t="s">
        <v>706</v>
      </c>
      <c r="U63" s="167">
        <v>-4.3600244452369497</v>
      </c>
      <c r="V63" s="168">
        <v>6.6276694820066302</v>
      </c>
      <c r="W63" s="167">
        <v>-0.32505787825237298</v>
      </c>
      <c r="X63" s="168">
        <v>2.1150174269933002</v>
      </c>
      <c r="Y63" s="167" t="s">
        <v>706</v>
      </c>
      <c r="Z63" s="175" t="s">
        <v>706</v>
      </c>
    </row>
    <row r="64" spans="1:26" ht="13" customHeight="1" x14ac:dyDescent="0.2">
      <c r="A64" s="82" t="s">
        <v>395</v>
      </c>
      <c r="B64" s="119">
        <v>1</v>
      </c>
      <c r="C64" s="7">
        <v>68.964009734093295</v>
      </c>
      <c r="D64" s="10">
        <v>3.8345133266506801</v>
      </c>
      <c r="E64" s="7">
        <v>63.807213774448797</v>
      </c>
      <c r="F64" s="10">
        <v>2.1501891998576701</v>
      </c>
      <c r="G64" s="7">
        <v>61.284903337572104</v>
      </c>
      <c r="H64" s="10">
        <v>1.1042416858425099</v>
      </c>
      <c r="I64" s="7">
        <v>-7.6791063965211404</v>
      </c>
      <c r="J64" s="10">
        <v>4.0792247181595904</v>
      </c>
      <c r="K64" s="7">
        <v>65.462656975874793</v>
      </c>
      <c r="L64" s="10">
        <v>2.9077719400023199</v>
      </c>
      <c r="M64" s="7">
        <v>53.467006286661402</v>
      </c>
      <c r="N64" s="10">
        <v>2.7327050965538899</v>
      </c>
      <c r="O64" s="7">
        <v>54.662806570436501</v>
      </c>
      <c r="P64" s="10">
        <v>1.86489432750867</v>
      </c>
      <c r="Q64" s="7">
        <v>-10.799850405438301</v>
      </c>
      <c r="R64" s="10">
        <v>3.4745988164609898</v>
      </c>
      <c r="S64" s="7">
        <v>-3.5013527582185202</v>
      </c>
      <c r="T64" s="10">
        <v>4.8123414371100699</v>
      </c>
      <c r="U64" s="7">
        <v>-10.340207487787399</v>
      </c>
      <c r="V64" s="10">
        <v>3.4772101949574701</v>
      </c>
      <c r="W64" s="7">
        <v>-6.6220967671356696</v>
      </c>
      <c r="X64" s="10">
        <v>2.1672979844789002</v>
      </c>
      <c r="Y64" s="7">
        <v>-3.1207440089171601</v>
      </c>
      <c r="Z64" s="123">
        <v>5.3584429862224301</v>
      </c>
    </row>
    <row r="65" spans="1:26" ht="13" customHeight="1" x14ac:dyDescent="0.2">
      <c r="A65" s="82" t="s">
        <v>396</v>
      </c>
      <c r="B65" s="119">
        <v>1</v>
      </c>
      <c r="C65" s="7">
        <v>70.708171577205405</v>
      </c>
      <c r="D65" s="10">
        <v>3.4577291722530399</v>
      </c>
      <c r="E65" s="7">
        <v>76.146160796576694</v>
      </c>
      <c r="F65" s="10">
        <v>1.0247360973381301</v>
      </c>
      <c r="G65" s="7">
        <v>73.998071912321393</v>
      </c>
      <c r="H65" s="10">
        <v>2.9038895961587499</v>
      </c>
      <c r="I65" s="7">
        <v>3.2899003351159699</v>
      </c>
      <c r="J65" s="10">
        <v>4.5302483071385398</v>
      </c>
      <c r="K65" s="7">
        <v>78.503723515231499</v>
      </c>
      <c r="L65" s="10">
        <v>4.6699846248138099</v>
      </c>
      <c r="M65" s="7">
        <v>72.049571572750196</v>
      </c>
      <c r="N65" s="10">
        <v>1.5790501577948599</v>
      </c>
      <c r="O65" s="7">
        <v>65.968923904570403</v>
      </c>
      <c r="P65" s="10">
        <v>4.7885705439865296</v>
      </c>
      <c r="Q65" s="7">
        <v>-12.5347996106611</v>
      </c>
      <c r="R65" s="10">
        <v>6.66466918383873</v>
      </c>
      <c r="S65" s="7">
        <v>7.7955519380260796</v>
      </c>
      <c r="T65" s="10">
        <v>5.8107355321548697</v>
      </c>
      <c r="U65" s="7">
        <v>-4.0965892238265003</v>
      </c>
      <c r="V65" s="10">
        <v>1.8824142663132799</v>
      </c>
      <c r="W65" s="7">
        <v>-8.0291480077509902</v>
      </c>
      <c r="X65" s="10">
        <v>5.6002663009373501</v>
      </c>
      <c r="Y65" s="7">
        <v>-15.8246999457771</v>
      </c>
      <c r="Z65" s="123">
        <v>8.0585957247116706</v>
      </c>
    </row>
    <row r="66" spans="1:26" ht="13" customHeight="1" x14ac:dyDescent="0.2">
      <c r="A66" s="4" t="s">
        <v>397</v>
      </c>
      <c r="B66" s="121">
        <v>1</v>
      </c>
      <c r="C66" s="169">
        <v>29.295977282338399</v>
      </c>
      <c r="D66" s="170">
        <v>6.2588860159247997</v>
      </c>
      <c r="E66" s="169">
        <v>27.975496023788299</v>
      </c>
      <c r="F66" s="170">
        <v>1.8441031983804601</v>
      </c>
      <c r="G66" s="169">
        <v>16.355700974671102</v>
      </c>
      <c r="H66" s="170">
        <v>1.88446388418213</v>
      </c>
      <c r="I66" s="169">
        <v>-12.940276307667199</v>
      </c>
      <c r="J66" s="170">
        <v>6.4580862059508402</v>
      </c>
      <c r="K66" s="169">
        <v>91.922559573317599</v>
      </c>
      <c r="L66" s="170">
        <v>2.9284331873358398</v>
      </c>
      <c r="M66" s="169">
        <v>85.637640383378297</v>
      </c>
      <c r="N66" s="170">
        <v>1.80367627144644</v>
      </c>
      <c r="O66" s="169">
        <v>76.476091039973596</v>
      </c>
      <c r="P66" s="170">
        <v>3.9539127302905599</v>
      </c>
      <c r="Q66" s="169">
        <v>-15.446468533343999</v>
      </c>
      <c r="R66" s="170">
        <v>4.9293644981234701</v>
      </c>
      <c r="S66" s="169">
        <v>62.6265822909793</v>
      </c>
      <c r="T66" s="170">
        <v>6.9100922637131896</v>
      </c>
      <c r="U66" s="169">
        <v>57.662144359589902</v>
      </c>
      <c r="V66" s="170">
        <v>2.57952799916109</v>
      </c>
      <c r="W66" s="169">
        <v>60.120390065302502</v>
      </c>
      <c r="X66" s="170">
        <v>4.3800262567181596</v>
      </c>
      <c r="Y66" s="169">
        <v>-2.5061922256768101</v>
      </c>
      <c r="Z66" s="176">
        <v>8.1243776253232198</v>
      </c>
    </row>
    <row r="67" spans="1:26" ht="13" customHeight="1" x14ac:dyDescent="0.2">
      <c r="A67" s="82"/>
      <c r="B67" s="122"/>
      <c r="C67" s="7" t="s">
        <v>2080</v>
      </c>
      <c r="D67" s="10" t="s">
        <v>2081</v>
      </c>
      <c r="E67" s="7" t="s">
        <v>2082</v>
      </c>
      <c r="F67" s="10" t="s">
        <v>2083</v>
      </c>
      <c r="G67" s="7" t="s">
        <v>2084</v>
      </c>
      <c r="H67" s="10" t="s">
        <v>2085</v>
      </c>
      <c r="I67" s="7" t="s">
        <v>2086</v>
      </c>
      <c r="J67" s="10" t="s">
        <v>2087</v>
      </c>
      <c r="K67" s="7" t="s">
        <v>2088</v>
      </c>
      <c r="L67" s="10" t="s">
        <v>2089</v>
      </c>
      <c r="M67" s="7" t="s">
        <v>2090</v>
      </c>
      <c r="N67" s="10" t="s">
        <v>2091</v>
      </c>
      <c r="O67" s="7" t="s">
        <v>2092</v>
      </c>
      <c r="P67" s="10" t="s">
        <v>2093</v>
      </c>
      <c r="Q67" s="7" t="s">
        <v>2094</v>
      </c>
      <c r="R67" s="10" t="s">
        <v>2095</v>
      </c>
      <c r="S67" s="7" t="s">
        <v>2096</v>
      </c>
      <c r="T67" s="10" t="s">
        <v>2097</v>
      </c>
      <c r="U67" s="7" t="s">
        <v>2098</v>
      </c>
      <c r="V67" s="10" t="s">
        <v>2099</v>
      </c>
      <c r="W67" s="7" t="s">
        <v>2100</v>
      </c>
      <c r="X67" s="10" t="s">
        <v>2101</v>
      </c>
      <c r="Y67" s="7" t="s">
        <v>2102</v>
      </c>
      <c r="Z67" s="123" t="s">
        <v>2103</v>
      </c>
    </row>
    <row r="68" spans="1:26" ht="13" customHeight="1" x14ac:dyDescent="0.2">
      <c r="A68" s="82" t="s">
        <v>359</v>
      </c>
      <c r="B68" s="122">
        <v>3</v>
      </c>
      <c r="C68" s="7" t="s">
        <v>706</v>
      </c>
      <c r="D68" s="10" t="s">
        <v>706</v>
      </c>
      <c r="E68" s="7">
        <v>27.078025773148902</v>
      </c>
      <c r="F68" s="10">
        <v>1.4390039511500701</v>
      </c>
      <c r="G68" s="7">
        <v>18.2980734722817</v>
      </c>
      <c r="H68" s="10">
        <v>1.56531841389863</v>
      </c>
      <c r="I68" s="7" t="s">
        <v>706</v>
      </c>
      <c r="J68" s="10" t="s">
        <v>706</v>
      </c>
      <c r="K68" s="7" t="s">
        <v>562</v>
      </c>
      <c r="L68" s="10" t="s">
        <v>562</v>
      </c>
      <c r="M68" s="7">
        <v>28.202645477892801</v>
      </c>
      <c r="N68" s="10">
        <v>1.5634686489048799</v>
      </c>
      <c r="O68" s="7">
        <v>22.1001866577733</v>
      </c>
      <c r="P68" s="10">
        <v>2.02301101402937</v>
      </c>
      <c r="Q68" s="7" t="s">
        <v>562</v>
      </c>
      <c r="R68" s="10" t="s">
        <v>562</v>
      </c>
      <c r="S68" s="7" t="s">
        <v>562</v>
      </c>
      <c r="T68" s="10" t="s">
        <v>706</v>
      </c>
      <c r="U68" s="7">
        <v>1.1246197047438999</v>
      </c>
      <c r="V68" s="10">
        <v>2.1248921355056898</v>
      </c>
      <c r="W68" s="7">
        <v>3.8021131854916499</v>
      </c>
      <c r="X68" s="10">
        <v>2.5578888364771202</v>
      </c>
      <c r="Y68" s="7" t="s">
        <v>562</v>
      </c>
      <c r="Z68" s="123" t="s">
        <v>706</v>
      </c>
    </row>
    <row r="69" spans="1:26" ht="13" customHeight="1" x14ac:dyDescent="0.2">
      <c r="A69" s="82" t="s">
        <v>362</v>
      </c>
      <c r="B69" s="122">
        <v>3</v>
      </c>
      <c r="C69" s="7" t="s">
        <v>706</v>
      </c>
      <c r="D69" s="10" t="s">
        <v>706</v>
      </c>
      <c r="E69" s="7">
        <v>70.260109973052195</v>
      </c>
      <c r="F69" s="10">
        <v>2.1463707575288402</v>
      </c>
      <c r="G69" s="7">
        <v>62.224367842275797</v>
      </c>
      <c r="H69" s="10">
        <v>5.9363183155021702</v>
      </c>
      <c r="I69" s="7" t="s">
        <v>706</v>
      </c>
      <c r="J69" s="10" t="s">
        <v>706</v>
      </c>
      <c r="K69" s="7" t="s">
        <v>706</v>
      </c>
      <c r="L69" s="10" t="s">
        <v>706</v>
      </c>
      <c r="M69" s="7">
        <v>71.351584642463905</v>
      </c>
      <c r="N69" s="10">
        <v>2.35797734060167</v>
      </c>
      <c r="O69" s="7">
        <v>61.091882525122699</v>
      </c>
      <c r="P69" s="10">
        <v>4.3122934620551101</v>
      </c>
      <c r="Q69" s="7" t="s">
        <v>706</v>
      </c>
      <c r="R69" s="10" t="s">
        <v>706</v>
      </c>
      <c r="S69" s="7" t="s">
        <v>706</v>
      </c>
      <c r="T69" s="10" t="s">
        <v>706</v>
      </c>
      <c r="U69" s="7">
        <v>1.0914746694116999</v>
      </c>
      <c r="V69" s="10">
        <v>3.1885677925309701</v>
      </c>
      <c r="W69" s="7">
        <v>-1.13248531715312</v>
      </c>
      <c r="X69" s="10">
        <v>7.3372849233111896</v>
      </c>
      <c r="Y69" s="7" t="s">
        <v>706</v>
      </c>
      <c r="Z69" s="123" t="s">
        <v>706</v>
      </c>
    </row>
    <row r="70" spans="1:26" ht="13" customHeight="1" x14ac:dyDescent="0.2">
      <c r="A70" s="82" t="s">
        <v>376</v>
      </c>
      <c r="B70" s="122">
        <v>3</v>
      </c>
      <c r="C70" s="7">
        <v>12.9648406771078</v>
      </c>
      <c r="D70" s="10">
        <v>2.0438651307839302</v>
      </c>
      <c r="E70" s="7">
        <v>9.8799753384819606</v>
      </c>
      <c r="F70" s="10">
        <v>0.68269349751797304</v>
      </c>
      <c r="G70" s="7">
        <v>13.6601510064182</v>
      </c>
      <c r="H70" s="10">
        <v>1.34395784678942</v>
      </c>
      <c r="I70" s="7">
        <v>0.69531032931042702</v>
      </c>
      <c r="J70" s="10">
        <v>2.5570680667032701</v>
      </c>
      <c r="K70" s="7" t="s">
        <v>706</v>
      </c>
      <c r="L70" s="10" t="s">
        <v>706</v>
      </c>
      <c r="M70" s="7">
        <v>13.4541065297242</v>
      </c>
      <c r="N70" s="10">
        <v>0.99483683847789794</v>
      </c>
      <c r="O70" s="7">
        <v>14.095529187196</v>
      </c>
      <c r="P70" s="10">
        <v>1.6187613205142</v>
      </c>
      <c r="Q70" s="7" t="s">
        <v>706</v>
      </c>
      <c r="R70" s="10" t="s">
        <v>706</v>
      </c>
      <c r="S70" s="7" t="s">
        <v>706</v>
      </c>
      <c r="T70" s="10" t="s">
        <v>706</v>
      </c>
      <c r="U70" s="7">
        <v>3.5741311912422402</v>
      </c>
      <c r="V70" s="10">
        <v>1.2065532506881</v>
      </c>
      <c r="W70" s="7">
        <v>0.43537818077783502</v>
      </c>
      <c r="X70" s="10">
        <v>2.1039512605428201</v>
      </c>
      <c r="Y70" s="7" t="s">
        <v>706</v>
      </c>
      <c r="Z70" s="123" t="s">
        <v>706</v>
      </c>
    </row>
    <row r="71" spans="1:26" ht="13" customHeight="1" x14ac:dyDescent="0.2">
      <c r="A71" s="82" t="s">
        <v>382</v>
      </c>
      <c r="B71" s="122">
        <v>3</v>
      </c>
      <c r="C71" s="7" t="s">
        <v>706</v>
      </c>
      <c r="D71" s="10" t="s">
        <v>706</v>
      </c>
      <c r="E71" s="7">
        <v>26.7879760575326</v>
      </c>
      <c r="F71" s="10">
        <v>1.42153447474698</v>
      </c>
      <c r="G71" s="7">
        <v>24.3114107631975</v>
      </c>
      <c r="H71" s="10">
        <v>1.9268435096610801</v>
      </c>
      <c r="I71" s="7" t="s">
        <v>706</v>
      </c>
      <c r="J71" s="10" t="s">
        <v>706</v>
      </c>
      <c r="K71" s="7" t="s">
        <v>706</v>
      </c>
      <c r="L71" s="10" t="s">
        <v>706</v>
      </c>
      <c r="M71" s="7">
        <v>36.921412603468703</v>
      </c>
      <c r="N71" s="10">
        <v>1.6445199168233</v>
      </c>
      <c r="O71" s="7">
        <v>30.713437433565801</v>
      </c>
      <c r="P71" s="10">
        <v>2.32881650881039</v>
      </c>
      <c r="Q71" s="7" t="s">
        <v>706</v>
      </c>
      <c r="R71" s="10" t="s">
        <v>706</v>
      </c>
      <c r="S71" s="7" t="s">
        <v>706</v>
      </c>
      <c r="T71" s="10" t="s">
        <v>706</v>
      </c>
      <c r="U71" s="7">
        <v>10.1334365459361</v>
      </c>
      <c r="V71" s="10">
        <v>2.17375390045025</v>
      </c>
      <c r="W71" s="7">
        <v>6.4020266703682598</v>
      </c>
      <c r="X71" s="10">
        <v>3.0226002452244298</v>
      </c>
      <c r="Y71" s="7" t="s">
        <v>706</v>
      </c>
      <c r="Z71" s="123" t="s">
        <v>706</v>
      </c>
    </row>
    <row r="72" spans="1:26" ht="13" customHeight="1" x14ac:dyDescent="0.2">
      <c r="A72" s="82" t="s">
        <v>386</v>
      </c>
      <c r="B72" s="122">
        <v>3</v>
      </c>
      <c r="C72" s="7">
        <v>41.0689564969556</v>
      </c>
      <c r="D72" s="10">
        <v>6.2854741102238796</v>
      </c>
      <c r="E72" s="7">
        <v>31.480028808624201</v>
      </c>
      <c r="F72" s="10">
        <v>1.44582175201173</v>
      </c>
      <c r="G72" s="7">
        <v>30.0006139167062</v>
      </c>
      <c r="H72" s="10">
        <v>1.2139335486422</v>
      </c>
      <c r="I72" s="7">
        <v>-11.0683425802494</v>
      </c>
      <c r="J72" s="10">
        <v>6.4499947285207098</v>
      </c>
      <c r="K72" s="7" t="s">
        <v>706</v>
      </c>
      <c r="L72" s="10" t="s">
        <v>706</v>
      </c>
      <c r="M72" s="7">
        <v>25.3890241693673</v>
      </c>
      <c r="N72" s="10">
        <v>1.6153583308261099</v>
      </c>
      <c r="O72" s="7">
        <v>20.549560406385801</v>
      </c>
      <c r="P72" s="10">
        <v>1.1496133448052901</v>
      </c>
      <c r="Q72" s="7" t="s">
        <v>706</v>
      </c>
      <c r="R72" s="10" t="s">
        <v>706</v>
      </c>
      <c r="S72" s="7" t="s">
        <v>706</v>
      </c>
      <c r="T72" s="10" t="s">
        <v>706</v>
      </c>
      <c r="U72" s="7">
        <v>-6.0910046392568802</v>
      </c>
      <c r="V72" s="10">
        <v>2.1678983083990802</v>
      </c>
      <c r="W72" s="7">
        <v>-9.4510535103204205</v>
      </c>
      <c r="X72" s="10">
        <v>1.6718987717781999</v>
      </c>
      <c r="Y72" s="7" t="s">
        <v>706</v>
      </c>
      <c r="Z72" s="123" t="s">
        <v>706</v>
      </c>
    </row>
    <row r="73" spans="1:26" ht="13" customHeight="1" x14ac:dyDescent="0.2">
      <c r="A73" s="4" t="s">
        <v>387</v>
      </c>
      <c r="B73" s="171">
        <v>3</v>
      </c>
      <c r="C73" s="169">
        <v>57.618534588517001</v>
      </c>
      <c r="D73" s="170">
        <v>2.26830367950588</v>
      </c>
      <c r="E73" s="169">
        <v>58.6991651333039</v>
      </c>
      <c r="F73" s="170">
        <v>1.30063837601499</v>
      </c>
      <c r="G73" s="169">
        <v>48.916847607246098</v>
      </c>
      <c r="H73" s="170">
        <v>1.03527634315231</v>
      </c>
      <c r="I73" s="169">
        <v>-8.7016869812709494</v>
      </c>
      <c r="J73" s="170">
        <v>2.4776545531767602</v>
      </c>
      <c r="K73" s="169">
        <v>61.154010509223603</v>
      </c>
      <c r="L73" s="170">
        <v>4.9542708761430703</v>
      </c>
      <c r="M73" s="169">
        <v>56.601106342806503</v>
      </c>
      <c r="N73" s="170">
        <v>2.3469308980769199</v>
      </c>
      <c r="O73" s="169">
        <v>50.959669191298701</v>
      </c>
      <c r="P73" s="170">
        <v>2.5559753502795601</v>
      </c>
      <c r="Q73" s="169">
        <v>-10.1943413179249</v>
      </c>
      <c r="R73" s="170">
        <v>5.5181415102668998</v>
      </c>
      <c r="S73" s="169">
        <v>3.53547592070657</v>
      </c>
      <c r="T73" s="170">
        <v>5.4488532276672101</v>
      </c>
      <c r="U73" s="169">
        <v>-2.0980587904974701</v>
      </c>
      <c r="V73" s="170">
        <v>2.6832340236198302</v>
      </c>
      <c r="W73" s="169">
        <v>2.04282158405264</v>
      </c>
      <c r="X73" s="170">
        <v>2.7576814714407298</v>
      </c>
      <c r="Y73" s="169">
        <v>-1.49265433665393</v>
      </c>
      <c r="Z73" s="176">
        <v>6.0488559093607304</v>
      </c>
    </row>
    <row r="75" spans="1:26" x14ac:dyDescent="0.2">
      <c r="A75" s="177" t="s">
        <v>398</v>
      </c>
    </row>
    <row r="76" spans="1:26" x14ac:dyDescent="0.2">
      <c r="A76" s="177" t="s">
        <v>399</v>
      </c>
    </row>
    <row r="77" spans="1:26" x14ac:dyDescent="0.2">
      <c r="A77" s="177" t="s">
        <v>460</v>
      </c>
    </row>
    <row r="78" spans="1:26" x14ac:dyDescent="0.2">
      <c r="A78" s="177" t="s">
        <v>400</v>
      </c>
    </row>
    <row r="79" spans="1:26" x14ac:dyDescent="0.2">
      <c r="A79" s="177" t="s">
        <v>401</v>
      </c>
    </row>
    <row r="80" spans="1:26" x14ac:dyDescent="0.2">
      <c r="A80" s="177" t="s">
        <v>402</v>
      </c>
    </row>
    <row r="81" spans="1:1" x14ac:dyDescent="0.2">
      <c r="A81" s="160" t="str">
        <f>HYPERLINK("https://oecdcode.org/disclaimers/cyprus.html", "Information on data for Cyprus: https://oecdcode.org/disclaimers/cyprus.html")</f>
        <v>Information on data for Cyprus: https://oecdcode.org/disclaimers/cyprus.html</v>
      </c>
    </row>
    <row r="82" spans="1:1" x14ac:dyDescent="0.2">
      <c r="A82"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16" priority="6">
      <formula>ABS(I1/J1)&gt;1.95996398454005</formula>
    </cfRule>
  </conditionalFormatting>
  <conditionalFormatting sqref="Q1:Q200">
    <cfRule type="expression" dxfId="15" priority="5">
      <formula>ABS(Q1/R1)&gt;1.95996398454005</formula>
    </cfRule>
  </conditionalFormatting>
  <conditionalFormatting sqref="S1:S200">
    <cfRule type="expression" dxfId="14" priority="4">
      <formula>ABS(S1/T1)&gt;1.95996398454005</formula>
    </cfRule>
  </conditionalFormatting>
  <conditionalFormatting sqref="U1:U200">
    <cfRule type="expression" dxfId="13" priority="3">
      <formula>ABS(U1/V1)&gt;1.95996398454005</formula>
    </cfRule>
  </conditionalFormatting>
  <conditionalFormatting sqref="W1:W200">
    <cfRule type="expression" dxfId="12" priority="2">
      <formula>ABS(W1/X1)&gt;1.95996398454005</formula>
    </cfRule>
  </conditionalFormatting>
  <conditionalFormatting sqref="Y1:Y200">
    <cfRule type="expression" dxfId="11"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83"/>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0" x14ac:dyDescent="0.2">
      <c r="A1" s="36" t="s">
        <v>331</v>
      </c>
    </row>
    <row r="2" spans="1:20" x14ac:dyDescent="0.2">
      <c r="A2" s="46" t="s">
        <v>332</v>
      </c>
    </row>
    <row r="3" spans="1:20" x14ac:dyDescent="0.2">
      <c r="A3" s="58" t="s">
        <v>441</v>
      </c>
    </row>
    <row r="4" spans="1:20" x14ac:dyDescent="0.2">
      <c r="A4" s="161" t="str">
        <f>HYPERLINK("#'TOC'!A1", "Back to TOC")</f>
        <v>Back to TOC</v>
      </c>
    </row>
    <row r="7" spans="1:20" ht="16" customHeight="1" x14ac:dyDescent="0.2">
      <c r="B7" s="235" t="s">
        <v>342</v>
      </c>
      <c r="C7" s="238" t="s">
        <v>670</v>
      </c>
      <c r="D7" s="238"/>
      <c r="E7" s="238"/>
      <c r="F7" s="238"/>
      <c r="G7" s="238"/>
      <c r="H7" s="238"/>
      <c r="I7" s="238"/>
      <c r="J7" s="238"/>
      <c r="K7" s="238"/>
      <c r="L7" s="238"/>
      <c r="M7" s="238"/>
      <c r="N7" s="238"/>
      <c r="O7" s="238"/>
      <c r="P7" s="238"/>
      <c r="Q7" s="238"/>
      <c r="R7" s="238"/>
      <c r="S7" s="238"/>
      <c r="T7" s="239"/>
    </row>
    <row r="8" spans="1:20" ht="16" customHeight="1" x14ac:dyDescent="0.2">
      <c r="B8" s="236"/>
      <c r="C8" s="240" t="s">
        <v>344</v>
      </c>
      <c r="D8" s="240"/>
      <c r="E8" s="240"/>
      <c r="F8" s="240"/>
      <c r="G8" s="240"/>
      <c r="H8" s="240"/>
      <c r="I8" s="240" t="s">
        <v>347</v>
      </c>
      <c r="J8" s="240"/>
      <c r="K8" s="240"/>
      <c r="L8" s="240"/>
      <c r="M8" s="240"/>
      <c r="N8" s="240"/>
      <c r="O8" s="240" t="s">
        <v>581</v>
      </c>
      <c r="P8" s="240"/>
      <c r="Q8" s="240"/>
      <c r="R8" s="240"/>
      <c r="S8" s="240"/>
      <c r="T8" s="242"/>
    </row>
    <row r="9" spans="1:20" ht="32" customHeight="1" x14ac:dyDescent="0.2">
      <c r="B9" s="236"/>
      <c r="C9" s="241" t="s">
        <v>660</v>
      </c>
      <c r="D9" s="241"/>
      <c r="E9" s="241" t="s">
        <v>661</v>
      </c>
      <c r="F9" s="241"/>
      <c r="G9" s="241" t="s">
        <v>662</v>
      </c>
      <c r="H9" s="241"/>
      <c r="I9" s="241" t="s">
        <v>660</v>
      </c>
      <c r="J9" s="241"/>
      <c r="K9" s="241" t="s">
        <v>661</v>
      </c>
      <c r="L9" s="241"/>
      <c r="M9" s="241" t="s">
        <v>663</v>
      </c>
      <c r="N9" s="241"/>
      <c r="O9" s="241" t="s">
        <v>660</v>
      </c>
      <c r="P9" s="241"/>
      <c r="Q9" s="241" t="s">
        <v>661</v>
      </c>
      <c r="R9" s="241"/>
      <c r="S9" s="241" t="s">
        <v>664</v>
      </c>
      <c r="T9" s="256"/>
    </row>
    <row r="10" spans="1:20" ht="16" customHeight="1" x14ac:dyDescent="0.2">
      <c r="B10" s="237"/>
      <c r="C10" s="135" t="s">
        <v>346</v>
      </c>
      <c r="D10" s="135" t="s">
        <v>345</v>
      </c>
      <c r="E10" s="135" t="s">
        <v>346</v>
      </c>
      <c r="F10" s="135" t="s">
        <v>345</v>
      </c>
      <c r="G10" s="135" t="s">
        <v>349</v>
      </c>
      <c r="H10" s="135" t="s">
        <v>345</v>
      </c>
      <c r="I10" s="135" t="s">
        <v>346</v>
      </c>
      <c r="J10" s="135" t="s">
        <v>345</v>
      </c>
      <c r="K10" s="135" t="s">
        <v>346</v>
      </c>
      <c r="L10" s="135" t="s">
        <v>345</v>
      </c>
      <c r="M10" s="135" t="s">
        <v>349</v>
      </c>
      <c r="N10" s="135" t="s">
        <v>345</v>
      </c>
      <c r="O10" s="135" t="s">
        <v>346</v>
      </c>
      <c r="P10" s="135" t="s">
        <v>345</v>
      </c>
      <c r="Q10" s="135" t="s">
        <v>346</v>
      </c>
      <c r="R10" s="135" t="s">
        <v>345</v>
      </c>
      <c r="S10" s="135" t="s">
        <v>349</v>
      </c>
      <c r="T10" s="162" t="s">
        <v>345</v>
      </c>
    </row>
    <row r="11" spans="1:20" ht="13" customHeight="1" x14ac:dyDescent="0.2">
      <c r="A11" s="136"/>
      <c r="B11" s="107"/>
      <c r="C11" s="108" t="s">
        <v>2104</v>
      </c>
      <c r="D11" s="109" t="s">
        <v>2105</v>
      </c>
      <c r="E11" s="108" t="s">
        <v>2106</v>
      </c>
      <c r="F11" s="109" t="s">
        <v>2107</v>
      </c>
      <c r="G11" s="108" t="s">
        <v>2108</v>
      </c>
      <c r="H11" s="109" t="s">
        <v>2109</v>
      </c>
      <c r="I11" s="108" t="s">
        <v>2110</v>
      </c>
      <c r="J11" s="109" t="s">
        <v>2111</v>
      </c>
      <c r="K11" s="108" t="s">
        <v>2112</v>
      </c>
      <c r="L11" s="109" t="s">
        <v>2113</v>
      </c>
      <c r="M11" s="108" t="s">
        <v>2114</v>
      </c>
      <c r="N11" s="109" t="s">
        <v>2115</v>
      </c>
      <c r="O11" s="108" t="s">
        <v>2116</v>
      </c>
      <c r="P11" s="109" t="s">
        <v>2117</v>
      </c>
      <c r="Q11" s="108" t="s">
        <v>2118</v>
      </c>
      <c r="R11" s="109" t="s">
        <v>2119</v>
      </c>
      <c r="S11" s="108" t="s">
        <v>2120</v>
      </c>
      <c r="T11" s="126" t="s">
        <v>2121</v>
      </c>
    </row>
    <row r="12" spans="1:20" ht="13" customHeight="1" x14ac:dyDescent="0.2">
      <c r="A12" s="82" t="s">
        <v>350</v>
      </c>
      <c r="B12" s="110">
        <v>2</v>
      </c>
      <c r="C12" s="7">
        <v>62.212435286001401</v>
      </c>
      <c r="D12" s="10">
        <v>1.1606520324381</v>
      </c>
      <c r="E12" s="7">
        <v>71.410777648757303</v>
      </c>
      <c r="F12" s="10">
        <v>1.91993316868617</v>
      </c>
      <c r="G12" s="7">
        <v>9.1983423627558505</v>
      </c>
      <c r="H12" s="10">
        <v>2.3584170873577199</v>
      </c>
      <c r="I12" s="7">
        <v>53.626753844720298</v>
      </c>
      <c r="J12" s="10">
        <v>2.6676092444911998</v>
      </c>
      <c r="K12" s="7">
        <v>55.294534684738601</v>
      </c>
      <c r="L12" s="10">
        <v>2.4990685644942801</v>
      </c>
      <c r="M12" s="7">
        <v>1.66778084001836</v>
      </c>
      <c r="N12" s="10">
        <v>3.68140262878546</v>
      </c>
      <c r="O12" s="7">
        <v>-8.5856814412811708</v>
      </c>
      <c r="P12" s="10">
        <v>2.9091669291564499</v>
      </c>
      <c r="Q12" s="7">
        <v>-16.116242964018699</v>
      </c>
      <c r="R12" s="10">
        <v>3.1514261949575801</v>
      </c>
      <c r="S12" s="7">
        <v>-7.5305615227374902</v>
      </c>
      <c r="T12" s="123">
        <v>4.3720540336516196</v>
      </c>
    </row>
    <row r="13" spans="1:20" ht="13" customHeight="1" x14ac:dyDescent="0.2">
      <c r="A13" s="82" t="s">
        <v>351</v>
      </c>
      <c r="B13" s="110">
        <v>2</v>
      </c>
      <c r="C13" s="7">
        <v>70.150534523575502</v>
      </c>
      <c r="D13" s="10">
        <v>0.97962408920278099</v>
      </c>
      <c r="E13" s="7">
        <v>68.110797075786095</v>
      </c>
      <c r="F13" s="10">
        <v>3.13162686916416</v>
      </c>
      <c r="G13" s="7">
        <v>-2.0397374477893901</v>
      </c>
      <c r="H13" s="10">
        <v>3.5180208520636298</v>
      </c>
      <c r="I13" s="7">
        <v>72.780890438875204</v>
      </c>
      <c r="J13" s="10">
        <v>0.94811574955114897</v>
      </c>
      <c r="K13" s="7">
        <v>62.815949038769098</v>
      </c>
      <c r="L13" s="10">
        <v>3.5875708527099102</v>
      </c>
      <c r="M13" s="7">
        <v>-9.9649414001061096</v>
      </c>
      <c r="N13" s="10">
        <v>3.6775114599736498</v>
      </c>
      <c r="O13" s="7">
        <v>2.6303559152997198</v>
      </c>
      <c r="P13" s="10">
        <v>1.36329997824885</v>
      </c>
      <c r="Q13" s="7">
        <v>-5.2948480370170001</v>
      </c>
      <c r="R13" s="10">
        <v>4.7621162806975503</v>
      </c>
      <c r="S13" s="7">
        <v>-7.9252039523167204</v>
      </c>
      <c r="T13" s="123">
        <v>5.0892594013070402</v>
      </c>
    </row>
    <row r="14" spans="1:20" ht="13" customHeight="1" x14ac:dyDescent="0.2">
      <c r="A14" s="82" t="s">
        <v>352</v>
      </c>
      <c r="B14" s="110">
        <v>2</v>
      </c>
      <c r="C14" s="7">
        <v>59.426417405929598</v>
      </c>
      <c r="D14" s="10">
        <v>1.3700056299039001</v>
      </c>
      <c r="E14" s="7">
        <v>68.108699305030498</v>
      </c>
      <c r="F14" s="10">
        <v>1.10622831409807</v>
      </c>
      <c r="G14" s="7">
        <v>8.6822818991008592</v>
      </c>
      <c r="H14" s="10">
        <v>1.78148580517613</v>
      </c>
      <c r="I14" s="7">
        <v>66.110876336927404</v>
      </c>
      <c r="J14" s="10">
        <v>1.9451684872361401</v>
      </c>
      <c r="K14" s="7">
        <v>70.532619396317401</v>
      </c>
      <c r="L14" s="10">
        <v>1.04551578945417</v>
      </c>
      <c r="M14" s="7">
        <v>4.4217430593900504</v>
      </c>
      <c r="N14" s="10">
        <v>2.2120755429485901</v>
      </c>
      <c r="O14" s="7">
        <v>6.6844589309977804</v>
      </c>
      <c r="P14" s="10">
        <v>2.37920067873748</v>
      </c>
      <c r="Q14" s="7">
        <v>2.4239200912869698</v>
      </c>
      <c r="R14" s="10">
        <v>1.5221183754590899</v>
      </c>
      <c r="S14" s="7">
        <v>-4.2605388397107999</v>
      </c>
      <c r="T14" s="123">
        <v>2.8402411661257498</v>
      </c>
    </row>
    <row r="15" spans="1:20" ht="13" customHeight="1" x14ac:dyDescent="0.2">
      <c r="A15" s="111" t="s">
        <v>353</v>
      </c>
      <c r="B15" s="110">
        <v>2</v>
      </c>
      <c r="C15" s="7">
        <v>71.032945864483096</v>
      </c>
      <c r="D15" s="10">
        <v>1.96789722742051</v>
      </c>
      <c r="E15" s="7">
        <v>74.044662185381398</v>
      </c>
      <c r="F15" s="10">
        <v>1.2133300131690901</v>
      </c>
      <c r="G15" s="7">
        <v>3.0117163208983002</v>
      </c>
      <c r="H15" s="10">
        <v>2.3711251466126</v>
      </c>
      <c r="I15" s="7">
        <v>66.029828011335695</v>
      </c>
      <c r="J15" s="10">
        <v>2.3883537967630502</v>
      </c>
      <c r="K15" s="7">
        <v>72.464412446530304</v>
      </c>
      <c r="L15" s="10">
        <v>1.21346267574279</v>
      </c>
      <c r="M15" s="7">
        <v>6.4345844351946102</v>
      </c>
      <c r="N15" s="10">
        <v>2.6378695870072599</v>
      </c>
      <c r="O15" s="7">
        <v>-5.0031178531474696</v>
      </c>
      <c r="P15" s="10">
        <v>3.09464914912851</v>
      </c>
      <c r="Q15" s="7">
        <v>-1.58024973885117</v>
      </c>
      <c r="R15" s="10">
        <v>1.7160015694275399</v>
      </c>
      <c r="S15" s="7">
        <v>3.42286811429631</v>
      </c>
      <c r="T15" s="123">
        <v>3.5469128011492499</v>
      </c>
    </row>
    <row r="16" spans="1:20" ht="13" customHeight="1" x14ac:dyDescent="0.2">
      <c r="A16" s="111" t="s">
        <v>354</v>
      </c>
      <c r="B16" s="110">
        <v>2</v>
      </c>
      <c r="C16" s="7">
        <v>53.344898295188301</v>
      </c>
      <c r="D16" s="10">
        <v>1.9049538177754199</v>
      </c>
      <c r="E16" s="7">
        <v>56.9541993374417</v>
      </c>
      <c r="F16" s="10">
        <v>2.2323801786484099</v>
      </c>
      <c r="G16" s="7">
        <v>3.6093010422534499</v>
      </c>
      <c r="H16" s="10">
        <v>2.9647321256136401</v>
      </c>
      <c r="I16" s="7">
        <v>66.197422418186804</v>
      </c>
      <c r="J16" s="10">
        <v>3.0936487024149399</v>
      </c>
      <c r="K16" s="7">
        <v>66.549242752545297</v>
      </c>
      <c r="L16" s="10">
        <v>2.0345549448703202</v>
      </c>
      <c r="M16" s="7">
        <v>0.35182033435853599</v>
      </c>
      <c r="N16" s="10">
        <v>3.7013370906493499</v>
      </c>
      <c r="O16" s="7">
        <v>12.852524122998499</v>
      </c>
      <c r="P16" s="10">
        <v>3.6331131749246199</v>
      </c>
      <c r="Q16" s="7">
        <v>9.5950434151035893</v>
      </c>
      <c r="R16" s="10">
        <v>3.0204196870167901</v>
      </c>
      <c r="S16" s="7">
        <v>-3.25748070789491</v>
      </c>
      <c r="T16" s="123">
        <v>4.7423130258621802</v>
      </c>
    </row>
    <row r="17" spans="1:20" ht="13" customHeight="1" x14ac:dyDescent="0.2">
      <c r="A17" s="82" t="s">
        <v>355</v>
      </c>
      <c r="B17" s="110">
        <v>2</v>
      </c>
      <c r="C17" s="7">
        <v>14.0929917386052</v>
      </c>
      <c r="D17" s="10">
        <v>1.4388093163731199</v>
      </c>
      <c r="E17" s="7">
        <v>34.020638201862603</v>
      </c>
      <c r="F17" s="10">
        <v>2.8110750145382002</v>
      </c>
      <c r="G17" s="7">
        <v>19.9276464632574</v>
      </c>
      <c r="H17" s="10">
        <v>3.1606569145671499</v>
      </c>
      <c r="I17" s="7">
        <v>19.271757258966101</v>
      </c>
      <c r="J17" s="10">
        <v>1.54540791253058</v>
      </c>
      <c r="K17" s="7">
        <v>33.5808449037469</v>
      </c>
      <c r="L17" s="10">
        <v>4.8705798901036097</v>
      </c>
      <c r="M17" s="7">
        <v>14.309087644780799</v>
      </c>
      <c r="N17" s="10">
        <v>5.1090461319358198</v>
      </c>
      <c r="O17" s="7">
        <v>5.17876552036088</v>
      </c>
      <c r="P17" s="10">
        <v>2.1115060655831002</v>
      </c>
      <c r="Q17" s="7">
        <v>-0.43979329811575202</v>
      </c>
      <c r="R17" s="10">
        <v>5.6235834841533796</v>
      </c>
      <c r="S17" s="7">
        <v>-5.6185588184766297</v>
      </c>
      <c r="T17" s="123">
        <v>6.0076704728080301</v>
      </c>
    </row>
    <row r="18" spans="1:20" ht="13" customHeight="1" x14ac:dyDescent="0.2">
      <c r="A18" s="82" t="s">
        <v>356</v>
      </c>
      <c r="B18" s="110">
        <v>2</v>
      </c>
      <c r="C18" s="7">
        <v>28.792039333383698</v>
      </c>
      <c r="D18" s="10">
        <v>1.3841264315611801</v>
      </c>
      <c r="E18" s="7" t="s">
        <v>706</v>
      </c>
      <c r="F18" s="10" t="s">
        <v>706</v>
      </c>
      <c r="G18" s="7" t="s">
        <v>706</v>
      </c>
      <c r="H18" s="10" t="s">
        <v>706</v>
      </c>
      <c r="I18" s="7">
        <v>64.374913083673604</v>
      </c>
      <c r="J18" s="10">
        <v>1.57626800017249</v>
      </c>
      <c r="K18" s="7" t="s">
        <v>706</v>
      </c>
      <c r="L18" s="10" t="s">
        <v>706</v>
      </c>
      <c r="M18" s="7" t="s">
        <v>706</v>
      </c>
      <c r="N18" s="10" t="s">
        <v>706</v>
      </c>
      <c r="O18" s="7">
        <v>35.582873750289998</v>
      </c>
      <c r="P18" s="10">
        <v>2.0977194252125502</v>
      </c>
      <c r="Q18" s="7" t="s">
        <v>706</v>
      </c>
      <c r="R18" s="10" t="s">
        <v>706</v>
      </c>
      <c r="S18" s="7" t="s">
        <v>706</v>
      </c>
      <c r="T18" s="123" t="s">
        <v>706</v>
      </c>
    </row>
    <row r="19" spans="1:20" ht="13" customHeight="1" x14ac:dyDescent="0.2">
      <c r="A19" s="82" t="s">
        <v>357</v>
      </c>
      <c r="B19" s="110">
        <v>2</v>
      </c>
      <c r="C19" s="7">
        <v>39.470067794116503</v>
      </c>
      <c r="D19" s="10">
        <v>2.3624213555944702</v>
      </c>
      <c r="E19" s="7">
        <v>36.340852783197001</v>
      </c>
      <c r="F19" s="10">
        <v>1.8558991264398901</v>
      </c>
      <c r="G19" s="7">
        <v>-3.1292150109194501</v>
      </c>
      <c r="H19" s="10">
        <v>3.0411020257771599</v>
      </c>
      <c r="I19" s="7">
        <v>42.161945048075196</v>
      </c>
      <c r="J19" s="10">
        <v>3.2595020624623001</v>
      </c>
      <c r="K19" s="7">
        <v>48.685117619507402</v>
      </c>
      <c r="L19" s="10">
        <v>3.0324586395049602</v>
      </c>
      <c r="M19" s="7">
        <v>6.5231725714321804</v>
      </c>
      <c r="N19" s="10">
        <v>4.3634947851579202</v>
      </c>
      <c r="O19" s="7">
        <v>2.6918772539587401</v>
      </c>
      <c r="P19" s="10">
        <v>4.0255916778238703</v>
      </c>
      <c r="Q19" s="7">
        <v>12.3442648363104</v>
      </c>
      <c r="R19" s="10">
        <v>3.5553012485341702</v>
      </c>
      <c r="S19" s="7">
        <v>9.6523875823516292</v>
      </c>
      <c r="T19" s="123">
        <v>5.3186829451741504</v>
      </c>
    </row>
    <row r="20" spans="1:20" ht="13" customHeight="1" x14ac:dyDescent="0.2">
      <c r="A20" s="82" t="s">
        <v>358</v>
      </c>
      <c r="B20" s="110">
        <v>2</v>
      </c>
      <c r="C20" s="7">
        <v>31.207141223479201</v>
      </c>
      <c r="D20" s="10">
        <v>2.0683128071600199</v>
      </c>
      <c r="E20" s="7">
        <v>52.746080406843099</v>
      </c>
      <c r="F20" s="10">
        <v>5.5533024431556601</v>
      </c>
      <c r="G20" s="7">
        <v>21.538939183363802</v>
      </c>
      <c r="H20" s="10">
        <v>5.9322987430262604</v>
      </c>
      <c r="I20" s="7">
        <v>62.811318972391199</v>
      </c>
      <c r="J20" s="10">
        <v>2.1660304140336701</v>
      </c>
      <c r="K20" s="7">
        <v>59.305921986477998</v>
      </c>
      <c r="L20" s="10">
        <v>3.8278100790890202</v>
      </c>
      <c r="M20" s="7">
        <v>-3.5053969859132099</v>
      </c>
      <c r="N20" s="10">
        <v>4.5152766372803104</v>
      </c>
      <c r="O20" s="7">
        <v>31.604177748911901</v>
      </c>
      <c r="P20" s="10">
        <v>2.99492998629034</v>
      </c>
      <c r="Q20" s="7">
        <v>6.5598415796349299</v>
      </c>
      <c r="R20" s="10">
        <v>6.7447237175983803</v>
      </c>
      <c r="S20" s="7">
        <v>-25.044336169276999</v>
      </c>
      <c r="T20" s="123">
        <v>7.45519225021597</v>
      </c>
    </row>
    <row r="21" spans="1:20" ht="13" customHeight="1" x14ac:dyDescent="0.2">
      <c r="A21" s="82" t="s">
        <v>359</v>
      </c>
      <c r="B21" s="110">
        <v>2</v>
      </c>
      <c r="C21" s="7">
        <v>25.127763232666901</v>
      </c>
      <c r="D21" s="10">
        <v>1.35546666329373</v>
      </c>
      <c r="E21" s="7" t="s">
        <v>706</v>
      </c>
      <c r="F21" s="10" t="s">
        <v>706</v>
      </c>
      <c r="G21" s="7" t="s">
        <v>706</v>
      </c>
      <c r="H21" s="10" t="s">
        <v>706</v>
      </c>
      <c r="I21" s="7">
        <v>23.086728059309198</v>
      </c>
      <c r="J21" s="10">
        <v>1.3195172371769801</v>
      </c>
      <c r="K21" s="7" t="s">
        <v>706</v>
      </c>
      <c r="L21" s="10" t="s">
        <v>706</v>
      </c>
      <c r="M21" s="7" t="s">
        <v>706</v>
      </c>
      <c r="N21" s="10" t="s">
        <v>706</v>
      </c>
      <c r="O21" s="7">
        <v>-2.0410351733576499</v>
      </c>
      <c r="P21" s="10">
        <v>1.89167005963192</v>
      </c>
      <c r="Q21" s="7" t="s">
        <v>706</v>
      </c>
      <c r="R21" s="10" t="s">
        <v>706</v>
      </c>
      <c r="S21" s="7" t="s">
        <v>706</v>
      </c>
      <c r="T21" s="123" t="s">
        <v>706</v>
      </c>
    </row>
    <row r="22" spans="1:20" ht="13" customHeight="1" x14ac:dyDescent="0.2">
      <c r="A22" s="82" t="s">
        <v>360</v>
      </c>
      <c r="B22" s="110">
        <v>2</v>
      </c>
      <c r="C22" s="7">
        <v>69.192063261699403</v>
      </c>
      <c r="D22" s="10">
        <v>1.6291512264349499</v>
      </c>
      <c r="E22" s="7">
        <v>23.889789159158202</v>
      </c>
      <c r="F22" s="10">
        <v>3.3283187437599402</v>
      </c>
      <c r="G22" s="7">
        <v>-45.302274102541197</v>
      </c>
      <c r="H22" s="10">
        <v>3.5597681772484102</v>
      </c>
      <c r="I22" s="7">
        <v>84.840383737215305</v>
      </c>
      <c r="J22" s="10">
        <v>1.1837869459819399</v>
      </c>
      <c r="K22" s="7">
        <v>37.789865040385401</v>
      </c>
      <c r="L22" s="10">
        <v>2.7695212720473301</v>
      </c>
      <c r="M22" s="7">
        <v>-47.050518696829997</v>
      </c>
      <c r="N22" s="10">
        <v>3.04031394288597</v>
      </c>
      <c r="O22" s="7">
        <v>15.6483204755159</v>
      </c>
      <c r="P22" s="10">
        <v>2.0138235404503</v>
      </c>
      <c r="Q22" s="7">
        <v>13.900075881227201</v>
      </c>
      <c r="R22" s="10">
        <v>4.3298907303055998</v>
      </c>
      <c r="S22" s="7">
        <v>-1.7482445942887801</v>
      </c>
      <c r="T22" s="123">
        <v>4.6813949146656402</v>
      </c>
    </row>
    <row r="23" spans="1:20" ht="13" customHeight="1" x14ac:dyDescent="0.2">
      <c r="A23" s="82" t="s">
        <v>361</v>
      </c>
      <c r="B23" s="110">
        <v>2</v>
      </c>
      <c r="C23" s="7">
        <v>27.905028905751202</v>
      </c>
      <c r="D23" s="10">
        <v>1.0208655894384999</v>
      </c>
      <c r="E23" s="7">
        <v>30.336123920491499</v>
      </c>
      <c r="F23" s="10">
        <v>7.4194048446029601</v>
      </c>
      <c r="G23" s="7">
        <v>2.4310950147402899</v>
      </c>
      <c r="H23" s="10">
        <v>7.5404134936753104</v>
      </c>
      <c r="I23" s="7">
        <v>46.8646818126428</v>
      </c>
      <c r="J23" s="10">
        <v>0.96507631180575504</v>
      </c>
      <c r="K23" s="7">
        <v>46.899747331835002</v>
      </c>
      <c r="L23" s="10">
        <v>4.3787252508690004</v>
      </c>
      <c r="M23" s="7">
        <v>3.5065519192208697E-2</v>
      </c>
      <c r="N23" s="10">
        <v>4.3971489910046699</v>
      </c>
      <c r="O23" s="7">
        <v>18.959652906891598</v>
      </c>
      <c r="P23" s="10">
        <v>1.4048269784241101</v>
      </c>
      <c r="Q23" s="7">
        <v>16.563623411343499</v>
      </c>
      <c r="R23" s="10">
        <v>8.6151496255558797</v>
      </c>
      <c r="S23" s="7">
        <v>-2.3960294955480799</v>
      </c>
      <c r="T23" s="123">
        <v>8.7288461382186195</v>
      </c>
    </row>
    <row r="24" spans="1:20" ht="13" customHeight="1" x14ac:dyDescent="0.2">
      <c r="A24" s="82" t="s">
        <v>362</v>
      </c>
      <c r="B24" s="110">
        <v>2</v>
      </c>
      <c r="C24" s="7">
        <v>71.127830581552104</v>
      </c>
      <c r="D24" s="10">
        <v>1.5822184337299801</v>
      </c>
      <c r="E24" s="7">
        <v>57.308690386110896</v>
      </c>
      <c r="F24" s="10">
        <v>3.7998538567692601</v>
      </c>
      <c r="G24" s="7">
        <v>-13.8191401954412</v>
      </c>
      <c r="H24" s="10">
        <v>4.3588883995387704</v>
      </c>
      <c r="I24" s="7">
        <v>74.297405691254198</v>
      </c>
      <c r="J24" s="10">
        <v>1.5641690920254201</v>
      </c>
      <c r="K24" s="7">
        <v>58.929397154050797</v>
      </c>
      <c r="L24" s="10">
        <v>3.12267653386894</v>
      </c>
      <c r="M24" s="7">
        <v>-15.3680085372034</v>
      </c>
      <c r="N24" s="10">
        <v>3.7734295955279098</v>
      </c>
      <c r="O24" s="7">
        <v>3.16957510970217</v>
      </c>
      <c r="P24" s="10">
        <v>2.22486856251837</v>
      </c>
      <c r="Q24" s="7">
        <v>1.6207067679399401</v>
      </c>
      <c r="R24" s="10">
        <v>4.9183328545331202</v>
      </c>
      <c r="S24" s="7">
        <v>-1.54886834176222</v>
      </c>
      <c r="T24" s="123">
        <v>5.76529955787551</v>
      </c>
    </row>
    <row r="25" spans="1:20" ht="13" customHeight="1" x14ac:dyDescent="0.2">
      <c r="A25" s="82" t="s">
        <v>363</v>
      </c>
      <c r="B25" s="110">
        <v>2</v>
      </c>
      <c r="C25" s="7">
        <v>39.227056770986003</v>
      </c>
      <c r="D25" s="10">
        <v>1.2166816865041901</v>
      </c>
      <c r="E25" s="7">
        <v>37.226464810121797</v>
      </c>
      <c r="F25" s="10">
        <v>5.6876981876450001</v>
      </c>
      <c r="G25" s="7">
        <v>-2.00059196086423</v>
      </c>
      <c r="H25" s="10">
        <v>5.7568446590805298</v>
      </c>
      <c r="I25" s="7">
        <v>29.5671783127986</v>
      </c>
      <c r="J25" s="10">
        <v>1.2463611906526399</v>
      </c>
      <c r="K25" s="7">
        <v>31.769560621005301</v>
      </c>
      <c r="L25" s="10">
        <v>3.3827718011607701</v>
      </c>
      <c r="M25" s="7">
        <v>2.2023823082066798</v>
      </c>
      <c r="N25" s="10">
        <v>3.6157037065555699</v>
      </c>
      <c r="O25" s="7">
        <v>-9.6598784581873396</v>
      </c>
      <c r="P25" s="10">
        <v>1.7417607596451701</v>
      </c>
      <c r="Q25" s="7">
        <v>-5.4569041891164298</v>
      </c>
      <c r="R25" s="10">
        <v>6.61763218473713</v>
      </c>
      <c r="S25" s="7">
        <v>4.2029742690709</v>
      </c>
      <c r="T25" s="123">
        <v>6.7981301636835196</v>
      </c>
    </row>
    <row r="26" spans="1:20" ht="13" customHeight="1" x14ac:dyDescent="0.2">
      <c r="A26" s="82" t="s">
        <v>364</v>
      </c>
      <c r="B26" s="110">
        <v>2</v>
      </c>
      <c r="C26" s="7">
        <v>44.538140377938902</v>
      </c>
      <c r="D26" s="10">
        <v>1.41671050946205</v>
      </c>
      <c r="E26" s="7">
        <v>58.094304270696099</v>
      </c>
      <c r="F26" s="10">
        <v>3.46090297517505</v>
      </c>
      <c r="G26" s="7">
        <v>13.556163892757199</v>
      </c>
      <c r="H26" s="10">
        <v>3.9954231577858801</v>
      </c>
      <c r="I26" s="7">
        <v>48.767141223035999</v>
      </c>
      <c r="J26" s="10">
        <v>1.37339857606172</v>
      </c>
      <c r="K26" s="7">
        <v>57.691124940834598</v>
      </c>
      <c r="L26" s="10">
        <v>4.9937606340293099</v>
      </c>
      <c r="M26" s="7">
        <v>8.9239837177985795</v>
      </c>
      <c r="N26" s="10">
        <v>5.1478705349438396</v>
      </c>
      <c r="O26" s="7">
        <v>4.2290008450970502</v>
      </c>
      <c r="P26" s="10">
        <v>1.97314275113297</v>
      </c>
      <c r="Q26" s="7">
        <v>-0.40317932986152299</v>
      </c>
      <c r="R26" s="10">
        <v>6.0758122645088601</v>
      </c>
      <c r="S26" s="7">
        <v>-4.6321801749585703</v>
      </c>
      <c r="T26" s="123">
        <v>6.5164390010430298</v>
      </c>
    </row>
    <row r="27" spans="1:20" ht="13" customHeight="1" x14ac:dyDescent="0.2">
      <c r="A27" s="82" t="s">
        <v>365</v>
      </c>
      <c r="B27" s="110">
        <v>2</v>
      </c>
      <c r="C27" s="7">
        <v>29.374149178512202</v>
      </c>
      <c r="D27" s="10">
        <v>1.2007030042149001</v>
      </c>
      <c r="E27" s="7">
        <v>27.166861930650999</v>
      </c>
      <c r="F27" s="10">
        <v>3.06516063625104</v>
      </c>
      <c r="G27" s="7">
        <v>-2.20728724786116</v>
      </c>
      <c r="H27" s="10">
        <v>3.2936830974956801</v>
      </c>
      <c r="I27" s="7">
        <v>26.4189040653361</v>
      </c>
      <c r="J27" s="10">
        <v>1.43494902627495</v>
      </c>
      <c r="K27" s="7">
        <v>29.956068468154001</v>
      </c>
      <c r="L27" s="10">
        <v>2.7735570720014699</v>
      </c>
      <c r="M27" s="7">
        <v>3.5371644028178801</v>
      </c>
      <c r="N27" s="10">
        <v>3.1356345208322498</v>
      </c>
      <c r="O27" s="7">
        <v>-2.95524511317609</v>
      </c>
      <c r="P27" s="10">
        <v>1.87103351448821</v>
      </c>
      <c r="Q27" s="7">
        <v>2.78920653750294</v>
      </c>
      <c r="R27" s="10">
        <v>4.1337426815988696</v>
      </c>
      <c r="S27" s="7">
        <v>5.7444516506790304</v>
      </c>
      <c r="T27" s="123">
        <v>4.5475875137223696</v>
      </c>
    </row>
    <row r="28" spans="1:20" ht="13" customHeight="1" x14ac:dyDescent="0.2">
      <c r="A28" s="82" t="s">
        <v>366</v>
      </c>
      <c r="B28" s="110">
        <v>2</v>
      </c>
      <c r="C28" s="7">
        <v>25.2399492036742</v>
      </c>
      <c r="D28" s="10">
        <v>1.21455272516019</v>
      </c>
      <c r="E28" s="7">
        <v>39.2285340537872</v>
      </c>
      <c r="F28" s="10">
        <v>3.9374442157530698</v>
      </c>
      <c r="G28" s="7">
        <v>13.988584850113099</v>
      </c>
      <c r="H28" s="10">
        <v>4.1047344842618996</v>
      </c>
      <c r="I28" s="7">
        <v>24.934561582003699</v>
      </c>
      <c r="J28" s="10">
        <v>1.4196470574170701</v>
      </c>
      <c r="K28" s="7">
        <v>29.1048856723068</v>
      </c>
      <c r="L28" s="10">
        <v>3.0456678992494299</v>
      </c>
      <c r="M28" s="7">
        <v>4.1703240903030903</v>
      </c>
      <c r="N28" s="10">
        <v>3.5097223456484898</v>
      </c>
      <c r="O28" s="7">
        <v>-0.30538762167042999</v>
      </c>
      <c r="P28" s="10">
        <v>1.8682976448700499</v>
      </c>
      <c r="Q28" s="7">
        <v>-10.1236483814804</v>
      </c>
      <c r="R28" s="10">
        <v>4.9779071812043396</v>
      </c>
      <c r="S28" s="7">
        <v>-9.8182607598100002</v>
      </c>
      <c r="T28" s="123">
        <v>5.4006477509492496</v>
      </c>
    </row>
    <row r="29" spans="1:20" ht="13" customHeight="1" x14ac:dyDescent="0.2">
      <c r="A29" s="82" t="s">
        <v>367</v>
      </c>
      <c r="B29" s="110">
        <v>2</v>
      </c>
      <c r="C29" s="7">
        <v>5.6395890458444002</v>
      </c>
      <c r="D29" s="10">
        <v>0.79957888813148303</v>
      </c>
      <c r="E29" s="7" t="s">
        <v>706</v>
      </c>
      <c r="F29" s="10" t="s">
        <v>706</v>
      </c>
      <c r="G29" s="7" t="s">
        <v>706</v>
      </c>
      <c r="H29" s="10" t="s">
        <v>706</v>
      </c>
      <c r="I29" s="7">
        <v>16.837475183716201</v>
      </c>
      <c r="J29" s="10">
        <v>1.56396509795662</v>
      </c>
      <c r="K29" s="7" t="s">
        <v>706</v>
      </c>
      <c r="L29" s="10" t="s">
        <v>706</v>
      </c>
      <c r="M29" s="7" t="s">
        <v>706</v>
      </c>
      <c r="N29" s="10" t="s">
        <v>706</v>
      </c>
      <c r="O29" s="7">
        <v>11.1978861378718</v>
      </c>
      <c r="P29" s="10">
        <v>1.75650597094688</v>
      </c>
      <c r="Q29" s="7" t="s">
        <v>706</v>
      </c>
      <c r="R29" s="10" t="s">
        <v>706</v>
      </c>
      <c r="S29" s="7" t="s">
        <v>706</v>
      </c>
      <c r="T29" s="123" t="s">
        <v>706</v>
      </c>
    </row>
    <row r="30" spans="1:20" ht="13" customHeight="1" x14ac:dyDescent="0.2">
      <c r="A30" s="82" t="s">
        <v>368</v>
      </c>
      <c r="B30" s="110">
        <v>2</v>
      </c>
      <c r="C30" s="7" t="s">
        <v>562</v>
      </c>
      <c r="D30" s="10" t="s">
        <v>562</v>
      </c>
      <c r="E30" s="7" t="s">
        <v>562</v>
      </c>
      <c r="F30" s="10" t="s">
        <v>562</v>
      </c>
      <c r="G30" s="7" t="s">
        <v>562</v>
      </c>
      <c r="H30" s="10" t="s">
        <v>562</v>
      </c>
      <c r="I30" s="7">
        <v>33.773701973136802</v>
      </c>
      <c r="J30" s="10">
        <v>1.46239957465091</v>
      </c>
      <c r="K30" s="7" t="s">
        <v>706</v>
      </c>
      <c r="L30" s="10" t="s">
        <v>706</v>
      </c>
      <c r="M30" s="7" t="s">
        <v>706</v>
      </c>
      <c r="N30" s="10" t="s">
        <v>706</v>
      </c>
      <c r="O30" s="7" t="s">
        <v>562</v>
      </c>
      <c r="P30" s="10" t="s">
        <v>562</v>
      </c>
      <c r="Q30" s="7" t="s">
        <v>706</v>
      </c>
      <c r="R30" s="10" t="s">
        <v>562</v>
      </c>
      <c r="S30" s="7" t="s">
        <v>706</v>
      </c>
      <c r="T30" s="123" t="s">
        <v>562</v>
      </c>
    </row>
    <row r="31" spans="1:20" ht="13" customHeight="1" x14ac:dyDescent="0.2">
      <c r="A31" s="82" t="s">
        <v>369</v>
      </c>
      <c r="B31" s="110">
        <v>2</v>
      </c>
      <c r="C31" s="7">
        <v>20.007493216932701</v>
      </c>
      <c r="D31" s="10">
        <v>0.71644035615750801</v>
      </c>
      <c r="E31" s="7">
        <v>44.292203377936403</v>
      </c>
      <c r="F31" s="10">
        <v>8.4452429712886694</v>
      </c>
      <c r="G31" s="7">
        <v>24.284710161003801</v>
      </c>
      <c r="H31" s="10">
        <v>8.4744023542537796</v>
      </c>
      <c r="I31" s="7">
        <v>21.9872467062056</v>
      </c>
      <c r="J31" s="10">
        <v>0.87387535937860705</v>
      </c>
      <c r="K31" s="7" t="s">
        <v>706</v>
      </c>
      <c r="L31" s="10" t="s">
        <v>706</v>
      </c>
      <c r="M31" s="7" t="s">
        <v>706</v>
      </c>
      <c r="N31" s="10" t="s">
        <v>706</v>
      </c>
      <c r="O31" s="7">
        <v>1.9797534892729101</v>
      </c>
      <c r="P31" s="10">
        <v>1.1300198793208001</v>
      </c>
      <c r="Q31" s="7" t="s">
        <v>706</v>
      </c>
      <c r="R31" s="10" t="s">
        <v>706</v>
      </c>
      <c r="S31" s="7" t="s">
        <v>706</v>
      </c>
      <c r="T31" s="123" t="s">
        <v>706</v>
      </c>
    </row>
    <row r="32" spans="1:20" ht="13" customHeight="1" x14ac:dyDescent="0.2">
      <c r="A32" s="82" t="s">
        <v>370</v>
      </c>
      <c r="B32" s="110">
        <v>2</v>
      </c>
      <c r="C32" s="7">
        <v>40.425427720870601</v>
      </c>
      <c r="D32" s="10">
        <v>1.0816217349005399</v>
      </c>
      <c r="E32" s="7">
        <v>52.076795632386997</v>
      </c>
      <c r="F32" s="10">
        <v>4.5203990636486502</v>
      </c>
      <c r="G32" s="7">
        <v>11.651367911516401</v>
      </c>
      <c r="H32" s="10">
        <v>4.6487994590422197</v>
      </c>
      <c r="I32" s="7">
        <v>27.6015164548229</v>
      </c>
      <c r="J32" s="10">
        <v>1.0563324669135099</v>
      </c>
      <c r="K32" s="7">
        <v>39.4596861706071</v>
      </c>
      <c r="L32" s="10">
        <v>4.1270160760338896</v>
      </c>
      <c r="M32" s="7">
        <v>11.8581697157842</v>
      </c>
      <c r="N32" s="10">
        <v>4.2964315117274099</v>
      </c>
      <c r="O32" s="7">
        <v>-12.823911266047601</v>
      </c>
      <c r="P32" s="10">
        <v>1.5118676721409301</v>
      </c>
      <c r="Q32" s="7">
        <v>-12.617109461779901</v>
      </c>
      <c r="R32" s="10">
        <v>6.12096964430292</v>
      </c>
      <c r="S32" s="7">
        <v>0.20680180426778699</v>
      </c>
      <c r="T32" s="123">
        <v>6.3301390304917904</v>
      </c>
    </row>
    <row r="33" spans="1:20" ht="13" customHeight="1" x14ac:dyDescent="0.2">
      <c r="A33" s="82" t="s">
        <v>371</v>
      </c>
      <c r="B33" s="110">
        <v>2</v>
      </c>
      <c r="C33" s="7">
        <v>38.941226155267302</v>
      </c>
      <c r="D33" s="10">
        <v>1.32983791790772</v>
      </c>
      <c r="E33" s="7">
        <v>47.020314026022497</v>
      </c>
      <c r="F33" s="10">
        <v>2.4809895605726799</v>
      </c>
      <c r="G33" s="7">
        <v>8.0790878707551794</v>
      </c>
      <c r="H33" s="10">
        <v>3.0585626558650598</v>
      </c>
      <c r="I33" s="7">
        <v>70.982606675225895</v>
      </c>
      <c r="J33" s="10">
        <v>1.04665164559511</v>
      </c>
      <c r="K33" s="7">
        <v>67.025036630475299</v>
      </c>
      <c r="L33" s="10">
        <v>2.6418488523459902</v>
      </c>
      <c r="M33" s="7">
        <v>-3.9575700447506099</v>
      </c>
      <c r="N33" s="10">
        <v>2.82190964330941</v>
      </c>
      <c r="O33" s="7">
        <v>32.041380519958601</v>
      </c>
      <c r="P33" s="10">
        <v>1.6923204646673999</v>
      </c>
      <c r="Q33" s="7">
        <v>20.004722604452802</v>
      </c>
      <c r="R33" s="10">
        <v>3.6241791564866701</v>
      </c>
      <c r="S33" s="7">
        <v>-12.036657915505801</v>
      </c>
      <c r="T33" s="123">
        <v>4.1614876612643004</v>
      </c>
    </row>
    <row r="34" spans="1:20" ht="13" customHeight="1" x14ac:dyDescent="0.2">
      <c r="A34" s="82" t="s">
        <v>372</v>
      </c>
      <c r="B34" s="110">
        <v>2</v>
      </c>
      <c r="C34" s="7">
        <v>47.182325693173397</v>
      </c>
      <c r="D34" s="10">
        <v>1.2228051871213399</v>
      </c>
      <c r="E34" s="7">
        <v>56.521224984488597</v>
      </c>
      <c r="F34" s="10">
        <v>3.9915361196371499</v>
      </c>
      <c r="G34" s="7">
        <v>9.3388992913152595</v>
      </c>
      <c r="H34" s="10">
        <v>4.0899160770507299</v>
      </c>
      <c r="I34" s="7">
        <v>27.1052416510543</v>
      </c>
      <c r="J34" s="10">
        <v>1.2925287436023301</v>
      </c>
      <c r="K34" s="7">
        <v>36.038733586450903</v>
      </c>
      <c r="L34" s="10">
        <v>3.4680061688542598</v>
      </c>
      <c r="M34" s="7">
        <v>8.9334919353965407</v>
      </c>
      <c r="N34" s="10">
        <v>3.6986240337545899</v>
      </c>
      <c r="O34" s="7">
        <v>-20.077084042119001</v>
      </c>
      <c r="P34" s="10">
        <v>1.77929285916879</v>
      </c>
      <c r="Q34" s="7">
        <v>-20.482491398037698</v>
      </c>
      <c r="R34" s="10">
        <v>5.2876674802392003</v>
      </c>
      <c r="S34" s="7">
        <v>-0.40540735591872201</v>
      </c>
      <c r="T34" s="123">
        <v>5.5142754066500101</v>
      </c>
    </row>
    <row r="35" spans="1:20" ht="13" customHeight="1" x14ac:dyDescent="0.2">
      <c r="A35" s="82" t="s">
        <v>373</v>
      </c>
      <c r="B35" s="110">
        <v>2</v>
      </c>
      <c r="C35" s="7">
        <v>22.4921262230454</v>
      </c>
      <c r="D35" s="10">
        <v>1.4312180249086599</v>
      </c>
      <c r="E35" s="7" t="s">
        <v>706</v>
      </c>
      <c r="F35" s="10" t="s">
        <v>706</v>
      </c>
      <c r="G35" s="7" t="s">
        <v>706</v>
      </c>
      <c r="H35" s="10" t="s">
        <v>706</v>
      </c>
      <c r="I35" s="7">
        <v>38.826328409245399</v>
      </c>
      <c r="J35" s="10">
        <v>1.52328273240558</v>
      </c>
      <c r="K35" s="7" t="s">
        <v>706</v>
      </c>
      <c r="L35" s="10" t="s">
        <v>706</v>
      </c>
      <c r="M35" s="7" t="s">
        <v>706</v>
      </c>
      <c r="N35" s="10" t="s">
        <v>706</v>
      </c>
      <c r="O35" s="7">
        <v>16.334202186199999</v>
      </c>
      <c r="P35" s="10">
        <v>2.0901615530069599</v>
      </c>
      <c r="Q35" s="7" t="s">
        <v>706</v>
      </c>
      <c r="R35" s="10" t="s">
        <v>706</v>
      </c>
      <c r="S35" s="7" t="s">
        <v>706</v>
      </c>
      <c r="T35" s="123" t="s">
        <v>706</v>
      </c>
    </row>
    <row r="36" spans="1:20" ht="13" customHeight="1" x14ac:dyDescent="0.2">
      <c r="A36" s="82" t="s">
        <v>374</v>
      </c>
      <c r="B36" s="110">
        <v>2</v>
      </c>
      <c r="C36" s="7">
        <v>10.4993247428289</v>
      </c>
      <c r="D36" s="10">
        <v>0.80889332582777296</v>
      </c>
      <c r="E36" s="7" t="s">
        <v>706</v>
      </c>
      <c r="F36" s="10" t="s">
        <v>706</v>
      </c>
      <c r="G36" s="7" t="s">
        <v>706</v>
      </c>
      <c r="H36" s="10" t="s">
        <v>706</v>
      </c>
      <c r="I36" s="7">
        <v>27.887021934558</v>
      </c>
      <c r="J36" s="10">
        <v>1.19721918539205</v>
      </c>
      <c r="K36" s="7" t="s">
        <v>706</v>
      </c>
      <c r="L36" s="10" t="s">
        <v>706</v>
      </c>
      <c r="M36" s="7" t="s">
        <v>706</v>
      </c>
      <c r="N36" s="10" t="s">
        <v>706</v>
      </c>
      <c r="O36" s="7">
        <v>17.387697191729</v>
      </c>
      <c r="P36" s="10">
        <v>1.4448675338727499</v>
      </c>
      <c r="Q36" s="7" t="s">
        <v>706</v>
      </c>
      <c r="R36" s="10" t="s">
        <v>706</v>
      </c>
      <c r="S36" s="7" t="s">
        <v>706</v>
      </c>
      <c r="T36" s="123" t="s">
        <v>706</v>
      </c>
    </row>
    <row r="37" spans="1:20" ht="13" customHeight="1" x14ac:dyDescent="0.2">
      <c r="A37" s="82" t="s">
        <v>375</v>
      </c>
      <c r="B37" s="110">
        <v>2</v>
      </c>
      <c r="C37" s="7">
        <v>17.894542382492698</v>
      </c>
      <c r="D37" s="10">
        <v>2.3462795791328399</v>
      </c>
      <c r="E37" s="7">
        <v>17.421240789048799</v>
      </c>
      <c r="F37" s="10">
        <v>2.64396107460691</v>
      </c>
      <c r="G37" s="7">
        <v>-0.47330159344386802</v>
      </c>
      <c r="H37" s="10">
        <v>3.5252901886442598</v>
      </c>
      <c r="I37" s="7">
        <v>6.6519052447297904</v>
      </c>
      <c r="J37" s="10">
        <v>0.99629245395701305</v>
      </c>
      <c r="K37" s="7">
        <v>10.524625166219501</v>
      </c>
      <c r="L37" s="10">
        <v>1.20998867584007</v>
      </c>
      <c r="M37" s="7">
        <v>3.8727199214896699</v>
      </c>
      <c r="N37" s="10">
        <v>1.4977963820948099</v>
      </c>
      <c r="O37" s="7">
        <v>-11.2426371377629</v>
      </c>
      <c r="P37" s="10">
        <v>2.5490442360358299</v>
      </c>
      <c r="Q37" s="7">
        <v>-6.8966156228293496</v>
      </c>
      <c r="R37" s="10">
        <v>2.9076799617044702</v>
      </c>
      <c r="S37" s="7">
        <v>4.34602151493353</v>
      </c>
      <c r="T37" s="123">
        <v>3.8302826157305701</v>
      </c>
    </row>
    <row r="38" spans="1:20" ht="13" customHeight="1" x14ac:dyDescent="0.2">
      <c r="A38" s="82" t="s">
        <v>376</v>
      </c>
      <c r="B38" s="110">
        <v>2</v>
      </c>
      <c r="C38" s="7">
        <v>8.0320488858588703</v>
      </c>
      <c r="D38" s="10">
        <v>0.52504841754952403</v>
      </c>
      <c r="E38" s="7">
        <v>20.982701987969399</v>
      </c>
      <c r="F38" s="10">
        <v>1.97721515440283</v>
      </c>
      <c r="G38" s="7">
        <v>12.9506531021106</v>
      </c>
      <c r="H38" s="10">
        <v>2.04434065762615</v>
      </c>
      <c r="I38" s="7">
        <v>12.4019730251959</v>
      </c>
      <c r="J38" s="10">
        <v>0.91183153901840197</v>
      </c>
      <c r="K38" s="7">
        <v>27.304181726363101</v>
      </c>
      <c r="L38" s="10">
        <v>4.57805990810105</v>
      </c>
      <c r="M38" s="7">
        <v>14.902208701167201</v>
      </c>
      <c r="N38" s="10">
        <v>4.5547539564681196</v>
      </c>
      <c r="O38" s="7">
        <v>4.3699241393370203</v>
      </c>
      <c r="P38" s="10">
        <v>1.0521941818504501</v>
      </c>
      <c r="Q38" s="7">
        <v>6.3214797383937196</v>
      </c>
      <c r="R38" s="10">
        <v>4.9867837620015596</v>
      </c>
      <c r="S38" s="7">
        <v>1.95155559905669</v>
      </c>
      <c r="T38" s="123">
        <v>4.9925056162597601</v>
      </c>
    </row>
    <row r="39" spans="1:20" ht="13" customHeight="1" x14ac:dyDescent="0.2">
      <c r="A39" s="82" t="s">
        <v>377</v>
      </c>
      <c r="B39" s="110">
        <v>2</v>
      </c>
      <c r="C39" s="7">
        <v>22.989600373524901</v>
      </c>
      <c r="D39" s="10">
        <v>1.0470852294458</v>
      </c>
      <c r="E39" s="7" t="s">
        <v>706</v>
      </c>
      <c r="F39" s="10" t="s">
        <v>706</v>
      </c>
      <c r="G39" s="7" t="s">
        <v>706</v>
      </c>
      <c r="H39" s="10" t="s">
        <v>706</v>
      </c>
      <c r="I39" s="7">
        <v>57.048113437909002</v>
      </c>
      <c r="J39" s="10">
        <v>1.19982621087469</v>
      </c>
      <c r="K39" s="7" t="s">
        <v>706</v>
      </c>
      <c r="L39" s="10" t="s">
        <v>706</v>
      </c>
      <c r="M39" s="7" t="s">
        <v>706</v>
      </c>
      <c r="N39" s="10" t="s">
        <v>706</v>
      </c>
      <c r="O39" s="7">
        <v>34.058513064384101</v>
      </c>
      <c r="P39" s="10">
        <v>1.5924730497014701</v>
      </c>
      <c r="Q39" s="7" t="s">
        <v>706</v>
      </c>
      <c r="R39" s="10" t="s">
        <v>706</v>
      </c>
      <c r="S39" s="7" t="s">
        <v>706</v>
      </c>
      <c r="T39" s="123" t="s">
        <v>706</v>
      </c>
    </row>
    <row r="40" spans="1:20" ht="13" customHeight="1" x14ac:dyDescent="0.2">
      <c r="A40" s="82" t="s">
        <v>378</v>
      </c>
      <c r="B40" s="110">
        <v>2</v>
      </c>
      <c r="C40" s="7">
        <v>58.765471848638697</v>
      </c>
      <c r="D40" s="10">
        <v>1.46170003575254</v>
      </c>
      <c r="E40" s="7" t="s">
        <v>562</v>
      </c>
      <c r="F40" s="10" t="s">
        <v>562</v>
      </c>
      <c r="G40" s="7" t="s">
        <v>562</v>
      </c>
      <c r="H40" s="10" t="s">
        <v>562</v>
      </c>
      <c r="I40" s="7">
        <v>73.264824171182497</v>
      </c>
      <c r="J40" s="10">
        <v>1.2128581981820701</v>
      </c>
      <c r="K40" s="7">
        <v>55.126986487790298</v>
      </c>
      <c r="L40" s="10">
        <v>5.0187113573735402</v>
      </c>
      <c r="M40" s="7">
        <v>-18.1378376833921</v>
      </c>
      <c r="N40" s="10">
        <v>5.0650848652409799</v>
      </c>
      <c r="O40" s="7">
        <v>14.4993523225437</v>
      </c>
      <c r="P40" s="10">
        <v>1.8993662109810301</v>
      </c>
      <c r="Q40" s="7" t="s">
        <v>562</v>
      </c>
      <c r="R40" s="10" t="s">
        <v>562</v>
      </c>
      <c r="S40" s="7" t="s">
        <v>562</v>
      </c>
      <c r="T40" s="123" t="s">
        <v>562</v>
      </c>
    </row>
    <row r="41" spans="1:20" ht="13" customHeight="1" x14ac:dyDescent="0.2">
      <c r="A41" s="82" t="s">
        <v>379</v>
      </c>
      <c r="B41" s="110">
        <v>2</v>
      </c>
      <c r="C41" s="7">
        <v>35.1542671813826</v>
      </c>
      <c r="D41" s="10">
        <v>1.26392916284585</v>
      </c>
      <c r="E41" s="7">
        <v>48.981288749858798</v>
      </c>
      <c r="F41" s="10">
        <v>3.65626022489778</v>
      </c>
      <c r="G41" s="7">
        <v>13.8270215684762</v>
      </c>
      <c r="H41" s="10">
        <v>3.86698596029228</v>
      </c>
      <c r="I41" s="7">
        <v>57.070435230663101</v>
      </c>
      <c r="J41" s="10">
        <v>1.3984780739038001</v>
      </c>
      <c r="K41" s="7">
        <v>73.322568775096698</v>
      </c>
      <c r="L41" s="10">
        <v>3.4995609149822</v>
      </c>
      <c r="M41" s="7">
        <v>16.252133544433701</v>
      </c>
      <c r="N41" s="10">
        <v>3.5713200212785501</v>
      </c>
      <c r="O41" s="7">
        <v>21.9161680492805</v>
      </c>
      <c r="P41" s="10">
        <v>1.8850087140068901</v>
      </c>
      <c r="Q41" s="7">
        <v>24.3412800252379</v>
      </c>
      <c r="R41" s="10">
        <v>5.0611427000076397</v>
      </c>
      <c r="S41" s="7">
        <v>2.42511197595746</v>
      </c>
      <c r="T41" s="123">
        <v>5.2638300800351399</v>
      </c>
    </row>
    <row r="42" spans="1:20" ht="13" customHeight="1" x14ac:dyDescent="0.2">
      <c r="A42" s="82" t="s">
        <v>380</v>
      </c>
      <c r="B42" s="110">
        <v>2</v>
      </c>
      <c r="C42" s="7">
        <v>71.035158935105898</v>
      </c>
      <c r="D42" s="10">
        <v>0.89498271056966705</v>
      </c>
      <c r="E42" s="7">
        <v>80.435758252028407</v>
      </c>
      <c r="F42" s="10">
        <v>2.1654385063332402</v>
      </c>
      <c r="G42" s="7">
        <v>9.4005993169225199</v>
      </c>
      <c r="H42" s="10">
        <v>2.3431062453048601</v>
      </c>
      <c r="I42" s="7">
        <v>55.976356246475298</v>
      </c>
      <c r="J42" s="10">
        <v>1.1571902787591399</v>
      </c>
      <c r="K42" s="7">
        <v>49.931153969286697</v>
      </c>
      <c r="L42" s="10">
        <v>7.0156292591995504</v>
      </c>
      <c r="M42" s="7">
        <v>-6.0452022771885296</v>
      </c>
      <c r="N42" s="10">
        <v>7.0728109965988599</v>
      </c>
      <c r="O42" s="7">
        <v>-15.058802688630699</v>
      </c>
      <c r="P42" s="10">
        <v>1.46290238685747</v>
      </c>
      <c r="Q42" s="7">
        <v>-30.504604282741699</v>
      </c>
      <c r="R42" s="10">
        <v>7.3422188626632199</v>
      </c>
      <c r="S42" s="7">
        <v>-15.445801594111099</v>
      </c>
      <c r="T42" s="123">
        <v>7.4508256099841903</v>
      </c>
    </row>
    <row r="43" spans="1:20" ht="13" customHeight="1" x14ac:dyDescent="0.2">
      <c r="A43" s="82" t="s">
        <v>381</v>
      </c>
      <c r="B43" s="110">
        <v>2</v>
      </c>
      <c r="C43" s="7">
        <v>17.5522712430617</v>
      </c>
      <c r="D43" s="10">
        <v>0.87113687991384503</v>
      </c>
      <c r="E43" s="7">
        <v>20.310285243070801</v>
      </c>
      <c r="F43" s="10">
        <v>2.3541602642414401</v>
      </c>
      <c r="G43" s="7">
        <v>2.7580140000090601</v>
      </c>
      <c r="H43" s="10">
        <v>2.4884721736225801</v>
      </c>
      <c r="I43" s="7">
        <v>27.233047244145499</v>
      </c>
      <c r="J43" s="10">
        <v>1.2337352316063801</v>
      </c>
      <c r="K43" s="7">
        <v>27.037145331522701</v>
      </c>
      <c r="L43" s="10">
        <v>2.0238644880065699</v>
      </c>
      <c r="M43" s="7">
        <v>-0.195901912622784</v>
      </c>
      <c r="N43" s="10">
        <v>2.41361503127276</v>
      </c>
      <c r="O43" s="7">
        <v>9.6807760010837995</v>
      </c>
      <c r="P43" s="10">
        <v>1.5102920529662001</v>
      </c>
      <c r="Q43" s="7">
        <v>6.72686008845195</v>
      </c>
      <c r="R43" s="10">
        <v>3.1045286301703499</v>
      </c>
      <c r="S43" s="7">
        <v>-2.9539159126318499</v>
      </c>
      <c r="T43" s="123">
        <v>3.4667032290174098</v>
      </c>
    </row>
    <row r="44" spans="1:20" ht="13" customHeight="1" x14ac:dyDescent="0.2">
      <c r="A44" s="82" t="s">
        <v>382</v>
      </c>
      <c r="B44" s="110">
        <v>2</v>
      </c>
      <c r="C44" s="7">
        <v>32.135786849321001</v>
      </c>
      <c r="D44" s="10">
        <v>1.4821985327664899</v>
      </c>
      <c r="E44" s="7" t="s">
        <v>706</v>
      </c>
      <c r="F44" s="10" t="s">
        <v>706</v>
      </c>
      <c r="G44" s="7" t="s">
        <v>706</v>
      </c>
      <c r="H44" s="10" t="s">
        <v>706</v>
      </c>
      <c r="I44" s="7">
        <v>33.240514462439897</v>
      </c>
      <c r="J44" s="10">
        <v>1.3111417888919401</v>
      </c>
      <c r="K44" s="7" t="s">
        <v>706</v>
      </c>
      <c r="L44" s="10" t="s">
        <v>706</v>
      </c>
      <c r="M44" s="7" t="s">
        <v>706</v>
      </c>
      <c r="N44" s="10" t="s">
        <v>706</v>
      </c>
      <c r="O44" s="7">
        <v>1.1047276131188499</v>
      </c>
      <c r="P44" s="10">
        <v>1.9788899113174301</v>
      </c>
      <c r="Q44" s="7" t="s">
        <v>706</v>
      </c>
      <c r="R44" s="10" t="s">
        <v>706</v>
      </c>
      <c r="S44" s="7" t="s">
        <v>706</v>
      </c>
      <c r="T44" s="123" t="s">
        <v>706</v>
      </c>
    </row>
    <row r="45" spans="1:20" ht="13" customHeight="1" x14ac:dyDescent="0.2">
      <c r="A45" s="82" t="s">
        <v>383</v>
      </c>
      <c r="B45" s="110">
        <v>2</v>
      </c>
      <c r="C45" s="7">
        <v>27.518559401844499</v>
      </c>
      <c r="D45" s="10">
        <v>1.89367864835096</v>
      </c>
      <c r="E45" s="7">
        <v>40.739379243544498</v>
      </c>
      <c r="F45" s="10">
        <v>7.50640680150787</v>
      </c>
      <c r="G45" s="7">
        <v>13.2208198417001</v>
      </c>
      <c r="H45" s="10">
        <v>7.74222629206165</v>
      </c>
      <c r="I45" s="7">
        <v>27.397239643003498</v>
      </c>
      <c r="J45" s="10">
        <v>1.7782672380670099</v>
      </c>
      <c r="K45" s="7">
        <v>22.2438730572655</v>
      </c>
      <c r="L45" s="10">
        <v>2.3834721262744401</v>
      </c>
      <c r="M45" s="7">
        <v>-5.1533665857379498</v>
      </c>
      <c r="N45" s="10">
        <v>2.9782242954152198</v>
      </c>
      <c r="O45" s="7">
        <v>-0.12131975884096501</v>
      </c>
      <c r="P45" s="10">
        <v>2.5977400164764002</v>
      </c>
      <c r="Q45" s="7">
        <v>-18.495506186278998</v>
      </c>
      <c r="R45" s="10">
        <v>7.8757274233210204</v>
      </c>
      <c r="S45" s="7">
        <v>-18.374186427438001</v>
      </c>
      <c r="T45" s="123">
        <v>8.2952931178646203</v>
      </c>
    </row>
    <row r="46" spans="1:20" ht="13" customHeight="1" x14ac:dyDescent="0.2">
      <c r="A46" s="82" t="s">
        <v>384</v>
      </c>
      <c r="B46" s="110">
        <v>2</v>
      </c>
      <c r="C46" s="7">
        <v>52.241643425948602</v>
      </c>
      <c r="D46" s="10">
        <v>1.04396761027768</v>
      </c>
      <c r="E46" s="7">
        <v>45.017732229482199</v>
      </c>
      <c r="F46" s="10">
        <v>2.85930964492937</v>
      </c>
      <c r="G46" s="7">
        <v>-7.2239111964663696</v>
      </c>
      <c r="H46" s="10">
        <v>3.1540707017837901</v>
      </c>
      <c r="I46" s="7">
        <v>56.378395584089503</v>
      </c>
      <c r="J46" s="10">
        <v>1.0735038294723001</v>
      </c>
      <c r="K46" s="7">
        <v>47.6392698783364</v>
      </c>
      <c r="L46" s="10">
        <v>2.7114332949198499</v>
      </c>
      <c r="M46" s="7">
        <v>-8.7391257057531693</v>
      </c>
      <c r="N46" s="10">
        <v>2.89860571787248</v>
      </c>
      <c r="O46" s="7">
        <v>4.1367521581409399</v>
      </c>
      <c r="P46" s="10">
        <v>1.4974240692604699</v>
      </c>
      <c r="Q46" s="7">
        <v>2.6215376488541402</v>
      </c>
      <c r="R46" s="10">
        <v>3.9404977044005598</v>
      </c>
      <c r="S46" s="7">
        <v>-1.5152145092867999</v>
      </c>
      <c r="T46" s="123">
        <v>4.2836989973075701</v>
      </c>
    </row>
    <row r="47" spans="1:20" ht="13" customHeight="1" x14ac:dyDescent="0.2">
      <c r="A47" s="82" t="s">
        <v>385</v>
      </c>
      <c r="B47" s="110">
        <v>2</v>
      </c>
      <c r="C47" s="7">
        <v>32.169058905313101</v>
      </c>
      <c r="D47" s="10">
        <v>1.38741364793986</v>
      </c>
      <c r="E47" s="7">
        <v>42.288683579396299</v>
      </c>
      <c r="F47" s="10">
        <v>3.3851227773538501</v>
      </c>
      <c r="G47" s="7">
        <v>10.1196246740832</v>
      </c>
      <c r="H47" s="10">
        <v>3.8072827255809001</v>
      </c>
      <c r="I47" s="7">
        <v>36.761168042198598</v>
      </c>
      <c r="J47" s="10">
        <v>1.74000753867694</v>
      </c>
      <c r="K47" s="7">
        <v>54.682328828281598</v>
      </c>
      <c r="L47" s="10">
        <v>5.4217744336428604</v>
      </c>
      <c r="M47" s="7">
        <v>17.921160786082901</v>
      </c>
      <c r="N47" s="10">
        <v>5.6937162723969097</v>
      </c>
      <c r="O47" s="7">
        <v>4.5921091368855604</v>
      </c>
      <c r="P47" s="10">
        <v>2.2254309391986</v>
      </c>
      <c r="Q47" s="7">
        <v>12.393645248885299</v>
      </c>
      <c r="R47" s="10">
        <v>6.3917676918879902</v>
      </c>
      <c r="S47" s="7">
        <v>7.8015361119997602</v>
      </c>
      <c r="T47" s="123">
        <v>6.8493654263051296</v>
      </c>
    </row>
    <row r="48" spans="1:20" ht="13" customHeight="1" x14ac:dyDescent="0.2">
      <c r="A48" s="82" t="s">
        <v>386</v>
      </c>
      <c r="B48" s="110">
        <v>2</v>
      </c>
      <c r="C48" s="7">
        <v>32.452973638283503</v>
      </c>
      <c r="D48" s="10">
        <v>1.0137236977005</v>
      </c>
      <c r="E48" s="7">
        <v>27.519034424994501</v>
      </c>
      <c r="F48" s="10">
        <v>3.4536981438695298</v>
      </c>
      <c r="G48" s="7">
        <v>-4.9339392132889603</v>
      </c>
      <c r="H48" s="10">
        <v>3.5014159569088301</v>
      </c>
      <c r="I48" s="7">
        <v>22.247562628373</v>
      </c>
      <c r="J48" s="10">
        <v>1.03620362777696</v>
      </c>
      <c r="K48" s="7">
        <v>9.8953971163196908</v>
      </c>
      <c r="L48" s="10">
        <v>2.7717476022259202</v>
      </c>
      <c r="M48" s="7">
        <v>-12.3521655120533</v>
      </c>
      <c r="N48" s="10">
        <v>2.8617820317788198</v>
      </c>
      <c r="O48" s="7">
        <v>-10.205411009910501</v>
      </c>
      <c r="P48" s="10">
        <v>1.4496046680035599</v>
      </c>
      <c r="Q48" s="7">
        <v>-17.623637308674802</v>
      </c>
      <c r="R48" s="10">
        <v>4.4283874762054198</v>
      </c>
      <c r="S48" s="7">
        <v>-7.4182262987643703</v>
      </c>
      <c r="T48" s="123">
        <v>4.5221355685901203</v>
      </c>
    </row>
    <row r="49" spans="1:26" ht="13" customHeight="1" x14ac:dyDescent="0.2">
      <c r="A49" s="82" t="s">
        <v>387</v>
      </c>
      <c r="B49" s="110">
        <v>2</v>
      </c>
      <c r="C49" s="7">
        <v>60.919561307228001</v>
      </c>
      <c r="D49" s="10">
        <v>0.948489450855868</v>
      </c>
      <c r="E49" s="7">
        <v>43.527488300934102</v>
      </c>
      <c r="F49" s="10">
        <v>1.0155214826744601</v>
      </c>
      <c r="G49" s="7">
        <v>-17.392073006293899</v>
      </c>
      <c r="H49" s="10">
        <v>1.2917030626658501</v>
      </c>
      <c r="I49" s="7">
        <v>61.186198911305198</v>
      </c>
      <c r="J49" s="10">
        <v>4.0202057147860204</v>
      </c>
      <c r="K49" s="7">
        <v>50.8578547003574</v>
      </c>
      <c r="L49" s="10">
        <v>2.6396530640042002</v>
      </c>
      <c r="M49" s="7">
        <v>-10.328344210947799</v>
      </c>
      <c r="N49" s="10">
        <v>4.7894492418335197</v>
      </c>
      <c r="O49" s="7">
        <v>0.26663760407721099</v>
      </c>
      <c r="P49" s="10">
        <v>4.13057940579563</v>
      </c>
      <c r="Q49" s="7">
        <v>7.3303663994233599</v>
      </c>
      <c r="R49" s="10">
        <v>2.8282595673099098</v>
      </c>
      <c r="S49" s="7">
        <v>7.0637287953461501</v>
      </c>
      <c r="T49" s="123">
        <v>4.9605766642800697</v>
      </c>
    </row>
    <row r="50" spans="1:26" ht="13" customHeight="1" x14ac:dyDescent="0.2">
      <c r="A50" s="82" t="s">
        <v>388</v>
      </c>
      <c r="B50" s="110">
        <v>2</v>
      </c>
      <c r="C50" s="7">
        <v>41.548464036085498</v>
      </c>
      <c r="D50" s="10">
        <v>2.1512828140220099</v>
      </c>
      <c r="E50" s="7">
        <v>39.930062794604801</v>
      </c>
      <c r="F50" s="10">
        <v>8.7514443386942808</v>
      </c>
      <c r="G50" s="7">
        <v>-1.6184012414806701</v>
      </c>
      <c r="H50" s="10">
        <v>9.0199514620827905</v>
      </c>
      <c r="I50" s="7">
        <v>35.514174866598303</v>
      </c>
      <c r="J50" s="10">
        <v>2.32151393533506</v>
      </c>
      <c r="K50" s="7">
        <v>65.189434765290002</v>
      </c>
      <c r="L50" s="10">
        <v>12.352174856739399</v>
      </c>
      <c r="M50" s="7">
        <v>29.6752598986916</v>
      </c>
      <c r="N50" s="10">
        <v>12.5583423717069</v>
      </c>
      <c r="O50" s="7">
        <v>-6.0342891694871499</v>
      </c>
      <c r="P50" s="10">
        <v>3.16503470721275</v>
      </c>
      <c r="Q50" s="7">
        <v>25.259371970685201</v>
      </c>
      <c r="R50" s="10">
        <v>15.1381637494357</v>
      </c>
      <c r="S50" s="7">
        <v>31.293661140172301</v>
      </c>
      <c r="T50" s="123">
        <v>15.461936731966601</v>
      </c>
    </row>
    <row r="51" spans="1:26" ht="13" customHeight="1" x14ac:dyDescent="0.2">
      <c r="A51" s="82" t="s">
        <v>389</v>
      </c>
      <c r="B51" s="110">
        <v>2</v>
      </c>
      <c r="C51" s="7">
        <v>51.955871238492499</v>
      </c>
      <c r="D51" s="10">
        <v>1.78921497851866</v>
      </c>
      <c r="E51" s="7">
        <v>80.123417788248503</v>
      </c>
      <c r="F51" s="10">
        <v>7.7500570802310396</v>
      </c>
      <c r="G51" s="7">
        <v>28.167546549756</v>
      </c>
      <c r="H51" s="10">
        <v>7.9530282121297402</v>
      </c>
      <c r="I51" s="7">
        <v>57.754964786179499</v>
      </c>
      <c r="J51" s="10">
        <v>1.4335702687807901</v>
      </c>
      <c r="K51" s="7" t="s">
        <v>706</v>
      </c>
      <c r="L51" s="10" t="s">
        <v>706</v>
      </c>
      <c r="M51" s="7" t="s">
        <v>706</v>
      </c>
      <c r="N51" s="10" t="s">
        <v>706</v>
      </c>
      <c r="O51" s="7">
        <v>5.7990935476869403</v>
      </c>
      <c r="P51" s="10">
        <v>2.29268705995558</v>
      </c>
      <c r="Q51" s="7" t="s">
        <v>706</v>
      </c>
      <c r="R51" s="10" t="s">
        <v>706</v>
      </c>
      <c r="S51" s="7" t="s">
        <v>706</v>
      </c>
      <c r="T51" s="123" t="s">
        <v>706</v>
      </c>
    </row>
    <row r="52" spans="1:26" ht="13" customHeight="1" x14ac:dyDescent="0.2">
      <c r="A52" s="112" t="s">
        <v>390</v>
      </c>
      <c r="B52" s="113">
        <v>2</v>
      </c>
      <c r="C52" s="34">
        <v>35.927386869920198</v>
      </c>
      <c r="D52" s="35">
        <v>0.27136104424063801</v>
      </c>
      <c r="E52" s="34">
        <v>44.750845542290101</v>
      </c>
      <c r="F52" s="35">
        <v>1.0161248193838299</v>
      </c>
      <c r="G52" s="34">
        <v>5.1763226414378902</v>
      </c>
      <c r="H52" s="35">
        <v>1.0686456812957601</v>
      </c>
      <c r="I52" s="34">
        <v>38.645481019753603</v>
      </c>
      <c r="J52" s="35">
        <v>0.32152427514833498</v>
      </c>
      <c r="K52" s="34">
        <v>45.170058121956203</v>
      </c>
      <c r="L52" s="35">
        <v>1.0225317529937299</v>
      </c>
      <c r="M52" s="34">
        <v>3.4024403943489299</v>
      </c>
      <c r="N52" s="35">
        <v>1.09408935485851</v>
      </c>
      <c r="O52" s="34">
        <v>2.7180941498334499</v>
      </c>
      <c r="P52" s="35">
        <v>0.42073112059964302</v>
      </c>
      <c r="Q52" s="34">
        <v>0.41921257966610898</v>
      </c>
      <c r="R52" s="35">
        <v>1.44155500569636</v>
      </c>
      <c r="S52" s="34">
        <v>-1.7738822470889699</v>
      </c>
      <c r="T52" s="127">
        <v>1.52939043692799</v>
      </c>
    </row>
    <row r="53" spans="1:26" ht="13" customHeight="1" x14ac:dyDescent="0.2">
      <c r="A53" s="82" t="s">
        <v>391</v>
      </c>
      <c r="B53" s="110">
        <v>2</v>
      </c>
      <c r="C53" s="7">
        <v>75.500138140318299</v>
      </c>
      <c r="D53" s="10">
        <v>2.0876862439197299</v>
      </c>
      <c r="E53" s="7" t="s">
        <v>706</v>
      </c>
      <c r="F53" s="10" t="s">
        <v>706</v>
      </c>
      <c r="G53" s="7" t="s">
        <v>706</v>
      </c>
      <c r="H53" s="10" t="s">
        <v>706</v>
      </c>
      <c r="I53" s="7">
        <v>47.818058355198097</v>
      </c>
      <c r="J53" s="10">
        <v>2.68421351563694</v>
      </c>
      <c r="K53" s="7" t="s">
        <v>706</v>
      </c>
      <c r="L53" s="10" t="s">
        <v>706</v>
      </c>
      <c r="M53" s="7" t="s">
        <v>706</v>
      </c>
      <c r="N53" s="10" t="s">
        <v>706</v>
      </c>
      <c r="O53" s="7">
        <v>-27.682079785120202</v>
      </c>
      <c r="P53" s="10">
        <v>3.4005052640129301</v>
      </c>
      <c r="Q53" s="7" t="s">
        <v>706</v>
      </c>
      <c r="R53" s="10" t="s">
        <v>706</v>
      </c>
      <c r="S53" s="7" t="s">
        <v>706</v>
      </c>
      <c r="T53" s="123" t="s">
        <v>706</v>
      </c>
    </row>
    <row r="54" spans="1:26" ht="13" customHeight="1" x14ac:dyDescent="0.2">
      <c r="A54" s="82" t="s">
        <v>392</v>
      </c>
      <c r="B54" s="110">
        <v>2</v>
      </c>
      <c r="C54" s="7" t="s">
        <v>859</v>
      </c>
      <c r="D54" s="10" t="s">
        <v>859</v>
      </c>
      <c r="E54" s="7" t="s">
        <v>859</v>
      </c>
      <c r="F54" s="10" t="s">
        <v>859</v>
      </c>
      <c r="G54" s="7" t="s">
        <v>859</v>
      </c>
      <c r="H54" s="10" t="s">
        <v>859</v>
      </c>
      <c r="I54" s="7" t="s">
        <v>859</v>
      </c>
      <c r="J54" s="10" t="s">
        <v>859</v>
      </c>
      <c r="K54" s="7" t="s">
        <v>859</v>
      </c>
      <c r="L54" s="10" t="s">
        <v>859</v>
      </c>
      <c r="M54" s="7" t="s">
        <v>859</v>
      </c>
      <c r="N54" s="10" t="s">
        <v>859</v>
      </c>
      <c r="O54" s="7" t="s">
        <v>859</v>
      </c>
      <c r="P54" s="10" t="s">
        <v>859</v>
      </c>
      <c r="Q54" s="7" t="s">
        <v>859</v>
      </c>
      <c r="R54" s="10" t="s">
        <v>859</v>
      </c>
      <c r="S54" s="7" t="s">
        <v>859</v>
      </c>
      <c r="T54" s="123" t="s">
        <v>859</v>
      </c>
      <c r="U54" t="s">
        <v>859</v>
      </c>
      <c r="V54" t="s">
        <v>859</v>
      </c>
      <c r="W54" t="s">
        <v>859</v>
      </c>
      <c r="X54" t="s">
        <v>859</v>
      </c>
      <c r="Y54" t="s">
        <v>859</v>
      </c>
      <c r="Z54" t="s">
        <v>859</v>
      </c>
    </row>
    <row r="55" spans="1:26" ht="13" customHeight="1" x14ac:dyDescent="0.2">
      <c r="A55" s="82" t="s">
        <v>393</v>
      </c>
      <c r="B55" s="110">
        <v>2</v>
      </c>
      <c r="C55" s="7">
        <v>35.102334686183802</v>
      </c>
      <c r="D55" s="10">
        <v>1.83910876029499</v>
      </c>
      <c r="E55" s="7">
        <v>43.224379730965602</v>
      </c>
      <c r="F55" s="10">
        <v>6.2003929300908398</v>
      </c>
      <c r="G55" s="7">
        <v>8.1220450447817498</v>
      </c>
      <c r="H55" s="10">
        <v>6.4803716097056601</v>
      </c>
      <c r="I55" s="7">
        <v>49.419705531734401</v>
      </c>
      <c r="J55" s="10">
        <v>2.88216704169011</v>
      </c>
      <c r="K55" s="7" t="s">
        <v>706</v>
      </c>
      <c r="L55" s="10" t="s">
        <v>706</v>
      </c>
      <c r="M55" s="7" t="s">
        <v>706</v>
      </c>
      <c r="N55" s="10" t="s">
        <v>706</v>
      </c>
      <c r="O55" s="7">
        <v>14.317370845550499</v>
      </c>
      <c r="P55" s="10">
        <v>3.4189483600075801</v>
      </c>
      <c r="Q55" s="7" t="s">
        <v>706</v>
      </c>
      <c r="R55" s="10" t="s">
        <v>706</v>
      </c>
      <c r="S55" s="7" t="s">
        <v>706</v>
      </c>
      <c r="T55" s="123" t="s">
        <v>706</v>
      </c>
    </row>
    <row r="56" spans="1:26" ht="13" customHeight="1" x14ac:dyDescent="0.2">
      <c r="A56" s="4" t="s">
        <v>394</v>
      </c>
      <c r="B56" s="118">
        <v>2</v>
      </c>
      <c r="C56" s="169">
        <v>47.491305631840298</v>
      </c>
      <c r="D56" s="170">
        <v>1.1022454112395901</v>
      </c>
      <c r="E56" s="169">
        <v>63.083869657651299</v>
      </c>
      <c r="F56" s="170">
        <v>7.8942903573612604</v>
      </c>
      <c r="G56" s="169">
        <v>15.5925640258109</v>
      </c>
      <c r="H56" s="170">
        <v>7.8575842105208604</v>
      </c>
      <c r="I56" s="169">
        <v>32.735985447938504</v>
      </c>
      <c r="J56" s="170">
        <v>2.32054351341209</v>
      </c>
      <c r="K56" s="169" t="s">
        <v>706</v>
      </c>
      <c r="L56" s="170" t="s">
        <v>706</v>
      </c>
      <c r="M56" s="169" t="s">
        <v>706</v>
      </c>
      <c r="N56" s="170" t="s">
        <v>706</v>
      </c>
      <c r="O56" s="169">
        <v>-14.7553201839018</v>
      </c>
      <c r="P56" s="170">
        <v>2.5690206585852202</v>
      </c>
      <c r="Q56" s="169" t="s">
        <v>706</v>
      </c>
      <c r="R56" s="170" t="s">
        <v>706</v>
      </c>
      <c r="S56" s="169" t="s">
        <v>706</v>
      </c>
      <c r="T56" s="176" t="s">
        <v>706</v>
      </c>
    </row>
    <row r="57" spans="1:26" ht="13" customHeight="1" x14ac:dyDescent="0.2">
      <c r="A57" s="172"/>
      <c r="B57" s="163"/>
      <c r="C57" s="164" t="s">
        <v>2104</v>
      </c>
      <c r="D57" s="165" t="s">
        <v>2105</v>
      </c>
      <c r="E57" s="164" t="s">
        <v>2106</v>
      </c>
      <c r="F57" s="165" t="s">
        <v>2107</v>
      </c>
      <c r="G57" s="164" t="s">
        <v>2108</v>
      </c>
      <c r="H57" s="165" t="s">
        <v>2109</v>
      </c>
      <c r="I57" s="164" t="s">
        <v>2110</v>
      </c>
      <c r="J57" s="165" t="s">
        <v>2111</v>
      </c>
      <c r="K57" s="164" t="s">
        <v>2112</v>
      </c>
      <c r="L57" s="165" t="s">
        <v>2113</v>
      </c>
      <c r="M57" s="164" t="s">
        <v>2114</v>
      </c>
      <c r="N57" s="165" t="s">
        <v>2115</v>
      </c>
      <c r="O57" s="164" t="s">
        <v>2116</v>
      </c>
      <c r="P57" s="165" t="s">
        <v>2117</v>
      </c>
      <c r="Q57" s="164" t="s">
        <v>2118</v>
      </c>
      <c r="R57" s="165" t="s">
        <v>2119</v>
      </c>
      <c r="S57" s="164" t="s">
        <v>2120</v>
      </c>
      <c r="T57" s="174" t="s">
        <v>2121</v>
      </c>
    </row>
    <row r="58" spans="1:26" ht="13" customHeight="1" x14ac:dyDescent="0.2">
      <c r="A58" s="82" t="s">
        <v>365</v>
      </c>
      <c r="B58" s="119">
        <v>1</v>
      </c>
      <c r="C58" s="7">
        <v>20.026966619764899</v>
      </c>
      <c r="D58" s="10">
        <v>1.7484133072231001</v>
      </c>
      <c r="E58" s="7">
        <v>16.863923783107801</v>
      </c>
      <c r="F58" s="10">
        <v>2.7554290857592298</v>
      </c>
      <c r="G58" s="7">
        <v>-3.1630428366571</v>
      </c>
      <c r="H58" s="10">
        <v>3.2663989883159998</v>
      </c>
      <c r="I58" s="7">
        <v>22.232696040862599</v>
      </c>
      <c r="J58" s="10">
        <v>1.55121945410527</v>
      </c>
      <c r="K58" s="7">
        <v>17.892786496887599</v>
      </c>
      <c r="L58" s="10">
        <v>3.7240226840811599</v>
      </c>
      <c r="M58" s="7">
        <v>-4.33990954397499</v>
      </c>
      <c r="N58" s="10">
        <v>3.9758856081021201</v>
      </c>
      <c r="O58" s="7">
        <v>2.2057294210976699</v>
      </c>
      <c r="P58" s="10">
        <v>2.3373555330050899</v>
      </c>
      <c r="Q58" s="7">
        <v>1.0288627137797799</v>
      </c>
      <c r="R58" s="10">
        <v>4.6325731940465902</v>
      </c>
      <c r="S58" s="7">
        <v>-1.17686670731789</v>
      </c>
      <c r="T58" s="123">
        <v>5.1455834187762699</v>
      </c>
    </row>
    <row r="59" spans="1:26" ht="13" customHeight="1" x14ac:dyDescent="0.2">
      <c r="A59" s="82" t="s">
        <v>370</v>
      </c>
      <c r="B59" s="119">
        <v>1</v>
      </c>
      <c r="C59" s="7">
        <v>45.825047532171098</v>
      </c>
      <c r="D59" s="10">
        <v>0.939597515088336</v>
      </c>
      <c r="E59" s="7" t="s">
        <v>706</v>
      </c>
      <c r="F59" s="10" t="s">
        <v>706</v>
      </c>
      <c r="G59" s="7" t="s">
        <v>706</v>
      </c>
      <c r="H59" s="10" t="s">
        <v>706</v>
      </c>
      <c r="I59" s="7">
        <v>30.848941846521701</v>
      </c>
      <c r="J59" s="10">
        <v>1.0973923574095601</v>
      </c>
      <c r="K59" s="7" t="s">
        <v>706</v>
      </c>
      <c r="L59" s="10" t="s">
        <v>706</v>
      </c>
      <c r="M59" s="7" t="s">
        <v>706</v>
      </c>
      <c r="N59" s="10" t="s">
        <v>706</v>
      </c>
      <c r="O59" s="7">
        <v>-14.9761056856495</v>
      </c>
      <c r="P59" s="10">
        <v>1.4446845595011699</v>
      </c>
      <c r="Q59" s="7" t="s">
        <v>706</v>
      </c>
      <c r="R59" s="10" t="s">
        <v>706</v>
      </c>
      <c r="S59" s="7" t="s">
        <v>706</v>
      </c>
      <c r="T59" s="123" t="s">
        <v>706</v>
      </c>
    </row>
    <row r="60" spans="1:26" ht="13" customHeight="1" x14ac:dyDescent="0.2">
      <c r="A60" s="82" t="s">
        <v>372</v>
      </c>
      <c r="B60" s="119">
        <v>1</v>
      </c>
      <c r="C60" s="7">
        <v>49.531898440796098</v>
      </c>
      <c r="D60" s="10">
        <v>1.0880448855784099</v>
      </c>
      <c r="E60" s="7" t="s">
        <v>706</v>
      </c>
      <c r="F60" s="10" t="s">
        <v>706</v>
      </c>
      <c r="G60" s="7" t="s">
        <v>706</v>
      </c>
      <c r="H60" s="10" t="s">
        <v>706</v>
      </c>
      <c r="I60" s="7">
        <v>21.271142274411599</v>
      </c>
      <c r="J60" s="10">
        <v>1.3726146590470201</v>
      </c>
      <c r="K60" s="7" t="s">
        <v>562</v>
      </c>
      <c r="L60" s="10" t="s">
        <v>562</v>
      </c>
      <c r="M60" s="7" t="s">
        <v>562</v>
      </c>
      <c r="N60" s="10" t="s">
        <v>562</v>
      </c>
      <c r="O60" s="7">
        <v>-28.2607561663845</v>
      </c>
      <c r="P60" s="10">
        <v>1.7515457959368601</v>
      </c>
      <c r="Q60" s="7" t="s">
        <v>562</v>
      </c>
      <c r="R60" s="10" t="s">
        <v>706</v>
      </c>
      <c r="S60" s="7" t="s">
        <v>562</v>
      </c>
      <c r="T60" s="123" t="s">
        <v>706</v>
      </c>
    </row>
    <row r="61" spans="1:26" ht="13" customHeight="1" x14ac:dyDescent="0.2">
      <c r="A61" s="82" t="s">
        <v>384</v>
      </c>
      <c r="B61" s="119">
        <v>1</v>
      </c>
      <c r="C61" s="7">
        <v>49.398794385559803</v>
      </c>
      <c r="D61" s="10">
        <v>0.94368806113752202</v>
      </c>
      <c r="E61" s="7">
        <v>44.527725521890801</v>
      </c>
      <c r="F61" s="10">
        <v>2.54783258654978</v>
      </c>
      <c r="G61" s="7">
        <v>-4.8710688636690103</v>
      </c>
      <c r="H61" s="10">
        <v>2.7261359931295699</v>
      </c>
      <c r="I61" s="7">
        <v>46.284893928473998</v>
      </c>
      <c r="J61" s="10">
        <v>1.3936089919321699</v>
      </c>
      <c r="K61" s="7">
        <v>40.166303020367202</v>
      </c>
      <c r="L61" s="10">
        <v>2.3273186500458198</v>
      </c>
      <c r="M61" s="7">
        <v>-6.1185909081068699</v>
      </c>
      <c r="N61" s="10">
        <v>2.8105823938899701</v>
      </c>
      <c r="O61" s="7">
        <v>-3.1139004570857902</v>
      </c>
      <c r="P61" s="10">
        <v>1.68306065818428</v>
      </c>
      <c r="Q61" s="7">
        <v>-4.3614225015236503</v>
      </c>
      <c r="R61" s="10">
        <v>3.4507771570960699</v>
      </c>
      <c r="S61" s="7">
        <v>-1.2475220444378601</v>
      </c>
      <c r="T61" s="123">
        <v>3.9155064609678298</v>
      </c>
    </row>
    <row r="62" spans="1:26" ht="13" customHeight="1" x14ac:dyDescent="0.2">
      <c r="A62" s="82" t="s">
        <v>386</v>
      </c>
      <c r="B62" s="119">
        <v>1</v>
      </c>
      <c r="C62" s="7">
        <v>26.361077268959299</v>
      </c>
      <c r="D62" s="10">
        <v>1.3572799841921801</v>
      </c>
      <c r="E62" s="7" t="s">
        <v>706</v>
      </c>
      <c r="F62" s="10" t="s">
        <v>706</v>
      </c>
      <c r="G62" s="7" t="s">
        <v>706</v>
      </c>
      <c r="H62" s="10" t="s">
        <v>706</v>
      </c>
      <c r="I62" s="7">
        <v>22.390663469556799</v>
      </c>
      <c r="J62" s="10">
        <v>1.08095375914278</v>
      </c>
      <c r="K62" s="7">
        <v>14.3275721899091</v>
      </c>
      <c r="L62" s="10">
        <v>2.8846197163106102</v>
      </c>
      <c r="M62" s="7">
        <v>-8.0630912796477592</v>
      </c>
      <c r="N62" s="10">
        <v>3.0904508081150102</v>
      </c>
      <c r="O62" s="7">
        <v>-3.9704137994024502</v>
      </c>
      <c r="P62" s="10">
        <v>1.73512823298269</v>
      </c>
      <c r="Q62" s="7" t="s">
        <v>706</v>
      </c>
      <c r="R62" s="10" t="s">
        <v>706</v>
      </c>
      <c r="S62" s="7" t="s">
        <v>706</v>
      </c>
      <c r="T62" s="123" t="s">
        <v>706</v>
      </c>
    </row>
    <row r="63" spans="1:26" ht="13" customHeight="1" x14ac:dyDescent="0.2">
      <c r="A63" s="173" t="s">
        <v>387</v>
      </c>
      <c r="B63" s="166">
        <v>1</v>
      </c>
      <c r="C63" s="167">
        <v>60.991845819561497</v>
      </c>
      <c r="D63" s="168">
        <v>0.81480000598494995</v>
      </c>
      <c r="E63" s="167">
        <v>43.2590753776729</v>
      </c>
      <c r="F63" s="168">
        <v>0.93692127908739098</v>
      </c>
      <c r="G63" s="167">
        <v>-17.732770441888601</v>
      </c>
      <c r="H63" s="168">
        <v>1.1988493971390799</v>
      </c>
      <c r="I63" s="167">
        <v>60.276819188480303</v>
      </c>
      <c r="J63" s="168">
        <v>3.1513815663443099</v>
      </c>
      <c r="K63" s="167">
        <v>45.343843101916299</v>
      </c>
      <c r="L63" s="168">
        <v>2.08770711849722</v>
      </c>
      <c r="M63" s="167">
        <v>-14.932976086564</v>
      </c>
      <c r="N63" s="168">
        <v>3.7973960095139798</v>
      </c>
      <c r="O63" s="167">
        <v>-0.71502663108125097</v>
      </c>
      <c r="P63" s="168">
        <v>3.25501226210406</v>
      </c>
      <c r="Q63" s="167">
        <v>2.08476772424339</v>
      </c>
      <c r="R63" s="168">
        <v>2.28830559493935</v>
      </c>
      <c r="S63" s="167">
        <v>2.7997943553246398</v>
      </c>
      <c r="T63" s="175">
        <v>3.9821421785382598</v>
      </c>
    </row>
    <row r="64" spans="1:26" ht="13" customHeight="1" x14ac:dyDescent="0.2">
      <c r="A64" s="82" t="s">
        <v>395</v>
      </c>
      <c r="B64" s="119">
        <v>1</v>
      </c>
      <c r="C64" s="7">
        <v>61.477534102259298</v>
      </c>
      <c r="D64" s="10">
        <v>1.1556968257575599</v>
      </c>
      <c r="E64" s="7">
        <v>64.258769603214503</v>
      </c>
      <c r="F64" s="10">
        <v>1.96255998819473</v>
      </c>
      <c r="G64" s="7">
        <v>2.7812355009552499</v>
      </c>
      <c r="H64" s="10">
        <v>2.3923655368155101</v>
      </c>
      <c r="I64" s="7">
        <v>56.002773704831903</v>
      </c>
      <c r="J64" s="10">
        <v>1.8661324392580001</v>
      </c>
      <c r="K64" s="7">
        <v>53.630730120871902</v>
      </c>
      <c r="L64" s="10">
        <v>2.17855521830506</v>
      </c>
      <c r="M64" s="7">
        <v>-2.3720435839600098</v>
      </c>
      <c r="N64" s="10">
        <v>2.8751055419900902</v>
      </c>
      <c r="O64" s="7">
        <v>-5.4747603974274099</v>
      </c>
      <c r="P64" s="10">
        <v>2.19501376622497</v>
      </c>
      <c r="Q64" s="7">
        <v>-10.6280394823427</v>
      </c>
      <c r="R64" s="10">
        <v>2.9321910828708102</v>
      </c>
      <c r="S64" s="7">
        <v>-5.1532790849152601</v>
      </c>
      <c r="T64" s="123">
        <v>3.74027335088289</v>
      </c>
    </row>
    <row r="65" spans="1:27" ht="13" customHeight="1" x14ac:dyDescent="0.2">
      <c r="A65" s="82" t="s">
        <v>396</v>
      </c>
      <c r="B65" s="119">
        <v>1</v>
      </c>
      <c r="C65" s="7">
        <v>74.608651482640198</v>
      </c>
      <c r="D65" s="10">
        <v>1.6149737733196201</v>
      </c>
      <c r="E65" s="7">
        <v>75.642405345115705</v>
      </c>
      <c r="F65" s="10">
        <v>1.3217317043502701</v>
      </c>
      <c r="G65" s="7">
        <v>1.0337538624754801</v>
      </c>
      <c r="H65" s="10">
        <v>2.09403066578738</v>
      </c>
      <c r="I65" s="7">
        <v>70.379634322717493</v>
      </c>
      <c r="J65" s="10">
        <v>2.5009394872064798</v>
      </c>
      <c r="K65" s="7">
        <v>73.912165097713498</v>
      </c>
      <c r="L65" s="10">
        <v>1.7696050126360601</v>
      </c>
      <c r="M65" s="7">
        <v>3.5325307749960899</v>
      </c>
      <c r="N65" s="10">
        <v>3.0869895594375301</v>
      </c>
      <c r="O65" s="7">
        <v>-4.2290171599227602</v>
      </c>
      <c r="P65" s="10">
        <v>2.9770519994079399</v>
      </c>
      <c r="Q65" s="7">
        <v>-1.7302402474021501</v>
      </c>
      <c r="R65" s="10">
        <v>2.20872737091551</v>
      </c>
      <c r="S65" s="7">
        <v>2.4987769125206101</v>
      </c>
      <c r="T65" s="123">
        <v>3.7302103116760401</v>
      </c>
    </row>
    <row r="66" spans="1:27" ht="13" customHeight="1" x14ac:dyDescent="0.2">
      <c r="A66" s="4" t="s">
        <v>397</v>
      </c>
      <c r="B66" s="121">
        <v>1</v>
      </c>
      <c r="C66" s="169" t="s">
        <v>859</v>
      </c>
      <c r="D66" s="170" t="s">
        <v>859</v>
      </c>
      <c r="E66" s="169" t="s">
        <v>859</v>
      </c>
      <c r="F66" s="170" t="s">
        <v>859</v>
      </c>
      <c r="G66" s="169" t="s">
        <v>859</v>
      </c>
      <c r="H66" s="170" t="s">
        <v>859</v>
      </c>
      <c r="I66" s="169" t="s">
        <v>859</v>
      </c>
      <c r="J66" s="170" t="s">
        <v>859</v>
      </c>
      <c r="K66" s="169" t="s">
        <v>859</v>
      </c>
      <c r="L66" s="170" t="s">
        <v>859</v>
      </c>
      <c r="M66" s="169" t="s">
        <v>859</v>
      </c>
      <c r="N66" s="170" t="s">
        <v>859</v>
      </c>
      <c r="O66" s="169" t="s">
        <v>859</v>
      </c>
      <c r="P66" s="170" t="s">
        <v>859</v>
      </c>
      <c r="Q66" s="169" t="s">
        <v>859</v>
      </c>
      <c r="R66" s="170" t="s">
        <v>859</v>
      </c>
      <c r="S66" s="169" t="s">
        <v>859</v>
      </c>
      <c r="T66" s="176" t="s">
        <v>859</v>
      </c>
      <c r="U66" t="s">
        <v>859</v>
      </c>
      <c r="V66" t="s">
        <v>859</v>
      </c>
      <c r="W66" t="s">
        <v>859</v>
      </c>
      <c r="X66" t="s">
        <v>859</v>
      </c>
      <c r="Y66" t="s">
        <v>859</v>
      </c>
      <c r="Z66" t="s">
        <v>859</v>
      </c>
      <c r="AA66" t="s">
        <v>859</v>
      </c>
    </row>
    <row r="67" spans="1:27" ht="13" customHeight="1" x14ac:dyDescent="0.2">
      <c r="A67" s="82"/>
      <c r="B67" s="122"/>
      <c r="C67" s="7" t="s">
        <v>2104</v>
      </c>
      <c r="D67" s="10" t="s">
        <v>2105</v>
      </c>
      <c r="E67" s="7" t="s">
        <v>2106</v>
      </c>
      <c r="F67" s="10" t="s">
        <v>2107</v>
      </c>
      <c r="G67" s="7" t="s">
        <v>2108</v>
      </c>
      <c r="H67" s="10" t="s">
        <v>2109</v>
      </c>
      <c r="I67" s="7" t="s">
        <v>2110</v>
      </c>
      <c r="J67" s="10" t="s">
        <v>2111</v>
      </c>
      <c r="K67" s="7" t="s">
        <v>2112</v>
      </c>
      <c r="L67" s="10" t="s">
        <v>2113</v>
      </c>
      <c r="M67" s="7" t="s">
        <v>2114</v>
      </c>
      <c r="N67" s="10" t="s">
        <v>2115</v>
      </c>
      <c r="O67" s="7" t="s">
        <v>2116</v>
      </c>
      <c r="P67" s="10" t="s">
        <v>2117</v>
      </c>
      <c r="Q67" s="7" t="s">
        <v>2118</v>
      </c>
      <c r="R67" s="10" t="s">
        <v>2119</v>
      </c>
      <c r="S67" s="7" t="s">
        <v>2120</v>
      </c>
      <c r="T67" s="123" t="s">
        <v>2121</v>
      </c>
    </row>
    <row r="68" spans="1:27" ht="13" customHeight="1" x14ac:dyDescent="0.2">
      <c r="A68" s="82" t="s">
        <v>359</v>
      </c>
      <c r="B68" s="122">
        <v>3</v>
      </c>
      <c r="C68" s="7">
        <v>24.643277695733801</v>
      </c>
      <c r="D68" s="10">
        <v>1.1355165946191601</v>
      </c>
      <c r="E68" s="7" t="s">
        <v>706</v>
      </c>
      <c r="F68" s="10" t="s">
        <v>706</v>
      </c>
      <c r="G68" s="7" t="s">
        <v>706</v>
      </c>
      <c r="H68" s="10" t="s">
        <v>706</v>
      </c>
      <c r="I68" s="7">
        <v>25.688284871433101</v>
      </c>
      <c r="J68" s="10">
        <v>1.18811711665863</v>
      </c>
      <c r="K68" s="7" t="s">
        <v>706</v>
      </c>
      <c r="L68" s="10" t="s">
        <v>706</v>
      </c>
      <c r="M68" s="7" t="s">
        <v>706</v>
      </c>
      <c r="N68" s="10" t="s">
        <v>706</v>
      </c>
      <c r="O68" s="7">
        <v>1.04500717569929</v>
      </c>
      <c r="P68" s="10">
        <v>1.6434780861188001</v>
      </c>
      <c r="Q68" s="7" t="s">
        <v>706</v>
      </c>
      <c r="R68" s="10" t="s">
        <v>706</v>
      </c>
      <c r="S68" s="7" t="s">
        <v>706</v>
      </c>
      <c r="T68" s="123" t="s">
        <v>706</v>
      </c>
    </row>
    <row r="69" spans="1:27" ht="13" customHeight="1" x14ac:dyDescent="0.2">
      <c r="A69" s="82" t="s">
        <v>362</v>
      </c>
      <c r="B69" s="122">
        <v>3</v>
      </c>
      <c r="C69" s="7">
        <v>67.629182465626201</v>
      </c>
      <c r="D69" s="10">
        <v>2.2567969548833702</v>
      </c>
      <c r="E69" s="7" t="s">
        <v>706</v>
      </c>
      <c r="F69" s="10" t="s">
        <v>706</v>
      </c>
      <c r="G69" s="7" t="s">
        <v>706</v>
      </c>
      <c r="H69" s="10" t="s">
        <v>706</v>
      </c>
      <c r="I69" s="7">
        <v>68.446222557121004</v>
      </c>
      <c r="J69" s="10">
        <v>1.9082525621850399</v>
      </c>
      <c r="K69" s="7" t="s">
        <v>706</v>
      </c>
      <c r="L69" s="10" t="s">
        <v>706</v>
      </c>
      <c r="M69" s="7" t="s">
        <v>706</v>
      </c>
      <c r="N69" s="10" t="s">
        <v>706</v>
      </c>
      <c r="O69" s="7">
        <v>0.81704009149478896</v>
      </c>
      <c r="P69" s="10">
        <v>2.9554289598392698</v>
      </c>
      <c r="Q69" s="7" t="s">
        <v>706</v>
      </c>
      <c r="R69" s="10" t="s">
        <v>706</v>
      </c>
      <c r="S69" s="7" t="s">
        <v>706</v>
      </c>
      <c r="T69" s="123" t="s">
        <v>706</v>
      </c>
    </row>
    <row r="70" spans="1:27" ht="13" customHeight="1" x14ac:dyDescent="0.2">
      <c r="A70" s="82" t="s">
        <v>376</v>
      </c>
      <c r="B70" s="122">
        <v>3</v>
      </c>
      <c r="C70" s="7">
        <v>8.3625918879676906</v>
      </c>
      <c r="D70" s="10">
        <v>0.648095823286304</v>
      </c>
      <c r="E70" s="7">
        <v>23.084879100052301</v>
      </c>
      <c r="F70" s="10">
        <v>1.5119212731525</v>
      </c>
      <c r="G70" s="7">
        <v>14.7222872120846</v>
      </c>
      <c r="H70" s="10">
        <v>1.6420695343908001</v>
      </c>
      <c r="I70" s="7">
        <v>12.4759421745535</v>
      </c>
      <c r="J70" s="10">
        <v>0.81679581894271003</v>
      </c>
      <c r="K70" s="7">
        <v>21.233894075718499</v>
      </c>
      <c r="L70" s="10">
        <v>3.1521061973251401</v>
      </c>
      <c r="M70" s="7">
        <v>8.7579519011650699</v>
      </c>
      <c r="N70" s="10">
        <v>3.2481361895901499</v>
      </c>
      <c r="O70" s="7">
        <v>4.1133502865857698</v>
      </c>
      <c r="P70" s="10">
        <v>1.04268097038521</v>
      </c>
      <c r="Q70" s="7">
        <v>-1.8509850243338</v>
      </c>
      <c r="R70" s="10">
        <v>3.4959518611426299</v>
      </c>
      <c r="S70" s="7">
        <v>-5.9643353109195703</v>
      </c>
      <c r="T70" s="123">
        <v>3.6396127626300601</v>
      </c>
    </row>
    <row r="71" spans="1:27" ht="13" customHeight="1" x14ac:dyDescent="0.2">
      <c r="A71" s="82" t="s">
        <v>382</v>
      </c>
      <c r="B71" s="122">
        <v>3</v>
      </c>
      <c r="C71" s="7">
        <v>25.786404696446699</v>
      </c>
      <c r="D71" s="10">
        <v>1.08174796544185</v>
      </c>
      <c r="E71" s="7" t="s">
        <v>706</v>
      </c>
      <c r="F71" s="10" t="s">
        <v>706</v>
      </c>
      <c r="G71" s="7" t="s">
        <v>706</v>
      </c>
      <c r="H71" s="10" t="s">
        <v>706</v>
      </c>
      <c r="I71" s="7">
        <v>34.625874072435302</v>
      </c>
      <c r="J71" s="10">
        <v>1.22595238130861</v>
      </c>
      <c r="K71" s="7" t="s">
        <v>706</v>
      </c>
      <c r="L71" s="10" t="s">
        <v>706</v>
      </c>
      <c r="M71" s="7" t="s">
        <v>706</v>
      </c>
      <c r="N71" s="10" t="s">
        <v>706</v>
      </c>
      <c r="O71" s="7">
        <v>8.8394693759885907</v>
      </c>
      <c r="P71" s="10">
        <v>1.63497336430103</v>
      </c>
      <c r="Q71" s="7" t="s">
        <v>706</v>
      </c>
      <c r="R71" s="10" t="s">
        <v>706</v>
      </c>
      <c r="S71" s="7" t="s">
        <v>706</v>
      </c>
      <c r="T71" s="123" t="s">
        <v>706</v>
      </c>
    </row>
    <row r="72" spans="1:27" ht="13" customHeight="1" x14ac:dyDescent="0.2">
      <c r="A72" s="82" t="s">
        <v>386</v>
      </c>
      <c r="B72" s="122">
        <v>3</v>
      </c>
      <c r="C72" s="7">
        <v>29.863063246754798</v>
      </c>
      <c r="D72" s="10">
        <v>1.0584150425318599</v>
      </c>
      <c r="E72" s="7">
        <v>34.510159920158102</v>
      </c>
      <c r="F72" s="10">
        <v>1.8546218046637899</v>
      </c>
      <c r="G72" s="7">
        <v>4.6470966734032704</v>
      </c>
      <c r="H72" s="10">
        <v>2.1920973640414898</v>
      </c>
      <c r="I72" s="7">
        <v>23.677188936940201</v>
      </c>
      <c r="J72" s="10">
        <v>0.94953875047550695</v>
      </c>
      <c r="K72" s="7">
        <v>15.865081592024501</v>
      </c>
      <c r="L72" s="10">
        <v>2.6033414730869802</v>
      </c>
      <c r="M72" s="7">
        <v>-7.8121073449157201</v>
      </c>
      <c r="N72" s="10">
        <v>2.7740451841649398</v>
      </c>
      <c r="O72" s="7">
        <v>-6.1858743098145696</v>
      </c>
      <c r="P72" s="10">
        <v>1.4219234300454799</v>
      </c>
      <c r="Q72" s="7">
        <v>-18.6450783281336</v>
      </c>
      <c r="R72" s="10">
        <v>3.1964056162866799</v>
      </c>
      <c r="S72" s="7">
        <v>-12.459204018318999</v>
      </c>
      <c r="T72" s="123">
        <v>3.53562123780622</v>
      </c>
    </row>
    <row r="73" spans="1:27" ht="13" customHeight="1" x14ac:dyDescent="0.2">
      <c r="A73" s="4" t="s">
        <v>387</v>
      </c>
      <c r="B73" s="171">
        <v>3</v>
      </c>
      <c r="C73" s="169">
        <v>60.518087825502498</v>
      </c>
      <c r="D73" s="170">
        <v>0.95442414050384305</v>
      </c>
      <c r="E73" s="169">
        <v>42.879360841621697</v>
      </c>
      <c r="F73" s="170">
        <v>1.1757841583264801</v>
      </c>
      <c r="G73" s="169">
        <v>-17.638726983880801</v>
      </c>
      <c r="H73" s="170">
        <v>1.5284859747127799</v>
      </c>
      <c r="I73" s="169">
        <v>60.910571898697299</v>
      </c>
      <c r="J73" s="170">
        <v>2.3832114947342902</v>
      </c>
      <c r="K73" s="169">
        <v>49.970044831142097</v>
      </c>
      <c r="L73" s="170">
        <v>2.5045499124487902</v>
      </c>
      <c r="M73" s="169">
        <v>-10.940527067555101</v>
      </c>
      <c r="N73" s="170">
        <v>3.4882738053521201</v>
      </c>
      <c r="O73" s="169">
        <v>0.39248407319478001</v>
      </c>
      <c r="P73" s="170">
        <v>2.56722076740785</v>
      </c>
      <c r="Q73" s="169">
        <v>7.0906839895204401</v>
      </c>
      <c r="R73" s="170">
        <v>2.76681019423429</v>
      </c>
      <c r="S73" s="169">
        <v>6.6981999163256596</v>
      </c>
      <c r="T73" s="176">
        <v>3.80845421608287</v>
      </c>
    </row>
    <row r="75" spans="1:27" x14ac:dyDescent="0.2">
      <c r="A75" s="177" t="s">
        <v>398</v>
      </c>
    </row>
    <row r="76" spans="1:27" x14ac:dyDescent="0.2">
      <c r="A76" s="177" t="s">
        <v>399</v>
      </c>
    </row>
    <row r="77" spans="1:27" x14ac:dyDescent="0.2">
      <c r="A77" s="177" t="s">
        <v>461</v>
      </c>
    </row>
    <row r="78" spans="1:27" x14ac:dyDescent="0.2">
      <c r="A78" s="177" t="s">
        <v>462</v>
      </c>
    </row>
    <row r="79" spans="1:27" x14ac:dyDescent="0.2">
      <c r="A79" s="177" t="s">
        <v>400</v>
      </c>
    </row>
    <row r="80" spans="1:27" x14ac:dyDescent="0.2">
      <c r="A80" s="177" t="s">
        <v>401</v>
      </c>
    </row>
    <row r="81" spans="1:1" x14ac:dyDescent="0.2">
      <c r="A81" s="177" t="s">
        <v>402</v>
      </c>
    </row>
    <row r="82" spans="1:1" x14ac:dyDescent="0.2">
      <c r="A82" s="160" t="str">
        <f>HYPERLINK("https://oecdcode.org/disclaimers/cyprus.html", "Information on data for Cyprus: https://oecdcode.org/disclaimers/cyprus.html")</f>
        <v>Information on data for Cyprus: https://oecdcode.org/disclaimers/cyprus.html</v>
      </c>
    </row>
    <row r="83" spans="1:1" x14ac:dyDescent="0.2">
      <c r="A83" s="177" t="s">
        <v>440</v>
      </c>
    </row>
  </sheetData>
  <mergeCells count="14">
    <mergeCell ref="B7:B10"/>
    <mergeCell ref="C7:T7"/>
    <mergeCell ref="C8:H8"/>
    <mergeCell ref="C9:D9"/>
    <mergeCell ref="E9:F9"/>
    <mergeCell ref="G9:H9"/>
    <mergeCell ref="I8:N8"/>
    <mergeCell ref="I9:J9"/>
    <mergeCell ref="K9:L9"/>
    <mergeCell ref="M9:N9"/>
    <mergeCell ref="O8:T8"/>
    <mergeCell ref="O9:P9"/>
    <mergeCell ref="Q9:R9"/>
    <mergeCell ref="S9:T9"/>
  </mergeCells>
  <conditionalFormatting sqref="G1:G200">
    <cfRule type="expression" dxfId="10" priority="5">
      <formula>ABS(G1/H1)&gt;1.95996398454005</formula>
    </cfRule>
  </conditionalFormatting>
  <conditionalFormatting sqref="M1:M200">
    <cfRule type="expression" dxfId="9" priority="4">
      <formula>ABS(M1/N1)&gt;1.95996398454005</formula>
    </cfRule>
  </conditionalFormatting>
  <conditionalFormatting sqref="O1:O200">
    <cfRule type="expression" dxfId="8" priority="3">
      <formula>ABS(O1/P1)&gt;1.95996398454005</formula>
    </cfRule>
  </conditionalFormatting>
  <conditionalFormatting sqref="Q1:Q200">
    <cfRule type="expression" dxfId="7" priority="2">
      <formula>ABS(Q1/R1)&gt;1.95996398454005</formula>
    </cfRule>
  </conditionalFormatting>
  <conditionalFormatting sqref="S1:S200">
    <cfRule type="expression" dxfId="6"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82"/>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26" x14ac:dyDescent="0.2">
      <c r="A1" s="36" t="s">
        <v>333</v>
      </c>
    </row>
    <row r="2" spans="1:26" x14ac:dyDescent="0.2">
      <c r="A2" s="46" t="s">
        <v>334</v>
      </c>
    </row>
    <row r="3" spans="1:26" x14ac:dyDescent="0.2">
      <c r="A3" s="58" t="s">
        <v>441</v>
      </c>
    </row>
    <row r="4" spans="1:26" x14ac:dyDescent="0.2">
      <c r="A4" s="161" t="str">
        <f>HYPERLINK("#'TOC'!A1", "Back to TOC")</f>
        <v>Back to TOC</v>
      </c>
    </row>
    <row r="7" spans="1:26" ht="16" customHeight="1" x14ac:dyDescent="0.2">
      <c r="B7" s="235" t="s">
        <v>342</v>
      </c>
      <c r="C7" s="238" t="s">
        <v>671</v>
      </c>
      <c r="D7" s="238"/>
      <c r="E7" s="238"/>
      <c r="F7" s="238"/>
      <c r="G7" s="238"/>
      <c r="H7" s="238"/>
      <c r="I7" s="238"/>
      <c r="J7" s="238"/>
      <c r="K7" s="238"/>
      <c r="L7" s="238"/>
      <c r="M7" s="238"/>
      <c r="N7" s="238"/>
      <c r="O7" s="238"/>
      <c r="P7" s="238"/>
      <c r="Q7" s="238"/>
      <c r="R7" s="238"/>
      <c r="S7" s="238"/>
      <c r="T7" s="238"/>
      <c r="U7" s="238"/>
      <c r="V7" s="238"/>
      <c r="W7" s="238"/>
      <c r="X7" s="238"/>
      <c r="Y7" s="238"/>
      <c r="Z7" s="239"/>
    </row>
    <row r="8" spans="1:26" ht="16" customHeight="1" x14ac:dyDescent="0.2">
      <c r="B8" s="236"/>
      <c r="C8" s="240" t="s">
        <v>344</v>
      </c>
      <c r="D8" s="240"/>
      <c r="E8" s="240"/>
      <c r="F8" s="240"/>
      <c r="G8" s="240"/>
      <c r="H8" s="240"/>
      <c r="I8" s="240"/>
      <c r="J8" s="240"/>
      <c r="K8" s="240" t="s">
        <v>347</v>
      </c>
      <c r="L8" s="240"/>
      <c r="M8" s="240"/>
      <c r="N8" s="240"/>
      <c r="O8" s="240"/>
      <c r="P8" s="240"/>
      <c r="Q8" s="240"/>
      <c r="R8" s="240"/>
      <c r="S8" s="240" t="s">
        <v>581</v>
      </c>
      <c r="T8" s="240"/>
      <c r="U8" s="240"/>
      <c r="V8" s="240"/>
      <c r="W8" s="240"/>
      <c r="X8" s="240"/>
      <c r="Y8" s="240"/>
      <c r="Z8" s="242"/>
    </row>
    <row r="9" spans="1:26" ht="32" customHeight="1" x14ac:dyDescent="0.2">
      <c r="B9" s="236"/>
      <c r="C9" s="241" t="s">
        <v>452</v>
      </c>
      <c r="D9" s="241"/>
      <c r="E9" s="241" t="s">
        <v>666</v>
      </c>
      <c r="F9" s="241"/>
      <c r="G9" s="241" t="s">
        <v>667</v>
      </c>
      <c r="H9" s="241"/>
      <c r="I9" s="241" t="s">
        <v>579</v>
      </c>
      <c r="J9" s="241"/>
      <c r="K9" s="241" t="s">
        <v>452</v>
      </c>
      <c r="L9" s="241"/>
      <c r="M9" s="241" t="s">
        <v>666</v>
      </c>
      <c r="N9" s="241"/>
      <c r="O9" s="241" t="s">
        <v>667</v>
      </c>
      <c r="P9" s="241"/>
      <c r="Q9" s="241" t="s">
        <v>580</v>
      </c>
      <c r="R9" s="241"/>
      <c r="S9" s="241" t="s">
        <v>452</v>
      </c>
      <c r="T9" s="241"/>
      <c r="U9" s="241" t="s">
        <v>666</v>
      </c>
      <c r="V9" s="241"/>
      <c r="W9" s="241" t="s">
        <v>667</v>
      </c>
      <c r="X9" s="241"/>
      <c r="Y9" s="241" t="s">
        <v>582</v>
      </c>
      <c r="Z9" s="256"/>
    </row>
    <row r="10" spans="1:26" ht="16" customHeight="1" x14ac:dyDescent="0.2">
      <c r="B10" s="237"/>
      <c r="C10" s="135" t="s">
        <v>346</v>
      </c>
      <c r="D10" s="135" t="s">
        <v>345</v>
      </c>
      <c r="E10" s="135" t="s">
        <v>346</v>
      </c>
      <c r="F10" s="135" t="s">
        <v>345</v>
      </c>
      <c r="G10" s="135" t="s">
        <v>346</v>
      </c>
      <c r="H10" s="135" t="s">
        <v>345</v>
      </c>
      <c r="I10" s="135" t="s">
        <v>349</v>
      </c>
      <c r="J10" s="135" t="s">
        <v>345</v>
      </c>
      <c r="K10" s="135" t="s">
        <v>346</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62" t="s">
        <v>345</v>
      </c>
    </row>
    <row r="11" spans="1:26" ht="13" customHeight="1" x14ac:dyDescent="0.2">
      <c r="A11" s="136"/>
      <c r="B11" s="107"/>
      <c r="C11" s="108" t="s">
        <v>2122</v>
      </c>
      <c r="D11" s="109" t="s">
        <v>2123</v>
      </c>
      <c r="E11" s="108" t="s">
        <v>2124</v>
      </c>
      <c r="F11" s="109" t="s">
        <v>2125</v>
      </c>
      <c r="G11" s="108" t="s">
        <v>2126</v>
      </c>
      <c r="H11" s="109" t="s">
        <v>2127</v>
      </c>
      <c r="I11" s="108" t="s">
        <v>2128</v>
      </c>
      <c r="J11" s="109" t="s">
        <v>2129</v>
      </c>
      <c r="K11" s="108" t="s">
        <v>2130</v>
      </c>
      <c r="L11" s="109" t="s">
        <v>2131</v>
      </c>
      <c r="M11" s="108" t="s">
        <v>2132</v>
      </c>
      <c r="N11" s="109" t="s">
        <v>2133</v>
      </c>
      <c r="O11" s="108" t="s">
        <v>2134</v>
      </c>
      <c r="P11" s="109" t="s">
        <v>2135</v>
      </c>
      <c r="Q11" s="108" t="s">
        <v>2136</v>
      </c>
      <c r="R11" s="109" t="s">
        <v>2137</v>
      </c>
      <c r="S11" s="108" t="s">
        <v>2138</v>
      </c>
      <c r="T11" s="109" t="s">
        <v>2139</v>
      </c>
      <c r="U11" s="108" t="s">
        <v>2140</v>
      </c>
      <c r="V11" s="109" t="s">
        <v>2141</v>
      </c>
      <c r="W11" s="108" t="s">
        <v>2142</v>
      </c>
      <c r="X11" s="109" t="s">
        <v>2143</v>
      </c>
      <c r="Y11" s="108" t="s">
        <v>2144</v>
      </c>
      <c r="Z11" s="126" t="s">
        <v>2145</v>
      </c>
    </row>
    <row r="12" spans="1:26" ht="13" customHeight="1" x14ac:dyDescent="0.2">
      <c r="A12" s="82" t="s">
        <v>350</v>
      </c>
      <c r="B12" s="110">
        <v>2</v>
      </c>
      <c r="C12" s="7">
        <v>72.574075254084207</v>
      </c>
      <c r="D12" s="10">
        <v>1.6486991853378501</v>
      </c>
      <c r="E12" s="7">
        <v>60.678254552204002</v>
      </c>
      <c r="F12" s="10">
        <v>1.82443986790468</v>
      </c>
      <c r="G12" s="7">
        <v>61.289314684241297</v>
      </c>
      <c r="H12" s="10">
        <v>1.82292845504475</v>
      </c>
      <c r="I12" s="7">
        <v>-11.2847605698429</v>
      </c>
      <c r="J12" s="10">
        <v>2.4661774428437502</v>
      </c>
      <c r="K12" s="7">
        <v>57.511116992786697</v>
      </c>
      <c r="L12" s="10">
        <v>2.75225054936864</v>
      </c>
      <c r="M12" s="7">
        <v>51.6783231919187</v>
      </c>
      <c r="N12" s="10">
        <v>3.3754777555187898</v>
      </c>
      <c r="O12" s="7">
        <v>49.172767945776997</v>
      </c>
      <c r="P12" s="10">
        <v>3.2439577174648702</v>
      </c>
      <c r="Q12" s="7">
        <v>-8.3383490470096699</v>
      </c>
      <c r="R12" s="10">
        <v>4.2331787153547404</v>
      </c>
      <c r="S12" s="7">
        <v>-15.062958261297601</v>
      </c>
      <c r="T12" s="10">
        <v>3.2082849141299299</v>
      </c>
      <c r="U12" s="7">
        <v>-8.9999313602852702</v>
      </c>
      <c r="V12" s="10">
        <v>3.83698200537899</v>
      </c>
      <c r="W12" s="7">
        <v>-12.116546738464301</v>
      </c>
      <c r="X12" s="10">
        <v>3.7210656840361902</v>
      </c>
      <c r="Y12" s="7">
        <v>2.9464115228332401</v>
      </c>
      <c r="Z12" s="123">
        <v>4.8991665837899099</v>
      </c>
    </row>
    <row r="13" spans="1:26" ht="13" customHeight="1" x14ac:dyDescent="0.2">
      <c r="A13" s="82" t="s">
        <v>351</v>
      </c>
      <c r="B13" s="110">
        <v>2</v>
      </c>
      <c r="C13" s="7">
        <v>71.435941785034402</v>
      </c>
      <c r="D13" s="10">
        <v>1.1814309159843699</v>
      </c>
      <c r="E13" s="7">
        <v>70.909395928771403</v>
      </c>
      <c r="F13" s="10">
        <v>1.52696812575181</v>
      </c>
      <c r="G13" s="7">
        <v>66.604332032485203</v>
      </c>
      <c r="H13" s="10">
        <v>1.8986488772227099</v>
      </c>
      <c r="I13" s="7">
        <v>-4.8316097525491397</v>
      </c>
      <c r="J13" s="10">
        <v>2.3932474801886898</v>
      </c>
      <c r="K13" s="7">
        <v>71.973276259640301</v>
      </c>
      <c r="L13" s="10">
        <v>1.0616384414686899</v>
      </c>
      <c r="M13" s="7">
        <v>76.402441966401199</v>
      </c>
      <c r="N13" s="10">
        <v>1.9087643790704401</v>
      </c>
      <c r="O13" s="7">
        <v>65.635376370878404</v>
      </c>
      <c r="P13" s="10">
        <v>2.5993835216366699</v>
      </c>
      <c r="Q13" s="7">
        <v>-6.3378998887618998</v>
      </c>
      <c r="R13" s="10">
        <v>2.87447772708656</v>
      </c>
      <c r="S13" s="7">
        <v>0.53733447460598405</v>
      </c>
      <c r="T13" s="10">
        <v>1.58834983226232</v>
      </c>
      <c r="U13" s="7">
        <v>5.4930460376298198</v>
      </c>
      <c r="V13" s="10">
        <v>2.44438399435731</v>
      </c>
      <c r="W13" s="7">
        <v>-0.96895566160677005</v>
      </c>
      <c r="X13" s="10">
        <v>3.2189535957412199</v>
      </c>
      <c r="Y13" s="7">
        <v>-1.5062901362127501</v>
      </c>
      <c r="Z13" s="123">
        <v>3.7403550239176799</v>
      </c>
    </row>
    <row r="14" spans="1:26" ht="13" customHeight="1" x14ac:dyDescent="0.2">
      <c r="A14" s="82" t="s">
        <v>352</v>
      </c>
      <c r="B14" s="110">
        <v>2</v>
      </c>
      <c r="C14" s="7">
        <v>67.562510398312199</v>
      </c>
      <c r="D14" s="10">
        <v>1.2680102579450201</v>
      </c>
      <c r="E14" s="7">
        <v>63.577452261578401</v>
      </c>
      <c r="F14" s="10">
        <v>1.69968493782208</v>
      </c>
      <c r="G14" s="7">
        <v>59.796157936261601</v>
      </c>
      <c r="H14" s="10">
        <v>2.3940714214151102</v>
      </c>
      <c r="I14" s="7">
        <v>-7.7663524620506301</v>
      </c>
      <c r="J14" s="10">
        <v>2.7340732610662002</v>
      </c>
      <c r="K14" s="7">
        <v>70.989632174318402</v>
      </c>
      <c r="L14" s="10">
        <v>1.40030321823439</v>
      </c>
      <c r="M14" s="7">
        <v>68.007121133730095</v>
      </c>
      <c r="N14" s="10">
        <v>1.8477372354836401</v>
      </c>
      <c r="O14" s="7">
        <v>69.8891313506508</v>
      </c>
      <c r="P14" s="10">
        <v>2.1732923894297</v>
      </c>
      <c r="Q14" s="7">
        <v>-1.1005008236675899</v>
      </c>
      <c r="R14" s="10">
        <v>2.5879765746713099</v>
      </c>
      <c r="S14" s="7">
        <v>3.4271217760061998</v>
      </c>
      <c r="T14" s="10">
        <v>1.8891000813221599</v>
      </c>
      <c r="U14" s="7">
        <v>4.4296688721516801</v>
      </c>
      <c r="V14" s="10">
        <v>2.5105899265415599</v>
      </c>
      <c r="W14" s="7">
        <v>10.092973414389199</v>
      </c>
      <c r="X14" s="10">
        <v>3.2333848797799498</v>
      </c>
      <c r="Y14" s="7">
        <v>6.6658516383830397</v>
      </c>
      <c r="Z14" s="123">
        <v>3.7646751981976601</v>
      </c>
    </row>
    <row r="15" spans="1:26" ht="13" customHeight="1" x14ac:dyDescent="0.2">
      <c r="A15" s="111" t="s">
        <v>353</v>
      </c>
      <c r="B15" s="110">
        <v>2</v>
      </c>
      <c r="C15" s="7">
        <v>75.388571841724399</v>
      </c>
      <c r="D15" s="10">
        <v>1.27980104213655</v>
      </c>
      <c r="E15" s="7">
        <v>72.9222490685613</v>
      </c>
      <c r="F15" s="10">
        <v>2.0191305014797898</v>
      </c>
      <c r="G15" s="7">
        <v>67.675281754581903</v>
      </c>
      <c r="H15" s="10">
        <v>2.57307697938964</v>
      </c>
      <c r="I15" s="7">
        <v>-7.7132900871424397</v>
      </c>
      <c r="J15" s="10">
        <v>3.0141779143014098</v>
      </c>
      <c r="K15" s="7">
        <v>73.0252187753985</v>
      </c>
      <c r="L15" s="10">
        <v>1.70202324570584</v>
      </c>
      <c r="M15" s="7">
        <v>69.158706621576002</v>
      </c>
      <c r="N15" s="10">
        <v>2.1710317536644901</v>
      </c>
      <c r="O15" s="7">
        <v>70.821386573674801</v>
      </c>
      <c r="P15" s="10">
        <v>2.4007637815364502</v>
      </c>
      <c r="Q15" s="7">
        <v>-2.20383220172369</v>
      </c>
      <c r="R15" s="10">
        <v>3.1562257835704401</v>
      </c>
      <c r="S15" s="7">
        <v>-2.3633530663258999</v>
      </c>
      <c r="T15" s="10">
        <v>2.1295008420700001</v>
      </c>
      <c r="U15" s="7">
        <v>-3.7635424469852299</v>
      </c>
      <c r="V15" s="10">
        <v>2.9648384201209899</v>
      </c>
      <c r="W15" s="7">
        <v>3.14610481909286</v>
      </c>
      <c r="X15" s="10">
        <v>3.5191464698989301</v>
      </c>
      <c r="Y15" s="7">
        <v>5.5094578854187501</v>
      </c>
      <c r="Z15" s="123">
        <v>4.3642902854802399</v>
      </c>
    </row>
    <row r="16" spans="1:26" ht="13" customHeight="1" x14ac:dyDescent="0.2">
      <c r="A16" s="111" t="s">
        <v>354</v>
      </c>
      <c r="B16" s="110">
        <v>2</v>
      </c>
      <c r="C16" s="7">
        <v>56.609514365507302</v>
      </c>
      <c r="D16" s="10">
        <v>1.81148952991142</v>
      </c>
      <c r="E16" s="7">
        <v>53.330203772864799</v>
      </c>
      <c r="F16" s="10">
        <v>2.3221186863055099</v>
      </c>
      <c r="G16" s="7">
        <v>55.577263872133202</v>
      </c>
      <c r="H16" s="10">
        <v>3.2962223535441</v>
      </c>
      <c r="I16" s="7">
        <v>-1.0322504933740899</v>
      </c>
      <c r="J16" s="10">
        <v>3.7514620048648202</v>
      </c>
      <c r="K16" s="7">
        <v>67.655280529463795</v>
      </c>
      <c r="L16" s="10">
        <v>2.1973806173882</v>
      </c>
      <c r="M16" s="7">
        <v>65.166680453245704</v>
      </c>
      <c r="N16" s="10">
        <v>3.1158423367388601</v>
      </c>
      <c r="O16" s="7">
        <v>68.678921833200306</v>
      </c>
      <c r="P16" s="10">
        <v>3.84128601506124</v>
      </c>
      <c r="Q16" s="7">
        <v>1.02364130373645</v>
      </c>
      <c r="R16" s="10">
        <v>4.3684782949265104</v>
      </c>
      <c r="S16" s="7">
        <v>11.0457661639565</v>
      </c>
      <c r="T16" s="10">
        <v>2.84780194091022</v>
      </c>
      <c r="U16" s="7">
        <v>11.8364766803808</v>
      </c>
      <c r="V16" s="10">
        <v>3.8859630287360498</v>
      </c>
      <c r="W16" s="7">
        <v>13.101657961067</v>
      </c>
      <c r="X16" s="10">
        <v>5.0616756171754904</v>
      </c>
      <c r="Y16" s="7">
        <v>2.0558917971105402</v>
      </c>
      <c r="Z16" s="123">
        <v>5.7582175876905204</v>
      </c>
    </row>
    <row r="17" spans="1:26" ht="13" customHeight="1" x14ac:dyDescent="0.2">
      <c r="A17" s="82" t="s">
        <v>355</v>
      </c>
      <c r="B17" s="110">
        <v>2</v>
      </c>
      <c r="C17" s="7">
        <v>23.8096168563048</v>
      </c>
      <c r="D17" s="10">
        <v>2.1090794388902001</v>
      </c>
      <c r="E17" s="7">
        <v>14.6446813251503</v>
      </c>
      <c r="F17" s="10">
        <v>2.6484323538052901</v>
      </c>
      <c r="G17" s="7">
        <v>14.0382913507755</v>
      </c>
      <c r="H17" s="10">
        <v>2.444222402841</v>
      </c>
      <c r="I17" s="7">
        <v>-9.7713255055292194</v>
      </c>
      <c r="J17" s="10">
        <v>3.4490358475057401</v>
      </c>
      <c r="K17" s="7">
        <v>26.177985181105299</v>
      </c>
      <c r="L17" s="10">
        <v>2.7150235695344098</v>
      </c>
      <c r="M17" s="7">
        <v>20.688821569610599</v>
      </c>
      <c r="N17" s="10">
        <v>3.6276195328383798</v>
      </c>
      <c r="O17" s="7">
        <v>18.0794538883199</v>
      </c>
      <c r="P17" s="10">
        <v>1.7789057545525699</v>
      </c>
      <c r="Q17" s="7">
        <v>-8.0985312927853794</v>
      </c>
      <c r="R17" s="10">
        <v>3.29449534931772</v>
      </c>
      <c r="S17" s="7">
        <v>2.3683683248005698</v>
      </c>
      <c r="T17" s="10">
        <v>3.4379600147001099</v>
      </c>
      <c r="U17" s="7">
        <v>6.0441402444603396</v>
      </c>
      <c r="V17" s="10">
        <v>4.4915272912132203</v>
      </c>
      <c r="W17" s="7">
        <v>4.0411625375444098</v>
      </c>
      <c r="X17" s="10">
        <v>3.0230330527683802</v>
      </c>
      <c r="Y17" s="7">
        <v>1.67279421274384</v>
      </c>
      <c r="Z17" s="123">
        <v>4.7696486122203696</v>
      </c>
    </row>
    <row r="18" spans="1:26" ht="13" customHeight="1" x14ac:dyDescent="0.2">
      <c r="A18" s="82" t="s">
        <v>356</v>
      </c>
      <c r="B18" s="110">
        <v>2</v>
      </c>
      <c r="C18" s="7">
        <v>30.6063704308844</v>
      </c>
      <c r="D18" s="10">
        <v>2.1870304070254698</v>
      </c>
      <c r="E18" s="7">
        <v>26.370859440658901</v>
      </c>
      <c r="F18" s="10">
        <v>2.1450573320716102</v>
      </c>
      <c r="G18" s="7">
        <v>30.368446448066098</v>
      </c>
      <c r="H18" s="10">
        <v>3.3640948431473698</v>
      </c>
      <c r="I18" s="7">
        <v>-0.23792398281830199</v>
      </c>
      <c r="J18" s="10">
        <v>4.1937242997134296</v>
      </c>
      <c r="K18" s="7">
        <v>63.570090589484998</v>
      </c>
      <c r="L18" s="10">
        <v>1.97572881434032</v>
      </c>
      <c r="M18" s="7">
        <v>61.373878786380097</v>
      </c>
      <c r="N18" s="10">
        <v>2.79451993226753</v>
      </c>
      <c r="O18" s="7">
        <v>73.508941783291405</v>
      </c>
      <c r="P18" s="10">
        <v>4.6066428381822604</v>
      </c>
      <c r="Q18" s="7">
        <v>9.9388511938063893</v>
      </c>
      <c r="R18" s="10">
        <v>5.0486039792225403</v>
      </c>
      <c r="S18" s="7">
        <v>32.963720158600601</v>
      </c>
      <c r="T18" s="10">
        <v>2.9473049297737499</v>
      </c>
      <c r="U18" s="7">
        <v>35.003019345721199</v>
      </c>
      <c r="V18" s="10">
        <v>3.5228699393696998</v>
      </c>
      <c r="W18" s="7">
        <v>43.140495335225303</v>
      </c>
      <c r="X18" s="10">
        <v>5.7042345982845601</v>
      </c>
      <c r="Y18" s="7">
        <v>10.1767751766247</v>
      </c>
      <c r="Z18" s="123">
        <v>6.5632100104315301</v>
      </c>
    </row>
    <row r="19" spans="1:26" ht="13" customHeight="1" x14ac:dyDescent="0.2">
      <c r="A19" s="82" t="s">
        <v>357</v>
      </c>
      <c r="B19" s="110">
        <v>2</v>
      </c>
      <c r="C19" s="7">
        <v>39.466933740389997</v>
      </c>
      <c r="D19" s="10">
        <v>2.63568924225497</v>
      </c>
      <c r="E19" s="7">
        <v>40.5128829875501</v>
      </c>
      <c r="F19" s="10">
        <v>4.6455649406373603</v>
      </c>
      <c r="G19" s="7">
        <v>36.417717642804199</v>
      </c>
      <c r="H19" s="10">
        <v>2.0732629789396202</v>
      </c>
      <c r="I19" s="7">
        <v>-3.0492160975857998</v>
      </c>
      <c r="J19" s="10">
        <v>3.48597167149113</v>
      </c>
      <c r="K19" s="7">
        <v>46.936926006536197</v>
      </c>
      <c r="L19" s="10">
        <v>2.87264417266123</v>
      </c>
      <c r="M19" s="7">
        <v>53.678927365359002</v>
      </c>
      <c r="N19" s="10">
        <v>6.2562309279442401</v>
      </c>
      <c r="O19" s="7">
        <v>42.624140961953998</v>
      </c>
      <c r="P19" s="10">
        <v>2.7667819311336701</v>
      </c>
      <c r="Q19" s="7">
        <v>-4.3127850445822098</v>
      </c>
      <c r="R19" s="10">
        <v>3.6529762491233599</v>
      </c>
      <c r="S19" s="7">
        <v>7.4699922661462397</v>
      </c>
      <c r="T19" s="10">
        <v>3.8985820915382901</v>
      </c>
      <c r="U19" s="7">
        <v>13.166044377808999</v>
      </c>
      <c r="V19" s="10">
        <v>7.79241291523011</v>
      </c>
      <c r="W19" s="7">
        <v>6.2064233191498301</v>
      </c>
      <c r="X19" s="10">
        <v>3.45738364002165</v>
      </c>
      <c r="Y19" s="7">
        <v>-1.26356894699641</v>
      </c>
      <c r="Z19" s="123">
        <v>5.0493795629857399</v>
      </c>
    </row>
    <row r="20" spans="1:26" ht="13" customHeight="1" x14ac:dyDescent="0.2">
      <c r="A20" s="82" t="s">
        <v>358</v>
      </c>
      <c r="B20" s="110">
        <v>2</v>
      </c>
      <c r="C20" s="7">
        <v>60.833669630950197</v>
      </c>
      <c r="D20" s="10">
        <v>8.0074181763263006</v>
      </c>
      <c r="E20" s="7">
        <v>27.191176505010599</v>
      </c>
      <c r="F20" s="10">
        <v>4.9836610352491704</v>
      </c>
      <c r="G20" s="7">
        <v>33.101893542010203</v>
      </c>
      <c r="H20" s="10">
        <v>2.2125858706709098</v>
      </c>
      <c r="I20" s="7">
        <v>-27.731776088939899</v>
      </c>
      <c r="J20" s="10">
        <v>8.4666011065130107</v>
      </c>
      <c r="K20" s="7">
        <v>67.6369323627451</v>
      </c>
      <c r="L20" s="10">
        <v>4.2856557637059103</v>
      </c>
      <c r="M20" s="7">
        <v>62.2427796584332</v>
      </c>
      <c r="N20" s="10">
        <v>5.79606981523989</v>
      </c>
      <c r="O20" s="7">
        <v>58.588832010575501</v>
      </c>
      <c r="P20" s="10">
        <v>2.1963623577039302</v>
      </c>
      <c r="Q20" s="7">
        <v>-9.0481003521695804</v>
      </c>
      <c r="R20" s="10">
        <v>4.9714994709270304</v>
      </c>
      <c r="S20" s="7">
        <v>6.8032627317949004</v>
      </c>
      <c r="T20" s="10">
        <v>9.0821578479756901</v>
      </c>
      <c r="U20" s="7">
        <v>35.051603153422697</v>
      </c>
      <c r="V20" s="10">
        <v>7.6440370627957996</v>
      </c>
      <c r="W20" s="7">
        <v>25.486938468565299</v>
      </c>
      <c r="X20" s="10">
        <v>3.1176182963010999</v>
      </c>
      <c r="Y20" s="7">
        <v>18.6836757367704</v>
      </c>
      <c r="Z20" s="123">
        <v>9.8183064367657096</v>
      </c>
    </row>
    <row r="21" spans="1:26" ht="13" customHeight="1" x14ac:dyDescent="0.2">
      <c r="A21" s="82" t="s">
        <v>359</v>
      </c>
      <c r="B21" s="110">
        <v>2</v>
      </c>
      <c r="C21" s="7">
        <v>23.4691579994176</v>
      </c>
      <c r="D21" s="10">
        <v>1.6320612182348899</v>
      </c>
      <c r="E21" s="7">
        <v>26.6872876852301</v>
      </c>
      <c r="F21" s="10">
        <v>2.0171484693413602</v>
      </c>
      <c r="G21" s="7">
        <v>29.546069779150599</v>
      </c>
      <c r="H21" s="10">
        <v>4.92500437681118</v>
      </c>
      <c r="I21" s="7">
        <v>6.0769117797329297</v>
      </c>
      <c r="J21" s="10">
        <v>5.3501306886955904</v>
      </c>
      <c r="K21" s="7">
        <v>22.179189601974901</v>
      </c>
      <c r="L21" s="10">
        <v>1.5030429534318399</v>
      </c>
      <c r="M21" s="7">
        <v>23.236092622836299</v>
      </c>
      <c r="N21" s="10">
        <v>2.4191822388211799</v>
      </c>
      <c r="O21" s="7">
        <v>31.062736402257801</v>
      </c>
      <c r="P21" s="10">
        <v>5.2175340462319104</v>
      </c>
      <c r="Q21" s="7">
        <v>8.8835468002829501</v>
      </c>
      <c r="R21" s="10">
        <v>5.2760663611940597</v>
      </c>
      <c r="S21" s="7">
        <v>-1.28996839744279</v>
      </c>
      <c r="T21" s="10">
        <v>2.2187298032720202</v>
      </c>
      <c r="U21" s="7">
        <v>-3.4511950623938099</v>
      </c>
      <c r="V21" s="10">
        <v>3.1498143837365999</v>
      </c>
      <c r="W21" s="7">
        <v>1.5166666231072301</v>
      </c>
      <c r="X21" s="10">
        <v>7.1748400424816703</v>
      </c>
      <c r="Y21" s="7">
        <v>2.8066350205500199</v>
      </c>
      <c r="Z21" s="123">
        <v>7.5140385036174697</v>
      </c>
    </row>
    <row r="22" spans="1:26" ht="13" customHeight="1" x14ac:dyDescent="0.2">
      <c r="A22" s="82" t="s">
        <v>360</v>
      </c>
      <c r="B22" s="110">
        <v>2</v>
      </c>
      <c r="C22" s="7">
        <v>49.951400624186</v>
      </c>
      <c r="D22" s="10">
        <v>4.5841898520768103</v>
      </c>
      <c r="E22" s="7">
        <v>70.055457253242693</v>
      </c>
      <c r="F22" s="10">
        <v>2.19776646048886</v>
      </c>
      <c r="G22" s="7" t="s">
        <v>706</v>
      </c>
      <c r="H22" s="10" t="s">
        <v>706</v>
      </c>
      <c r="I22" s="7" t="s">
        <v>706</v>
      </c>
      <c r="J22" s="10" t="s">
        <v>706</v>
      </c>
      <c r="K22" s="7">
        <v>67.405247315730705</v>
      </c>
      <c r="L22" s="10">
        <v>1.62184456669573</v>
      </c>
      <c r="M22" s="7">
        <v>80.771271370280303</v>
      </c>
      <c r="N22" s="10">
        <v>2.18455804810861</v>
      </c>
      <c r="O22" s="7">
        <v>78.862809973699498</v>
      </c>
      <c r="P22" s="10">
        <v>3.9470090397723401</v>
      </c>
      <c r="Q22" s="7">
        <v>11.457562657968801</v>
      </c>
      <c r="R22" s="10">
        <v>4.3075462160931597</v>
      </c>
      <c r="S22" s="7">
        <v>17.453846691544701</v>
      </c>
      <c r="T22" s="10">
        <v>4.8626306047657399</v>
      </c>
      <c r="U22" s="7">
        <v>10.715814117037599</v>
      </c>
      <c r="V22" s="10">
        <v>3.0987854524645302</v>
      </c>
      <c r="W22" s="7" t="s">
        <v>706</v>
      </c>
      <c r="X22" s="10" t="s">
        <v>706</v>
      </c>
      <c r="Y22" s="7" t="s">
        <v>706</v>
      </c>
      <c r="Z22" s="123" t="s">
        <v>706</v>
      </c>
    </row>
    <row r="23" spans="1:26" ht="13" customHeight="1" x14ac:dyDescent="0.2">
      <c r="A23" s="82" t="s">
        <v>361</v>
      </c>
      <c r="B23" s="110">
        <v>2</v>
      </c>
      <c r="C23" s="7">
        <v>27.745180926316898</v>
      </c>
      <c r="D23" s="10">
        <v>1.12188530325997</v>
      </c>
      <c r="E23" s="7">
        <v>31.544410218210999</v>
      </c>
      <c r="F23" s="10">
        <v>2.8627018214266</v>
      </c>
      <c r="G23" s="7" t="s">
        <v>706</v>
      </c>
      <c r="H23" s="10" t="s">
        <v>706</v>
      </c>
      <c r="I23" s="7" t="s">
        <v>706</v>
      </c>
      <c r="J23" s="10" t="s">
        <v>706</v>
      </c>
      <c r="K23" s="7">
        <v>46.525886466643897</v>
      </c>
      <c r="L23" s="10">
        <v>1.07518494835469</v>
      </c>
      <c r="M23" s="7">
        <v>48.073303410320698</v>
      </c>
      <c r="N23" s="10">
        <v>2.8199579774813701</v>
      </c>
      <c r="O23" s="7">
        <v>49.177049743951997</v>
      </c>
      <c r="P23" s="10">
        <v>5.0050000766996003</v>
      </c>
      <c r="Q23" s="7">
        <v>2.6511632773081</v>
      </c>
      <c r="R23" s="10">
        <v>5.0617299481647002</v>
      </c>
      <c r="S23" s="7">
        <v>18.780705540326899</v>
      </c>
      <c r="T23" s="10">
        <v>1.5539141890204899</v>
      </c>
      <c r="U23" s="7">
        <v>16.528893192109798</v>
      </c>
      <c r="V23" s="10">
        <v>4.0183609485908596</v>
      </c>
      <c r="W23" s="7" t="s">
        <v>706</v>
      </c>
      <c r="X23" s="10" t="s">
        <v>706</v>
      </c>
      <c r="Y23" s="7" t="s">
        <v>706</v>
      </c>
      <c r="Z23" s="123" t="s">
        <v>706</v>
      </c>
    </row>
    <row r="24" spans="1:26" ht="13" customHeight="1" x14ac:dyDescent="0.2">
      <c r="A24" s="82" t="s">
        <v>362</v>
      </c>
      <c r="B24" s="110">
        <v>2</v>
      </c>
      <c r="C24" s="7">
        <v>63.454274386243597</v>
      </c>
      <c r="D24" s="10">
        <v>1.9197521766538601</v>
      </c>
      <c r="E24" s="7">
        <v>73.903240415212807</v>
      </c>
      <c r="F24" s="10">
        <v>2.2907583491248298</v>
      </c>
      <c r="G24" s="7">
        <v>70.625621172763303</v>
      </c>
      <c r="H24" s="10">
        <v>5.9506499545202596</v>
      </c>
      <c r="I24" s="7">
        <v>7.1713467865196998</v>
      </c>
      <c r="J24" s="10">
        <v>6.1850559265510698</v>
      </c>
      <c r="K24" s="7">
        <v>68.194517297140393</v>
      </c>
      <c r="L24" s="10">
        <v>1.9035543299476601</v>
      </c>
      <c r="M24" s="7">
        <v>74.829616466098599</v>
      </c>
      <c r="N24" s="10">
        <v>2.4912805012838102</v>
      </c>
      <c r="O24" s="7">
        <v>69.048640056221998</v>
      </c>
      <c r="P24" s="10">
        <v>8.4814800282802096</v>
      </c>
      <c r="Q24" s="7">
        <v>0.85412275908159097</v>
      </c>
      <c r="R24" s="10">
        <v>9.4980325594616595</v>
      </c>
      <c r="S24" s="7">
        <v>4.7402429108968498</v>
      </c>
      <c r="T24" s="10">
        <v>2.7035102194794298</v>
      </c>
      <c r="U24" s="7">
        <v>0.92637605088575004</v>
      </c>
      <c r="V24" s="10">
        <v>3.3843835997360099</v>
      </c>
      <c r="W24" s="7">
        <v>-1.5769811165412599</v>
      </c>
      <c r="X24" s="10">
        <v>10.3607788486845</v>
      </c>
      <c r="Y24" s="7">
        <v>-6.31722402743811</v>
      </c>
      <c r="Z24" s="123">
        <v>11.3343521788922</v>
      </c>
    </row>
    <row r="25" spans="1:26" ht="13" customHeight="1" x14ac:dyDescent="0.2">
      <c r="A25" s="82" t="s">
        <v>363</v>
      </c>
      <c r="B25" s="110">
        <v>2</v>
      </c>
      <c r="C25" s="7">
        <v>38.201462017363298</v>
      </c>
      <c r="D25" s="10">
        <v>1.4246595685083501</v>
      </c>
      <c r="E25" s="7">
        <v>40.0374490957321</v>
      </c>
      <c r="F25" s="10">
        <v>2.60718081776584</v>
      </c>
      <c r="G25" s="7">
        <v>50.0120581664086</v>
      </c>
      <c r="H25" s="10">
        <v>5.2965417923037599</v>
      </c>
      <c r="I25" s="7">
        <v>11.810596149045301</v>
      </c>
      <c r="J25" s="10">
        <v>5.4078380962252401</v>
      </c>
      <c r="K25" s="7">
        <v>28.554952799765601</v>
      </c>
      <c r="L25" s="10">
        <v>1.5171073058823199</v>
      </c>
      <c r="M25" s="7">
        <v>31.972891738725899</v>
      </c>
      <c r="N25" s="10">
        <v>2.0573505367972098</v>
      </c>
      <c r="O25" s="7">
        <v>35.652832549419998</v>
      </c>
      <c r="P25" s="10">
        <v>4.0961335416133799</v>
      </c>
      <c r="Q25" s="7">
        <v>7.0978797496543802</v>
      </c>
      <c r="R25" s="10">
        <v>4.4234704756793803</v>
      </c>
      <c r="S25" s="7">
        <v>-9.6465092175976892</v>
      </c>
      <c r="T25" s="10">
        <v>2.0811702149761602</v>
      </c>
      <c r="U25" s="7">
        <v>-8.0645573570062208</v>
      </c>
      <c r="V25" s="10">
        <v>3.3211568839466099</v>
      </c>
      <c r="W25" s="7">
        <v>-14.359225616988599</v>
      </c>
      <c r="X25" s="10">
        <v>6.6956452227063599</v>
      </c>
      <c r="Y25" s="7">
        <v>-4.71271639939091</v>
      </c>
      <c r="Z25" s="123">
        <v>6.98654449096205</v>
      </c>
    </row>
    <row r="26" spans="1:26" ht="13" customHeight="1" x14ac:dyDescent="0.2">
      <c r="A26" s="82" t="s">
        <v>364</v>
      </c>
      <c r="B26" s="110">
        <v>2</v>
      </c>
      <c r="C26" s="7">
        <v>45.347272829969398</v>
      </c>
      <c r="D26" s="10">
        <v>1.8515657637114999</v>
      </c>
      <c r="E26" s="7">
        <v>45.797666492074697</v>
      </c>
      <c r="F26" s="10">
        <v>2.0067922369376401</v>
      </c>
      <c r="G26" s="7" t="s">
        <v>706</v>
      </c>
      <c r="H26" s="10" t="s">
        <v>706</v>
      </c>
      <c r="I26" s="7" t="s">
        <v>706</v>
      </c>
      <c r="J26" s="10" t="s">
        <v>706</v>
      </c>
      <c r="K26" s="7">
        <v>47.756062593791398</v>
      </c>
      <c r="L26" s="10">
        <v>1.6664724374275299</v>
      </c>
      <c r="M26" s="7">
        <v>50.2788942694526</v>
      </c>
      <c r="N26" s="10">
        <v>2.1435179127680799</v>
      </c>
      <c r="O26" s="7">
        <v>55.474012636752903</v>
      </c>
      <c r="P26" s="10">
        <v>5.1659127549994297</v>
      </c>
      <c r="Q26" s="7">
        <v>7.7179500429614798</v>
      </c>
      <c r="R26" s="10">
        <v>5.2605090981526796</v>
      </c>
      <c r="S26" s="7">
        <v>2.40878976382198</v>
      </c>
      <c r="T26" s="10">
        <v>2.4910692808619701</v>
      </c>
      <c r="U26" s="7">
        <v>4.4812277773779501</v>
      </c>
      <c r="V26" s="10">
        <v>2.93630450134021</v>
      </c>
      <c r="W26" s="7" t="s">
        <v>706</v>
      </c>
      <c r="X26" s="10" t="s">
        <v>706</v>
      </c>
      <c r="Y26" s="7" t="s">
        <v>706</v>
      </c>
      <c r="Z26" s="123" t="s">
        <v>706</v>
      </c>
    </row>
    <row r="27" spans="1:26" ht="13" customHeight="1" x14ac:dyDescent="0.2">
      <c r="A27" s="82" t="s">
        <v>365</v>
      </c>
      <c r="B27" s="110">
        <v>2</v>
      </c>
      <c r="C27" s="7">
        <v>29.626277539636899</v>
      </c>
      <c r="D27" s="10">
        <v>2.1241912621172498</v>
      </c>
      <c r="E27" s="7">
        <v>29.093495973215401</v>
      </c>
      <c r="F27" s="10">
        <v>1.97225757170681</v>
      </c>
      <c r="G27" s="7">
        <v>28.397138287758199</v>
      </c>
      <c r="H27" s="10">
        <v>1.8092764714879801</v>
      </c>
      <c r="I27" s="7">
        <v>-1.22913925187878</v>
      </c>
      <c r="J27" s="10">
        <v>2.76275457854838</v>
      </c>
      <c r="K27" s="7">
        <v>25.024760165729401</v>
      </c>
      <c r="L27" s="10">
        <v>2.36724672840008</v>
      </c>
      <c r="M27" s="7">
        <v>27.2063967034501</v>
      </c>
      <c r="N27" s="10">
        <v>2.5746192270769099</v>
      </c>
      <c r="O27" s="7">
        <v>28.636252142591299</v>
      </c>
      <c r="P27" s="10">
        <v>2.4524548270990101</v>
      </c>
      <c r="Q27" s="7">
        <v>3.6114919768619198</v>
      </c>
      <c r="R27" s="10">
        <v>3.3975031856875701</v>
      </c>
      <c r="S27" s="7">
        <v>-4.6015173739075497</v>
      </c>
      <c r="T27" s="10">
        <v>3.1805731545078699</v>
      </c>
      <c r="U27" s="7">
        <v>-1.88709926976528</v>
      </c>
      <c r="V27" s="10">
        <v>3.24321816928633</v>
      </c>
      <c r="W27" s="7">
        <v>0.23911385483313899</v>
      </c>
      <c r="X27" s="10">
        <v>3.0476246536017602</v>
      </c>
      <c r="Y27" s="7">
        <v>4.8406312287406896</v>
      </c>
      <c r="Z27" s="123">
        <v>4.3790228085780996</v>
      </c>
    </row>
    <row r="28" spans="1:26" ht="13" customHeight="1" x14ac:dyDescent="0.2">
      <c r="A28" s="82" t="s">
        <v>366</v>
      </c>
      <c r="B28" s="110">
        <v>2</v>
      </c>
      <c r="C28" s="7">
        <v>25.420988586473499</v>
      </c>
      <c r="D28" s="10">
        <v>1.4958426218645899</v>
      </c>
      <c r="E28" s="7">
        <v>25.903721310338302</v>
      </c>
      <c r="F28" s="10">
        <v>2.0349746798522799</v>
      </c>
      <c r="G28" s="7">
        <v>35.817326208678402</v>
      </c>
      <c r="H28" s="10">
        <v>3.7742311783371298</v>
      </c>
      <c r="I28" s="7">
        <v>10.3963376222049</v>
      </c>
      <c r="J28" s="10">
        <v>3.9580807445683299</v>
      </c>
      <c r="K28" s="7">
        <v>22.360409311526599</v>
      </c>
      <c r="L28" s="10">
        <v>1.4321462966556999</v>
      </c>
      <c r="M28" s="7">
        <v>30.211187909724799</v>
      </c>
      <c r="N28" s="10">
        <v>3.5807352609723901</v>
      </c>
      <c r="O28" s="7">
        <v>42.9338290428596</v>
      </c>
      <c r="P28" s="10">
        <v>4.1686768162274097</v>
      </c>
      <c r="Q28" s="7">
        <v>20.573419731333001</v>
      </c>
      <c r="R28" s="10">
        <v>4.4938030192206204</v>
      </c>
      <c r="S28" s="7">
        <v>-3.0605792749468601</v>
      </c>
      <c r="T28" s="10">
        <v>2.0708906693525302</v>
      </c>
      <c r="U28" s="7">
        <v>4.3074665993865402</v>
      </c>
      <c r="V28" s="10">
        <v>4.1185904089640797</v>
      </c>
      <c r="W28" s="7">
        <v>7.1165028341811896</v>
      </c>
      <c r="X28" s="10">
        <v>5.6234053193491196</v>
      </c>
      <c r="Y28" s="7">
        <v>10.177082109128101</v>
      </c>
      <c r="Z28" s="123">
        <v>5.9883778067252003</v>
      </c>
    </row>
    <row r="29" spans="1:26" ht="13" customHeight="1" x14ac:dyDescent="0.2">
      <c r="A29" s="82" t="s">
        <v>367</v>
      </c>
      <c r="B29" s="110">
        <v>2</v>
      </c>
      <c r="C29" s="7">
        <v>6.8887661286732804</v>
      </c>
      <c r="D29" s="10">
        <v>0.95737595295515998</v>
      </c>
      <c r="E29" s="7" t="s">
        <v>706</v>
      </c>
      <c r="F29" s="10" t="s">
        <v>706</v>
      </c>
      <c r="G29" s="7" t="s">
        <v>706</v>
      </c>
      <c r="H29" s="10" t="s">
        <v>706</v>
      </c>
      <c r="I29" s="7" t="s">
        <v>706</v>
      </c>
      <c r="J29" s="10" t="s">
        <v>706</v>
      </c>
      <c r="K29" s="7">
        <v>16.609114349987401</v>
      </c>
      <c r="L29" s="10">
        <v>1.70758452782709</v>
      </c>
      <c r="M29" s="7">
        <v>19.8271300052199</v>
      </c>
      <c r="N29" s="10">
        <v>3.4478047187570802</v>
      </c>
      <c r="O29" s="7" t="s">
        <v>706</v>
      </c>
      <c r="P29" s="10" t="s">
        <v>706</v>
      </c>
      <c r="Q29" s="7" t="s">
        <v>706</v>
      </c>
      <c r="R29" s="10" t="s">
        <v>706</v>
      </c>
      <c r="S29" s="7">
        <v>9.7203482213140902</v>
      </c>
      <c r="T29" s="10">
        <v>1.9576551368847499</v>
      </c>
      <c r="U29" s="7" t="s">
        <v>706</v>
      </c>
      <c r="V29" s="10" t="s">
        <v>706</v>
      </c>
      <c r="W29" s="7" t="s">
        <v>706</v>
      </c>
      <c r="X29" s="10" t="s">
        <v>706</v>
      </c>
      <c r="Y29" s="7" t="s">
        <v>706</v>
      </c>
      <c r="Z29" s="123" t="s">
        <v>706</v>
      </c>
    </row>
    <row r="30" spans="1:26" ht="13" customHeight="1" x14ac:dyDescent="0.2">
      <c r="A30" s="82" t="s">
        <v>368</v>
      </c>
      <c r="B30" s="110">
        <v>2</v>
      </c>
      <c r="C30" s="7">
        <v>22.857613852182201</v>
      </c>
      <c r="D30" s="10">
        <v>2.26047344962014</v>
      </c>
      <c r="E30" s="7">
        <v>29.2687892128084</v>
      </c>
      <c r="F30" s="10">
        <v>2.1304073273801101</v>
      </c>
      <c r="G30" s="7">
        <v>32.234346412602299</v>
      </c>
      <c r="H30" s="10">
        <v>2.40244123148425</v>
      </c>
      <c r="I30" s="7">
        <v>9.3767325604201801</v>
      </c>
      <c r="J30" s="10">
        <v>3.24766600607586</v>
      </c>
      <c r="K30" s="7">
        <v>29.7453727410001</v>
      </c>
      <c r="L30" s="10">
        <v>2.2938009833995698</v>
      </c>
      <c r="M30" s="7">
        <v>36.927471429310202</v>
      </c>
      <c r="N30" s="10">
        <v>3.1734635766544499</v>
      </c>
      <c r="O30" s="7">
        <v>36.1366912634399</v>
      </c>
      <c r="P30" s="10">
        <v>3.5694839372275702</v>
      </c>
      <c r="Q30" s="7">
        <v>6.3913185224398603</v>
      </c>
      <c r="R30" s="10">
        <v>4.6042002027617297</v>
      </c>
      <c r="S30" s="7">
        <v>6.8877588888179</v>
      </c>
      <c r="T30" s="10">
        <v>3.22044456059756</v>
      </c>
      <c r="U30" s="7">
        <v>7.6586822165017896</v>
      </c>
      <c r="V30" s="10">
        <v>3.8222384086955201</v>
      </c>
      <c r="W30" s="7">
        <v>3.9023448508375802</v>
      </c>
      <c r="X30" s="10">
        <v>4.3026665509729103</v>
      </c>
      <c r="Y30" s="7">
        <v>-2.9854140379803198</v>
      </c>
      <c r="Z30" s="123">
        <v>5.6343583480403403</v>
      </c>
    </row>
    <row r="31" spans="1:26" ht="13" customHeight="1" x14ac:dyDescent="0.2">
      <c r="A31" s="82" t="s">
        <v>369</v>
      </c>
      <c r="B31" s="110">
        <v>2</v>
      </c>
      <c r="C31" s="7">
        <v>21.448138110766902</v>
      </c>
      <c r="D31" s="10">
        <v>1.03864039524117</v>
      </c>
      <c r="E31" s="7">
        <v>19.647094429927801</v>
      </c>
      <c r="F31" s="10">
        <v>1.6979726125696299</v>
      </c>
      <c r="G31" s="7">
        <v>19.970679426354799</v>
      </c>
      <c r="H31" s="10">
        <v>2.7140907622061299</v>
      </c>
      <c r="I31" s="7">
        <v>-1.4774586844120401</v>
      </c>
      <c r="J31" s="10">
        <v>2.93213360437074</v>
      </c>
      <c r="K31" s="7">
        <v>22.225090259694301</v>
      </c>
      <c r="L31" s="10">
        <v>1.28562367055326</v>
      </c>
      <c r="M31" s="7">
        <v>23.398536015686702</v>
      </c>
      <c r="N31" s="10">
        <v>2.1603376135554502</v>
      </c>
      <c r="O31" s="7">
        <v>22.134110545698402</v>
      </c>
      <c r="P31" s="10">
        <v>3.0837008040853302</v>
      </c>
      <c r="Q31" s="7">
        <v>-9.0979713995952893E-2</v>
      </c>
      <c r="R31" s="10">
        <v>3.3120330239375599</v>
      </c>
      <c r="S31" s="7">
        <v>0.776952148927474</v>
      </c>
      <c r="T31" s="10">
        <v>1.6527559084491401</v>
      </c>
      <c r="U31" s="7">
        <v>3.7514415857588301</v>
      </c>
      <c r="V31" s="10">
        <v>2.7477571940728298</v>
      </c>
      <c r="W31" s="7">
        <v>2.16343111934356</v>
      </c>
      <c r="X31" s="10">
        <v>4.1079799554780196</v>
      </c>
      <c r="Y31" s="7">
        <v>1.38647897041609</v>
      </c>
      <c r="Z31" s="123">
        <v>4.4234568185451</v>
      </c>
    </row>
    <row r="32" spans="1:26" ht="13" customHeight="1" x14ac:dyDescent="0.2">
      <c r="A32" s="82" t="s">
        <v>370</v>
      </c>
      <c r="B32" s="110">
        <v>2</v>
      </c>
      <c r="C32" s="7">
        <v>41.801783145803299</v>
      </c>
      <c r="D32" s="10">
        <v>1.42016535005171</v>
      </c>
      <c r="E32" s="7">
        <v>41.189191630779803</v>
      </c>
      <c r="F32" s="10">
        <v>1.9338947304770899</v>
      </c>
      <c r="G32" s="7">
        <v>42.577462469167401</v>
      </c>
      <c r="H32" s="10">
        <v>5.00477921193316</v>
      </c>
      <c r="I32" s="7">
        <v>0.775679323364173</v>
      </c>
      <c r="J32" s="10">
        <v>5.2664230548005797</v>
      </c>
      <c r="K32" s="7">
        <v>30.1248847485335</v>
      </c>
      <c r="L32" s="10">
        <v>1.23478857043489</v>
      </c>
      <c r="M32" s="7">
        <v>23.639828391098501</v>
      </c>
      <c r="N32" s="10">
        <v>1.9010346044197699</v>
      </c>
      <c r="O32" s="7">
        <v>32.806100184789699</v>
      </c>
      <c r="P32" s="10">
        <v>5.8774814318991</v>
      </c>
      <c r="Q32" s="7">
        <v>2.6812154362561702</v>
      </c>
      <c r="R32" s="10">
        <v>6.1726829475909399</v>
      </c>
      <c r="S32" s="7">
        <v>-11.676898397269699</v>
      </c>
      <c r="T32" s="10">
        <v>1.88190659575977</v>
      </c>
      <c r="U32" s="7">
        <v>-17.549363239681298</v>
      </c>
      <c r="V32" s="10">
        <v>2.7118040850637501</v>
      </c>
      <c r="W32" s="7">
        <v>-9.7713622843777301</v>
      </c>
      <c r="X32" s="10">
        <v>7.7196245337786298</v>
      </c>
      <c r="Y32" s="7">
        <v>1.9055361128919901</v>
      </c>
      <c r="Z32" s="123">
        <v>8.1140142077528399</v>
      </c>
    </row>
    <row r="33" spans="1:26" ht="13" customHeight="1" x14ac:dyDescent="0.2">
      <c r="A33" s="82" t="s">
        <v>371</v>
      </c>
      <c r="B33" s="110">
        <v>2</v>
      </c>
      <c r="C33" s="7">
        <v>39.1460087374506</v>
      </c>
      <c r="D33" s="10">
        <v>1.4776818860129699</v>
      </c>
      <c r="E33" s="7">
        <v>38.650102714967197</v>
      </c>
      <c r="F33" s="10">
        <v>3.51062197653718</v>
      </c>
      <c r="G33" s="7">
        <v>39.276224466994101</v>
      </c>
      <c r="H33" s="10">
        <v>3.4201104846894199</v>
      </c>
      <c r="I33" s="7">
        <v>0.130215729543572</v>
      </c>
      <c r="J33" s="10">
        <v>3.8916621792031001</v>
      </c>
      <c r="K33" s="7">
        <v>69.536750169146401</v>
      </c>
      <c r="L33" s="10">
        <v>1.40095288988345</v>
      </c>
      <c r="M33" s="7">
        <v>73.815841897221901</v>
      </c>
      <c r="N33" s="10">
        <v>1.6210887116244299</v>
      </c>
      <c r="O33" s="7">
        <v>69.066566286606204</v>
      </c>
      <c r="P33" s="10">
        <v>3.8743855963048701</v>
      </c>
      <c r="Q33" s="7">
        <v>-0.47018388254016902</v>
      </c>
      <c r="R33" s="10">
        <v>4.0530530609271498</v>
      </c>
      <c r="S33" s="7">
        <v>30.390741431695801</v>
      </c>
      <c r="T33" s="10">
        <v>2.0362251240773102</v>
      </c>
      <c r="U33" s="7">
        <v>35.165739182254697</v>
      </c>
      <c r="V33" s="10">
        <v>3.8668327185310098</v>
      </c>
      <c r="W33" s="7">
        <v>29.790341819612099</v>
      </c>
      <c r="X33" s="10">
        <v>5.1679802124560403</v>
      </c>
      <c r="Y33" s="7">
        <v>-0.60039961208374104</v>
      </c>
      <c r="Z33" s="123">
        <v>5.6189210380401997</v>
      </c>
    </row>
    <row r="34" spans="1:26" ht="13" customHeight="1" x14ac:dyDescent="0.2">
      <c r="A34" s="82" t="s">
        <v>372</v>
      </c>
      <c r="B34" s="110">
        <v>2</v>
      </c>
      <c r="C34" s="7">
        <v>47.301793343685702</v>
      </c>
      <c r="D34" s="10">
        <v>1.7517211539304101</v>
      </c>
      <c r="E34" s="7">
        <v>51.2370378125473</v>
      </c>
      <c r="F34" s="10">
        <v>1.8296137587149199</v>
      </c>
      <c r="G34" s="7" t="s">
        <v>706</v>
      </c>
      <c r="H34" s="10" t="s">
        <v>706</v>
      </c>
      <c r="I34" s="7" t="s">
        <v>706</v>
      </c>
      <c r="J34" s="10" t="s">
        <v>706</v>
      </c>
      <c r="K34" s="7">
        <v>27.726119159889599</v>
      </c>
      <c r="L34" s="10">
        <v>1.82678459504966</v>
      </c>
      <c r="M34" s="7">
        <v>29.386381188607</v>
      </c>
      <c r="N34" s="10">
        <v>2.0434332376986601</v>
      </c>
      <c r="O34" s="7" t="s">
        <v>706</v>
      </c>
      <c r="P34" s="10" t="s">
        <v>706</v>
      </c>
      <c r="Q34" s="7" t="s">
        <v>706</v>
      </c>
      <c r="R34" s="10" t="s">
        <v>706</v>
      </c>
      <c r="S34" s="7">
        <v>-19.575674183796099</v>
      </c>
      <c r="T34" s="10">
        <v>2.53094230630373</v>
      </c>
      <c r="U34" s="7">
        <v>-21.850656623940299</v>
      </c>
      <c r="V34" s="10">
        <v>2.7428280848442799</v>
      </c>
      <c r="W34" s="7" t="s">
        <v>706</v>
      </c>
      <c r="X34" s="10" t="s">
        <v>706</v>
      </c>
      <c r="Y34" s="7" t="s">
        <v>706</v>
      </c>
      <c r="Z34" s="123" t="s">
        <v>706</v>
      </c>
    </row>
    <row r="35" spans="1:26" ht="13" customHeight="1" x14ac:dyDescent="0.2">
      <c r="A35" s="82" t="s">
        <v>373</v>
      </c>
      <c r="B35" s="110">
        <v>2</v>
      </c>
      <c r="C35" s="7">
        <v>21.0752159326968</v>
      </c>
      <c r="D35" s="10">
        <v>1.65987902648035</v>
      </c>
      <c r="E35" s="7">
        <v>24.4697177704494</v>
      </c>
      <c r="F35" s="10">
        <v>2.03415626497008</v>
      </c>
      <c r="G35" s="7" t="s">
        <v>706</v>
      </c>
      <c r="H35" s="10" t="s">
        <v>706</v>
      </c>
      <c r="I35" s="7" t="s">
        <v>706</v>
      </c>
      <c r="J35" s="10" t="s">
        <v>706</v>
      </c>
      <c r="K35" s="7">
        <v>38.160590829485798</v>
      </c>
      <c r="L35" s="10">
        <v>1.5612360010187301</v>
      </c>
      <c r="M35" s="7">
        <v>40.917275272861801</v>
      </c>
      <c r="N35" s="10">
        <v>3.93731730385643</v>
      </c>
      <c r="O35" s="7" t="s">
        <v>706</v>
      </c>
      <c r="P35" s="10" t="s">
        <v>706</v>
      </c>
      <c r="Q35" s="7" t="s">
        <v>706</v>
      </c>
      <c r="R35" s="10" t="s">
        <v>706</v>
      </c>
      <c r="S35" s="7">
        <v>17.085374896788998</v>
      </c>
      <c r="T35" s="10">
        <v>2.2787400539390901</v>
      </c>
      <c r="U35" s="7">
        <v>16.447557502412401</v>
      </c>
      <c r="V35" s="10">
        <v>4.4317332119120403</v>
      </c>
      <c r="W35" s="7" t="s">
        <v>706</v>
      </c>
      <c r="X35" s="10" t="s">
        <v>706</v>
      </c>
      <c r="Y35" s="7" t="s">
        <v>706</v>
      </c>
      <c r="Z35" s="123" t="s">
        <v>706</v>
      </c>
    </row>
    <row r="36" spans="1:26" ht="13" customHeight="1" x14ac:dyDescent="0.2">
      <c r="A36" s="82" t="s">
        <v>374</v>
      </c>
      <c r="B36" s="110">
        <v>2</v>
      </c>
      <c r="C36" s="7">
        <v>12.488120408251</v>
      </c>
      <c r="D36" s="10">
        <v>1.08848360845009</v>
      </c>
      <c r="E36" s="7">
        <v>9.83329822248818</v>
      </c>
      <c r="F36" s="10">
        <v>1.57895748235793</v>
      </c>
      <c r="G36" s="7">
        <v>6.1823819388164098</v>
      </c>
      <c r="H36" s="10">
        <v>1.6000733445987601</v>
      </c>
      <c r="I36" s="7">
        <v>-6.3057384694345799</v>
      </c>
      <c r="J36" s="10">
        <v>1.9181763737838</v>
      </c>
      <c r="K36" s="7">
        <v>27.5054193061018</v>
      </c>
      <c r="L36" s="10">
        <v>1.3103344210644301</v>
      </c>
      <c r="M36" s="7">
        <v>28.512246211997201</v>
      </c>
      <c r="N36" s="10">
        <v>2.2689822716021899</v>
      </c>
      <c r="O36" s="7">
        <v>33.547284668666997</v>
      </c>
      <c r="P36" s="10">
        <v>6.0977985154312497</v>
      </c>
      <c r="Q36" s="7">
        <v>6.0418653625652503</v>
      </c>
      <c r="R36" s="10">
        <v>6.2573772680532196</v>
      </c>
      <c r="S36" s="7">
        <v>15.0172988978508</v>
      </c>
      <c r="T36" s="10">
        <v>1.7034590869436199</v>
      </c>
      <c r="U36" s="7">
        <v>18.678947989508998</v>
      </c>
      <c r="V36" s="10">
        <v>2.7643059309597202</v>
      </c>
      <c r="W36" s="7">
        <v>27.364902729850598</v>
      </c>
      <c r="X36" s="10">
        <v>6.3042351988874099</v>
      </c>
      <c r="Y36" s="7">
        <v>12.3476038319998</v>
      </c>
      <c r="Z36" s="123">
        <v>6.5447819578418001</v>
      </c>
    </row>
    <row r="37" spans="1:26" ht="13" customHeight="1" x14ac:dyDescent="0.2">
      <c r="A37" s="82" t="s">
        <v>375</v>
      </c>
      <c r="B37" s="110">
        <v>2</v>
      </c>
      <c r="C37" s="7">
        <v>17.688112850967801</v>
      </c>
      <c r="D37" s="10">
        <v>2.0594173221832301</v>
      </c>
      <c r="E37" s="7" t="s">
        <v>706</v>
      </c>
      <c r="F37" s="10" t="s">
        <v>706</v>
      </c>
      <c r="G37" s="7" t="s">
        <v>706</v>
      </c>
      <c r="H37" s="10" t="s">
        <v>706</v>
      </c>
      <c r="I37" s="7" t="s">
        <v>706</v>
      </c>
      <c r="J37" s="10" t="s">
        <v>706</v>
      </c>
      <c r="K37" s="7">
        <v>9.5280444737518906</v>
      </c>
      <c r="L37" s="10">
        <v>1.00631725314995</v>
      </c>
      <c r="M37" s="7">
        <v>6.19934030506524</v>
      </c>
      <c r="N37" s="10">
        <v>1.41138465441542</v>
      </c>
      <c r="O37" s="7" t="s">
        <v>706</v>
      </c>
      <c r="P37" s="10" t="s">
        <v>706</v>
      </c>
      <c r="Q37" s="7" t="s">
        <v>706</v>
      </c>
      <c r="R37" s="10" t="s">
        <v>706</v>
      </c>
      <c r="S37" s="7">
        <v>-8.1600683772158895</v>
      </c>
      <c r="T37" s="10">
        <v>2.2921330940622999</v>
      </c>
      <c r="U37" s="7" t="s">
        <v>706</v>
      </c>
      <c r="V37" s="10" t="s">
        <v>706</v>
      </c>
      <c r="W37" s="7" t="s">
        <v>706</v>
      </c>
      <c r="X37" s="10" t="s">
        <v>706</v>
      </c>
      <c r="Y37" s="7" t="s">
        <v>706</v>
      </c>
      <c r="Z37" s="123" t="s">
        <v>706</v>
      </c>
    </row>
    <row r="38" spans="1:26" ht="13" customHeight="1" x14ac:dyDescent="0.2">
      <c r="A38" s="82" t="s">
        <v>376</v>
      </c>
      <c r="B38" s="110">
        <v>2</v>
      </c>
      <c r="C38" s="7">
        <v>13.492379340518999</v>
      </c>
      <c r="D38" s="10">
        <v>1.90857637876897</v>
      </c>
      <c r="E38" s="7">
        <v>8.28092541404237</v>
      </c>
      <c r="F38" s="10">
        <v>0.86720988278377498</v>
      </c>
      <c r="G38" s="7">
        <v>9.20918798396014</v>
      </c>
      <c r="H38" s="10">
        <v>0.74030085966127201</v>
      </c>
      <c r="I38" s="7">
        <v>-4.2831913565589002</v>
      </c>
      <c r="J38" s="10">
        <v>2.1341794863606798</v>
      </c>
      <c r="K38" s="7">
        <v>17.571952640371901</v>
      </c>
      <c r="L38" s="10">
        <v>2.21093277942748</v>
      </c>
      <c r="M38" s="7">
        <v>11.6848702396044</v>
      </c>
      <c r="N38" s="10">
        <v>1.3526278888158401</v>
      </c>
      <c r="O38" s="7">
        <v>13.073732209607</v>
      </c>
      <c r="P38" s="10">
        <v>1.3045044751233801</v>
      </c>
      <c r="Q38" s="7">
        <v>-4.4982204307648299</v>
      </c>
      <c r="R38" s="10">
        <v>2.4974884609986101</v>
      </c>
      <c r="S38" s="7">
        <v>4.0795732998528402</v>
      </c>
      <c r="T38" s="10">
        <v>2.92076831480037</v>
      </c>
      <c r="U38" s="7">
        <v>3.4039448255620801</v>
      </c>
      <c r="V38" s="10">
        <v>1.60675299483158</v>
      </c>
      <c r="W38" s="7">
        <v>3.86454422564691</v>
      </c>
      <c r="X38" s="10">
        <v>1.4999257609735701</v>
      </c>
      <c r="Y38" s="7">
        <v>-0.21502907420592801</v>
      </c>
      <c r="Z38" s="123">
        <v>3.2851439379156502</v>
      </c>
    </row>
    <row r="39" spans="1:26" ht="13" customHeight="1" x14ac:dyDescent="0.2">
      <c r="A39" s="82" t="s">
        <v>377</v>
      </c>
      <c r="B39" s="110">
        <v>2</v>
      </c>
      <c r="C39" s="7">
        <v>22.652139552132201</v>
      </c>
      <c r="D39" s="10">
        <v>1.53078484663894</v>
      </c>
      <c r="E39" s="7">
        <v>23.8081841361989</v>
      </c>
      <c r="F39" s="10">
        <v>2.06024646713084</v>
      </c>
      <c r="G39" s="7">
        <v>23.986989971652001</v>
      </c>
      <c r="H39" s="10">
        <v>1.7854231674896299</v>
      </c>
      <c r="I39" s="7">
        <v>1.3348504195198101</v>
      </c>
      <c r="J39" s="10">
        <v>2.24889496600658</v>
      </c>
      <c r="K39" s="7">
        <v>53.9758035779439</v>
      </c>
      <c r="L39" s="10">
        <v>1.9126170461196701</v>
      </c>
      <c r="M39" s="7">
        <v>56.814225562380599</v>
      </c>
      <c r="N39" s="10">
        <v>2.7858848158387799</v>
      </c>
      <c r="O39" s="7">
        <v>62.507421609472701</v>
      </c>
      <c r="P39" s="10">
        <v>2.2667969187202801</v>
      </c>
      <c r="Q39" s="7">
        <v>8.5316180315288506</v>
      </c>
      <c r="R39" s="10">
        <v>3.1468688121492598</v>
      </c>
      <c r="S39" s="7">
        <v>31.323664025811699</v>
      </c>
      <c r="T39" s="10">
        <v>2.4497767677498601</v>
      </c>
      <c r="U39" s="7">
        <v>33.006041426181703</v>
      </c>
      <c r="V39" s="10">
        <v>3.4649343013174398</v>
      </c>
      <c r="W39" s="7">
        <v>38.5204316378207</v>
      </c>
      <c r="X39" s="10">
        <v>2.88549894432981</v>
      </c>
      <c r="Y39" s="7">
        <v>7.1967676120090402</v>
      </c>
      <c r="Z39" s="123">
        <v>3.8678562394442002</v>
      </c>
    </row>
    <row r="40" spans="1:26" ht="13" customHeight="1" x14ac:dyDescent="0.2">
      <c r="A40" s="82" t="s">
        <v>378</v>
      </c>
      <c r="B40" s="110">
        <v>2</v>
      </c>
      <c r="C40" s="7">
        <v>58.232706383718998</v>
      </c>
      <c r="D40" s="10">
        <v>2.0760841878655101</v>
      </c>
      <c r="E40" s="7">
        <v>60.912115331015102</v>
      </c>
      <c r="F40" s="10">
        <v>2.4256302696370802</v>
      </c>
      <c r="G40" s="7">
        <v>54.426092785819897</v>
      </c>
      <c r="H40" s="10">
        <v>4.9289249374879098</v>
      </c>
      <c r="I40" s="7">
        <v>-3.8066135978990698</v>
      </c>
      <c r="J40" s="10">
        <v>5.8236715617324597</v>
      </c>
      <c r="K40" s="7">
        <v>72.640176464720398</v>
      </c>
      <c r="L40" s="10">
        <v>1.3828469478635299</v>
      </c>
      <c r="M40" s="7">
        <v>70.308592306421602</v>
      </c>
      <c r="N40" s="10">
        <v>3.6028903927362999</v>
      </c>
      <c r="O40" s="7">
        <v>65.672335210391793</v>
      </c>
      <c r="P40" s="10">
        <v>3.9566548546929399</v>
      </c>
      <c r="Q40" s="7">
        <v>-6.9678412543285901</v>
      </c>
      <c r="R40" s="10">
        <v>4.3881876442704399</v>
      </c>
      <c r="S40" s="7">
        <v>14.407470081001501</v>
      </c>
      <c r="T40" s="10">
        <v>2.4944721358076301</v>
      </c>
      <c r="U40" s="7">
        <v>9.3964769754065003</v>
      </c>
      <c r="V40" s="10">
        <v>4.3433283766083299</v>
      </c>
      <c r="W40" s="7">
        <v>11.2462424245719</v>
      </c>
      <c r="X40" s="10">
        <v>6.3205552508110703</v>
      </c>
      <c r="Y40" s="7">
        <v>-3.1612276564295199</v>
      </c>
      <c r="Z40" s="123">
        <v>7.29186815982428</v>
      </c>
    </row>
    <row r="41" spans="1:26" ht="13" customHeight="1" x14ac:dyDescent="0.2">
      <c r="A41" s="82" t="s">
        <v>379</v>
      </c>
      <c r="B41" s="110">
        <v>2</v>
      </c>
      <c r="C41" s="7">
        <v>36.789986365580901</v>
      </c>
      <c r="D41" s="10">
        <v>1.3291715373239901</v>
      </c>
      <c r="E41" s="7">
        <v>37.02373687099</v>
      </c>
      <c r="F41" s="10">
        <v>2.8248813887620199</v>
      </c>
      <c r="G41" s="7">
        <v>38.346826255818598</v>
      </c>
      <c r="H41" s="10">
        <v>5.5411382645309297</v>
      </c>
      <c r="I41" s="7">
        <v>1.5568398902376299</v>
      </c>
      <c r="J41" s="10">
        <v>5.7115553226519999</v>
      </c>
      <c r="K41" s="7">
        <v>58.654151654323499</v>
      </c>
      <c r="L41" s="10">
        <v>1.4864179493112699</v>
      </c>
      <c r="M41" s="7">
        <v>54.486222862600201</v>
      </c>
      <c r="N41" s="10">
        <v>4.3192314516265498</v>
      </c>
      <c r="O41" s="7" t="s">
        <v>706</v>
      </c>
      <c r="P41" s="10" t="s">
        <v>706</v>
      </c>
      <c r="Q41" s="7" t="s">
        <v>706</v>
      </c>
      <c r="R41" s="10" t="s">
        <v>706</v>
      </c>
      <c r="S41" s="7">
        <v>21.864165288742601</v>
      </c>
      <c r="T41" s="10">
        <v>1.9940248984571201</v>
      </c>
      <c r="U41" s="7">
        <v>17.462485991610201</v>
      </c>
      <c r="V41" s="10">
        <v>5.1609800613152901</v>
      </c>
      <c r="W41" s="7" t="s">
        <v>706</v>
      </c>
      <c r="X41" s="10" t="s">
        <v>706</v>
      </c>
      <c r="Y41" s="7" t="s">
        <v>706</v>
      </c>
      <c r="Z41" s="123" t="s">
        <v>706</v>
      </c>
    </row>
    <row r="42" spans="1:26" ht="13" customHeight="1" x14ac:dyDescent="0.2">
      <c r="A42" s="82" t="s">
        <v>380</v>
      </c>
      <c r="B42" s="110">
        <v>2</v>
      </c>
      <c r="C42" s="7">
        <v>74.074168999220703</v>
      </c>
      <c r="D42" s="10">
        <v>1.1161500035193901</v>
      </c>
      <c r="E42" s="7">
        <v>70.596572803674505</v>
      </c>
      <c r="F42" s="10">
        <v>1.2057956376804799</v>
      </c>
      <c r="G42" s="7" t="s">
        <v>706</v>
      </c>
      <c r="H42" s="10" t="s">
        <v>706</v>
      </c>
      <c r="I42" s="7" t="s">
        <v>706</v>
      </c>
      <c r="J42" s="10" t="s">
        <v>706</v>
      </c>
      <c r="K42" s="7">
        <v>53.626308673162903</v>
      </c>
      <c r="L42" s="10">
        <v>2.5119404430403498</v>
      </c>
      <c r="M42" s="7">
        <v>55.851175928413099</v>
      </c>
      <c r="N42" s="10">
        <v>1.6648500738648999</v>
      </c>
      <c r="O42" s="7" t="s">
        <v>706</v>
      </c>
      <c r="P42" s="10" t="s">
        <v>706</v>
      </c>
      <c r="Q42" s="7" t="s">
        <v>706</v>
      </c>
      <c r="R42" s="10" t="s">
        <v>706</v>
      </c>
      <c r="S42" s="7">
        <v>-20.4478603260578</v>
      </c>
      <c r="T42" s="10">
        <v>2.74875164751893</v>
      </c>
      <c r="U42" s="7">
        <v>-14.745396875261401</v>
      </c>
      <c r="V42" s="10">
        <v>2.0556431811715901</v>
      </c>
      <c r="W42" s="7" t="s">
        <v>706</v>
      </c>
      <c r="X42" s="10" t="s">
        <v>706</v>
      </c>
      <c r="Y42" s="7" t="s">
        <v>706</v>
      </c>
      <c r="Z42" s="123" t="s">
        <v>706</v>
      </c>
    </row>
    <row r="43" spans="1:26" ht="13" customHeight="1" x14ac:dyDescent="0.2">
      <c r="A43" s="82" t="s">
        <v>381</v>
      </c>
      <c r="B43" s="110">
        <v>2</v>
      </c>
      <c r="C43" s="7">
        <v>16.842924435533199</v>
      </c>
      <c r="D43" s="10">
        <v>0.93933298482921102</v>
      </c>
      <c r="E43" s="7">
        <v>20.231880316633699</v>
      </c>
      <c r="F43" s="10">
        <v>2.5732193348077699</v>
      </c>
      <c r="G43" s="7" t="s">
        <v>706</v>
      </c>
      <c r="H43" s="10" t="s">
        <v>706</v>
      </c>
      <c r="I43" s="7" t="s">
        <v>706</v>
      </c>
      <c r="J43" s="10" t="s">
        <v>706</v>
      </c>
      <c r="K43" s="7">
        <v>27.257769271065101</v>
      </c>
      <c r="L43" s="10">
        <v>1.2969292000367501</v>
      </c>
      <c r="M43" s="7">
        <v>19.8780742737287</v>
      </c>
      <c r="N43" s="10">
        <v>3.6446441705649999</v>
      </c>
      <c r="O43" s="7">
        <v>32.407104767607997</v>
      </c>
      <c r="P43" s="10">
        <v>3.41421785371422</v>
      </c>
      <c r="Q43" s="7">
        <v>5.1493354965428697</v>
      </c>
      <c r="R43" s="10">
        <v>3.6927153723964299</v>
      </c>
      <c r="S43" s="7">
        <v>10.4148448355319</v>
      </c>
      <c r="T43" s="10">
        <v>1.6013656066920301</v>
      </c>
      <c r="U43" s="7">
        <v>-0.35380604290503798</v>
      </c>
      <c r="V43" s="10">
        <v>4.4614895354648096</v>
      </c>
      <c r="W43" s="7" t="s">
        <v>706</v>
      </c>
      <c r="X43" s="10" t="s">
        <v>706</v>
      </c>
      <c r="Y43" s="7" t="s">
        <v>706</v>
      </c>
      <c r="Z43" s="123" t="s">
        <v>706</v>
      </c>
    </row>
    <row r="44" spans="1:26" ht="13" customHeight="1" x14ac:dyDescent="0.2">
      <c r="A44" s="82" t="s">
        <v>382</v>
      </c>
      <c r="B44" s="110">
        <v>2</v>
      </c>
      <c r="C44" s="7">
        <v>32.1035613546468</v>
      </c>
      <c r="D44" s="10">
        <v>1.64611567682336</v>
      </c>
      <c r="E44" s="7">
        <v>33.267873795798003</v>
      </c>
      <c r="F44" s="10">
        <v>3.6168733531113801</v>
      </c>
      <c r="G44" s="7" t="s">
        <v>706</v>
      </c>
      <c r="H44" s="10" t="s">
        <v>706</v>
      </c>
      <c r="I44" s="7" t="s">
        <v>706</v>
      </c>
      <c r="J44" s="10" t="s">
        <v>706</v>
      </c>
      <c r="K44" s="7">
        <v>33.612993976607299</v>
      </c>
      <c r="L44" s="10">
        <v>1.9342915553683899</v>
      </c>
      <c r="M44" s="7">
        <v>32.779361323614602</v>
      </c>
      <c r="N44" s="10">
        <v>3.1207215154619399</v>
      </c>
      <c r="O44" s="7">
        <v>30.056682816572799</v>
      </c>
      <c r="P44" s="10">
        <v>4.49599203080989</v>
      </c>
      <c r="Q44" s="7">
        <v>-3.5563111600345199</v>
      </c>
      <c r="R44" s="10">
        <v>4.9899956227752504</v>
      </c>
      <c r="S44" s="7">
        <v>1.5094326219604799</v>
      </c>
      <c r="T44" s="10">
        <v>2.53991744799966</v>
      </c>
      <c r="U44" s="7">
        <v>-0.48851247218334498</v>
      </c>
      <c r="V44" s="10">
        <v>4.7770990809815004</v>
      </c>
      <c r="W44" s="7" t="s">
        <v>706</v>
      </c>
      <c r="X44" s="10" t="s">
        <v>706</v>
      </c>
      <c r="Y44" s="7" t="s">
        <v>706</v>
      </c>
      <c r="Z44" s="123" t="s">
        <v>706</v>
      </c>
    </row>
    <row r="45" spans="1:26" ht="13" customHeight="1" x14ac:dyDescent="0.2">
      <c r="A45" s="82" t="s">
        <v>383</v>
      </c>
      <c r="B45" s="110">
        <v>2</v>
      </c>
      <c r="C45" s="7">
        <v>40.321619803310597</v>
      </c>
      <c r="D45" s="10">
        <v>6.81001742383335</v>
      </c>
      <c r="E45" s="7">
        <v>33.761702951029697</v>
      </c>
      <c r="F45" s="10">
        <v>6.0574623882414604</v>
      </c>
      <c r="G45" s="7">
        <v>25.8179731097154</v>
      </c>
      <c r="H45" s="10">
        <v>2.0557968826738402</v>
      </c>
      <c r="I45" s="7">
        <v>-14.5036466935953</v>
      </c>
      <c r="J45" s="10">
        <v>7.2545249875630597</v>
      </c>
      <c r="K45" s="7">
        <v>26.0530617541982</v>
      </c>
      <c r="L45" s="10">
        <v>3.1258875491859501</v>
      </c>
      <c r="M45" s="7">
        <v>20.602868639946301</v>
      </c>
      <c r="N45" s="10">
        <v>3.6823397956022501</v>
      </c>
      <c r="O45" s="7">
        <v>28.230171595182</v>
      </c>
      <c r="P45" s="10">
        <v>2.1573829231224</v>
      </c>
      <c r="Q45" s="7">
        <v>2.1771098409837499</v>
      </c>
      <c r="R45" s="10">
        <v>3.80645607072567</v>
      </c>
      <c r="S45" s="7">
        <v>-14.2685580491124</v>
      </c>
      <c r="T45" s="10">
        <v>7.4931642370276101</v>
      </c>
      <c r="U45" s="7">
        <v>-13.1588343110834</v>
      </c>
      <c r="V45" s="10">
        <v>7.0888981481776101</v>
      </c>
      <c r="W45" s="7">
        <v>2.4121984854666301</v>
      </c>
      <c r="X45" s="10">
        <v>2.98003387561142</v>
      </c>
      <c r="Y45" s="7">
        <v>16.680756534579</v>
      </c>
      <c r="Z45" s="123">
        <v>8.1925112519630403</v>
      </c>
    </row>
    <row r="46" spans="1:26" ht="13" customHeight="1" x14ac:dyDescent="0.2">
      <c r="A46" s="82" t="s">
        <v>384</v>
      </c>
      <c r="B46" s="110">
        <v>2</v>
      </c>
      <c r="C46" s="7">
        <v>49.068015509953497</v>
      </c>
      <c r="D46" s="10">
        <v>1.2677233522670901</v>
      </c>
      <c r="E46" s="7">
        <v>53.5402341464209</v>
      </c>
      <c r="F46" s="10">
        <v>2.1002875158876102</v>
      </c>
      <c r="G46" s="7">
        <v>53.875059344179</v>
      </c>
      <c r="H46" s="10">
        <v>2.1986137210123702</v>
      </c>
      <c r="I46" s="7">
        <v>4.8070438342254702</v>
      </c>
      <c r="J46" s="10">
        <v>2.4864769887761198</v>
      </c>
      <c r="K46" s="7">
        <v>52.654139749741901</v>
      </c>
      <c r="L46" s="10">
        <v>1.61117735688505</v>
      </c>
      <c r="M46" s="7">
        <v>57.035131412244503</v>
      </c>
      <c r="N46" s="10">
        <v>1.8167390737704701</v>
      </c>
      <c r="O46" s="7">
        <v>56.648000384103099</v>
      </c>
      <c r="P46" s="10">
        <v>3.4778413521372098</v>
      </c>
      <c r="Q46" s="7">
        <v>3.9938606343612402</v>
      </c>
      <c r="R46" s="10">
        <v>3.9542713927439799</v>
      </c>
      <c r="S46" s="7">
        <v>3.5861242397883499</v>
      </c>
      <c r="T46" s="10">
        <v>2.0501255993773699</v>
      </c>
      <c r="U46" s="7">
        <v>3.4948972658236102</v>
      </c>
      <c r="V46" s="10">
        <v>2.77700351306183</v>
      </c>
      <c r="W46" s="7">
        <v>2.7729410399241301</v>
      </c>
      <c r="X46" s="10">
        <v>4.1145209642021996</v>
      </c>
      <c r="Y46" s="7">
        <v>-0.81318319986422705</v>
      </c>
      <c r="Z46" s="123">
        <v>4.6710630549358401</v>
      </c>
    </row>
    <row r="47" spans="1:26" ht="13" customHeight="1" x14ac:dyDescent="0.2">
      <c r="A47" s="82" t="s">
        <v>385</v>
      </c>
      <c r="B47" s="110">
        <v>2</v>
      </c>
      <c r="C47" s="7">
        <v>32.979015461792898</v>
      </c>
      <c r="D47" s="10">
        <v>1.78409677401197</v>
      </c>
      <c r="E47" s="7">
        <v>35.861684339431299</v>
      </c>
      <c r="F47" s="10">
        <v>1.8613140993771899</v>
      </c>
      <c r="G47" s="7">
        <v>31.872010011148099</v>
      </c>
      <c r="H47" s="10">
        <v>2.9179381427909599</v>
      </c>
      <c r="I47" s="7">
        <v>-1.1070054506448299</v>
      </c>
      <c r="J47" s="10">
        <v>3.1240604566176899</v>
      </c>
      <c r="K47" s="7">
        <v>41.2101912088145</v>
      </c>
      <c r="L47" s="10">
        <v>2.6235732100877001</v>
      </c>
      <c r="M47" s="7">
        <v>37.692852776451303</v>
      </c>
      <c r="N47" s="10">
        <v>2.9394472975180399</v>
      </c>
      <c r="O47" s="7">
        <v>43.015053394662601</v>
      </c>
      <c r="P47" s="10">
        <v>6.1995188756772297</v>
      </c>
      <c r="Q47" s="7">
        <v>1.80486218584808</v>
      </c>
      <c r="R47" s="10">
        <v>6.7825917412054899</v>
      </c>
      <c r="S47" s="7">
        <v>8.2311757470216094</v>
      </c>
      <c r="T47" s="10">
        <v>3.1727177132121001</v>
      </c>
      <c r="U47" s="7">
        <v>1.8311684370199901</v>
      </c>
      <c r="V47" s="10">
        <v>3.4792011427088299</v>
      </c>
      <c r="W47" s="7">
        <v>11.143043383514501</v>
      </c>
      <c r="X47" s="10">
        <v>6.8518900527542499</v>
      </c>
      <c r="Y47" s="7">
        <v>2.9118676364929099</v>
      </c>
      <c r="Z47" s="123">
        <v>7.4674831412244398</v>
      </c>
    </row>
    <row r="48" spans="1:26" ht="13" customHeight="1" x14ac:dyDescent="0.2">
      <c r="A48" s="82" t="s">
        <v>386</v>
      </c>
      <c r="B48" s="110">
        <v>2</v>
      </c>
      <c r="C48" s="7">
        <v>32.855689021992099</v>
      </c>
      <c r="D48" s="10">
        <v>1.27027020017659</v>
      </c>
      <c r="E48" s="7">
        <v>32.862298474593302</v>
      </c>
      <c r="F48" s="10">
        <v>1.7722594181871001</v>
      </c>
      <c r="G48" s="7">
        <v>29.3978776937583</v>
      </c>
      <c r="H48" s="10">
        <v>1.9905110680897999</v>
      </c>
      <c r="I48" s="7">
        <v>-3.4578113282338001</v>
      </c>
      <c r="J48" s="10">
        <v>2.2900244731176</v>
      </c>
      <c r="K48" s="7">
        <v>20.972461204384</v>
      </c>
      <c r="L48" s="10">
        <v>1.65304460506448</v>
      </c>
      <c r="M48" s="7">
        <v>19.3769963159023</v>
      </c>
      <c r="N48" s="10">
        <v>1.5245895035639401</v>
      </c>
      <c r="O48" s="7">
        <v>22.6808824353846</v>
      </c>
      <c r="P48" s="10">
        <v>2.1454692219268998</v>
      </c>
      <c r="Q48" s="7">
        <v>1.70842123100055</v>
      </c>
      <c r="R48" s="10">
        <v>2.8272846369618998</v>
      </c>
      <c r="S48" s="7">
        <v>-11.8832278176081</v>
      </c>
      <c r="T48" s="10">
        <v>2.08474047492474</v>
      </c>
      <c r="U48" s="7">
        <v>-13.4853021586911</v>
      </c>
      <c r="V48" s="10">
        <v>2.3377931045604101</v>
      </c>
      <c r="W48" s="7">
        <v>-6.7169952583737498</v>
      </c>
      <c r="X48" s="10">
        <v>2.9266315952684598</v>
      </c>
      <c r="Y48" s="7">
        <v>5.1662325592343503</v>
      </c>
      <c r="Z48" s="123">
        <v>3.6383719581535798</v>
      </c>
    </row>
    <row r="49" spans="1:26" ht="13" customHeight="1" x14ac:dyDescent="0.2">
      <c r="A49" s="82" t="s">
        <v>387</v>
      </c>
      <c r="B49" s="110">
        <v>2</v>
      </c>
      <c r="C49" s="7">
        <v>51.881998796537601</v>
      </c>
      <c r="D49" s="10">
        <v>0.81041394064104699</v>
      </c>
      <c r="E49" s="7">
        <v>46.469829221040797</v>
      </c>
      <c r="F49" s="10">
        <v>1.2370807239438999</v>
      </c>
      <c r="G49" s="7">
        <v>51.521082413079597</v>
      </c>
      <c r="H49" s="10">
        <v>2.4075492530228702</v>
      </c>
      <c r="I49" s="7">
        <v>-0.36091638345801902</v>
      </c>
      <c r="J49" s="10">
        <v>2.3853517280613499</v>
      </c>
      <c r="K49" s="7">
        <v>54.164597520249302</v>
      </c>
      <c r="L49" s="10">
        <v>2.5290628152053598</v>
      </c>
      <c r="M49" s="7">
        <v>52.543739302254799</v>
      </c>
      <c r="N49" s="10">
        <v>6.3640781886811899</v>
      </c>
      <c r="O49" s="7">
        <v>44.862366205379701</v>
      </c>
      <c r="P49" s="10">
        <v>7.3650904016073202</v>
      </c>
      <c r="Q49" s="7">
        <v>-9.3022313148695694</v>
      </c>
      <c r="R49" s="10">
        <v>7.7907992142183398</v>
      </c>
      <c r="S49" s="7">
        <v>2.2825987237116401</v>
      </c>
      <c r="T49" s="10">
        <v>2.6557352048801501</v>
      </c>
      <c r="U49" s="7">
        <v>6.0739100812139997</v>
      </c>
      <c r="V49" s="10">
        <v>6.4831982777947799</v>
      </c>
      <c r="W49" s="7">
        <v>-6.6587162076999</v>
      </c>
      <c r="X49" s="10">
        <v>7.7486031018228898</v>
      </c>
      <c r="Y49" s="7">
        <v>-8.9413149314115508</v>
      </c>
      <c r="Z49" s="123">
        <v>8.1477883663501203</v>
      </c>
    </row>
    <row r="50" spans="1:26" ht="13" customHeight="1" x14ac:dyDescent="0.2">
      <c r="A50" s="82" t="s">
        <v>388</v>
      </c>
      <c r="B50" s="110">
        <v>2</v>
      </c>
      <c r="C50" s="7">
        <v>51.427897620262897</v>
      </c>
      <c r="D50" s="10">
        <v>4.2044467185301801</v>
      </c>
      <c r="E50" s="7">
        <v>48.048503663848599</v>
      </c>
      <c r="F50" s="10">
        <v>5.1181977957233302</v>
      </c>
      <c r="G50" s="7">
        <v>35.9084999114678</v>
      </c>
      <c r="H50" s="10">
        <v>2.6176243995969899</v>
      </c>
      <c r="I50" s="7">
        <v>-15.5193977087951</v>
      </c>
      <c r="J50" s="10">
        <v>4.7241696154574502</v>
      </c>
      <c r="K50" s="7">
        <v>58.007778881751499</v>
      </c>
      <c r="L50" s="10">
        <v>11.490824415427401</v>
      </c>
      <c r="M50" s="7">
        <v>40.519838988708997</v>
      </c>
      <c r="N50" s="10">
        <v>6.3435554492300703</v>
      </c>
      <c r="O50" s="7">
        <v>34.697196882316703</v>
      </c>
      <c r="P50" s="10">
        <v>3.3069182419520202</v>
      </c>
      <c r="Q50" s="7">
        <v>-23.310581999434799</v>
      </c>
      <c r="R50" s="10">
        <v>11.9424374532892</v>
      </c>
      <c r="S50" s="7">
        <v>6.5798812614886204</v>
      </c>
      <c r="T50" s="10">
        <v>12.2358660484308</v>
      </c>
      <c r="U50" s="7">
        <v>-7.52866467513961</v>
      </c>
      <c r="V50" s="10">
        <v>8.1508677092444302</v>
      </c>
      <c r="W50" s="7">
        <v>-1.21130302915111</v>
      </c>
      <c r="X50" s="10">
        <v>4.2175426205695299</v>
      </c>
      <c r="Y50" s="7">
        <v>-7.7911842906397304</v>
      </c>
      <c r="Z50" s="123">
        <v>12.842880941647699</v>
      </c>
    </row>
    <row r="51" spans="1:26" ht="13" customHeight="1" x14ac:dyDescent="0.2">
      <c r="A51" s="82" t="s">
        <v>389</v>
      </c>
      <c r="B51" s="110">
        <v>2</v>
      </c>
      <c r="C51" s="7">
        <v>51.409323379377703</v>
      </c>
      <c r="D51" s="10">
        <v>2.2473886179554698</v>
      </c>
      <c r="E51" s="7">
        <v>51.7500688552893</v>
      </c>
      <c r="F51" s="10">
        <v>2.7095707973354202</v>
      </c>
      <c r="G51" s="7">
        <v>63.340108067532299</v>
      </c>
      <c r="H51" s="10">
        <v>7.4330712502024703</v>
      </c>
      <c r="I51" s="7">
        <v>11.930784688154599</v>
      </c>
      <c r="J51" s="10">
        <v>7.7692774164780003</v>
      </c>
      <c r="K51" s="7">
        <v>58.059858198587101</v>
      </c>
      <c r="L51" s="10">
        <v>1.86423370630871</v>
      </c>
      <c r="M51" s="7">
        <v>55.9252145382425</v>
      </c>
      <c r="N51" s="10">
        <v>2.9057811637156101</v>
      </c>
      <c r="O51" s="7">
        <v>67.733294942489195</v>
      </c>
      <c r="P51" s="10">
        <v>6.7091286758629201</v>
      </c>
      <c r="Q51" s="7">
        <v>9.6734367439021192</v>
      </c>
      <c r="R51" s="10">
        <v>6.8980154600069197</v>
      </c>
      <c r="S51" s="7">
        <v>6.6505348192094402</v>
      </c>
      <c r="T51" s="10">
        <v>2.91995255301405</v>
      </c>
      <c r="U51" s="7">
        <v>4.1751456829531204</v>
      </c>
      <c r="V51" s="10">
        <v>3.9730766513090798</v>
      </c>
      <c r="W51" s="7">
        <v>4.3931868749569603</v>
      </c>
      <c r="X51" s="10">
        <v>10.013139158119801</v>
      </c>
      <c r="Y51" s="7">
        <v>-2.25734794425248</v>
      </c>
      <c r="Z51" s="123">
        <v>10.389624096216799</v>
      </c>
    </row>
    <row r="52" spans="1:26" ht="13" customHeight="1" x14ac:dyDescent="0.2">
      <c r="A52" s="112" t="s">
        <v>390</v>
      </c>
      <c r="B52" s="113">
        <v>2</v>
      </c>
      <c r="C52" s="34">
        <v>37.7719800304614</v>
      </c>
      <c r="D52" s="35">
        <v>0.47562248033682702</v>
      </c>
      <c r="E52" s="34">
        <v>38.203653123736203</v>
      </c>
      <c r="F52" s="35">
        <v>0.53695607215428698</v>
      </c>
      <c r="G52" s="34">
        <v>39.071614714714698</v>
      </c>
      <c r="H52" s="35">
        <v>0.72070744169324497</v>
      </c>
      <c r="I52" s="34">
        <v>-2.4280956080637099</v>
      </c>
      <c r="J52" s="35">
        <v>0.95020691123898504</v>
      </c>
      <c r="K52" s="34">
        <v>39.873934030322097</v>
      </c>
      <c r="L52" s="35">
        <v>0.60425658663944504</v>
      </c>
      <c r="M52" s="34">
        <v>39.846315106345997</v>
      </c>
      <c r="N52" s="35">
        <v>0.65488445335714596</v>
      </c>
      <c r="O52" s="34">
        <v>42.001622925658303</v>
      </c>
      <c r="P52" s="35">
        <v>0.89989017109870695</v>
      </c>
      <c r="Q52" s="34">
        <v>0.44014445208151698</v>
      </c>
      <c r="R52" s="35">
        <v>1.14289485399989</v>
      </c>
      <c r="S52" s="34">
        <v>2.1019539998607399</v>
      </c>
      <c r="T52" s="35">
        <v>0.76898814444626395</v>
      </c>
      <c r="U52" s="34">
        <v>1.64266198260989</v>
      </c>
      <c r="V52" s="35">
        <v>0.84687394024863505</v>
      </c>
      <c r="W52" s="34">
        <v>2.9300082109435999</v>
      </c>
      <c r="X52" s="35">
        <v>1.1529187033577399</v>
      </c>
      <c r="Y52" s="34">
        <v>2.86824006014522</v>
      </c>
      <c r="Z52" s="127">
        <v>1.48630475390001</v>
      </c>
    </row>
    <row r="53" spans="1:26" ht="13" customHeight="1" x14ac:dyDescent="0.2">
      <c r="A53" s="82" t="s">
        <v>391</v>
      </c>
      <c r="B53" s="110">
        <v>2</v>
      </c>
      <c r="C53" s="7">
        <v>77.299758371511501</v>
      </c>
      <c r="D53" s="10">
        <v>3.1215159975497202</v>
      </c>
      <c r="E53" s="7">
        <v>70.252932504587505</v>
      </c>
      <c r="F53" s="10">
        <v>3.70818288731363</v>
      </c>
      <c r="G53" s="7">
        <v>88.506268974076207</v>
      </c>
      <c r="H53" s="10">
        <v>3.2154545740451499</v>
      </c>
      <c r="I53" s="7">
        <v>11.2065106025647</v>
      </c>
      <c r="J53" s="10">
        <v>4.3135974691143302</v>
      </c>
      <c r="K53" s="7">
        <v>50.320356603529703</v>
      </c>
      <c r="L53" s="10">
        <v>3.31542630484436</v>
      </c>
      <c r="M53" s="7">
        <v>48.498107177860597</v>
      </c>
      <c r="N53" s="10">
        <v>4.2143240123194499</v>
      </c>
      <c r="O53" s="7">
        <v>51.590937920475298</v>
      </c>
      <c r="P53" s="10">
        <v>6.8193439842744201</v>
      </c>
      <c r="Q53" s="7">
        <v>1.2705813169456199</v>
      </c>
      <c r="R53" s="10">
        <v>7.4828376560337304</v>
      </c>
      <c r="S53" s="7">
        <v>-26.979401767981798</v>
      </c>
      <c r="T53" s="10">
        <v>4.55367035541801</v>
      </c>
      <c r="U53" s="7">
        <v>-21.754825326726898</v>
      </c>
      <c r="V53" s="10">
        <v>5.6134790644107699</v>
      </c>
      <c r="W53" s="7">
        <v>-36.915331053600902</v>
      </c>
      <c r="X53" s="10">
        <v>7.5394031921371401</v>
      </c>
      <c r="Y53" s="7">
        <v>-9.9359292856190695</v>
      </c>
      <c r="Z53" s="123">
        <v>8.6371281403083309</v>
      </c>
    </row>
    <row r="54" spans="1:26" ht="13" customHeight="1" x14ac:dyDescent="0.2">
      <c r="A54" s="82" t="s">
        <v>392</v>
      </c>
      <c r="B54" s="110">
        <v>2</v>
      </c>
      <c r="C54" s="7">
        <v>57.702505177138001</v>
      </c>
      <c r="D54" s="10">
        <v>2.9030918857396202</v>
      </c>
      <c r="E54" s="7">
        <v>56.576694480945797</v>
      </c>
      <c r="F54" s="10">
        <v>2.02940902253374</v>
      </c>
      <c r="G54" s="7" t="s">
        <v>706</v>
      </c>
      <c r="H54" s="10" t="s">
        <v>706</v>
      </c>
      <c r="I54" s="7" t="s">
        <v>706</v>
      </c>
      <c r="J54" s="10" t="s">
        <v>706</v>
      </c>
      <c r="K54" s="7">
        <v>80.213281621179405</v>
      </c>
      <c r="L54" s="10">
        <v>2.9957554435448301</v>
      </c>
      <c r="M54" s="7">
        <v>76.711047555706799</v>
      </c>
      <c r="N54" s="10">
        <v>2.4361646677540998</v>
      </c>
      <c r="O54" s="7">
        <v>70.421480467342903</v>
      </c>
      <c r="P54" s="10">
        <v>4.5586443312758096</v>
      </c>
      <c r="Q54" s="7">
        <v>-9.7918011538364595</v>
      </c>
      <c r="R54" s="10">
        <v>5.4123246084118399</v>
      </c>
      <c r="S54" s="7">
        <v>22.510776444041301</v>
      </c>
      <c r="T54" s="10">
        <v>4.17162955864681</v>
      </c>
      <c r="U54" s="7">
        <v>20.134353074760998</v>
      </c>
      <c r="V54" s="10">
        <v>3.1707095844865401</v>
      </c>
      <c r="W54" s="7" t="s">
        <v>706</v>
      </c>
      <c r="X54" s="10" t="s">
        <v>706</v>
      </c>
      <c r="Y54" s="7" t="s">
        <v>706</v>
      </c>
      <c r="Z54" s="123" t="s">
        <v>706</v>
      </c>
    </row>
    <row r="55" spans="1:26" ht="13" customHeight="1" x14ac:dyDescent="0.2">
      <c r="A55" s="82" t="s">
        <v>393</v>
      </c>
      <c r="B55" s="110">
        <v>2</v>
      </c>
      <c r="C55" s="7">
        <v>33.886829638429802</v>
      </c>
      <c r="D55" s="10">
        <v>2.84249339354455</v>
      </c>
      <c r="E55" s="7">
        <v>35.617629586572399</v>
      </c>
      <c r="F55" s="10">
        <v>2.7831199272992801</v>
      </c>
      <c r="G55" s="7">
        <v>39.669134783238398</v>
      </c>
      <c r="H55" s="10">
        <v>3.87812127089237</v>
      </c>
      <c r="I55" s="7">
        <v>5.7823051448085998</v>
      </c>
      <c r="J55" s="10">
        <v>4.8001629077221803</v>
      </c>
      <c r="K55" s="7">
        <v>54.254408128144902</v>
      </c>
      <c r="L55" s="10">
        <v>4.6678089231730704</v>
      </c>
      <c r="M55" s="7">
        <v>53.5882997428198</v>
      </c>
      <c r="N55" s="10">
        <v>5.8207764091757701</v>
      </c>
      <c r="O55" s="7">
        <v>47.8681283816668</v>
      </c>
      <c r="P55" s="10">
        <v>5.4026330498747202</v>
      </c>
      <c r="Q55" s="7">
        <v>-6.3862797464781202</v>
      </c>
      <c r="R55" s="10">
        <v>7.1340203261299804</v>
      </c>
      <c r="S55" s="7">
        <v>20.3675784897151</v>
      </c>
      <c r="T55" s="10">
        <v>5.46518150070046</v>
      </c>
      <c r="U55" s="7">
        <v>17.970670156247401</v>
      </c>
      <c r="V55" s="10">
        <v>6.4519140210752601</v>
      </c>
      <c r="W55" s="7">
        <v>8.1989935984283502</v>
      </c>
      <c r="X55" s="10">
        <v>6.6504337049057503</v>
      </c>
      <c r="Y55" s="7">
        <v>-12.168584891286701</v>
      </c>
      <c r="Z55" s="123">
        <v>8.5985934869784106</v>
      </c>
    </row>
    <row r="56" spans="1:26" ht="13" customHeight="1" x14ac:dyDescent="0.2">
      <c r="A56" s="4" t="s">
        <v>394</v>
      </c>
      <c r="B56" s="118">
        <v>2</v>
      </c>
      <c r="C56" s="169">
        <v>49.754494673792799</v>
      </c>
      <c r="D56" s="170">
        <v>1.6073490957996599</v>
      </c>
      <c r="E56" s="169">
        <v>44.908982139914499</v>
      </c>
      <c r="F56" s="170">
        <v>2.2160301819160302</v>
      </c>
      <c r="G56" s="169" t="s">
        <v>706</v>
      </c>
      <c r="H56" s="170" t="s">
        <v>706</v>
      </c>
      <c r="I56" s="169" t="s">
        <v>706</v>
      </c>
      <c r="J56" s="170" t="s">
        <v>706</v>
      </c>
      <c r="K56" s="169">
        <v>33.589604718033002</v>
      </c>
      <c r="L56" s="170">
        <v>3.2226823664575699</v>
      </c>
      <c r="M56" s="169">
        <v>32.7716175243634</v>
      </c>
      <c r="N56" s="170">
        <v>4.2473639466174902</v>
      </c>
      <c r="O56" s="169" t="s">
        <v>706</v>
      </c>
      <c r="P56" s="170" t="s">
        <v>706</v>
      </c>
      <c r="Q56" s="169" t="s">
        <v>706</v>
      </c>
      <c r="R56" s="170" t="s">
        <v>706</v>
      </c>
      <c r="S56" s="169">
        <v>-16.164889955759801</v>
      </c>
      <c r="T56" s="170">
        <v>3.6012848749917801</v>
      </c>
      <c r="U56" s="169">
        <v>-12.1373646155511</v>
      </c>
      <c r="V56" s="170">
        <v>4.7907087432016597</v>
      </c>
      <c r="W56" s="169" t="s">
        <v>706</v>
      </c>
      <c r="X56" s="170" t="s">
        <v>706</v>
      </c>
      <c r="Y56" s="169" t="s">
        <v>706</v>
      </c>
      <c r="Z56" s="176" t="s">
        <v>706</v>
      </c>
    </row>
    <row r="57" spans="1:26" ht="13" customHeight="1" x14ac:dyDescent="0.2">
      <c r="A57" s="172"/>
      <c r="B57" s="163"/>
      <c r="C57" s="164" t="s">
        <v>2122</v>
      </c>
      <c r="D57" s="165" t="s">
        <v>2123</v>
      </c>
      <c r="E57" s="164" t="s">
        <v>2124</v>
      </c>
      <c r="F57" s="165" t="s">
        <v>2125</v>
      </c>
      <c r="G57" s="164" t="s">
        <v>2126</v>
      </c>
      <c r="H57" s="165" t="s">
        <v>2127</v>
      </c>
      <c r="I57" s="164" t="s">
        <v>2128</v>
      </c>
      <c r="J57" s="165" t="s">
        <v>2129</v>
      </c>
      <c r="K57" s="164" t="s">
        <v>2130</v>
      </c>
      <c r="L57" s="165" t="s">
        <v>2131</v>
      </c>
      <c r="M57" s="164" t="s">
        <v>2132</v>
      </c>
      <c r="N57" s="165" t="s">
        <v>2133</v>
      </c>
      <c r="O57" s="164" t="s">
        <v>2134</v>
      </c>
      <c r="P57" s="165" t="s">
        <v>2135</v>
      </c>
      <c r="Q57" s="164" t="s">
        <v>2136</v>
      </c>
      <c r="R57" s="165" t="s">
        <v>2137</v>
      </c>
      <c r="S57" s="164" t="s">
        <v>2138</v>
      </c>
      <c r="T57" s="165" t="s">
        <v>2139</v>
      </c>
      <c r="U57" s="164" t="s">
        <v>2140</v>
      </c>
      <c r="V57" s="165" t="s">
        <v>2141</v>
      </c>
      <c r="W57" s="164" t="s">
        <v>2142</v>
      </c>
      <c r="X57" s="165" t="s">
        <v>2143</v>
      </c>
      <c r="Y57" s="164" t="s">
        <v>2144</v>
      </c>
      <c r="Z57" s="174" t="s">
        <v>2145</v>
      </c>
    </row>
    <row r="58" spans="1:26" ht="13" customHeight="1" x14ac:dyDescent="0.2">
      <c r="A58" s="82" t="s">
        <v>365</v>
      </c>
      <c r="B58" s="119">
        <v>1</v>
      </c>
      <c r="C58" s="7">
        <v>15.4539366785433</v>
      </c>
      <c r="D58" s="10">
        <v>2.2249068668398402</v>
      </c>
      <c r="E58" s="7">
        <v>20.721424302399299</v>
      </c>
      <c r="F58" s="10">
        <v>3.1209896308960001</v>
      </c>
      <c r="G58" s="7">
        <v>25.5133243697599</v>
      </c>
      <c r="H58" s="10">
        <v>3.45388666960929</v>
      </c>
      <c r="I58" s="7">
        <v>10.0593876912165</v>
      </c>
      <c r="J58" s="10">
        <v>4.0720386670849997</v>
      </c>
      <c r="K58" s="7">
        <v>20.778651658230299</v>
      </c>
      <c r="L58" s="10">
        <v>2.57175954400393</v>
      </c>
      <c r="M58" s="7">
        <v>21.069234262437099</v>
      </c>
      <c r="N58" s="10">
        <v>2.5651696212817598</v>
      </c>
      <c r="O58" s="7">
        <v>23.926455543107899</v>
      </c>
      <c r="P58" s="10">
        <v>2.37774663898574</v>
      </c>
      <c r="Q58" s="7">
        <v>3.1478038848775598</v>
      </c>
      <c r="R58" s="10">
        <v>3.53267829516777</v>
      </c>
      <c r="S58" s="7">
        <v>5.3247149796869904</v>
      </c>
      <c r="T58" s="10">
        <v>3.4006113741923398</v>
      </c>
      <c r="U58" s="7">
        <v>0.34780996003777498</v>
      </c>
      <c r="V58" s="10">
        <v>4.0398850803094799</v>
      </c>
      <c r="W58" s="7">
        <v>-1.5868688266519999</v>
      </c>
      <c r="X58" s="10">
        <v>4.1932102505971196</v>
      </c>
      <c r="Y58" s="7">
        <v>-6.9115838063389896</v>
      </c>
      <c r="Z58" s="123">
        <v>5.3908547414473</v>
      </c>
    </row>
    <row r="59" spans="1:26" ht="13" customHeight="1" x14ac:dyDescent="0.2">
      <c r="A59" s="82" t="s">
        <v>370</v>
      </c>
      <c r="B59" s="119">
        <v>1</v>
      </c>
      <c r="C59" s="7">
        <v>45.826190852837797</v>
      </c>
      <c r="D59" s="10">
        <v>0.98588397073943501</v>
      </c>
      <c r="E59" s="7">
        <v>45.900685953132303</v>
      </c>
      <c r="F59" s="10">
        <v>2.00703997667416</v>
      </c>
      <c r="G59" s="7" t="s">
        <v>706</v>
      </c>
      <c r="H59" s="10" t="s">
        <v>706</v>
      </c>
      <c r="I59" s="7" t="s">
        <v>706</v>
      </c>
      <c r="J59" s="10" t="s">
        <v>706</v>
      </c>
      <c r="K59" s="7">
        <v>31.532237569678799</v>
      </c>
      <c r="L59" s="10">
        <v>1.29091692093661</v>
      </c>
      <c r="M59" s="7">
        <v>30.378291419640899</v>
      </c>
      <c r="N59" s="10">
        <v>2.6140366353862898</v>
      </c>
      <c r="O59" s="7" t="s">
        <v>706</v>
      </c>
      <c r="P59" s="10" t="s">
        <v>706</v>
      </c>
      <c r="Q59" s="7" t="s">
        <v>706</v>
      </c>
      <c r="R59" s="10" t="s">
        <v>706</v>
      </c>
      <c r="S59" s="7">
        <v>-14.293953283159</v>
      </c>
      <c r="T59" s="10">
        <v>1.6243256140692399</v>
      </c>
      <c r="U59" s="7">
        <v>-15.522394533491401</v>
      </c>
      <c r="V59" s="10">
        <v>3.2956633625280798</v>
      </c>
      <c r="W59" s="7" t="s">
        <v>706</v>
      </c>
      <c r="X59" s="10" t="s">
        <v>706</v>
      </c>
      <c r="Y59" s="7" t="s">
        <v>706</v>
      </c>
      <c r="Z59" s="123" t="s">
        <v>706</v>
      </c>
    </row>
    <row r="60" spans="1:26" ht="13" customHeight="1" x14ac:dyDescent="0.2">
      <c r="A60" s="82" t="s">
        <v>372</v>
      </c>
      <c r="B60" s="119">
        <v>1</v>
      </c>
      <c r="C60" s="7">
        <v>50.8704541974165</v>
      </c>
      <c r="D60" s="10">
        <v>1.3227596762179099</v>
      </c>
      <c r="E60" s="7">
        <v>47.5259220923448</v>
      </c>
      <c r="F60" s="10">
        <v>2.0343318677263702</v>
      </c>
      <c r="G60" s="7" t="s">
        <v>706</v>
      </c>
      <c r="H60" s="10" t="s">
        <v>706</v>
      </c>
      <c r="I60" s="7" t="s">
        <v>706</v>
      </c>
      <c r="J60" s="10" t="s">
        <v>706</v>
      </c>
      <c r="K60" s="7">
        <v>20.847257439722298</v>
      </c>
      <c r="L60" s="10">
        <v>1.47671861163267</v>
      </c>
      <c r="M60" s="7">
        <v>21.037798426094099</v>
      </c>
      <c r="N60" s="10">
        <v>3.0728532058794502</v>
      </c>
      <c r="O60" s="7">
        <v>26.4427356268503</v>
      </c>
      <c r="P60" s="10">
        <v>9.6500874333261706</v>
      </c>
      <c r="Q60" s="7">
        <v>5.5954781871279797</v>
      </c>
      <c r="R60" s="10">
        <v>9.7338158716036798</v>
      </c>
      <c r="S60" s="7">
        <v>-30.023196757694201</v>
      </c>
      <c r="T60" s="10">
        <v>1.9825213791963101</v>
      </c>
      <c r="U60" s="7">
        <v>-26.488123666250701</v>
      </c>
      <c r="V60" s="10">
        <v>3.6852317393795802</v>
      </c>
      <c r="W60" s="7" t="s">
        <v>706</v>
      </c>
      <c r="X60" s="10" t="s">
        <v>706</v>
      </c>
      <c r="Y60" s="7" t="s">
        <v>706</v>
      </c>
      <c r="Z60" s="123" t="s">
        <v>706</v>
      </c>
    </row>
    <row r="61" spans="1:26" ht="13" customHeight="1" x14ac:dyDescent="0.2">
      <c r="A61" s="82" t="s">
        <v>384</v>
      </c>
      <c r="B61" s="119">
        <v>1</v>
      </c>
      <c r="C61" s="7">
        <v>46.522305441558998</v>
      </c>
      <c r="D61" s="10">
        <v>1.1409258926877699</v>
      </c>
      <c r="E61" s="7">
        <v>53.142420209720299</v>
      </c>
      <c r="F61" s="10">
        <v>2.5173689490178899</v>
      </c>
      <c r="G61" s="7">
        <v>48.930855368425703</v>
      </c>
      <c r="H61" s="10">
        <v>2.97454741903708</v>
      </c>
      <c r="I61" s="7">
        <v>2.4085499268666601</v>
      </c>
      <c r="J61" s="10">
        <v>3.1356122761923402</v>
      </c>
      <c r="K61" s="7">
        <v>47.182684726692301</v>
      </c>
      <c r="L61" s="10">
        <v>1.7960541864056301</v>
      </c>
      <c r="M61" s="7">
        <v>43.459812350850903</v>
      </c>
      <c r="N61" s="10">
        <v>2.5270404523894401</v>
      </c>
      <c r="O61" s="7">
        <v>39.149866081208799</v>
      </c>
      <c r="P61" s="10">
        <v>3.48793711114768</v>
      </c>
      <c r="Q61" s="7">
        <v>-8.0328186454835304</v>
      </c>
      <c r="R61" s="10">
        <v>4.2869366480369804</v>
      </c>
      <c r="S61" s="7">
        <v>0.66037928513328803</v>
      </c>
      <c r="T61" s="10">
        <v>2.12779757803946</v>
      </c>
      <c r="U61" s="7">
        <v>-9.6826078588693498</v>
      </c>
      <c r="V61" s="10">
        <v>3.5669426507153199</v>
      </c>
      <c r="W61" s="7">
        <v>-9.7809892872169009</v>
      </c>
      <c r="X61" s="10">
        <v>4.5840634419062498</v>
      </c>
      <c r="Y61" s="7">
        <v>-10.4413685723502</v>
      </c>
      <c r="Z61" s="123">
        <v>5.3112983507698601</v>
      </c>
    </row>
    <row r="62" spans="1:26" ht="13" customHeight="1" x14ac:dyDescent="0.2">
      <c r="A62" s="82" t="s">
        <v>386</v>
      </c>
      <c r="B62" s="119">
        <v>1</v>
      </c>
      <c r="C62" s="7">
        <v>28.535719257974598</v>
      </c>
      <c r="D62" s="10">
        <v>1.66183920711904</v>
      </c>
      <c r="E62" s="7">
        <v>26.8044681879196</v>
      </c>
      <c r="F62" s="10">
        <v>2.8476885007894599</v>
      </c>
      <c r="G62" s="7">
        <v>24.515202666020599</v>
      </c>
      <c r="H62" s="10">
        <v>3.0450113462575401</v>
      </c>
      <c r="I62" s="7">
        <v>-4.0205165919539398</v>
      </c>
      <c r="J62" s="10">
        <v>3.3616969547201299</v>
      </c>
      <c r="K62" s="7">
        <v>22.346664461694701</v>
      </c>
      <c r="L62" s="10">
        <v>1.4703651700756599</v>
      </c>
      <c r="M62" s="7">
        <v>22.302275646652198</v>
      </c>
      <c r="N62" s="10">
        <v>1.89338262675894</v>
      </c>
      <c r="O62" s="7">
        <v>19.3475869600307</v>
      </c>
      <c r="P62" s="10">
        <v>2.0782380247650201</v>
      </c>
      <c r="Q62" s="7">
        <v>-2.9990775016639901</v>
      </c>
      <c r="R62" s="10">
        <v>2.4932925059948499</v>
      </c>
      <c r="S62" s="7">
        <v>-6.1890547962799403</v>
      </c>
      <c r="T62" s="10">
        <v>2.2189374222112899</v>
      </c>
      <c r="U62" s="7">
        <v>-4.5021925412674202</v>
      </c>
      <c r="V62" s="10">
        <v>3.4196823783563799</v>
      </c>
      <c r="W62" s="7">
        <v>-5.1676157059899799</v>
      </c>
      <c r="X62" s="10">
        <v>3.6866200490986798</v>
      </c>
      <c r="Y62" s="7">
        <v>1.0214390902899599</v>
      </c>
      <c r="Z62" s="123">
        <v>4.1853929249025903</v>
      </c>
    </row>
    <row r="63" spans="1:26" ht="13" customHeight="1" x14ac:dyDescent="0.2">
      <c r="A63" s="173" t="s">
        <v>387</v>
      </c>
      <c r="B63" s="166">
        <v>1</v>
      </c>
      <c r="C63" s="167">
        <v>54.344994081086398</v>
      </c>
      <c r="D63" s="168">
        <v>1.0751514879580999</v>
      </c>
      <c r="E63" s="167">
        <v>58.330468600346698</v>
      </c>
      <c r="F63" s="168">
        <v>1.5767124229829099</v>
      </c>
      <c r="G63" s="167">
        <v>51.8429412834004</v>
      </c>
      <c r="H63" s="168">
        <v>2.99569278700816</v>
      </c>
      <c r="I63" s="167">
        <v>-2.5020527976860101</v>
      </c>
      <c r="J63" s="168">
        <v>3.2852566123609099</v>
      </c>
      <c r="K63" s="167">
        <v>48.158620521589398</v>
      </c>
      <c r="L63" s="168">
        <v>2.22642852505059</v>
      </c>
      <c r="M63" s="167">
        <v>48.430056772543701</v>
      </c>
      <c r="N63" s="168">
        <v>3.98056403702526</v>
      </c>
      <c r="O63" s="167">
        <v>48.5199911014818</v>
      </c>
      <c r="P63" s="168">
        <v>5.6841515380484404</v>
      </c>
      <c r="Q63" s="167">
        <v>0.361370579892345</v>
      </c>
      <c r="R63" s="168">
        <v>6.2798107556306899</v>
      </c>
      <c r="S63" s="167">
        <v>-6.1863735594969302</v>
      </c>
      <c r="T63" s="168">
        <v>2.47243497370861</v>
      </c>
      <c r="U63" s="167">
        <v>-9.9004118278029498</v>
      </c>
      <c r="V63" s="168">
        <v>4.2814614464745002</v>
      </c>
      <c r="W63" s="167">
        <v>-3.3229501819185701</v>
      </c>
      <c r="X63" s="168">
        <v>6.4252434959020199</v>
      </c>
      <c r="Y63" s="167">
        <v>2.8634233775783602</v>
      </c>
      <c r="Z63" s="175">
        <v>7.0872374121088901</v>
      </c>
    </row>
    <row r="64" spans="1:26" ht="13" customHeight="1" x14ac:dyDescent="0.2">
      <c r="A64" s="82" t="s">
        <v>395</v>
      </c>
      <c r="B64" s="119">
        <v>1</v>
      </c>
      <c r="C64" s="7">
        <v>61.485407626406399</v>
      </c>
      <c r="D64" s="10">
        <v>1.62422769217204</v>
      </c>
      <c r="E64" s="7">
        <v>62.2928095439987</v>
      </c>
      <c r="F64" s="10">
        <v>1.94536247550488</v>
      </c>
      <c r="G64" s="7">
        <v>65.7667373712395</v>
      </c>
      <c r="H64" s="10">
        <v>2.0932136166521</v>
      </c>
      <c r="I64" s="7">
        <v>4.2813297448330596</v>
      </c>
      <c r="J64" s="10">
        <v>2.7674633053923001</v>
      </c>
      <c r="K64" s="7">
        <v>53.781736871657202</v>
      </c>
      <c r="L64" s="10">
        <v>2.1110599966537</v>
      </c>
      <c r="M64" s="7">
        <v>55.0857809108767</v>
      </c>
      <c r="N64" s="10">
        <v>3.2895652824118899</v>
      </c>
      <c r="O64" s="7">
        <v>57.806153018849301</v>
      </c>
      <c r="P64" s="10">
        <v>2.6193356498678599</v>
      </c>
      <c r="Q64" s="7">
        <v>4.0244161471920998</v>
      </c>
      <c r="R64" s="10">
        <v>3.3741117049419298</v>
      </c>
      <c r="S64" s="7">
        <v>-7.70367075474923</v>
      </c>
      <c r="T64" s="10">
        <v>2.6635859110398599</v>
      </c>
      <c r="U64" s="7">
        <v>-7.2070286331219897</v>
      </c>
      <c r="V64" s="10">
        <v>3.8217371584597601</v>
      </c>
      <c r="W64" s="7">
        <v>-7.9605843523901898</v>
      </c>
      <c r="X64" s="10">
        <v>3.3529781525692202</v>
      </c>
      <c r="Y64" s="7">
        <v>-0.25691359764096</v>
      </c>
      <c r="Z64" s="123">
        <v>4.3638839288091704</v>
      </c>
    </row>
    <row r="65" spans="1:26" ht="13" customHeight="1" x14ac:dyDescent="0.2">
      <c r="A65" s="82" t="s">
        <v>396</v>
      </c>
      <c r="B65" s="119">
        <v>1</v>
      </c>
      <c r="C65" s="7">
        <v>75.534015696079095</v>
      </c>
      <c r="D65" s="10">
        <v>1.4020581661444</v>
      </c>
      <c r="E65" s="7">
        <v>74.567694689401506</v>
      </c>
      <c r="F65" s="10">
        <v>1.8286950944045</v>
      </c>
      <c r="G65" s="7">
        <v>74.331523864113905</v>
      </c>
      <c r="H65" s="10">
        <v>2.1405148919847998</v>
      </c>
      <c r="I65" s="7">
        <v>-1.2024918319652</v>
      </c>
      <c r="J65" s="10">
        <v>2.3645920360528301</v>
      </c>
      <c r="K65" s="7">
        <v>74.976637129918302</v>
      </c>
      <c r="L65" s="10">
        <v>2.4131553947916999</v>
      </c>
      <c r="M65" s="7">
        <v>73.986718926880798</v>
      </c>
      <c r="N65" s="10">
        <v>1.98885068503781</v>
      </c>
      <c r="O65" s="7">
        <v>63.652965834964597</v>
      </c>
      <c r="P65" s="10">
        <v>3.9978191115129298</v>
      </c>
      <c r="Q65" s="7">
        <v>-11.3236712949537</v>
      </c>
      <c r="R65" s="10">
        <v>4.9008388595085703</v>
      </c>
      <c r="S65" s="7">
        <v>-0.55737856616074999</v>
      </c>
      <c r="T65" s="10">
        <v>2.7908934162136099</v>
      </c>
      <c r="U65" s="7">
        <v>-0.58097576252073702</v>
      </c>
      <c r="V65" s="10">
        <v>2.7017869634141101</v>
      </c>
      <c r="W65" s="7">
        <v>-10.678558029149301</v>
      </c>
      <c r="X65" s="10">
        <v>4.5347945544629402</v>
      </c>
      <c r="Y65" s="7">
        <v>-10.121179462988501</v>
      </c>
      <c r="Z65" s="123">
        <v>5.4414627650874996</v>
      </c>
    </row>
    <row r="66" spans="1:26" ht="13" customHeight="1" x14ac:dyDescent="0.2">
      <c r="A66" s="4" t="s">
        <v>397</v>
      </c>
      <c r="B66" s="121">
        <v>1</v>
      </c>
      <c r="C66" s="169">
        <v>27.5129632515611</v>
      </c>
      <c r="D66" s="170">
        <v>1.84597252358667</v>
      </c>
      <c r="E66" s="169">
        <v>24.302003048886998</v>
      </c>
      <c r="F66" s="170">
        <v>2.6851815206251999</v>
      </c>
      <c r="G66" s="169">
        <v>15.450151194771101</v>
      </c>
      <c r="H66" s="170">
        <v>3.1032321922420301</v>
      </c>
      <c r="I66" s="169">
        <v>-12.062812056789999</v>
      </c>
      <c r="J66" s="170">
        <v>3.6079869641203</v>
      </c>
      <c r="K66" s="169">
        <v>86.905542203002199</v>
      </c>
      <c r="L66" s="170">
        <v>1.75055275072231</v>
      </c>
      <c r="M66" s="169">
        <v>81.995661399599896</v>
      </c>
      <c r="N66" s="170">
        <v>4.0949341857589996</v>
      </c>
      <c r="O66" s="169">
        <v>80.426688014996799</v>
      </c>
      <c r="P66" s="170">
        <v>3.9243362971193898</v>
      </c>
      <c r="Q66" s="169">
        <v>-6.47885418800539</v>
      </c>
      <c r="R66" s="170">
        <v>4.2749298994886997</v>
      </c>
      <c r="S66" s="169">
        <v>59.392578951441102</v>
      </c>
      <c r="T66" s="170">
        <v>2.5440223055033102</v>
      </c>
      <c r="U66" s="169">
        <v>57.693658350712901</v>
      </c>
      <c r="V66" s="170">
        <v>4.8968036293489199</v>
      </c>
      <c r="W66" s="169">
        <v>64.976536820225704</v>
      </c>
      <c r="X66" s="170">
        <v>5.0030456136093697</v>
      </c>
      <c r="Y66" s="169">
        <v>5.5839578687846201</v>
      </c>
      <c r="Z66" s="176">
        <v>5.5939785107563997</v>
      </c>
    </row>
    <row r="67" spans="1:26" ht="13" customHeight="1" x14ac:dyDescent="0.2">
      <c r="A67" s="82"/>
      <c r="B67" s="122"/>
      <c r="C67" s="7" t="s">
        <v>2122</v>
      </c>
      <c r="D67" s="10" t="s">
        <v>2123</v>
      </c>
      <c r="E67" s="7" t="s">
        <v>2124</v>
      </c>
      <c r="F67" s="10" t="s">
        <v>2125</v>
      </c>
      <c r="G67" s="7" t="s">
        <v>2126</v>
      </c>
      <c r="H67" s="10" t="s">
        <v>2127</v>
      </c>
      <c r="I67" s="7" t="s">
        <v>2128</v>
      </c>
      <c r="J67" s="10" t="s">
        <v>2129</v>
      </c>
      <c r="K67" s="7" t="s">
        <v>2130</v>
      </c>
      <c r="L67" s="10" t="s">
        <v>2131</v>
      </c>
      <c r="M67" s="7" t="s">
        <v>2132</v>
      </c>
      <c r="N67" s="10" t="s">
        <v>2133</v>
      </c>
      <c r="O67" s="7" t="s">
        <v>2134</v>
      </c>
      <c r="P67" s="10" t="s">
        <v>2135</v>
      </c>
      <c r="Q67" s="7" t="s">
        <v>2136</v>
      </c>
      <c r="R67" s="10" t="s">
        <v>2137</v>
      </c>
      <c r="S67" s="7" t="s">
        <v>2138</v>
      </c>
      <c r="T67" s="10" t="s">
        <v>2139</v>
      </c>
      <c r="U67" s="7" t="s">
        <v>2140</v>
      </c>
      <c r="V67" s="10" t="s">
        <v>2141</v>
      </c>
      <c r="W67" s="7" t="s">
        <v>2142</v>
      </c>
      <c r="X67" s="10" t="s">
        <v>2143</v>
      </c>
      <c r="Y67" s="7" t="s">
        <v>2144</v>
      </c>
      <c r="Z67" s="123" t="s">
        <v>2145</v>
      </c>
    </row>
    <row r="68" spans="1:26" ht="13" customHeight="1" x14ac:dyDescent="0.2">
      <c r="A68" s="82" t="s">
        <v>359</v>
      </c>
      <c r="B68" s="122">
        <v>3</v>
      </c>
      <c r="C68" s="7">
        <v>23.315522811687</v>
      </c>
      <c r="D68" s="10">
        <v>1.6625748609468201</v>
      </c>
      <c r="E68" s="7">
        <v>25.489756790825801</v>
      </c>
      <c r="F68" s="10">
        <v>1.79476868261856</v>
      </c>
      <c r="G68" s="7">
        <v>28.056806419726001</v>
      </c>
      <c r="H68" s="10">
        <v>2.9073483476389299</v>
      </c>
      <c r="I68" s="7">
        <v>4.7412836080389598</v>
      </c>
      <c r="J68" s="10">
        <v>3.4116136320465</v>
      </c>
      <c r="K68" s="7">
        <v>26.344887503020299</v>
      </c>
      <c r="L68" s="10">
        <v>1.56006238959982</v>
      </c>
      <c r="M68" s="7">
        <v>24.758911322065799</v>
      </c>
      <c r="N68" s="10">
        <v>2.1626887682423002</v>
      </c>
      <c r="O68" s="7">
        <v>31.581312817912501</v>
      </c>
      <c r="P68" s="10">
        <v>4.5083159225987597</v>
      </c>
      <c r="Q68" s="7">
        <v>5.2364253148921804</v>
      </c>
      <c r="R68" s="10">
        <v>5.0203045474305101</v>
      </c>
      <c r="S68" s="7">
        <v>3.0293646913332801</v>
      </c>
      <c r="T68" s="10">
        <v>2.2799012758661799</v>
      </c>
      <c r="U68" s="7">
        <v>-0.73084546875999101</v>
      </c>
      <c r="V68" s="10">
        <v>2.8104123064756501</v>
      </c>
      <c r="W68" s="7">
        <v>3.5245063981864999</v>
      </c>
      <c r="X68" s="10">
        <v>5.3644745196968104</v>
      </c>
      <c r="Y68" s="7">
        <v>0.49514170685322201</v>
      </c>
      <c r="Z68" s="123">
        <v>6.0698076842118303</v>
      </c>
    </row>
    <row r="69" spans="1:26" ht="13" customHeight="1" x14ac:dyDescent="0.2">
      <c r="A69" s="82" t="s">
        <v>362</v>
      </c>
      <c r="B69" s="122">
        <v>3</v>
      </c>
      <c r="C69" s="7">
        <v>65.997115368010995</v>
      </c>
      <c r="D69" s="10">
        <v>2.3991159617124498</v>
      </c>
      <c r="E69" s="7">
        <v>76.405275435933106</v>
      </c>
      <c r="F69" s="10">
        <v>3.1963143833141898</v>
      </c>
      <c r="G69" s="7" t="s">
        <v>706</v>
      </c>
      <c r="H69" s="10" t="s">
        <v>706</v>
      </c>
      <c r="I69" s="7" t="s">
        <v>706</v>
      </c>
      <c r="J69" s="10" t="s">
        <v>706</v>
      </c>
      <c r="K69" s="7">
        <v>69.878215658777194</v>
      </c>
      <c r="L69" s="10">
        <v>2.3216577905022602</v>
      </c>
      <c r="M69" s="7">
        <v>62.085358734818399</v>
      </c>
      <c r="N69" s="10">
        <v>5.1280100918740397</v>
      </c>
      <c r="O69" s="7">
        <v>73.892656576057007</v>
      </c>
      <c r="P69" s="10">
        <v>6.3781640805735904</v>
      </c>
      <c r="Q69" s="7">
        <v>4.0144409172797904</v>
      </c>
      <c r="R69" s="10">
        <v>6.85579501484911</v>
      </c>
      <c r="S69" s="7">
        <v>3.88110029076616</v>
      </c>
      <c r="T69" s="10">
        <v>3.33854044365847</v>
      </c>
      <c r="U69" s="7">
        <v>-14.3199167011147</v>
      </c>
      <c r="V69" s="10">
        <v>6.0425915913077599</v>
      </c>
      <c r="W69" s="7" t="s">
        <v>706</v>
      </c>
      <c r="X69" s="10" t="s">
        <v>706</v>
      </c>
      <c r="Y69" s="7" t="s">
        <v>706</v>
      </c>
      <c r="Z69" s="123" t="s">
        <v>706</v>
      </c>
    </row>
    <row r="70" spans="1:26" ht="13" customHeight="1" x14ac:dyDescent="0.2">
      <c r="A70" s="82" t="s">
        <v>376</v>
      </c>
      <c r="B70" s="122">
        <v>3</v>
      </c>
      <c r="C70" s="7">
        <v>12.976535578602601</v>
      </c>
      <c r="D70" s="10">
        <v>1.66101396306507</v>
      </c>
      <c r="E70" s="7">
        <v>10.9778647190352</v>
      </c>
      <c r="F70" s="10">
        <v>0.89144043388310901</v>
      </c>
      <c r="G70" s="7">
        <v>9.8974802307312704</v>
      </c>
      <c r="H70" s="10">
        <v>0.816635842840986</v>
      </c>
      <c r="I70" s="7">
        <v>-3.0790553478713401</v>
      </c>
      <c r="J70" s="10">
        <v>1.8150677460143601</v>
      </c>
      <c r="K70" s="7">
        <v>14.395386297229599</v>
      </c>
      <c r="L70" s="10">
        <v>1.89684782687697</v>
      </c>
      <c r="M70" s="7">
        <v>13.1985272391445</v>
      </c>
      <c r="N70" s="10">
        <v>1.27538213021684</v>
      </c>
      <c r="O70" s="7">
        <v>13.810589859900499</v>
      </c>
      <c r="P70" s="10">
        <v>1.5054800930001999</v>
      </c>
      <c r="Q70" s="7">
        <v>-0.58479643732909503</v>
      </c>
      <c r="R70" s="10">
        <v>2.5485633216713999</v>
      </c>
      <c r="S70" s="7">
        <v>1.4188507186270101</v>
      </c>
      <c r="T70" s="10">
        <v>2.52130899808513</v>
      </c>
      <c r="U70" s="7">
        <v>2.22066252010928</v>
      </c>
      <c r="V70" s="10">
        <v>1.5560416527966601</v>
      </c>
      <c r="W70" s="7">
        <v>3.9131096291692602</v>
      </c>
      <c r="X70" s="10">
        <v>1.71270674963126</v>
      </c>
      <c r="Y70" s="7">
        <v>2.4942589105422499</v>
      </c>
      <c r="Z70" s="123">
        <v>3.1288409878404599</v>
      </c>
    </row>
    <row r="71" spans="1:26" ht="13" customHeight="1" x14ac:dyDescent="0.2">
      <c r="A71" s="82" t="s">
        <v>382</v>
      </c>
      <c r="B71" s="122">
        <v>3</v>
      </c>
      <c r="C71" s="7">
        <v>26.872257338617398</v>
      </c>
      <c r="D71" s="10">
        <v>1.60183148166759</v>
      </c>
      <c r="E71" s="7">
        <v>24.828696841020701</v>
      </c>
      <c r="F71" s="10">
        <v>1.6391676891542899</v>
      </c>
      <c r="G71" s="7">
        <v>26.3146083803273</v>
      </c>
      <c r="H71" s="10">
        <v>3.3823253587712001</v>
      </c>
      <c r="I71" s="7">
        <v>-0.55764895829014405</v>
      </c>
      <c r="J71" s="10">
        <v>3.7925746602684098</v>
      </c>
      <c r="K71" s="7">
        <v>39.173246474467703</v>
      </c>
      <c r="L71" s="10">
        <v>1.97197767332679</v>
      </c>
      <c r="M71" s="7">
        <v>30.196384268427501</v>
      </c>
      <c r="N71" s="10">
        <v>2.06873085282347</v>
      </c>
      <c r="O71" s="7" t="s">
        <v>706</v>
      </c>
      <c r="P71" s="10" t="s">
        <v>706</v>
      </c>
      <c r="Q71" s="7" t="s">
        <v>706</v>
      </c>
      <c r="R71" s="10" t="s">
        <v>706</v>
      </c>
      <c r="S71" s="7">
        <v>12.300989135850299</v>
      </c>
      <c r="T71" s="10">
        <v>2.5405826181725901</v>
      </c>
      <c r="U71" s="7">
        <v>5.3676874274067199</v>
      </c>
      <c r="V71" s="10">
        <v>2.6394162336757598</v>
      </c>
      <c r="W71" s="7" t="s">
        <v>706</v>
      </c>
      <c r="X71" s="10" t="s">
        <v>706</v>
      </c>
      <c r="Y71" s="7" t="s">
        <v>706</v>
      </c>
      <c r="Z71" s="123" t="s">
        <v>706</v>
      </c>
    </row>
    <row r="72" spans="1:26" ht="13" customHeight="1" x14ac:dyDescent="0.2">
      <c r="A72" s="82" t="s">
        <v>386</v>
      </c>
      <c r="B72" s="122">
        <v>3</v>
      </c>
      <c r="C72" s="7">
        <v>31.2557811558762</v>
      </c>
      <c r="D72" s="10">
        <v>1.3471752792556599</v>
      </c>
      <c r="E72" s="7">
        <v>30.204317866846701</v>
      </c>
      <c r="F72" s="10">
        <v>1.4795714660821</v>
      </c>
      <c r="G72" s="7">
        <v>28.513662392888101</v>
      </c>
      <c r="H72" s="10">
        <v>2.30296103632935</v>
      </c>
      <c r="I72" s="7">
        <v>-2.74211876298817</v>
      </c>
      <c r="J72" s="10">
        <v>2.7002956585052398</v>
      </c>
      <c r="K72" s="7">
        <v>21.798594984144099</v>
      </c>
      <c r="L72" s="10">
        <v>1.5088538961329001</v>
      </c>
      <c r="M72" s="7">
        <v>23.425382313618201</v>
      </c>
      <c r="N72" s="10">
        <v>1.90671574387689</v>
      </c>
      <c r="O72" s="7">
        <v>23.5794533425167</v>
      </c>
      <c r="P72" s="10">
        <v>1.7436435638505801</v>
      </c>
      <c r="Q72" s="7">
        <v>1.7808583583725801</v>
      </c>
      <c r="R72" s="10">
        <v>2.3867604002678302</v>
      </c>
      <c r="S72" s="7">
        <v>-9.4571861717321308</v>
      </c>
      <c r="T72" s="10">
        <v>2.0227509270577499</v>
      </c>
      <c r="U72" s="7">
        <v>-6.7789355532285303</v>
      </c>
      <c r="V72" s="10">
        <v>2.4134408323371699</v>
      </c>
      <c r="W72" s="7">
        <v>-4.9342090503713898</v>
      </c>
      <c r="X72" s="10">
        <v>2.8885848460117498</v>
      </c>
      <c r="Y72" s="7">
        <v>4.5229771213607499</v>
      </c>
      <c r="Z72" s="123">
        <v>3.6039175700380399</v>
      </c>
    </row>
    <row r="73" spans="1:26" ht="13" customHeight="1" x14ac:dyDescent="0.2">
      <c r="A73" s="4" t="s">
        <v>387</v>
      </c>
      <c r="B73" s="171">
        <v>3</v>
      </c>
      <c r="C73" s="169">
        <v>51.557148032139402</v>
      </c>
      <c r="D73" s="170">
        <v>1.3399284431682801</v>
      </c>
      <c r="E73" s="169">
        <v>55.663268098583103</v>
      </c>
      <c r="F73" s="170">
        <v>2.4846812193361898</v>
      </c>
      <c r="G73" s="169" t="s">
        <v>706</v>
      </c>
      <c r="H73" s="170" t="s">
        <v>706</v>
      </c>
      <c r="I73" s="169" t="s">
        <v>706</v>
      </c>
      <c r="J73" s="170" t="s">
        <v>706</v>
      </c>
      <c r="K73" s="169">
        <v>54.011089847027499</v>
      </c>
      <c r="L73" s="170">
        <v>2.2471455495806798</v>
      </c>
      <c r="M73" s="169">
        <v>46.7170275771145</v>
      </c>
      <c r="N73" s="170">
        <v>4.2660901201057397</v>
      </c>
      <c r="O73" s="169">
        <v>47.599371368789399</v>
      </c>
      <c r="P73" s="170">
        <v>3.6166256843928499</v>
      </c>
      <c r="Q73" s="169">
        <v>-6.4117184782381402</v>
      </c>
      <c r="R73" s="170">
        <v>4.4159722980633997</v>
      </c>
      <c r="S73" s="169">
        <v>2.4539418148881298</v>
      </c>
      <c r="T73" s="170">
        <v>2.6163087267774099</v>
      </c>
      <c r="U73" s="169">
        <v>-8.9462405214685692</v>
      </c>
      <c r="V73" s="170">
        <v>4.9369186416818502</v>
      </c>
      <c r="W73" s="169" t="s">
        <v>706</v>
      </c>
      <c r="X73" s="170" t="s">
        <v>706</v>
      </c>
      <c r="Y73" s="169" t="s">
        <v>706</v>
      </c>
      <c r="Z73" s="176" t="s">
        <v>706</v>
      </c>
    </row>
    <row r="75" spans="1:26" x14ac:dyDescent="0.2">
      <c r="A75" s="177" t="s">
        <v>398</v>
      </c>
    </row>
    <row r="76" spans="1:26" x14ac:dyDescent="0.2">
      <c r="A76" s="177" t="s">
        <v>399</v>
      </c>
    </row>
    <row r="77" spans="1:26" x14ac:dyDescent="0.2">
      <c r="A77" s="177" t="s">
        <v>463</v>
      </c>
    </row>
    <row r="78" spans="1:26" x14ac:dyDescent="0.2">
      <c r="A78" s="177" t="s">
        <v>400</v>
      </c>
    </row>
    <row r="79" spans="1:26" x14ac:dyDescent="0.2">
      <c r="A79" s="177" t="s">
        <v>401</v>
      </c>
    </row>
    <row r="80" spans="1:26" x14ac:dyDescent="0.2">
      <c r="A80" s="177" t="s">
        <v>402</v>
      </c>
    </row>
    <row r="81" spans="1:1" x14ac:dyDescent="0.2">
      <c r="A81" s="160" t="str">
        <f>HYPERLINK("https://oecdcode.org/disclaimers/cyprus.html", "Information on data for Cyprus: https://oecdcode.org/disclaimers/cyprus.html")</f>
        <v>Information on data for Cyprus: https://oecdcode.org/disclaimers/cyprus.html</v>
      </c>
    </row>
    <row r="82" spans="1:1" x14ac:dyDescent="0.2">
      <c r="A82" s="177" t="s">
        <v>440</v>
      </c>
    </row>
  </sheetData>
  <mergeCells count="17">
    <mergeCell ref="W9:X9"/>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s>
  <conditionalFormatting sqref="I1:I200">
    <cfRule type="expression" dxfId="5" priority="6">
      <formula>ABS(I1/J1)&gt;1.95996398454005</formula>
    </cfRule>
  </conditionalFormatting>
  <conditionalFormatting sqref="Q1:Q200">
    <cfRule type="expression" dxfId="4" priority="5">
      <formula>ABS(Q1/R1)&gt;1.95996398454005</formula>
    </cfRule>
  </conditionalFormatting>
  <conditionalFormatting sqref="S1:S200">
    <cfRule type="expression" dxfId="3" priority="4">
      <formula>ABS(S1/T1)&gt;1.95996398454005</formula>
    </cfRule>
  </conditionalFormatting>
  <conditionalFormatting sqref="U1:U200">
    <cfRule type="expression" dxfId="2" priority="3">
      <formula>ABS(U1/V1)&gt;1.95996398454005</formula>
    </cfRule>
  </conditionalFormatting>
  <conditionalFormatting sqref="W1:W200">
    <cfRule type="expression" dxfId="1" priority="2">
      <formula>ABS(W1/X1)&gt;1.95996398454005</formula>
    </cfRule>
  </conditionalFormatting>
  <conditionalFormatting sqref="Y1:Y200">
    <cfRule type="expression" dxfId="0"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111"/>
  <sheetViews>
    <sheetView showGridLines="0" zoomScale="80" workbookViewId="0"/>
  </sheetViews>
  <sheetFormatPr baseColWidth="10" defaultColWidth="10.83203125" defaultRowHeight="15" x14ac:dyDescent="0.2"/>
  <cols>
    <col min="1" max="1" width="30.6640625" customWidth="1"/>
    <col min="2" max="2" width="8.6640625" customWidth="1"/>
  </cols>
  <sheetData>
    <row r="1" spans="1:46" x14ac:dyDescent="0.2">
      <c r="A1" s="36" t="s">
        <v>203</v>
      </c>
    </row>
    <row r="2" spans="1:46" x14ac:dyDescent="0.2">
      <c r="A2" s="46" t="s">
        <v>204</v>
      </c>
    </row>
    <row r="3" spans="1:46" x14ac:dyDescent="0.2">
      <c r="A3" s="58" t="s">
        <v>441</v>
      </c>
    </row>
    <row r="4" spans="1:46" x14ac:dyDescent="0.2">
      <c r="A4" s="161" t="str">
        <f>HYPERLINK("#'TOC'!A1", "Back to TOC")</f>
        <v>Back to TOC</v>
      </c>
    </row>
    <row r="7" spans="1:46" ht="16" customHeight="1" x14ac:dyDescent="0.2">
      <c r="B7" s="235" t="s">
        <v>342</v>
      </c>
      <c r="C7" s="238" t="s">
        <v>438</v>
      </c>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9"/>
    </row>
    <row r="8" spans="1:46" ht="32" customHeight="1" x14ac:dyDescent="0.2">
      <c r="B8" s="236"/>
      <c r="C8" s="240" t="s">
        <v>406</v>
      </c>
      <c r="D8" s="240"/>
      <c r="E8" s="240" t="s">
        <v>442</v>
      </c>
      <c r="F8" s="240"/>
      <c r="G8" s="240"/>
      <c r="H8" s="240"/>
      <c r="I8" s="240"/>
      <c r="J8" s="240"/>
      <c r="K8" s="240"/>
      <c r="L8" s="240"/>
      <c r="M8" s="240" t="s">
        <v>447</v>
      </c>
      <c r="N8" s="240"/>
      <c r="O8" s="240"/>
      <c r="P8" s="240"/>
      <c r="Q8" s="240"/>
      <c r="R8" s="240"/>
      <c r="S8" s="240" t="s">
        <v>451</v>
      </c>
      <c r="T8" s="240"/>
      <c r="U8" s="240"/>
      <c r="V8" s="240"/>
      <c r="W8" s="240"/>
      <c r="X8" s="240"/>
      <c r="Y8" s="240"/>
      <c r="Z8" s="240"/>
      <c r="AA8" s="240" t="s">
        <v>455</v>
      </c>
      <c r="AB8" s="240"/>
      <c r="AC8" s="240"/>
      <c r="AD8" s="240"/>
      <c r="AE8" s="240"/>
      <c r="AF8" s="240"/>
      <c r="AG8" s="240"/>
      <c r="AH8" s="240"/>
      <c r="AI8" s="240" t="s">
        <v>459</v>
      </c>
      <c r="AJ8" s="240"/>
      <c r="AK8" s="240"/>
      <c r="AL8" s="240"/>
      <c r="AM8" s="240"/>
      <c r="AN8" s="240"/>
      <c r="AO8" s="240"/>
      <c r="AP8" s="240"/>
      <c r="AQ8" s="223" t="s">
        <v>420</v>
      </c>
      <c r="AR8" s="223"/>
      <c r="AS8" s="223" t="s">
        <v>421</v>
      </c>
      <c r="AT8" s="254"/>
    </row>
    <row r="9" spans="1:46" ht="48" customHeight="1" x14ac:dyDescent="0.2">
      <c r="B9" s="236"/>
      <c r="C9" s="240"/>
      <c r="D9" s="240"/>
      <c r="E9" s="241" t="s">
        <v>443</v>
      </c>
      <c r="F9" s="241"/>
      <c r="G9" s="241" t="s">
        <v>444</v>
      </c>
      <c r="H9" s="241"/>
      <c r="I9" s="241" t="s">
        <v>445</v>
      </c>
      <c r="J9" s="241"/>
      <c r="K9" s="241" t="s">
        <v>446</v>
      </c>
      <c r="L9" s="241"/>
      <c r="M9" s="241" t="s">
        <v>448</v>
      </c>
      <c r="N9" s="241"/>
      <c r="O9" s="241" t="s">
        <v>449</v>
      </c>
      <c r="P9" s="241"/>
      <c r="Q9" s="241" t="s">
        <v>450</v>
      </c>
      <c r="R9" s="241"/>
      <c r="S9" s="241" t="s">
        <v>452</v>
      </c>
      <c r="T9" s="241"/>
      <c r="U9" s="241" t="s">
        <v>453</v>
      </c>
      <c r="V9" s="241"/>
      <c r="W9" s="241" t="s">
        <v>454</v>
      </c>
      <c r="X9" s="241"/>
      <c r="Y9" s="241" t="s">
        <v>415</v>
      </c>
      <c r="Z9" s="241"/>
      <c r="AA9" s="241" t="s">
        <v>456</v>
      </c>
      <c r="AB9" s="241"/>
      <c r="AC9" s="241" t="s">
        <v>457</v>
      </c>
      <c r="AD9" s="241"/>
      <c r="AE9" s="241" t="s">
        <v>458</v>
      </c>
      <c r="AF9" s="241"/>
      <c r="AG9" s="241" t="s">
        <v>415</v>
      </c>
      <c r="AH9" s="241"/>
      <c r="AI9" s="241" t="s">
        <v>452</v>
      </c>
      <c r="AJ9" s="241"/>
      <c r="AK9" s="241" t="s">
        <v>453</v>
      </c>
      <c r="AL9" s="241"/>
      <c r="AM9" s="241" t="s">
        <v>454</v>
      </c>
      <c r="AN9" s="241"/>
      <c r="AO9" s="241" t="s">
        <v>415</v>
      </c>
      <c r="AP9" s="241"/>
      <c r="AQ9" s="253" t="s">
        <v>406</v>
      </c>
      <c r="AR9" s="253"/>
      <c r="AS9" s="253" t="s">
        <v>406</v>
      </c>
      <c r="AT9" s="255"/>
    </row>
    <row r="10" spans="1:46" ht="16" customHeight="1" x14ac:dyDescent="0.2">
      <c r="B10" s="237"/>
      <c r="C10" s="135" t="s">
        <v>346</v>
      </c>
      <c r="D10" s="135" t="s">
        <v>345</v>
      </c>
      <c r="E10" s="135" t="s">
        <v>346</v>
      </c>
      <c r="F10" s="135" t="s">
        <v>345</v>
      </c>
      <c r="G10" s="135" t="s">
        <v>346</v>
      </c>
      <c r="H10" s="135" t="s">
        <v>345</v>
      </c>
      <c r="I10" s="135" t="s">
        <v>346</v>
      </c>
      <c r="J10" s="135" t="s">
        <v>345</v>
      </c>
      <c r="K10" s="135" t="s">
        <v>349</v>
      </c>
      <c r="L10" s="135" t="s">
        <v>345</v>
      </c>
      <c r="M10" s="135" t="s">
        <v>346</v>
      </c>
      <c r="N10" s="135" t="s">
        <v>345</v>
      </c>
      <c r="O10" s="135" t="s">
        <v>346</v>
      </c>
      <c r="P10" s="135" t="s">
        <v>345</v>
      </c>
      <c r="Q10" s="135" t="s">
        <v>349</v>
      </c>
      <c r="R10" s="135" t="s">
        <v>345</v>
      </c>
      <c r="S10" s="135" t="s">
        <v>346</v>
      </c>
      <c r="T10" s="135" t="s">
        <v>345</v>
      </c>
      <c r="U10" s="135" t="s">
        <v>346</v>
      </c>
      <c r="V10" s="135" t="s">
        <v>345</v>
      </c>
      <c r="W10" s="135" t="s">
        <v>346</v>
      </c>
      <c r="X10" s="135" t="s">
        <v>345</v>
      </c>
      <c r="Y10" s="135" t="s">
        <v>349</v>
      </c>
      <c r="Z10" s="135" t="s">
        <v>345</v>
      </c>
      <c r="AA10" s="135" t="s">
        <v>346</v>
      </c>
      <c r="AB10" s="135" t="s">
        <v>345</v>
      </c>
      <c r="AC10" s="135" t="s">
        <v>346</v>
      </c>
      <c r="AD10" s="135" t="s">
        <v>345</v>
      </c>
      <c r="AE10" s="135" t="s">
        <v>346</v>
      </c>
      <c r="AF10" s="135" t="s">
        <v>345</v>
      </c>
      <c r="AG10" s="135" t="s">
        <v>349</v>
      </c>
      <c r="AH10" s="135" t="s">
        <v>345</v>
      </c>
      <c r="AI10" s="135" t="s">
        <v>346</v>
      </c>
      <c r="AJ10" s="135" t="s">
        <v>345</v>
      </c>
      <c r="AK10" s="135" t="s">
        <v>346</v>
      </c>
      <c r="AL10" s="135" t="s">
        <v>345</v>
      </c>
      <c r="AM10" s="135" t="s">
        <v>346</v>
      </c>
      <c r="AN10" s="135" t="s">
        <v>345</v>
      </c>
      <c r="AO10" s="135" t="s">
        <v>349</v>
      </c>
      <c r="AP10" s="135" t="s">
        <v>345</v>
      </c>
      <c r="AQ10" s="135" t="s">
        <v>349</v>
      </c>
      <c r="AR10" s="135" t="s">
        <v>345</v>
      </c>
      <c r="AS10" s="135" t="s">
        <v>349</v>
      </c>
      <c r="AT10" s="162" t="s">
        <v>345</v>
      </c>
    </row>
    <row r="11" spans="1:46" ht="13" customHeight="1" x14ac:dyDescent="0.2">
      <c r="A11" s="136"/>
      <c r="B11" s="107"/>
      <c r="C11" s="108" t="s">
        <v>672</v>
      </c>
      <c r="D11" s="109" t="s">
        <v>673</v>
      </c>
      <c r="E11" s="108" t="s">
        <v>821</v>
      </c>
      <c r="F11" s="109" t="s">
        <v>822</v>
      </c>
      <c r="G11" s="108" t="s">
        <v>823</v>
      </c>
      <c r="H11" s="109" t="s">
        <v>824</v>
      </c>
      <c r="I11" s="108" t="s">
        <v>825</v>
      </c>
      <c r="J11" s="109" t="s">
        <v>826</v>
      </c>
      <c r="K11" s="108" t="s">
        <v>827</v>
      </c>
      <c r="L11" s="109" t="s">
        <v>828</v>
      </c>
      <c r="M11" s="108" t="s">
        <v>829</v>
      </c>
      <c r="N11" s="109" t="s">
        <v>830</v>
      </c>
      <c r="O11" s="108" t="s">
        <v>831</v>
      </c>
      <c r="P11" s="109" t="s">
        <v>832</v>
      </c>
      <c r="Q11" s="108" t="s">
        <v>833</v>
      </c>
      <c r="R11" s="109" t="s">
        <v>834</v>
      </c>
      <c r="S11" s="108" t="s">
        <v>835</v>
      </c>
      <c r="T11" s="109" t="s">
        <v>836</v>
      </c>
      <c r="U11" s="108" t="s">
        <v>837</v>
      </c>
      <c r="V11" s="109" t="s">
        <v>838</v>
      </c>
      <c r="W11" s="108" t="s">
        <v>839</v>
      </c>
      <c r="X11" s="109" t="s">
        <v>840</v>
      </c>
      <c r="Y11" s="108" t="s">
        <v>841</v>
      </c>
      <c r="Z11" s="109" t="s">
        <v>842</v>
      </c>
      <c r="AA11" s="108" t="s">
        <v>843</v>
      </c>
      <c r="AB11" s="109" t="s">
        <v>844</v>
      </c>
      <c r="AC11" s="108" t="s">
        <v>845</v>
      </c>
      <c r="AD11" s="109" t="s">
        <v>846</v>
      </c>
      <c r="AE11" s="108" t="s">
        <v>847</v>
      </c>
      <c r="AF11" s="109" t="s">
        <v>848</v>
      </c>
      <c r="AG11" s="108" t="s">
        <v>849</v>
      </c>
      <c r="AH11" s="109" t="s">
        <v>850</v>
      </c>
      <c r="AI11" s="108" t="s">
        <v>851</v>
      </c>
      <c r="AJ11" s="109" t="s">
        <v>852</v>
      </c>
      <c r="AK11" s="108" t="s">
        <v>853</v>
      </c>
      <c r="AL11" s="109" t="s">
        <v>854</v>
      </c>
      <c r="AM11" s="108" t="s">
        <v>855</v>
      </c>
      <c r="AN11" s="109" t="s">
        <v>856</v>
      </c>
      <c r="AO11" s="108" t="s">
        <v>857</v>
      </c>
      <c r="AP11" s="109" t="s">
        <v>858</v>
      </c>
      <c r="AQ11" s="179" t="s">
        <v>684</v>
      </c>
      <c r="AR11" s="179" t="s">
        <v>685</v>
      </c>
      <c r="AS11" s="179" t="s">
        <v>692</v>
      </c>
      <c r="AT11" s="184" t="s">
        <v>693</v>
      </c>
    </row>
    <row r="12" spans="1:46" ht="13" customHeight="1" x14ac:dyDescent="0.2">
      <c r="A12" s="82" t="s">
        <v>422</v>
      </c>
      <c r="B12" s="110">
        <v>2</v>
      </c>
      <c r="C12" s="7">
        <v>10.386815445052701</v>
      </c>
      <c r="D12" s="10">
        <v>1.0397194281398301</v>
      </c>
      <c r="E12" s="7">
        <v>8.6026916231298696</v>
      </c>
      <c r="F12" s="10">
        <v>1.6248223786881599</v>
      </c>
      <c r="G12" s="7">
        <v>12.665896975632601</v>
      </c>
      <c r="H12" s="10">
        <v>1.9156849920124901</v>
      </c>
      <c r="I12" s="7">
        <v>11.342516112785299</v>
      </c>
      <c r="J12" s="10">
        <v>1.4970585712687601</v>
      </c>
      <c r="K12" s="7">
        <v>2.7398244896554602</v>
      </c>
      <c r="L12" s="10">
        <v>2.0312197676500698</v>
      </c>
      <c r="M12" s="7">
        <v>9.58187881137831</v>
      </c>
      <c r="N12" s="10">
        <v>1.0119931430290601</v>
      </c>
      <c r="O12" s="7">
        <v>15.3968539926868</v>
      </c>
      <c r="P12" s="10">
        <v>3.3538207240750602</v>
      </c>
      <c r="Q12" s="7">
        <v>5.8149751813084896</v>
      </c>
      <c r="R12" s="10">
        <v>3.3309058531967799</v>
      </c>
      <c r="S12" s="7">
        <v>11.1149193860722</v>
      </c>
      <c r="T12" s="10">
        <v>1.53658483127846</v>
      </c>
      <c r="U12" s="7">
        <v>8.1823785404370906</v>
      </c>
      <c r="V12" s="10">
        <v>1.52879227670777</v>
      </c>
      <c r="W12" s="7">
        <v>11.921593472838399</v>
      </c>
      <c r="X12" s="10">
        <v>2.6408352081280002</v>
      </c>
      <c r="Y12" s="7">
        <v>0.80667408676623098</v>
      </c>
      <c r="Z12" s="10">
        <v>2.9080602061633498</v>
      </c>
      <c r="AA12" s="7">
        <v>9.3655812499134292</v>
      </c>
      <c r="AB12" s="10">
        <v>1.10814653108586</v>
      </c>
      <c r="AC12" s="7">
        <v>13.322520119091701</v>
      </c>
      <c r="AD12" s="10">
        <v>2.2217923743593202</v>
      </c>
      <c r="AE12" s="7" t="s">
        <v>706</v>
      </c>
      <c r="AF12" s="10" t="s">
        <v>706</v>
      </c>
      <c r="AG12" s="7" t="s">
        <v>706</v>
      </c>
      <c r="AH12" s="10" t="s">
        <v>706</v>
      </c>
      <c r="AI12" s="7">
        <v>10.354542041780499</v>
      </c>
      <c r="AJ12" s="10">
        <v>1.07732257838527</v>
      </c>
      <c r="AK12" s="7" t="s">
        <v>706</v>
      </c>
      <c r="AL12" s="10" t="s">
        <v>706</v>
      </c>
      <c r="AM12" s="7" t="s">
        <v>706</v>
      </c>
      <c r="AN12" s="10" t="s">
        <v>706</v>
      </c>
      <c r="AO12" s="7" t="s">
        <v>706</v>
      </c>
      <c r="AP12" s="10" t="s">
        <v>706</v>
      </c>
      <c r="AQ12" s="65"/>
      <c r="AR12" s="65"/>
      <c r="AS12" s="65"/>
      <c r="AT12" s="182"/>
    </row>
    <row r="13" spans="1:46" ht="13" customHeight="1" x14ac:dyDescent="0.2">
      <c r="A13" s="82" t="s">
        <v>350</v>
      </c>
      <c r="B13" s="110">
        <v>2</v>
      </c>
      <c r="C13" s="7">
        <v>19.854008685608399</v>
      </c>
      <c r="D13" s="10">
        <v>1.3211404266798199</v>
      </c>
      <c r="E13" s="7" t="s">
        <v>706</v>
      </c>
      <c r="F13" s="10" t="s">
        <v>706</v>
      </c>
      <c r="G13" s="7">
        <v>20.8413195651584</v>
      </c>
      <c r="H13" s="10">
        <v>2.3747383256560699</v>
      </c>
      <c r="I13" s="7">
        <v>20.2588450137014</v>
      </c>
      <c r="J13" s="10">
        <v>1.67227408614425</v>
      </c>
      <c r="K13" s="7" t="s">
        <v>706</v>
      </c>
      <c r="L13" s="10" t="s">
        <v>706</v>
      </c>
      <c r="M13" s="7">
        <v>19.273018297070799</v>
      </c>
      <c r="N13" s="10">
        <v>1.7546878810039499</v>
      </c>
      <c r="O13" s="7">
        <v>20.317715299863501</v>
      </c>
      <c r="P13" s="10">
        <v>2.1200474631492199</v>
      </c>
      <c r="Q13" s="7">
        <v>1.0446970027926601</v>
      </c>
      <c r="R13" s="10">
        <v>2.7738219551415102</v>
      </c>
      <c r="S13" s="7">
        <v>20.290891246984501</v>
      </c>
      <c r="T13" s="10">
        <v>2.1791484135900201</v>
      </c>
      <c r="U13" s="7">
        <v>19.837606822911798</v>
      </c>
      <c r="V13" s="10">
        <v>2.7152879880548899</v>
      </c>
      <c r="W13" s="7">
        <v>18.3533344244257</v>
      </c>
      <c r="X13" s="10">
        <v>2.3696135494288799</v>
      </c>
      <c r="Y13" s="7">
        <v>-1.93755682255879</v>
      </c>
      <c r="Z13" s="10">
        <v>3.2434641452794102</v>
      </c>
      <c r="AA13" s="7">
        <v>22.752253503445999</v>
      </c>
      <c r="AB13" s="10">
        <v>5.27884467340348</v>
      </c>
      <c r="AC13" s="7">
        <v>19.6691332463949</v>
      </c>
      <c r="AD13" s="10">
        <v>1.50077294165</v>
      </c>
      <c r="AE13" s="7">
        <v>17.015487832900799</v>
      </c>
      <c r="AF13" s="10">
        <v>3.0923540201501298</v>
      </c>
      <c r="AG13" s="7">
        <v>-5.7367656705452399</v>
      </c>
      <c r="AH13" s="10">
        <v>6.1455989003288396</v>
      </c>
      <c r="AI13" s="7">
        <v>21.301613113605001</v>
      </c>
      <c r="AJ13" s="10">
        <v>2.8359228697825101</v>
      </c>
      <c r="AK13" s="7">
        <v>19.167668077811399</v>
      </c>
      <c r="AL13" s="10">
        <v>1.64258298808728</v>
      </c>
      <c r="AM13" s="7">
        <v>16.641861969498802</v>
      </c>
      <c r="AN13" s="10">
        <v>3.53213241579423</v>
      </c>
      <c r="AO13" s="7">
        <v>-4.6597511441061998</v>
      </c>
      <c r="AP13" s="10">
        <v>4.4088943547850796</v>
      </c>
      <c r="AQ13" s="65"/>
      <c r="AR13" s="65"/>
      <c r="AS13" s="65"/>
      <c r="AT13" s="182"/>
    </row>
    <row r="14" spans="1:46" ht="13" customHeight="1" x14ac:dyDescent="0.2">
      <c r="A14" s="82" t="s">
        <v>351</v>
      </c>
      <c r="B14" s="110">
        <v>2</v>
      </c>
      <c r="C14" s="7">
        <v>7.2589920081939203</v>
      </c>
      <c r="D14" s="10">
        <v>0.76863933708287702</v>
      </c>
      <c r="E14" s="7">
        <v>4.8137728115392298</v>
      </c>
      <c r="F14" s="10">
        <v>1.47908391617442</v>
      </c>
      <c r="G14" s="7">
        <v>5.9384778099098803</v>
      </c>
      <c r="H14" s="10">
        <v>0.71053297246810498</v>
      </c>
      <c r="I14" s="7">
        <v>10.1700303868297</v>
      </c>
      <c r="J14" s="10">
        <v>1.7764742735399699</v>
      </c>
      <c r="K14" s="7">
        <v>5.3562575752904804</v>
      </c>
      <c r="L14" s="10">
        <v>2.3437470252717998</v>
      </c>
      <c r="M14" s="7">
        <v>7.3131212955717197</v>
      </c>
      <c r="N14" s="10">
        <v>0.84132373617316103</v>
      </c>
      <c r="O14" s="7">
        <v>6.7506980078946102</v>
      </c>
      <c r="P14" s="10">
        <v>1.72319060656783</v>
      </c>
      <c r="Q14" s="7">
        <v>-0.56242328767710803</v>
      </c>
      <c r="R14" s="10">
        <v>1.9814774262216399</v>
      </c>
      <c r="S14" s="7">
        <v>5.6650027865875403</v>
      </c>
      <c r="T14" s="10">
        <v>0.61612178641347903</v>
      </c>
      <c r="U14" s="7">
        <v>6.06270179382979</v>
      </c>
      <c r="V14" s="10">
        <v>0.94136669182699995</v>
      </c>
      <c r="W14" s="7">
        <v>13.2224910368459</v>
      </c>
      <c r="X14" s="10">
        <v>3.4510129345228</v>
      </c>
      <c r="Y14" s="7">
        <v>7.5574882502583103</v>
      </c>
      <c r="Z14" s="10">
        <v>3.5176955226717399</v>
      </c>
      <c r="AA14" s="7">
        <v>9.4350041631881698</v>
      </c>
      <c r="AB14" s="10">
        <v>1.45672937692843</v>
      </c>
      <c r="AC14" s="7">
        <v>5.3530001463166998</v>
      </c>
      <c r="AD14" s="10">
        <v>0.65497311890475496</v>
      </c>
      <c r="AE14" s="7">
        <v>11.028426133170599</v>
      </c>
      <c r="AF14" s="10">
        <v>2.6240215898725299</v>
      </c>
      <c r="AG14" s="7">
        <v>1.5934219699824701</v>
      </c>
      <c r="AH14" s="10">
        <v>3.0432309737170899</v>
      </c>
      <c r="AI14" s="7">
        <v>7.0386950173485197</v>
      </c>
      <c r="AJ14" s="10">
        <v>0.77789489053368199</v>
      </c>
      <c r="AK14" s="7">
        <v>9.3035373474786098</v>
      </c>
      <c r="AL14" s="10">
        <v>2.6225650988374198</v>
      </c>
      <c r="AM14" s="7" t="s">
        <v>562</v>
      </c>
      <c r="AN14" s="10" t="s">
        <v>562</v>
      </c>
      <c r="AO14" s="7" t="s">
        <v>562</v>
      </c>
      <c r="AP14" s="10" t="s">
        <v>562</v>
      </c>
      <c r="AQ14" s="65"/>
      <c r="AR14" s="65"/>
      <c r="AS14" s="65"/>
      <c r="AT14" s="182"/>
    </row>
    <row r="15" spans="1:46" ht="13" customHeight="1" x14ac:dyDescent="0.2">
      <c r="A15" s="82" t="s">
        <v>423</v>
      </c>
      <c r="B15" s="110">
        <v>2</v>
      </c>
      <c r="C15" s="7">
        <v>11.1565923933367</v>
      </c>
      <c r="D15" s="10">
        <v>1.00898449442322</v>
      </c>
      <c r="E15" s="7">
        <v>9.3660253777812397</v>
      </c>
      <c r="F15" s="10">
        <v>1.5058835104553301</v>
      </c>
      <c r="G15" s="7">
        <v>11.0060450513436</v>
      </c>
      <c r="H15" s="10">
        <v>1.7385747117051999</v>
      </c>
      <c r="I15" s="7">
        <v>15.048761376764199</v>
      </c>
      <c r="J15" s="10">
        <v>2.2216625993421202</v>
      </c>
      <c r="K15" s="7">
        <v>5.6827359989829898</v>
      </c>
      <c r="L15" s="10">
        <v>2.7818881894288401</v>
      </c>
      <c r="M15" s="7">
        <v>11.1049932914541</v>
      </c>
      <c r="N15" s="10">
        <v>1.04957647997833</v>
      </c>
      <c r="O15" s="7">
        <v>12.354137932921899</v>
      </c>
      <c r="P15" s="10">
        <v>2.2573362434315101</v>
      </c>
      <c r="Q15" s="7">
        <v>1.2491446414677501</v>
      </c>
      <c r="R15" s="10">
        <v>2.5378133873589102</v>
      </c>
      <c r="S15" s="7">
        <v>11.986498680052501</v>
      </c>
      <c r="T15" s="10">
        <v>1.55827556153739</v>
      </c>
      <c r="U15" s="7">
        <v>11.5453009944087</v>
      </c>
      <c r="V15" s="10">
        <v>1.8109250079718</v>
      </c>
      <c r="W15" s="7">
        <v>7.7960620802745098</v>
      </c>
      <c r="X15" s="10">
        <v>2.3435298574574799</v>
      </c>
      <c r="Y15" s="7">
        <v>-4.1904365997779598</v>
      </c>
      <c r="Z15" s="10">
        <v>2.9331573996343101</v>
      </c>
      <c r="AA15" s="7">
        <v>10.8796300927578</v>
      </c>
      <c r="AB15" s="10">
        <v>1.24312054621565</v>
      </c>
      <c r="AC15" s="7">
        <v>12.248098093465799</v>
      </c>
      <c r="AD15" s="10">
        <v>1.76867692629579</v>
      </c>
      <c r="AE15" s="7">
        <v>13.146775613990799</v>
      </c>
      <c r="AF15" s="10">
        <v>3.74453329924031</v>
      </c>
      <c r="AG15" s="7">
        <v>2.26714552123302</v>
      </c>
      <c r="AH15" s="10">
        <v>3.7361294218943399</v>
      </c>
      <c r="AI15" s="7">
        <v>11.426271250185501</v>
      </c>
      <c r="AJ15" s="10">
        <v>1.0553225272786499</v>
      </c>
      <c r="AK15" s="7" t="s">
        <v>706</v>
      </c>
      <c r="AL15" s="10" t="s">
        <v>706</v>
      </c>
      <c r="AM15" s="7" t="s">
        <v>706</v>
      </c>
      <c r="AN15" s="10" t="s">
        <v>706</v>
      </c>
      <c r="AO15" s="7" t="s">
        <v>706</v>
      </c>
      <c r="AP15" s="10" t="s">
        <v>706</v>
      </c>
      <c r="AQ15" s="65"/>
      <c r="AR15" s="65"/>
      <c r="AS15" s="65"/>
      <c r="AT15" s="182"/>
    </row>
    <row r="16" spans="1:46" ht="13" customHeight="1" x14ac:dyDescent="0.2">
      <c r="A16" s="82" t="s">
        <v>424</v>
      </c>
      <c r="B16" s="110">
        <v>2</v>
      </c>
      <c r="C16" s="7">
        <v>21.3183652078521</v>
      </c>
      <c r="D16" s="10">
        <v>1.42032309615411</v>
      </c>
      <c r="E16" s="7">
        <v>31.358256980506201</v>
      </c>
      <c r="F16" s="10">
        <v>4.7840581991803699</v>
      </c>
      <c r="G16" s="7">
        <v>20.2872357555365</v>
      </c>
      <c r="H16" s="10">
        <v>1.53376885799108</v>
      </c>
      <c r="I16" s="7" t="s">
        <v>562</v>
      </c>
      <c r="J16" s="10" t="s">
        <v>562</v>
      </c>
      <c r="K16" s="7" t="s">
        <v>562</v>
      </c>
      <c r="L16" s="10" t="s">
        <v>562</v>
      </c>
      <c r="M16" s="7">
        <v>22.940623699421501</v>
      </c>
      <c r="N16" s="10">
        <v>1.99326690763225</v>
      </c>
      <c r="O16" s="7">
        <v>18.771055657370599</v>
      </c>
      <c r="P16" s="10">
        <v>1.76064467405237</v>
      </c>
      <c r="Q16" s="7">
        <v>-4.1695680420509103</v>
      </c>
      <c r="R16" s="10">
        <v>2.5668617346101699</v>
      </c>
      <c r="S16" s="7">
        <v>21.501407054802801</v>
      </c>
      <c r="T16" s="10">
        <v>1.90361425355007</v>
      </c>
      <c r="U16" s="7">
        <v>20.416935630855502</v>
      </c>
      <c r="V16" s="10">
        <v>2.4437784889737801</v>
      </c>
      <c r="W16" s="7">
        <v>24.3783057176739</v>
      </c>
      <c r="X16" s="10">
        <v>4.1009452693061501</v>
      </c>
      <c r="Y16" s="7">
        <v>2.8768986628711102</v>
      </c>
      <c r="Z16" s="10">
        <v>4.7302078649689001</v>
      </c>
      <c r="AA16" s="7">
        <v>19.123817954242199</v>
      </c>
      <c r="AB16" s="10">
        <v>2.3843767122663402</v>
      </c>
      <c r="AC16" s="7">
        <v>23.440962963414002</v>
      </c>
      <c r="AD16" s="10">
        <v>1.9895672672909701</v>
      </c>
      <c r="AE16" s="7">
        <v>18.3361332244632</v>
      </c>
      <c r="AF16" s="10">
        <v>4.2316352005485802</v>
      </c>
      <c r="AG16" s="7">
        <v>-0.78768472977900605</v>
      </c>
      <c r="AH16" s="10">
        <v>4.8898915245002099</v>
      </c>
      <c r="AI16" s="7">
        <v>21.001769103642701</v>
      </c>
      <c r="AJ16" s="10">
        <v>1.5676940429728401</v>
      </c>
      <c r="AK16" s="7">
        <v>21.630231354587899</v>
      </c>
      <c r="AL16" s="10">
        <v>3.1184050667469401</v>
      </c>
      <c r="AM16" s="7" t="s">
        <v>706</v>
      </c>
      <c r="AN16" s="10" t="s">
        <v>706</v>
      </c>
      <c r="AO16" s="7" t="s">
        <v>706</v>
      </c>
      <c r="AP16" s="10" t="s">
        <v>706</v>
      </c>
      <c r="AQ16" s="65"/>
      <c r="AR16" s="65"/>
      <c r="AS16" s="65"/>
      <c r="AT16" s="182"/>
    </row>
    <row r="17" spans="1:46" ht="13" customHeight="1" x14ac:dyDescent="0.2">
      <c r="A17" s="82" t="s">
        <v>352</v>
      </c>
      <c r="B17" s="110">
        <v>2</v>
      </c>
      <c r="C17" s="7">
        <v>9.6041666108170407</v>
      </c>
      <c r="D17" s="10">
        <v>0.71050368245137596</v>
      </c>
      <c r="E17" s="7" t="s">
        <v>706</v>
      </c>
      <c r="F17" s="10" t="s">
        <v>706</v>
      </c>
      <c r="G17" s="7">
        <v>8.6059795713586595</v>
      </c>
      <c r="H17" s="10">
        <v>0.85771845287144299</v>
      </c>
      <c r="I17" s="7">
        <v>13.3983701550357</v>
      </c>
      <c r="J17" s="10">
        <v>1.7346283367150801</v>
      </c>
      <c r="K17" s="7" t="s">
        <v>706</v>
      </c>
      <c r="L17" s="10" t="s">
        <v>706</v>
      </c>
      <c r="M17" s="7">
        <v>9.8335268520542503</v>
      </c>
      <c r="N17" s="10">
        <v>1.4479367017088001</v>
      </c>
      <c r="O17" s="7">
        <v>9.4676228016739508</v>
      </c>
      <c r="P17" s="10">
        <v>0.77859447589758102</v>
      </c>
      <c r="Q17" s="7">
        <v>-0.365904050380298</v>
      </c>
      <c r="R17" s="10">
        <v>1.5686785873406399</v>
      </c>
      <c r="S17" s="7">
        <v>9.4880436872133291</v>
      </c>
      <c r="T17" s="10">
        <v>1.29793071319081</v>
      </c>
      <c r="U17" s="7">
        <v>9.6622386917227807</v>
      </c>
      <c r="V17" s="10">
        <v>1.1812065179771301</v>
      </c>
      <c r="W17" s="7">
        <v>8.5529176904658595</v>
      </c>
      <c r="X17" s="10">
        <v>1.26467114246545</v>
      </c>
      <c r="Y17" s="7">
        <v>-0.93512599674747099</v>
      </c>
      <c r="Z17" s="10">
        <v>1.7887832153949099</v>
      </c>
      <c r="AA17" s="7" t="s">
        <v>706</v>
      </c>
      <c r="AB17" s="10" t="s">
        <v>706</v>
      </c>
      <c r="AC17" s="7">
        <v>8.9279283049562999</v>
      </c>
      <c r="AD17" s="10">
        <v>0.98264057361621104</v>
      </c>
      <c r="AE17" s="7">
        <v>9.8103977612720907</v>
      </c>
      <c r="AF17" s="10">
        <v>1.21345876109957</v>
      </c>
      <c r="AG17" s="7" t="s">
        <v>706</v>
      </c>
      <c r="AH17" s="10" t="s">
        <v>706</v>
      </c>
      <c r="AI17" s="7">
        <v>8.3525075707582097</v>
      </c>
      <c r="AJ17" s="10">
        <v>1.07900750117301</v>
      </c>
      <c r="AK17" s="7">
        <v>9.7013395236006108</v>
      </c>
      <c r="AL17" s="10">
        <v>1.0344499184918401</v>
      </c>
      <c r="AM17" s="7">
        <v>10.457467163159601</v>
      </c>
      <c r="AN17" s="10">
        <v>1.54299574289264</v>
      </c>
      <c r="AO17" s="7">
        <v>2.1049595924013902</v>
      </c>
      <c r="AP17" s="10">
        <v>1.8125635256811601</v>
      </c>
      <c r="AQ17" s="65"/>
      <c r="AR17" s="65"/>
      <c r="AS17" s="65"/>
      <c r="AT17" s="182"/>
    </row>
    <row r="18" spans="1:46" ht="13" customHeight="1" x14ac:dyDescent="0.2">
      <c r="A18" s="111" t="s">
        <v>353</v>
      </c>
      <c r="B18" s="110">
        <v>2</v>
      </c>
      <c r="C18" s="7">
        <v>7.9835316335658399</v>
      </c>
      <c r="D18" s="10">
        <v>0.84246921196041202</v>
      </c>
      <c r="E18" s="7" t="s">
        <v>706</v>
      </c>
      <c r="F18" s="10" t="s">
        <v>706</v>
      </c>
      <c r="G18" s="7">
        <v>7.4209563160967003</v>
      </c>
      <c r="H18" s="10">
        <v>0.93686678855566297</v>
      </c>
      <c r="I18" s="7">
        <v>11.7431993530578</v>
      </c>
      <c r="J18" s="10">
        <v>2.7652396595837301</v>
      </c>
      <c r="K18" s="7" t="s">
        <v>706</v>
      </c>
      <c r="L18" s="10" t="s">
        <v>706</v>
      </c>
      <c r="M18" s="7">
        <v>8.0206657746997294</v>
      </c>
      <c r="N18" s="10">
        <v>1.5707334001405799</v>
      </c>
      <c r="O18" s="7">
        <v>7.8174612501970104</v>
      </c>
      <c r="P18" s="10">
        <v>1.0355329872894901</v>
      </c>
      <c r="Q18" s="7">
        <v>-0.203204524502721</v>
      </c>
      <c r="R18" s="10">
        <v>1.8748153513986501</v>
      </c>
      <c r="S18" s="7">
        <v>7.3961464487260997</v>
      </c>
      <c r="T18" s="10">
        <v>1.4732169450369901</v>
      </c>
      <c r="U18" s="7">
        <v>8.0877241004750005</v>
      </c>
      <c r="V18" s="10">
        <v>1.29297875824143</v>
      </c>
      <c r="W18" s="7">
        <v>7.3598092606597696</v>
      </c>
      <c r="X18" s="10">
        <v>1.50708356364857</v>
      </c>
      <c r="Y18" s="7">
        <v>-3.6337188066339003E-2</v>
      </c>
      <c r="Z18" s="10">
        <v>2.0259599720686099</v>
      </c>
      <c r="AA18" s="7" t="s">
        <v>706</v>
      </c>
      <c r="AB18" s="10" t="s">
        <v>706</v>
      </c>
      <c r="AC18" s="7">
        <v>7.40134853040768</v>
      </c>
      <c r="AD18" s="10">
        <v>1.1906898311896701</v>
      </c>
      <c r="AE18" s="7">
        <v>8.1055633650032206</v>
      </c>
      <c r="AF18" s="10">
        <v>1.36614294645156</v>
      </c>
      <c r="AG18" s="7" t="s">
        <v>706</v>
      </c>
      <c r="AH18" s="10" t="s">
        <v>706</v>
      </c>
      <c r="AI18" s="7">
        <v>7.36263096215432</v>
      </c>
      <c r="AJ18" s="10">
        <v>1.1843834966131801</v>
      </c>
      <c r="AK18" s="7">
        <v>8.03299134725623</v>
      </c>
      <c r="AL18" s="10">
        <v>1.40017734527791</v>
      </c>
      <c r="AM18" s="7">
        <v>7.4710804242353896</v>
      </c>
      <c r="AN18" s="10">
        <v>1.58008668022329</v>
      </c>
      <c r="AO18" s="7">
        <v>0.10844946208106999</v>
      </c>
      <c r="AP18" s="10">
        <v>1.9282475122901299</v>
      </c>
      <c r="AQ18" s="65"/>
      <c r="AR18" s="65"/>
      <c r="AS18" s="65"/>
      <c r="AT18" s="182"/>
    </row>
    <row r="19" spans="1:46" ht="13" customHeight="1" x14ac:dyDescent="0.2">
      <c r="A19" s="111" t="s">
        <v>354</v>
      </c>
      <c r="B19" s="110">
        <v>2</v>
      </c>
      <c r="C19" s="7">
        <v>12.6990230631824</v>
      </c>
      <c r="D19" s="10">
        <v>1.1789394674570699</v>
      </c>
      <c r="E19" s="7" t="s">
        <v>706</v>
      </c>
      <c r="F19" s="10" t="s">
        <v>706</v>
      </c>
      <c r="G19" s="7">
        <v>11.864924488175101</v>
      </c>
      <c r="H19" s="10">
        <v>1.6309835732026099</v>
      </c>
      <c r="I19" s="7">
        <v>14.6283987419891</v>
      </c>
      <c r="J19" s="10">
        <v>2.00659928212233</v>
      </c>
      <c r="K19" s="7" t="s">
        <v>706</v>
      </c>
      <c r="L19" s="10" t="s">
        <v>706</v>
      </c>
      <c r="M19" s="7">
        <v>12.2693468567905</v>
      </c>
      <c r="N19" s="10">
        <v>2.62289684918687</v>
      </c>
      <c r="O19" s="7">
        <v>13.4127173680236</v>
      </c>
      <c r="P19" s="10">
        <v>1.1759213741211401</v>
      </c>
      <c r="Q19" s="7">
        <v>1.1433705112330399</v>
      </c>
      <c r="R19" s="10">
        <v>2.8698123613853701</v>
      </c>
      <c r="S19" s="7">
        <v>13.7449243995866</v>
      </c>
      <c r="T19" s="10">
        <v>2.3071833641691799</v>
      </c>
      <c r="U19" s="7">
        <v>14.2636917076508</v>
      </c>
      <c r="V19" s="10">
        <v>2.0706571526513899</v>
      </c>
      <c r="W19" s="7">
        <v>10.393492703353401</v>
      </c>
      <c r="X19" s="10">
        <v>2.2691595371840201</v>
      </c>
      <c r="Y19" s="7">
        <v>-3.3514316962331399</v>
      </c>
      <c r="Z19" s="10">
        <v>3.32373492625605</v>
      </c>
      <c r="AA19" s="7" t="s">
        <v>706</v>
      </c>
      <c r="AB19" s="10" t="s">
        <v>706</v>
      </c>
      <c r="AC19" s="7">
        <v>12.049896900056799</v>
      </c>
      <c r="AD19" s="10">
        <v>1.6007049596112799</v>
      </c>
      <c r="AE19" s="7">
        <v>13.922183095935299</v>
      </c>
      <c r="AF19" s="10">
        <v>2.05023649525232</v>
      </c>
      <c r="AG19" s="7" t="s">
        <v>706</v>
      </c>
      <c r="AH19" s="10" t="s">
        <v>706</v>
      </c>
      <c r="AI19" s="7">
        <v>10.8717349268035</v>
      </c>
      <c r="AJ19" s="10">
        <v>1.9058900074285301</v>
      </c>
      <c r="AK19" s="7">
        <v>12.6341579543477</v>
      </c>
      <c r="AL19" s="10">
        <v>1.4711699827726401</v>
      </c>
      <c r="AM19" s="7">
        <v>18.529335499222402</v>
      </c>
      <c r="AN19" s="10">
        <v>3.91100821596519</v>
      </c>
      <c r="AO19" s="7">
        <v>7.65760057241891</v>
      </c>
      <c r="AP19" s="10">
        <v>4.0342717803998003</v>
      </c>
      <c r="AQ19" s="65"/>
      <c r="AR19" s="65"/>
      <c r="AS19" s="65"/>
      <c r="AT19" s="182"/>
    </row>
    <row r="20" spans="1:46" ht="13" customHeight="1" x14ac:dyDescent="0.2">
      <c r="A20" s="82" t="s">
        <v>355</v>
      </c>
      <c r="B20" s="110">
        <v>2</v>
      </c>
      <c r="C20" s="7">
        <v>14.755181791117501</v>
      </c>
      <c r="D20" s="10">
        <v>1.45058781654686</v>
      </c>
      <c r="E20" s="7">
        <v>18.8793452224301</v>
      </c>
      <c r="F20" s="10">
        <v>3.1645434679320701</v>
      </c>
      <c r="G20" s="7">
        <v>16.8100170288917</v>
      </c>
      <c r="H20" s="10">
        <v>2.3267584389334499</v>
      </c>
      <c r="I20" s="7">
        <v>11.7131561488022</v>
      </c>
      <c r="J20" s="10">
        <v>1.8029260551502799</v>
      </c>
      <c r="K20" s="7">
        <v>-7.1661890736278098</v>
      </c>
      <c r="L20" s="10">
        <v>3.58619978575899</v>
      </c>
      <c r="M20" s="7">
        <v>15.9990951920513</v>
      </c>
      <c r="N20" s="10">
        <v>1.5124059339215901</v>
      </c>
      <c r="O20" s="7">
        <v>11.1648155694211</v>
      </c>
      <c r="P20" s="10">
        <v>3.5754672189248602</v>
      </c>
      <c r="Q20" s="7">
        <v>-4.8342796226301701</v>
      </c>
      <c r="R20" s="10">
        <v>3.88195355283279</v>
      </c>
      <c r="S20" s="7">
        <v>12.9388564281171</v>
      </c>
      <c r="T20" s="10">
        <v>2.25805383619503</v>
      </c>
      <c r="U20" s="7">
        <v>17.420491073948298</v>
      </c>
      <c r="V20" s="10">
        <v>4.0817003150102504</v>
      </c>
      <c r="W20" s="7">
        <v>15.7705281420254</v>
      </c>
      <c r="X20" s="10">
        <v>2.0380160591046002</v>
      </c>
      <c r="Y20" s="7">
        <v>2.8316717139082899</v>
      </c>
      <c r="Z20" s="10">
        <v>3.07132020383761</v>
      </c>
      <c r="AA20" s="7">
        <v>12.8452855284064</v>
      </c>
      <c r="AB20" s="10">
        <v>1.57809905753336</v>
      </c>
      <c r="AC20" s="7">
        <v>14.0468932333787</v>
      </c>
      <c r="AD20" s="10">
        <v>2.8003830027343399</v>
      </c>
      <c r="AE20" s="7">
        <v>20.2299537281468</v>
      </c>
      <c r="AF20" s="10">
        <v>3.84982205156882</v>
      </c>
      <c r="AG20" s="7">
        <v>7.3846681997403101</v>
      </c>
      <c r="AH20" s="10">
        <v>4.0283143512323196</v>
      </c>
      <c r="AI20" s="7">
        <v>15.323197588594899</v>
      </c>
      <c r="AJ20" s="10">
        <v>1.6837494211102</v>
      </c>
      <c r="AK20" s="7">
        <v>11.493116403083899</v>
      </c>
      <c r="AL20" s="10">
        <v>2.48914554028973</v>
      </c>
      <c r="AM20" s="7">
        <v>15.9940591984468</v>
      </c>
      <c r="AN20" s="10">
        <v>6.4190142656801701</v>
      </c>
      <c r="AO20" s="7">
        <v>0.67086160985185805</v>
      </c>
      <c r="AP20" s="10">
        <v>6.6072285522796799</v>
      </c>
      <c r="AQ20" s="65"/>
      <c r="AR20" s="65"/>
      <c r="AS20" s="65"/>
      <c r="AT20" s="182"/>
    </row>
    <row r="21" spans="1:46" ht="13" customHeight="1" x14ac:dyDescent="0.2">
      <c r="A21" s="82" t="s">
        <v>356</v>
      </c>
      <c r="B21" s="110">
        <v>2</v>
      </c>
      <c r="C21" s="7">
        <v>10.603990534141801</v>
      </c>
      <c r="D21" s="10">
        <v>1.07744052415555</v>
      </c>
      <c r="E21" s="7">
        <v>9.8269398835671602</v>
      </c>
      <c r="F21" s="10">
        <v>3.1877927610274499</v>
      </c>
      <c r="G21" s="7">
        <v>9.9472445705482109</v>
      </c>
      <c r="H21" s="10">
        <v>1.5856429958440199</v>
      </c>
      <c r="I21" s="7">
        <v>12.023693966918101</v>
      </c>
      <c r="J21" s="10">
        <v>1.6030707273387601</v>
      </c>
      <c r="K21" s="7">
        <v>2.1967540833508998</v>
      </c>
      <c r="L21" s="10">
        <v>3.5714771692930198</v>
      </c>
      <c r="M21" s="7">
        <v>10.0856462411449</v>
      </c>
      <c r="N21" s="10">
        <v>1.0480860457788601</v>
      </c>
      <c r="O21" s="7" t="s">
        <v>706</v>
      </c>
      <c r="P21" s="10" t="s">
        <v>706</v>
      </c>
      <c r="Q21" s="7" t="s">
        <v>706</v>
      </c>
      <c r="R21" s="10" t="s">
        <v>706</v>
      </c>
      <c r="S21" s="7">
        <v>11.4037945676156</v>
      </c>
      <c r="T21" s="10">
        <v>1.4651074819132099</v>
      </c>
      <c r="U21" s="7">
        <v>10.758122082174699</v>
      </c>
      <c r="V21" s="10">
        <v>1.97155076487931</v>
      </c>
      <c r="W21" s="7">
        <v>7.2635928094099302</v>
      </c>
      <c r="X21" s="10">
        <v>2.4709615203355799</v>
      </c>
      <c r="Y21" s="7">
        <v>-4.1402017582056203</v>
      </c>
      <c r="Z21" s="10">
        <v>2.7860484310787799</v>
      </c>
      <c r="AA21" s="7">
        <v>11.2831392231016</v>
      </c>
      <c r="AB21" s="10">
        <v>1.7316614953765399</v>
      </c>
      <c r="AC21" s="7">
        <v>10.260464795365399</v>
      </c>
      <c r="AD21" s="10">
        <v>1.42879293483577</v>
      </c>
      <c r="AE21" s="7">
        <v>9.9090792967915409</v>
      </c>
      <c r="AF21" s="10">
        <v>2.97395031362286</v>
      </c>
      <c r="AG21" s="7">
        <v>-1.3740599263100901</v>
      </c>
      <c r="AH21" s="10">
        <v>3.44192713985111</v>
      </c>
      <c r="AI21" s="7">
        <v>10.555096119000201</v>
      </c>
      <c r="AJ21" s="10">
        <v>1.2366433446259</v>
      </c>
      <c r="AK21" s="7">
        <v>10.861904507232</v>
      </c>
      <c r="AL21" s="10">
        <v>2.64522699028171</v>
      </c>
      <c r="AM21" s="7" t="s">
        <v>706</v>
      </c>
      <c r="AN21" s="10" t="s">
        <v>706</v>
      </c>
      <c r="AO21" s="7" t="s">
        <v>706</v>
      </c>
      <c r="AP21" s="10" t="s">
        <v>706</v>
      </c>
      <c r="AQ21" s="65"/>
      <c r="AR21" s="65"/>
      <c r="AS21" s="65"/>
      <c r="AT21" s="182"/>
    </row>
    <row r="22" spans="1:46" ht="13" customHeight="1" x14ac:dyDescent="0.2">
      <c r="A22" s="82" t="s">
        <v>357</v>
      </c>
      <c r="B22" s="110">
        <v>2</v>
      </c>
      <c r="C22" s="7">
        <v>23.284915892761401</v>
      </c>
      <c r="D22" s="10">
        <v>1.9013080707510901</v>
      </c>
      <c r="E22" s="7" t="s">
        <v>706</v>
      </c>
      <c r="F22" s="10" t="s">
        <v>706</v>
      </c>
      <c r="G22" s="7">
        <v>16.980535017563501</v>
      </c>
      <c r="H22" s="10">
        <v>3.6175511545409198</v>
      </c>
      <c r="I22" s="7">
        <v>24.877327014906601</v>
      </c>
      <c r="J22" s="10">
        <v>2.3930233034848398</v>
      </c>
      <c r="K22" s="7" t="s">
        <v>706</v>
      </c>
      <c r="L22" s="10" t="s">
        <v>706</v>
      </c>
      <c r="M22" s="7">
        <v>18.579914940462501</v>
      </c>
      <c r="N22" s="10">
        <v>3.7445560288925699</v>
      </c>
      <c r="O22" s="7">
        <v>26.029103475945</v>
      </c>
      <c r="P22" s="10">
        <v>2.0811587429907101</v>
      </c>
      <c r="Q22" s="7">
        <v>7.44918853548256</v>
      </c>
      <c r="R22" s="10">
        <v>4.4170649189135203</v>
      </c>
      <c r="S22" s="7">
        <v>28.577567408583601</v>
      </c>
      <c r="T22" s="10">
        <v>4.5403475152325896</v>
      </c>
      <c r="U22" s="7">
        <v>22.1175915611893</v>
      </c>
      <c r="V22" s="10">
        <v>4.8625837590326597</v>
      </c>
      <c r="W22" s="7">
        <v>21.194160676457599</v>
      </c>
      <c r="X22" s="10">
        <v>2.9272422832260001</v>
      </c>
      <c r="Y22" s="7">
        <v>-7.3834067321259704</v>
      </c>
      <c r="Z22" s="10">
        <v>5.7103698883787901</v>
      </c>
      <c r="AA22" s="7">
        <v>27.556394936736201</v>
      </c>
      <c r="AB22" s="10">
        <v>2.9164067653097199</v>
      </c>
      <c r="AC22" s="7">
        <v>15.436153777447901</v>
      </c>
      <c r="AD22" s="10">
        <v>3.0538377809256398</v>
      </c>
      <c r="AE22" s="7">
        <v>18.085580284812401</v>
      </c>
      <c r="AF22" s="10">
        <v>4.9575016520287001</v>
      </c>
      <c r="AG22" s="7">
        <v>-9.4708146519237904</v>
      </c>
      <c r="AH22" s="10">
        <v>6.0782353784946102</v>
      </c>
      <c r="AI22" s="7">
        <v>23.367250821475899</v>
      </c>
      <c r="AJ22" s="10">
        <v>2.9229505050185902</v>
      </c>
      <c r="AK22" s="7">
        <v>22.155829035206299</v>
      </c>
      <c r="AL22" s="10">
        <v>3.0791859342320498</v>
      </c>
      <c r="AM22" s="7">
        <v>23.007066376077201</v>
      </c>
      <c r="AN22" s="10">
        <v>4.77107340502452</v>
      </c>
      <c r="AO22" s="7">
        <v>-0.36018444539869798</v>
      </c>
      <c r="AP22" s="10">
        <v>6.0363411007738899</v>
      </c>
      <c r="AQ22" s="65"/>
      <c r="AR22" s="65"/>
      <c r="AS22" s="65"/>
      <c r="AT22" s="182"/>
    </row>
    <row r="23" spans="1:46" ht="13" customHeight="1" x14ac:dyDescent="0.2">
      <c r="A23" s="82" t="s">
        <v>358</v>
      </c>
      <c r="B23" s="110">
        <v>2</v>
      </c>
      <c r="C23" s="7">
        <v>12.6408300355502</v>
      </c>
      <c r="D23" s="10">
        <v>2.1270396242286802</v>
      </c>
      <c r="E23" s="7">
        <v>13.4622470142862</v>
      </c>
      <c r="F23" s="10">
        <v>5.4476398086670299</v>
      </c>
      <c r="G23" s="7">
        <v>9.5441662248772108</v>
      </c>
      <c r="H23" s="10">
        <v>4.01031031660425</v>
      </c>
      <c r="I23" s="7">
        <v>15.120653309804201</v>
      </c>
      <c r="J23" s="10">
        <v>2.7526852022648698</v>
      </c>
      <c r="K23" s="7">
        <v>1.6584062955179999</v>
      </c>
      <c r="L23" s="10">
        <v>6.0743730576223598</v>
      </c>
      <c r="M23" s="7">
        <v>10.243516199635399</v>
      </c>
      <c r="N23" s="10">
        <v>2.2345685618213502</v>
      </c>
      <c r="O23" s="7">
        <v>22.347028775715199</v>
      </c>
      <c r="P23" s="10">
        <v>5.7707859370942103</v>
      </c>
      <c r="Q23" s="7">
        <v>12.103512576079799</v>
      </c>
      <c r="R23" s="10">
        <v>6.2076264705685604</v>
      </c>
      <c r="S23" s="7">
        <v>13.397492855852001</v>
      </c>
      <c r="T23" s="10">
        <v>3.1333611994049</v>
      </c>
      <c r="U23" s="7">
        <v>11.421033961686801</v>
      </c>
      <c r="V23" s="10">
        <v>6.0069420314338302</v>
      </c>
      <c r="W23" s="7">
        <v>13.5670977582721</v>
      </c>
      <c r="X23" s="10">
        <v>3.2488453557558001</v>
      </c>
      <c r="Y23" s="7">
        <v>0.169604902420112</v>
      </c>
      <c r="Z23" s="10">
        <v>4.4289980910957398</v>
      </c>
      <c r="AA23" s="7">
        <v>10.211310638499601</v>
      </c>
      <c r="AB23" s="10">
        <v>2.2733059514424401</v>
      </c>
      <c r="AC23" s="7">
        <v>13.5857379764605</v>
      </c>
      <c r="AD23" s="10">
        <v>4.7027784183638897</v>
      </c>
      <c r="AE23" s="7">
        <v>22.092518440312499</v>
      </c>
      <c r="AF23" s="10">
        <v>6.1718995377079198</v>
      </c>
      <c r="AG23" s="7">
        <v>11.8812078018129</v>
      </c>
      <c r="AH23" s="10">
        <v>6.53546677732162</v>
      </c>
      <c r="AI23" s="7">
        <v>12.742838405906801</v>
      </c>
      <c r="AJ23" s="10">
        <v>2.3685988191319698</v>
      </c>
      <c r="AK23" s="7">
        <v>7.5268936386453698</v>
      </c>
      <c r="AL23" s="10">
        <v>3.51464802901938</v>
      </c>
      <c r="AM23" s="7">
        <v>26.6288446674588</v>
      </c>
      <c r="AN23" s="10">
        <v>8.0704904279325103</v>
      </c>
      <c r="AO23" s="7">
        <v>13.886006261552099</v>
      </c>
      <c r="AP23" s="10">
        <v>8.3528605798464106</v>
      </c>
      <c r="AQ23" s="65"/>
      <c r="AR23" s="65"/>
      <c r="AS23" s="65"/>
      <c r="AT23" s="182"/>
    </row>
    <row r="24" spans="1:46" ht="13" customHeight="1" x14ac:dyDescent="0.2">
      <c r="A24" s="82" t="s">
        <v>425</v>
      </c>
      <c r="B24" s="110">
        <v>2</v>
      </c>
      <c r="C24" s="7">
        <v>17.500477305090499</v>
      </c>
      <c r="D24" s="10">
        <v>1.43101283369934</v>
      </c>
      <c r="E24" s="7">
        <v>17.689828927340098</v>
      </c>
      <c r="F24" s="10">
        <v>3.1600059931129598</v>
      </c>
      <c r="G24" s="7">
        <v>16.309572330444801</v>
      </c>
      <c r="H24" s="10">
        <v>1.8938983296791601</v>
      </c>
      <c r="I24" s="7">
        <v>22.599660964196499</v>
      </c>
      <c r="J24" s="10">
        <v>3.60465406751702</v>
      </c>
      <c r="K24" s="7">
        <v>4.9098320368564803</v>
      </c>
      <c r="L24" s="10">
        <v>4.6997620512044298</v>
      </c>
      <c r="M24" s="7">
        <v>18.557821862103399</v>
      </c>
      <c r="N24" s="10">
        <v>1.65482089278405</v>
      </c>
      <c r="O24" s="7">
        <v>14.615935482274001</v>
      </c>
      <c r="P24" s="10">
        <v>3.6960858574567199</v>
      </c>
      <c r="Q24" s="7">
        <v>-3.9418863798294601</v>
      </c>
      <c r="R24" s="10">
        <v>4.0357625782167998</v>
      </c>
      <c r="S24" s="7">
        <v>17.3961251402858</v>
      </c>
      <c r="T24" s="10">
        <v>3.3382569906477402</v>
      </c>
      <c r="U24" s="7">
        <v>19.799883775035401</v>
      </c>
      <c r="V24" s="10">
        <v>3.4774762715039098</v>
      </c>
      <c r="W24" s="7">
        <v>17.882654279307101</v>
      </c>
      <c r="X24" s="10">
        <v>2.1501365071608798</v>
      </c>
      <c r="Y24" s="7">
        <v>0.48652913902126799</v>
      </c>
      <c r="Z24" s="10">
        <v>3.9578457400095099</v>
      </c>
      <c r="AA24" s="7">
        <v>19.037120902057399</v>
      </c>
      <c r="AB24" s="10">
        <v>2.5745298208149201</v>
      </c>
      <c r="AC24" s="7">
        <v>15.769462459053999</v>
      </c>
      <c r="AD24" s="10">
        <v>2.3504476960277598</v>
      </c>
      <c r="AE24" s="7">
        <v>22.161740817405502</v>
      </c>
      <c r="AF24" s="10">
        <v>5.7998891559828598</v>
      </c>
      <c r="AG24" s="7">
        <v>3.1246199153480898</v>
      </c>
      <c r="AH24" s="10">
        <v>6.4958382739509997</v>
      </c>
      <c r="AI24" s="7">
        <v>16.188524352915898</v>
      </c>
      <c r="AJ24" s="10">
        <v>1.91998167107907</v>
      </c>
      <c r="AK24" s="7">
        <v>18.0154962850246</v>
      </c>
      <c r="AL24" s="10">
        <v>2.76064412518219</v>
      </c>
      <c r="AM24" s="7">
        <v>28.6328165432957</v>
      </c>
      <c r="AN24" s="10">
        <v>7.8305942472002101</v>
      </c>
      <c r="AO24" s="7">
        <v>12.4442921903798</v>
      </c>
      <c r="AP24" s="10">
        <v>8.1199908762156205</v>
      </c>
      <c r="AQ24" s="65"/>
      <c r="AR24" s="65"/>
      <c r="AS24" s="65"/>
      <c r="AT24" s="182"/>
    </row>
    <row r="25" spans="1:46" ht="13" customHeight="1" x14ac:dyDescent="0.2">
      <c r="A25" s="82" t="s">
        <v>359</v>
      </c>
      <c r="B25" s="110">
        <v>2</v>
      </c>
      <c r="C25" s="7">
        <v>21.0925685424364</v>
      </c>
      <c r="D25" s="10">
        <v>1.27174278483639</v>
      </c>
      <c r="E25" s="7">
        <v>15.9989911759151</v>
      </c>
      <c r="F25" s="10">
        <v>3.0582491826651599</v>
      </c>
      <c r="G25" s="7">
        <v>20.497616452583301</v>
      </c>
      <c r="H25" s="10">
        <v>1.40566534370435</v>
      </c>
      <c r="I25" s="7">
        <v>24.101802876184401</v>
      </c>
      <c r="J25" s="10">
        <v>2.9420957484180299</v>
      </c>
      <c r="K25" s="7">
        <v>8.1028117002693207</v>
      </c>
      <c r="L25" s="10">
        <v>4.3009488045066897</v>
      </c>
      <c r="M25" s="7">
        <v>20.241163767698701</v>
      </c>
      <c r="N25" s="10">
        <v>1.3234468846555401</v>
      </c>
      <c r="O25" s="7" t="s">
        <v>706</v>
      </c>
      <c r="P25" s="10" t="s">
        <v>706</v>
      </c>
      <c r="Q25" s="7" t="s">
        <v>706</v>
      </c>
      <c r="R25" s="10" t="s">
        <v>706</v>
      </c>
      <c r="S25" s="7">
        <v>20.172167084552299</v>
      </c>
      <c r="T25" s="10">
        <v>1.58408018267442</v>
      </c>
      <c r="U25" s="7">
        <v>18.750587513313</v>
      </c>
      <c r="V25" s="10">
        <v>2.67541434644686</v>
      </c>
      <c r="W25" s="7">
        <v>26.554593583129801</v>
      </c>
      <c r="X25" s="10">
        <v>3.7328857071000101</v>
      </c>
      <c r="Y25" s="7">
        <v>6.3824264985774404</v>
      </c>
      <c r="Z25" s="10">
        <v>4.0913401930246103</v>
      </c>
      <c r="AA25" s="7">
        <v>18.175791439102099</v>
      </c>
      <c r="AB25" s="10">
        <v>2.3995282533787199</v>
      </c>
      <c r="AC25" s="7">
        <v>21.665851360467101</v>
      </c>
      <c r="AD25" s="10">
        <v>1.60062986735876</v>
      </c>
      <c r="AE25" s="7" t="s">
        <v>706</v>
      </c>
      <c r="AF25" s="10" t="s">
        <v>706</v>
      </c>
      <c r="AG25" s="7" t="s">
        <v>706</v>
      </c>
      <c r="AH25" s="10" t="s">
        <v>706</v>
      </c>
      <c r="AI25" s="7">
        <v>20.654487059222401</v>
      </c>
      <c r="AJ25" s="10">
        <v>1.59046858193801</v>
      </c>
      <c r="AK25" s="7">
        <v>19.140276679892999</v>
      </c>
      <c r="AL25" s="10">
        <v>2.8156868221861302</v>
      </c>
      <c r="AM25" s="7" t="s">
        <v>706</v>
      </c>
      <c r="AN25" s="10" t="s">
        <v>706</v>
      </c>
      <c r="AO25" s="7" t="s">
        <v>706</v>
      </c>
      <c r="AP25" s="10" t="s">
        <v>706</v>
      </c>
      <c r="AQ25" s="65"/>
      <c r="AR25" s="65"/>
      <c r="AS25" s="65"/>
      <c r="AT25" s="182"/>
    </row>
    <row r="26" spans="1:46" ht="13" customHeight="1" x14ac:dyDescent="0.2">
      <c r="A26" s="82" t="s">
        <v>360</v>
      </c>
      <c r="B26" s="110">
        <v>2</v>
      </c>
      <c r="C26" s="7">
        <v>9.9120998120759705</v>
      </c>
      <c r="D26" s="10">
        <v>1.20177455618963</v>
      </c>
      <c r="E26" s="7">
        <v>8.0680016506819108</v>
      </c>
      <c r="F26" s="10">
        <v>2.9481503434337699</v>
      </c>
      <c r="G26" s="7">
        <v>9.5754403003657806</v>
      </c>
      <c r="H26" s="10">
        <v>1.7839405637075401</v>
      </c>
      <c r="I26" s="7">
        <v>11.095463882134</v>
      </c>
      <c r="J26" s="10">
        <v>2.0998694741202302</v>
      </c>
      <c r="K26" s="7">
        <v>3.0274622314521</v>
      </c>
      <c r="L26" s="10">
        <v>3.35576386083445</v>
      </c>
      <c r="M26" s="7">
        <v>10.3879295436052</v>
      </c>
      <c r="N26" s="10">
        <v>1.4809527645053799</v>
      </c>
      <c r="O26" s="7">
        <v>9.1118503166238192</v>
      </c>
      <c r="P26" s="10">
        <v>2.0471551819990501</v>
      </c>
      <c r="Q26" s="7">
        <v>-1.2760792269813901</v>
      </c>
      <c r="R26" s="10">
        <v>2.51093341932551</v>
      </c>
      <c r="S26" s="7">
        <v>8.7679901810117808</v>
      </c>
      <c r="T26" s="10">
        <v>1.80411302434487</v>
      </c>
      <c r="U26" s="7">
        <v>12.0056418355675</v>
      </c>
      <c r="V26" s="10">
        <v>2.2570314911812699</v>
      </c>
      <c r="W26" s="7">
        <v>8.2785848320473505</v>
      </c>
      <c r="X26" s="10">
        <v>2.7351655458313102</v>
      </c>
      <c r="Y26" s="7">
        <v>-0.489405348964427</v>
      </c>
      <c r="Z26" s="10">
        <v>3.2935172600598999</v>
      </c>
      <c r="AA26" s="7">
        <v>8.4425402294262</v>
      </c>
      <c r="AB26" s="10">
        <v>2.7013212255386598</v>
      </c>
      <c r="AC26" s="7">
        <v>11.341140764200899</v>
      </c>
      <c r="AD26" s="10">
        <v>1.8761497869536401</v>
      </c>
      <c r="AE26" s="7">
        <v>6.8128153081144802</v>
      </c>
      <c r="AF26" s="10">
        <v>1.87878322962366</v>
      </c>
      <c r="AG26" s="7">
        <v>-1.62972492131172</v>
      </c>
      <c r="AH26" s="10">
        <v>3.0481952404407999</v>
      </c>
      <c r="AI26" s="7">
        <v>8.4307943957577791</v>
      </c>
      <c r="AJ26" s="10">
        <v>1.4078245840353201</v>
      </c>
      <c r="AK26" s="7">
        <v>13.266829963667499</v>
      </c>
      <c r="AL26" s="10">
        <v>2.37662276496643</v>
      </c>
      <c r="AM26" s="7" t="s">
        <v>706</v>
      </c>
      <c r="AN26" s="10" t="s">
        <v>706</v>
      </c>
      <c r="AO26" s="7" t="s">
        <v>706</v>
      </c>
      <c r="AP26" s="10" t="s">
        <v>706</v>
      </c>
      <c r="AQ26" s="65"/>
      <c r="AR26" s="65"/>
      <c r="AS26" s="65"/>
      <c r="AT26" s="182"/>
    </row>
    <row r="27" spans="1:46" ht="13" customHeight="1" x14ac:dyDescent="0.2">
      <c r="A27" s="82" t="s">
        <v>361</v>
      </c>
      <c r="B27" s="110">
        <v>2</v>
      </c>
      <c r="C27" s="7">
        <v>14.2664543700813</v>
      </c>
      <c r="D27" s="10">
        <v>0.75705500313392105</v>
      </c>
      <c r="E27" s="7">
        <v>12.569198226101101</v>
      </c>
      <c r="F27" s="10">
        <v>1.81915262881271</v>
      </c>
      <c r="G27" s="7">
        <v>13.508774455822399</v>
      </c>
      <c r="H27" s="10">
        <v>0.99694030904550601</v>
      </c>
      <c r="I27" s="7">
        <v>17.295375198323899</v>
      </c>
      <c r="J27" s="10">
        <v>1.2631487221850299</v>
      </c>
      <c r="K27" s="7">
        <v>4.7261769722228104</v>
      </c>
      <c r="L27" s="10">
        <v>2.2601187645917702</v>
      </c>
      <c r="M27" s="7">
        <v>13.610979081350299</v>
      </c>
      <c r="N27" s="10">
        <v>0.76962999990944703</v>
      </c>
      <c r="O27" s="7">
        <v>19.664952757295101</v>
      </c>
      <c r="P27" s="10">
        <v>3.1877445952349102</v>
      </c>
      <c r="Q27" s="7">
        <v>6.0539736759447802</v>
      </c>
      <c r="R27" s="10">
        <v>3.2864597290469102</v>
      </c>
      <c r="S27" s="7">
        <v>14.246828636924601</v>
      </c>
      <c r="T27" s="10">
        <v>0.93154166495261004</v>
      </c>
      <c r="U27" s="7">
        <v>14.727049980516201</v>
      </c>
      <c r="V27" s="10">
        <v>2.20316746065006</v>
      </c>
      <c r="W27" s="7">
        <v>11.2568118950401</v>
      </c>
      <c r="X27" s="10">
        <v>3.1821232691171399</v>
      </c>
      <c r="Y27" s="7">
        <v>-2.9900167418844301</v>
      </c>
      <c r="Z27" s="10">
        <v>3.2901101258954402</v>
      </c>
      <c r="AA27" s="7">
        <v>13.203207123965299</v>
      </c>
      <c r="AB27" s="10">
        <v>1.5124033044598599</v>
      </c>
      <c r="AC27" s="7">
        <v>14.7955277702338</v>
      </c>
      <c r="AD27" s="10">
        <v>1.0471009870993</v>
      </c>
      <c r="AE27" s="7">
        <v>12.4946698025357</v>
      </c>
      <c r="AF27" s="10">
        <v>2.2186136957907099</v>
      </c>
      <c r="AG27" s="7">
        <v>-0.70853732142961301</v>
      </c>
      <c r="AH27" s="10">
        <v>2.5081860528685098</v>
      </c>
      <c r="AI27" s="7">
        <v>13.034366957307</v>
      </c>
      <c r="AJ27" s="10">
        <v>1.08398486714512</v>
      </c>
      <c r="AK27" s="7">
        <v>15.4193706847208</v>
      </c>
      <c r="AL27" s="10">
        <v>1.0960075146754</v>
      </c>
      <c r="AM27" s="7">
        <v>10.4417519334175</v>
      </c>
      <c r="AN27" s="10">
        <v>3.21270281121866</v>
      </c>
      <c r="AO27" s="7">
        <v>-2.5926150238895098</v>
      </c>
      <c r="AP27" s="10">
        <v>3.1836828896489799</v>
      </c>
      <c r="AQ27" s="65"/>
      <c r="AR27" s="65"/>
      <c r="AS27" s="65"/>
      <c r="AT27" s="182"/>
    </row>
    <row r="28" spans="1:46" ht="13" customHeight="1" x14ac:dyDescent="0.2">
      <c r="A28" s="82" t="s">
        <v>362</v>
      </c>
      <c r="B28" s="110">
        <v>2</v>
      </c>
      <c r="C28" s="7">
        <v>17.973670358806501</v>
      </c>
      <c r="D28" s="10">
        <v>1.2393647585476</v>
      </c>
      <c r="E28" s="7">
        <v>19.729626533323401</v>
      </c>
      <c r="F28" s="10">
        <v>3.2410588643289802</v>
      </c>
      <c r="G28" s="7">
        <v>18.110965399841501</v>
      </c>
      <c r="H28" s="10">
        <v>1.45397565058318</v>
      </c>
      <c r="I28" s="7">
        <v>14.4132963491294</v>
      </c>
      <c r="J28" s="10">
        <v>2.1210942156510901</v>
      </c>
      <c r="K28" s="7">
        <v>-5.3163301841939603</v>
      </c>
      <c r="L28" s="10">
        <v>3.9686233255974601</v>
      </c>
      <c r="M28" s="7">
        <v>18.5418869134208</v>
      </c>
      <c r="N28" s="10">
        <v>1.4255242898657801</v>
      </c>
      <c r="O28" s="7">
        <v>15.814686636831199</v>
      </c>
      <c r="P28" s="10">
        <v>2.5063785417491</v>
      </c>
      <c r="Q28" s="7">
        <v>-2.72720027658956</v>
      </c>
      <c r="R28" s="10">
        <v>2.8924266854713898</v>
      </c>
      <c r="S28" s="7">
        <v>16.3464522646101</v>
      </c>
      <c r="T28" s="10">
        <v>1.2483499132086899</v>
      </c>
      <c r="U28" s="7">
        <v>19.980597098368101</v>
      </c>
      <c r="V28" s="10">
        <v>3.3651142580927198</v>
      </c>
      <c r="W28" s="7">
        <v>23.924539231393499</v>
      </c>
      <c r="X28" s="10">
        <v>4.32699125354792</v>
      </c>
      <c r="Y28" s="7">
        <v>7.5780869667833999</v>
      </c>
      <c r="Z28" s="10">
        <v>4.3403238979682097</v>
      </c>
      <c r="AA28" s="7">
        <v>14.8178154290701</v>
      </c>
      <c r="AB28" s="10">
        <v>2.4215164543027301</v>
      </c>
      <c r="AC28" s="7">
        <v>18.2721616431981</v>
      </c>
      <c r="AD28" s="10">
        <v>1.63082207817637</v>
      </c>
      <c r="AE28" s="7">
        <v>21.8609806051054</v>
      </c>
      <c r="AF28" s="10">
        <v>3.7355092992746699</v>
      </c>
      <c r="AG28" s="7">
        <v>7.0431651760353402</v>
      </c>
      <c r="AH28" s="10">
        <v>4.47229257145408</v>
      </c>
      <c r="AI28" s="7">
        <v>17.5057003206785</v>
      </c>
      <c r="AJ28" s="10">
        <v>1.30951073880225</v>
      </c>
      <c r="AK28" s="7">
        <v>17.493652246921901</v>
      </c>
      <c r="AL28" s="10">
        <v>2.17291798312894</v>
      </c>
      <c r="AM28" s="7">
        <v>21.351553670221101</v>
      </c>
      <c r="AN28" s="10">
        <v>6.39794086268118</v>
      </c>
      <c r="AO28" s="7">
        <v>3.8458533495426299</v>
      </c>
      <c r="AP28" s="10">
        <v>6.6223935609803402</v>
      </c>
      <c r="AQ28" s="65"/>
      <c r="AR28" s="65"/>
      <c r="AS28" s="65"/>
      <c r="AT28" s="182"/>
    </row>
    <row r="29" spans="1:46" ht="13" customHeight="1" x14ac:dyDescent="0.2">
      <c r="A29" s="82" t="s">
        <v>363</v>
      </c>
      <c r="B29" s="110">
        <v>2</v>
      </c>
      <c r="C29" s="7">
        <v>31.170529080566901</v>
      </c>
      <c r="D29" s="10">
        <v>1.51553520168711</v>
      </c>
      <c r="E29" s="7">
        <v>33.2256603380158</v>
      </c>
      <c r="F29" s="10">
        <v>2.8328021383021</v>
      </c>
      <c r="G29" s="7">
        <v>30.193456339076601</v>
      </c>
      <c r="H29" s="10">
        <v>2.3837827962086102</v>
      </c>
      <c r="I29" s="7">
        <v>29.994757306179899</v>
      </c>
      <c r="J29" s="10">
        <v>2.7939618462460598</v>
      </c>
      <c r="K29" s="7">
        <v>-3.23090303183593</v>
      </c>
      <c r="L29" s="10">
        <v>3.9587304443991198</v>
      </c>
      <c r="M29" s="7">
        <v>31.1648823121376</v>
      </c>
      <c r="N29" s="10">
        <v>1.6917282772234901</v>
      </c>
      <c r="O29" s="7">
        <v>30.3675059870111</v>
      </c>
      <c r="P29" s="10">
        <v>2.8461767098125299</v>
      </c>
      <c r="Q29" s="7">
        <v>-0.79737632512643197</v>
      </c>
      <c r="R29" s="10">
        <v>3.4444217624592501</v>
      </c>
      <c r="S29" s="7">
        <v>31.984943872547301</v>
      </c>
      <c r="T29" s="10">
        <v>1.8043149456198899</v>
      </c>
      <c r="U29" s="7">
        <v>24.600421005067901</v>
      </c>
      <c r="V29" s="10">
        <v>2.4494707162643201</v>
      </c>
      <c r="W29" s="7">
        <v>39.085291546116601</v>
      </c>
      <c r="X29" s="10">
        <v>5.6126502866286403</v>
      </c>
      <c r="Y29" s="7">
        <v>7.1003476735692503</v>
      </c>
      <c r="Z29" s="10">
        <v>5.9588364006705001</v>
      </c>
      <c r="AA29" s="7">
        <v>28.203454166503899</v>
      </c>
      <c r="AB29" s="10">
        <v>2.5737273079112302</v>
      </c>
      <c r="AC29" s="7">
        <v>31.763566525561899</v>
      </c>
      <c r="AD29" s="10">
        <v>2.0819279769563601</v>
      </c>
      <c r="AE29" s="7">
        <v>29.874913820612701</v>
      </c>
      <c r="AF29" s="10">
        <v>2.6132980159814299</v>
      </c>
      <c r="AG29" s="7">
        <v>1.67145965410887</v>
      </c>
      <c r="AH29" s="10">
        <v>3.5050492348771201</v>
      </c>
      <c r="AI29" s="7">
        <v>31.0196968110433</v>
      </c>
      <c r="AJ29" s="10">
        <v>2.2030080604843301</v>
      </c>
      <c r="AK29" s="7">
        <v>30.702039325717099</v>
      </c>
      <c r="AL29" s="10">
        <v>2.25728153378259</v>
      </c>
      <c r="AM29" s="7">
        <v>29.745620178268101</v>
      </c>
      <c r="AN29" s="10">
        <v>3.8726307648867699</v>
      </c>
      <c r="AO29" s="7">
        <v>-1.27407663277522</v>
      </c>
      <c r="AP29" s="10">
        <v>4.6993518017060802</v>
      </c>
      <c r="AQ29" s="65"/>
      <c r="AR29" s="65"/>
      <c r="AS29" s="65"/>
      <c r="AT29" s="182"/>
    </row>
    <row r="30" spans="1:46" ht="13" customHeight="1" x14ac:dyDescent="0.2">
      <c r="A30" s="82" t="s">
        <v>364</v>
      </c>
      <c r="B30" s="110">
        <v>2</v>
      </c>
      <c r="C30" s="7">
        <v>19.026694645451201</v>
      </c>
      <c r="D30" s="10">
        <v>0.89760489947535405</v>
      </c>
      <c r="E30" s="7">
        <v>20.9446562567685</v>
      </c>
      <c r="F30" s="10">
        <v>4.0888446480441001</v>
      </c>
      <c r="G30" s="7">
        <v>17.630182464945602</v>
      </c>
      <c r="H30" s="10">
        <v>1.08022811033076</v>
      </c>
      <c r="I30" s="7">
        <v>21.0298145070903</v>
      </c>
      <c r="J30" s="10">
        <v>1.76554522730699</v>
      </c>
      <c r="K30" s="7">
        <v>8.5158250321793402E-2</v>
      </c>
      <c r="L30" s="10">
        <v>4.4511707744535398</v>
      </c>
      <c r="M30" s="7">
        <v>19.389216416717801</v>
      </c>
      <c r="N30" s="10">
        <v>0.92741435085251001</v>
      </c>
      <c r="O30" s="7">
        <v>13.2460684115288</v>
      </c>
      <c r="P30" s="10">
        <v>3.1565472454848198</v>
      </c>
      <c r="Q30" s="7">
        <v>-6.14314800518894</v>
      </c>
      <c r="R30" s="10">
        <v>3.27462323878179</v>
      </c>
      <c r="S30" s="7">
        <v>17.6512764959697</v>
      </c>
      <c r="T30" s="10">
        <v>1.18847011582576</v>
      </c>
      <c r="U30" s="7">
        <v>21.439402067592098</v>
      </c>
      <c r="V30" s="10">
        <v>1.6517654238325501</v>
      </c>
      <c r="W30" s="7">
        <v>18.515545685380101</v>
      </c>
      <c r="X30" s="10">
        <v>3.8022811937642</v>
      </c>
      <c r="Y30" s="7">
        <v>0.86426918941046105</v>
      </c>
      <c r="Z30" s="10">
        <v>4.0290929575797003</v>
      </c>
      <c r="AA30" s="7">
        <v>15.634274762054501</v>
      </c>
      <c r="AB30" s="10">
        <v>4.2807588777828904</v>
      </c>
      <c r="AC30" s="7">
        <v>18.762248737735799</v>
      </c>
      <c r="AD30" s="10">
        <v>1.1100148676246699</v>
      </c>
      <c r="AE30" s="7">
        <v>21.020065827185199</v>
      </c>
      <c r="AF30" s="10">
        <v>1.94650053415483</v>
      </c>
      <c r="AG30" s="7">
        <v>5.3857910651307099</v>
      </c>
      <c r="AH30" s="10">
        <v>4.6975073150124897</v>
      </c>
      <c r="AI30" s="7">
        <v>17.2436905457709</v>
      </c>
      <c r="AJ30" s="10">
        <v>1.1973826376897101</v>
      </c>
      <c r="AK30" s="7">
        <v>20.737007529749999</v>
      </c>
      <c r="AL30" s="10">
        <v>1.4769563879457299</v>
      </c>
      <c r="AM30" s="7" t="s">
        <v>706</v>
      </c>
      <c r="AN30" s="10" t="s">
        <v>706</v>
      </c>
      <c r="AO30" s="7" t="s">
        <v>706</v>
      </c>
      <c r="AP30" s="10" t="s">
        <v>706</v>
      </c>
      <c r="AQ30" s="65"/>
      <c r="AR30" s="65"/>
      <c r="AS30" s="65"/>
      <c r="AT30" s="182"/>
    </row>
    <row r="31" spans="1:46" ht="13" customHeight="1" x14ac:dyDescent="0.2">
      <c r="A31" s="82" t="s">
        <v>365</v>
      </c>
      <c r="B31" s="110">
        <v>2</v>
      </c>
      <c r="C31" s="7">
        <v>12.6978598734547</v>
      </c>
      <c r="D31" s="10">
        <v>1.0350801102256599</v>
      </c>
      <c r="E31" s="7">
        <v>12.300451218612199</v>
      </c>
      <c r="F31" s="10">
        <v>2.6334089888005598</v>
      </c>
      <c r="G31" s="7">
        <v>12.5473653421355</v>
      </c>
      <c r="H31" s="10">
        <v>1.1498001541403999</v>
      </c>
      <c r="I31" s="7">
        <v>17.175252088779398</v>
      </c>
      <c r="J31" s="10">
        <v>3.5121842921664999</v>
      </c>
      <c r="K31" s="7">
        <v>4.8748008701672303</v>
      </c>
      <c r="L31" s="10">
        <v>4.3875240648773701</v>
      </c>
      <c r="M31" s="7">
        <v>12.9034149141466</v>
      </c>
      <c r="N31" s="10">
        <v>1.2081371443891</v>
      </c>
      <c r="O31" s="7">
        <v>14.418639749460599</v>
      </c>
      <c r="P31" s="10">
        <v>2.5955644814281298</v>
      </c>
      <c r="Q31" s="7">
        <v>1.5152248353140201</v>
      </c>
      <c r="R31" s="10">
        <v>2.8649334241689002</v>
      </c>
      <c r="S31" s="7">
        <v>12.0024088418959</v>
      </c>
      <c r="T31" s="10">
        <v>2.2518449529253801</v>
      </c>
      <c r="U31" s="7">
        <v>16.4382122076901</v>
      </c>
      <c r="V31" s="10">
        <v>2.2426314765166202</v>
      </c>
      <c r="W31" s="7">
        <v>11.3790614304828</v>
      </c>
      <c r="X31" s="10">
        <v>1.39263454889369</v>
      </c>
      <c r="Y31" s="7">
        <v>-0.62334741141309302</v>
      </c>
      <c r="Z31" s="10">
        <v>2.6725699395930298</v>
      </c>
      <c r="AA31" s="7">
        <v>12.7412050242459</v>
      </c>
      <c r="AB31" s="10">
        <v>2.1005665256735999</v>
      </c>
      <c r="AC31" s="7">
        <v>13.0913195567004</v>
      </c>
      <c r="AD31" s="10">
        <v>1.29905850957529</v>
      </c>
      <c r="AE31" s="7">
        <v>13.501589966264101</v>
      </c>
      <c r="AF31" s="10">
        <v>2.7985143570486102</v>
      </c>
      <c r="AG31" s="7">
        <v>0.76038494201818596</v>
      </c>
      <c r="AH31" s="10">
        <v>3.46997768835447</v>
      </c>
      <c r="AI31" s="7">
        <v>13.5314531930833</v>
      </c>
      <c r="AJ31" s="10">
        <v>2.3225897576816799</v>
      </c>
      <c r="AK31" s="7">
        <v>12.862045684029599</v>
      </c>
      <c r="AL31" s="10">
        <v>1.3141670197690201</v>
      </c>
      <c r="AM31" s="7">
        <v>13.734964688467899</v>
      </c>
      <c r="AN31" s="10">
        <v>2.4450308473326099</v>
      </c>
      <c r="AO31" s="7">
        <v>0.203511495384573</v>
      </c>
      <c r="AP31" s="10">
        <v>3.4078245866309</v>
      </c>
      <c r="AQ31" s="65"/>
      <c r="AR31" s="65"/>
      <c r="AS31" s="65"/>
      <c r="AT31" s="182"/>
    </row>
    <row r="32" spans="1:46" ht="13" customHeight="1" x14ac:dyDescent="0.2">
      <c r="A32" s="82" t="s">
        <v>366</v>
      </c>
      <c r="B32" s="110">
        <v>2</v>
      </c>
      <c r="C32" s="7">
        <v>16.264044291151102</v>
      </c>
      <c r="D32" s="10">
        <v>1.04571902902034</v>
      </c>
      <c r="E32" s="7">
        <v>17.855928545179701</v>
      </c>
      <c r="F32" s="10">
        <v>2.8546859048958302</v>
      </c>
      <c r="G32" s="7">
        <v>14.9306655993267</v>
      </c>
      <c r="H32" s="10">
        <v>1.6723840072771099</v>
      </c>
      <c r="I32" s="7">
        <v>15.719761639065799</v>
      </c>
      <c r="J32" s="10">
        <v>1.5830624225216099</v>
      </c>
      <c r="K32" s="7">
        <v>-2.1361669061138802</v>
      </c>
      <c r="L32" s="10">
        <v>3.2967294168160999</v>
      </c>
      <c r="M32" s="7">
        <v>16.490612502422401</v>
      </c>
      <c r="N32" s="10">
        <v>1.3017036936895801</v>
      </c>
      <c r="O32" s="7">
        <v>13.1420799683466</v>
      </c>
      <c r="P32" s="10">
        <v>1.98194727863344</v>
      </c>
      <c r="Q32" s="7">
        <v>-3.3485325340757601</v>
      </c>
      <c r="R32" s="10">
        <v>2.3061966633045201</v>
      </c>
      <c r="S32" s="7">
        <v>15.1675011430801</v>
      </c>
      <c r="T32" s="10">
        <v>1.18856738245591</v>
      </c>
      <c r="U32" s="7">
        <v>17.628830460034401</v>
      </c>
      <c r="V32" s="10">
        <v>2.4982276982235598</v>
      </c>
      <c r="W32" s="7">
        <v>14.50473986618</v>
      </c>
      <c r="X32" s="10">
        <v>3.6338451028170198</v>
      </c>
      <c r="Y32" s="7">
        <v>-0.66276127690014197</v>
      </c>
      <c r="Z32" s="10">
        <v>3.9351596737960399</v>
      </c>
      <c r="AA32" s="7">
        <v>15.437553837227499</v>
      </c>
      <c r="AB32" s="10">
        <v>1.4432897741100901</v>
      </c>
      <c r="AC32" s="7">
        <v>16.823738404048999</v>
      </c>
      <c r="AD32" s="10">
        <v>1.8484079713086901</v>
      </c>
      <c r="AE32" s="7">
        <v>10.130795616489999</v>
      </c>
      <c r="AF32" s="10">
        <v>2.9452283525041398</v>
      </c>
      <c r="AG32" s="7">
        <v>-5.3067582207375299</v>
      </c>
      <c r="AH32" s="10">
        <v>3.31625538732836</v>
      </c>
      <c r="AI32" s="7">
        <v>14.4676134727918</v>
      </c>
      <c r="AJ32" s="10">
        <v>1.1678381394592401</v>
      </c>
      <c r="AK32" s="7">
        <v>20.137662703978101</v>
      </c>
      <c r="AL32" s="10">
        <v>2.8047975409878898</v>
      </c>
      <c r="AM32" s="7" t="s">
        <v>706</v>
      </c>
      <c r="AN32" s="10" t="s">
        <v>706</v>
      </c>
      <c r="AO32" s="7" t="s">
        <v>706</v>
      </c>
      <c r="AP32" s="10" t="s">
        <v>706</v>
      </c>
      <c r="AQ32" s="65"/>
      <c r="AR32" s="65"/>
      <c r="AS32" s="65"/>
      <c r="AT32" s="182"/>
    </row>
    <row r="33" spans="1:46" ht="13" customHeight="1" x14ac:dyDescent="0.2">
      <c r="A33" s="82" t="s">
        <v>367</v>
      </c>
      <c r="B33" s="110">
        <v>2</v>
      </c>
      <c r="C33" s="7">
        <v>27.3829991267711</v>
      </c>
      <c r="D33" s="10">
        <v>1.8468832300801701</v>
      </c>
      <c r="E33" s="7">
        <v>30.9239328498109</v>
      </c>
      <c r="F33" s="10">
        <v>3.1649875565151002</v>
      </c>
      <c r="G33" s="7">
        <v>24.827304482576</v>
      </c>
      <c r="H33" s="10">
        <v>2.4705533511440101</v>
      </c>
      <c r="I33" s="7">
        <v>47.460792003427201</v>
      </c>
      <c r="J33" s="10">
        <v>6.1745266985483998</v>
      </c>
      <c r="K33" s="7">
        <v>16.536859153616302</v>
      </c>
      <c r="L33" s="10">
        <v>6.7448738300814401</v>
      </c>
      <c r="M33" s="7">
        <v>28.690486433337099</v>
      </c>
      <c r="N33" s="10">
        <v>1.9486241899292001</v>
      </c>
      <c r="O33" s="7" t="s">
        <v>706</v>
      </c>
      <c r="P33" s="10" t="s">
        <v>706</v>
      </c>
      <c r="Q33" s="7" t="s">
        <v>706</v>
      </c>
      <c r="R33" s="10" t="s">
        <v>706</v>
      </c>
      <c r="S33" s="7">
        <v>30.928663135163401</v>
      </c>
      <c r="T33" s="10">
        <v>2.4409700492496098</v>
      </c>
      <c r="U33" s="7">
        <v>20.986520906660299</v>
      </c>
      <c r="V33" s="10">
        <v>3.4225210498137799</v>
      </c>
      <c r="W33" s="7" t="s">
        <v>706</v>
      </c>
      <c r="X33" s="10" t="s">
        <v>706</v>
      </c>
      <c r="Y33" s="7" t="s">
        <v>706</v>
      </c>
      <c r="Z33" s="10" t="s">
        <v>706</v>
      </c>
      <c r="AA33" s="7" t="s">
        <v>706</v>
      </c>
      <c r="AB33" s="10" t="s">
        <v>706</v>
      </c>
      <c r="AC33" s="7">
        <v>26.919251639881299</v>
      </c>
      <c r="AD33" s="10">
        <v>2.4998892957241701</v>
      </c>
      <c r="AE33" s="7">
        <v>29.6643480478923</v>
      </c>
      <c r="AF33" s="10">
        <v>3.2013552437789401</v>
      </c>
      <c r="AG33" s="7" t="s">
        <v>706</v>
      </c>
      <c r="AH33" s="10" t="s">
        <v>706</v>
      </c>
      <c r="AI33" s="7">
        <v>23.7360492612837</v>
      </c>
      <c r="AJ33" s="10">
        <v>3.3918714625838602</v>
      </c>
      <c r="AK33" s="7">
        <v>27.0988813065354</v>
      </c>
      <c r="AL33" s="10">
        <v>2.7225329291662899</v>
      </c>
      <c r="AM33" s="7">
        <v>40.9732909160765</v>
      </c>
      <c r="AN33" s="10">
        <v>4.2584022368997099</v>
      </c>
      <c r="AO33" s="7">
        <v>17.2372416547928</v>
      </c>
      <c r="AP33" s="10">
        <v>5.4250246584793498</v>
      </c>
      <c r="AQ33" s="65"/>
      <c r="AR33" s="65"/>
      <c r="AS33" s="65"/>
      <c r="AT33" s="182"/>
    </row>
    <row r="34" spans="1:46" ht="13" customHeight="1" x14ac:dyDescent="0.2">
      <c r="A34" s="82" t="s">
        <v>368</v>
      </c>
      <c r="B34" s="110">
        <v>2</v>
      </c>
      <c r="C34" s="7">
        <v>15.540570261944501</v>
      </c>
      <c r="D34" s="10">
        <v>1.1983923842192801</v>
      </c>
      <c r="E34" s="7">
        <v>13.0849409195677</v>
      </c>
      <c r="F34" s="10">
        <v>4.9926269147571301</v>
      </c>
      <c r="G34" s="7">
        <v>15.803262891132301</v>
      </c>
      <c r="H34" s="10">
        <v>1.3681551129611</v>
      </c>
      <c r="I34" s="7">
        <v>15.911879378611999</v>
      </c>
      <c r="J34" s="10">
        <v>2.5494501056929701</v>
      </c>
      <c r="K34" s="7">
        <v>2.8269384590442099</v>
      </c>
      <c r="L34" s="10">
        <v>5.5957388667965304</v>
      </c>
      <c r="M34" s="7">
        <v>16.351423491197799</v>
      </c>
      <c r="N34" s="10">
        <v>1.2688503405236899</v>
      </c>
      <c r="O34" s="7" t="s">
        <v>706</v>
      </c>
      <c r="P34" s="10" t="s">
        <v>706</v>
      </c>
      <c r="Q34" s="7" t="s">
        <v>706</v>
      </c>
      <c r="R34" s="10" t="s">
        <v>706</v>
      </c>
      <c r="S34" s="7">
        <v>18.567551610036102</v>
      </c>
      <c r="T34" s="10">
        <v>1.9399058461282399</v>
      </c>
      <c r="U34" s="7">
        <v>13.660569581237899</v>
      </c>
      <c r="V34" s="10">
        <v>1.9305939684456199</v>
      </c>
      <c r="W34" s="7">
        <v>14.8866848647046</v>
      </c>
      <c r="X34" s="10">
        <v>2.1643940001044202</v>
      </c>
      <c r="Y34" s="7">
        <v>-3.68086674533156</v>
      </c>
      <c r="Z34" s="10">
        <v>2.86625557738166</v>
      </c>
      <c r="AA34" s="7">
        <v>13.105636572542</v>
      </c>
      <c r="AB34" s="10">
        <v>2.6031998543529</v>
      </c>
      <c r="AC34" s="7">
        <v>17.891314037971</v>
      </c>
      <c r="AD34" s="10">
        <v>1.7100846704866099</v>
      </c>
      <c r="AE34" s="7">
        <v>13.016643718009201</v>
      </c>
      <c r="AF34" s="10">
        <v>2.2145795821721599</v>
      </c>
      <c r="AG34" s="7">
        <v>-8.8992854532802895E-2</v>
      </c>
      <c r="AH34" s="10">
        <v>3.4266917141868398</v>
      </c>
      <c r="AI34" s="7">
        <v>14.091480893362</v>
      </c>
      <c r="AJ34" s="10">
        <v>1.66305644968938</v>
      </c>
      <c r="AK34" s="7">
        <v>17.0121377566796</v>
      </c>
      <c r="AL34" s="10">
        <v>1.80705107074589</v>
      </c>
      <c r="AM34" s="7" t="s">
        <v>706</v>
      </c>
      <c r="AN34" s="10" t="s">
        <v>706</v>
      </c>
      <c r="AO34" s="7" t="s">
        <v>706</v>
      </c>
      <c r="AP34" s="10" t="s">
        <v>706</v>
      </c>
      <c r="AQ34" s="65"/>
      <c r="AR34" s="65"/>
      <c r="AS34" s="65"/>
      <c r="AT34" s="182"/>
    </row>
    <row r="35" spans="1:46" ht="13" customHeight="1" x14ac:dyDescent="0.2">
      <c r="A35" s="82" t="s">
        <v>369</v>
      </c>
      <c r="B35" s="110">
        <v>2</v>
      </c>
      <c r="C35" s="7">
        <v>7.1090522153668596</v>
      </c>
      <c r="D35" s="10">
        <v>0.744806219825493</v>
      </c>
      <c r="E35" s="7">
        <v>8.0794966183201904</v>
      </c>
      <c r="F35" s="10">
        <v>2.373585627093</v>
      </c>
      <c r="G35" s="7">
        <v>5.7554425140461696</v>
      </c>
      <c r="H35" s="10">
        <v>0.81110223991053798</v>
      </c>
      <c r="I35" s="7">
        <v>11.124107061582</v>
      </c>
      <c r="J35" s="10">
        <v>1.66701519538566</v>
      </c>
      <c r="K35" s="7">
        <v>3.0446104432617802</v>
      </c>
      <c r="L35" s="10">
        <v>2.9058825350389799</v>
      </c>
      <c r="M35" s="7">
        <v>7.1731032020965104</v>
      </c>
      <c r="N35" s="10">
        <v>0.76274691513825199</v>
      </c>
      <c r="O35" s="7" t="s">
        <v>706</v>
      </c>
      <c r="P35" s="10" t="s">
        <v>706</v>
      </c>
      <c r="Q35" s="7" t="s">
        <v>706</v>
      </c>
      <c r="R35" s="10" t="s">
        <v>706</v>
      </c>
      <c r="S35" s="7">
        <v>7.3958228373789296</v>
      </c>
      <c r="T35" s="10">
        <v>0.93781254808650705</v>
      </c>
      <c r="U35" s="7">
        <v>6.5383203867241999</v>
      </c>
      <c r="V35" s="10">
        <v>1.60100137555401</v>
      </c>
      <c r="W35" s="7">
        <v>5.60373657428622</v>
      </c>
      <c r="X35" s="10">
        <v>1.55136078900708</v>
      </c>
      <c r="Y35" s="7">
        <v>-1.7920862630927099</v>
      </c>
      <c r="Z35" s="10">
        <v>1.7349571012302101</v>
      </c>
      <c r="AA35" s="7">
        <v>7.5428663257616</v>
      </c>
      <c r="AB35" s="10">
        <v>3.6611712713403</v>
      </c>
      <c r="AC35" s="7">
        <v>7.2964278229329897</v>
      </c>
      <c r="AD35" s="10">
        <v>0.85937579791367202</v>
      </c>
      <c r="AE35" s="7">
        <v>4.8585042322929004</v>
      </c>
      <c r="AF35" s="10">
        <v>1.33104618275362</v>
      </c>
      <c r="AG35" s="7">
        <v>-2.6843620934687</v>
      </c>
      <c r="AH35" s="10">
        <v>3.8576229782701801</v>
      </c>
      <c r="AI35" s="7">
        <v>8.0818726665282696</v>
      </c>
      <c r="AJ35" s="10">
        <v>1.2844582126042099</v>
      </c>
      <c r="AK35" s="7">
        <v>6.9758409804317196</v>
      </c>
      <c r="AL35" s="10">
        <v>1.06632814574699</v>
      </c>
      <c r="AM35" s="7">
        <v>4.7536206485493198</v>
      </c>
      <c r="AN35" s="10">
        <v>1.8158374314027199</v>
      </c>
      <c r="AO35" s="7">
        <v>-3.3282520179789499</v>
      </c>
      <c r="AP35" s="10">
        <v>2.2366729952961899</v>
      </c>
      <c r="AQ35" s="65"/>
      <c r="AR35" s="65"/>
      <c r="AS35" s="65"/>
      <c r="AT35" s="182"/>
    </row>
    <row r="36" spans="1:46" ht="13" customHeight="1" x14ac:dyDescent="0.2">
      <c r="A36" s="82" t="s">
        <v>370</v>
      </c>
      <c r="B36" s="110">
        <v>2</v>
      </c>
      <c r="C36" s="7">
        <v>7.9792729472525696</v>
      </c>
      <c r="D36" s="10">
        <v>0.80075950363763304</v>
      </c>
      <c r="E36" s="7" t="s">
        <v>706</v>
      </c>
      <c r="F36" s="10" t="s">
        <v>706</v>
      </c>
      <c r="G36" s="7">
        <v>9.4979917932655908</v>
      </c>
      <c r="H36" s="10">
        <v>1.5419767254288199</v>
      </c>
      <c r="I36" s="7">
        <v>7.3010980667502503</v>
      </c>
      <c r="J36" s="10">
        <v>0.99965488024883498</v>
      </c>
      <c r="K36" s="7" t="s">
        <v>706</v>
      </c>
      <c r="L36" s="10" t="s">
        <v>706</v>
      </c>
      <c r="M36" s="7">
        <v>8.2091683876972592</v>
      </c>
      <c r="N36" s="10">
        <v>0.87159714494663298</v>
      </c>
      <c r="O36" s="7">
        <v>6.1310645742355598</v>
      </c>
      <c r="P36" s="10">
        <v>1.80547049855097</v>
      </c>
      <c r="Q36" s="7">
        <v>-2.07810381346171</v>
      </c>
      <c r="R36" s="10">
        <v>2.02064251303428</v>
      </c>
      <c r="S36" s="7">
        <v>8.2605134253577397</v>
      </c>
      <c r="T36" s="10">
        <v>0.99655598777731502</v>
      </c>
      <c r="U36" s="7">
        <v>8.4571597634186002</v>
      </c>
      <c r="V36" s="10">
        <v>1.4623675364575199</v>
      </c>
      <c r="W36" s="7">
        <v>3.1677130410505501</v>
      </c>
      <c r="X36" s="10">
        <v>1.8485965051661799</v>
      </c>
      <c r="Y36" s="7">
        <v>-5.0928003843071998</v>
      </c>
      <c r="Z36" s="10">
        <v>2.1485492570574398</v>
      </c>
      <c r="AA36" s="7">
        <v>8.9670482616033897</v>
      </c>
      <c r="AB36" s="10">
        <v>1.17484132207257</v>
      </c>
      <c r="AC36" s="7">
        <v>7.3104943142969399</v>
      </c>
      <c r="AD36" s="10">
        <v>1.3305172470097799</v>
      </c>
      <c r="AE36" s="7" t="s">
        <v>706</v>
      </c>
      <c r="AF36" s="10" t="s">
        <v>706</v>
      </c>
      <c r="AG36" s="7" t="s">
        <v>706</v>
      </c>
      <c r="AH36" s="10" t="s">
        <v>706</v>
      </c>
      <c r="AI36" s="7">
        <v>8.4058897581098506</v>
      </c>
      <c r="AJ36" s="10">
        <v>0.98736201101548304</v>
      </c>
      <c r="AK36" s="7">
        <v>7.6405216512643497</v>
      </c>
      <c r="AL36" s="10">
        <v>1.96838637124837</v>
      </c>
      <c r="AM36" s="7" t="s">
        <v>706</v>
      </c>
      <c r="AN36" s="10" t="s">
        <v>706</v>
      </c>
      <c r="AO36" s="7" t="s">
        <v>706</v>
      </c>
      <c r="AP36" s="10" t="s">
        <v>706</v>
      </c>
      <c r="AQ36" s="65"/>
      <c r="AR36" s="65"/>
      <c r="AS36" s="65"/>
      <c r="AT36" s="182"/>
    </row>
    <row r="37" spans="1:46" ht="13" customHeight="1" x14ac:dyDescent="0.2">
      <c r="A37" s="82" t="s">
        <v>371</v>
      </c>
      <c r="B37" s="110">
        <v>2</v>
      </c>
      <c r="C37" s="7">
        <v>19.962125112495102</v>
      </c>
      <c r="D37" s="10">
        <v>1.28865860835725</v>
      </c>
      <c r="E37" s="7">
        <v>17.791690785040899</v>
      </c>
      <c r="F37" s="10">
        <v>1.93309834933637</v>
      </c>
      <c r="G37" s="7">
        <v>20.319010493739899</v>
      </c>
      <c r="H37" s="10">
        <v>2.5271175787770201</v>
      </c>
      <c r="I37" s="7">
        <v>22.568252557208101</v>
      </c>
      <c r="J37" s="10">
        <v>2.1042696995272601</v>
      </c>
      <c r="K37" s="7">
        <v>4.7765617721672102</v>
      </c>
      <c r="L37" s="10">
        <v>2.8608690667804701</v>
      </c>
      <c r="M37" s="7">
        <v>19.472846093584302</v>
      </c>
      <c r="N37" s="10">
        <v>1.36249669301556</v>
      </c>
      <c r="O37" s="7">
        <v>29.681271705936101</v>
      </c>
      <c r="P37" s="10">
        <v>4.2094486664166997</v>
      </c>
      <c r="Q37" s="7">
        <v>10.2084256123518</v>
      </c>
      <c r="R37" s="10">
        <v>4.4499762457518699</v>
      </c>
      <c r="S37" s="7">
        <v>20.674468614787202</v>
      </c>
      <c r="T37" s="10">
        <v>1.65757570723154</v>
      </c>
      <c r="U37" s="7">
        <v>18.788977789813899</v>
      </c>
      <c r="V37" s="10">
        <v>2.2320624373918099</v>
      </c>
      <c r="W37" s="7">
        <v>18.274376970810899</v>
      </c>
      <c r="X37" s="10">
        <v>5.8358105320690496</v>
      </c>
      <c r="Y37" s="7">
        <v>-2.40009164397632</v>
      </c>
      <c r="Z37" s="10">
        <v>6.1591629923234299</v>
      </c>
      <c r="AA37" s="7">
        <v>19.118054950145599</v>
      </c>
      <c r="AB37" s="10">
        <v>1.51679022505816</v>
      </c>
      <c r="AC37" s="7">
        <v>21.096055157502001</v>
      </c>
      <c r="AD37" s="10">
        <v>3.0634797595644301</v>
      </c>
      <c r="AE37" s="7">
        <v>30.374403913201501</v>
      </c>
      <c r="AF37" s="10">
        <v>6.8765339605081399</v>
      </c>
      <c r="AG37" s="7">
        <v>11.256348963055901</v>
      </c>
      <c r="AH37" s="10">
        <v>6.5230874809210304</v>
      </c>
      <c r="AI37" s="7">
        <v>20.235767331455602</v>
      </c>
      <c r="AJ37" s="10">
        <v>1.3691279275319601</v>
      </c>
      <c r="AK37" s="7">
        <v>22.4811423345826</v>
      </c>
      <c r="AL37" s="10">
        <v>5.0644714833569902</v>
      </c>
      <c r="AM37" s="7">
        <v>11.773045111231101</v>
      </c>
      <c r="AN37" s="10">
        <v>5.0892785612385296</v>
      </c>
      <c r="AO37" s="7">
        <v>-8.4627222202244994</v>
      </c>
      <c r="AP37" s="10">
        <v>5.4241761519496601</v>
      </c>
      <c r="AQ37" s="65"/>
      <c r="AR37" s="65"/>
      <c r="AS37" s="65"/>
      <c r="AT37" s="182"/>
    </row>
    <row r="38" spans="1:46" ht="13" customHeight="1" x14ac:dyDescent="0.2">
      <c r="A38" s="82" t="s">
        <v>372</v>
      </c>
      <c r="B38" s="110">
        <v>2</v>
      </c>
      <c r="C38" s="7">
        <v>5.8608237494975004</v>
      </c>
      <c r="D38" s="10">
        <v>0.60757766110796096</v>
      </c>
      <c r="E38" s="7" t="s">
        <v>706</v>
      </c>
      <c r="F38" s="10" t="s">
        <v>706</v>
      </c>
      <c r="G38" s="7">
        <v>4.0520994102349999</v>
      </c>
      <c r="H38" s="10">
        <v>1.6981349624605699</v>
      </c>
      <c r="I38" s="7">
        <v>6.0343659292918703</v>
      </c>
      <c r="J38" s="10">
        <v>0.74907839802051002</v>
      </c>
      <c r="K38" s="7" t="s">
        <v>706</v>
      </c>
      <c r="L38" s="10" t="s">
        <v>706</v>
      </c>
      <c r="M38" s="7">
        <v>6.1583265563853304</v>
      </c>
      <c r="N38" s="10">
        <v>0.78380797390059198</v>
      </c>
      <c r="O38" s="7">
        <v>3.6965479557212499</v>
      </c>
      <c r="P38" s="10">
        <v>1.1259921071012899</v>
      </c>
      <c r="Q38" s="7">
        <v>-2.4617786006640801</v>
      </c>
      <c r="R38" s="10">
        <v>1.3756537769074899</v>
      </c>
      <c r="S38" s="7">
        <v>6.1284369824329099</v>
      </c>
      <c r="T38" s="10">
        <v>1.0908196788364</v>
      </c>
      <c r="U38" s="7">
        <v>5.1621019556349799</v>
      </c>
      <c r="V38" s="10">
        <v>0.81127257704460598</v>
      </c>
      <c r="W38" s="7" t="s">
        <v>706</v>
      </c>
      <c r="X38" s="10" t="s">
        <v>706</v>
      </c>
      <c r="Y38" s="7" t="s">
        <v>706</v>
      </c>
      <c r="Z38" s="10" t="s">
        <v>706</v>
      </c>
      <c r="AA38" s="7">
        <v>6.0825050381990602</v>
      </c>
      <c r="AB38" s="10">
        <v>0.90835146809879797</v>
      </c>
      <c r="AC38" s="7">
        <v>5.2300344602235</v>
      </c>
      <c r="AD38" s="10">
        <v>1.10339344467831</v>
      </c>
      <c r="AE38" s="7" t="s">
        <v>706</v>
      </c>
      <c r="AF38" s="10" t="s">
        <v>706</v>
      </c>
      <c r="AG38" s="7" t="s">
        <v>706</v>
      </c>
      <c r="AH38" s="10" t="s">
        <v>706</v>
      </c>
      <c r="AI38" s="7">
        <v>5.6681924451443004</v>
      </c>
      <c r="AJ38" s="10">
        <v>0.70185077325200096</v>
      </c>
      <c r="AK38" s="7" t="s">
        <v>706</v>
      </c>
      <c r="AL38" s="10" t="s">
        <v>706</v>
      </c>
      <c r="AM38" s="7" t="s">
        <v>562</v>
      </c>
      <c r="AN38" s="10" t="s">
        <v>562</v>
      </c>
      <c r="AO38" s="7" t="s">
        <v>562</v>
      </c>
      <c r="AP38" s="10" t="s">
        <v>562</v>
      </c>
      <c r="AQ38" s="65"/>
      <c r="AR38" s="65"/>
      <c r="AS38" s="65"/>
      <c r="AT38" s="182"/>
    </row>
    <row r="39" spans="1:46" ht="13" customHeight="1" x14ac:dyDescent="0.2">
      <c r="A39" s="82" t="s">
        <v>426</v>
      </c>
      <c r="B39" s="110">
        <v>2</v>
      </c>
      <c r="C39" s="7">
        <v>16.388304711313999</v>
      </c>
      <c r="D39" s="10">
        <v>1.4821091995065001</v>
      </c>
      <c r="E39" s="7">
        <v>15.288593167747401</v>
      </c>
      <c r="F39" s="10">
        <v>2.0758860046760099</v>
      </c>
      <c r="G39" s="7">
        <v>14.2178601466989</v>
      </c>
      <c r="H39" s="10">
        <v>2.9173764085401901</v>
      </c>
      <c r="I39" s="7">
        <v>22.9241756944988</v>
      </c>
      <c r="J39" s="10">
        <v>3.22564451962843</v>
      </c>
      <c r="K39" s="7">
        <v>7.6355825267514099</v>
      </c>
      <c r="L39" s="10">
        <v>3.78641401406083</v>
      </c>
      <c r="M39" s="7">
        <v>15.5164131283356</v>
      </c>
      <c r="N39" s="10">
        <v>1.45945533601882</v>
      </c>
      <c r="O39" s="7" t="s">
        <v>706</v>
      </c>
      <c r="P39" s="10" t="s">
        <v>706</v>
      </c>
      <c r="Q39" s="7" t="s">
        <v>706</v>
      </c>
      <c r="R39" s="10" t="s">
        <v>706</v>
      </c>
      <c r="S39" s="7">
        <v>16.1646395210572</v>
      </c>
      <c r="T39" s="10">
        <v>1.62441648738138</v>
      </c>
      <c r="U39" s="7">
        <v>19.269532747642099</v>
      </c>
      <c r="V39" s="10">
        <v>4.8241520303300502</v>
      </c>
      <c r="W39" s="7">
        <v>12.5266228660627</v>
      </c>
      <c r="X39" s="10">
        <v>4.45486442115355</v>
      </c>
      <c r="Y39" s="7">
        <v>-3.6380166549944799</v>
      </c>
      <c r="Z39" s="10">
        <v>4.6909551090810702</v>
      </c>
      <c r="AA39" s="7">
        <v>19.329087172076999</v>
      </c>
      <c r="AB39" s="10">
        <v>2.3207779972489102</v>
      </c>
      <c r="AC39" s="7">
        <v>13.759694027024199</v>
      </c>
      <c r="AD39" s="10">
        <v>2.0544671918138202</v>
      </c>
      <c r="AE39" s="7">
        <v>11.105069327637899</v>
      </c>
      <c r="AF39" s="10">
        <v>4.79781812424826</v>
      </c>
      <c r="AG39" s="7">
        <v>-8.2240178444391407</v>
      </c>
      <c r="AH39" s="10">
        <v>5.4480743518568202</v>
      </c>
      <c r="AI39" s="7">
        <v>16.608747918384399</v>
      </c>
      <c r="AJ39" s="10">
        <v>1.5609828765257701</v>
      </c>
      <c r="AK39" s="7" t="s">
        <v>706</v>
      </c>
      <c r="AL39" s="10" t="s">
        <v>706</v>
      </c>
      <c r="AM39" s="7" t="s">
        <v>706</v>
      </c>
      <c r="AN39" s="10" t="s">
        <v>706</v>
      </c>
      <c r="AO39" s="7" t="s">
        <v>706</v>
      </c>
      <c r="AP39" s="10" t="s">
        <v>706</v>
      </c>
      <c r="AQ39" s="65"/>
      <c r="AR39" s="65"/>
      <c r="AS39" s="65"/>
      <c r="AT39" s="182"/>
    </row>
    <row r="40" spans="1:46" ht="13" customHeight="1" x14ac:dyDescent="0.2">
      <c r="A40" s="82" t="s">
        <v>373</v>
      </c>
      <c r="B40" s="110">
        <v>2</v>
      </c>
      <c r="C40" s="7">
        <v>33.651306254140501</v>
      </c>
      <c r="D40" s="10">
        <v>1.6715878119419301</v>
      </c>
      <c r="E40" s="7">
        <v>38.055411045368302</v>
      </c>
      <c r="F40" s="10">
        <v>4.7271589586335301</v>
      </c>
      <c r="G40" s="7">
        <v>32.204430782484899</v>
      </c>
      <c r="H40" s="10">
        <v>2.1438438378717302</v>
      </c>
      <c r="I40" s="7">
        <v>32.300066142104399</v>
      </c>
      <c r="J40" s="10">
        <v>2.2841431974289601</v>
      </c>
      <c r="K40" s="7">
        <v>-5.7553449032639001</v>
      </c>
      <c r="L40" s="10">
        <v>5.0966340599067799</v>
      </c>
      <c r="M40" s="7">
        <v>33.887305239515698</v>
      </c>
      <c r="N40" s="10">
        <v>1.7007385979972101</v>
      </c>
      <c r="O40" s="7" t="s">
        <v>706</v>
      </c>
      <c r="P40" s="10" t="s">
        <v>706</v>
      </c>
      <c r="Q40" s="7" t="s">
        <v>706</v>
      </c>
      <c r="R40" s="10" t="s">
        <v>706</v>
      </c>
      <c r="S40" s="7">
        <v>32.133436897133798</v>
      </c>
      <c r="T40" s="10">
        <v>1.9155972430744399</v>
      </c>
      <c r="U40" s="7">
        <v>36.873626561128802</v>
      </c>
      <c r="V40" s="10">
        <v>3.9568406538835901</v>
      </c>
      <c r="W40" s="7" t="s">
        <v>706</v>
      </c>
      <c r="X40" s="10" t="s">
        <v>706</v>
      </c>
      <c r="Y40" s="7" t="s">
        <v>706</v>
      </c>
      <c r="Z40" s="10" t="s">
        <v>706</v>
      </c>
      <c r="AA40" s="7">
        <v>34.846404004716803</v>
      </c>
      <c r="AB40" s="10">
        <v>5.1576353395631003</v>
      </c>
      <c r="AC40" s="7">
        <v>31.6426437444984</v>
      </c>
      <c r="AD40" s="10">
        <v>2.2532450110044899</v>
      </c>
      <c r="AE40" s="7">
        <v>39.450557494029503</v>
      </c>
      <c r="AF40" s="10">
        <v>2.5313520545722801</v>
      </c>
      <c r="AG40" s="7">
        <v>4.6041534893126501</v>
      </c>
      <c r="AH40" s="10">
        <v>5.8552165395926297</v>
      </c>
      <c r="AI40" s="7">
        <v>30.718894634286201</v>
      </c>
      <c r="AJ40" s="10">
        <v>1.5630046392519199</v>
      </c>
      <c r="AK40" s="7">
        <v>39.622196442489297</v>
      </c>
      <c r="AL40" s="10">
        <v>4.2900320736784598</v>
      </c>
      <c r="AM40" s="7" t="s">
        <v>706</v>
      </c>
      <c r="AN40" s="10" t="s">
        <v>706</v>
      </c>
      <c r="AO40" s="7" t="s">
        <v>706</v>
      </c>
      <c r="AP40" s="10" t="s">
        <v>706</v>
      </c>
      <c r="AQ40" s="65"/>
      <c r="AR40" s="65"/>
      <c r="AS40" s="65"/>
      <c r="AT40" s="182"/>
    </row>
    <row r="41" spans="1:46" ht="13" customHeight="1" x14ac:dyDescent="0.2">
      <c r="A41" s="82" t="s">
        <v>374</v>
      </c>
      <c r="B41" s="110">
        <v>2</v>
      </c>
      <c r="C41" s="7">
        <v>35.333655729565599</v>
      </c>
      <c r="D41" s="10">
        <v>1.4770783510405801</v>
      </c>
      <c r="E41" s="7">
        <v>38.7850993792282</v>
      </c>
      <c r="F41" s="10">
        <v>3.5197972796854402</v>
      </c>
      <c r="G41" s="7">
        <v>34.634657557935498</v>
      </c>
      <c r="H41" s="10">
        <v>2.0444803436102901</v>
      </c>
      <c r="I41" s="7">
        <v>34.380014648205503</v>
      </c>
      <c r="J41" s="10">
        <v>2.3505477696521</v>
      </c>
      <c r="K41" s="7">
        <v>-4.40508473102265</v>
      </c>
      <c r="L41" s="10">
        <v>4.2320506981000596</v>
      </c>
      <c r="M41" s="7">
        <v>35.1985822155901</v>
      </c>
      <c r="N41" s="10">
        <v>1.5077229951443101</v>
      </c>
      <c r="O41" s="7" t="s">
        <v>706</v>
      </c>
      <c r="P41" s="10" t="s">
        <v>706</v>
      </c>
      <c r="Q41" s="7" t="s">
        <v>706</v>
      </c>
      <c r="R41" s="10" t="s">
        <v>706</v>
      </c>
      <c r="S41" s="7">
        <v>35.859395569399503</v>
      </c>
      <c r="T41" s="10">
        <v>1.7246823087088201</v>
      </c>
      <c r="U41" s="7">
        <v>34.348865196256902</v>
      </c>
      <c r="V41" s="10">
        <v>2.4453252963883298</v>
      </c>
      <c r="W41" s="7">
        <v>31.2313323206319</v>
      </c>
      <c r="X41" s="10">
        <v>7.2107125935641196</v>
      </c>
      <c r="Y41" s="7">
        <v>-4.6280632487675302</v>
      </c>
      <c r="Z41" s="10">
        <v>7.3471974693911397</v>
      </c>
      <c r="AA41" s="7">
        <v>34.1520748950485</v>
      </c>
      <c r="AB41" s="10">
        <v>2.61912990442785</v>
      </c>
      <c r="AC41" s="7">
        <v>36.031497206287803</v>
      </c>
      <c r="AD41" s="10">
        <v>1.6718221355954299</v>
      </c>
      <c r="AE41" s="7" t="s">
        <v>706</v>
      </c>
      <c r="AF41" s="10" t="s">
        <v>706</v>
      </c>
      <c r="AG41" s="7" t="s">
        <v>706</v>
      </c>
      <c r="AH41" s="10" t="s">
        <v>706</v>
      </c>
      <c r="AI41" s="7">
        <v>34.757800500083498</v>
      </c>
      <c r="AJ41" s="10">
        <v>1.7797198618327901</v>
      </c>
      <c r="AK41" s="7">
        <v>35.328712205262697</v>
      </c>
      <c r="AL41" s="10">
        <v>2.6489513118581298</v>
      </c>
      <c r="AM41" s="7" t="s">
        <v>706</v>
      </c>
      <c r="AN41" s="10" t="s">
        <v>706</v>
      </c>
      <c r="AO41" s="7" t="s">
        <v>706</v>
      </c>
      <c r="AP41" s="10" t="s">
        <v>706</v>
      </c>
      <c r="AQ41" s="65"/>
      <c r="AR41" s="65"/>
      <c r="AS41" s="65"/>
      <c r="AT41" s="182"/>
    </row>
    <row r="42" spans="1:46" ht="13" customHeight="1" x14ac:dyDescent="0.2">
      <c r="A42" s="82" t="s">
        <v>375</v>
      </c>
      <c r="B42" s="110">
        <v>2</v>
      </c>
      <c r="C42" s="7">
        <v>23.5076922134851</v>
      </c>
      <c r="D42" s="10">
        <v>1.42275667730137</v>
      </c>
      <c r="E42" s="7" t="s">
        <v>706</v>
      </c>
      <c r="F42" s="10" t="s">
        <v>706</v>
      </c>
      <c r="G42" s="7">
        <v>23.844938994466201</v>
      </c>
      <c r="H42" s="10">
        <v>1.4956584560905299</v>
      </c>
      <c r="I42" s="7" t="s">
        <v>562</v>
      </c>
      <c r="J42" s="10" t="s">
        <v>562</v>
      </c>
      <c r="K42" s="7" t="s">
        <v>562</v>
      </c>
      <c r="L42" s="10" t="s">
        <v>562</v>
      </c>
      <c r="M42" s="7">
        <v>26.028634285331901</v>
      </c>
      <c r="N42" s="10">
        <v>2.0751740571152801</v>
      </c>
      <c r="O42" s="7">
        <v>20.833943175685398</v>
      </c>
      <c r="P42" s="10">
        <v>2.0183177429531201</v>
      </c>
      <c r="Q42" s="7">
        <v>-5.1946911096464996</v>
      </c>
      <c r="R42" s="10">
        <v>2.8812709575876299</v>
      </c>
      <c r="S42" s="7">
        <v>22.590650286099301</v>
      </c>
      <c r="T42" s="10">
        <v>1.7814401680063201</v>
      </c>
      <c r="U42" s="7">
        <v>26.063910421747099</v>
      </c>
      <c r="V42" s="10">
        <v>2.9614126264432699</v>
      </c>
      <c r="W42" s="7" t="s">
        <v>706</v>
      </c>
      <c r="X42" s="10" t="s">
        <v>706</v>
      </c>
      <c r="Y42" s="7" t="s">
        <v>706</v>
      </c>
      <c r="Z42" s="10" t="s">
        <v>706</v>
      </c>
      <c r="AA42" s="7">
        <v>27.093889388763198</v>
      </c>
      <c r="AB42" s="10">
        <v>3.1967803942185702</v>
      </c>
      <c r="AC42" s="7">
        <v>22.6918281771251</v>
      </c>
      <c r="AD42" s="10">
        <v>1.7900048781415601</v>
      </c>
      <c r="AE42" s="7" t="s">
        <v>706</v>
      </c>
      <c r="AF42" s="10" t="s">
        <v>706</v>
      </c>
      <c r="AG42" s="7" t="s">
        <v>706</v>
      </c>
      <c r="AH42" s="10" t="s">
        <v>706</v>
      </c>
      <c r="AI42" s="7">
        <v>26.04429727362</v>
      </c>
      <c r="AJ42" s="10">
        <v>2.6341904882748701</v>
      </c>
      <c r="AK42" s="7">
        <v>22.4370146060369</v>
      </c>
      <c r="AL42" s="10">
        <v>1.92731345088586</v>
      </c>
      <c r="AM42" s="7" t="s">
        <v>706</v>
      </c>
      <c r="AN42" s="10" t="s">
        <v>706</v>
      </c>
      <c r="AO42" s="7" t="s">
        <v>706</v>
      </c>
      <c r="AP42" s="10" t="s">
        <v>706</v>
      </c>
      <c r="AQ42" s="65"/>
      <c r="AR42" s="65"/>
      <c r="AS42" s="65"/>
      <c r="AT42" s="182"/>
    </row>
    <row r="43" spans="1:46" ht="13" customHeight="1" x14ac:dyDescent="0.2">
      <c r="A43" s="82" t="s">
        <v>427</v>
      </c>
      <c r="B43" s="110">
        <v>2</v>
      </c>
      <c r="C43" s="7">
        <v>19.6462860993832</v>
      </c>
      <c r="D43" s="10">
        <v>1.94506075652553</v>
      </c>
      <c r="E43" s="7">
        <v>16.664549294851799</v>
      </c>
      <c r="F43" s="10">
        <v>3.2375610642675099</v>
      </c>
      <c r="G43" s="7">
        <v>20.435674561504602</v>
      </c>
      <c r="H43" s="10">
        <v>2.5288173196512398</v>
      </c>
      <c r="I43" s="7" t="s">
        <v>706</v>
      </c>
      <c r="J43" s="10" t="s">
        <v>706</v>
      </c>
      <c r="K43" s="7" t="s">
        <v>706</v>
      </c>
      <c r="L43" s="10" t="s">
        <v>706</v>
      </c>
      <c r="M43" s="7">
        <v>20.200277041083101</v>
      </c>
      <c r="N43" s="10">
        <v>2.0736523853395599</v>
      </c>
      <c r="O43" s="7" t="s">
        <v>562</v>
      </c>
      <c r="P43" s="10" t="s">
        <v>562</v>
      </c>
      <c r="Q43" s="7" t="s">
        <v>562</v>
      </c>
      <c r="R43" s="10" t="s">
        <v>562</v>
      </c>
      <c r="S43" s="7">
        <v>18.888157163791501</v>
      </c>
      <c r="T43" s="10">
        <v>2.3333815884918301</v>
      </c>
      <c r="U43" s="7">
        <v>23.288272785368001</v>
      </c>
      <c r="V43" s="10">
        <v>4.9055108427374501</v>
      </c>
      <c r="W43" s="7" t="s">
        <v>706</v>
      </c>
      <c r="X43" s="10" t="s">
        <v>706</v>
      </c>
      <c r="Y43" s="7" t="s">
        <v>706</v>
      </c>
      <c r="Z43" s="10" t="s">
        <v>706</v>
      </c>
      <c r="AA43" s="7">
        <v>18.931012339105401</v>
      </c>
      <c r="AB43" s="10">
        <v>3.24832149052247</v>
      </c>
      <c r="AC43" s="7">
        <v>21.311505183273301</v>
      </c>
      <c r="AD43" s="10">
        <v>2.7493892003621001</v>
      </c>
      <c r="AE43" s="7" t="s">
        <v>706</v>
      </c>
      <c r="AF43" s="10" t="s">
        <v>706</v>
      </c>
      <c r="AG43" s="7" t="s">
        <v>706</v>
      </c>
      <c r="AH43" s="10" t="s">
        <v>706</v>
      </c>
      <c r="AI43" s="7">
        <v>20.520496029034</v>
      </c>
      <c r="AJ43" s="10">
        <v>2.1884350320952501</v>
      </c>
      <c r="AK43" s="7" t="s">
        <v>706</v>
      </c>
      <c r="AL43" s="10" t="s">
        <v>706</v>
      </c>
      <c r="AM43" s="7" t="s">
        <v>562</v>
      </c>
      <c r="AN43" s="10" t="s">
        <v>562</v>
      </c>
      <c r="AO43" s="7" t="s">
        <v>562</v>
      </c>
      <c r="AP43" s="10" t="s">
        <v>562</v>
      </c>
      <c r="AQ43" s="65"/>
      <c r="AR43" s="65"/>
      <c r="AS43" s="65"/>
      <c r="AT43" s="182"/>
    </row>
    <row r="44" spans="1:46" ht="13" customHeight="1" x14ac:dyDescent="0.2">
      <c r="A44" s="82" t="s">
        <v>428</v>
      </c>
      <c r="B44" s="110">
        <v>2</v>
      </c>
      <c r="C44" s="7">
        <v>19.6986046299767</v>
      </c>
      <c r="D44" s="10">
        <v>1.5321892129597801</v>
      </c>
      <c r="E44" s="7">
        <v>15.4461252855598</v>
      </c>
      <c r="F44" s="10">
        <v>2.5915116907671698</v>
      </c>
      <c r="G44" s="7">
        <v>19.3368286340413</v>
      </c>
      <c r="H44" s="10">
        <v>1.89176366969834</v>
      </c>
      <c r="I44" s="7">
        <v>21.776804689343699</v>
      </c>
      <c r="J44" s="10">
        <v>2.8463768886302199</v>
      </c>
      <c r="K44" s="7">
        <v>6.3306794037838499</v>
      </c>
      <c r="L44" s="10">
        <v>3.80583910864513</v>
      </c>
      <c r="M44" s="7">
        <v>18.882687085213998</v>
      </c>
      <c r="N44" s="10">
        <v>1.30019743904134</v>
      </c>
      <c r="O44" s="7">
        <v>23.0990629835321</v>
      </c>
      <c r="P44" s="10">
        <v>5.4391293194931203</v>
      </c>
      <c r="Q44" s="7">
        <v>4.2163758983181099</v>
      </c>
      <c r="R44" s="10">
        <v>5.5586060876141303</v>
      </c>
      <c r="S44" s="7">
        <v>24.008350856909701</v>
      </c>
      <c r="T44" s="10">
        <v>3.1803312818898899</v>
      </c>
      <c r="U44" s="7">
        <v>20.552585989083699</v>
      </c>
      <c r="V44" s="10">
        <v>2.3895700204282799</v>
      </c>
      <c r="W44" s="7">
        <v>15.191328030703501</v>
      </c>
      <c r="X44" s="10">
        <v>1.3855349326293001</v>
      </c>
      <c r="Y44" s="7">
        <v>-8.8170228262061698</v>
      </c>
      <c r="Z44" s="10">
        <v>3.3890563576618198</v>
      </c>
      <c r="AA44" s="7">
        <v>22.1511322073999</v>
      </c>
      <c r="AB44" s="10">
        <v>6.6252306335123299</v>
      </c>
      <c r="AC44" s="7">
        <v>22.3025759213029</v>
      </c>
      <c r="AD44" s="10">
        <v>4.9930854439833503</v>
      </c>
      <c r="AE44" s="7">
        <v>18.767839630448201</v>
      </c>
      <c r="AF44" s="10">
        <v>1.5012661373946099</v>
      </c>
      <c r="AG44" s="7">
        <v>-3.38329257695167</v>
      </c>
      <c r="AH44" s="10">
        <v>6.6705813784645303</v>
      </c>
      <c r="AI44" s="7">
        <v>19.691336885431902</v>
      </c>
      <c r="AJ44" s="10">
        <v>1.5344307730040201</v>
      </c>
      <c r="AK44" s="7" t="s">
        <v>706</v>
      </c>
      <c r="AL44" s="10" t="s">
        <v>706</v>
      </c>
      <c r="AM44" s="7" t="s">
        <v>706</v>
      </c>
      <c r="AN44" s="10" t="s">
        <v>706</v>
      </c>
      <c r="AO44" s="7" t="s">
        <v>706</v>
      </c>
      <c r="AP44" s="10" t="s">
        <v>706</v>
      </c>
      <c r="AQ44" s="65"/>
      <c r="AR44" s="65"/>
      <c r="AS44" s="65"/>
      <c r="AT44" s="182"/>
    </row>
    <row r="45" spans="1:46" ht="13" customHeight="1" x14ac:dyDescent="0.2">
      <c r="A45" s="82" t="s">
        <v>429</v>
      </c>
      <c r="B45" s="110">
        <v>2</v>
      </c>
      <c r="C45" s="7">
        <v>20.5333814427491</v>
      </c>
      <c r="D45" s="10">
        <v>1.33071892516172</v>
      </c>
      <c r="E45" s="7">
        <v>19.944019035097298</v>
      </c>
      <c r="F45" s="10">
        <v>1.9346709611431701</v>
      </c>
      <c r="G45" s="7">
        <v>17.490750885218201</v>
      </c>
      <c r="H45" s="10">
        <v>2.0252807733493801</v>
      </c>
      <c r="I45" s="7">
        <v>29.746960816312299</v>
      </c>
      <c r="J45" s="10">
        <v>3.3657460000775199</v>
      </c>
      <c r="K45" s="7">
        <v>9.8029417812149795</v>
      </c>
      <c r="L45" s="10">
        <v>3.9043952351597699</v>
      </c>
      <c r="M45" s="7">
        <v>20.7092050324204</v>
      </c>
      <c r="N45" s="10">
        <v>1.34913198124525</v>
      </c>
      <c r="O45" s="7" t="s">
        <v>562</v>
      </c>
      <c r="P45" s="10" t="s">
        <v>562</v>
      </c>
      <c r="Q45" s="7" t="s">
        <v>562</v>
      </c>
      <c r="R45" s="10" t="s">
        <v>562</v>
      </c>
      <c r="S45" s="7">
        <v>21.9212814893339</v>
      </c>
      <c r="T45" s="10">
        <v>1.9337826903867801</v>
      </c>
      <c r="U45" s="7">
        <v>18.902991912699399</v>
      </c>
      <c r="V45" s="10">
        <v>2.4157634735361899</v>
      </c>
      <c r="W45" s="7">
        <v>17.605901011599698</v>
      </c>
      <c r="X45" s="10">
        <v>3.8516863811778501</v>
      </c>
      <c r="Y45" s="7">
        <v>-4.31538047773416</v>
      </c>
      <c r="Z45" s="10">
        <v>4.4929472243505399</v>
      </c>
      <c r="AA45" s="7">
        <v>22.876749584179102</v>
      </c>
      <c r="AB45" s="10">
        <v>1.67841798108405</v>
      </c>
      <c r="AC45" s="7">
        <v>14.814625467137899</v>
      </c>
      <c r="AD45" s="10">
        <v>2.7840760345543001</v>
      </c>
      <c r="AE45" s="7">
        <v>18.093803118317702</v>
      </c>
      <c r="AF45" s="10">
        <v>4.7326018543638204</v>
      </c>
      <c r="AG45" s="7">
        <v>-4.78294646586144</v>
      </c>
      <c r="AH45" s="10">
        <v>5.0475154570092204</v>
      </c>
      <c r="AI45" s="7">
        <v>20.834963031521099</v>
      </c>
      <c r="AJ45" s="10">
        <v>1.4563500070548401</v>
      </c>
      <c r="AK45" s="7">
        <v>17.5215883019989</v>
      </c>
      <c r="AL45" s="10">
        <v>5.3141447495866103</v>
      </c>
      <c r="AM45" s="7" t="s">
        <v>706</v>
      </c>
      <c r="AN45" s="10" t="s">
        <v>706</v>
      </c>
      <c r="AO45" s="7" t="s">
        <v>706</v>
      </c>
      <c r="AP45" s="10" t="s">
        <v>706</v>
      </c>
      <c r="AQ45" s="65"/>
      <c r="AR45" s="65"/>
      <c r="AS45" s="65"/>
      <c r="AT45" s="182"/>
    </row>
    <row r="46" spans="1:46" ht="13" customHeight="1" x14ac:dyDescent="0.2">
      <c r="A46" s="82" t="s">
        <v>430</v>
      </c>
      <c r="B46" s="110">
        <v>2</v>
      </c>
      <c r="C46" s="7">
        <v>18.1540031455662</v>
      </c>
      <c r="D46" s="10">
        <v>1.2359152091366301</v>
      </c>
      <c r="E46" s="7">
        <v>14.1358547351588</v>
      </c>
      <c r="F46" s="10">
        <v>1.9434906652636099</v>
      </c>
      <c r="G46" s="7">
        <v>20.613280542580998</v>
      </c>
      <c r="H46" s="10">
        <v>2.5121739373683298</v>
      </c>
      <c r="I46" s="7">
        <v>21.2750306814279</v>
      </c>
      <c r="J46" s="10">
        <v>1.51346524051389</v>
      </c>
      <c r="K46" s="7">
        <v>7.1391759462691304</v>
      </c>
      <c r="L46" s="10">
        <v>2.4487941646523002</v>
      </c>
      <c r="M46" s="7">
        <v>18.388076845113499</v>
      </c>
      <c r="N46" s="10">
        <v>1.3753232342538599</v>
      </c>
      <c r="O46" s="7">
        <v>16.0949316188388</v>
      </c>
      <c r="P46" s="10">
        <v>2.9832657850563602</v>
      </c>
      <c r="Q46" s="7">
        <v>-2.2931452262746901</v>
      </c>
      <c r="R46" s="10">
        <v>3.3937677820825298</v>
      </c>
      <c r="S46" s="7">
        <v>17.9645783502644</v>
      </c>
      <c r="T46" s="10">
        <v>1.3294523544838499</v>
      </c>
      <c r="U46" s="7">
        <v>18.0933777028675</v>
      </c>
      <c r="V46" s="10">
        <v>3.0339790716216801</v>
      </c>
      <c r="W46" s="7" t="s">
        <v>706</v>
      </c>
      <c r="X46" s="10" t="s">
        <v>706</v>
      </c>
      <c r="Y46" s="7" t="s">
        <v>706</v>
      </c>
      <c r="Z46" s="10" t="s">
        <v>706</v>
      </c>
      <c r="AA46" s="7">
        <v>15.1417629351771</v>
      </c>
      <c r="AB46" s="10">
        <v>2.2059482430078998</v>
      </c>
      <c r="AC46" s="7">
        <v>19.572465832942601</v>
      </c>
      <c r="AD46" s="10">
        <v>1.58312548325522</v>
      </c>
      <c r="AE46" s="7">
        <v>18.574184946370199</v>
      </c>
      <c r="AF46" s="10">
        <v>3.9034152429800701</v>
      </c>
      <c r="AG46" s="7">
        <v>3.4324220111931001</v>
      </c>
      <c r="AH46" s="10">
        <v>4.5908559712133297</v>
      </c>
      <c r="AI46" s="7">
        <v>17.3946474249536</v>
      </c>
      <c r="AJ46" s="10">
        <v>1.7851760929960401</v>
      </c>
      <c r="AK46" s="7">
        <v>18.291523818476499</v>
      </c>
      <c r="AL46" s="10">
        <v>2.0507559926579901</v>
      </c>
      <c r="AM46" s="7">
        <v>19.438581587209001</v>
      </c>
      <c r="AN46" s="10">
        <v>2.9694146375769299</v>
      </c>
      <c r="AO46" s="7">
        <v>2.0439341622553502</v>
      </c>
      <c r="AP46" s="10">
        <v>3.48431899923072</v>
      </c>
      <c r="AQ46" s="65"/>
      <c r="AR46" s="65"/>
      <c r="AS46" s="65"/>
      <c r="AT46" s="182"/>
    </row>
    <row r="47" spans="1:46" ht="13" customHeight="1" x14ac:dyDescent="0.2">
      <c r="A47" s="82" t="s">
        <v>376</v>
      </c>
      <c r="B47" s="110">
        <v>2</v>
      </c>
      <c r="C47" s="7">
        <v>5.9322440504188299</v>
      </c>
      <c r="D47" s="10">
        <v>0.627182996574147</v>
      </c>
      <c r="E47" s="7" t="s">
        <v>706</v>
      </c>
      <c r="F47" s="10" t="s">
        <v>706</v>
      </c>
      <c r="G47" s="7">
        <v>5.6333905315636104</v>
      </c>
      <c r="H47" s="10">
        <v>0.65534945742808004</v>
      </c>
      <c r="I47" s="7">
        <v>7.0231794065432496</v>
      </c>
      <c r="J47" s="10">
        <v>1.7733828530939</v>
      </c>
      <c r="K47" s="7" t="s">
        <v>706</v>
      </c>
      <c r="L47" s="10" t="s">
        <v>706</v>
      </c>
      <c r="M47" s="7">
        <v>5.7787471731962503</v>
      </c>
      <c r="N47" s="10">
        <v>0.63047183000125695</v>
      </c>
      <c r="O47" s="7">
        <v>8.3565773288076208</v>
      </c>
      <c r="P47" s="10">
        <v>2.4490838684456002</v>
      </c>
      <c r="Q47" s="7">
        <v>2.5778301556113701</v>
      </c>
      <c r="R47" s="10">
        <v>2.4483995779249299</v>
      </c>
      <c r="S47" s="7">
        <v>5.5799785129226498</v>
      </c>
      <c r="T47" s="10">
        <v>1.35002831836738</v>
      </c>
      <c r="U47" s="7">
        <v>6.4363800570255796</v>
      </c>
      <c r="V47" s="10">
        <v>1.01541185004693</v>
      </c>
      <c r="W47" s="7">
        <v>5.5671003697564698</v>
      </c>
      <c r="X47" s="10">
        <v>0.98898913700979296</v>
      </c>
      <c r="Y47" s="7">
        <v>-1.28781431661817E-2</v>
      </c>
      <c r="Z47" s="10">
        <v>1.61796700924035</v>
      </c>
      <c r="AA47" s="7" t="s">
        <v>706</v>
      </c>
      <c r="AB47" s="10" t="s">
        <v>706</v>
      </c>
      <c r="AC47" s="7">
        <v>5.4217548997543803</v>
      </c>
      <c r="AD47" s="10">
        <v>0.90970446630823498</v>
      </c>
      <c r="AE47" s="7">
        <v>6.6171501720602199</v>
      </c>
      <c r="AF47" s="10">
        <v>0.93899263227267404</v>
      </c>
      <c r="AG47" s="7" t="s">
        <v>706</v>
      </c>
      <c r="AH47" s="10" t="s">
        <v>706</v>
      </c>
      <c r="AI47" s="7">
        <v>6.0916128139775099</v>
      </c>
      <c r="AJ47" s="10">
        <v>0.92933176433547104</v>
      </c>
      <c r="AK47" s="7">
        <v>5.2721142678936896</v>
      </c>
      <c r="AL47" s="10">
        <v>1.01710245337632</v>
      </c>
      <c r="AM47" s="7">
        <v>8.3205312503944402</v>
      </c>
      <c r="AN47" s="10">
        <v>2.3406257602626201</v>
      </c>
      <c r="AO47" s="7">
        <v>2.2289184364169299</v>
      </c>
      <c r="AP47" s="10">
        <v>2.4989800017231301</v>
      </c>
      <c r="AQ47" s="65"/>
      <c r="AR47" s="65"/>
      <c r="AS47" s="65"/>
      <c r="AT47" s="182"/>
    </row>
    <row r="48" spans="1:46" ht="13" customHeight="1" x14ac:dyDescent="0.2">
      <c r="A48" s="82" t="s">
        <v>377</v>
      </c>
      <c r="B48" s="110">
        <v>2</v>
      </c>
      <c r="C48" s="7">
        <v>9.9839271300239396</v>
      </c>
      <c r="D48" s="10">
        <v>1.0144594962722</v>
      </c>
      <c r="E48" s="7">
        <v>13.0691076747115</v>
      </c>
      <c r="F48" s="10">
        <v>3.15317421571556</v>
      </c>
      <c r="G48" s="7">
        <v>7.7209030746119298</v>
      </c>
      <c r="H48" s="10">
        <v>1.3288393850153799</v>
      </c>
      <c r="I48" s="7">
        <v>11.925195865608099</v>
      </c>
      <c r="J48" s="10">
        <v>1.92089893040904</v>
      </c>
      <c r="K48" s="7">
        <v>-1.1439118091034499</v>
      </c>
      <c r="L48" s="10">
        <v>3.7236145826579898</v>
      </c>
      <c r="M48" s="7">
        <v>9.7587320771229393</v>
      </c>
      <c r="N48" s="10">
        <v>1.0324675830144701</v>
      </c>
      <c r="O48" s="7" t="s">
        <v>706</v>
      </c>
      <c r="P48" s="10" t="s">
        <v>706</v>
      </c>
      <c r="Q48" s="7" t="s">
        <v>706</v>
      </c>
      <c r="R48" s="10" t="s">
        <v>706</v>
      </c>
      <c r="S48" s="7">
        <v>9.1683683971854606</v>
      </c>
      <c r="T48" s="10">
        <v>1.3146605440558801</v>
      </c>
      <c r="U48" s="7">
        <v>9.6647061103331904</v>
      </c>
      <c r="V48" s="10">
        <v>2.1035299886238099</v>
      </c>
      <c r="W48" s="7">
        <v>11.528494095446799</v>
      </c>
      <c r="X48" s="10">
        <v>2.15602848426354</v>
      </c>
      <c r="Y48" s="7">
        <v>2.3601256982613501</v>
      </c>
      <c r="Z48" s="10">
        <v>2.53925467610603</v>
      </c>
      <c r="AA48" s="7">
        <v>10.990692355433699</v>
      </c>
      <c r="AB48" s="10">
        <v>1.44295636236603</v>
      </c>
      <c r="AC48" s="7">
        <v>7.0443775051833901</v>
      </c>
      <c r="AD48" s="10">
        <v>1.3142079043494701</v>
      </c>
      <c r="AE48" s="7">
        <v>13.8354266868128</v>
      </c>
      <c r="AF48" s="10">
        <v>5.6701441464561899</v>
      </c>
      <c r="AG48" s="7">
        <v>2.8447343313790898</v>
      </c>
      <c r="AH48" s="10">
        <v>5.9606400111412396</v>
      </c>
      <c r="AI48" s="7">
        <v>9.4439341204210407</v>
      </c>
      <c r="AJ48" s="10">
        <v>1.0022221117827701</v>
      </c>
      <c r="AK48" s="7">
        <v>18.3666947840399</v>
      </c>
      <c r="AL48" s="10">
        <v>5.8321834241007098</v>
      </c>
      <c r="AM48" s="7" t="s">
        <v>706</v>
      </c>
      <c r="AN48" s="10" t="s">
        <v>706</v>
      </c>
      <c r="AO48" s="7" t="s">
        <v>706</v>
      </c>
      <c r="AP48" s="10" t="s">
        <v>706</v>
      </c>
      <c r="AQ48" s="65"/>
      <c r="AR48" s="65"/>
      <c r="AS48" s="65"/>
      <c r="AT48" s="182"/>
    </row>
    <row r="49" spans="1:46" ht="13" customHeight="1" x14ac:dyDescent="0.2">
      <c r="A49" s="82" t="s">
        <v>378</v>
      </c>
      <c r="B49" s="110">
        <v>2</v>
      </c>
      <c r="C49" s="7">
        <v>7.7857199490552196</v>
      </c>
      <c r="D49" s="10">
        <v>0.86003146800121399</v>
      </c>
      <c r="E49" s="7">
        <v>6.1840406939388899</v>
      </c>
      <c r="F49" s="10">
        <v>1.9066823886378801</v>
      </c>
      <c r="G49" s="7">
        <v>4.1877596852359202</v>
      </c>
      <c r="H49" s="10">
        <v>1.6183947727248</v>
      </c>
      <c r="I49" s="7">
        <v>9.8829647889520906</v>
      </c>
      <c r="J49" s="10">
        <v>1.2479726752706199</v>
      </c>
      <c r="K49" s="7">
        <v>3.6989240950132101</v>
      </c>
      <c r="L49" s="10">
        <v>2.2913565113051302</v>
      </c>
      <c r="M49" s="7">
        <v>6.8870285640485402</v>
      </c>
      <c r="N49" s="10">
        <v>0.88706167877682796</v>
      </c>
      <c r="O49" s="7">
        <v>23.3942047452928</v>
      </c>
      <c r="P49" s="10">
        <v>5.69870094792907</v>
      </c>
      <c r="Q49" s="7">
        <v>16.507176181244301</v>
      </c>
      <c r="R49" s="10">
        <v>5.9032965968828703</v>
      </c>
      <c r="S49" s="7">
        <v>9.1475657876218399</v>
      </c>
      <c r="T49" s="10">
        <v>1.10348498731733</v>
      </c>
      <c r="U49" s="7">
        <v>2.7155286819338902</v>
      </c>
      <c r="V49" s="10">
        <v>1.4889809329813299</v>
      </c>
      <c r="W49" s="7">
        <v>5.74324019970671</v>
      </c>
      <c r="X49" s="10">
        <v>2.1349785914309698</v>
      </c>
      <c r="Y49" s="7">
        <v>-3.40432558791513</v>
      </c>
      <c r="Z49" s="10">
        <v>2.47969037498647</v>
      </c>
      <c r="AA49" s="7">
        <v>8.7541747768012108</v>
      </c>
      <c r="AB49" s="10">
        <v>1.2184982156840101</v>
      </c>
      <c r="AC49" s="7">
        <v>6.1918242086209698</v>
      </c>
      <c r="AD49" s="10">
        <v>1.75251002363607</v>
      </c>
      <c r="AE49" s="7">
        <v>7.6390447413765097</v>
      </c>
      <c r="AF49" s="10">
        <v>2.2492594438586799</v>
      </c>
      <c r="AG49" s="7">
        <v>-1.1151300354247</v>
      </c>
      <c r="AH49" s="10">
        <v>2.5241987731949602</v>
      </c>
      <c r="AI49" s="7">
        <v>8.2408904314093103</v>
      </c>
      <c r="AJ49" s="10">
        <v>0.91058532100568701</v>
      </c>
      <c r="AK49" s="7" t="s">
        <v>706</v>
      </c>
      <c r="AL49" s="10" t="s">
        <v>706</v>
      </c>
      <c r="AM49" s="7" t="s">
        <v>706</v>
      </c>
      <c r="AN49" s="10" t="s">
        <v>706</v>
      </c>
      <c r="AO49" s="7" t="s">
        <v>706</v>
      </c>
      <c r="AP49" s="10" t="s">
        <v>706</v>
      </c>
      <c r="AQ49" s="65"/>
      <c r="AR49" s="65"/>
      <c r="AS49" s="65"/>
      <c r="AT49" s="182"/>
    </row>
    <row r="50" spans="1:46" ht="13" customHeight="1" x14ac:dyDescent="0.2">
      <c r="A50" s="82" t="s">
        <v>431</v>
      </c>
      <c r="B50" s="110">
        <v>2</v>
      </c>
      <c r="C50" s="7">
        <v>24.736705265914502</v>
      </c>
      <c r="D50" s="10">
        <v>1.28749737073269</v>
      </c>
      <c r="E50" s="7">
        <v>22.0365015547825</v>
      </c>
      <c r="F50" s="10">
        <v>2.5666407847822801</v>
      </c>
      <c r="G50" s="7">
        <v>23.978498383985599</v>
      </c>
      <c r="H50" s="10">
        <v>1.6984537499293899</v>
      </c>
      <c r="I50" s="7">
        <v>28.952069215383499</v>
      </c>
      <c r="J50" s="10">
        <v>2.5230884401556399</v>
      </c>
      <c r="K50" s="7">
        <v>6.9155676606009804</v>
      </c>
      <c r="L50" s="10">
        <v>3.6065841643082601</v>
      </c>
      <c r="M50" s="7">
        <v>24.8247385556718</v>
      </c>
      <c r="N50" s="10">
        <v>1.28297277360539</v>
      </c>
      <c r="O50" s="7" t="s">
        <v>562</v>
      </c>
      <c r="P50" s="10" t="s">
        <v>562</v>
      </c>
      <c r="Q50" s="7" t="s">
        <v>562</v>
      </c>
      <c r="R50" s="10" t="s">
        <v>562</v>
      </c>
      <c r="S50" s="7">
        <v>26.4888228501047</v>
      </c>
      <c r="T50" s="10">
        <v>1.2889710183958301</v>
      </c>
      <c r="U50" s="7">
        <v>21.0936318212133</v>
      </c>
      <c r="V50" s="10">
        <v>2.5530713134807699</v>
      </c>
      <c r="W50" s="7">
        <v>25.0457230336946</v>
      </c>
      <c r="X50" s="10">
        <v>5.2330543654136896</v>
      </c>
      <c r="Y50" s="7">
        <v>-1.4430998164101301</v>
      </c>
      <c r="Z50" s="10">
        <v>5.27883313086756</v>
      </c>
      <c r="AA50" s="7">
        <v>23.725625204601101</v>
      </c>
      <c r="AB50" s="10">
        <v>1.5299198216554899</v>
      </c>
      <c r="AC50" s="7">
        <v>27.080764441604799</v>
      </c>
      <c r="AD50" s="10">
        <v>2.2109378410048501</v>
      </c>
      <c r="AE50" s="7" t="s">
        <v>706</v>
      </c>
      <c r="AF50" s="10" t="s">
        <v>706</v>
      </c>
      <c r="AG50" s="7" t="s">
        <v>706</v>
      </c>
      <c r="AH50" s="10" t="s">
        <v>706</v>
      </c>
      <c r="AI50" s="7">
        <v>24.604122675841001</v>
      </c>
      <c r="AJ50" s="10">
        <v>1.2778985474470499</v>
      </c>
      <c r="AK50" s="7">
        <v>25.8876218023706</v>
      </c>
      <c r="AL50" s="10">
        <v>3.9542049096706902</v>
      </c>
      <c r="AM50" s="7" t="s">
        <v>562</v>
      </c>
      <c r="AN50" s="10" t="s">
        <v>562</v>
      </c>
      <c r="AO50" s="7" t="s">
        <v>562</v>
      </c>
      <c r="AP50" s="10" t="s">
        <v>562</v>
      </c>
      <c r="AQ50" s="65"/>
      <c r="AR50" s="65"/>
      <c r="AS50" s="65"/>
      <c r="AT50" s="182"/>
    </row>
    <row r="51" spans="1:46" ht="13" customHeight="1" x14ac:dyDescent="0.2">
      <c r="A51" s="82" t="s">
        <v>379</v>
      </c>
      <c r="B51" s="110">
        <v>2</v>
      </c>
      <c r="C51" s="7">
        <v>9.5088949293481306</v>
      </c>
      <c r="D51" s="10">
        <v>0.74614142936977201</v>
      </c>
      <c r="E51" s="7">
        <v>8.3152308233466208</v>
      </c>
      <c r="F51" s="10">
        <v>4.3901650046716902</v>
      </c>
      <c r="G51" s="7">
        <v>11.420249607782999</v>
      </c>
      <c r="H51" s="10">
        <v>1.97412577725784</v>
      </c>
      <c r="I51" s="7">
        <v>9.1533496125442095</v>
      </c>
      <c r="J51" s="10">
        <v>0.82512307600669899</v>
      </c>
      <c r="K51" s="7">
        <v>0.83811878919758698</v>
      </c>
      <c r="L51" s="10">
        <v>4.5198396139498103</v>
      </c>
      <c r="M51" s="7">
        <v>9.3873826240520195</v>
      </c>
      <c r="N51" s="10">
        <v>0.82471726757792796</v>
      </c>
      <c r="O51" s="7">
        <v>10.676645073560399</v>
      </c>
      <c r="P51" s="10">
        <v>1.9759211704274899</v>
      </c>
      <c r="Q51" s="7">
        <v>1.28926244950839</v>
      </c>
      <c r="R51" s="10">
        <v>2.2462528034757598</v>
      </c>
      <c r="S51" s="7">
        <v>9.3833774238018695</v>
      </c>
      <c r="T51" s="10">
        <v>0.76654906574070203</v>
      </c>
      <c r="U51" s="7">
        <v>13.3480612453954</v>
      </c>
      <c r="V51" s="10">
        <v>4.01290075060421</v>
      </c>
      <c r="W51" s="7" t="s">
        <v>706</v>
      </c>
      <c r="X51" s="10" t="s">
        <v>706</v>
      </c>
      <c r="Y51" s="7" t="s">
        <v>706</v>
      </c>
      <c r="Z51" s="10" t="s">
        <v>706</v>
      </c>
      <c r="AA51" s="7">
        <v>9.3605033392316095</v>
      </c>
      <c r="AB51" s="10">
        <v>0.81674756899364598</v>
      </c>
      <c r="AC51" s="7">
        <v>11.120075675636199</v>
      </c>
      <c r="AD51" s="10">
        <v>2.1847954115657702</v>
      </c>
      <c r="AE51" s="7" t="s">
        <v>562</v>
      </c>
      <c r="AF51" s="10" t="s">
        <v>562</v>
      </c>
      <c r="AG51" s="7" t="s">
        <v>562</v>
      </c>
      <c r="AH51" s="10" t="s">
        <v>562</v>
      </c>
      <c r="AI51" s="7">
        <v>9.5023703162983395</v>
      </c>
      <c r="AJ51" s="10">
        <v>0.75623600677270097</v>
      </c>
      <c r="AK51" s="7" t="s">
        <v>706</v>
      </c>
      <c r="AL51" s="10" t="s">
        <v>706</v>
      </c>
      <c r="AM51" s="7" t="s">
        <v>706</v>
      </c>
      <c r="AN51" s="10" t="s">
        <v>706</v>
      </c>
      <c r="AO51" s="7" t="s">
        <v>706</v>
      </c>
      <c r="AP51" s="10" t="s">
        <v>706</v>
      </c>
      <c r="AQ51" s="65"/>
      <c r="AR51" s="65"/>
      <c r="AS51" s="65"/>
      <c r="AT51" s="182"/>
    </row>
    <row r="52" spans="1:46" ht="13" customHeight="1" x14ac:dyDescent="0.2">
      <c r="A52" s="82" t="s">
        <v>380</v>
      </c>
      <c r="B52" s="110">
        <v>2</v>
      </c>
      <c r="C52" s="7">
        <v>24.9698391029055</v>
      </c>
      <c r="D52" s="10">
        <v>1.2824346887747899</v>
      </c>
      <c r="E52" s="7" t="s">
        <v>562</v>
      </c>
      <c r="F52" s="10" t="s">
        <v>562</v>
      </c>
      <c r="G52" s="7" t="s">
        <v>562</v>
      </c>
      <c r="H52" s="10" t="s">
        <v>562</v>
      </c>
      <c r="I52" s="7">
        <v>25.280859017410801</v>
      </c>
      <c r="J52" s="10">
        <v>1.3166530759269099</v>
      </c>
      <c r="K52" s="7" t="s">
        <v>562</v>
      </c>
      <c r="L52" s="10" t="s">
        <v>562</v>
      </c>
      <c r="M52" s="7">
        <v>26.098251195262499</v>
      </c>
      <c r="N52" s="10">
        <v>1.43168128446335</v>
      </c>
      <c r="O52" s="7">
        <v>21.059668450538702</v>
      </c>
      <c r="P52" s="10">
        <v>4.5091959340514602</v>
      </c>
      <c r="Q52" s="7">
        <v>-5.0385827447237599</v>
      </c>
      <c r="R52" s="10">
        <v>4.8851998926166598</v>
      </c>
      <c r="S52" s="7">
        <v>23.860346019190501</v>
      </c>
      <c r="T52" s="10">
        <v>1.9591983901237</v>
      </c>
      <c r="U52" s="7">
        <v>27.153434592609599</v>
      </c>
      <c r="V52" s="10">
        <v>1.9134536549955401</v>
      </c>
      <c r="W52" s="7" t="s">
        <v>706</v>
      </c>
      <c r="X52" s="10" t="s">
        <v>706</v>
      </c>
      <c r="Y52" s="7" t="s">
        <v>706</v>
      </c>
      <c r="Z52" s="10" t="s">
        <v>706</v>
      </c>
      <c r="AA52" s="7">
        <v>26.667956522728801</v>
      </c>
      <c r="AB52" s="10">
        <v>1.7823528079408</v>
      </c>
      <c r="AC52" s="7">
        <v>23.4220118561222</v>
      </c>
      <c r="AD52" s="10">
        <v>2.1882488616908802</v>
      </c>
      <c r="AE52" s="7" t="s">
        <v>706</v>
      </c>
      <c r="AF52" s="10" t="s">
        <v>706</v>
      </c>
      <c r="AG52" s="7" t="s">
        <v>706</v>
      </c>
      <c r="AH52" s="10" t="s">
        <v>706</v>
      </c>
      <c r="AI52" s="7">
        <v>23.562501018677398</v>
      </c>
      <c r="AJ52" s="10">
        <v>1.5875692331628799</v>
      </c>
      <c r="AK52" s="7">
        <v>29.823532785341701</v>
      </c>
      <c r="AL52" s="10">
        <v>2.33640979399184</v>
      </c>
      <c r="AM52" s="7" t="s">
        <v>706</v>
      </c>
      <c r="AN52" s="10" t="s">
        <v>706</v>
      </c>
      <c r="AO52" s="7" t="s">
        <v>706</v>
      </c>
      <c r="AP52" s="10" t="s">
        <v>706</v>
      </c>
      <c r="AQ52" s="65"/>
      <c r="AR52" s="65"/>
      <c r="AS52" s="65"/>
      <c r="AT52" s="182"/>
    </row>
    <row r="53" spans="1:46" ht="13" customHeight="1" x14ac:dyDescent="0.2">
      <c r="A53" s="82" t="s">
        <v>381</v>
      </c>
      <c r="B53" s="110">
        <v>2</v>
      </c>
      <c r="C53" s="7">
        <v>19.595780970329098</v>
      </c>
      <c r="D53" s="10">
        <v>1.0794431478348501</v>
      </c>
      <c r="E53" s="7">
        <v>18.36812448597</v>
      </c>
      <c r="F53" s="10">
        <v>2.1576110524708798</v>
      </c>
      <c r="G53" s="7">
        <v>19.443957693142298</v>
      </c>
      <c r="H53" s="10">
        <v>1.4149891567459201</v>
      </c>
      <c r="I53" s="7">
        <v>25.181040546920499</v>
      </c>
      <c r="J53" s="10">
        <v>3.0722908509273101</v>
      </c>
      <c r="K53" s="7">
        <v>6.8129160609505401</v>
      </c>
      <c r="L53" s="10">
        <v>3.7674776721368199</v>
      </c>
      <c r="M53" s="7">
        <v>19.619818687806799</v>
      </c>
      <c r="N53" s="10">
        <v>1.1922008120366701</v>
      </c>
      <c r="O53" s="7">
        <v>19.876030676048</v>
      </c>
      <c r="P53" s="10">
        <v>2.8305967139313002</v>
      </c>
      <c r="Q53" s="7">
        <v>0.25621198824115499</v>
      </c>
      <c r="R53" s="10">
        <v>3.08386318019094</v>
      </c>
      <c r="S53" s="7">
        <v>19.733775591925699</v>
      </c>
      <c r="T53" s="10">
        <v>1.27343540481902</v>
      </c>
      <c r="U53" s="7">
        <v>16.474994577347601</v>
      </c>
      <c r="V53" s="10">
        <v>3.51514077865223</v>
      </c>
      <c r="W53" s="7">
        <v>21.087378209747801</v>
      </c>
      <c r="X53" s="10">
        <v>4.4137737288846903</v>
      </c>
      <c r="Y53" s="7">
        <v>1.3536026178221401</v>
      </c>
      <c r="Z53" s="10">
        <v>4.6373507270245096</v>
      </c>
      <c r="AA53" s="7">
        <v>18.972181201742899</v>
      </c>
      <c r="AB53" s="10">
        <v>1.61694557325133</v>
      </c>
      <c r="AC53" s="7">
        <v>19.332351045146201</v>
      </c>
      <c r="AD53" s="10">
        <v>1.4480735900478601</v>
      </c>
      <c r="AE53" s="7">
        <v>23.263827791726001</v>
      </c>
      <c r="AF53" s="10">
        <v>3.7531186099632099</v>
      </c>
      <c r="AG53" s="7">
        <v>4.2916465899830598</v>
      </c>
      <c r="AH53" s="10">
        <v>4.1222420966534896</v>
      </c>
      <c r="AI53" s="7">
        <v>16.457469111738099</v>
      </c>
      <c r="AJ53" s="10">
        <v>1.2344752278998301</v>
      </c>
      <c r="AK53" s="7">
        <v>24.220786994201301</v>
      </c>
      <c r="AL53" s="10">
        <v>2.1282803418179901</v>
      </c>
      <c r="AM53" s="7">
        <v>20.040362390940601</v>
      </c>
      <c r="AN53" s="10">
        <v>6.46614529520948</v>
      </c>
      <c r="AO53" s="7">
        <v>3.5828932792024601</v>
      </c>
      <c r="AP53" s="10">
        <v>6.6785493605431396</v>
      </c>
      <c r="AQ53" s="65"/>
      <c r="AR53" s="65"/>
      <c r="AS53" s="65"/>
      <c r="AT53" s="182"/>
    </row>
    <row r="54" spans="1:46" ht="13" customHeight="1" x14ac:dyDescent="0.2">
      <c r="A54" s="82" t="s">
        <v>382</v>
      </c>
      <c r="B54" s="110">
        <v>2</v>
      </c>
      <c r="C54" s="7">
        <v>20.571942227154398</v>
      </c>
      <c r="D54" s="10">
        <v>1.1848685102493799</v>
      </c>
      <c r="E54" s="7">
        <v>22.6302717148656</v>
      </c>
      <c r="F54" s="10">
        <v>2.7246918921746599</v>
      </c>
      <c r="G54" s="7">
        <v>19.954816535603399</v>
      </c>
      <c r="H54" s="10">
        <v>1.5638924740325799</v>
      </c>
      <c r="I54" s="7">
        <v>20.469899209033802</v>
      </c>
      <c r="J54" s="10">
        <v>2.3700249528012698</v>
      </c>
      <c r="K54" s="7">
        <v>-2.16037250583179</v>
      </c>
      <c r="L54" s="10">
        <v>3.60423458291887</v>
      </c>
      <c r="M54" s="7">
        <v>20.798587507563099</v>
      </c>
      <c r="N54" s="10">
        <v>1.3193219804998</v>
      </c>
      <c r="O54" s="7" t="s">
        <v>706</v>
      </c>
      <c r="P54" s="10" t="s">
        <v>706</v>
      </c>
      <c r="Q54" s="7" t="s">
        <v>706</v>
      </c>
      <c r="R54" s="10" t="s">
        <v>706</v>
      </c>
      <c r="S54" s="7">
        <v>20.659686965187099</v>
      </c>
      <c r="T54" s="10">
        <v>1.79413923012818</v>
      </c>
      <c r="U54" s="7">
        <v>21.666577623596702</v>
      </c>
      <c r="V54" s="10">
        <v>2.7288907302577501</v>
      </c>
      <c r="W54" s="7">
        <v>22.839883800243399</v>
      </c>
      <c r="X54" s="10">
        <v>3.54068230265948</v>
      </c>
      <c r="Y54" s="7">
        <v>2.1801968350563499</v>
      </c>
      <c r="Z54" s="10">
        <v>3.94124340117689</v>
      </c>
      <c r="AA54" s="7">
        <v>22.147709309430802</v>
      </c>
      <c r="AB54" s="10">
        <v>6.7584185038343501</v>
      </c>
      <c r="AC54" s="7">
        <v>21.272472597634501</v>
      </c>
      <c r="AD54" s="10">
        <v>1.62051192700762</v>
      </c>
      <c r="AE54" s="7">
        <v>19.5109308898645</v>
      </c>
      <c r="AF54" s="10">
        <v>2.9193242438258702</v>
      </c>
      <c r="AG54" s="7">
        <v>-2.6367784195662902</v>
      </c>
      <c r="AH54" s="10">
        <v>7.4222149163638198</v>
      </c>
      <c r="AI54" s="7">
        <v>21.207070880953498</v>
      </c>
      <c r="AJ54" s="10">
        <v>2.0721823104857799</v>
      </c>
      <c r="AK54" s="7">
        <v>20.628344160303602</v>
      </c>
      <c r="AL54" s="10">
        <v>2.2128972526941899</v>
      </c>
      <c r="AM54" s="7" t="s">
        <v>706</v>
      </c>
      <c r="AN54" s="10" t="s">
        <v>706</v>
      </c>
      <c r="AO54" s="7" t="s">
        <v>706</v>
      </c>
      <c r="AP54" s="10" t="s">
        <v>706</v>
      </c>
      <c r="AQ54" s="65"/>
      <c r="AR54" s="65"/>
      <c r="AS54" s="65"/>
      <c r="AT54" s="182"/>
    </row>
    <row r="55" spans="1:46" ht="13" customHeight="1" x14ac:dyDescent="0.2">
      <c r="A55" s="82" t="s">
        <v>383</v>
      </c>
      <c r="B55" s="110">
        <v>2</v>
      </c>
      <c r="C55" s="7">
        <v>18.656373183653599</v>
      </c>
      <c r="D55" s="10">
        <v>1.5922402652262899</v>
      </c>
      <c r="E55" s="7">
        <v>8.6443604335477193</v>
      </c>
      <c r="F55" s="10">
        <v>3.7201226109832199</v>
      </c>
      <c r="G55" s="7">
        <v>18.0873589854484</v>
      </c>
      <c r="H55" s="10">
        <v>2.8195936148862799</v>
      </c>
      <c r="I55" s="7">
        <v>22.5499955398335</v>
      </c>
      <c r="J55" s="10">
        <v>2.5046640905089901</v>
      </c>
      <c r="K55" s="7">
        <v>13.9056351062858</v>
      </c>
      <c r="L55" s="10">
        <v>4.2359668449436096</v>
      </c>
      <c r="M55" s="7">
        <v>17.479582774965198</v>
      </c>
      <c r="N55" s="10">
        <v>1.8537325159412299</v>
      </c>
      <c r="O55" s="7">
        <v>25.1087526414045</v>
      </c>
      <c r="P55" s="10">
        <v>4.9639384748206297</v>
      </c>
      <c r="Q55" s="7">
        <v>7.6291698664392698</v>
      </c>
      <c r="R55" s="10">
        <v>5.2788520393069902</v>
      </c>
      <c r="S55" s="7">
        <v>23.9673497705441</v>
      </c>
      <c r="T55" s="10">
        <v>4.1122356403048803</v>
      </c>
      <c r="U55" s="7">
        <v>18.126109182307399</v>
      </c>
      <c r="V55" s="10">
        <v>3.6830186162712901</v>
      </c>
      <c r="W55" s="7">
        <v>17.026865550260901</v>
      </c>
      <c r="X55" s="10">
        <v>2.2435715720179101</v>
      </c>
      <c r="Y55" s="7">
        <v>-6.9404842202831896</v>
      </c>
      <c r="Z55" s="10">
        <v>4.6885397701385596</v>
      </c>
      <c r="AA55" s="7">
        <v>18.410964880679799</v>
      </c>
      <c r="AB55" s="10">
        <v>3.8743753460964601</v>
      </c>
      <c r="AC55" s="7">
        <v>18.9071457320949</v>
      </c>
      <c r="AD55" s="10">
        <v>3.3678945435754</v>
      </c>
      <c r="AE55" s="7">
        <v>18.6722407382914</v>
      </c>
      <c r="AF55" s="10">
        <v>2.2776606696155102</v>
      </c>
      <c r="AG55" s="7">
        <v>0.26127585761158301</v>
      </c>
      <c r="AH55" s="10">
        <v>4.6474055845731801</v>
      </c>
      <c r="AI55" s="7">
        <v>19.337500251313301</v>
      </c>
      <c r="AJ55" s="10">
        <v>1.9804082454573899</v>
      </c>
      <c r="AK55" s="7">
        <v>14.168238411819701</v>
      </c>
      <c r="AL55" s="10">
        <v>4.4646667232179897</v>
      </c>
      <c r="AM55" s="7">
        <v>21.449132703062102</v>
      </c>
      <c r="AN55" s="10">
        <v>8.8808780859230207</v>
      </c>
      <c r="AO55" s="7">
        <v>2.1116324517487501</v>
      </c>
      <c r="AP55" s="10">
        <v>9.2853038225314997</v>
      </c>
      <c r="AQ55" s="65"/>
      <c r="AR55" s="65"/>
      <c r="AS55" s="65"/>
      <c r="AT55" s="182"/>
    </row>
    <row r="56" spans="1:46" ht="13" customHeight="1" x14ac:dyDescent="0.2">
      <c r="A56" s="82" t="s">
        <v>384</v>
      </c>
      <c r="B56" s="110">
        <v>2</v>
      </c>
      <c r="C56" s="7">
        <v>7.7509457377706603</v>
      </c>
      <c r="D56" s="10">
        <v>0.65342149255007198</v>
      </c>
      <c r="E56" s="7">
        <v>3.8846403947097801</v>
      </c>
      <c r="F56" s="10">
        <v>2.4244724392787198</v>
      </c>
      <c r="G56" s="7">
        <v>7.33646145557457</v>
      </c>
      <c r="H56" s="10">
        <v>0.76951680553348101</v>
      </c>
      <c r="I56" s="7">
        <v>9.3381303444584791</v>
      </c>
      <c r="J56" s="10">
        <v>1.3305229200083799</v>
      </c>
      <c r="K56" s="7">
        <v>5.4534899497487004</v>
      </c>
      <c r="L56" s="10">
        <v>2.71776788775191</v>
      </c>
      <c r="M56" s="7">
        <v>7.9898620510192702</v>
      </c>
      <c r="N56" s="10">
        <v>0.79393212638449495</v>
      </c>
      <c r="O56" s="7">
        <v>7.42411195714309</v>
      </c>
      <c r="P56" s="10">
        <v>1.23215251747599</v>
      </c>
      <c r="Q56" s="7">
        <v>-0.56575009387617203</v>
      </c>
      <c r="R56" s="10">
        <v>1.4594025012960601</v>
      </c>
      <c r="S56" s="7">
        <v>8.7659866643164097</v>
      </c>
      <c r="T56" s="10">
        <v>0.85955549769002504</v>
      </c>
      <c r="U56" s="7">
        <v>6.8426123154002703</v>
      </c>
      <c r="V56" s="10">
        <v>1.13771535350301</v>
      </c>
      <c r="W56" s="7">
        <v>6.9025297325682704</v>
      </c>
      <c r="X56" s="10">
        <v>1.9605662144165801</v>
      </c>
      <c r="Y56" s="7">
        <v>-1.86345693174814</v>
      </c>
      <c r="Z56" s="10">
        <v>2.1175157937070299</v>
      </c>
      <c r="AA56" s="7">
        <v>5.9813576587851296</v>
      </c>
      <c r="AB56" s="10">
        <v>1.3786505930911599</v>
      </c>
      <c r="AC56" s="7">
        <v>8.1273295115725404</v>
      </c>
      <c r="AD56" s="10">
        <v>0.76553840272973706</v>
      </c>
      <c r="AE56" s="7">
        <v>9.0851355951453208</v>
      </c>
      <c r="AF56" s="10">
        <v>2.2854823085716802</v>
      </c>
      <c r="AG56" s="7">
        <v>3.1037779363602001</v>
      </c>
      <c r="AH56" s="10">
        <v>2.6028305052466201</v>
      </c>
      <c r="AI56" s="7">
        <v>7.9787734431798496</v>
      </c>
      <c r="AJ56" s="10">
        <v>0.79651055349407895</v>
      </c>
      <c r="AK56" s="7">
        <v>7.8880976679466697</v>
      </c>
      <c r="AL56" s="10">
        <v>1.27378513414886</v>
      </c>
      <c r="AM56" s="7">
        <v>7.8759213263751704</v>
      </c>
      <c r="AN56" s="10">
        <v>4.26520690456708</v>
      </c>
      <c r="AO56" s="7">
        <v>-0.102852116804687</v>
      </c>
      <c r="AP56" s="10">
        <v>4.2833764008267297</v>
      </c>
      <c r="AQ56" s="65"/>
      <c r="AR56" s="65"/>
      <c r="AS56" s="65"/>
      <c r="AT56" s="182"/>
    </row>
    <row r="57" spans="1:46" ht="13" customHeight="1" x14ac:dyDescent="0.2">
      <c r="A57" s="82" t="s">
        <v>385</v>
      </c>
      <c r="B57" s="110">
        <v>2</v>
      </c>
      <c r="C57" s="7">
        <v>18.684383367861798</v>
      </c>
      <c r="D57" s="10">
        <v>1.4271482495191901</v>
      </c>
      <c r="E57" s="7">
        <v>20.4552817212241</v>
      </c>
      <c r="F57" s="10">
        <v>5.0544786906922203</v>
      </c>
      <c r="G57" s="7">
        <v>20.047536071198898</v>
      </c>
      <c r="H57" s="10">
        <v>2.1001212494413899</v>
      </c>
      <c r="I57" s="7">
        <v>16.903083002413201</v>
      </c>
      <c r="J57" s="10">
        <v>2.59166639758755</v>
      </c>
      <c r="K57" s="7">
        <v>-3.5521987188108701</v>
      </c>
      <c r="L57" s="10">
        <v>5.8758906257261501</v>
      </c>
      <c r="M57" s="7">
        <v>19.2227697482952</v>
      </c>
      <c r="N57" s="10">
        <v>1.44483159780101</v>
      </c>
      <c r="O57" s="7">
        <v>18.068918314869698</v>
      </c>
      <c r="P57" s="10">
        <v>4.4697535329799001</v>
      </c>
      <c r="Q57" s="7">
        <v>-1.1538514334255301</v>
      </c>
      <c r="R57" s="10">
        <v>4.7032781227033604</v>
      </c>
      <c r="S57" s="7">
        <v>18.417940696292401</v>
      </c>
      <c r="T57" s="10">
        <v>2.2571114369323499</v>
      </c>
      <c r="U57" s="7">
        <v>18.963789963900901</v>
      </c>
      <c r="V57" s="10">
        <v>2.79990360574687</v>
      </c>
      <c r="W57" s="7">
        <v>19.768570901889898</v>
      </c>
      <c r="X57" s="10">
        <v>2.90884502707374</v>
      </c>
      <c r="Y57" s="7">
        <v>1.3506302055975401</v>
      </c>
      <c r="Z57" s="10">
        <v>3.7560357610196</v>
      </c>
      <c r="AA57" s="7">
        <v>12.417000824318499</v>
      </c>
      <c r="AB57" s="10">
        <v>7.8562116172140701</v>
      </c>
      <c r="AC57" s="7">
        <v>22.3940863958465</v>
      </c>
      <c r="AD57" s="10">
        <v>1.84141974668297</v>
      </c>
      <c r="AE57" s="7">
        <v>12.3173781767105</v>
      </c>
      <c r="AF57" s="10">
        <v>1.65577933795705</v>
      </c>
      <c r="AG57" s="7">
        <v>-9.9622647608065107E-2</v>
      </c>
      <c r="AH57" s="10">
        <v>8.0130298836217602</v>
      </c>
      <c r="AI57" s="7">
        <v>20.113676871323602</v>
      </c>
      <c r="AJ57" s="10">
        <v>3.1259003890363499</v>
      </c>
      <c r="AK57" s="7">
        <v>16.754506613199698</v>
      </c>
      <c r="AL57" s="10">
        <v>1.9024709414371599</v>
      </c>
      <c r="AM57" s="7">
        <v>23.673565620920598</v>
      </c>
      <c r="AN57" s="10">
        <v>4.2405264888842797</v>
      </c>
      <c r="AO57" s="7">
        <v>3.5598887495970399</v>
      </c>
      <c r="AP57" s="10">
        <v>5.2724483762870804</v>
      </c>
      <c r="AQ57" s="65"/>
      <c r="AR57" s="65"/>
      <c r="AS57" s="65"/>
      <c r="AT57" s="182"/>
    </row>
    <row r="58" spans="1:46" ht="13" customHeight="1" x14ac:dyDescent="0.2">
      <c r="A58" s="82" t="s">
        <v>386</v>
      </c>
      <c r="B58" s="110">
        <v>2</v>
      </c>
      <c r="C58" s="7">
        <v>8.6573136471760392</v>
      </c>
      <c r="D58" s="10">
        <v>0.65473107716613999</v>
      </c>
      <c r="E58" s="7">
        <v>1.37804510888569</v>
      </c>
      <c r="F58" s="10">
        <v>0.89872636721882404</v>
      </c>
      <c r="G58" s="7">
        <v>8.0565481292986405</v>
      </c>
      <c r="H58" s="10">
        <v>1.2158504489017401</v>
      </c>
      <c r="I58" s="7">
        <v>10.8984852283401</v>
      </c>
      <c r="J58" s="10">
        <v>0.956598713451556</v>
      </c>
      <c r="K58" s="7">
        <v>9.5204401194543795</v>
      </c>
      <c r="L58" s="10">
        <v>1.30313569301363</v>
      </c>
      <c r="M58" s="7">
        <v>7.8684988111159999</v>
      </c>
      <c r="N58" s="10">
        <v>0.67175714811550302</v>
      </c>
      <c r="O58" s="7">
        <v>15.171502502543101</v>
      </c>
      <c r="P58" s="10">
        <v>3.4882437563077699</v>
      </c>
      <c r="Q58" s="7">
        <v>7.3030036914271204</v>
      </c>
      <c r="R58" s="10">
        <v>3.5961315282000301</v>
      </c>
      <c r="S58" s="7">
        <v>8.5878038358017896</v>
      </c>
      <c r="T58" s="10">
        <v>1.03555713180099</v>
      </c>
      <c r="U58" s="7">
        <v>9.4538136517002798</v>
      </c>
      <c r="V58" s="10">
        <v>1.5743391452020501</v>
      </c>
      <c r="W58" s="7">
        <v>7.4755971890678303</v>
      </c>
      <c r="X58" s="10">
        <v>1.32215513162302</v>
      </c>
      <c r="Y58" s="7">
        <v>-1.11220664673396</v>
      </c>
      <c r="Z58" s="10">
        <v>1.8441448087358301</v>
      </c>
      <c r="AA58" s="7">
        <v>9.6202664519349401</v>
      </c>
      <c r="AB58" s="10">
        <v>1.1525818094893701</v>
      </c>
      <c r="AC58" s="7">
        <v>8.6278296751715793</v>
      </c>
      <c r="AD58" s="10">
        <v>1.11629606754497</v>
      </c>
      <c r="AE58" s="7">
        <v>4.7294388002514296</v>
      </c>
      <c r="AF58" s="10">
        <v>1.3570159496915</v>
      </c>
      <c r="AG58" s="7">
        <v>-4.8908276516835096</v>
      </c>
      <c r="AH58" s="10">
        <v>1.9827564598248699</v>
      </c>
      <c r="AI58" s="7">
        <v>8.7118739076406797</v>
      </c>
      <c r="AJ58" s="10">
        <v>0.71338932776675101</v>
      </c>
      <c r="AK58" s="7">
        <v>5.6715157135041698</v>
      </c>
      <c r="AL58" s="10">
        <v>2.2536702186597499</v>
      </c>
      <c r="AM58" s="7" t="s">
        <v>706</v>
      </c>
      <c r="AN58" s="10" t="s">
        <v>706</v>
      </c>
      <c r="AO58" s="7" t="s">
        <v>706</v>
      </c>
      <c r="AP58" s="10" t="s">
        <v>706</v>
      </c>
      <c r="AQ58" s="65"/>
      <c r="AR58" s="65"/>
      <c r="AS58" s="65"/>
      <c r="AT58" s="182"/>
    </row>
    <row r="59" spans="1:46" ht="13" customHeight="1" x14ac:dyDescent="0.2">
      <c r="A59" s="82" t="s">
        <v>387</v>
      </c>
      <c r="B59" s="110">
        <v>2</v>
      </c>
      <c r="C59" s="7">
        <v>19.153768776201801</v>
      </c>
      <c r="D59" s="10">
        <v>2.3275016206961601</v>
      </c>
      <c r="E59" s="7">
        <v>10.9141612388346</v>
      </c>
      <c r="F59" s="10">
        <v>4.2612707002336396</v>
      </c>
      <c r="G59" s="7">
        <v>17.530795398806401</v>
      </c>
      <c r="H59" s="10">
        <v>3.1887604936360701</v>
      </c>
      <c r="I59" s="7">
        <v>19.845260501575599</v>
      </c>
      <c r="J59" s="10">
        <v>2.8555960604332098</v>
      </c>
      <c r="K59" s="7">
        <v>8.9310992627410197</v>
      </c>
      <c r="L59" s="10">
        <v>4.9547570811408903</v>
      </c>
      <c r="M59" s="7">
        <v>15.612026339793401</v>
      </c>
      <c r="N59" s="10">
        <v>2.6823455403350001</v>
      </c>
      <c r="O59" s="7">
        <v>19.8462357933767</v>
      </c>
      <c r="P59" s="10">
        <v>2.9280223563892398</v>
      </c>
      <c r="Q59" s="7">
        <v>4.2342094535833201</v>
      </c>
      <c r="R59" s="10">
        <v>3.94693396639591</v>
      </c>
      <c r="S59" s="7">
        <v>19.571277492942698</v>
      </c>
      <c r="T59" s="10">
        <v>2.8721873423644499</v>
      </c>
      <c r="U59" s="7">
        <v>19.251870951207302</v>
      </c>
      <c r="V59" s="10">
        <v>3.8244095382452801</v>
      </c>
      <c r="W59" s="7">
        <v>12.7828856902133</v>
      </c>
      <c r="X59" s="10">
        <v>2.8315752804441501</v>
      </c>
      <c r="Y59" s="7">
        <v>-6.7883918027293797</v>
      </c>
      <c r="Z59" s="10">
        <v>4.0424875726792804</v>
      </c>
      <c r="AA59" s="7">
        <v>11.5755981104335</v>
      </c>
      <c r="AB59" s="10">
        <v>2.7507127109468201</v>
      </c>
      <c r="AC59" s="7">
        <v>15.3688270664213</v>
      </c>
      <c r="AD59" s="10">
        <v>2.6056991800537501</v>
      </c>
      <c r="AE59" s="7">
        <v>24.252101477300599</v>
      </c>
      <c r="AF59" s="10">
        <v>3.59041364568243</v>
      </c>
      <c r="AG59" s="7">
        <v>12.676503366867101</v>
      </c>
      <c r="AH59" s="10">
        <v>4.4739512123359697</v>
      </c>
      <c r="AI59" s="7">
        <v>16.57914386749</v>
      </c>
      <c r="AJ59" s="10">
        <v>2.3652127942598198</v>
      </c>
      <c r="AK59" s="7">
        <v>25.040047462472199</v>
      </c>
      <c r="AL59" s="10">
        <v>5.6056399114996598</v>
      </c>
      <c r="AM59" s="7" t="s">
        <v>706</v>
      </c>
      <c r="AN59" s="10" t="s">
        <v>706</v>
      </c>
      <c r="AO59" s="7" t="s">
        <v>706</v>
      </c>
      <c r="AP59" s="10" t="s">
        <v>706</v>
      </c>
      <c r="AQ59" s="65"/>
      <c r="AR59" s="65"/>
      <c r="AS59" s="65"/>
      <c r="AT59" s="182"/>
    </row>
    <row r="60" spans="1:46" ht="13" customHeight="1" x14ac:dyDescent="0.2">
      <c r="A60" s="82" t="s">
        <v>388</v>
      </c>
      <c r="B60" s="110">
        <v>2</v>
      </c>
      <c r="C60" s="7">
        <v>14.8896795815029</v>
      </c>
      <c r="D60" s="10">
        <v>1.5557900951021699</v>
      </c>
      <c r="E60" s="7">
        <v>12.3854388878327</v>
      </c>
      <c r="F60" s="10">
        <v>6.2496562303071501</v>
      </c>
      <c r="G60" s="7">
        <v>15.3808779293266</v>
      </c>
      <c r="H60" s="10">
        <v>2.8251918837068302</v>
      </c>
      <c r="I60" s="7">
        <v>16.251102679437999</v>
      </c>
      <c r="J60" s="10">
        <v>1.63957889733451</v>
      </c>
      <c r="K60" s="7">
        <v>3.8656637916052299</v>
      </c>
      <c r="L60" s="10">
        <v>6.3919490892601596</v>
      </c>
      <c r="M60" s="7">
        <v>16.000847452492899</v>
      </c>
      <c r="N60" s="10">
        <v>1.24339400640025</v>
      </c>
      <c r="O60" s="7">
        <v>11.9974123938927</v>
      </c>
      <c r="P60" s="10">
        <v>8.6042729940291593</v>
      </c>
      <c r="Q60" s="7">
        <v>-4.00343505860027</v>
      </c>
      <c r="R60" s="10">
        <v>8.7021365144735103</v>
      </c>
      <c r="S60" s="7">
        <v>18.135141658842201</v>
      </c>
      <c r="T60" s="10">
        <v>8.37471428434751</v>
      </c>
      <c r="U60" s="7">
        <v>14.321406509455301</v>
      </c>
      <c r="V60" s="10">
        <v>2.3427822910913001</v>
      </c>
      <c r="W60" s="7">
        <v>14.7383726133575</v>
      </c>
      <c r="X60" s="10">
        <v>1.7112090581456501</v>
      </c>
      <c r="Y60" s="7">
        <v>-3.3967690454847399</v>
      </c>
      <c r="Z60" s="10">
        <v>8.5751894998115592</v>
      </c>
      <c r="AA60" s="7">
        <v>5.5100582017140196</v>
      </c>
      <c r="AB60" s="10">
        <v>2.5252880241098699</v>
      </c>
      <c r="AC60" s="7">
        <v>19.768267229907298</v>
      </c>
      <c r="AD60" s="10">
        <v>2.1689763053269799</v>
      </c>
      <c r="AE60" s="7">
        <v>13.9750528095518</v>
      </c>
      <c r="AF60" s="10">
        <v>1.60813335288134</v>
      </c>
      <c r="AG60" s="7">
        <v>8.4649946078377596</v>
      </c>
      <c r="AH60" s="10">
        <v>2.9911256969207898</v>
      </c>
      <c r="AI60" s="7">
        <v>14.465893261295101</v>
      </c>
      <c r="AJ60" s="10">
        <v>3.7114620507462601</v>
      </c>
      <c r="AK60" s="7">
        <v>15.0803269415209</v>
      </c>
      <c r="AL60" s="10">
        <v>1.5016821376307701</v>
      </c>
      <c r="AM60" s="7">
        <v>18.642998094740999</v>
      </c>
      <c r="AN60" s="10">
        <v>4.85344791351885</v>
      </c>
      <c r="AO60" s="7">
        <v>4.1771048334458802</v>
      </c>
      <c r="AP60" s="10">
        <v>6.2759235910092999</v>
      </c>
      <c r="AQ60" s="65"/>
      <c r="AR60" s="65"/>
      <c r="AS60" s="65"/>
      <c r="AT60" s="182"/>
    </row>
    <row r="61" spans="1:46" ht="13" customHeight="1" x14ac:dyDescent="0.2">
      <c r="A61" s="82" t="s">
        <v>432</v>
      </c>
      <c r="B61" s="110">
        <v>2</v>
      </c>
      <c r="C61" s="7">
        <v>19.537717472468501</v>
      </c>
      <c r="D61" s="10">
        <v>1.6357276843853099</v>
      </c>
      <c r="E61" s="7">
        <v>18.618550117633198</v>
      </c>
      <c r="F61" s="10">
        <v>2.3478264429885498</v>
      </c>
      <c r="G61" s="7">
        <v>17.644229571711701</v>
      </c>
      <c r="H61" s="10">
        <v>2.8528720361947499</v>
      </c>
      <c r="I61" s="7">
        <v>24.1083822987536</v>
      </c>
      <c r="J61" s="10">
        <v>2.6626514712927398</v>
      </c>
      <c r="K61" s="7">
        <v>5.4898321811203603</v>
      </c>
      <c r="L61" s="10">
        <v>3.5754927004786099</v>
      </c>
      <c r="M61" s="7">
        <v>19.4234422204031</v>
      </c>
      <c r="N61" s="10">
        <v>1.66607415802281</v>
      </c>
      <c r="O61" s="7" t="s">
        <v>706</v>
      </c>
      <c r="P61" s="10" t="s">
        <v>706</v>
      </c>
      <c r="Q61" s="7" t="s">
        <v>706</v>
      </c>
      <c r="R61" s="10" t="s">
        <v>706</v>
      </c>
      <c r="S61" s="7">
        <v>18.856364720177201</v>
      </c>
      <c r="T61" s="10">
        <v>1.76562632078979</v>
      </c>
      <c r="U61" s="7">
        <v>28.223863251099999</v>
      </c>
      <c r="V61" s="10">
        <v>4.2487816484902599</v>
      </c>
      <c r="W61" s="7" t="s">
        <v>706</v>
      </c>
      <c r="X61" s="10" t="s">
        <v>706</v>
      </c>
      <c r="Y61" s="7" t="s">
        <v>706</v>
      </c>
      <c r="Z61" s="10" t="s">
        <v>706</v>
      </c>
      <c r="AA61" s="7">
        <v>19.256839722273501</v>
      </c>
      <c r="AB61" s="10">
        <v>2.0047182449814298</v>
      </c>
      <c r="AC61" s="7">
        <v>17.084095706830499</v>
      </c>
      <c r="AD61" s="10">
        <v>3.5187234935973901</v>
      </c>
      <c r="AE61" s="7">
        <v>26.958477151528299</v>
      </c>
      <c r="AF61" s="10">
        <v>4.57629755355208</v>
      </c>
      <c r="AG61" s="7">
        <v>7.7016374292548004</v>
      </c>
      <c r="AH61" s="10">
        <v>5.0926511178579998</v>
      </c>
      <c r="AI61" s="7">
        <v>19.580353237862401</v>
      </c>
      <c r="AJ61" s="10">
        <v>1.6451222945841799</v>
      </c>
      <c r="AK61" s="7" t="s">
        <v>562</v>
      </c>
      <c r="AL61" s="10" t="s">
        <v>562</v>
      </c>
      <c r="AM61" s="7" t="s">
        <v>706</v>
      </c>
      <c r="AN61" s="10" t="s">
        <v>706</v>
      </c>
      <c r="AO61" s="7" t="s">
        <v>706</v>
      </c>
      <c r="AP61" s="10" t="s">
        <v>706</v>
      </c>
      <c r="AQ61" s="65"/>
      <c r="AR61" s="65"/>
      <c r="AS61" s="65"/>
      <c r="AT61" s="182"/>
    </row>
    <row r="62" spans="1:46" ht="13" customHeight="1" x14ac:dyDescent="0.2">
      <c r="A62" s="82" t="s">
        <v>389</v>
      </c>
      <c r="B62" s="110">
        <v>2</v>
      </c>
      <c r="C62" s="7">
        <v>5.9318096131434901</v>
      </c>
      <c r="D62" s="10">
        <v>0.62045239455276702</v>
      </c>
      <c r="E62" s="7">
        <v>5.8013954530561298</v>
      </c>
      <c r="F62" s="10">
        <v>0.99652632629601801</v>
      </c>
      <c r="G62" s="7">
        <v>5.7954648663476398</v>
      </c>
      <c r="H62" s="10">
        <v>0.99129631573551602</v>
      </c>
      <c r="I62" s="7">
        <v>6.8060775605205803</v>
      </c>
      <c r="J62" s="10">
        <v>1.38133080286131</v>
      </c>
      <c r="K62" s="7">
        <v>1.0046821074644501</v>
      </c>
      <c r="L62" s="10">
        <v>1.6951387083177401</v>
      </c>
      <c r="M62" s="7">
        <v>5.8921188894088496</v>
      </c>
      <c r="N62" s="10">
        <v>0.62869185952007001</v>
      </c>
      <c r="O62" s="7" t="s">
        <v>706</v>
      </c>
      <c r="P62" s="10" t="s">
        <v>706</v>
      </c>
      <c r="Q62" s="7" t="s">
        <v>706</v>
      </c>
      <c r="R62" s="10" t="s">
        <v>706</v>
      </c>
      <c r="S62" s="7">
        <v>6.3233628440390497</v>
      </c>
      <c r="T62" s="10">
        <v>0.78170958318579198</v>
      </c>
      <c r="U62" s="7">
        <v>5.7752922897319499</v>
      </c>
      <c r="V62" s="10">
        <v>1.3923185640618501</v>
      </c>
      <c r="W62" s="7">
        <v>2.8681546616056601</v>
      </c>
      <c r="X62" s="10">
        <v>1.08746707796584</v>
      </c>
      <c r="Y62" s="7">
        <v>-3.45520818243339</v>
      </c>
      <c r="Z62" s="10">
        <v>1.32271766852715</v>
      </c>
      <c r="AA62" s="7">
        <v>6.2974035111793603</v>
      </c>
      <c r="AB62" s="10">
        <v>0.73295444202654803</v>
      </c>
      <c r="AC62" s="7">
        <v>5.0272520123897202</v>
      </c>
      <c r="AD62" s="10">
        <v>1.06421444003414</v>
      </c>
      <c r="AE62" s="7">
        <v>6.2169498067384996</v>
      </c>
      <c r="AF62" s="10">
        <v>3.0707550416120202</v>
      </c>
      <c r="AG62" s="7">
        <v>-8.0453704440865997E-2</v>
      </c>
      <c r="AH62" s="10">
        <v>3.0827334814544902</v>
      </c>
      <c r="AI62" s="7">
        <v>6.0377057546242696</v>
      </c>
      <c r="AJ62" s="10">
        <v>0.64318575039080395</v>
      </c>
      <c r="AK62" s="7" t="s">
        <v>706</v>
      </c>
      <c r="AL62" s="10" t="s">
        <v>706</v>
      </c>
      <c r="AM62" s="7" t="s">
        <v>706</v>
      </c>
      <c r="AN62" s="10" t="s">
        <v>706</v>
      </c>
      <c r="AO62" s="7" t="s">
        <v>706</v>
      </c>
      <c r="AP62" s="10" t="s">
        <v>706</v>
      </c>
      <c r="AQ62" s="65"/>
      <c r="AR62" s="65"/>
      <c r="AS62" s="65"/>
      <c r="AT62" s="182"/>
    </row>
    <row r="63" spans="1:46" ht="13" customHeight="1" x14ac:dyDescent="0.2">
      <c r="A63" s="112" t="s">
        <v>433</v>
      </c>
      <c r="B63" s="113">
        <v>2</v>
      </c>
      <c r="C63" s="34">
        <v>16.616170969253801</v>
      </c>
      <c r="D63" s="35">
        <v>0.238869461315695</v>
      </c>
      <c r="E63" s="34">
        <v>17.845614653909902</v>
      </c>
      <c r="F63" s="35">
        <v>0.76480383343363501</v>
      </c>
      <c r="G63" s="34">
        <v>15.8660562385343</v>
      </c>
      <c r="H63" s="35">
        <v>0.37411808484643699</v>
      </c>
      <c r="I63" s="34">
        <v>18.663163639318199</v>
      </c>
      <c r="J63" s="35">
        <v>0.46761537218858901</v>
      </c>
      <c r="K63" s="34">
        <v>2.3930630925359102</v>
      </c>
      <c r="L63" s="35">
        <v>0.94966816955797295</v>
      </c>
      <c r="M63" s="34">
        <v>16.564352421833899</v>
      </c>
      <c r="N63" s="35">
        <v>0.28648577006895198</v>
      </c>
      <c r="O63" s="34">
        <v>14.9047206988543</v>
      </c>
      <c r="P63" s="35">
        <v>0.73720940932930901</v>
      </c>
      <c r="Q63" s="34">
        <v>0.374338446463022</v>
      </c>
      <c r="R63" s="35">
        <v>0.81036660806357796</v>
      </c>
      <c r="S63" s="34">
        <v>17.012342485666299</v>
      </c>
      <c r="T63" s="35">
        <v>0.47843417284319201</v>
      </c>
      <c r="U63" s="34">
        <v>16.370210599185199</v>
      </c>
      <c r="V63" s="35">
        <v>0.53316477649480698</v>
      </c>
      <c r="W63" s="34">
        <v>15.856849788594401</v>
      </c>
      <c r="X63" s="35">
        <v>0.68096375711231005</v>
      </c>
      <c r="Y63" s="34">
        <v>-0.32480811349230798</v>
      </c>
      <c r="Z63" s="35">
        <v>0.87284303999464596</v>
      </c>
      <c r="AA63" s="34">
        <v>15.979852756998699</v>
      </c>
      <c r="AB63" s="35">
        <v>0.68492672504485597</v>
      </c>
      <c r="AC63" s="34">
        <v>16.632896257858398</v>
      </c>
      <c r="AD63" s="35">
        <v>0.35869899649647102</v>
      </c>
      <c r="AE63" s="34">
        <v>16.839179982582099</v>
      </c>
      <c r="AF63" s="35">
        <v>0.63830398878540395</v>
      </c>
      <c r="AG63" s="34">
        <v>1.13017074417275</v>
      </c>
      <c r="AH63" s="35">
        <v>1.0546217688711199</v>
      </c>
      <c r="AI63" s="34">
        <v>16.062042535427601</v>
      </c>
      <c r="AJ63" s="35">
        <v>0.37248162953501501</v>
      </c>
      <c r="AK63" s="34">
        <v>17.334924946253601</v>
      </c>
      <c r="AL63" s="35">
        <v>0.44062872852836898</v>
      </c>
      <c r="AM63" s="34">
        <v>19.0800481779454</v>
      </c>
      <c r="AN63" s="35">
        <v>1.1369384071411901</v>
      </c>
      <c r="AO63" s="34">
        <v>3.1174630955304501</v>
      </c>
      <c r="AP63" s="35">
        <v>1.2691577362064901</v>
      </c>
      <c r="AQ63" s="65"/>
      <c r="AR63" s="65"/>
      <c r="AS63" s="65"/>
      <c r="AT63" s="182"/>
    </row>
    <row r="64" spans="1:46" ht="13" customHeight="1" x14ac:dyDescent="0.2">
      <c r="A64" s="114" t="s">
        <v>434</v>
      </c>
      <c r="B64" s="115">
        <v>2</v>
      </c>
      <c r="C64" s="38">
        <v>12.804344946403599</v>
      </c>
      <c r="D64" s="39">
        <v>0.30755051431979102</v>
      </c>
      <c r="E64" s="38">
        <v>12.033829262205099</v>
      </c>
      <c r="F64" s="39">
        <v>0.82801423077933201</v>
      </c>
      <c r="G64" s="38">
        <v>12.5333764357745</v>
      </c>
      <c r="H64" s="39">
        <v>0.46795447622034902</v>
      </c>
      <c r="I64" s="38">
        <v>15.3244169014209</v>
      </c>
      <c r="J64" s="39">
        <v>0.71803978523075596</v>
      </c>
      <c r="K64" s="38">
        <v>3.64809014791402</v>
      </c>
      <c r="L64" s="39">
        <v>1.1246480513571799</v>
      </c>
      <c r="M64" s="38">
        <v>12.885827581320999</v>
      </c>
      <c r="N64" s="39">
        <v>0.34672951303090799</v>
      </c>
      <c r="O64" s="38">
        <v>13.0296015770164</v>
      </c>
      <c r="P64" s="39">
        <v>0.90282537305188204</v>
      </c>
      <c r="Q64" s="38">
        <v>-0.295019696937386</v>
      </c>
      <c r="R64" s="39">
        <v>1.0134142018568599</v>
      </c>
      <c r="S64" s="38">
        <v>12.6019828579227</v>
      </c>
      <c r="T64" s="39">
        <v>0.47545811727889897</v>
      </c>
      <c r="U64" s="38">
        <v>13.1789094320555</v>
      </c>
      <c r="V64" s="39">
        <v>0.68504768423553997</v>
      </c>
      <c r="W64" s="38">
        <v>11.319301165431799</v>
      </c>
      <c r="X64" s="39">
        <v>0.65973347996873399</v>
      </c>
      <c r="Y64" s="38">
        <v>-0.123356237330838</v>
      </c>
      <c r="Z64" s="39">
        <v>0.83290685730752101</v>
      </c>
      <c r="AA64" s="38">
        <v>12.1427704315212</v>
      </c>
      <c r="AB64" s="39">
        <v>0.81891828452465898</v>
      </c>
      <c r="AC64" s="38">
        <v>12.999736561005101</v>
      </c>
      <c r="AD64" s="39">
        <v>0.38359446300300198</v>
      </c>
      <c r="AE64" s="38">
        <v>12.584294639087201</v>
      </c>
      <c r="AF64" s="39">
        <v>0.93873473532464502</v>
      </c>
      <c r="AG64" s="38">
        <v>1.2432889507801801</v>
      </c>
      <c r="AH64" s="39">
        <v>1.3159310163981099</v>
      </c>
      <c r="AI64" s="38">
        <v>12.6640697869392</v>
      </c>
      <c r="AJ64" s="39">
        <v>0.52647612713851399</v>
      </c>
      <c r="AK64" s="38">
        <v>13.5955713232702</v>
      </c>
      <c r="AL64" s="39">
        <v>0.56129838364807605</v>
      </c>
      <c r="AM64" s="38">
        <v>12.359598880613101</v>
      </c>
      <c r="AN64" s="39">
        <v>1.22418606504841</v>
      </c>
      <c r="AO64" s="38">
        <v>0.16910773160140599</v>
      </c>
      <c r="AP64" s="39">
        <v>1.3884523971868801</v>
      </c>
      <c r="AQ64" s="65"/>
      <c r="AR64" s="65"/>
      <c r="AS64" s="65"/>
      <c r="AT64" s="182"/>
    </row>
    <row r="65" spans="1:46" ht="13" customHeight="1" x14ac:dyDescent="0.2">
      <c r="A65" s="116" t="s">
        <v>435</v>
      </c>
      <c r="B65" s="117">
        <v>2</v>
      </c>
      <c r="C65" s="48">
        <v>16.487007745469</v>
      </c>
      <c r="D65" s="49">
        <v>0.18532461047496801</v>
      </c>
      <c r="E65" s="48">
        <v>15.9896703708358</v>
      </c>
      <c r="F65" s="49">
        <v>0.50629397068706306</v>
      </c>
      <c r="G65" s="48">
        <v>15.649652872186</v>
      </c>
      <c r="H65" s="49">
        <v>0.29001166188161998</v>
      </c>
      <c r="I65" s="48">
        <v>18.3641556691984</v>
      </c>
      <c r="J65" s="49">
        <v>0.34863014992619201</v>
      </c>
      <c r="K65" s="48">
        <v>3.4108573653993401</v>
      </c>
      <c r="L65" s="49">
        <v>0.64252018874146</v>
      </c>
      <c r="M65" s="48">
        <v>16.4031063641422</v>
      </c>
      <c r="N65" s="49">
        <v>0.21345420139455001</v>
      </c>
      <c r="O65" s="48">
        <v>16.279342138655601</v>
      </c>
      <c r="P65" s="49">
        <v>0.60089000391645697</v>
      </c>
      <c r="Q65" s="48">
        <v>1.1322542915856499</v>
      </c>
      <c r="R65" s="49">
        <v>0.65852609533735595</v>
      </c>
      <c r="S65" s="48">
        <v>16.902719668016299</v>
      </c>
      <c r="T65" s="49">
        <v>0.32529778234069001</v>
      </c>
      <c r="U65" s="48">
        <v>16.597834971854901</v>
      </c>
      <c r="V65" s="49">
        <v>0.41088767862155101</v>
      </c>
      <c r="W65" s="48">
        <v>15.1316099471294</v>
      </c>
      <c r="X65" s="49">
        <v>0.517050071219186</v>
      </c>
      <c r="Y65" s="48">
        <v>-1.0558713717392301</v>
      </c>
      <c r="Z65" s="49">
        <v>0.64196322167627295</v>
      </c>
      <c r="AA65" s="48">
        <v>16.047215998912002</v>
      </c>
      <c r="AB65" s="49">
        <v>0.43979255655723398</v>
      </c>
      <c r="AC65" s="48">
        <v>16.380342621016901</v>
      </c>
      <c r="AD65" s="49">
        <v>0.30932410480348599</v>
      </c>
      <c r="AE65" s="48">
        <v>16.6279598293623</v>
      </c>
      <c r="AF65" s="49">
        <v>0.55849312952762398</v>
      </c>
      <c r="AG65" s="48">
        <v>1.29857191922919</v>
      </c>
      <c r="AH65" s="49">
        <v>0.79876811802869596</v>
      </c>
      <c r="AI65" s="48">
        <v>16.1682742073084</v>
      </c>
      <c r="AJ65" s="49">
        <v>0.25363765350892697</v>
      </c>
      <c r="AK65" s="48">
        <v>18.021186871787702</v>
      </c>
      <c r="AL65" s="49">
        <v>0.46706853380285801</v>
      </c>
      <c r="AM65" s="48">
        <v>18.678852801890599</v>
      </c>
      <c r="AN65" s="49">
        <v>1.1396756776883701</v>
      </c>
      <c r="AO65" s="48">
        <v>2.36583222326969</v>
      </c>
      <c r="AP65" s="49">
        <v>1.2498040406448601</v>
      </c>
      <c r="AQ65" s="65"/>
      <c r="AR65" s="65"/>
      <c r="AS65" s="65"/>
      <c r="AT65" s="182"/>
    </row>
    <row r="66" spans="1:46" ht="13" customHeight="1" x14ac:dyDescent="0.2">
      <c r="A66" s="82" t="s">
        <v>391</v>
      </c>
      <c r="B66" s="110">
        <v>2</v>
      </c>
      <c r="C66" s="7">
        <v>13.780970094689099</v>
      </c>
      <c r="D66" s="10">
        <v>1.9489917550290901</v>
      </c>
      <c r="E66" s="7" t="s">
        <v>706</v>
      </c>
      <c r="F66" s="10" t="s">
        <v>706</v>
      </c>
      <c r="G66" s="7">
        <v>10.121894907671599</v>
      </c>
      <c r="H66" s="10">
        <v>4.7182198917924199</v>
      </c>
      <c r="I66" s="7">
        <v>18.431588995863301</v>
      </c>
      <c r="J66" s="10">
        <v>2.8339522390831098</v>
      </c>
      <c r="K66" s="7" t="s">
        <v>706</v>
      </c>
      <c r="L66" s="10" t="s">
        <v>706</v>
      </c>
      <c r="M66" s="7">
        <v>13.8769106507212</v>
      </c>
      <c r="N66" s="10">
        <v>1.49177761945423</v>
      </c>
      <c r="O66" s="7" t="s">
        <v>706</v>
      </c>
      <c r="P66" s="10" t="s">
        <v>706</v>
      </c>
      <c r="Q66" s="7" t="s">
        <v>706</v>
      </c>
      <c r="R66" s="10" t="s">
        <v>706</v>
      </c>
      <c r="S66" s="7">
        <v>18.931477083319699</v>
      </c>
      <c r="T66" s="10">
        <v>4.18952397378282</v>
      </c>
      <c r="U66" s="7">
        <v>13.4516689092489</v>
      </c>
      <c r="V66" s="10">
        <v>2.5018879341925602</v>
      </c>
      <c r="W66" s="7">
        <v>11.709992510644399</v>
      </c>
      <c r="X66" s="10">
        <v>2.5805444017408798</v>
      </c>
      <c r="Y66" s="7">
        <v>-7.2214845726753296</v>
      </c>
      <c r="Z66" s="10">
        <v>4.8459459144393398</v>
      </c>
      <c r="AA66" s="7" t="s">
        <v>706</v>
      </c>
      <c r="AB66" s="10" t="s">
        <v>706</v>
      </c>
      <c r="AC66" s="7">
        <v>16.582220530895199</v>
      </c>
      <c r="AD66" s="10">
        <v>3.85596011760695</v>
      </c>
      <c r="AE66" s="7">
        <v>14.1854901283663</v>
      </c>
      <c r="AF66" s="10">
        <v>2.1959592876349898</v>
      </c>
      <c r="AG66" s="7" t="s">
        <v>706</v>
      </c>
      <c r="AH66" s="10" t="s">
        <v>706</v>
      </c>
      <c r="AI66" s="7">
        <v>18.279190296265899</v>
      </c>
      <c r="AJ66" s="10">
        <v>5.0413604182546701</v>
      </c>
      <c r="AK66" s="7">
        <v>15.0451291351478</v>
      </c>
      <c r="AL66" s="10">
        <v>2.10603887235321</v>
      </c>
      <c r="AM66" s="7">
        <v>13.488009860077799</v>
      </c>
      <c r="AN66" s="10">
        <v>3.7928390202512299</v>
      </c>
      <c r="AO66" s="7">
        <v>-4.7911804361881796</v>
      </c>
      <c r="AP66" s="10">
        <v>5.7650475073787497</v>
      </c>
      <c r="AQ66" s="65"/>
      <c r="AR66" s="65"/>
      <c r="AS66" s="65"/>
      <c r="AT66" s="182"/>
    </row>
    <row r="67" spans="1:46" ht="13" customHeight="1" x14ac:dyDescent="0.2">
      <c r="A67" s="82" t="s">
        <v>392</v>
      </c>
      <c r="B67" s="110">
        <v>2</v>
      </c>
      <c r="C67" s="7">
        <v>11.120143084535</v>
      </c>
      <c r="D67" s="10">
        <v>1.63822293283857</v>
      </c>
      <c r="E67" s="7" t="s">
        <v>706</v>
      </c>
      <c r="F67" s="10" t="s">
        <v>706</v>
      </c>
      <c r="G67" s="7">
        <v>9.7811269188822099</v>
      </c>
      <c r="H67" s="10">
        <v>2.2138073261486699</v>
      </c>
      <c r="I67" s="7">
        <v>13.2420093205755</v>
      </c>
      <c r="J67" s="10">
        <v>3.4569455896444601</v>
      </c>
      <c r="K67" s="7" t="s">
        <v>706</v>
      </c>
      <c r="L67" s="10" t="s">
        <v>706</v>
      </c>
      <c r="M67" s="7" t="s">
        <v>859</v>
      </c>
      <c r="N67" s="10" t="s">
        <v>859</v>
      </c>
      <c r="O67" s="7" t="s">
        <v>859</v>
      </c>
      <c r="P67" s="10" t="s">
        <v>859</v>
      </c>
      <c r="Q67" s="7" t="s">
        <v>859</v>
      </c>
      <c r="R67" s="10" t="s">
        <v>859</v>
      </c>
      <c r="S67" s="7">
        <v>12.432478479755799</v>
      </c>
      <c r="T67" s="10">
        <v>4.9294717779009503</v>
      </c>
      <c r="U67" s="7">
        <v>12.0355392932189</v>
      </c>
      <c r="V67" s="10">
        <v>2.8095486469703301</v>
      </c>
      <c r="W67" s="7">
        <v>6.6463055756031997</v>
      </c>
      <c r="X67" s="10">
        <v>1.63928397440234</v>
      </c>
      <c r="Y67" s="7">
        <v>-5.7861729041525596</v>
      </c>
      <c r="Z67" s="10">
        <v>5.1925714535124499</v>
      </c>
      <c r="AA67" s="7" t="s">
        <v>706</v>
      </c>
      <c r="AB67" s="10" t="s">
        <v>706</v>
      </c>
      <c r="AC67" s="7">
        <v>12.1331415427507</v>
      </c>
      <c r="AD67" s="10">
        <v>2.8173578433289101</v>
      </c>
      <c r="AE67" s="7">
        <v>9.4424351331500809</v>
      </c>
      <c r="AF67" s="10">
        <v>2.1739700186901101</v>
      </c>
      <c r="AG67" s="7" t="s">
        <v>706</v>
      </c>
      <c r="AH67" s="10" t="s">
        <v>706</v>
      </c>
      <c r="AI67" s="7">
        <v>12.7607125647449</v>
      </c>
      <c r="AJ67" s="10">
        <v>4.9943916404467403</v>
      </c>
      <c r="AK67" s="7">
        <v>11.808157479070699</v>
      </c>
      <c r="AL67" s="10">
        <v>2.76822269198273</v>
      </c>
      <c r="AM67" s="7">
        <v>8.8598463097257305</v>
      </c>
      <c r="AN67" s="10">
        <v>3.4409416689770702</v>
      </c>
      <c r="AO67" s="7">
        <v>-3.9008662550192099</v>
      </c>
      <c r="AP67" s="10">
        <v>6.2704141725823099</v>
      </c>
      <c r="AQ67" s="65"/>
      <c r="AR67" s="65"/>
      <c r="AS67" s="65"/>
      <c r="AT67" s="182"/>
    </row>
    <row r="68" spans="1:46" ht="13" customHeight="1" x14ac:dyDescent="0.2">
      <c r="A68" s="82" t="s">
        <v>393</v>
      </c>
      <c r="B68" s="110">
        <v>2</v>
      </c>
      <c r="C68" s="7">
        <v>23.7379562634931</v>
      </c>
      <c r="D68" s="10">
        <v>2.2124108312818098</v>
      </c>
      <c r="E68" s="7" t="s">
        <v>706</v>
      </c>
      <c r="F68" s="10" t="s">
        <v>706</v>
      </c>
      <c r="G68" s="7">
        <v>19.481819508592299</v>
      </c>
      <c r="H68" s="10">
        <v>2.7161187778218698</v>
      </c>
      <c r="I68" s="7">
        <v>28.752086273414701</v>
      </c>
      <c r="J68" s="10">
        <v>4.6400150306475902</v>
      </c>
      <c r="K68" s="7" t="s">
        <v>706</v>
      </c>
      <c r="L68" s="10" t="s">
        <v>706</v>
      </c>
      <c r="M68" s="7">
        <v>22.467892631198598</v>
      </c>
      <c r="N68" s="10">
        <v>2.18968624544372</v>
      </c>
      <c r="O68" s="7" t="s">
        <v>706</v>
      </c>
      <c r="P68" s="10" t="s">
        <v>706</v>
      </c>
      <c r="Q68" s="7" t="s">
        <v>706</v>
      </c>
      <c r="R68" s="10" t="s">
        <v>706</v>
      </c>
      <c r="S68" s="7">
        <v>30.205485611401201</v>
      </c>
      <c r="T68" s="10">
        <v>4.62269752439384</v>
      </c>
      <c r="U68" s="7">
        <v>19.5862697966406</v>
      </c>
      <c r="V68" s="10">
        <v>3.8923662594295299</v>
      </c>
      <c r="W68" s="7">
        <v>24.5996136720902</v>
      </c>
      <c r="X68" s="10">
        <v>2.50235171405473</v>
      </c>
      <c r="Y68" s="7">
        <v>-5.6058719393109797</v>
      </c>
      <c r="Z68" s="10">
        <v>5.3142899182620198</v>
      </c>
      <c r="AA68" s="7" t="s">
        <v>706</v>
      </c>
      <c r="AB68" s="10" t="s">
        <v>706</v>
      </c>
      <c r="AC68" s="7">
        <v>26.2922033134471</v>
      </c>
      <c r="AD68" s="10">
        <v>3.4758776881107001</v>
      </c>
      <c r="AE68" s="7">
        <v>25.607893366094402</v>
      </c>
      <c r="AF68" s="10">
        <v>2.7287746033296298</v>
      </c>
      <c r="AG68" s="7" t="s">
        <v>706</v>
      </c>
      <c r="AH68" s="10" t="s">
        <v>706</v>
      </c>
      <c r="AI68" s="7">
        <v>25.309594544735798</v>
      </c>
      <c r="AJ68" s="10">
        <v>4.3230267703288101</v>
      </c>
      <c r="AK68" s="7">
        <v>21.322006792470098</v>
      </c>
      <c r="AL68" s="10">
        <v>2.9917964010448599</v>
      </c>
      <c r="AM68" s="7">
        <v>35.468936715721703</v>
      </c>
      <c r="AN68" s="10">
        <v>9.4357035020484794</v>
      </c>
      <c r="AO68" s="7">
        <v>10.1593421709859</v>
      </c>
      <c r="AP68" s="10">
        <v>11.7708334649208</v>
      </c>
      <c r="AQ68" s="65"/>
      <c r="AR68" s="65"/>
      <c r="AS68" s="65"/>
      <c r="AT68" s="182"/>
    </row>
    <row r="69" spans="1:46" ht="13" customHeight="1" x14ac:dyDescent="0.2">
      <c r="A69" s="4" t="s">
        <v>394</v>
      </c>
      <c r="B69" s="118">
        <v>2</v>
      </c>
      <c r="C69" s="169">
        <v>22.7551682327443</v>
      </c>
      <c r="D69" s="170">
        <v>1.84219716953456</v>
      </c>
      <c r="E69" s="169">
        <v>17.780211651889498</v>
      </c>
      <c r="F69" s="170">
        <v>5.3258075951201498</v>
      </c>
      <c r="G69" s="169">
        <v>24.187351690876199</v>
      </c>
      <c r="H69" s="170">
        <v>2.41155744968624</v>
      </c>
      <c r="I69" s="169">
        <v>22.482452411305101</v>
      </c>
      <c r="J69" s="170">
        <v>3.9043638809450001</v>
      </c>
      <c r="K69" s="169">
        <v>4.7022407594156403</v>
      </c>
      <c r="L69" s="170">
        <v>6.1418405098797999</v>
      </c>
      <c r="M69" s="169">
        <v>22.319244012030801</v>
      </c>
      <c r="N69" s="170">
        <v>1.77293074478839</v>
      </c>
      <c r="O69" s="169" t="s">
        <v>706</v>
      </c>
      <c r="P69" s="170" t="s">
        <v>706</v>
      </c>
      <c r="Q69" s="169" t="s">
        <v>706</v>
      </c>
      <c r="R69" s="170" t="s">
        <v>706</v>
      </c>
      <c r="S69" s="169">
        <v>22.753453252627502</v>
      </c>
      <c r="T69" s="170">
        <v>2.6879073395889601</v>
      </c>
      <c r="U69" s="169">
        <v>23.742370661430801</v>
      </c>
      <c r="V69" s="170">
        <v>3.79836443162639</v>
      </c>
      <c r="W69" s="169" t="s">
        <v>706</v>
      </c>
      <c r="X69" s="170" t="s">
        <v>706</v>
      </c>
      <c r="Y69" s="169" t="s">
        <v>706</v>
      </c>
      <c r="Z69" s="170" t="s">
        <v>706</v>
      </c>
      <c r="AA69" s="169">
        <v>31.128992061540401</v>
      </c>
      <c r="AB69" s="170">
        <v>7.4304893909015997</v>
      </c>
      <c r="AC69" s="169">
        <v>23.180361533352901</v>
      </c>
      <c r="AD69" s="170">
        <v>2.1709378903100598</v>
      </c>
      <c r="AE69" s="169">
        <v>17.507547125976899</v>
      </c>
      <c r="AF69" s="170">
        <v>4.0288565279841597</v>
      </c>
      <c r="AG69" s="169">
        <v>-13.621444935563501</v>
      </c>
      <c r="AH69" s="170">
        <v>8.1379726009142104</v>
      </c>
      <c r="AI69" s="169">
        <v>26.092347235345802</v>
      </c>
      <c r="AJ69" s="170">
        <v>3.0525135272599302</v>
      </c>
      <c r="AK69" s="169">
        <v>20.4616455211881</v>
      </c>
      <c r="AL69" s="170">
        <v>2.7200431115450701</v>
      </c>
      <c r="AM69" s="169" t="s">
        <v>706</v>
      </c>
      <c r="AN69" s="170" t="s">
        <v>706</v>
      </c>
      <c r="AO69" s="169" t="s">
        <v>706</v>
      </c>
      <c r="AP69" s="170" t="s">
        <v>706</v>
      </c>
      <c r="AQ69" s="178"/>
      <c r="AR69" s="178"/>
      <c r="AS69" s="178"/>
      <c r="AT69" s="183"/>
    </row>
    <row r="70" spans="1:46" ht="13" customHeight="1" x14ac:dyDescent="0.2">
      <c r="A70" s="82"/>
      <c r="B70" s="119"/>
      <c r="C70" s="7" t="s">
        <v>672</v>
      </c>
      <c r="D70" s="10" t="s">
        <v>673</v>
      </c>
      <c r="E70" s="7" t="s">
        <v>821</v>
      </c>
      <c r="F70" s="10" t="s">
        <v>822</v>
      </c>
      <c r="G70" s="7" t="s">
        <v>823</v>
      </c>
      <c r="H70" s="10" t="s">
        <v>824</v>
      </c>
      <c r="I70" s="7" t="s">
        <v>825</v>
      </c>
      <c r="J70" s="10" t="s">
        <v>826</v>
      </c>
      <c r="K70" s="7" t="s">
        <v>827</v>
      </c>
      <c r="L70" s="10" t="s">
        <v>828</v>
      </c>
      <c r="M70" s="7" t="s">
        <v>829</v>
      </c>
      <c r="N70" s="10" t="s">
        <v>830</v>
      </c>
      <c r="O70" s="7" t="s">
        <v>831</v>
      </c>
      <c r="P70" s="10" t="s">
        <v>832</v>
      </c>
      <c r="Q70" s="7" t="s">
        <v>833</v>
      </c>
      <c r="R70" s="10" t="s">
        <v>834</v>
      </c>
      <c r="S70" s="7" t="s">
        <v>835</v>
      </c>
      <c r="T70" s="10" t="s">
        <v>836</v>
      </c>
      <c r="U70" s="7" t="s">
        <v>837</v>
      </c>
      <c r="V70" s="10" t="s">
        <v>838</v>
      </c>
      <c r="W70" s="7" t="s">
        <v>839</v>
      </c>
      <c r="X70" s="10" t="s">
        <v>840</v>
      </c>
      <c r="Y70" s="7" t="s">
        <v>841</v>
      </c>
      <c r="Z70" s="10" t="s">
        <v>842</v>
      </c>
      <c r="AA70" s="7" t="s">
        <v>843</v>
      </c>
      <c r="AB70" s="10" t="s">
        <v>844</v>
      </c>
      <c r="AC70" s="7" t="s">
        <v>845</v>
      </c>
      <c r="AD70" s="10" t="s">
        <v>846</v>
      </c>
      <c r="AE70" s="7" t="s">
        <v>847</v>
      </c>
      <c r="AF70" s="10" t="s">
        <v>848</v>
      </c>
      <c r="AG70" s="7" t="s">
        <v>849</v>
      </c>
      <c r="AH70" s="10" t="s">
        <v>850</v>
      </c>
      <c r="AI70" s="7" t="s">
        <v>851</v>
      </c>
      <c r="AJ70" s="10" t="s">
        <v>852</v>
      </c>
      <c r="AK70" s="7" t="s">
        <v>853</v>
      </c>
      <c r="AL70" s="10" t="s">
        <v>854</v>
      </c>
      <c r="AM70" s="7" t="s">
        <v>855</v>
      </c>
      <c r="AN70" s="10" t="s">
        <v>856</v>
      </c>
      <c r="AO70" s="7" t="s">
        <v>857</v>
      </c>
      <c r="AP70" s="10" t="s">
        <v>858</v>
      </c>
      <c r="AQ70" s="7" t="s">
        <v>684</v>
      </c>
      <c r="AR70" s="10" t="s">
        <v>685</v>
      </c>
      <c r="AS70" s="65" t="s">
        <v>692</v>
      </c>
      <c r="AT70" s="182" t="s">
        <v>693</v>
      </c>
    </row>
    <row r="71" spans="1:46" ht="13" customHeight="1" x14ac:dyDescent="0.2">
      <c r="A71" s="82" t="s">
        <v>350</v>
      </c>
      <c r="B71" s="119">
        <v>1</v>
      </c>
      <c r="C71" s="7">
        <v>17.981317690733899</v>
      </c>
      <c r="D71" s="10">
        <v>1.2175046421973299</v>
      </c>
      <c r="E71" s="7">
        <v>28.617722841325001</v>
      </c>
      <c r="F71" s="10">
        <v>7.2586770986763698</v>
      </c>
      <c r="G71" s="7">
        <v>17.2172552058063</v>
      </c>
      <c r="H71" s="10">
        <v>2.2351055940119302</v>
      </c>
      <c r="I71" s="7">
        <v>16.811164906620199</v>
      </c>
      <c r="J71" s="10">
        <v>1.48180926789017</v>
      </c>
      <c r="K71" s="7">
        <v>-11.8065579347048</v>
      </c>
      <c r="L71" s="10">
        <v>7.4328218602314404</v>
      </c>
      <c r="M71" s="7">
        <v>17.6137382024049</v>
      </c>
      <c r="N71" s="10">
        <v>1.61271173683161</v>
      </c>
      <c r="O71" s="7">
        <v>18.276346341073101</v>
      </c>
      <c r="P71" s="10">
        <v>2.01588846800662</v>
      </c>
      <c r="Q71" s="7">
        <v>0.66260813866826496</v>
      </c>
      <c r="R71" s="10">
        <v>2.56441367260829</v>
      </c>
      <c r="S71" s="7">
        <v>19.270070490516002</v>
      </c>
      <c r="T71" s="10">
        <v>1.8715789618769201</v>
      </c>
      <c r="U71" s="7">
        <v>20.7821308887351</v>
      </c>
      <c r="V71" s="10">
        <v>3.06690154665701</v>
      </c>
      <c r="W71" s="7">
        <v>14.960086912896999</v>
      </c>
      <c r="X71" s="10">
        <v>1.9813160055992001</v>
      </c>
      <c r="Y71" s="7">
        <v>-4.3099835776189304</v>
      </c>
      <c r="Z71" s="10">
        <v>2.7260460988521098</v>
      </c>
      <c r="AA71" s="7">
        <v>17.0634285690704</v>
      </c>
      <c r="AB71" s="10">
        <v>3.9069035185529302</v>
      </c>
      <c r="AC71" s="7">
        <v>17.6485837328676</v>
      </c>
      <c r="AD71" s="10">
        <v>1.6746196064261001</v>
      </c>
      <c r="AE71" s="7">
        <v>19.9701684995925</v>
      </c>
      <c r="AF71" s="10">
        <v>2.5352108455689599</v>
      </c>
      <c r="AG71" s="7">
        <v>2.90673993052207</v>
      </c>
      <c r="AH71" s="10">
        <v>4.8357199801103699</v>
      </c>
      <c r="AI71" s="7">
        <v>17.311764747885299</v>
      </c>
      <c r="AJ71" s="10">
        <v>2.22504756081248</v>
      </c>
      <c r="AK71" s="7">
        <v>19.117659024693499</v>
      </c>
      <c r="AL71" s="10">
        <v>1.8252176732031</v>
      </c>
      <c r="AM71" s="7">
        <v>18.045305379771001</v>
      </c>
      <c r="AN71" s="10">
        <v>3.0071466022168001</v>
      </c>
      <c r="AO71" s="7">
        <v>0.73354063188574903</v>
      </c>
      <c r="AP71" s="10">
        <v>3.7760723416726298</v>
      </c>
      <c r="AQ71" s="7">
        <v>-1.8726909948744199</v>
      </c>
      <c r="AR71" s="10">
        <v>1.7965883169996899</v>
      </c>
      <c r="AS71" s="65"/>
      <c r="AT71" s="182"/>
    </row>
    <row r="72" spans="1:46" ht="13" customHeight="1" x14ac:dyDescent="0.2">
      <c r="A72" s="82" t="s">
        <v>352</v>
      </c>
      <c r="B72" s="119">
        <v>1</v>
      </c>
      <c r="C72" s="7">
        <v>10.277110739881</v>
      </c>
      <c r="D72" s="10">
        <v>0.73153534821507604</v>
      </c>
      <c r="E72" s="7">
        <v>9.1720484027549904</v>
      </c>
      <c r="F72" s="10">
        <v>1.65790321814611</v>
      </c>
      <c r="G72" s="7">
        <v>9.7633757908054299</v>
      </c>
      <c r="H72" s="10">
        <v>0.96701970178007901</v>
      </c>
      <c r="I72" s="7">
        <v>14.6927213496127</v>
      </c>
      <c r="J72" s="10">
        <v>1.9522099060029801</v>
      </c>
      <c r="K72" s="7">
        <v>5.5206729468576698</v>
      </c>
      <c r="L72" s="10">
        <v>2.5980763140168701</v>
      </c>
      <c r="M72" s="7">
        <v>11.3841829021517</v>
      </c>
      <c r="N72" s="10">
        <v>1.0063368080811801</v>
      </c>
      <c r="O72" s="7">
        <v>9.4156504390561704</v>
      </c>
      <c r="P72" s="10">
        <v>1.05703246729781</v>
      </c>
      <c r="Q72" s="7">
        <v>-1.9685324630955201</v>
      </c>
      <c r="R72" s="10">
        <v>1.39514633351391</v>
      </c>
      <c r="S72" s="7">
        <v>11.859269660948399</v>
      </c>
      <c r="T72" s="10">
        <v>1.5182247304715999</v>
      </c>
      <c r="U72" s="7">
        <v>7.7974893720061598</v>
      </c>
      <c r="V72" s="10">
        <v>1.02642873812483</v>
      </c>
      <c r="W72" s="7">
        <v>11.423329270797799</v>
      </c>
      <c r="X72" s="10">
        <v>1.28680659731338</v>
      </c>
      <c r="Y72" s="7">
        <v>-0.43594039015056302</v>
      </c>
      <c r="Z72" s="10">
        <v>2.03977908154982</v>
      </c>
      <c r="AA72" s="7">
        <v>10.2210117318009</v>
      </c>
      <c r="AB72" s="10">
        <v>3.9577331097620099</v>
      </c>
      <c r="AC72" s="7">
        <v>11.386349678907999</v>
      </c>
      <c r="AD72" s="10">
        <v>1.2060968552990701</v>
      </c>
      <c r="AE72" s="7">
        <v>9.1880456706107498</v>
      </c>
      <c r="AF72" s="10">
        <v>1.00177027817859</v>
      </c>
      <c r="AG72" s="7">
        <v>-1.0329660611901601</v>
      </c>
      <c r="AH72" s="10">
        <v>4.1272135524040401</v>
      </c>
      <c r="AI72" s="7">
        <v>10.477571065790499</v>
      </c>
      <c r="AJ72" s="10">
        <v>1.51050972508881</v>
      </c>
      <c r="AK72" s="7">
        <v>10.5205710715198</v>
      </c>
      <c r="AL72" s="10">
        <v>1.22581759424805</v>
      </c>
      <c r="AM72" s="7">
        <v>9.4348407899214504</v>
      </c>
      <c r="AN72" s="10">
        <v>1.5290507212895099</v>
      </c>
      <c r="AO72" s="7">
        <v>-1.04273027586909</v>
      </c>
      <c r="AP72" s="10">
        <v>2.1771368622493701</v>
      </c>
      <c r="AQ72" s="7">
        <v>0.67294412906398204</v>
      </c>
      <c r="AR72" s="10">
        <v>1.0197840204990101</v>
      </c>
      <c r="AS72" s="65"/>
      <c r="AT72" s="182"/>
    </row>
    <row r="73" spans="1:46" ht="13" customHeight="1" x14ac:dyDescent="0.2">
      <c r="A73" s="111" t="s">
        <v>354</v>
      </c>
      <c r="B73" s="119">
        <v>1</v>
      </c>
      <c r="C73" s="7">
        <v>13.352950142376701</v>
      </c>
      <c r="D73" s="10">
        <v>1.1461778192580301</v>
      </c>
      <c r="E73" s="7">
        <v>13.1692156226294</v>
      </c>
      <c r="F73" s="10">
        <v>2.18358105617075</v>
      </c>
      <c r="G73" s="7">
        <v>11.8808969972991</v>
      </c>
      <c r="H73" s="10">
        <v>1.5371426424860499</v>
      </c>
      <c r="I73" s="7">
        <v>16.606779895899901</v>
      </c>
      <c r="J73" s="10">
        <v>2.7759745464732499</v>
      </c>
      <c r="K73" s="7">
        <v>3.4375642732705001</v>
      </c>
      <c r="L73" s="10">
        <v>3.56841245147077</v>
      </c>
      <c r="M73" s="7">
        <v>12.5276288467114</v>
      </c>
      <c r="N73" s="10">
        <v>1.49868045002937</v>
      </c>
      <c r="O73" s="7">
        <v>14.2744347308149</v>
      </c>
      <c r="P73" s="10">
        <v>2.1109461541699699</v>
      </c>
      <c r="Q73" s="7">
        <v>1.7468058841034899</v>
      </c>
      <c r="R73" s="10">
        <v>2.59263664461995</v>
      </c>
      <c r="S73" s="7">
        <v>14.1267587178071</v>
      </c>
      <c r="T73" s="10">
        <v>1.77654819753353</v>
      </c>
      <c r="U73" s="7">
        <v>10.225684183437201</v>
      </c>
      <c r="V73" s="10">
        <v>2.4846536269005801</v>
      </c>
      <c r="W73" s="7">
        <v>14.124121525658801</v>
      </c>
      <c r="X73" s="10">
        <v>2.2678578720967</v>
      </c>
      <c r="Y73" s="7">
        <v>-2.6371921483292499E-3</v>
      </c>
      <c r="Z73" s="10">
        <v>2.9047295819365302</v>
      </c>
      <c r="AA73" s="7">
        <v>13.4043816616378</v>
      </c>
      <c r="AB73" s="10">
        <v>3.2995412387465</v>
      </c>
      <c r="AC73" s="7">
        <v>14.405490540313901</v>
      </c>
      <c r="AD73" s="10">
        <v>1.95557859411213</v>
      </c>
      <c r="AE73" s="7">
        <v>11.828054700407201</v>
      </c>
      <c r="AF73" s="10">
        <v>1.81596006727674</v>
      </c>
      <c r="AG73" s="7">
        <v>-1.5763269612305899</v>
      </c>
      <c r="AH73" s="10">
        <v>3.8850791861435798</v>
      </c>
      <c r="AI73" s="7">
        <v>14.620592341203899</v>
      </c>
      <c r="AJ73" s="10">
        <v>2.1601866611268901</v>
      </c>
      <c r="AK73" s="7">
        <v>13.3489966043623</v>
      </c>
      <c r="AL73" s="10">
        <v>1.97614109939994</v>
      </c>
      <c r="AM73" s="7">
        <v>10.384867056313601</v>
      </c>
      <c r="AN73" s="10">
        <v>1.90160339576339</v>
      </c>
      <c r="AO73" s="7">
        <v>-4.2357252848903197</v>
      </c>
      <c r="AP73" s="10">
        <v>2.9322379045723101</v>
      </c>
      <c r="AQ73" s="7">
        <v>0.65392707919427595</v>
      </c>
      <c r="AR73" s="10">
        <v>1.6442694004593801</v>
      </c>
      <c r="AS73" s="65"/>
      <c r="AT73" s="182"/>
    </row>
    <row r="74" spans="1:46" ht="13" customHeight="1" x14ac:dyDescent="0.2">
      <c r="A74" s="82" t="s">
        <v>355</v>
      </c>
      <c r="B74" s="119">
        <v>1</v>
      </c>
      <c r="C74" s="7">
        <v>16.041886466693398</v>
      </c>
      <c r="D74" s="10">
        <v>1.8150003977610001</v>
      </c>
      <c r="E74" s="7">
        <v>11.5296345341976</v>
      </c>
      <c r="F74" s="10">
        <v>4.2172310442779501</v>
      </c>
      <c r="G74" s="7">
        <v>13.5182710129179</v>
      </c>
      <c r="H74" s="10">
        <v>2.5323809462862501</v>
      </c>
      <c r="I74" s="7">
        <v>20.267074279860399</v>
      </c>
      <c r="J74" s="10">
        <v>2.6904685651950899</v>
      </c>
      <c r="K74" s="7">
        <v>8.73743974566273</v>
      </c>
      <c r="L74" s="10">
        <v>5.1153892278409501</v>
      </c>
      <c r="M74" s="7">
        <v>16.546260606603202</v>
      </c>
      <c r="N74" s="10">
        <v>2.25387035208876</v>
      </c>
      <c r="O74" s="7">
        <v>14.913739403203101</v>
      </c>
      <c r="P74" s="10">
        <v>2.6884022707196298</v>
      </c>
      <c r="Q74" s="7">
        <v>-1.6325212034001499</v>
      </c>
      <c r="R74" s="10">
        <v>3.40252702706954</v>
      </c>
      <c r="S74" s="7">
        <v>15.6958008903714</v>
      </c>
      <c r="T74" s="10">
        <v>2.8999503116489498</v>
      </c>
      <c r="U74" s="7">
        <v>23.575970980466099</v>
      </c>
      <c r="V74" s="10">
        <v>3.7429349202821198</v>
      </c>
      <c r="W74" s="7">
        <v>13.8101048654456</v>
      </c>
      <c r="X74" s="10">
        <v>2.6956040679475102</v>
      </c>
      <c r="Y74" s="7">
        <v>-1.8856960249257999</v>
      </c>
      <c r="Z74" s="10">
        <v>4.0404918889325501</v>
      </c>
      <c r="AA74" s="7">
        <v>16.349636305543498</v>
      </c>
      <c r="AB74" s="10">
        <v>2.59916036276937</v>
      </c>
      <c r="AC74" s="7">
        <v>19.1963185805701</v>
      </c>
      <c r="AD74" s="10">
        <v>3.5453388322736901</v>
      </c>
      <c r="AE74" s="7">
        <v>9.4128094394132606</v>
      </c>
      <c r="AF74" s="10">
        <v>2.87424800746432</v>
      </c>
      <c r="AG74" s="7">
        <v>-6.9368268661302803</v>
      </c>
      <c r="AH74" s="10">
        <v>3.9441635625029399</v>
      </c>
      <c r="AI74" s="7">
        <v>15.697817680240799</v>
      </c>
      <c r="AJ74" s="10">
        <v>2.3236594082073201</v>
      </c>
      <c r="AK74" s="7">
        <v>18.194360370302199</v>
      </c>
      <c r="AL74" s="10">
        <v>3.7905218445776101</v>
      </c>
      <c r="AM74" s="7" t="s">
        <v>706</v>
      </c>
      <c r="AN74" s="10" t="s">
        <v>706</v>
      </c>
      <c r="AO74" s="7" t="s">
        <v>706</v>
      </c>
      <c r="AP74" s="10" t="s">
        <v>706</v>
      </c>
      <c r="AQ74" s="7">
        <v>1.28670467557583</v>
      </c>
      <c r="AR74" s="10">
        <v>2.32345248657828</v>
      </c>
      <c r="AS74" s="65"/>
      <c r="AT74" s="182"/>
    </row>
    <row r="75" spans="1:46" ht="13" customHeight="1" x14ac:dyDescent="0.2">
      <c r="A75" s="82" t="s">
        <v>365</v>
      </c>
      <c r="B75" s="119">
        <v>1</v>
      </c>
      <c r="C75" s="7">
        <v>13.0496158796036</v>
      </c>
      <c r="D75" s="10">
        <v>1.31294874179007</v>
      </c>
      <c r="E75" s="7">
        <v>14.192106227614101</v>
      </c>
      <c r="F75" s="10">
        <v>3.1093434702315399</v>
      </c>
      <c r="G75" s="7">
        <v>12.5092943638217</v>
      </c>
      <c r="H75" s="10">
        <v>1.8079229798747301</v>
      </c>
      <c r="I75" s="7">
        <v>14.1177798741902</v>
      </c>
      <c r="J75" s="10">
        <v>3.0687778899467499</v>
      </c>
      <c r="K75" s="7">
        <v>-7.4326353423872504E-2</v>
      </c>
      <c r="L75" s="10">
        <v>4.3543046707601398</v>
      </c>
      <c r="M75" s="7">
        <v>12.926367178542</v>
      </c>
      <c r="N75" s="10">
        <v>1.38134330996852</v>
      </c>
      <c r="O75" s="7">
        <v>14.226442074632001</v>
      </c>
      <c r="P75" s="10">
        <v>4.1216969424837</v>
      </c>
      <c r="Q75" s="7">
        <v>1.30007489608995</v>
      </c>
      <c r="R75" s="10">
        <v>4.2930453348573501</v>
      </c>
      <c r="S75" s="7">
        <v>13.7805698455659</v>
      </c>
      <c r="T75" s="10">
        <v>1.80791188616961</v>
      </c>
      <c r="U75" s="7">
        <v>14.292748798358399</v>
      </c>
      <c r="V75" s="10">
        <v>3.9896829801278599</v>
      </c>
      <c r="W75" s="7">
        <v>11.207484078573399</v>
      </c>
      <c r="X75" s="10">
        <v>1.8187445829504401</v>
      </c>
      <c r="Y75" s="7">
        <v>-2.5730857669925302</v>
      </c>
      <c r="Z75" s="10">
        <v>2.6241303878826399</v>
      </c>
      <c r="AA75" s="7">
        <v>12.787237533869099</v>
      </c>
      <c r="AB75" s="10">
        <v>2.5061649322679802</v>
      </c>
      <c r="AC75" s="7">
        <v>12.649467612692399</v>
      </c>
      <c r="AD75" s="10">
        <v>1.7867953121356299</v>
      </c>
      <c r="AE75" s="7">
        <v>14.4423910500135</v>
      </c>
      <c r="AF75" s="10">
        <v>2.7664164052102902</v>
      </c>
      <c r="AG75" s="7">
        <v>1.65515351614441</v>
      </c>
      <c r="AH75" s="10">
        <v>3.7040684242623398</v>
      </c>
      <c r="AI75" s="7">
        <v>16.177984048628101</v>
      </c>
      <c r="AJ75" s="10">
        <v>2.23119751237821</v>
      </c>
      <c r="AK75" s="7">
        <v>8.2365651747037099</v>
      </c>
      <c r="AL75" s="10">
        <v>1.4378012008493599</v>
      </c>
      <c r="AM75" s="7">
        <v>18.755604226530998</v>
      </c>
      <c r="AN75" s="10">
        <v>4.1817482789495797</v>
      </c>
      <c r="AO75" s="7">
        <v>2.5776201779029</v>
      </c>
      <c r="AP75" s="10">
        <v>4.7588056319375198</v>
      </c>
      <c r="AQ75" s="7">
        <v>0.35175600614882901</v>
      </c>
      <c r="AR75" s="10">
        <v>1.6718927098210901</v>
      </c>
      <c r="AS75" s="65"/>
      <c r="AT75" s="182"/>
    </row>
    <row r="76" spans="1:46" ht="13" customHeight="1" x14ac:dyDescent="0.2">
      <c r="A76" s="82" t="s">
        <v>370</v>
      </c>
      <c r="B76" s="119">
        <v>1</v>
      </c>
      <c r="C76" s="7">
        <v>10.399957125183001</v>
      </c>
      <c r="D76" s="10">
        <v>1.11244954468553</v>
      </c>
      <c r="E76" s="7" t="s">
        <v>706</v>
      </c>
      <c r="F76" s="10" t="s">
        <v>706</v>
      </c>
      <c r="G76" s="7">
        <v>10.7148849945672</v>
      </c>
      <c r="H76" s="10">
        <v>1.99128368963744</v>
      </c>
      <c r="I76" s="7">
        <v>10.386646088457301</v>
      </c>
      <c r="J76" s="10">
        <v>1.32626994232329</v>
      </c>
      <c r="K76" s="7" t="s">
        <v>706</v>
      </c>
      <c r="L76" s="10" t="s">
        <v>706</v>
      </c>
      <c r="M76" s="7">
        <v>10.469259398873399</v>
      </c>
      <c r="N76" s="10">
        <v>1.1214602947718499</v>
      </c>
      <c r="O76" s="7" t="s">
        <v>706</v>
      </c>
      <c r="P76" s="10" t="s">
        <v>706</v>
      </c>
      <c r="Q76" s="7" t="s">
        <v>706</v>
      </c>
      <c r="R76" s="10" t="s">
        <v>706</v>
      </c>
      <c r="S76" s="7">
        <v>9.7203993511697906</v>
      </c>
      <c r="T76" s="10">
        <v>1.1739461180523301</v>
      </c>
      <c r="U76" s="7">
        <v>14.7294941313663</v>
      </c>
      <c r="V76" s="10">
        <v>3.75668767212025</v>
      </c>
      <c r="W76" s="7" t="s">
        <v>706</v>
      </c>
      <c r="X76" s="10" t="s">
        <v>706</v>
      </c>
      <c r="Y76" s="7" t="s">
        <v>706</v>
      </c>
      <c r="Z76" s="10" t="s">
        <v>706</v>
      </c>
      <c r="AA76" s="7">
        <v>11.254327735615099</v>
      </c>
      <c r="AB76" s="10">
        <v>1.6447771524755801</v>
      </c>
      <c r="AC76" s="7">
        <v>9.6610988847153205</v>
      </c>
      <c r="AD76" s="10">
        <v>1.47453147458358</v>
      </c>
      <c r="AE76" s="7" t="s">
        <v>562</v>
      </c>
      <c r="AF76" s="10" t="s">
        <v>562</v>
      </c>
      <c r="AG76" s="7" t="s">
        <v>562</v>
      </c>
      <c r="AH76" s="10" t="s">
        <v>562</v>
      </c>
      <c r="AI76" s="7">
        <v>8.9075904125996193</v>
      </c>
      <c r="AJ76" s="10">
        <v>1.1436523102526901</v>
      </c>
      <c r="AK76" s="7">
        <v>13.846498230687899</v>
      </c>
      <c r="AL76" s="10">
        <v>2.5432501431999701</v>
      </c>
      <c r="AM76" s="7" t="s">
        <v>706</v>
      </c>
      <c r="AN76" s="10" t="s">
        <v>706</v>
      </c>
      <c r="AO76" s="7" t="s">
        <v>706</v>
      </c>
      <c r="AP76" s="10" t="s">
        <v>706</v>
      </c>
      <c r="AQ76" s="7">
        <v>2.4206841779304602</v>
      </c>
      <c r="AR76" s="10">
        <v>1.37067858089963</v>
      </c>
      <c r="AS76" s="65"/>
      <c r="AT76" s="182"/>
    </row>
    <row r="77" spans="1:46" ht="13" customHeight="1" x14ac:dyDescent="0.2">
      <c r="A77" s="82" t="s">
        <v>372</v>
      </c>
      <c r="B77" s="119">
        <v>1</v>
      </c>
      <c r="C77" s="7">
        <v>5.2188370385024196</v>
      </c>
      <c r="D77" s="10">
        <v>0.74384724253920598</v>
      </c>
      <c r="E77" s="7">
        <v>13.4405849065833</v>
      </c>
      <c r="F77" s="10">
        <v>5.2937188770988604</v>
      </c>
      <c r="G77" s="7">
        <v>1.3546176576548801</v>
      </c>
      <c r="H77" s="10">
        <v>0.70577405155502904</v>
      </c>
      <c r="I77" s="7">
        <v>5.3247886026827098</v>
      </c>
      <c r="J77" s="10">
        <v>0.82931056731741104</v>
      </c>
      <c r="K77" s="7">
        <v>-8.1157963039005594</v>
      </c>
      <c r="L77" s="10">
        <v>5.4026394671784201</v>
      </c>
      <c r="M77" s="7">
        <v>5.3223849856810297</v>
      </c>
      <c r="N77" s="10">
        <v>0.78388734650061298</v>
      </c>
      <c r="O77" s="7" t="s">
        <v>562</v>
      </c>
      <c r="P77" s="10" t="s">
        <v>562</v>
      </c>
      <c r="Q77" s="7" t="s">
        <v>562</v>
      </c>
      <c r="R77" s="10" t="s">
        <v>562</v>
      </c>
      <c r="S77" s="7">
        <v>5.1172990736449604</v>
      </c>
      <c r="T77" s="10">
        <v>0.99463286410304097</v>
      </c>
      <c r="U77" s="7">
        <v>3.1763689455041999</v>
      </c>
      <c r="V77" s="10">
        <v>0.96871919720531896</v>
      </c>
      <c r="W77" s="7">
        <v>13.0229951529756</v>
      </c>
      <c r="X77" s="10">
        <v>4.2190629726481799</v>
      </c>
      <c r="Y77" s="7">
        <v>7.9056960793305997</v>
      </c>
      <c r="Z77" s="10">
        <v>4.32572188486788</v>
      </c>
      <c r="AA77" s="7">
        <v>5.4542540544798097</v>
      </c>
      <c r="AB77" s="10">
        <v>1.2761895235351799</v>
      </c>
      <c r="AC77" s="7">
        <v>5.7540130684911297</v>
      </c>
      <c r="AD77" s="10">
        <v>1.17180855614617</v>
      </c>
      <c r="AE77" s="7" t="s">
        <v>706</v>
      </c>
      <c r="AF77" s="10" t="s">
        <v>706</v>
      </c>
      <c r="AG77" s="7" t="s">
        <v>706</v>
      </c>
      <c r="AH77" s="10" t="s">
        <v>706</v>
      </c>
      <c r="AI77" s="7">
        <v>5.1629113383355199</v>
      </c>
      <c r="AJ77" s="10">
        <v>0.83120379025523705</v>
      </c>
      <c r="AK77" s="7" t="s">
        <v>706</v>
      </c>
      <c r="AL77" s="10" t="s">
        <v>706</v>
      </c>
      <c r="AM77" s="7" t="s">
        <v>706</v>
      </c>
      <c r="AN77" s="10" t="s">
        <v>706</v>
      </c>
      <c r="AO77" s="7" t="s">
        <v>706</v>
      </c>
      <c r="AP77" s="10" t="s">
        <v>706</v>
      </c>
      <c r="AQ77" s="7">
        <v>-0.64198671099508398</v>
      </c>
      <c r="AR77" s="10">
        <v>0.96044746577342799</v>
      </c>
      <c r="AS77" s="65"/>
      <c r="AT77" s="182"/>
    </row>
    <row r="78" spans="1:46" ht="13" customHeight="1" x14ac:dyDescent="0.2">
      <c r="A78" s="82" t="s">
        <v>428</v>
      </c>
      <c r="B78" s="119">
        <v>1</v>
      </c>
      <c r="C78" s="7">
        <v>16.504944329049099</v>
      </c>
      <c r="D78" s="10">
        <v>1.8442789546267699</v>
      </c>
      <c r="E78" s="7">
        <v>12.316240179635299</v>
      </c>
      <c r="F78" s="10">
        <v>2.5454989037159899</v>
      </c>
      <c r="G78" s="7">
        <v>17.309560823648098</v>
      </c>
      <c r="H78" s="10">
        <v>4.1622776038132896</v>
      </c>
      <c r="I78" s="7">
        <v>22.363459096946801</v>
      </c>
      <c r="J78" s="10">
        <v>3.0969819331139301</v>
      </c>
      <c r="K78" s="7">
        <v>10.047218917311501</v>
      </c>
      <c r="L78" s="10">
        <v>3.9569032878539998</v>
      </c>
      <c r="M78" s="7">
        <v>14.4105494720914</v>
      </c>
      <c r="N78" s="10">
        <v>1.78067536965935</v>
      </c>
      <c r="O78" s="7">
        <v>24.484907804332899</v>
      </c>
      <c r="P78" s="10">
        <v>6.0090841282216099</v>
      </c>
      <c r="Q78" s="7">
        <v>10.074358332241401</v>
      </c>
      <c r="R78" s="10">
        <v>6.2352768048328304</v>
      </c>
      <c r="S78" s="7">
        <v>18.351227532733699</v>
      </c>
      <c r="T78" s="10">
        <v>3.0723765593570098</v>
      </c>
      <c r="U78" s="7">
        <v>20.1500694633893</v>
      </c>
      <c r="V78" s="10">
        <v>3.8749259111157</v>
      </c>
      <c r="W78" s="7">
        <v>11.427986653866901</v>
      </c>
      <c r="X78" s="10">
        <v>2.13317560080174</v>
      </c>
      <c r="Y78" s="7">
        <v>-6.9232408788667801</v>
      </c>
      <c r="Z78" s="10">
        <v>3.5754605290659098</v>
      </c>
      <c r="AA78" s="7">
        <v>14.9880377430741</v>
      </c>
      <c r="AB78" s="10">
        <v>4.1547868279139699</v>
      </c>
      <c r="AC78" s="7">
        <v>18.524696235197499</v>
      </c>
      <c r="AD78" s="10">
        <v>2.6475047486910199</v>
      </c>
      <c r="AE78" s="7">
        <v>15.612431173519999</v>
      </c>
      <c r="AF78" s="10">
        <v>2.6215305012680901</v>
      </c>
      <c r="AG78" s="7">
        <v>0.62439343044593298</v>
      </c>
      <c r="AH78" s="10">
        <v>4.6269832008101899</v>
      </c>
      <c r="AI78" s="7">
        <v>16.412153750688098</v>
      </c>
      <c r="AJ78" s="10">
        <v>1.9546267538119999</v>
      </c>
      <c r="AK78" s="7" t="s">
        <v>706</v>
      </c>
      <c r="AL78" s="10" t="s">
        <v>706</v>
      </c>
      <c r="AM78" s="7" t="s">
        <v>706</v>
      </c>
      <c r="AN78" s="10" t="s">
        <v>706</v>
      </c>
      <c r="AO78" s="7" t="s">
        <v>706</v>
      </c>
      <c r="AP78" s="10" t="s">
        <v>706</v>
      </c>
      <c r="AQ78" s="7">
        <v>-3.1936603009275499</v>
      </c>
      <c r="AR78" s="10">
        <v>2.3977007000018902</v>
      </c>
      <c r="AS78" s="65"/>
      <c r="AT78" s="182"/>
    </row>
    <row r="79" spans="1:46" ht="13" customHeight="1" x14ac:dyDescent="0.2">
      <c r="A79" s="82" t="s">
        <v>378</v>
      </c>
      <c r="B79" s="119">
        <v>1</v>
      </c>
      <c r="C79" s="7">
        <v>8.6903768301727897</v>
      </c>
      <c r="D79" s="10">
        <v>0.93129881756426403</v>
      </c>
      <c r="E79" s="7">
        <v>7.1828673673298402</v>
      </c>
      <c r="F79" s="10">
        <v>2.0931687089270801</v>
      </c>
      <c r="G79" s="7">
        <v>7.0059186183849604</v>
      </c>
      <c r="H79" s="10">
        <v>2.00201531197709</v>
      </c>
      <c r="I79" s="7">
        <v>9.3721556196767306</v>
      </c>
      <c r="J79" s="10">
        <v>1.14993468259146</v>
      </c>
      <c r="K79" s="7">
        <v>2.1892882523469002</v>
      </c>
      <c r="L79" s="10">
        <v>2.3269498390980199</v>
      </c>
      <c r="M79" s="7">
        <v>6.8198266669347696</v>
      </c>
      <c r="N79" s="10">
        <v>0.88568068569130098</v>
      </c>
      <c r="O79" s="7">
        <v>21.620826786905699</v>
      </c>
      <c r="P79" s="10">
        <v>4.02220452384248</v>
      </c>
      <c r="Q79" s="7">
        <v>14.801000119971</v>
      </c>
      <c r="R79" s="10">
        <v>4.1909704342234004</v>
      </c>
      <c r="S79" s="7">
        <v>8.6344970682009592</v>
      </c>
      <c r="T79" s="10">
        <v>1.1252101714750899</v>
      </c>
      <c r="U79" s="7">
        <v>5.4590869350211904</v>
      </c>
      <c r="V79" s="10">
        <v>1.73447861264471</v>
      </c>
      <c r="W79" s="7">
        <v>8.38823791241321</v>
      </c>
      <c r="X79" s="10">
        <v>3.6796284862639399</v>
      </c>
      <c r="Y79" s="7">
        <v>-0.24625915578775101</v>
      </c>
      <c r="Z79" s="10">
        <v>3.9517089766303002</v>
      </c>
      <c r="AA79" s="7">
        <v>7.7574820839364804</v>
      </c>
      <c r="AB79" s="10">
        <v>1.0378556648364301</v>
      </c>
      <c r="AC79" s="7">
        <v>9.37664956170455</v>
      </c>
      <c r="AD79" s="10">
        <v>3.4192846484247599</v>
      </c>
      <c r="AE79" s="7">
        <v>9.2028387210685096</v>
      </c>
      <c r="AF79" s="10">
        <v>2.15145374064508</v>
      </c>
      <c r="AG79" s="7">
        <v>1.4453566371320401</v>
      </c>
      <c r="AH79" s="10">
        <v>2.4283865272313401</v>
      </c>
      <c r="AI79" s="7">
        <v>8.2419385228640607</v>
      </c>
      <c r="AJ79" s="10">
        <v>1.01005270870518</v>
      </c>
      <c r="AK79" s="7" t="s">
        <v>706</v>
      </c>
      <c r="AL79" s="10" t="s">
        <v>706</v>
      </c>
      <c r="AM79" s="7" t="s">
        <v>706</v>
      </c>
      <c r="AN79" s="10" t="s">
        <v>706</v>
      </c>
      <c r="AO79" s="7" t="s">
        <v>706</v>
      </c>
      <c r="AP79" s="10" t="s">
        <v>706</v>
      </c>
      <c r="AQ79" s="7">
        <v>0.90465688111756704</v>
      </c>
      <c r="AR79" s="10">
        <v>1.2676638409093</v>
      </c>
      <c r="AS79" s="65"/>
      <c r="AT79" s="182"/>
    </row>
    <row r="80" spans="1:46" ht="13" customHeight="1" x14ac:dyDescent="0.2">
      <c r="A80" s="82" t="s">
        <v>382</v>
      </c>
      <c r="B80" s="119">
        <v>1</v>
      </c>
      <c r="C80" s="7">
        <v>17.778524730859999</v>
      </c>
      <c r="D80" s="10">
        <v>1.1741958896434099</v>
      </c>
      <c r="E80" s="7">
        <v>16.563527461525201</v>
      </c>
      <c r="F80" s="10">
        <v>2.55674847399264</v>
      </c>
      <c r="G80" s="7">
        <v>17.4039755617213</v>
      </c>
      <c r="H80" s="10">
        <v>1.3649125034715199</v>
      </c>
      <c r="I80" s="7">
        <v>20.736270209857501</v>
      </c>
      <c r="J80" s="10">
        <v>3.10772055985136</v>
      </c>
      <c r="K80" s="7">
        <v>4.1727427483323298</v>
      </c>
      <c r="L80" s="10">
        <v>4.0337387268572904</v>
      </c>
      <c r="M80" s="7">
        <v>17.398726423851102</v>
      </c>
      <c r="N80" s="10">
        <v>1.24996705962516</v>
      </c>
      <c r="O80" s="7" t="s">
        <v>706</v>
      </c>
      <c r="P80" s="10" t="s">
        <v>706</v>
      </c>
      <c r="Q80" s="7" t="s">
        <v>706</v>
      </c>
      <c r="R80" s="10" t="s">
        <v>706</v>
      </c>
      <c r="S80" s="7">
        <v>18.052277438306</v>
      </c>
      <c r="T80" s="10">
        <v>1.6314016587786</v>
      </c>
      <c r="U80" s="7">
        <v>17.798902247165501</v>
      </c>
      <c r="V80" s="10">
        <v>2.4023781176199401</v>
      </c>
      <c r="W80" s="7">
        <v>18.698274036268</v>
      </c>
      <c r="X80" s="10">
        <v>3.5814962470131499</v>
      </c>
      <c r="Y80" s="7">
        <v>0.645996597961915</v>
      </c>
      <c r="Z80" s="10">
        <v>4.0264536941028002</v>
      </c>
      <c r="AA80" s="7">
        <v>12.331773797778901</v>
      </c>
      <c r="AB80" s="10">
        <v>4.2174259870811701</v>
      </c>
      <c r="AC80" s="7">
        <v>19.130698395524998</v>
      </c>
      <c r="AD80" s="10">
        <v>1.5406468265964799</v>
      </c>
      <c r="AE80" s="7">
        <v>14.1181353696689</v>
      </c>
      <c r="AF80" s="10">
        <v>2.8898141624567701</v>
      </c>
      <c r="AG80" s="7">
        <v>1.7863615718900201</v>
      </c>
      <c r="AH80" s="10">
        <v>5.0396910444862799</v>
      </c>
      <c r="AI80" s="7">
        <v>17.919993970268798</v>
      </c>
      <c r="AJ80" s="10">
        <v>1.46080543891813</v>
      </c>
      <c r="AK80" s="7">
        <v>18.173076763336599</v>
      </c>
      <c r="AL80" s="10">
        <v>2.1723373460606301</v>
      </c>
      <c r="AM80" s="7" t="s">
        <v>706</v>
      </c>
      <c r="AN80" s="10" t="s">
        <v>706</v>
      </c>
      <c r="AO80" s="7" t="s">
        <v>706</v>
      </c>
      <c r="AP80" s="10" t="s">
        <v>706</v>
      </c>
      <c r="AQ80" s="7">
        <v>-2.7934174962943898</v>
      </c>
      <c r="AR80" s="10">
        <v>1.6681275052693301</v>
      </c>
      <c r="AS80" s="65"/>
      <c r="AT80" s="182"/>
    </row>
    <row r="81" spans="1:46" ht="13" customHeight="1" x14ac:dyDescent="0.2">
      <c r="A81" s="82" t="s">
        <v>384</v>
      </c>
      <c r="B81" s="119">
        <v>1</v>
      </c>
      <c r="C81" s="7">
        <v>4.2899646362356503</v>
      </c>
      <c r="D81" s="10">
        <v>0.51488965427145095</v>
      </c>
      <c r="E81" s="7">
        <v>1.2366761811354501</v>
      </c>
      <c r="F81" s="10">
        <v>0.80584630549496195</v>
      </c>
      <c r="G81" s="7">
        <v>4.2475337005091998</v>
      </c>
      <c r="H81" s="10">
        <v>0.74644883620407498</v>
      </c>
      <c r="I81" s="7">
        <v>5.5556592978611796</v>
      </c>
      <c r="J81" s="10">
        <v>0.913934840205752</v>
      </c>
      <c r="K81" s="7">
        <v>4.31898311672572</v>
      </c>
      <c r="L81" s="10">
        <v>1.2413850676228599</v>
      </c>
      <c r="M81" s="7">
        <v>4.0409391698090298</v>
      </c>
      <c r="N81" s="10">
        <v>0.54864378089441002</v>
      </c>
      <c r="O81" s="7">
        <v>4.9669096995498201</v>
      </c>
      <c r="P81" s="10">
        <v>1.4064155892777599</v>
      </c>
      <c r="Q81" s="7">
        <v>0.92597052974078897</v>
      </c>
      <c r="R81" s="10">
        <v>1.5228659546122201</v>
      </c>
      <c r="S81" s="7">
        <v>4.8860888104208904</v>
      </c>
      <c r="T81" s="10">
        <v>0.76218251351292599</v>
      </c>
      <c r="U81" s="7">
        <v>3.8156603781196501</v>
      </c>
      <c r="V81" s="10">
        <v>1.06253906020415</v>
      </c>
      <c r="W81" s="7">
        <v>3.05643069150709</v>
      </c>
      <c r="X81" s="10">
        <v>1.0057794201511701</v>
      </c>
      <c r="Y81" s="7">
        <v>-1.8296581189137999</v>
      </c>
      <c r="Z81" s="10">
        <v>1.3145003449979</v>
      </c>
      <c r="AA81" s="7">
        <v>2.8988611716874799</v>
      </c>
      <c r="AB81" s="10">
        <v>1.25786202080357</v>
      </c>
      <c r="AC81" s="7">
        <v>4.3605896913103797</v>
      </c>
      <c r="AD81" s="10">
        <v>0.71100230907653195</v>
      </c>
      <c r="AE81" s="7">
        <v>5.1003012736929296</v>
      </c>
      <c r="AF81" s="10">
        <v>1.1961264398542599</v>
      </c>
      <c r="AG81" s="7">
        <v>2.2014401020054502</v>
      </c>
      <c r="AH81" s="10">
        <v>1.90684428443558</v>
      </c>
      <c r="AI81" s="7">
        <v>4.1546397150737997</v>
      </c>
      <c r="AJ81" s="10">
        <v>0.64401591998117602</v>
      </c>
      <c r="AK81" s="7">
        <v>4.3783874582002804</v>
      </c>
      <c r="AL81" s="10">
        <v>0.96818524998434097</v>
      </c>
      <c r="AM81" s="7">
        <v>5.0967651683896102</v>
      </c>
      <c r="AN81" s="10">
        <v>2.5765088805382299</v>
      </c>
      <c r="AO81" s="7">
        <v>0.94212545331581199</v>
      </c>
      <c r="AP81" s="10">
        <v>2.6396631541637499</v>
      </c>
      <c r="AQ81" s="7">
        <v>-3.4609811015349998</v>
      </c>
      <c r="AR81" s="10">
        <v>0.83190804960773101</v>
      </c>
      <c r="AS81" s="65"/>
      <c r="AT81" s="182"/>
    </row>
    <row r="82" spans="1:46" ht="13" customHeight="1" x14ac:dyDescent="0.2">
      <c r="A82" s="82" t="s">
        <v>386</v>
      </c>
      <c r="B82" s="119">
        <v>1</v>
      </c>
      <c r="C82" s="7">
        <v>14.409371344341199</v>
      </c>
      <c r="D82" s="10">
        <v>1.16088269589811</v>
      </c>
      <c r="E82" s="7">
        <v>4.2391424808210498</v>
      </c>
      <c r="F82" s="10">
        <v>2.0442771871066601</v>
      </c>
      <c r="G82" s="7">
        <v>10.2651483930926</v>
      </c>
      <c r="H82" s="10">
        <v>2.2882538846876601</v>
      </c>
      <c r="I82" s="7">
        <v>19.5085617097773</v>
      </c>
      <c r="J82" s="10">
        <v>1.69859991816421</v>
      </c>
      <c r="K82" s="7">
        <v>15.269419228956201</v>
      </c>
      <c r="L82" s="10">
        <v>2.55265217202466</v>
      </c>
      <c r="M82" s="7">
        <v>12.2105260155311</v>
      </c>
      <c r="N82" s="10">
        <v>1.3032440538308101</v>
      </c>
      <c r="O82" s="7">
        <v>30.056123391430301</v>
      </c>
      <c r="P82" s="10">
        <v>4.9296866055629396</v>
      </c>
      <c r="Q82" s="7">
        <v>17.845597375899199</v>
      </c>
      <c r="R82" s="10">
        <v>5.2950351828321596</v>
      </c>
      <c r="S82" s="7">
        <v>16.9560892034308</v>
      </c>
      <c r="T82" s="10">
        <v>1.5600141268013601</v>
      </c>
      <c r="U82" s="7">
        <v>10.424200054054999</v>
      </c>
      <c r="V82" s="10">
        <v>1.94736188426442</v>
      </c>
      <c r="W82" s="7">
        <v>11.548573627543</v>
      </c>
      <c r="X82" s="10">
        <v>2.8642154939512299</v>
      </c>
      <c r="Y82" s="7">
        <v>-5.40751557588775</v>
      </c>
      <c r="Z82" s="10">
        <v>3.2101131453474299</v>
      </c>
      <c r="AA82" s="7">
        <v>16.1831590928814</v>
      </c>
      <c r="AB82" s="10">
        <v>2.4501964142143402</v>
      </c>
      <c r="AC82" s="7">
        <v>14.7136502422155</v>
      </c>
      <c r="AD82" s="10">
        <v>1.61444247599699</v>
      </c>
      <c r="AE82" s="7">
        <v>7.8477004672774902</v>
      </c>
      <c r="AF82" s="10">
        <v>2.0406632407721501</v>
      </c>
      <c r="AG82" s="7">
        <v>-8.3354586256038896</v>
      </c>
      <c r="AH82" s="10">
        <v>3.0313839288501998</v>
      </c>
      <c r="AI82" s="7">
        <v>14.7417181906207</v>
      </c>
      <c r="AJ82" s="10">
        <v>1.3139068879543001</v>
      </c>
      <c r="AK82" s="7">
        <v>7.6021287913322197</v>
      </c>
      <c r="AL82" s="10">
        <v>2.59167368636815</v>
      </c>
      <c r="AM82" s="7" t="s">
        <v>706</v>
      </c>
      <c r="AN82" s="10" t="s">
        <v>706</v>
      </c>
      <c r="AO82" s="7" t="s">
        <v>706</v>
      </c>
      <c r="AP82" s="10" t="s">
        <v>706</v>
      </c>
      <c r="AQ82" s="7">
        <v>5.75205769716516</v>
      </c>
      <c r="AR82" s="10">
        <v>1.33278708616297</v>
      </c>
      <c r="AS82" s="65"/>
      <c r="AT82" s="182"/>
    </row>
    <row r="83" spans="1:46" ht="13" customHeight="1" x14ac:dyDescent="0.2">
      <c r="A83" s="82" t="s">
        <v>387</v>
      </c>
      <c r="B83" s="119">
        <v>1</v>
      </c>
      <c r="C83" s="7">
        <v>19.249233138616098</v>
      </c>
      <c r="D83" s="10">
        <v>1.5636270134556201</v>
      </c>
      <c r="E83" s="7" t="s">
        <v>706</v>
      </c>
      <c r="F83" s="10" t="s">
        <v>706</v>
      </c>
      <c r="G83" s="7">
        <v>12.144827810631501</v>
      </c>
      <c r="H83" s="10">
        <v>2.1478577649950301</v>
      </c>
      <c r="I83" s="7">
        <v>20.807369173040001</v>
      </c>
      <c r="J83" s="10">
        <v>1.9348298637482</v>
      </c>
      <c r="K83" s="7" t="s">
        <v>706</v>
      </c>
      <c r="L83" s="10" t="s">
        <v>706</v>
      </c>
      <c r="M83" s="7">
        <v>20.539592682888099</v>
      </c>
      <c r="N83" s="10">
        <v>3.5871254585989898</v>
      </c>
      <c r="O83" s="7">
        <v>18.948698286003999</v>
      </c>
      <c r="P83" s="10">
        <v>1.7632271432484099</v>
      </c>
      <c r="Q83" s="7">
        <v>-1.5908943968841001</v>
      </c>
      <c r="R83" s="10">
        <v>4.0881007443991004</v>
      </c>
      <c r="S83" s="7">
        <v>19.948917973672799</v>
      </c>
      <c r="T83" s="10">
        <v>1.7772179337128999</v>
      </c>
      <c r="U83" s="7">
        <v>13.9782199805337</v>
      </c>
      <c r="V83" s="10">
        <v>2.7999869879278401</v>
      </c>
      <c r="W83" s="7">
        <v>19.893189853889702</v>
      </c>
      <c r="X83" s="10">
        <v>8.7465785668575506</v>
      </c>
      <c r="Y83" s="7">
        <v>-5.57281197831117E-2</v>
      </c>
      <c r="Z83" s="10">
        <v>9.0616751324953206</v>
      </c>
      <c r="AA83" s="7">
        <v>16.4680075753542</v>
      </c>
      <c r="AB83" s="10">
        <v>2.3768511012209901</v>
      </c>
      <c r="AC83" s="7">
        <v>21.872116172401501</v>
      </c>
      <c r="AD83" s="10">
        <v>2.9242978322082598</v>
      </c>
      <c r="AE83" s="7">
        <v>17.406261548524999</v>
      </c>
      <c r="AF83" s="10">
        <v>2.4553054726302901</v>
      </c>
      <c r="AG83" s="7">
        <v>0.93825397317081605</v>
      </c>
      <c r="AH83" s="10">
        <v>3.8696469234859601</v>
      </c>
      <c r="AI83" s="7">
        <v>18.0130723924436</v>
      </c>
      <c r="AJ83" s="10">
        <v>1.7975374941868301</v>
      </c>
      <c r="AK83" s="7">
        <v>20.9395609585989</v>
      </c>
      <c r="AL83" s="10">
        <v>3.4859685015428901</v>
      </c>
      <c r="AM83" s="7" t="s">
        <v>706</v>
      </c>
      <c r="AN83" s="10" t="s">
        <v>706</v>
      </c>
      <c r="AO83" s="7" t="s">
        <v>706</v>
      </c>
      <c r="AP83" s="10" t="s">
        <v>706</v>
      </c>
      <c r="AQ83" s="7">
        <v>9.5464362414247703E-2</v>
      </c>
      <c r="AR83" s="10">
        <v>2.80396027638613</v>
      </c>
      <c r="AS83" s="65"/>
      <c r="AT83" s="182"/>
    </row>
    <row r="84" spans="1:46" ht="13" customHeight="1" x14ac:dyDescent="0.2">
      <c r="A84" s="5" t="s">
        <v>436</v>
      </c>
      <c r="B84" s="120">
        <v>1</v>
      </c>
      <c r="C84" s="87">
        <v>12.8242616624894</v>
      </c>
      <c r="D84" s="88">
        <v>0.35873507359439699</v>
      </c>
      <c r="E84" s="87">
        <v>11.849055058292199</v>
      </c>
      <c r="F84" s="88">
        <v>1.1538626023403</v>
      </c>
      <c r="G84" s="87">
        <v>11.121221994463401</v>
      </c>
      <c r="H84" s="88">
        <v>0.61054325541769305</v>
      </c>
      <c r="I84" s="87">
        <v>14.995304184048599</v>
      </c>
      <c r="J84" s="88">
        <v>0.607506905314949</v>
      </c>
      <c r="K84" s="87">
        <v>3.0259084364163802</v>
      </c>
      <c r="L84" s="88">
        <v>1.3480075221115599</v>
      </c>
      <c r="M84" s="87">
        <v>12.473529475446799</v>
      </c>
      <c r="N84" s="88">
        <v>0.47768483336107898</v>
      </c>
      <c r="O84" s="87">
        <v>17.434404914020799</v>
      </c>
      <c r="P84" s="88">
        <v>1.1710131863783799</v>
      </c>
      <c r="Q84" s="87">
        <v>4.4908512588034304</v>
      </c>
      <c r="R84" s="88">
        <v>1.32423784372105</v>
      </c>
      <c r="S84" s="87">
        <v>13.522708944915101</v>
      </c>
      <c r="T84" s="88">
        <v>0.52303635570316998</v>
      </c>
      <c r="U84" s="87">
        <v>12.998361847893401</v>
      </c>
      <c r="V84" s="88">
        <v>0.79927794884450298</v>
      </c>
      <c r="W84" s="87">
        <v>12.494244823288801</v>
      </c>
      <c r="X84" s="88">
        <v>1.1155966732502201</v>
      </c>
      <c r="Y84" s="87">
        <v>-1.37412863014859</v>
      </c>
      <c r="Z84" s="88">
        <v>1.2605733832724799</v>
      </c>
      <c r="AA84" s="87">
        <v>11.979768116257601</v>
      </c>
      <c r="AB84" s="88">
        <v>0.82352214317750305</v>
      </c>
      <c r="AC84" s="87">
        <v>13.6895193213832</v>
      </c>
      <c r="AD84" s="88">
        <v>0.62531276554412496</v>
      </c>
      <c r="AE84" s="87">
        <v>12.2301083213383</v>
      </c>
      <c r="AF84" s="88">
        <v>0.74041171117289495</v>
      </c>
      <c r="AG84" s="87">
        <v>-0.47475523916135898</v>
      </c>
      <c r="AH84" s="88">
        <v>1.2255556290282901</v>
      </c>
      <c r="AI84" s="87">
        <v>12.768262986286601</v>
      </c>
      <c r="AJ84" s="88">
        <v>0.47107977045945498</v>
      </c>
      <c r="AK84" s="87">
        <v>13.4454230937083</v>
      </c>
      <c r="AL84" s="88">
        <v>0.80325479008189904</v>
      </c>
      <c r="AM84" s="87">
        <v>12.833128891153301</v>
      </c>
      <c r="AN84" s="88">
        <v>1.48967998819147</v>
      </c>
      <c r="AO84" s="87">
        <v>0.80263899680884199</v>
      </c>
      <c r="AP84" s="88">
        <v>1.74307020542275</v>
      </c>
      <c r="AQ84" s="87">
        <v>-0.16418679356385399</v>
      </c>
      <c r="AR84" s="88">
        <v>0.45098060228087</v>
      </c>
      <c r="AS84" s="65"/>
      <c r="AT84" s="182"/>
    </row>
    <row r="85" spans="1:46" ht="13" customHeight="1" x14ac:dyDescent="0.2">
      <c r="A85" s="82" t="s">
        <v>93</v>
      </c>
      <c r="B85" s="119">
        <v>1</v>
      </c>
      <c r="C85" s="7">
        <v>8.5453941653753294</v>
      </c>
      <c r="D85" s="10">
        <v>0.83846601245678098</v>
      </c>
      <c r="E85" s="7">
        <v>6.8598832484872503</v>
      </c>
      <c r="F85" s="10">
        <v>1.9301674275576901</v>
      </c>
      <c r="G85" s="7">
        <v>8.7952593323890298</v>
      </c>
      <c r="H85" s="10">
        <v>1.1007029962232899</v>
      </c>
      <c r="I85" s="7">
        <v>12.534402826109</v>
      </c>
      <c r="J85" s="10">
        <v>2.0528326442387899</v>
      </c>
      <c r="K85" s="7">
        <v>5.6745195776217097</v>
      </c>
      <c r="L85" s="10">
        <v>2.8921778424572402</v>
      </c>
      <c r="M85" s="7">
        <v>10.506120791301299</v>
      </c>
      <c r="N85" s="10">
        <v>1.2450262552976099</v>
      </c>
      <c r="O85" s="7">
        <v>7.5850487357474998</v>
      </c>
      <c r="P85" s="10">
        <v>1.0884355448643599</v>
      </c>
      <c r="Q85" s="7">
        <v>-2.9210720555537999</v>
      </c>
      <c r="R85" s="10">
        <v>1.5756179176397</v>
      </c>
      <c r="S85" s="7">
        <v>10.532095504292601</v>
      </c>
      <c r="T85" s="10">
        <v>1.6985277968883501</v>
      </c>
      <c r="U85" s="7">
        <v>6.9358139652602899</v>
      </c>
      <c r="V85" s="10">
        <v>1.1798100229856201</v>
      </c>
      <c r="W85" s="7">
        <v>9.2742757159342499</v>
      </c>
      <c r="X85" s="10">
        <v>1.6655240420326001</v>
      </c>
      <c r="Y85" s="7">
        <v>-1.2578197883583799</v>
      </c>
      <c r="Z85" s="10">
        <v>2.4521473647382099</v>
      </c>
      <c r="AA85" s="7" t="s">
        <v>706</v>
      </c>
      <c r="AB85" s="10" t="s">
        <v>706</v>
      </c>
      <c r="AC85" s="7">
        <v>9.9875037297699407</v>
      </c>
      <c r="AD85" s="10">
        <v>1.42531271254914</v>
      </c>
      <c r="AE85" s="7">
        <v>7.7105436527281102</v>
      </c>
      <c r="AF85" s="10">
        <v>1.1105851196513401</v>
      </c>
      <c r="AG85" s="7" t="s">
        <v>706</v>
      </c>
      <c r="AH85" s="10" t="s">
        <v>706</v>
      </c>
      <c r="AI85" s="7">
        <v>8.73042321785457</v>
      </c>
      <c r="AJ85" s="10">
        <v>1.59092933245141</v>
      </c>
      <c r="AK85" s="7">
        <v>8.8845132790258603</v>
      </c>
      <c r="AL85" s="10">
        <v>1.30477488256564</v>
      </c>
      <c r="AM85" s="7">
        <v>8.7866954669175001</v>
      </c>
      <c r="AN85" s="10">
        <v>2.21253560737637</v>
      </c>
      <c r="AO85" s="7">
        <v>5.6272249062926598E-2</v>
      </c>
      <c r="AP85" s="10">
        <v>2.6933666811108901</v>
      </c>
      <c r="AQ85" s="7">
        <v>0.56186253180948698</v>
      </c>
      <c r="AR85" s="10">
        <v>1.1886040666035</v>
      </c>
      <c r="AS85" s="65"/>
      <c r="AT85" s="182"/>
    </row>
    <row r="86" spans="1:46" ht="13" customHeight="1" x14ac:dyDescent="0.2">
      <c r="A86" s="82" t="s">
        <v>392</v>
      </c>
      <c r="B86" s="119">
        <v>1</v>
      </c>
      <c r="C86" s="7">
        <v>10.9815890136984</v>
      </c>
      <c r="D86" s="10">
        <v>1.33163048213312</v>
      </c>
      <c r="E86" s="7">
        <v>8.1413831876867793</v>
      </c>
      <c r="F86" s="10">
        <v>3.9435863526420998</v>
      </c>
      <c r="G86" s="7">
        <v>10.140290520543401</v>
      </c>
      <c r="H86" s="10">
        <v>1.4368540483683501</v>
      </c>
      <c r="I86" s="7">
        <v>16.399059166987001</v>
      </c>
      <c r="J86" s="10">
        <v>3.6968457541656399</v>
      </c>
      <c r="K86" s="7">
        <v>8.2576759793002505</v>
      </c>
      <c r="L86" s="10">
        <v>5.2688440184141703</v>
      </c>
      <c r="M86" s="7" t="s">
        <v>859</v>
      </c>
      <c r="N86" s="10" t="s">
        <v>859</v>
      </c>
      <c r="O86" s="7" t="s">
        <v>859</v>
      </c>
      <c r="P86" s="10" t="s">
        <v>859</v>
      </c>
      <c r="Q86" s="7" t="s">
        <v>859</v>
      </c>
      <c r="R86" s="10" t="s">
        <v>859</v>
      </c>
      <c r="S86" s="7">
        <v>9.9054897264284101</v>
      </c>
      <c r="T86" s="10">
        <v>1.5172450181716599</v>
      </c>
      <c r="U86" s="7">
        <v>14.6741025330406</v>
      </c>
      <c r="V86" s="10">
        <v>2.8823680117636998</v>
      </c>
      <c r="W86" s="7">
        <v>8.6301164021433294</v>
      </c>
      <c r="X86" s="10">
        <v>3.77643402415866</v>
      </c>
      <c r="Y86" s="7">
        <v>-1.27537332428508</v>
      </c>
      <c r="Z86" s="10">
        <v>4.0616739020966097</v>
      </c>
      <c r="AA86" s="7">
        <v>7.5249369685744201</v>
      </c>
      <c r="AB86" s="10">
        <v>2.2815108044524401</v>
      </c>
      <c r="AC86" s="7">
        <v>11.3250966483987</v>
      </c>
      <c r="AD86" s="10">
        <v>1.72643696734295</v>
      </c>
      <c r="AE86" s="7">
        <v>9.8853920822045307</v>
      </c>
      <c r="AF86" s="10">
        <v>2.7894773426369199</v>
      </c>
      <c r="AG86" s="7">
        <v>2.3604551136301102</v>
      </c>
      <c r="AH86" s="10">
        <v>3.5678587139948599</v>
      </c>
      <c r="AI86" s="7">
        <v>10.872290021018699</v>
      </c>
      <c r="AJ86" s="10">
        <v>2.19287509661324</v>
      </c>
      <c r="AK86" s="7">
        <v>11.3175651633198</v>
      </c>
      <c r="AL86" s="10">
        <v>1.7851468182732</v>
      </c>
      <c r="AM86" s="7">
        <v>8.1698893878070695</v>
      </c>
      <c r="AN86" s="10">
        <v>3.5939508081509501</v>
      </c>
      <c r="AO86" s="7">
        <v>-2.7024006332116102</v>
      </c>
      <c r="AP86" s="10">
        <v>4.0888963739837099</v>
      </c>
      <c r="AQ86" s="7">
        <v>-0.13855407083655899</v>
      </c>
      <c r="AR86" s="10">
        <v>2.11116416193159</v>
      </c>
      <c r="AS86" s="65"/>
      <c r="AT86" s="182"/>
    </row>
    <row r="87" spans="1:46" ht="13" customHeight="1" x14ac:dyDescent="0.2">
      <c r="A87" s="4" t="s">
        <v>393</v>
      </c>
      <c r="B87" s="121">
        <v>1</v>
      </c>
      <c r="C87" s="169">
        <v>20.512200701514601</v>
      </c>
      <c r="D87" s="170">
        <v>1.6930031082582</v>
      </c>
      <c r="E87" s="169">
        <v>19.5797164841312</v>
      </c>
      <c r="F87" s="170">
        <v>7.0106595158594702</v>
      </c>
      <c r="G87" s="169">
        <v>14.808906728744599</v>
      </c>
      <c r="H87" s="170">
        <v>3.5058656389042202</v>
      </c>
      <c r="I87" s="169">
        <v>21.840645443093401</v>
      </c>
      <c r="J87" s="170">
        <v>2.0697310528488302</v>
      </c>
      <c r="K87" s="169">
        <v>2.2609289589622001</v>
      </c>
      <c r="L87" s="170">
        <v>7.2950862658436204</v>
      </c>
      <c r="M87" s="169">
        <v>18.958858370643298</v>
      </c>
      <c r="N87" s="170">
        <v>1.8429860784088801</v>
      </c>
      <c r="O87" s="169" t="s">
        <v>706</v>
      </c>
      <c r="P87" s="170" t="s">
        <v>706</v>
      </c>
      <c r="Q87" s="169" t="s">
        <v>706</v>
      </c>
      <c r="R87" s="170" t="s">
        <v>706</v>
      </c>
      <c r="S87" s="169">
        <v>17.173099475889</v>
      </c>
      <c r="T87" s="170">
        <v>2.3655309448177002</v>
      </c>
      <c r="U87" s="169">
        <v>24.449265286136502</v>
      </c>
      <c r="V87" s="170">
        <v>3.96435395779941</v>
      </c>
      <c r="W87" s="169">
        <v>16.163033485917499</v>
      </c>
      <c r="X87" s="170">
        <v>3.95358745775932</v>
      </c>
      <c r="Y87" s="169">
        <v>-1.0100659899715501</v>
      </c>
      <c r="Z87" s="170">
        <v>4.5999451432757601</v>
      </c>
      <c r="AA87" s="169" t="s">
        <v>706</v>
      </c>
      <c r="AB87" s="170" t="s">
        <v>706</v>
      </c>
      <c r="AC87" s="169">
        <v>18.603561621810801</v>
      </c>
      <c r="AD87" s="170">
        <v>3.20399542869322</v>
      </c>
      <c r="AE87" s="169">
        <v>19.598547975949899</v>
      </c>
      <c r="AF87" s="170">
        <v>2.3055485179448101</v>
      </c>
      <c r="AG87" s="169" t="s">
        <v>706</v>
      </c>
      <c r="AH87" s="170" t="s">
        <v>706</v>
      </c>
      <c r="AI87" s="169">
        <v>15.355503700379799</v>
      </c>
      <c r="AJ87" s="170">
        <v>3.9016297221712102</v>
      </c>
      <c r="AK87" s="169">
        <v>20.673391785586698</v>
      </c>
      <c r="AL87" s="170">
        <v>2.4465752770473501</v>
      </c>
      <c r="AM87" s="169">
        <v>19.532892832062402</v>
      </c>
      <c r="AN87" s="170">
        <v>3.77984910745083</v>
      </c>
      <c r="AO87" s="169">
        <v>4.1773891316826104</v>
      </c>
      <c r="AP87" s="170">
        <v>5.1860812984017599</v>
      </c>
      <c r="AQ87" s="169">
        <v>-3.2257555619785001</v>
      </c>
      <c r="AR87" s="170">
        <v>2.7858609460891999</v>
      </c>
      <c r="AS87" s="178"/>
      <c r="AT87" s="183"/>
    </row>
    <row r="88" spans="1:46" ht="13" customHeight="1" x14ac:dyDescent="0.2">
      <c r="A88" s="82"/>
      <c r="B88" s="122"/>
      <c r="C88" s="7" t="s">
        <v>672</v>
      </c>
      <c r="D88" s="10" t="s">
        <v>673</v>
      </c>
      <c r="E88" s="7" t="s">
        <v>821</v>
      </c>
      <c r="F88" s="10" t="s">
        <v>822</v>
      </c>
      <c r="G88" s="7" t="s">
        <v>823</v>
      </c>
      <c r="H88" s="10" t="s">
        <v>824</v>
      </c>
      <c r="I88" s="7" t="s">
        <v>825</v>
      </c>
      <c r="J88" s="10" t="s">
        <v>826</v>
      </c>
      <c r="K88" s="7" t="s">
        <v>827</v>
      </c>
      <c r="L88" s="10" t="s">
        <v>828</v>
      </c>
      <c r="M88" s="7" t="s">
        <v>829</v>
      </c>
      <c r="N88" s="10" t="s">
        <v>830</v>
      </c>
      <c r="O88" s="7" t="s">
        <v>831</v>
      </c>
      <c r="P88" s="10" t="s">
        <v>832</v>
      </c>
      <c r="Q88" s="7" t="s">
        <v>833</v>
      </c>
      <c r="R88" s="10" t="s">
        <v>834</v>
      </c>
      <c r="S88" s="7" t="s">
        <v>835</v>
      </c>
      <c r="T88" s="10" t="s">
        <v>836</v>
      </c>
      <c r="U88" s="7" t="s">
        <v>837</v>
      </c>
      <c r="V88" s="10" t="s">
        <v>838</v>
      </c>
      <c r="W88" s="7" t="s">
        <v>839</v>
      </c>
      <c r="X88" s="10" t="s">
        <v>840</v>
      </c>
      <c r="Y88" s="7" t="s">
        <v>841</v>
      </c>
      <c r="Z88" s="10" t="s">
        <v>842</v>
      </c>
      <c r="AA88" s="7" t="s">
        <v>843</v>
      </c>
      <c r="AB88" s="10" t="s">
        <v>844</v>
      </c>
      <c r="AC88" s="7" t="s">
        <v>845</v>
      </c>
      <c r="AD88" s="10" t="s">
        <v>846</v>
      </c>
      <c r="AE88" s="7" t="s">
        <v>847</v>
      </c>
      <c r="AF88" s="10" t="s">
        <v>848</v>
      </c>
      <c r="AG88" s="7" t="s">
        <v>849</v>
      </c>
      <c r="AH88" s="10" t="s">
        <v>850</v>
      </c>
      <c r="AI88" s="7" t="s">
        <v>851</v>
      </c>
      <c r="AJ88" s="10" t="s">
        <v>852</v>
      </c>
      <c r="AK88" s="7" t="s">
        <v>853</v>
      </c>
      <c r="AL88" s="10" t="s">
        <v>854</v>
      </c>
      <c r="AM88" s="7" t="s">
        <v>855</v>
      </c>
      <c r="AN88" s="10" t="s">
        <v>856</v>
      </c>
      <c r="AO88" s="7" t="s">
        <v>857</v>
      </c>
      <c r="AP88" s="10" t="s">
        <v>858</v>
      </c>
      <c r="AQ88" s="65" t="s">
        <v>684</v>
      </c>
      <c r="AR88" s="65" t="s">
        <v>685</v>
      </c>
      <c r="AS88" s="7" t="s">
        <v>692</v>
      </c>
      <c r="AT88" s="123" t="s">
        <v>693</v>
      </c>
    </row>
    <row r="89" spans="1:46" ht="13" customHeight="1" x14ac:dyDescent="0.2">
      <c r="A89" s="82" t="s">
        <v>359</v>
      </c>
      <c r="B89" s="122">
        <v>3</v>
      </c>
      <c r="C89" s="7">
        <v>18.555241197212901</v>
      </c>
      <c r="D89" s="10">
        <v>1.18406712238844</v>
      </c>
      <c r="E89" s="7" t="s">
        <v>562</v>
      </c>
      <c r="F89" s="10" t="s">
        <v>562</v>
      </c>
      <c r="G89" s="7">
        <v>19.348836130304498</v>
      </c>
      <c r="H89" s="10">
        <v>1.16730577946236</v>
      </c>
      <c r="I89" s="7">
        <v>16.444357610891998</v>
      </c>
      <c r="J89" s="10">
        <v>1.88778016044723</v>
      </c>
      <c r="K89" s="7" t="s">
        <v>562</v>
      </c>
      <c r="L89" s="10" t="s">
        <v>562</v>
      </c>
      <c r="M89" s="7">
        <v>18.474195933438502</v>
      </c>
      <c r="N89" s="10">
        <v>1.03295058409272</v>
      </c>
      <c r="O89" s="7" t="s">
        <v>706</v>
      </c>
      <c r="P89" s="10" t="s">
        <v>706</v>
      </c>
      <c r="Q89" s="7" t="s">
        <v>706</v>
      </c>
      <c r="R89" s="10" t="s">
        <v>706</v>
      </c>
      <c r="S89" s="7">
        <v>18.6923873324317</v>
      </c>
      <c r="T89" s="10">
        <v>1.50085395488079</v>
      </c>
      <c r="U89" s="7">
        <v>19.3331191534777</v>
      </c>
      <c r="V89" s="10">
        <v>1.66511918635843</v>
      </c>
      <c r="W89" s="7">
        <v>13.5581099392769</v>
      </c>
      <c r="X89" s="10">
        <v>2.5923607655197398</v>
      </c>
      <c r="Y89" s="7">
        <v>-5.1342773931548296</v>
      </c>
      <c r="Z89" s="10">
        <v>3.0603085180151299</v>
      </c>
      <c r="AA89" s="7">
        <v>19.831523498158699</v>
      </c>
      <c r="AB89" s="10">
        <v>1.7459960369416001</v>
      </c>
      <c r="AC89" s="7">
        <v>16.7441123780312</v>
      </c>
      <c r="AD89" s="10">
        <v>1.32413929817693</v>
      </c>
      <c r="AE89" s="7" t="s">
        <v>706</v>
      </c>
      <c r="AF89" s="10" t="s">
        <v>706</v>
      </c>
      <c r="AG89" s="7" t="s">
        <v>706</v>
      </c>
      <c r="AH89" s="10" t="s">
        <v>706</v>
      </c>
      <c r="AI89" s="7">
        <v>17.858403257941401</v>
      </c>
      <c r="AJ89" s="10">
        <v>1.16909700029735</v>
      </c>
      <c r="AK89" s="7">
        <v>20.533180099989298</v>
      </c>
      <c r="AL89" s="10">
        <v>2.3728406578090899</v>
      </c>
      <c r="AM89" s="7" t="s">
        <v>706</v>
      </c>
      <c r="AN89" s="10" t="s">
        <v>706</v>
      </c>
      <c r="AO89" s="7" t="s">
        <v>706</v>
      </c>
      <c r="AP89" s="10" t="s">
        <v>706</v>
      </c>
      <c r="AQ89" s="65"/>
      <c r="AR89" s="65"/>
      <c r="AS89" s="7">
        <v>-2.5373273452234999</v>
      </c>
      <c r="AT89" s="123">
        <v>1.7376261568889599</v>
      </c>
    </row>
    <row r="90" spans="1:46" ht="13" customHeight="1" x14ac:dyDescent="0.2">
      <c r="A90" s="82" t="s">
        <v>362</v>
      </c>
      <c r="B90" s="122">
        <v>3</v>
      </c>
      <c r="C90" s="7">
        <v>15.3878184560257</v>
      </c>
      <c r="D90" s="10">
        <v>1.15871380749682</v>
      </c>
      <c r="E90" s="7" t="s">
        <v>706</v>
      </c>
      <c r="F90" s="10" t="s">
        <v>706</v>
      </c>
      <c r="G90" s="7">
        <v>15.43873929395</v>
      </c>
      <c r="H90" s="10">
        <v>1.46188606577106</v>
      </c>
      <c r="I90" s="7">
        <v>15.7350401945253</v>
      </c>
      <c r="J90" s="10">
        <v>2.2410173246618701</v>
      </c>
      <c r="K90" s="7" t="s">
        <v>706</v>
      </c>
      <c r="L90" s="10" t="s">
        <v>706</v>
      </c>
      <c r="M90" s="7">
        <v>15.4802220947908</v>
      </c>
      <c r="N90" s="10">
        <v>1.1740706792673901</v>
      </c>
      <c r="O90" s="7" t="s">
        <v>706</v>
      </c>
      <c r="P90" s="10" t="s">
        <v>706</v>
      </c>
      <c r="Q90" s="7" t="s">
        <v>706</v>
      </c>
      <c r="R90" s="10" t="s">
        <v>706</v>
      </c>
      <c r="S90" s="7">
        <v>12.897171876817</v>
      </c>
      <c r="T90" s="10">
        <v>1.3989419326405299</v>
      </c>
      <c r="U90" s="7">
        <v>17.471430503880601</v>
      </c>
      <c r="V90" s="10">
        <v>2.1273779694924699</v>
      </c>
      <c r="W90" s="7">
        <v>19.578199215378199</v>
      </c>
      <c r="X90" s="10">
        <v>3.06736438238118</v>
      </c>
      <c r="Y90" s="7">
        <v>6.6810273385611403</v>
      </c>
      <c r="Z90" s="10">
        <v>3.4249438623242301</v>
      </c>
      <c r="AA90" s="7">
        <v>12.692537832520401</v>
      </c>
      <c r="AB90" s="10">
        <v>1.86691206359231</v>
      </c>
      <c r="AC90" s="7">
        <v>15.510620453127601</v>
      </c>
      <c r="AD90" s="10">
        <v>1.54075158990079</v>
      </c>
      <c r="AE90" s="7">
        <v>25.727288319186499</v>
      </c>
      <c r="AF90" s="10">
        <v>3.0623748749796502</v>
      </c>
      <c r="AG90" s="7">
        <v>13.0347504866661</v>
      </c>
      <c r="AH90" s="10">
        <v>3.6675722713354499</v>
      </c>
      <c r="AI90" s="7">
        <v>12.4745157291116</v>
      </c>
      <c r="AJ90" s="10">
        <v>1.90488160893198</v>
      </c>
      <c r="AK90" s="7">
        <v>17.2636604967953</v>
      </c>
      <c r="AL90" s="10">
        <v>1.7109435686207799</v>
      </c>
      <c r="AM90" s="7">
        <v>17.996103001612799</v>
      </c>
      <c r="AN90" s="10">
        <v>2.9911257660781199</v>
      </c>
      <c r="AO90" s="7">
        <v>5.5215872725012201</v>
      </c>
      <c r="AP90" s="10">
        <v>3.4170982549793401</v>
      </c>
      <c r="AQ90" s="65"/>
      <c r="AR90" s="65"/>
      <c r="AS90" s="7">
        <v>-2.58585190278087</v>
      </c>
      <c r="AT90" s="123">
        <v>1.69665632713686</v>
      </c>
    </row>
    <row r="91" spans="1:46" ht="13" customHeight="1" x14ac:dyDescent="0.2">
      <c r="A91" s="82" t="s">
        <v>466</v>
      </c>
      <c r="B91" s="122">
        <v>3</v>
      </c>
      <c r="C91" s="7">
        <v>11.5038219994206</v>
      </c>
      <c r="D91" s="10">
        <v>0.97759385133454901</v>
      </c>
      <c r="E91" s="7" t="s">
        <v>706</v>
      </c>
      <c r="F91" s="10" t="s">
        <v>706</v>
      </c>
      <c r="G91" s="7">
        <v>11.531072624246899</v>
      </c>
      <c r="H91" s="10">
        <v>1.0597649687659001</v>
      </c>
      <c r="I91" s="7">
        <v>11.932411551296701</v>
      </c>
      <c r="J91" s="10">
        <v>2.8925715691024099</v>
      </c>
      <c r="K91" s="7" t="s">
        <v>706</v>
      </c>
      <c r="L91" s="10" t="s">
        <v>706</v>
      </c>
      <c r="M91" s="7">
        <v>14.025861012961601</v>
      </c>
      <c r="N91" s="10">
        <v>1.7329731286279699</v>
      </c>
      <c r="O91" s="7">
        <v>10.2998455900387</v>
      </c>
      <c r="P91" s="10">
        <v>1.19825098820488</v>
      </c>
      <c r="Q91" s="7">
        <v>-3.7260154229228899</v>
      </c>
      <c r="R91" s="10">
        <v>2.09313870746927</v>
      </c>
      <c r="S91" s="7">
        <v>9.9141159567332409</v>
      </c>
      <c r="T91" s="10">
        <v>1.8172852148120999</v>
      </c>
      <c r="U91" s="7">
        <v>10.193218464261699</v>
      </c>
      <c r="V91" s="10">
        <v>1.47089779253771</v>
      </c>
      <c r="W91" s="7">
        <v>15.4424216076091</v>
      </c>
      <c r="X91" s="10">
        <v>2.7363952043794</v>
      </c>
      <c r="Y91" s="7">
        <v>5.5283056508758799</v>
      </c>
      <c r="Z91" s="10">
        <v>3.3146293928298798</v>
      </c>
      <c r="AA91" s="7" t="s">
        <v>706</v>
      </c>
      <c r="AB91" s="10" t="s">
        <v>706</v>
      </c>
      <c r="AC91" s="7">
        <v>10.3110629731546</v>
      </c>
      <c r="AD91" s="10">
        <v>1.04537004682635</v>
      </c>
      <c r="AE91" s="7">
        <v>13.405206161133201</v>
      </c>
      <c r="AF91" s="10">
        <v>2.3238457023040899</v>
      </c>
      <c r="AG91" s="7" t="s">
        <v>706</v>
      </c>
      <c r="AH91" s="10" t="s">
        <v>706</v>
      </c>
      <c r="AI91" s="7">
        <v>11.500917223870699</v>
      </c>
      <c r="AJ91" s="10">
        <v>1.7659502792553099</v>
      </c>
      <c r="AK91" s="7">
        <v>11.2941928410572</v>
      </c>
      <c r="AL91" s="10">
        <v>1.4902787070091801</v>
      </c>
      <c r="AM91" s="7">
        <v>11.122624551385501</v>
      </c>
      <c r="AN91" s="10">
        <v>3.48865644896446</v>
      </c>
      <c r="AO91" s="7">
        <v>-0.37829267248517501</v>
      </c>
      <c r="AP91" s="10">
        <v>4.3220627654007702</v>
      </c>
      <c r="AQ91" s="65"/>
      <c r="AR91" s="65"/>
      <c r="AS91" s="7">
        <v>3.5202903658547502</v>
      </c>
      <c r="AT91" s="123">
        <v>1.29052086820334</v>
      </c>
    </row>
    <row r="92" spans="1:46" ht="13" customHeight="1" x14ac:dyDescent="0.2">
      <c r="A92" s="82" t="s">
        <v>376</v>
      </c>
      <c r="B92" s="122">
        <v>3</v>
      </c>
      <c r="C92" s="7">
        <v>5.5659233649497102</v>
      </c>
      <c r="D92" s="10">
        <v>0.74175304545814402</v>
      </c>
      <c r="E92" s="7" t="s">
        <v>706</v>
      </c>
      <c r="F92" s="10" t="s">
        <v>706</v>
      </c>
      <c r="G92" s="7">
        <v>5.3972140192817104</v>
      </c>
      <c r="H92" s="10">
        <v>0.83879280003805801</v>
      </c>
      <c r="I92" s="7">
        <v>6.44400412496055</v>
      </c>
      <c r="J92" s="10">
        <v>1.50944625481513</v>
      </c>
      <c r="K92" s="7" t="s">
        <v>706</v>
      </c>
      <c r="L92" s="10" t="s">
        <v>706</v>
      </c>
      <c r="M92" s="7">
        <v>4.8359330626558998</v>
      </c>
      <c r="N92" s="10">
        <v>0.71565697533774997</v>
      </c>
      <c r="O92" s="7">
        <v>9.7020873250990292</v>
      </c>
      <c r="P92" s="10">
        <v>2.5565471575680498</v>
      </c>
      <c r="Q92" s="7">
        <v>4.8661542624431302</v>
      </c>
      <c r="R92" s="10">
        <v>2.6395642074661301</v>
      </c>
      <c r="S92" s="7">
        <v>5.2898697477601502</v>
      </c>
      <c r="T92" s="10">
        <v>1.37043145296679</v>
      </c>
      <c r="U92" s="7">
        <v>5.2614431742191403</v>
      </c>
      <c r="V92" s="10">
        <v>0.99289682243339805</v>
      </c>
      <c r="W92" s="7">
        <v>6.1270487219386398</v>
      </c>
      <c r="X92" s="10">
        <v>1.3360499243126001</v>
      </c>
      <c r="Y92" s="7">
        <v>0.83717897417848597</v>
      </c>
      <c r="Z92" s="10">
        <v>1.9199671396914</v>
      </c>
      <c r="AA92" s="7" t="s">
        <v>706</v>
      </c>
      <c r="AB92" s="10" t="s">
        <v>706</v>
      </c>
      <c r="AC92" s="7">
        <v>5.7044315320548202</v>
      </c>
      <c r="AD92" s="10">
        <v>0.901305329081732</v>
      </c>
      <c r="AE92" s="7">
        <v>5.45995566329736</v>
      </c>
      <c r="AF92" s="10">
        <v>1.1711547806299001</v>
      </c>
      <c r="AG92" s="7" t="s">
        <v>706</v>
      </c>
      <c r="AH92" s="10" t="s">
        <v>706</v>
      </c>
      <c r="AI92" s="7">
        <v>5.1833357953313701</v>
      </c>
      <c r="AJ92" s="10">
        <v>0.88018148173358202</v>
      </c>
      <c r="AK92" s="7">
        <v>5.5727099547618604</v>
      </c>
      <c r="AL92" s="10">
        <v>1.0919295865868599</v>
      </c>
      <c r="AM92" s="7" t="s">
        <v>706</v>
      </c>
      <c r="AN92" s="10" t="s">
        <v>706</v>
      </c>
      <c r="AO92" s="7" t="s">
        <v>706</v>
      </c>
      <c r="AP92" s="10" t="s">
        <v>706</v>
      </c>
      <c r="AQ92" s="65"/>
      <c r="AR92" s="65"/>
      <c r="AS92" s="7">
        <v>-0.366320685469122</v>
      </c>
      <c r="AT92" s="123">
        <v>0.97136815453161596</v>
      </c>
    </row>
    <row r="93" spans="1:46" ht="13" customHeight="1" x14ac:dyDescent="0.2">
      <c r="A93" s="82" t="s">
        <v>378</v>
      </c>
      <c r="B93" s="122">
        <v>3</v>
      </c>
      <c r="C93" s="7">
        <v>7.9400304097463499</v>
      </c>
      <c r="D93" s="10">
        <v>0.77682655932699696</v>
      </c>
      <c r="E93" s="7">
        <v>3.4904029452757301</v>
      </c>
      <c r="F93" s="10">
        <v>2.4029650932172202</v>
      </c>
      <c r="G93" s="7">
        <v>6.6435619191356503</v>
      </c>
      <c r="H93" s="10">
        <v>1.5166456955399501</v>
      </c>
      <c r="I93" s="7">
        <v>9.6926996712774791</v>
      </c>
      <c r="J93" s="10">
        <v>1.23332649169944</v>
      </c>
      <c r="K93" s="7">
        <v>6.2022967260017499</v>
      </c>
      <c r="L93" s="10">
        <v>2.7301079407287601</v>
      </c>
      <c r="M93" s="7">
        <v>7.0767755856524204</v>
      </c>
      <c r="N93" s="10">
        <v>0.85295052483049405</v>
      </c>
      <c r="O93" s="7">
        <v>19.788256839133801</v>
      </c>
      <c r="P93" s="10">
        <v>4.6218042335478904</v>
      </c>
      <c r="Q93" s="7">
        <v>12.7114812534814</v>
      </c>
      <c r="R93" s="10">
        <v>4.8348273596418299</v>
      </c>
      <c r="S93" s="7">
        <v>9.1590828428223308</v>
      </c>
      <c r="T93" s="10">
        <v>0.99925682837093599</v>
      </c>
      <c r="U93" s="7">
        <v>4.6227652924621498</v>
      </c>
      <c r="V93" s="10">
        <v>1.23247172615862</v>
      </c>
      <c r="W93" s="7">
        <v>1.73808168165965</v>
      </c>
      <c r="X93" s="10">
        <v>1.10690863852776</v>
      </c>
      <c r="Y93" s="7">
        <v>-7.42100116116268</v>
      </c>
      <c r="Z93" s="10">
        <v>1.4393531373346899</v>
      </c>
      <c r="AA93" s="7">
        <v>7.9943077490225001</v>
      </c>
      <c r="AB93" s="10">
        <v>0.97370847905741098</v>
      </c>
      <c r="AC93" s="7">
        <v>7.8970809935309099</v>
      </c>
      <c r="AD93" s="10">
        <v>1.9781452228219401</v>
      </c>
      <c r="AE93" s="7">
        <v>7.6282159726921801</v>
      </c>
      <c r="AF93" s="10">
        <v>2.2651881570979802</v>
      </c>
      <c r="AG93" s="7">
        <v>-0.36609177633031398</v>
      </c>
      <c r="AH93" s="10">
        <v>2.38537531118553</v>
      </c>
      <c r="AI93" s="7">
        <v>7.6613038536370697</v>
      </c>
      <c r="AJ93" s="10">
        <v>0.80608975125550297</v>
      </c>
      <c r="AK93" s="7" t="s">
        <v>706</v>
      </c>
      <c r="AL93" s="10" t="s">
        <v>706</v>
      </c>
      <c r="AM93" s="7" t="s">
        <v>706</v>
      </c>
      <c r="AN93" s="10" t="s">
        <v>706</v>
      </c>
      <c r="AO93" s="7" t="s">
        <v>706</v>
      </c>
      <c r="AP93" s="10" t="s">
        <v>706</v>
      </c>
      <c r="AQ93" s="65"/>
      <c r="AR93" s="65"/>
      <c r="AS93" s="7">
        <v>0.154310460691129</v>
      </c>
      <c r="AT93" s="123">
        <v>1.1589277929310999</v>
      </c>
    </row>
    <row r="94" spans="1:46" ht="13" customHeight="1" x14ac:dyDescent="0.2">
      <c r="A94" s="82" t="s">
        <v>382</v>
      </c>
      <c r="B94" s="122">
        <v>3</v>
      </c>
      <c r="C94" s="7">
        <v>17.1247919533714</v>
      </c>
      <c r="D94" s="10">
        <v>1.2411900662945301</v>
      </c>
      <c r="E94" s="7" t="s">
        <v>706</v>
      </c>
      <c r="F94" s="10" t="s">
        <v>706</v>
      </c>
      <c r="G94" s="7">
        <v>16.393508246782599</v>
      </c>
      <c r="H94" s="10">
        <v>1.58112366286701</v>
      </c>
      <c r="I94" s="7">
        <v>17.7434928709839</v>
      </c>
      <c r="J94" s="10">
        <v>2.5108606569793701</v>
      </c>
      <c r="K94" s="7" t="s">
        <v>706</v>
      </c>
      <c r="L94" s="10" t="s">
        <v>706</v>
      </c>
      <c r="M94" s="7">
        <v>16.718860236671599</v>
      </c>
      <c r="N94" s="10">
        <v>1.3279906018821299</v>
      </c>
      <c r="O94" s="7" t="s">
        <v>706</v>
      </c>
      <c r="P94" s="10" t="s">
        <v>706</v>
      </c>
      <c r="Q94" s="7" t="s">
        <v>706</v>
      </c>
      <c r="R94" s="10" t="s">
        <v>706</v>
      </c>
      <c r="S94" s="7">
        <v>17.154174100934501</v>
      </c>
      <c r="T94" s="10">
        <v>1.7932048649315899</v>
      </c>
      <c r="U94" s="7">
        <v>16.680414234457299</v>
      </c>
      <c r="V94" s="10">
        <v>2.1532961356517002</v>
      </c>
      <c r="W94" s="7" t="s">
        <v>706</v>
      </c>
      <c r="X94" s="10" t="s">
        <v>706</v>
      </c>
      <c r="Y94" s="7" t="s">
        <v>706</v>
      </c>
      <c r="Z94" s="10" t="s">
        <v>706</v>
      </c>
      <c r="AA94" s="7">
        <v>14.938243658003</v>
      </c>
      <c r="AB94" s="10">
        <v>3.2086259492773701</v>
      </c>
      <c r="AC94" s="7">
        <v>17.369706994494098</v>
      </c>
      <c r="AD94" s="10">
        <v>1.43860334247749</v>
      </c>
      <c r="AE94" s="7" t="s">
        <v>706</v>
      </c>
      <c r="AF94" s="10" t="s">
        <v>706</v>
      </c>
      <c r="AG94" s="7" t="s">
        <v>706</v>
      </c>
      <c r="AH94" s="10" t="s">
        <v>706</v>
      </c>
      <c r="AI94" s="7">
        <v>14.5813783131088</v>
      </c>
      <c r="AJ94" s="10">
        <v>1.6516008219175999</v>
      </c>
      <c r="AK94" s="7">
        <v>19.553807136869999</v>
      </c>
      <c r="AL94" s="10">
        <v>2.1617794259210701</v>
      </c>
      <c r="AM94" s="7" t="s">
        <v>706</v>
      </c>
      <c r="AN94" s="10" t="s">
        <v>706</v>
      </c>
      <c r="AO94" s="7" t="s">
        <v>706</v>
      </c>
      <c r="AP94" s="10" t="s">
        <v>706</v>
      </c>
      <c r="AQ94" s="65"/>
      <c r="AR94" s="65"/>
      <c r="AS94" s="7">
        <v>-3.4471502737830102</v>
      </c>
      <c r="AT94" s="123">
        <v>1.7159446865353301</v>
      </c>
    </row>
    <row r="95" spans="1:46" ht="13" customHeight="1" x14ac:dyDescent="0.2">
      <c r="A95" s="82" t="s">
        <v>386</v>
      </c>
      <c r="B95" s="122">
        <v>3</v>
      </c>
      <c r="C95" s="7">
        <v>10.773452833040601</v>
      </c>
      <c r="D95" s="10">
        <v>0.85170935227115097</v>
      </c>
      <c r="E95" s="7" t="s">
        <v>706</v>
      </c>
      <c r="F95" s="10" t="s">
        <v>706</v>
      </c>
      <c r="G95" s="7">
        <v>8.6797185606828808</v>
      </c>
      <c r="H95" s="10">
        <v>1.1141634386339401</v>
      </c>
      <c r="I95" s="7">
        <v>12.3949606339553</v>
      </c>
      <c r="J95" s="10">
        <v>1.3324191639455101</v>
      </c>
      <c r="K95" s="7" t="s">
        <v>706</v>
      </c>
      <c r="L95" s="10" t="s">
        <v>706</v>
      </c>
      <c r="M95" s="7">
        <v>8.8122833217276408</v>
      </c>
      <c r="N95" s="10">
        <v>0.76148235188402602</v>
      </c>
      <c r="O95" s="7">
        <v>23.726164071675001</v>
      </c>
      <c r="P95" s="10">
        <v>4.2672409706604197</v>
      </c>
      <c r="Q95" s="7">
        <v>14.913880749947401</v>
      </c>
      <c r="R95" s="10">
        <v>4.3359155687523403</v>
      </c>
      <c r="S95" s="7">
        <v>13.1121784693711</v>
      </c>
      <c r="T95" s="10">
        <v>1.6956286198813799</v>
      </c>
      <c r="U95" s="7">
        <v>9.0394066553062693</v>
      </c>
      <c r="V95" s="10">
        <v>1.2661443684529099</v>
      </c>
      <c r="W95" s="7">
        <v>9.14056740660339</v>
      </c>
      <c r="X95" s="10">
        <v>1.21335451850346</v>
      </c>
      <c r="Y95" s="7">
        <v>-3.97161106276767</v>
      </c>
      <c r="Z95" s="10">
        <v>2.1166990233837701</v>
      </c>
      <c r="AA95" s="7">
        <v>12.135537750212601</v>
      </c>
      <c r="AB95" s="10">
        <v>1.43691972010826</v>
      </c>
      <c r="AC95" s="7">
        <v>8.9528324874796006</v>
      </c>
      <c r="AD95" s="10">
        <v>1.3362706189679201</v>
      </c>
      <c r="AE95" s="7">
        <v>8.5383813821330392</v>
      </c>
      <c r="AF95" s="10">
        <v>1.9100231357556801</v>
      </c>
      <c r="AG95" s="7">
        <v>-3.5971563680795802</v>
      </c>
      <c r="AH95" s="10">
        <v>2.4868129159013601</v>
      </c>
      <c r="AI95" s="7">
        <v>10.993505728346999</v>
      </c>
      <c r="AJ95" s="10">
        <v>0.94733264218339597</v>
      </c>
      <c r="AK95" s="7" t="s">
        <v>706</v>
      </c>
      <c r="AL95" s="10" t="s">
        <v>706</v>
      </c>
      <c r="AM95" s="7" t="s">
        <v>706</v>
      </c>
      <c r="AN95" s="10" t="s">
        <v>706</v>
      </c>
      <c r="AO95" s="7" t="s">
        <v>706</v>
      </c>
      <c r="AP95" s="10" t="s">
        <v>706</v>
      </c>
      <c r="AQ95" s="65"/>
      <c r="AR95" s="65"/>
      <c r="AS95" s="7">
        <v>2.1161391858645802</v>
      </c>
      <c r="AT95" s="123">
        <v>1.07428190162232</v>
      </c>
    </row>
    <row r="96" spans="1:46" ht="13" customHeight="1" x14ac:dyDescent="0.2">
      <c r="A96" s="82" t="s">
        <v>387</v>
      </c>
      <c r="B96" s="122">
        <v>3</v>
      </c>
      <c r="C96" s="7">
        <v>15.500902077063399</v>
      </c>
      <c r="D96" s="10">
        <v>1.6430937218744099</v>
      </c>
      <c r="E96" s="7">
        <v>13.387222335008801</v>
      </c>
      <c r="F96" s="10">
        <v>2.4303055292058802</v>
      </c>
      <c r="G96" s="7">
        <v>19.369773791678899</v>
      </c>
      <c r="H96" s="10">
        <v>2.1182086623361598</v>
      </c>
      <c r="I96" s="7">
        <v>14.758747620617299</v>
      </c>
      <c r="J96" s="10">
        <v>1.98827813682919</v>
      </c>
      <c r="K96" s="7">
        <v>1.3715252856084199</v>
      </c>
      <c r="L96" s="10">
        <v>3.1714538492206001</v>
      </c>
      <c r="M96" s="7">
        <v>17.913420157356299</v>
      </c>
      <c r="N96" s="10">
        <v>2.0536390689442201</v>
      </c>
      <c r="O96" s="7">
        <v>14.999160778441899</v>
      </c>
      <c r="P96" s="10">
        <v>1.9932712821237399</v>
      </c>
      <c r="Q96" s="7">
        <v>-2.91425937891441</v>
      </c>
      <c r="R96" s="10">
        <v>2.8823624129662</v>
      </c>
      <c r="S96" s="7">
        <v>16.5489937253721</v>
      </c>
      <c r="T96" s="10">
        <v>1.9380451003432899</v>
      </c>
      <c r="U96" s="7">
        <v>11.769474190346701</v>
      </c>
      <c r="V96" s="10">
        <v>2.6120133777720702</v>
      </c>
      <c r="W96" s="7">
        <v>12.1123765133015</v>
      </c>
      <c r="X96" s="10">
        <v>3.8885516241257201</v>
      </c>
      <c r="Y96" s="7">
        <v>-4.43661721207065</v>
      </c>
      <c r="Z96" s="10">
        <v>4.3549878710050196</v>
      </c>
      <c r="AA96" s="7">
        <v>9.3949967643629595</v>
      </c>
      <c r="AB96" s="10">
        <v>1.98512311015525</v>
      </c>
      <c r="AC96" s="7">
        <v>14.523118812575101</v>
      </c>
      <c r="AD96" s="10">
        <v>1.92890759586072</v>
      </c>
      <c r="AE96" s="7">
        <v>21.281334040986099</v>
      </c>
      <c r="AF96" s="10">
        <v>2.39936327334099</v>
      </c>
      <c r="AG96" s="7">
        <v>11.8863372766232</v>
      </c>
      <c r="AH96" s="10">
        <v>3.1761068646785202</v>
      </c>
      <c r="AI96" s="7">
        <v>16.530462887932298</v>
      </c>
      <c r="AJ96" s="10">
        <v>1.8433578421722101</v>
      </c>
      <c r="AK96" s="7">
        <v>10.448900929355499</v>
      </c>
      <c r="AL96" s="10">
        <v>2.3496855257642801</v>
      </c>
      <c r="AM96" s="7" t="s">
        <v>562</v>
      </c>
      <c r="AN96" s="10" t="s">
        <v>562</v>
      </c>
      <c r="AO96" s="7" t="s">
        <v>562</v>
      </c>
      <c r="AP96" s="10" t="s">
        <v>562</v>
      </c>
      <c r="AQ96" s="65"/>
      <c r="AR96" s="65"/>
      <c r="AS96" s="7">
        <v>-3.6528666991384098</v>
      </c>
      <c r="AT96" s="123">
        <v>2.8490385699752001</v>
      </c>
    </row>
    <row r="97" spans="1:46" ht="13" customHeight="1" x14ac:dyDescent="0.2">
      <c r="A97" s="6" t="s">
        <v>437</v>
      </c>
      <c r="B97" s="124">
        <v>3</v>
      </c>
      <c r="C97" s="180">
        <v>12.793997786353801</v>
      </c>
      <c r="D97" s="181">
        <v>0.391704967900185</v>
      </c>
      <c r="E97" s="180">
        <v>8.4388126401422898</v>
      </c>
      <c r="F97" s="181">
        <v>1.7088465557583801</v>
      </c>
      <c r="G97" s="180">
        <v>12.8503030732579</v>
      </c>
      <c r="H97" s="181">
        <v>0.49772487239976598</v>
      </c>
      <c r="I97" s="180">
        <v>13.143214284813601</v>
      </c>
      <c r="J97" s="181">
        <v>0.71573145620739498</v>
      </c>
      <c r="K97" s="180">
        <v>3.7869110058050799</v>
      </c>
      <c r="L97" s="181">
        <v>2.09234371493825</v>
      </c>
      <c r="M97" s="180">
        <v>12.9171939256568</v>
      </c>
      <c r="N97" s="181">
        <v>0.454992480607678</v>
      </c>
      <c r="O97" s="180">
        <v>15.703102920877701</v>
      </c>
      <c r="P97" s="181">
        <v>1.4354830417482001</v>
      </c>
      <c r="Q97" s="180">
        <v>5.17024829280692</v>
      </c>
      <c r="R97" s="181">
        <v>1.5726698490225199</v>
      </c>
      <c r="S97" s="180">
        <v>12.845996756530299</v>
      </c>
      <c r="T97" s="181">
        <v>0.56229832729475104</v>
      </c>
      <c r="U97" s="180">
        <v>11.7964089585514</v>
      </c>
      <c r="V97" s="181">
        <v>0.62536426381162202</v>
      </c>
      <c r="W97" s="180">
        <v>11.099543583680999</v>
      </c>
      <c r="X97" s="181">
        <v>0.939173066170926</v>
      </c>
      <c r="Y97" s="180">
        <v>-1.13099926650576</v>
      </c>
      <c r="Z97" s="181">
        <v>1.1183701888030499</v>
      </c>
      <c r="AA97" s="180">
        <v>12.831191208713401</v>
      </c>
      <c r="AB97" s="181">
        <v>0.81279188848060302</v>
      </c>
      <c r="AC97" s="180">
        <v>12.126620828056</v>
      </c>
      <c r="AD97" s="181">
        <v>0.52323142516358601</v>
      </c>
      <c r="AE97" s="180">
        <v>13.6733969232381</v>
      </c>
      <c r="AF97" s="181">
        <v>0.92325228475290599</v>
      </c>
      <c r="AG97" s="180">
        <v>5.2394599047198396</v>
      </c>
      <c r="AH97" s="181">
        <v>1.4877204675953499</v>
      </c>
      <c r="AI97" s="180">
        <v>12.097977848659999</v>
      </c>
      <c r="AJ97" s="181">
        <v>0.50869985626690695</v>
      </c>
      <c r="AK97" s="180">
        <v>14.111075243138201</v>
      </c>
      <c r="AL97" s="181">
        <v>0.78466648763285995</v>
      </c>
      <c r="AM97" s="180">
        <v>14.5593637764992</v>
      </c>
      <c r="AN97" s="181">
        <v>2.2976921664682202</v>
      </c>
      <c r="AO97" s="180">
        <v>2.5716473000080202</v>
      </c>
      <c r="AP97" s="181">
        <v>2.7548496797577999</v>
      </c>
      <c r="AQ97" s="178"/>
      <c r="AR97" s="178"/>
      <c r="AS97" s="180">
        <v>-0.84984711174805705</v>
      </c>
      <c r="AT97" s="185">
        <v>0.58717637004168699</v>
      </c>
    </row>
    <row r="99" spans="1:46" x14ac:dyDescent="0.2">
      <c r="A99" s="177" t="s">
        <v>439</v>
      </c>
    </row>
    <row r="100" spans="1:46" x14ac:dyDescent="0.2">
      <c r="A100" s="177" t="s">
        <v>398</v>
      </c>
    </row>
    <row r="101" spans="1:46" x14ac:dyDescent="0.2">
      <c r="A101" s="177" t="s">
        <v>460</v>
      </c>
    </row>
    <row r="102" spans="1:46" x14ac:dyDescent="0.2">
      <c r="A102" s="177" t="s">
        <v>461</v>
      </c>
    </row>
    <row r="103" spans="1:46" x14ac:dyDescent="0.2">
      <c r="A103" s="177" t="s">
        <v>462</v>
      </c>
    </row>
    <row r="104" spans="1:46" x14ac:dyDescent="0.2">
      <c r="A104" s="177" t="s">
        <v>463</v>
      </c>
    </row>
    <row r="105" spans="1:46" x14ac:dyDescent="0.2">
      <c r="A105" s="177" t="s">
        <v>464</v>
      </c>
    </row>
    <row r="106" spans="1:46" x14ac:dyDescent="0.2">
      <c r="A106" s="177" t="s">
        <v>465</v>
      </c>
    </row>
    <row r="107" spans="1:46" x14ac:dyDescent="0.2">
      <c r="A107" s="177" t="s">
        <v>400</v>
      </c>
    </row>
    <row r="108" spans="1:46" x14ac:dyDescent="0.2">
      <c r="A108" s="177" t="s">
        <v>401</v>
      </c>
    </row>
    <row r="109" spans="1:46" x14ac:dyDescent="0.2">
      <c r="A109" s="177" t="s">
        <v>402</v>
      </c>
    </row>
    <row r="110" spans="1:46" x14ac:dyDescent="0.2">
      <c r="A110" s="160" t="str">
        <f>HYPERLINK("https://oecdcode.org/disclaimers/cyprus.html", "Information on data for Cyprus: https://oecdcode.org/disclaimers/cyprus.html")</f>
        <v>Information on data for Cyprus: https://oecdcode.org/disclaimers/cyprus.html</v>
      </c>
    </row>
    <row r="111" spans="1:46" x14ac:dyDescent="0.2">
      <c r="A111" s="177" t="s">
        <v>440</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Q8:AR8"/>
    <mergeCell ref="AQ9:AR9"/>
    <mergeCell ref="AS8:AT8"/>
    <mergeCell ref="AS9:AT9"/>
    <mergeCell ref="AI8:AP8"/>
    <mergeCell ref="AI9:AJ9"/>
    <mergeCell ref="AK9:AL9"/>
    <mergeCell ref="AM9:AN9"/>
    <mergeCell ref="AO9:AP9"/>
  </mergeCells>
  <conditionalFormatting sqref="K1:K200">
    <cfRule type="expression" dxfId="631" priority="7">
      <formula>ABS(K1/L1)&gt;1.95996398454005</formula>
    </cfRule>
  </conditionalFormatting>
  <conditionalFormatting sqref="Q1:Q200">
    <cfRule type="expression" dxfId="630" priority="6">
      <formula>ABS(Q1/R1)&gt;1.95996398454005</formula>
    </cfRule>
  </conditionalFormatting>
  <conditionalFormatting sqref="Y1:Y200">
    <cfRule type="expression" dxfId="629" priority="5">
      <formula>ABS(Y1/Z1)&gt;1.95996398454005</formula>
    </cfRule>
  </conditionalFormatting>
  <conditionalFormatting sqref="AG1:AG200">
    <cfRule type="expression" dxfId="628" priority="4">
      <formula>ABS(AG1/AH1)&gt;1.95996398454005</formula>
    </cfRule>
  </conditionalFormatting>
  <conditionalFormatting sqref="AO1:AO200">
    <cfRule type="expression" dxfId="627" priority="3">
      <formula>ABS(AO1/AP1)&gt;1.95996398454005</formula>
    </cfRule>
  </conditionalFormatting>
  <conditionalFormatting sqref="AQ1:AQ200">
    <cfRule type="expression" dxfId="626" priority="2">
      <formula>ABS(AQ1/AR1)&gt;1.95996398454005</formula>
    </cfRule>
  </conditionalFormatting>
  <conditionalFormatting sqref="AS1:AS200">
    <cfRule type="expression" dxfId="625"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9"/>
  <sheetViews>
    <sheetView showGridLines="0" topLeftCell="A31" zoomScale="80" workbookViewId="0">
      <selection activeCell="A94" sqref="A94:XFD94"/>
    </sheetView>
  </sheetViews>
  <sheetFormatPr baseColWidth="10" defaultColWidth="10.83203125" defaultRowHeight="15" x14ac:dyDescent="0.2"/>
  <cols>
    <col min="1" max="1" width="30.6640625" customWidth="1"/>
    <col min="2" max="2" width="8.6640625" customWidth="1"/>
  </cols>
  <sheetData>
    <row r="1" spans="1:8" x14ac:dyDescent="0.2">
      <c r="A1" s="36" t="s">
        <v>205</v>
      </c>
    </row>
    <row r="2" spans="1:8" x14ac:dyDescent="0.2">
      <c r="A2" s="46" t="s">
        <v>206</v>
      </c>
    </row>
    <row r="3" spans="1:8" x14ac:dyDescent="0.2">
      <c r="A3" s="58" t="s">
        <v>441</v>
      </c>
    </row>
    <row r="4" spans="1:8" x14ac:dyDescent="0.2">
      <c r="A4" s="161" t="str">
        <f>HYPERLINK("#'TOC'!A1", "Back to TOC")</f>
        <v>Back to TOC</v>
      </c>
    </row>
    <row r="8" spans="1:8" ht="45" customHeight="1" x14ac:dyDescent="0.2">
      <c r="B8" s="235" t="s">
        <v>342</v>
      </c>
      <c r="C8" s="238" t="s">
        <v>468</v>
      </c>
      <c r="D8" s="238"/>
      <c r="E8" s="238" t="s">
        <v>468</v>
      </c>
      <c r="F8" s="238"/>
      <c r="G8" s="238" t="s">
        <v>468</v>
      </c>
      <c r="H8" s="239"/>
    </row>
    <row r="9" spans="1:8" ht="60" customHeight="1" x14ac:dyDescent="0.2">
      <c r="B9" s="236"/>
      <c r="C9" s="241" t="s">
        <v>469</v>
      </c>
      <c r="D9" s="241"/>
      <c r="E9" s="241" t="s">
        <v>470</v>
      </c>
      <c r="F9" s="241"/>
      <c r="G9" s="241" t="s">
        <v>471</v>
      </c>
      <c r="H9" s="256"/>
    </row>
    <row r="10" spans="1:8" ht="30" customHeight="1" x14ac:dyDescent="0.2">
      <c r="B10" s="237"/>
      <c r="C10" s="135" t="s">
        <v>467</v>
      </c>
      <c r="D10" s="135" t="s">
        <v>345</v>
      </c>
      <c r="E10" s="135" t="s">
        <v>467</v>
      </c>
      <c r="F10" s="135" t="s">
        <v>345</v>
      </c>
      <c r="G10" s="135" t="s">
        <v>467</v>
      </c>
      <c r="H10" s="162" t="s">
        <v>345</v>
      </c>
    </row>
    <row r="11" spans="1:8" ht="13" customHeight="1" x14ac:dyDescent="0.2">
      <c r="A11" s="136"/>
      <c r="B11" s="107"/>
      <c r="C11" s="198" t="s">
        <v>860</v>
      </c>
      <c r="D11" s="199" t="s">
        <v>861</v>
      </c>
      <c r="E11" s="198" t="s">
        <v>862</v>
      </c>
      <c r="F11" s="199" t="s">
        <v>863</v>
      </c>
      <c r="G11" s="198" t="s">
        <v>864</v>
      </c>
      <c r="H11" s="208" t="s">
        <v>865</v>
      </c>
    </row>
    <row r="12" spans="1:8" ht="13" customHeight="1" x14ac:dyDescent="0.2">
      <c r="A12" s="82" t="s">
        <v>422</v>
      </c>
      <c r="B12" s="110">
        <v>2</v>
      </c>
      <c r="C12" s="186">
        <v>0.14480271675852399</v>
      </c>
      <c r="D12" s="191">
        <v>6.6174583882365898E-2</v>
      </c>
      <c r="E12" s="186">
        <v>0.10956120879324099</v>
      </c>
      <c r="F12" s="191">
        <v>6.01878888923673E-2</v>
      </c>
      <c r="G12" s="186">
        <v>0.115869807816432</v>
      </c>
      <c r="H12" s="202">
        <v>6.2423034093099503E-2</v>
      </c>
    </row>
    <row r="13" spans="1:8" ht="13" customHeight="1" x14ac:dyDescent="0.2">
      <c r="A13" s="82" t="s">
        <v>350</v>
      </c>
      <c r="B13" s="110">
        <v>2</v>
      </c>
      <c r="C13" s="186">
        <v>0.115349037991299</v>
      </c>
      <c r="D13" s="191">
        <v>2.2721402393990599E-2</v>
      </c>
      <c r="E13" s="186">
        <v>0.114211537591794</v>
      </c>
      <c r="F13" s="191">
        <v>2.3209284121505799E-2</v>
      </c>
      <c r="G13" s="186">
        <v>0.103826998894363</v>
      </c>
      <c r="H13" s="202">
        <v>2.2963453848197701E-2</v>
      </c>
    </row>
    <row r="14" spans="1:8" ht="13" customHeight="1" x14ac:dyDescent="0.2">
      <c r="A14" s="82" t="s">
        <v>351</v>
      </c>
      <c r="B14" s="110">
        <v>2</v>
      </c>
      <c r="C14" s="186">
        <v>8.2141264062159894E-2</v>
      </c>
      <c r="D14" s="191">
        <v>1.61678857802206E-2</v>
      </c>
      <c r="E14" s="186">
        <v>8.1177802628235596E-2</v>
      </c>
      <c r="F14" s="191">
        <v>1.6332906241397702E-2</v>
      </c>
      <c r="G14" s="186">
        <v>8.9023597391272996E-2</v>
      </c>
      <c r="H14" s="202">
        <v>1.8179385174956101E-2</v>
      </c>
    </row>
    <row r="15" spans="1:8" ht="13" customHeight="1" x14ac:dyDescent="0.2">
      <c r="A15" s="82" t="s">
        <v>423</v>
      </c>
      <c r="B15" s="110">
        <v>2</v>
      </c>
      <c r="C15" s="186">
        <v>0.34463579195073302</v>
      </c>
      <c r="D15" s="191">
        <v>0.10121142748888</v>
      </c>
      <c r="E15" s="186">
        <v>0.330903244938205</v>
      </c>
      <c r="F15" s="191">
        <v>0.12159045343767901</v>
      </c>
      <c r="G15" s="186">
        <v>0.31767261149868298</v>
      </c>
      <c r="H15" s="202">
        <v>0.117972151618651</v>
      </c>
    </row>
    <row r="16" spans="1:8" ht="13" customHeight="1" x14ac:dyDescent="0.2">
      <c r="A16" s="82" t="s">
        <v>424</v>
      </c>
      <c r="B16" s="110">
        <v>2</v>
      </c>
      <c r="C16" s="186">
        <v>0.146472575031561</v>
      </c>
      <c r="D16" s="191">
        <v>4.3879094528520998E-2</v>
      </c>
      <c r="E16" s="186">
        <v>0.14624490832088299</v>
      </c>
      <c r="F16" s="191">
        <v>4.2005129674630201E-2</v>
      </c>
      <c r="G16" s="186">
        <v>0.13050178931494</v>
      </c>
      <c r="H16" s="202">
        <v>3.4807305913614597E-2</v>
      </c>
    </row>
    <row r="17" spans="1:8" ht="13" customHeight="1" x14ac:dyDescent="0.2">
      <c r="A17" s="82" t="s">
        <v>352</v>
      </c>
      <c r="B17" s="110">
        <v>2</v>
      </c>
      <c r="C17" s="186">
        <v>9.7239264567159006E-2</v>
      </c>
      <c r="D17" s="191">
        <v>1.8923822169677001E-2</v>
      </c>
      <c r="E17" s="186">
        <v>8.8753694443299697E-2</v>
      </c>
      <c r="F17" s="191">
        <v>1.8886775694522601E-2</v>
      </c>
      <c r="G17" s="186">
        <v>8.6249510481311895E-2</v>
      </c>
      <c r="H17" s="202">
        <v>1.8427182395710999E-2</v>
      </c>
    </row>
    <row r="18" spans="1:8" ht="13" customHeight="1" x14ac:dyDescent="0.2">
      <c r="A18" s="111" t="s">
        <v>353</v>
      </c>
      <c r="B18" s="110">
        <v>2</v>
      </c>
      <c r="C18" s="186">
        <v>8.36711204782528E-2</v>
      </c>
      <c r="D18" s="191">
        <v>2.7467123755833898E-2</v>
      </c>
      <c r="E18" s="186">
        <v>7.1559896146056998E-2</v>
      </c>
      <c r="F18" s="191">
        <v>2.7007478051261399E-2</v>
      </c>
      <c r="G18" s="186">
        <v>6.7111872433298303E-2</v>
      </c>
      <c r="H18" s="202">
        <v>2.38144674319683E-2</v>
      </c>
    </row>
    <row r="19" spans="1:8" ht="13" customHeight="1" x14ac:dyDescent="0.2">
      <c r="A19" s="111" t="s">
        <v>354</v>
      </c>
      <c r="B19" s="110">
        <v>2</v>
      </c>
      <c r="C19" s="186">
        <v>0.126316255243311</v>
      </c>
      <c r="D19" s="191">
        <v>3.0509186006882599E-2</v>
      </c>
      <c r="E19" s="186">
        <v>0.12274861686737699</v>
      </c>
      <c r="F19" s="191">
        <v>3.1258092318653098E-2</v>
      </c>
      <c r="G19" s="186">
        <v>0.101365482612706</v>
      </c>
      <c r="H19" s="202">
        <v>2.54066029927635E-2</v>
      </c>
    </row>
    <row r="20" spans="1:8" ht="13" customHeight="1" x14ac:dyDescent="0.2">
      <c r="A20" s="82" t="s">
        <v>355</v>
      </c>
      <c r="B20" s="110">
        <v>2</v>
      </c>
      <c r="C20" s="186">
        <v>0.13608345861656501</v>
      </c>
      <c r="D20" s="191">
        <v>3.3241356253531598E-2</v>
      </c>
      <c r="E20" s="186">
        <v>0.13782527973244699</v>
      </c>
      <c r="F20" s="191">
        <v>3.4105886144014899E-2</v>
      </c>
      <c r="G20" s="186">
        <v>0.12093939976504001</v>
      </c>
      <c r="H20" s="202">
        <v>3.1491093707622E-2</v>
      </c>
    </row>
    <row r="21" spans="1:8" ht="13" customHeight="1" x14ac:dyDescent="0.2">
      <c r="A21" s="82" t="s">
        <v>356</v>
      </c>
      <c r="B21" s="110">
        <v>2</v>
      </c>
      <c r="C21" s="186">
        <v>0.18138267292354501</v>
      </c>
      <c r="D21" s="191">
        <v>9.1281571228574707E-2</v>
      </c>
      <c r="E21" s="186">
        <v>0.16223121569148499</v>
      </c>
      <c r="F21" s="191">
        <v>9.0071600564344198E-2</v>
      </c>
      <c r="G21" s="186">
        <v>0.154444861022486</v>
      </c>
      <c r="H21" s="202">
        <v>8.8224134502406196E-2</v>
      </c>
    </row>
    <row r="22" spans="1:8" ht="13" customHeight="1" x14ac:dyDescent="0.2">
      <c r="A22" s="82" t="s">
        <v>357</v>
      </c>
      <c r="B22" s="110">
        <v>2</v>
      </c>
      <c r="C22" s="186">
        <v>0.165340479023176</v>
      </c>
      <c r="D22" s="191">
        <v>6.6538216674229406E-2</v>
      </c>
      <c r="E22" s="186">
        <v>0.13708833885195901</v>
      </c>
      <c r="F22" s="191">
        <v>5.6503174640513902E-2</v>
      </c>
      <c r="G22" s="186">
        <v>0.12487113571540601</v>
      </c>
      <c r="H22" s="202">
        <v>5.3623633650346003E-2</v>
      </c>
    </row>
    <row r="23" spans="1:8" ht="13" customHeight="1" x14ac:dyDescent="0.2">
      <c r="A23" s="82" t="s">
        <v>358</v>
      </c>
      <c r="B23" s="110">
        <v>2</v>
      </c>
      <c r="C23" s="186">
        <v>0.37510760286576</v>
      </c>
      <c r="D23" s="191">
        <v>0.239078799322372</v>
      </c>
      <c r="E23" s="186">
        <v>0.30471761020317201</v>
      </c>
      <c r="F23" s="191">
        <v>0.22636955316959001</v>
      </c>
      <c r="G23" s="186">
        <v>0.28393758722482798</v>
      </c>
      <c r="H23" s="202">
        <v>0.28215116585806599</v>
      </c>
    </row>
    <row r="24" spans="1:8" ht="13" customHeight="1" x14ac:dyDescent="0.2">
      <c r="A24" s="82" t="s">
        <v>425</v>
      </c>
      <c r="B24" s="110">
        <v>2</v>
      </c>
      <c r="C24" s="186">
        <v>0.228979608971209</v>
      </c>
      <c r="D24" s="191">
        <v>7.6676908594298196E-2</v>
      </c>
      <c r="E24" s="186">
        <v>0.247799980817003</v>
      </c>
      <c r="F24" s="191">
        <v>8.5026143073761995E-2</v>
      </c>
      <c r="G24" s="186">
        <v>0.253974507828723</v>
      </c>
      <c r="H24" s="202">
        <v>8.9747162275414599E-2</v>
      </c>
    </row>
    <row r="25" spans="1:8" ht="13" customHeight="1" x14ac:dyDescent="0.2">
      <c r="A25" s="82" t="s">
        <v>359</v>
      </c>
      <c r="B25" s="110">
        <v>2</v>
      </c>
      <c r="C25" s="186">
        <v>9.6354022811303897E-2</v>
      </c>
      <c r="D25" s="191">
        <v>1.7504693952918499E-2</v>
      </c>
      <c r="E25" s="186">
        <v>9.5369423359568495E-2</v>
      </c>
      <c r="F25" s="191">
        <v>1.75375064261842E-2</v>
      </c>
      <c r="G25" s="186">
        <v>9.4253396710772194E-2</v>
      </c>
      <c r="H25" s="202">
        <v>1.7686187717821301E-2</v>
      </c>
    </row>
    <row r="26" spans="1:8" ht="13" customHeight="1" x14ac:dyDescent="0.2">
      <c r="A26" s="82" t="s">
        <v>360</v>
      </c>
      <c r="B26" s="110">
        <v>2</v>
      </c>
      <c r="C26" s="186">
        <v>0.147599074813032</v>
      </c>
      <c r="D26" s="191">
        <v>7.2920455799769607E-2</v>
      </c>
      <c r="E26" s="186">
        <v>0.145083650146658</v>
      </c>
      <c r="F26" s="191">
        <v>7.23517104198831E-2</v>
      </c>
      <c r="G26" s="186">
        <v>0.14995882950669401</v>
      </c>
      <c r="H26" s="202">
        <v>8.1190187493912699E-2</v>
      </c>
    </row>
    <row r="27" spans="1:8" ht="13" customHeight="1" x14ac:dyDescent="0.2">
      <c r="A27" s="82" t="s">
        <v>361</v>
      </c>
      <c r="B27" s="110">
        <v>2</v>
      </c>
      <c r="C27" s="186">
        <v>0.16251266700049999</v>
      </c>
      <c r="D27" s="191">
        <v>2.7352105730289299E-2</v>
      </c>
      <c r="E27" s="186">
        <v>0.16139433634024</v>
      </c>
      <c r="F27" s="191">
        <v>2.68076246432256E-2</v>
      </c>
      <c r="G27" s="186">
        <v>0.15784350880971901</v>
      </c>
      <c r="H27" s="202">
        <v>2.6483021085372999E-2</v>
      </c>
    </row>
    <row r="28" spans="1:8" ht="13" customHeight="1" x14ac:dyDescent="0.2">
      <c r="A28" s="82" t="s">
        <v>362</v>
      </c>
      <c r="B28" s="110">
        <v>2</v>
      </c>
      <c r="C28" s="186">
        <v>0.157982149690157</v>
      </c>
      <c r="D28" s="191">
        <v>4.2457605090466997E-2</v>
      </c>
      <c r="E28" s="186">
        <v>0.15859462429839899</v>
      </c>
      <c r="F28" s="191">
        <v>4.3517941874284802E-2</v>
      </c>
      <c r="G28" s="186">
        <v>0.16587927725111901</v>
      </c>
      <c r="H28" s="202">
        <v>4.5478814898688498E-2</v>
      </c>
    </row>
    <row r="29" spans="1:8" ht="13" customHeight="1" x14ac:dyDescent="0.2">
      <c r="A29" s="82" t="s">
        <v>363</v>
      </c>
      <c r="B29" s="110">
        <v>2</v>
      </c>
      <c r="C29" s="186">
        <v>0.15479155029102701</v>
      </c>
      <c r="D29" s="191">
        <v>4.3679127341030403E-2</v>
      </c>
      <c r="E29" s="186">
        <v>0.15355973911361301</v>
      </c>
      <c r="F29" s="191">
        <v>4.52532930978174E-2</v>
      </c>
      <c r="G29" s="186">
        <v>0.14115297383054401</v>
      </c>
      <c r="H29" s="202">
        <v>4.38598825519015E-2</v>
      </c>
    </row>
    <row r="30" spans="1:8" ht="13" customHeight="1" x14ac:dyDescent="0.2">
      <c r="A30" s="82" t="s">
        <v>364</v>
      </c>
      <c r="B30" s="110">
        <v>2</v>
      </c>
      <c r="C30" s="186">
        <v>0.13492146739779401</v>
      </c>
      <c r="D30" s="191">
        <v>2.15026178741493E-2</v>
      </c>
      <c r="E30" s="186">
        <v>0.12660235316386201</v>
      </c>
      <c r="F30" s="191">
        <v>2.0776115999556401E-2</v>
      </c>
      <c r="G30" s="186">
        <v>0.12619705418304999</v>
      </c>
      <c r="H30" s="202">
        <v>2.0480653173224499E-2</v>
      </c>
    </row>
    <row r="31" spans="1:8" ht="13" customHeight="1" x14ac:dyDescent="0.2">
      <c r="A31" s="82" t="s">
        <v>365</v>
      </c>
      <c r="B31" s="110">
        <v>2</v>
      </c>
      <c r="C31" s="186">
        <v>0.188460980793038</v>
      </c>
      <c r="D31" s="191">
        <v>3.6721235513647997E-2</v>
      </c>
      <c r="E31" s="186">
        <v>0.188497814562086</v>
      </c>
      <c r="F31" s="191">
        <v>3.97917806765734E-2</v>
      </c>
      <c r="G31" s="186">
        <v>0.18263416981951699</v>
      </c>
      <c r="H31" s="202">
        <v>4.0147389512639499E-2</v>
      </c>
    </row>
    <row r="32" spans="1:8" ht="13" customHeight="1" x14ac:dyDescent="0.2">
      <c r="A32" s="82" t="s">
        <v>366</v>
      </c>
      <c r="B32" s="110">
        <v>2</v>
      </c>
      <c r="C32" s="186">
        <v>0.228234267867468</v>
      </c>
      <c r="D32" s="191">
        <v>4.4586895042951998E-2</v>
      </c>
      <c r="E32" s="186">
        <v>0.212942662786753</v>
      </c>
      <c r="F32" s="191">
        <v>4.4340120184151302E-2</v>
      </c>
      <c r="G32" s="186">
        <v>0.209110277730925</v>
      </c>
      <c r="H32" s="202">
        <v>4.3752201256542403E-2</v>
      </c>
    </row>
    <row r="33" spans="1:8" ht="13" customHeight="1" x14ac:dyDescent="0.2">
      <c r="A33" s="82" t="s">
        <v>367</v>
      </c>
      <c r="B33" s="110">
        <v>2</v>
      </c>
      <c r="C33" s="186">
        <v>0.141359157434605</v>
      </c>
      <c r="D33" s="191">
        <v>5.7899764724539497E-2</v>
      </c>
      <c r="E33" s="186">
        <v>0.119408728658249</v>
      </c>
      <c r="F33" s="191">
        <v>5.4158036609640497E-2</v>
      </c>
      <c r="G33" s="186">
        <v>0.11219628505196901</v>
      </c>
      <c r="H33" s="202">
        <v>5.2391938065631201E-2</v>
      </c>
    </row>
    <row r="34" spans="1:8" ht="13" customHeight="1" x14ac:dyDescent="0.2">
      <c r="A34" s="82" t="s">
        <v>368</v>
      </c>
      <c r="B34" s="110">
        <v>2</v>
      </c>
      <c r="C34" s="186">
        <v>8.6414703287372094E-2</v>
      </c>
      <c r="D34" s="191">
        <v>3.2969521631050498E-2</v>
      </c>
      <c r="E34" s="186">
        <v>7.9797035074244502E-2</v>
      </c>
      <c r="F34" s="191">
        <v>3.16294400506913E-2</v>
      </c>
      <c r="G34" s="186">
        <v>7.6954620324270001E-2</v>
      </c>
      <c r="H34" s="202">
        <v>3.2106949391328903E-2</v>
      </c>
    </row>
    <row r="35" spans="1:8" ht="13" customHeight="1" x14ac:dyDescent="0.2">
      <c r="A35" s="82" t="s">
        <v>369</v>
      </c>
      <c r="B35" s="110">
        <v>2</v>
      </c>
      <c r="C35" s="186">
        <v>0.15288293693750099</v>
      </c>
      <c r="D35" s="191">
        <v>5.2475277081215702E-2</v>
      </c>
      <c r="E35" s="186">
        <v>0.11196164965128599</v>
      </c>
      <c r="F35" s="191">
        <v>4.1465013235029997E-2</v>
      </c>
      <c r="G35" s="186">
        <v>0.11128278510812099</v>
      </c>
      <c r="H35" s="202">
        <v>4.2102262330395698E-2</v>
      </c>
    </row>
    <row r="36" spans="1:8" ht="13" customHeight="1" x14ac:dyDescent="0.2">
      <c r="A36" s="82" t="s">
        <v>370</v>
      </c>
      <c r="B36" s="110">
        <v>2</v>
      </c>
      <c r="C36" s="186">
        <v>0.24369652520958299</v>
      </c>
      <c r="D36" s="191">
        <v>6.7426351273932497E-2</v>
      </c>
      <c r="E36" s="186">
        <v>0.19090915257664701</v>
      </c>
      <c r="F36" s="191">
        <v>4.8796864189339102E-2</v>
      </c>
      <c r="G36" s="186">
        <v>0.19880966343527801</v>
      </c>
      <c r="H36" s="202">
        <v>5.1207897885291703E-2</v>
      </c>
    </row>
    <row r="37" spans="1:8" ht="13" customHeight="1" x14ac:dyDescent="0.2">
      <c r="A37" s="82" t="s">
        <v>371</v>
      </c>
      <c r="B37" s="110">
        <v>2</v>
      </c>
      <c r="C37" s="186">
        <v>0.26058270401154399</v>
      </c>
      <c r="D37" s="191">
        <v>5.7077329930987901E-2</v>
      </c>
      <c r="E37" s="186">
        <v>0.24978656756516199</v>
      </c>
      <c r="F37" s="191">
        <v>5.8763866431791503E-2</v>
      </c>
      <c r="G37" s="186">
        <v>0.25341648234106101</v>
      </c>
      <c r="H37" s="202">
        <v>5.97365806490497E-2</v>
      </c>
    </row>
    <row r="38" spans="1:8" ht="13" customHeight="1" x14ac:dyDescent="0.2">
      <c r="A38" s="82" t="s">
        <v>372</v>
      </c>
      <c r="B38" s="110">
        <v>2</v>
      </c>
      <c r="C38" s="186">
        <v>0.648269775308284</v>
      </c>
      <c r="D38" s="191">
        <v>0.22579271272770701</v>
      </c>
      <c r="E38" s="186">
        <v>0.61434927807351003</v>
      </c>
      <c r="F38" s="191">
        <v>0.21745388652523701</v>
      </c>
      <c r="G38" s="186">
        <v>0.62828618444626905</v>
      </c>
      <c r="H38" s="202">
        <v>0.22465862507635501</v>
      </c>
    </row>
    <row r="39" spans="1:8" ht="13" customHeight="1" x14ac:dyDescent="0.2">
      <c r="A39" s="82" t="s">
        <v>426</v>
      </c>
      <c r="B39" s="110">
        <v>2</v>
      </c>
      <c r="C39" s="186">
        <v>0.35134639199119599</v>
      </c>
      <c r="D39" s="191">
        <v>0.16424701280564599</v>
      </c>
      <c r="E39" s="186">
        <v>0.33581661624598402</v>
      </c>
      <c r="F39" s="191">
        <v>0.17323433076743999</v>
      </c>
      <c r="G39" s="186">
        <v>0.35387605612091999</v>
      </c>
      <c r="H39" s="202">
        <v>0.20136457237899599</v>
      </c>
    </row>
    <row r="40" spans="1:8" ht="13" customHeight="1" x14ac:dyDescent="0.2">
      <c r="A40" s="82" t="s">
        <v>373</v>
      </c>
      <c r="B40" s="110">
        <v>2</v>
      </c>
      <c r="C40" s="186">
        <v>0.209593509617962</v>
      </c>
      <c r="D40" s="191">
        <v>4.8955050139305498E-2</v>
      </c>
      <c r="E40" s="186">
        <v>0.21337288202108301</v>
      </c>
      <c r="F40" s="191">
        <v>5.1007133697635897E-2</v>
      </c>
      <c r="G40" s="186">
        <v>0.21218749607264101</v>
      </c>
      <c r="H40" s="202">
        <v>5.1588332224886999E-2</v>
      </c>
    </row>
    <row r="41" spans="1:8" ht="13" customHeight="1" x14ac:dyDescent="0.2">
      <c r="A41" s="82" t="s">
        <v>374</v>
      </c>
      <c r="B41" s="110">
        <v>2</v>
      </c>
      <c r="C41" s="186">
        <v>0.21129586444708001</v>
      </c>
      <c r="D41" s="191">
        <v>3.1665316343457699E-2</v>
      </c>
      <c r="E41" s="186">
        <v>0.212373296312836</v>
      </c>
      <c r="F41" s="191">
        <v>3.21284206624095E-2</v>
      </c>
      <c r="G41" s="186">
        <v>0.20925874491678301</v>
      </c>
      <c r="H41" s="202">
        <v>3.0928058837124899E-2</v>
      </c>
    </row>
    <row r="42" spans="1:8" ht="13" customHeight="1" x14ac:dyDescent="0.2">
      <c r="A42" s="82" t="s">
        <v>375</v>
      </c>
      <c r="B42" s="110">
        <v>2</v>
      </c>
      <c r="C42" s="186">
        <v>0.13622133946367199</v>
      </c>
      <c r="D42" s="191">
        <v>2.96496973300996E-2</v>
      </c>
      <c r="E42" s="186">
        <v>0.137029922948884</v>
      </c>
      <c r="F42" s="191">
        <v>2.9455902473070599E-2</v>
      </c>
      <c r="G42" s="186">
        <v>0.13742678063128499</v>
      </c>
      <c r="H42" s="202">
        <v>2.9758785567197299E-2</v>
      </c>
    </row>
    <row r="43" spans="1:8" ht="13" customHeight="1" x14ac:dyDescent="0.2">
      <c r="A43" s="82" t="s">
        <v>427</v>
      </c>
      <c r="B43" s="110">
        <v>2</v>
      </c>
      <c r="C43" s="186">
        <v>0.18926843058412099</v>
      </c>
      <c r="D43" s="191">
        <v>6.4082836283652203E-2</v>
      </c>
      <c r="E43" s="186">
        <v>0.187934088260337</v>
      </c>
      <c r="F43" s="191">
        <v>6.6831328946256693E-2</v>
      </c>
      <c r="G43" s="186">
        <v>0.17837344849887499</v>
      </c>
      <c r="H43" s="202">
        <v>6.4904254702997294E-2</v>
      </c>
    </row>
    <row r="44" spans="1:8" ht="13" customHeight="1" x14ac:dyDescent="0.2">
      <c r="A44" s="82" t="s">
        <v>428</v>
      </c>
      <c r="B44" s="110">
        <v>2</v>
      </c>
      <c r="C44" s="186">
        <v>0.173596326619226</v>
      </c>
      <c r="D44" s="191">
        <v>3.9220762637437102E-2</v>
      </c>
      <c r="E44" s="186">
        <v>0.116963361216241</v>
      </c>
      <c r="F44" s="191">
        <v>3.0008677839671101E-2</v>
      </c>
      <c r="G44" s="186">
        <v>0.10802807721163001</v>
      </c>
      <c r="H44" s="202">
        <v>2.7160676933073499E-2</v>
      </c>
    </row>
    <row r="45" spans="1:8" ht="13" customHeight="1" x14ac:dyDescent="0.2">
      <c r="A45" s="82" t="s">
        <v>429</v>
      </c>
      <c r="B45" s="110">
        <v>2</v>
      </c>
      <c r="C45" s="186">
        <v>0.16995277136068801</v>
      </c>
      <c r="D45" s="191">
        <v>4.4830382778483203E-2</v>
      </c>
      <c r="E45" s="186">
        <v>0.16382859146794199</v>
      </c>
      <c r="F45" s="191">
        <v>4.6628302512287501E-2</v>
      </c>
      <c r="G45" s="186">
        <v>0.17238803575870801</v>
      </c>
      <c r="H45" s="202">
        <v>5.1549834509752902E-2</v>
      </c>
    </row>
    <row r="46" spans="1:8" ht="13" customHeight="1" x14ac:dyDescent="0.2">
      <c r="A46" s="82" t="s">
        <v>430</v>
      </c>
      <c r="B46" s="110">
        <v>2</v>
      </c>
      <c r="C46" s="186">
        <v>0.154433071207737</v>
      </c>
      <c r="D46" s="191">
        <v>3.3306301330229597E-2</v>
      </c>
      <c r="E46" s="186">
        <v>0.13709185280299499</v>
      </c>
      <c r="F46" s="191">
        <v>3.3617382072278802E-2</v>
      </c>
      <c r="G46" s="186">
        <v>0.145161319081479</v>
      </c>
      <c r="H46" s="202">
        <v>3.51692468168881E-2</v>
      </c>
    </row>
    <row r="47" spans="1:8" ht="13" customHeight="1" x14ac:dyDescent="0.2">
      <c r="A47" s="82" t="s">
        <v>376</v>
      </c>
      <c r="B47" s="110">
        <v>2</v>
      </c>
      <c r="C47" s="186">
        <v>0.36582202327671598</v>
      </c>
      <c r="D47" s="191">
        <v>0.13133907556379401</v>
      </c>
      <c r="E47" s="186">
        <v>0.376281631186205</v>
      </c>
      <c r="F47" s="191">
        <v>0.129367407908103</v>
      </c>
      <c r="G47" s="186">
        <v>0.35780337431787801</v>
      </c>
      <c r="H47" s="202">
        <v>0.12123656125425999</v>
      </c>
    </row>
    <row r="48" spans="1:8" ht="13" customHeight="1" x14ac:dyDescent="0.2">
      <c r="A48" s="82" t="s">
        <v>377</v>
      </c>
      <c r="B48" s="110">
        <v>2</v>
      </c>
      <c r="C48" s="186">
        <v>0.104275840474853</v>
      </c>
      <c r="D48" s="191">
        <v>3.6905619785205901E-2</v>
      </c>
      <c r="E48" s="186">
        <v>7.6496674178341301E-2</v>
      </c>
      <c r="F48" s="191">
        <v>2.9195676070195901E-2</v>
      </c>
      <c r="G48" s="186">
        <v>7.8046880509740402E-2</v>
      </c>
      <c r="H48" s="202">
        <v>3.1422193926130097E-2</v>
      </c>
    </row>
    <row r="49" spans="1:8" ht="13" customHeight="1" x14ac:dyDescent="0.2">
      <c r="A49" s="82" t="s">
        <v>378</v>
      </c>
      <c r="B49" s="110">
        <v>2</v>
      </c>
      <c r="C49" s="186">
        <v>0.101637989261671</v>
      </c>
      <c r="D49" s="191">
        <v>4.0977614162879102E-2</v>
      </c>
      <c r="E49" s="186">
        <v>8.2320488845379305E-2</v>
      </c>
      <c r="F49" s="191">
        <v>3.4309493882719103E-2</v>
      </c>
      <c r="G49" s="186">
        <v>7.8156380280973103E-2</v>
      </c>
      <c r="H49" s="202">
        <v>3.1704081056002698E-2</v>
      </c>
    </row>
    <row r="50" spans="1:8" ht="13" customHeight="1" x14ac:dyDescent="0.2">
      <c r="A50" s="82" t="s">
        <v>431</v>
      </c>
      <c r="B50" s="110">
        <v>2</v>
      </c>
      <c r="C50" s="186">
        <v>0.12492104310195699</v>
      </c>
      <c r="D50" s="191">
        <v>1.8935590036585001E-2</v>
      </c>
      <c r="E50" s="186">
        <v>0.128988626991559</v>
      </c>
      <c r="F50" s="191">
        <v>1.97017813768008E-2</v>
      </c>
      <c r="G50" s="186">
        <v>0.129592431674452</v>
      </c>
      <c r="H50" s="202">
        <v>1.9978305397559799E-2</v>
      </c>
    </row>
    <row r="51" spans="1:8" ht="13" customHeight="1" x14ac:dyDescent="0.2">
      <c r="A51" s="82" t="s">
        <v>379</v>
      </c>
      <c r="B51" s="110">
        <v>2</v>
      </c>
      <c r="C51" s="186">
        <v>0.23734431226234501</v>
      </c>
      <c r="D51" s="191">
        <v>5.1137934607250198E-2</v>
      </c>
      <c r="E51" s="186">
        <v>0.131794350202527</v>
      </c>
      <c r="F51" s="191">
        <v>4.0537949974010702E-2</v>
      </c>
      <c r="G51" s="186">
        <v>0.128345348554157</v>
      </c>
      <c r="H51" s="202">
        <v>3.9505298885049202E-2</v>
      </c>
    </row>
    <row r="52" spans="1:8" ht="13" customHeight="1" x14ac:dyDescent="0.2">
      <c r="A52" s="82" t="s">
        <v>380</v>
      </c>
      <c r="B52" s="110">
        <v>2</v>
      </c>
      <c r="C52" s="186">
        <v>0.10784414231339901</v>
      </c>
      <c r="D52" s="191">
        <v>1.8760229848410699E-2</v>
      </c>
      <c r="E52" s="186">
        <v>0.11104659760685</v>
      </c>
      <c r="F52" s="191">
        <v>1.9304688881415399E-2</v>
      </c>
      <c r="G52" s="186">
        <v>0.10831570687202299</v>
      </c>
      <c r="H52" s="202">
        <v>2.10276253681509E-2</v>
      </c>
    </row>
    <row r="53" spans="1:8" ht="13" customHeight="1" x14ac:dyDescent="0.2">
      <c r="A53" s="82" t="s">
        <v>381</v>
      </c>
      <c r="B53" s="110">
        <v>2</v>
      </c>
      <c r="C53" s="186">
        <v>0.12997211791004401</v>
      </c>
      <c r="D53" s="191">
        <v>2.1496402975653601E-2</v>
      </c>
      <c r="E53" s="186">
        <v>0.13120177411499601</v>
      </c>
      <c r="F53" s="191">
        <v>2.3030524202116501E-2</v>
      </c>
      <c r="G53" s="186">
        <v>0.12869461495878801</v>
      </c>
      <c r="H53" s="202">
        <v>2.2511332529034801E-2</v>
      </c>
    </row>
    <row r="54" spans="1:8" ht="13" customHeight="1" x14ac:dyDescent="0.2">
      <c r="A54" s="82" t="s">
        <v>382</v>
      </c>
      <c r="B54" s="110">
        <v>2</v>
      </c>
      <c r="C54" s="186">
        <v>9.8605577287073296E-2</v>
      </c>
      <c r="D54" s="191">
        <v>1.8989048786171601E-2</v>
      </c>
      <c r="E54" s="186">
        <v>9.6256040929448394E-2</v>
      </c>
      <c r="F54" s="191">
        <v>1.8110121261463899E-2</v>
      </c>
      <c r="G54" s="186">
        <v>9.5133496170986195E-2</v>
      </c>
      <c r="H54" s="202">
        <v>1.8200510091232198E-2</v>
      </c>
    </row>
    <row r="55" spans="1:8" ht="13" customHeight="1" x14ac:dyDescent="0.2">
      <c r="A55" s="82" t="s">
        <v>383</v>
      </c>
      <c r="B55" s="110">
        <v>2</v>
      </c>
      <c r="C55" s="186">
        <v>0.203355214586842</v>
      </c>
      <c r="D55" s="191">
        <v>5.4841315691500303E-2</v>
      </c>
      <c r="E55" s="186">
        <v>0.19311314890363601</v>
      </c>
      <c r="F55" s="191">
        <v>5.02457074047453E-2</v>
      </c>
      <c r="G55" s="186">
        <v>0.19488403925264799</v>
      </c>
      <c r="H55" s="202">
        <v>5.2689190332984998E-2</v>
      </c>
    </row>
    <row r="56" spans="1:8" ht="13" customHeight="1" x14ac:dyDescent="0.2">
      <c r="A56" s="82" t="s">
        <v>384</v>
      </c>
      <c r="B56" s="110">
        <v>2</v>
      </c>
      <c r="C56" s="186">
        <v>8.1387566631755504E-2</v>
      </c>
      <c r="D56" s="191">
        <v>1.95956808901885E-2</v>
      </c>
      <c r="E56" s="186">
        <v>7.2367849212188806E-2</v>
      </c>
      <c r="F56" s="191">
        <v>1.90983577267143E-2</v>
      </c>
      <c r="G56" s="186">
        <v>6.9295170002717496E-2</v>
      </c>
      <c r="H56" s="202">
        <v>1.95083638433362E-2</v>
      </c>
    </row>
    <row r="57" spans="1:8" ht="13" customHeight="1" x14ac:dyDescent="0.2">
      <c r="A57" s="82" t="s">
        <v>385</v>
      </c>
      <c r="B57" s="110">
        <v>2</v>
      </c>
      <c r="C57" s="186">
        <v>9.2856211112879894E-2</v>
      </c>
      <c r="D57" s="191">
        <v>2.8854105821111801E-2</v>
      </c>
      <c r="E57" s="186">
        <v>8.9711024551014207E-2</v>
      </c>
      <c r="F57" s="191">
        <v>2.80943385781478E-2</v>
      </c>
      <c r="G57" s="186">
        <v>9.0155076908782494E-2</v>
      </c>
      <c r="H57" s="202">
        <v>2.83413593888352E-2</v>
      </c>
    </row>
    <row r="58" spans="1:8" ht="13" customHeight="1" x14ac:dyDescent="0.2">
      <c r="A58" s="82" t="s">
        <v>386</v>
      </c>
      <c r="B58" s="110">
        <v>2</v>
      </c>
      <c r="C58" s="186">
        <v>0.122538085218117</v>
      </c>
      <c r="D58" s="191">
        <v>2.4398609184825601E-2</v>
      </c>
      <c r="E58" s="186">
        <v>0.114694306291003</v>
      </c>
      <c r="F58" s="191">
        <v>2.5202123267902998E-2</v>
      </c>
      <c r="G58" s="186">
        <v>0.114739537403722</v>
      </c>
      <c r="H58" s="202">
        <v>2.6343264344552201E-2</v>
      </c>
    </row>
    <row r="59" spans="1:8" ht="13" customHeight="1" x14ac:dyDescent="0.2">
      <c r="A59" s="82" t="s">
        <v>387</v>
      </c>
      <c r="B59" s="110">
        <v>2</v>
      </c>
      <c r="C59" s="186">
        <v>0.108658015928929</v>
      </c>
      <c r="D59" s="191">
        <v>5.5130524357346403E-2</v>
      </c>
      <c r="E59" s="186">
        <v>0.103366310522711</v>
      </c>
      <c r="F59" s="191">
        <v>4.4545266106190098E-2</v>
      </c>
      <c r="G59" s="186">
        <v>0.108167518713859</v>
      </c>
      <c r="H59" s="202">
        <v>4.4291717673002703E-2</v>
      </c>
    </row>
    <row r="60" spans="1:8" ht="13" customHeight="1" x14ac:dyDescent="0.2">
      <c r="A60" s="82" t="s">
        <v>388</v>
      </c>
      <c r="B60" s="110">
        <v>2</v>
      </c>
      <c r="C60" s="186">
        <v>0.139166352746348</v>
      </c>
      <c r="D60" s="191">
        <v>3.9827460312820202E-2</v>
      </c>
      <c r="E60" s="186">
        <v>0.13852120737551299</v>
      </c>
      <c r="F60" s="191">
        <v>3.7323833324679902E-2</v>
      </c>
      <c r="G60" s="186">
        <v>0.13066096475116001</v>
      </c>
      <c r="H60" s="202">
        <v>3.1773613343998898E-2</v>
      </c>
    </row>
    <row r="61" spans="1:8" ht="13" customHeight="1" x14ac:dyDescent="0.2">
      <c r="A61" s="82" t="s">
        <v>432</v>
      </c>
      <c r="B61" s="110">
        <v>2</v>
      </c>
      <c r="C61" s="186">
        <v>0.203314156459902</v>
      </c>
      <c r="D61" s="191">
        <v>5.4812012936009999E-2</v>
      </c>
      <c r="E61" s="186">
        <v>0.18982572802500899</v>
      </c>
      <c r="F61" s="191">
        <v>5.5767420871240501E-2</v>
      </c>
      <c r="G61" s="186">
        <v>0.18508924538853</v>
      </c>
      <c r="H61" s="202">
        <v>5.5141093794273101E-2</v>
      </c>
    </row>
    <row r="62" spans="1:8" ht="13" customHeight="1" x14ac:dyDescent="0.2">
      <c r="A62" s="82" t="s">
        <v>389</v>
      </c>
      <c r="B62" s="110">
        <v>2</v>
      </c>
      <c r="C62" s="186">
        <v>0.35492158114619599</v>
      </c>
      <c r="D62" s="191">
        <v>0.172533408469</v>
      </c>
      <c r="E62" s="186">
        <v>0.235878629477349</v>
      </c>
      <c r="F62" s="191">
        <v>0.136031323920902</v>
      </c>
      <c r="G62" s="186">
        <v>0.22007196220612199</v>
      </c>
      <c r="H62" s="202">
        <v>0.12701823448161501</v>
      </c>
    </row>
    <row r="63" spans="1:8" ht="13" customHeight="1" x14ac:dyDescent="0.2">
      <c r="A63" s="112" t="s">
        <v>433</v>
      </c>
      <c r="B63" s="113">
        <v>2</v>
      </c>
      <c r="C63" s="187">
        <v>0.184050141413104</v>
      </c>
      <c r="D63" s="192">
        <v>1.50700045562884E-2</v>
      </c>
      <c r="E63" s="187">
        <v>0.17309771124561599</v>
      </c>
      <c r="F63" s="192">
        <v>1.4455343244500001E-2</v>
      </c>
      <c r="G63" s="187">
        <v>0.17056740489302299</v>
      </c>
      <c r="H63" s="204">
        <v>1.5813389782556E-2</v>
      </c>
    </row>
    <row r="64" spans="1:8" ht="13" customHeight="1" x14ac:dyDescent="0.2">
      <c r="A64" s="114" t="s">
        <v>434</v>
      </c>
      <c r="B64" s="115">
        <v>2</v>
      </c>
      <c r="C64" s="188">
        <v>0.14845110059233599</v>
      </c>
      <c r="D64" s="193">
        <v>1.23149217274258E-2</v>
      </c>
      <c r="E64" s="188">
        <v>0.13641163684295099</v>
      </c>
      <c r="F64" s="193">
        <v>1.16519164528217E-2</v>
      </c>
      <c r="G64" s="188">
        <v>0.13540629754917499</v>
      </c>
      <c r="H64" s="205">
        <v>1.17643429870289E-2</v>
      </c>
    </row>
    <row r="65" spans="1:8" ht="13" customHeight="1" x14ac:dyDescent="0.2">
      <c r="A65" s="116" t="s">
        <v>435</v>
      </c>
      <c r="B65" s="117">
        <v>2</v>
      </c>
      <c r="C65" s="189">
        <v>0.183549477359706</v>
      </c>
      <c r="D65" s="194">
        <v>1.0820626866824799E-2</v>
      </c>
      <c r="E65" s="189">
        <v>0.16826626198106201</v>
      </c>
      <c r="F65" s="194">
        <v>1.04011290845832E-2</v>
      </c>
      <c r="G65" s="189">
        <v>0.16577834738289099</v>
      </c>
      <c r="H65" s="206">
        <v>1.11391471745102E-2</v>
      </c>
    </row>
    <row r="66" spans="1:8" ht="13" customHeight="1" x14ac:dyDescent="0.2">
      <c r="A66" s="82" t="s">
        <v>391</v>
      </c>
      <c r="B66" s="110">
        <v>2</v>
      </c>
      <c r="C66" s="186">
        <v>9.5761015171851205E-2</v>
      </c>
      <c r="D66" s="191">
        <v>4.4626663438215398E-2</v>
      </c>
      <c r="E66" s="186">
        <v>9.1024019841921905E-2</v>
      </c>
      <c r="F66" s="191">
        <v>4.0881374223696698E-2</v>
      </c>
      <c r="G66" s="186">
        <v>8.9395378719845903E-2</v>
      </c>
      <c r="H66" s="202">
        <v>3.83139914652664E-2</v>
      </c>
    </row>
    <row r="67" spans="1:8" ht="13" customHeight="1" x14ac:dyDescent="0.2">
      <c r="A67" s="82" t="s">
        <v>392</v>
      </c>
      <c r="B67" s="110">
        <v>2</v>
      </c>
      <c r="C67" s="186">
        <v>7.8871840022127396E-2</v>
      </c>
      <c r="D67" s="191">
        <v>4.57543081813932E-2</v>
      </c>
      <c r="E67" s="186">
        <v>6.94825886909472E-2</v>
      </c>
      <c r="F67" s="191">
        <v>4.0229127318556601E-2</v>
      </c>
      <c r="G67" s="186">
        <v>6.8419111180682002E-2</v>
      </c>
      <c r="H67" s="202">
        <v>4.0041805241351702E-2</v>
      </c>
    </row>
    <row r="68" spans="1:8" ht="13" customHeight="1" x14ac:dyDescent="0.2">
      <c r="A68" s="82" t="s">
        <v>393</v>
      </c>
      <c r="B68" s="110">
        <v>2</v>
      </c>
      <c r="C68" s="186">
        <v>0.17433827201305099</v>
      </c>
      <c r="D68" s="191">
        <v>6.9852001324665694E-2</v>
      </c>
      <c r="E68" s="186">
        <v>0.156568241146017</v>
      </c>
      <c r="F68" s="191">
        <v>6.4683160004993301E-2</v>
      </c>
      <c r="G68" s="186">
        <v>0.15610852095882699</v>
      </c>
      <c r="H68" s="202">
        <v>6.5659049124788899E-2</v>
      </c>
    </row>
    <row r="69" spans="1:8" ht="13" customHeight="1" x14ac:dyDescent="0.2">
      <c r="A69" s="4" t="s">
        <v>394</v>
      </c>
      <c r="B69" s="118">
        <v>2</v>
      </c>
      <c r="C69" s="196">
        <v>6.4821929026589703E-2</v>
      </c>
      <c r="D69" s="197">
        <v>2.2552532584944999E-2</v>
      </c>
      <c r="E69" s="196">
        <v>6.3316704558550194E-2</v>
      </c>
      <c r="F69" s="197">
        <v>2.1599030850887501E-2</v>
      </c>
      <c r="G69" s="196">
        <v>5.8773561330721098E-2</v>
      </c>
      <c r="H69" s="207">
        <v>1.95475706272271E-2</v>
      </c>
    </row>
    <row r="70" spans="1:8" ht="13" customHeight="1" x14ac:dyDescent="0.2">
      <c r="A70" s="82"/>
      <c r="B70" s="119"/>
      <c r="C70" s="186" t="s">
        <v>860</v>
      </c>
      <c r="D70" s="191" t="s">
        <v>861</v>
      </c>
      <c r="E70" s="186" t="s">
        <v>862</v>
      </c>
      <c r="F70" s="191" t="s">
        <v>863</v>
      </c>
      <c r="G70" s="186" t="s">
        <v>864</v>
      </c>
      <c r="H70" s="202" t="s">
        <v>865</v>
      </c>
    </row>
    <row r="71" spans="1:8" ht="13" customHeight="1" x14ac:dyDescent="0.2">
      <c r="A71" s="82" t="s">
        <v>350</v>
      </c>
      <c r="B71" s="119">
        <v>1</v>
      </c>
      <c r="C71" s="186">
        <v>0.27278639868753202</v>
      </c>
      <c r="D71" s="191">
        <v>6.2353562208657697E-2</v>
      </c>
      <c r="E71" s="186">
        <v>0.273185317219864</v>
      </c>
      <c r="F71" s="191">
        <v>6.2457563272364403E-2</v>
      </c>
      <c r="G71" s="186">
        <v>0.27340897456943802</v>
      </c>
      <c r="H71" s="202">
        <v>6.5763090635524907E-2</v>
      </c>
    </row>
    <row r="72" spans="1:8" ht="13" customHeight="1" x14ac:dyDescent="0.2">
      <c r="A72" s="82" t="s">
        <v>352</v>
      </c>
      <c r="B72" s="119">
        <v>1</v>
      </c>
      <c r="C72" s="186">
        <v>0.11056605416599501</v>
      </c>
      <c r="D72" s="191">
        <v>2.53318437205848E-2</v>
      </c>
      <c r="E72" s="186">
        <v>0.109745628236822</v>
      </c>
      <c r="F72" s="191">
        <v>2.54509984572183E-2</v>
      </c>
      <c r="G72" s="186">
        <v>0.11200065672258901</v>
      </c>
      <c r="H72" s="202">
        <v>2.64634490959645E-2</v>
      </c>
    </row>
    <row r="73" spans="1:8" ht="13" customHeight="1" x14ac:dyDescent="0.2">
      <c r="A73" s="111" t="s">
        <v>354</v>
      </c>
      <c r="B73" s="119">
        <v>1</v>
      </c>
      <c r="C73" s="186">
        <v>0.23043747775555501</v>
      </c>
      <c r="D73" s="191">
        <v>6.9667577771762995E-2</v>
      </c>
      <c r="E73" s="186">
        <v>0.22063916393187599</v>
      </c>
      <c r="F73" s="191">
        <v>6.8093880326140194E-2</v>
      </c>
      <c r="G73" s="186">
        <v>0.22836075390527899</v>
      </c>
      <c r="H73" s="202">
        <v>7.0613707909015194E-2</v>
      </c>
    </row>
    <row r="74" spans="1:8" ht="13" customHeight="1" x14ac:dyDescent="0.2">
      <c r="A74" s="82" t="s">
        <v>355</v>
      </c>
      <c r="B74" s="119">
        <v>1</v>
      </c>
      <c r="C74" s="186">
        <v>0.26159679286008197</v>
      </c>
      <c r="D74" s="191">
        <v>9.06888380413155E-2</v>
      </c>
      <c r="E74" s="186">
        <v>0.22325648842913101</v>
      </c>
      <c r="F74" s="191">
        <v>7.8422754051505505E-2</v>
      </c>
      <c r="G74" s="186">
        <v>0.21994868124462399</v>
      </c>
      <c r="H74" s="202">
        <v>7.7623786258987304E-2</v>
      </c>
    </row>
    <row r="75" spans="1:8" ht="13" customHeight="1" x14ac:dyDescent="0.2">
      <c r="A75" s="82" t="s">
        <v>365</v>
      </c>
      <c r="B75" s="119">
        <v>1</v>
      </c>
      <c r="C75" s="186">
        <v>0.22688144072736099</v>
      </c>
      <c r="D75" s="191">
        <v>5.62469943903144E-2</v>
      </c>
      <c r="E75" s="186">
        <v>0.232026098899934</v>
      </c>
      <c r="F75" s="191">
        <v>5.8909444574524801E-2</v>
      </c>
      <c r="G75" s="186">
        <v>0.213029974489302</v>
      </c>
      <c r="H75" s="202">
        <v>5.6031115987473297E-2</v>
      </c>
    </row>
    <row r="76" spans="1:8" ht="13" customHeight="1" x14ac:dyDescent="0.2">
      <c r="A76" s="82" t="s">
        <v>370</v>
      </c>
      <c r="B76" s="119">
        <v>1</v>
      </c>
      <c r="C76" s="186">
        <v>0.26468154519666998</v>
      </c>
      <c r="D76" s="191">
        <v>6.5684154735195094E-2</v>
      </c>
      <c r="E76" s="186">
        <v>0.176830634978351</v>
      </c>
      <c r="F76" s="191">
        <v>5.0422600486538197E-2</v>
      </c>
      <c r="G76" s="186">
        <v>0.17759572784986699</v>
      </c>
      <c r="H76" s="202">
        <v>5.0755812156658899E-2</v>
      </c>
    </row>
    <row r="77" spans="1:8" ht="13" customHeight="1" x14ac:dyDescent="0.2">
      <c r="A77" s="82" t="s">
        <v>372</v>
      </c>
      <c r="B77" s="119">
        <v>1</v>
      </c>
      <c r="C77" s="186">
        <v>0.71825527359666197</v>
      </c>
      <c r="D77" s="191">
        <v>0.20903465583094299</v>
      </c>
      <c r="E77" s="186">
        <v>0.52281469008577297</v>
      </c>
      <c r="F77" s="191">
        <v>0.13765118885889199</v>
      </c>
      <c r="G77" s="186">
        <v>0.48705078294762799</v>
      </c>
      <c r="H77" s="202">
        <v>0.12905786797707</v>
      </c>
    </row>
    <row r="78" spans="1:8" ht="13" customHeight="1" x14ac:dyDescent="0.2">
      <c r="A78" s="82" t="s">
        <v>428</v>
      </c>
      <c r="B78" s="119">
        <v>1</v>
      </c>
      <c r="C78" s="186">
        <v>0.24358277684178201</v>
      </c>
      <c r="D78" s="191">
        <v>9.1722232157978797E-2</v>
      </c>
      <c r="E78" s="186">
        <v>0.20198326622113999</v>
      </c>
      <c r="F78" s="191">
        <v>7.8180935819358893E-2</v>
      </c>
      <c r="G78" s="186">
        <v>0.187401018747619</v>
      </c>
      <c r="H78" s="202">
        <v>7.0905222206593496E-2</v>
      </c>
    </row>
    <row r="79" spans="1:8" ht="13" customHeight="1" x14ac:dyDescent="0.2">
      <c r="A79" s="82" t="s">
        <v>378</v>
      </c>
      <c r="B79" s="119">
        <v>1</v>
      </c>
      <c r="C79" s="186">
        <v>0.228979349468412</v>
      </c>
      <c r="D79" s="191">
        <v>0.115281458228921</v>
      </c>
      <c r="E79" s="186">
        <v>0.19985756951950301</v>
      </c>
      <c r="F79" s="191">
        <v>0.100441378620229</v>
      </c>
      <c r="G79" s="186">
        <v>0.16832976789107701</v>
      </c>
      <c r="H79" s="202">
        <v>9.0500283839944906E-2</v>
      </c>
    </row>
    <row r="80" spans="1:8" ht="13" customHeight="1" x14ac:dyDescent="0.2">
      <c r="A80" s="82" t="s">
        <v>382</v>
      </c>
      <c r="B80" s="119">
        <v>1</v>
      </c>
      <c r="C80" s="186">
        <v>8.3107429992922199E-2</v>
      </c>
      <c r="D80" s="191">
        <v>1.5766281163434499E-2</v>
      </c>
      <c r="E80" s="186">
        <v>6.9314237404141596E-2</v>
      </c>
      <c r="F80" s="191">
        <v>1.3311076737199799E-2</v>
      </c>
      <c r="G80" s="186">
        <v>6.8312234846291606E-2</v>
      </c>
      <c r="H80" s="202">
        <v>1.32213011695542E-2</v>
      </c>
    </row>
    <row r="81" spans="1:8" ht="13" customHeight="1" x14ac:dyDescent="0.2">
      <c r="A81" s="82" t="s">
        <v>384</v>
      </c>
      <c r="B81" s="119">
        <v>1</v>
      </c>
      <c r="C81" s="186">
        <v>5.9186823081620203E-2</v>
      </c>
      <c r="D81" s="191">
        <v>2.49194906168346E-2</v>
      </c>
      <c r="E81" s="186">
        <v>5.0149309773455698E-2</v>
      </c>
      <c r="F81" s="191">
        <v>2.35994448846935E-2</v>
      </c>
      <c r="G81" s="186">
        <v>4.53066211937488E-2</v>
      </c>
      <c r="H81" s="202">
        <v>2.1465833505291802E-2</v>
      </c>
    </row>
    <row r="82" spans="1:8" ht="13" customHeight="1" x14ac:dyDescent="0.2">
      <c r="A82" s="82" t="s">
        <v>386</v>
      </c>
      <c r="B82" s="119">
        <v>1</v>
      </c>
      <c r="C82" s="186">
        <v>0.14542672133512599</v>
      </c>
      <c r="D82" s="191">
        <v>3.4757599002678899E-2</v>
      </c>
      <c r="E82" s="186">
        <v>0.112448962223188</v>
      </c>
      <c r="F82" s="191">
        <v>3.5114360285131499E-2</v>
      </c>
      <c r="G82" s="186">
        <v>0.117409418831392</v>
      </c>
      <c r="H82" s="202">
        <v>3.63491575306343E-2</v>
      </c>
    </row>
    <row r="83" spans="1:8" ht="13" customHeight="1" x14ac:dyDescent="0.2">
      <c r="A83" s="82" t="s">
        <v>387</v>
      </c>
      <c r="B83" s="119">
        <v>1</v>
      </c>
      <c r="C83" s="186">
        <v>0.155246580175359</v>
      </c>
      <c r="D83" s="191">
        <v>4.0326463733439899E-2</v>
      </c>
      <c r="E83" s="186">
        <v>0.145718708441269</v>
      </c>
      <c r="F83" s="191">
        <v>3.4280514820302303E-2</v>
      </c>
      <c r="G83" s="186">
        <v>0.141589303785503</v>
      </c>
      <c r="H83" s="202">
        <v>3.4634410881165902E-2</v>
      </c>
    </row>
    <row r="84" spans="1:8" ht="13" customHeight="1" x14ac:dyDescent="0.2">
      <c r="A84" s="5" t="s">
        <v>436</v>
      </c>
      <c r="B84" s="120">
        <v>1</v>
      </c>
      <c r="C84" s="190">
        <v>0.230858098844127</v>
      </c>
      <c r="D84" s="195">
        <v>2.4907385082135601E-2</v>
      </c>
      <c r="E84" s="190">
        <v>0.19311090928604799</v>
      </c>
      <c r="F84" s="195">
        <v>1.9543836020607198E-2</v>
      </c>
      <c r="G84" s="190">
        <v>0.18428193025992301</v>
      </c>
      <c r="H84" s="203">
        <v>1.8595915495502401E-2</v>
      </c>
    </row>
    <row r="85" spans="1:8" ht="13" customHeight="1" x14ac:dyDescent="0.2">
      <c r="A85" s="82" t="s">
        <v>93</v>
      </c>
      <c r="B85" s="119">
        <v>1</v>
      </c>
      <c r="C85" s="186">
        <v>5.6828431477768601E-2</v>
      </c>
      <c r="D85" s="191">
        <v>1.8747394388898501E-2</v>
      </c>
      <c r="E85" s="186">
        <v>5.9239649135750902E-2</v>
      </c>
      <c r="F85" s="191">
        <v>2.0687622856445299E-2</v>
      </c>
      <c r="G85" s="186">
        <v>5.7220154089974502E-2</v>
      </c>
      <c r="H85" s="202">
        <v>2.0246202820261999E-2</v>
      </c>
    </row>
    <row r="86" spans="1:8" ht="13" customHeight="1" x14ac:dyDescent="0.2">
      <c r="A86" s="82" t="s">
        <v>392</v>
      </c>
      <c r="B86" s="119">
        <v>1</v>
      </c>
      <c r="C86" s="186">
        <v>0.112817818991025</v>
      </c>
      <c r="D86" s="191">
        <v>5.7550311930897498E-2</v>
      </c>
      <c r="E86" s="186">
        <v>0.11386720093574999</v>
      </c>
      <c r="F86" s="191">
        <v>5.8114755797169203E-2</v>
      </c>
      <c r="G86" s="186">
        <v>0.106846769208144</v>
      </c>
      <c r="H86" s="202">
        <v>5.8974737160901701E-2</v>
      </c>
    </row>
    <row r="87" spans="1:8" ht="13" customHeight="1" x14ac:dyDescent="0.2">
      <c r="A87" s="4" t="s">
        <v>393</v>
      </c>
      <c r="B87" s="121">
        <v>1</v>
      </c>
      <c r="C87" s="196">
        <v>0.163391841736442</v>
      </c>
      <c r="D87" s="197">
        <v>5.7496449500226102E-2</v>
      </c>
      <c r="E87" s="196">
        <v>0.16391527093741101</v>
      </c>
      <c r="F87" s="197">
        <v>5.6538468588556198E-2</v>
      </c>
      <c r="G87" s="196">
        <v>0.16021128445461399</v>
      </c>
      <c r="H87" s="207">
        <v>5.5900978714863901E-2</v>
      </c>
    </row>
    <row r="88" spans="1:8" ht="13" customHeight="1" x14ac:dyDescent="0.2">
      <c r="A88" s="82"/>
      <c r="B88" s="122"/>
      <c r="C88" s="186" t="s">
        <v>860</v>
      </c>
      <c r="D88" s="191" t="s">
        <v>861</v>
      </c>
      <c r="E88" s="186" t="s">
        <v>862</v>
      </c>
      <c r="F88" s="191" t="s">
        <v>863</v>
      </c>
      <c r="G88" s="186" t="s">
        <v>864</v>
      </c>
      <c r="H88" s="202" t="s">
        <v>865</v>
      </c>
    </row>
    <row r="89" spans="1:8" ht="13" customHeight="1" x14ac:dyDescent="0.2">
      <c r="A89" s="82" t="s">
        <v>359</v>
      </c>
      <c r="B89" s="122">
        <v>3</v>
      </c>
      <c r="C89" s="186">
        <v>8.9912842959874895E-2</v>
      </c>
      <c r="D89" s="191">
        <v>1.9468394757758099E-2</v>
      </c>
      <c r="E89" s="186">
        <v>8.6677442359368306E-2</v>
      </c>
      <c r="F89" s="191">
        <v>1.8144639779664899E-2</v>
      </c>
      <c r="G89" s="186">
        <v>8.7024728086569206E-2</v>
      </c>
      <c r="H89" s="202">
        <v>1.8353625468708001E-2</v>
      </c>
    </row>
    <row r="90" spans="1:8" ht="13" customHeight="1" x14ac:dyDescent="0.2">
      <c r="A90" s="82" t="s">
        <v>362</v>
      </c>
      <c r="B90" s="122">
        <v>3</v>
      </c>
      <c r="C90" s="186">
        <v>9.7686560276641604E-2</v>
      </c>
      <c r="D90" s="191">
        <v>1.9900544690787201E-2</v>
      </c>
      <c r="E90" s="186">
        <v>9.2731415908358206E-2</v>
      </c>
      <c r="F90" s="191">
        <v>2.0444584623237699E-2</v>
      </c>
      <c r="G90" s="186">
        <v>9.0827933678124695E-2</v>
      </c>
      <c r="H90" s="202">
        <v>2.1493557419436701E-2</v>
      </c>
    </row>
    <row r="91" spans="1:8" ht="13" customHeight="1" x14ac:dyDescent="0.2">
      <c r="A91" s="82" t="s">
        <v>84</v>
      </c>
      <c r="B91" s="122">
        <v>3</v>
      </c>
      <c r="C91" s="186">
        <v>0.111436652677358</v>
      </c>
      <c r="D91" s="191">
        <v>3.0551711911429101E-2</v>
      </c>
      <c r="E91" s="186">
        <v>0.102998342240449</v>
      </c>
      <c r="F91" s="191">
        <v>2.8852542331723099E-2</v>
      </c>
      <c r="G91" s="186">
        <v>0.10582703995875301</v>
      </c>
      <c r="H91" s="202">
        <v>3.1442411590727998E-2</v>
      </c>
    </row>
    <row r="92" spans="1:8" ht="13" customHeight="1" x14ac:dyDescent="0.2">
      <c r="A92" s="82" t="s">
        <v>376</v>
      </c>
      <c r="B92" s="122">
        <v>3</v>
      </c>
      <c r="C92" s="186">
        <v>0.351551257084877</v>
      </c>
      <c r="D92" s="191">
        <v>0.13688833262630201</v>
      </c>
      <c r="E92" s="186">
        <v>0.348338387392228</v>
      </c>
      <c r="F92" s="191">
        <v>0.138023903357929</v>
      </c>
      <c r="G92" s="186">
        <v>0.35262544822775399</v>
      </c>
      <c r="H92" s="202">
        <v>0.14983049258365799</v>
      </c>
    </row>
    <row r="93" spans="1:8" ht="13" customHeight="1" x14ac:dyDescent="0.2">
      <c r="A93" s="82" t="s">
        <v>378</v>
      </c>
      <c r="B93" s="122">
        <v>3</v>
      </c>
      <c r="C93" s="186">
        <v>0.26241236001719997</v>
      </c>
      <c r="D93" s="191">
        <v>8.4335660189532605E-2</v>
      </c>
      <c r="E93" s="186">
        <v>0.228571025541248</v>
      </c>
      <c r="F93" s="191">
        <v>7.5654127049901196E-2</v>
      </c>
      <c r="G93" s="186">
        <v>0.22340221511070801</v>
      </c>
      <c r="H93" s="202">
        <v>8.0336270095136303E-2</v>
      </c>
    </row>
    <row r="94" spans="1:8" ht="13" customHeight="1" x14ac:dyDescent="0.2">
      <c r="A94" s="82" t="s">
        <v>382</v>
      </c>
      <c r="B94" s="122">
        <v>3</v>
      </c>
      <c r="C94" s="186">
        <v>9.1807629244533007E-2</v>
      </c>
      <c r="D94" s="191">
        <v>2.59007883609167E-2</v>
      </c>
      <c r="E94" s="186">
        <v>9.2925497251209396E-2</v>
      </c>
      <c r="F94" s="191">
        <v>2.7377232359405299E-2</v>
      </c>
      <c r="G94" s="186">
        <v>9.2378561352863195E-2</v>
      </c>
      <c r="H94" s="202">
        <v>2.8240713769240301E-2</v>
      </c>
    </row>
    <row r="95" spans="1:8" ht="13" customHeight="1" x14ac:dyDescent="0.2">
      <c r="A95" s="82" t="s">
        <v>386</v>
      </c>
      <c r="B95" s="122">
        <v>3</v>
      </c>
      <c r="C95" s="186">
        <v>0.121337499316384</v>
      </c>
      <c r="D95" s="191">
        <v>2.5933227986182202E-2</v>
      </c>
      <c r="E95" s="186">
        <v>0.105320533209819</v>
      </c>
      <c r="F95" s="191">
        <v>2.3849745141873699E-2</v>
      </c>
      <c r="G95" s="186">
        <v>0.117490525628122</v>
      </c>
      <c r="H95" s="202">
        <v>2.6345371613230601E-2</v>
      </c>
    </row>
    <row r="96" spans="1:8" ht="13" customHeight="1" x14ac:dyDescent="0.2">
      <c r="A96" s="82" t="s">
        <v>387</v>
      </c>
      <c r="B96" s="122">
        <v>3</v>
      </c>
      <c r="C96" s="186">
        <v>0.180284581132961</v>
      </c>
      <c r="D96" s="191">
        <v>6.1000613301798901E-2</v>
      </c>
      <c r="E96" s="186">
        <v>0.17338537182963201</v>
      </c>
      <c r="F96" s="191">
        <v>5.7792238261898402E-2</v>
      </c>
      <c r="G96" s="186">
        <v>0.18318104599945001</v>
      </c>
      <c r="H96" s="202">
        <v>6.0839199325489798E-2</v>
      </c>
    </row>
    <row r="97" spans="1:8" ht="13" customHeight="1" x14ac:dyDescent="0.2">
      <c r="A97" s="6" t="s">
        <v>437</v>
      </c>
      <c r="B97" s="124">
        <v>3</v>
      </c>
      <c r="C97" s="200">
        <v>0.16330367283872901</v>
      </c>
      <c r="D97" s="201">
        <v>2.2577586485848601E-2</v>
      </c>
      <c r="E97" s="200">
        <v>0.15386850196653901</v>
      </c>
      <c r="F97" s="201">
        <v>2.2012811975468501E-2</v>
      </c>
      <c r="G97" s="200">
        <v>0.15659468725529299</v>
      </c>
      <c r="H97" s="209">
        <v>2.3678699328157901E-2</v>
      </c>
    </row>
    <row r="99" spans="1:8" x14ac:dyDescent="0.2">
      <c r="A99" s="177" t="s">
        <v>472</v>
      </c>
    </row>
    <row r="100" spans="1:8" x14ac:dyDescent="0.2">
      <c r="A100" s="177" t="s">
        <v>473</v>
      </c>
    </row>
    <row r="101" spans="1:8" x14ac:dyDescent="0.2">
      <c r="A101" s="177" t="s">
        <v>474</v>
      </c>
    </row>
    <row r="102" spans="1:8" x14ac:dyDescent="0.2">
      <c r="A102" s="177" t="s">
        <v>475</v>
      </c>
    </row>
    <row r="103" spans="1:8" x14ac:dyDescent="0.2">
      <c r="A103" s="177" t="s">
        <v>476</v>
      </c>
    </row>
    <row r="104" spans="1:8" x14ac:dyDescent="0.2">
      <c r="A104" s="177" t="s">
        <v>398</v>
      </c>
    </row>
    <row r="105" spans="1:8" x14ac:dyDescent="0.2">
      <c r="A105" s="177" t="s">
        <v>400</v>
      </c>
    </row>
    <row r="106" spans="1:8" x14ac:dyDescent="0.2">
      <c r="A106" s="177" t="s">
        <v>401</v>
      </c>
    </row>
    <row r="107" spans="1:8" x14ac:dyDescent="0.2">
      <c r="A107" s="177" t="s">
        <v>402</v>
      </c>
    </row>
    <row r="108" spans="1:8" x14ac:dyDescent="0.2">
      <c r="A108" s="160" t="str">
        <f>HYPERLINK("https://oecdcode.org/disclaimers/cyprus.html", "Information on data for Cyprus: https://oecdcode.org/disclaimers/cyprus.html")</f>
        <v>Information on data for Cyprus: https://oecdcode.org/disclaimers/cyprus.html</v>
      </c>
    </row>
    <row r="109" spans="1:8" x14ac:dyDescent="0.2">
      <c r="A109" s="177" t="s">
        <v>440</v>
      </c>
    </row>
  </sheetData>
  <mergeCells count="5">
    <mergeCell ref="B8:B10"/>
    <mergeCell ref="C9:D9"/>
    <mergeCell ref="E9:F9"/>
    <mergeCell ref="G9:H9"/>
    <mergeCell ref="C8:H8"/>
  </mergeCells>
  <conditionalFormatting sqref="C1:C200">
    <cfRule type="expression" dxfId="624" priority="3">
      <formula>ABS(LN(C1)/(D1/C1))&gt;1.95996398454005</formula>
    </cfRule>
  </conditionalFormatting>
  <conditionalFormatting sqref="E1:E200">
    <cfRule type="expression" dxfId="623" priority="2">
      <formula>ABS(LN(E1)/(F1/E1))&gt;1.95996398454005</formula>
    </cfRule>
  </conditionalFormatting>
  <conditionalFormatting sqref="G1:G200">
    <cfRule type="expression" dxfId="622" priority="1">
      <formula>ABS(LN(G1)/(H1/G1))&gt;1.95996398454005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6FC35F-2052-4FCD-855E-1517CB8C7F84}">
  <ds:schemaRefs>
    <ds:schemaRef ds:uri="http://schemas.microsoft.com/sharepoint/v3/contenttype/forms"/>
  </ds:schemaRefs>
</ds:datastoreItem>
</file>

<file path=customXml/itemProps2.xml><?xml version="1.0" encoding="utf-8"?>
<ds:datastoreItem xmlns:ds="http://schemas.openxmlformats.org/officeDocument/2006/customXml" ds:itemID="{C62A79AD-5A8E-43F6-AC44-A6B0C62FCE9D}">
  <ds:schemaRefs>
    <ds:schemaRef ds:uri="http://schemas.microsoft.com/office/2006/metadata/properties"/>
    <ds:schemaRef ds:uri="http://schemas.microsoft.com/office/infopath/2007/PartnerControls"/>
    <ds:schemaRef ds:uri="0feecd8a-ecd0-4424-b24c-e1a5228929cf"/>
  </ds:schemaRefs>
</ds:datastoreItem>
</file>

<file path=customXml/itemProps3.xml><?xml version="1.0" encoding="utf-8"?>
<ds:datastoreItem xmlns:ds="http://schemas.openxmlformats.org/officeDocument/2006/customXml" ds:itemID="{5D0B2843-CDFC-4F7D-908D-FA54CF3C8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eecd8a-ecd0-4424-b24c-e1a5228929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79</vt:i4>
      </vt:variant>
    </vt:vector>
  </HeadingPairs>
  <TitlesOfParts>
    <vt:vector size="79" baseType="lpstr">
      <vt:lpstr>TOC</vt:lpstr>
      <vt:lpstr>BMUL.UND.TQ74</vt:lpstr>
      <vt:lpstr>BIN.TR3.TQ74_u30</vt:lpstr>
      <vt:lpstr>BIN.TR3.TQ74_3049</vt:lpstr>
      <vt:lpstr>BIN.TR3.TQ74_u50</vt:lpstr>
      <vt:lpstr>BMUL.UND.TQ75</vt:lpstr>
      <vt:lpstr>BIN.TCH.TQ74</vt:lpstr>
      <vt:lpstr>BIN.SCH.TQ74</vt:lpstr>
      <vt:lpstr>LOG.TQ74.TQ78j</vt:lpstr>
      <vt:lpstr>LOG.TQ74.TQ76a_TQ78j</vt:lpstr>
      <vt:lpstr>BIN.UND.TQ74_SELF</vt:lpstr>
      <vt:lpstr>BIN.UND.TQ74_FULFIL</vt:lpstr>
      <vt:lpstr>LOGMUL.TQ74.TQ77</vt:lpstr>
      <vt:lpstr>BMUL.TGND.TQ73</vt:lpstr>
      <vt:lpstr>BMUL.TAGE.TQ73</vt:lpstr>
      <vt:lpstr>BMUL.UND.TQ73_2NDCAR</vt:lpstr>
      <vt:lpstr>BIN.SCH.TQ73f</vt:lpstr>
      <vt:lpstr>LOG.TQ74.TQS73</vt:lpstr>
      <vt:lpstr>BIN.UND.TQ74_MOPU</vt:lpstr>
      <vt:lpstr>BIN.UND.TQ74_MOSU</vt:lpstr>
      <vt:lpstr>BMUL.TGND.TQ80</vt:lpstr>
      <vt:lpstr>BMUL.TAGE.TQ80</vt:lpstr>
      <vt:lpstr>LOG.TQ74.TQS80</vt:lpstr>
      <vt:lpstr>BIN.UND.TQ74_JOYTCH</vt:lpstr>
      <vt:lpstr>BMUL.NO.TQ78h_TQ79eg</vt:lpstr>
      <vt:lpstr>LOG.TQ79e.TQ79a</vt:lpstr>
      <vt:lpstr>BMUL.TR3.TQ79eg</vt:lpstr>
      <vt:lpstr>LOG.TQ74.TQ79e</vt:lpstr>
      <vt:lpstr>LOG.TQ74.TQ79g</vt:lpstr>
      <vt:lpstr>BIN.TR2.TQ78h</vt:lpstr>
      <vt:lpstr>LOG.TQ74.TQ78h</vt:lpstr>
      <vt:lpstr>BIN.TGND.TQ08</vt:lpstr>
      <vt:lpstr>BIN.TR3.TQ08</vt:lpstr>
      <vt:lpstr>BIN.TCH.TQ08</vt:lpstr>
      <vt:lpstr>LOG.TQ74.TQ08</vt:lpstr>
      <vt:lpstr>BMUL.NO.TQ09</vt:lpstr>
      <vt:lpstr>BMUL.TR1.TQ09</vt:lpstr>
      <vt:lpstr>BIN.TCH.TQ09</vt:lpstr>
      <vt:lpstr>BIN.TRTAGE.TQ09</vt:lpstr>
      <vt:lpstr>BIN.TRTEXP.TQ09</vt:lpstr>
      <vt:lpstr>BIN.SCH.TQ09</vt:lpstr>
      <vt:lpstr>BIN.UND.TQ09</vt:lpstr>
      <vt:lpstr>LOG.TQ74.TQ09</vt:lpstr>
      <vt:lpstr>BMUL.NO.TQ12</vt:lpstr>
      <vt:lpstr>BIN.UND.TQ12_T4TNSCH</vt:lpstr>
      <vt:lpstr>BMUL.TR3.TQ12</vt:lpstr>
      <vt:lpstr>BIN.TR3.TQ12</vt:lpstr>
      <vt:lpstr>BIN.TCH.TQ12</vt:lpstr>
      <vt:lpstr>BIN.TRTGND.TQ12</vt:lpstr>
      <vt:lpstr>BIN.TRTAGE.TQ12</vt:lpstr>
      <vt:lpstr>BIN.UND.TQ12</vt:lpstr>
      <vt:lpstr>LOG.TQ74.TQ12</vt:lpstr>
      <vt:lpstr>BIN.TCH.TQ79b</vt:lpstr>
      <vt:lpstr>BIN.TCH.TQ79b_FT</vt:lpstr>
      <vt:lpstr>BIN.TR3.TQ79b</vt:lpstr>
      <vt:lpstr>BIN.UND.TQ79b_TQ09</vt:lpstr>
      <vt:lpstr>BIN.UND.TQ79b_TQ12</vt:lpstr>
      <vt:lpstr>LOG.TQ79b.TQ01</vt:lpstr>
      <vt:lpstr>LOG.TQ79b.TQ09</vt:lpstr>
      <vt:lpstr>LOG.TQ79b.TQ12</vt:lpstr>
      <vt:lpstr>OLS.TQS78.TQ79b</vt:lpstr>
      <vt:lpstr>LOG.TQ74.TQ79b</vt:lpstr>
      <vt:lpstr>CON.UND.EAG_SALARY</vt:lpstr>
      <vt:lpstr>BIN.TCH.TQ79a</vt:lpstr>
      <vt:lpstr>BIN.TCH.TQ79a_FT</vt:lpstr>
      <vt:lpstr>BIN.TCH.TQ79a_FT_Pub</vt:lpstr>
      <vt:lpstr>LOG.TQ79a.TQ01</vt:lpstr>
      <vt:lpstr>BIN.TR3.TQ79a</vt:lpstr>
      <vt:lpstr>OLS.TQS78.TQ79a</vt:lpstr>
      <vt:lpstr>CON.DESC.TQS78_Pub</vt:lpstr>
      <vt:lpstr>LOG.TQ74.TQ79a</vt:lpstr>
      <vt:lpstr>BIN.SCH.TQ79b</vt:lpstr>
      <vt:lpstr>BIN.TRSLOC.TQ79b</vt:lpstr>
      <vt:lpstr>BIN.TRSTYP.TQ79b</vt:lpstr>
      <vt:lpstr>BIN.TRSSOC.TQ79b</vt:lpstr>
      <vt:lpstr>BIN.SCH.TQ79a</vt:lpstr>
      <vt:lpstr>BIN.TRSLOC.TQ79a</vt:lpstr>
      <vt:lpstr>BIN.TRSTYP.TQ79a</vt:lpstr>
      <vt:lpstr>BIN.TRSSOC.TQ79a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BAE Heewoon, EDU/ECS</dc:creator>
  <cp:keywords/>
  <dc:description/>
  <cp:lastModifiedBy>Reviewer</cp:lastModifiedBy>
  <cp:revision/>
  <dcterms:created xsi:type="dcterms:W3CDTF">2024-08-01T16:03:37Z</dcterms:created>
  <dcterms:modified xsi:type="dcterms:W3CDTF">2025-09-08T09:54:56Z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2025-08-08T17:52:08Z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40f3348f-24e4-4f92-b761-27e1b5b96695</vt:lpwstr>
  </property>
  <property fmtid="{D5CDD505-2E9C-101B-9397-08002B2CF9AE}" pid="8" name="MSIP_Label_0e5510b0-e729-4ef0-a3dd-4ba0dfe56c99_ContentBits">
    <vt:lpwstr>2</vt:lpwstr>
  </property>
  <property fmtid="{D5CDD505-2E9C-101B-9397-08002B2CF9AE}" pid="9" name="ContentTypeId">
    <vt:lpwstr>0x010100F93678BA7F462F4188C1BA62ABFB1A64</vt:lpwstr>
  </property>
</Properties>
</file>